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564\Work_Planfin64_2nd\"/>
    </mc:Choice>
  </mc:AlternateContent>
  <xr:revisionPtr revIDLastSave="0" documentId="13_ncr:1_{9197E2EE-8806-4418-89BC-86BE3888117B}" xr6:coauthVersionLast="46" xr6:coauthVersionMax="46" xr10:uidLastSave="{00000000-0000-0000-0000-000000000000}"/>
  <bookViews>
    <workbookView xWindow="-108" yWindow="-108" windowWidth="23256" windowHeight="12576" tabRatio="896" activeTab="2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2.Revenue" sheetId="1" r:id="rId6"/>
    <sheet name="3.Expense" sheetId="5" r:id="rId7"/>
    <sheet name="4.การวิเคราะห์แผน 8 แบบ" sheetId="29" r:id="rId8"/>
    <sheet name="5.งบทดลอง รพ." sheetId="28" r:id="rId9"/>
    <sheet name="6.WS-Re-Exp" sheetId="16" r:id="rId10"/>
    <sheet name="7.WS-ยา วชภฯ" sheetId="19" r:id="rId11"/>
    <sheet name="8.WS-วัสดุอื่น" sheetId="20" r:id="rId12"/>
    <sheet name="9.WS-แผนเจ้าหนี้การค้า" sheetId="22" r:id="rId13"/>
    <sheet name="10.WS-แผนบริหารจัดการลูกหนี้" sheetId="23" r:id="rId14"/>
    <sheet name="11.WS-แผนลงทุน" sheetId="24" r:id="rId15"/>
    <sheet name="12.WS-แผนสนับสนุน รพ.สต." sheetId="25" r:id="rId16"/>
    <sheet name="13.Mapping" sheetId="2" r:id="rId17"/>
    <sheet name="2559" sheetId="35" state="hidden" r:id="rId18"/>
    <sheet name="2560" sheetId="36" state="hidden" r:id="rId19"/>
    <sheet name="2561" sheetId="37" state="hidden" r:id="rId20"/>
    <sheet name="PlanFin Analysis" sheetId="30" state="hidden" r:id="rId21"/>
  </sheets>
  <externalReferences>
    <externalReference r:id="rId22"/>
  </externalReferences>
  <definedNames>
    <definedName name="_xlnm._FilterDatabase" localSheetId="16" hidden="1">'13.Mapping'!$A$1:$L$438</definedName>
    <definedName name="_xlnm._FilterDatabase" localSheetId="8" hidden="1">'5.งบทดลอง รพ.'!#REF!</definedName>
    <definedName name="_xlnm._FilterDatabase" localSheetId="9" hidden="1">'6.WS-Re-Exp'!$A$2:$F$440</definedName>
    <definedName name="_xlnm._FilterDatabase" localSheetId="1" hidden="1">ID!$A$1:$R$897</definedName>
    <definedName name="DATA">#REF!</definedName>
    <definedName name="_xlnm.Print_Area" localSheetId="2">'1.Planfin2564'!$A$1:$I$32</definedName>
    <definedName name="_xlnm.Print_Area" localSheetId="5">'2.Revenue'!$C$2:$G$20</definedName>
    <definedName name="_xlnm.Print_Area" localSheetId="0">คำแนะนำ!$A$1:$A$121</definedName>
    <definedName name="_xlnm.Print_Titles" localSheetId="2">'1.Planfin2564'!$1:$1</definedName>
    <definedName name="_xlnm.Print_Titles" localSheetId="9">'6.WS-Re-Exp'!$1:$2</definedName>
  </definedNames>
  <calcPr calcId="191029"/>
</workbook>
</file>

<file path=xl/calcChain.xml><?xml version="1.0" encoding="utf-8"?>
<calcChain xmlns="http://schemas.openxmlformats.org/spreadsheetml/2006/main">
  <c r="C13" i="22" l="1"/>
  <c r="C11" i="22"/>
  <c r="N18" i="20"/>
  <c r="D94" i="42"/>
  <c r="E94" i="42"/>
  <c r="F94" i="42"/>
  <c r="G94" i="42"/>
  <c r="H94" i="42"/>
  <c r="I94" i="42"/>
  <c r="J94" i="42"/>
  <c r="K94" i="42"/>
  <c r="L94" i="42"/>
  <c r="M94" i="42"/>
  <c r="N94" i="42"/>
  <c r="O94" i="42"/>
  <c r="P94" i="42"/>
  <c r="Q94" i="42"/>
  <c r="R94" i="42"/>
  <c r="S94" i="42"/>
  <c r="T94" i="42"/>
  <c r="U94" i="42"/>
  <c r="V94" i="42"/>
  <c r="W94" i="42"/>
  <c r="X94" i="42"/>
  <c r="Y94" i="42"/>
  <c r="Z94" i="42"/>
  <c r="AA94" i="42"/>
  <c r="AB94" i="42"/>
  <c r="AC94" i="42"/>
  <c r="AD94" i="42"/>
  <c r="AE94" i="42"/>
  <c r="AF94" i="42"/>
  <c r="AG94" i="42"/>
  <c r="AH94" i="42"/>
  <c r="AI94" i="42"/>
  <c r="AJ94" i="42"/>
  <c r="AK94" i="42"/>
  <c r="AL94" i="42"/>
  <c r="AM94" i="42"/>
  <c r="AN94" i="42"/>
  <c r="AO94" i="42"/>
  <c r="AP94" i="42"/>
  <c r="AQ94" i="42"/>
  <c r="AR94" i="42"/>
  <c r="AS94" i="42"/>
  <c r="AT94" i="42"/>
  <c r="AU94" i="42"/>
  <c r="AV94" i="42"/>
  <c r="AW94" i="42"/>
  <c r="AX94" i="42"/>
  <c r="AY94" i="42"/>
  <c r="AZ94" i="42"/>
  <c r="BA94" i="42"/>
  <c r="BB94" i="42"/>
  <c r="BC94" i="42"/>
  <c r="BD94" i="42"/>
  <c r="BE94" i="42"/>
  <c r="BF94" i="42"/>
  <c r="BG94" i="42"/>
  <c r="BH94" i="42"/>
  <c r="BI94" i="42"/>
  <c r="BJ94" i="42"/>
  <c r="BK94" i="42"/>
  <c r="BL94" i="42"/>
  <c r="BM94" i="42"/>
  <c r="BN94" i="42"/>
  <c r="BO94" i="42"/>
  <c r="BP94" i="42"/>
  <c r="BQ94" i="42"/>
  <c r="BR94" i="42"/>
  <c r="BS94" i="42"/>
  <c r="BT94" i="42"/>
  <c r="BU94" i="42"/>
  <c r="BV94" i="42"/>
  <c r="BW94" i="42"/>
  <c r="BX94" i="42"/>
  <c r="BY94" i="42"/>
  <c r="BZ94" i="42"/>
  <c r="CA94" i="42"/>
  <c r="CB94" i="42"/>
  <c r="CC94" i="42"/>
  <c r="CD94" i="42"/>
  <c r="CE94" i="42"/>
  <c r="CF94" i="42"/>
  <c r="CG94" i="42"/>
  <c r="CH94" i="42"/>
  <c r="CI94" i="42"/>
  <c r="CJ94" i="42"/>
  <c r="CK94" i="42"/>
  <c r="CL94" i="42"/>
  <c r="CM94" i="42"/>
  <c r="CN94" i="42"/>
  <c r="CO94" i="42"/>
  <c r="CP94" i="42"/>
  <c r="CQ94" i="42"/>
  <c r="CR94" i="42"/>
  <c r="CS94" i="42"/>
  <c r="CT94" i="42"/>
  <c r="CU94" i="42"/>
  <c r="CV94" i="42"/>
  <c r="CW94" i="42"/>
  <c r="CX94" i="42"/>
  <c r="CY94" i="42"/>
  <c r="CZ94" i="42"/>
  <c r="DA94" i="42"/>
  <c r="DB94" i="42"/>
  <c r="DC94" i="42"/>
  <c r="DD94" i="42"/>
  <c r="DE94" i="42"/>
  <c r="DF94" i="42"/>
  <c r="DG94" i="42"/>
  <c r="DH94" i="42"/>
  <c r="DI94" i="42"/>
  <c r="DJ94" i="42"/>
  <c r="DK94" i="42"/>
  <c r="DL94" i="42"/>
  <c r="DM94" i="42"/>
  <c r="DN94" i="42"/>
  <c r="DO94" i="42"/>
  <c r="DP94" i="42"/>
  <c r="DQ94" i="42"/>
  <c r="DR94" i="42"/>
  <c r="DS94" i="42"/>
  <c r="DT94" i="42"/>
  <c r="DU94" i="42"/>
  <c r="DV94" i="42"/>
  <c r="DW94" i="42"/>
  <c r="DX94" i="42"/>
  <c r="DY94" i="42"/>
  <c r="DZ94" i="42"/>
  <c r="EA94" i="42"/>
  <c r="EB94" i="42"/>
  <c r="EC94" i="42"/>
  <c r="ED94" i="42"/>
  <c r="EE94" i="42"/>
  <c r="EF94" i="42"/>
  <c r="EG94" i="42"/>
  <c r="EH94" i="42"/>
  <c r="EI94" i="42"/>
  <c r="EJ94" i="42"/>
  <c r="EK94" i="42"/>
  <c r="EL94" i="42"/>
  <c r="EM94" i="42"/>
  <c r="EN94" i="42"/>
  <c r="EO94" i="42"/>
  <c r="EP94" i="42"/>
  <c r="EQ94" i="42"/>
  <c r="ER94" i="42"/>
  <c r="ES94" i="42"/>
  <c r="ET94" i="42"/>
  <c r="EU94" i="42"/>
  <c r="EV94" i="42"/>
  <c r="EW94" i="42"/>
  <c r="EX94" i="42"/>
  <c r="EY94" i="42"/>
  <c r="EZ94" i="42"/>
  <c r="FA94" i="42"/>
  <c r="FB94" i="42"/>
  <c r="FC94" i="42"/>
  <c r="FD94" i="42"/>
  <c r="FE94" i="42"/>
  <c r="FF94" i="42"/>
  <c r="FG94" i="42"/>
  <c r="FH94" i="42"/>
  <c r="FI94" i="42"/>
  <c r="FJ94" i="42"/>
  <c r="FK94" i="42"/>
  <c r="FL94" i="42"/>
  <c r="FM94" i="42"/>
  <c r="FN94" i="42"/>
  <c r="FO94" i="42"/>
  <c r="FP94" i="42"/>
  <c r="FQ94" i="42"/>
  <c r="FR94" i="42"/>
  <c r="FS94" i="42"/>
  <c r="FT94" i="42"/>
  <c r="FU94" i="42"/>
  <c r="FV94" i="42"/>
  <c r="FW94" i="42"/>
  <c r="FX94" i="42"/>
  <c r="FY94" i="42"/>
  <c r="FZ94" i="42"/>
  <c r="GA94" i="42"/>
  <c r="GB94" i="42"/>
  <c r="GC94" i="42"/>
  <c r="GD94" i="42"/>
  <c r="GE94" i="42"/>
  <c r="GF94" i="42"/>
  <c r="GG94" i="42"/>
  <c r="GH94" i="42"/>
  <c r="GI94" i="42"/>
  <c r="GJ94" i="42"/>
  <c r="GK94" i="42"/>
  <c r="GL94" i="42"/>
  <c r="GM94" i="42"/>
  <c r="GN94" i="42"/>
  <c r="GO94" i="42"/>
  <c r="GP94" i="42"/>
  <c r="GQ94" i="42"/>
  <c r="GR94" i="42"/>
  <c r="GS94" i="42"/>
  <c r="GT94" i="42"/>
  <c r="GU94" i="42"/>
  <c r="GV94" i="42"/>
  <c r="GW94" i="42"/>
  <c r="GX94" i="42"/>
  <c r="GY94" i="42"/>
  <c r="GZ94" i="42"/>
  <c r="HA94" i="42"/>
  <c r="HB94" i="42"/>
  <c r="HC94" i="42"/>
  <c r="HD94" i="42"/>
  <c r="HE94" i="42"/>
  <c r="HF94" i="42"/>
  <c r="HG94" i="42"/>
  <c r="HH94" i="42"/>
  <c r="HI94" i="42"/>
  <c r="HJ94" i="42"/>
  <c r="HK94" i="42"/>
  <c r="HL94" i="42"/>
  <c r="HM94" i="42"/>
  <c r="HN94" i="42"/>
  <c r="HO94" i="42"/>
  <c r="HP94" i="42"/>
  <c r="HQ94" i="42"/>
  <c r="HR94" i="42"/>
  <c r="HS94" i="42"/>
  <c r="HT94" i="42"/>
  <c r="HU94" i="42"/>
  <c r="HV94" i="42"/>
  <c r="HW94" i="42"/>
  <c r="HX94" i="42"/>
  <c r="HY94" i="42"/>
  <c r="HZ94" i="42"/>
  <c r="IA94" i="42"/>
  <c r="IB94" i="42"/>
  <c r="IC94" i="42"/>
  <c r="ID94" i="42"/>
  <c r="IE94" i="42"/>
  <c r="IF94" i="42"/>
  <c r="IG94" i="42"/>
  <c r="IH94" i="42"/>
  <c r="II94" i="42"/>
  <c r="IJ94" i="42"/>
  <c r="IK94" i="42"/>
  <c r="IL94" i="42"/>
  <c r="IM94" i="42"/>
  <c r="IN94" i="42"/>
  <c r="IO94" i="42"/>
  <c r="IP94" i="42"/>
  <c r="IQ94" i="42"/>
  <c r="IR94" i="42"/>
  <c r="IS94" i="42"/>
  <c r="IT94" i="42"/>
  <c r="IU94" i="42"/>
  <c r="IV94" i="42"/>
  <c r="IW94" i="42"/>
  <c r="IX94" i="42"/>
  <c r="IY94" i="42"/>
  <c r="IZ94" i="42"/>
  <c r="JA94" i="42"/>
  <c r="JB94" i="42"/>
  <c r="JC94" i="42"/>
  <c r="JD94" i="42"/>
  <c r="JE94" i="42"/>
  <c r="JF94" i="42"/>
  <c r="JG94" i="42"/>
  <c r="JH94" i="42"/>
  <c r="JI94" i="42"/>
  <c r="JJ94" i="42"/>
  <c r="JK94" i="42"/>
  <c r="JL94" i="42"/>
  <c r="JM94" i="42"/>
  <c r="JN94" i="42"/>
  <c r="JO94" i="42"/>
  <c r="JP94" i="42"/>
  <c r="JQ94" i="42"/>
  <c r="JR94" i="42"/>
  <c r="JS94" i="42"/>
  <c r="JT94" i="42"/>
  <c r="JU94" i="42"/>
  <c r="JV94" i="42"/>
  <c r="JW94" i="42"/>
  <c r="JX94" i="42"/>
  <c r="JY94" i="42"/>
  <c r="JZ94" i="42"/>
  <c r="KA94" i="42"/>
  <c r="KB94" i="42"/>
  <c r="KC94" i="42"/>
  <c r="KD94" i="42"/>
  <c r="KE94" i="42"/>
  <c r="KF94" i="42"/>
  <c r="KG94" i="42"/>
  <c r="KH94" i="42"/>
  <c r="KI94" i="42"/>
  <c r="KJ94" i="42"/>
  <c r="KK94" i="42"/>
  <c r="KL94" i="42"/>
  <c r="KM94" i="42"/>
  <c r="KN94" i="42"/>
  <c r="KO94" i="42"/>
  <c r="KP94" i="42"/>
  <c r="KQ94" i="42"/>
  <c r="KR94" i="42"/>
  <c r="KS94" i="42"/>
  <c r="KT94" i="42"/>
  <c r="KU94" i="42"/>
  <c r="KV94" i="42"/>
  <c r="KW94" i="42"/>
  <c r="KX94" i="42"/>
  <c r="KY94" i="42"/>
  <c r="KZ94" i="42"/>
  <c r="LA94" i="42"/>
  <c r="LB94" i="42"/>
  <c r="LC94" i="42"/>
  <c r="LD94" i="42"/>
  <c r="LE94" i="42"/>
  <c r="LF94" i="42"/>
  <c r="LG94" i="42"/>
  <c r="LH94" i="42"/>
  <c r="LI94" i="42"/>
  <c r="LJ94" i="42"/>
  <c r="LK94" i="42"/>
  <c r="LL94" i="42"/>
  <c r="LM94" i="42"/>
  <c r="LN94" i="42"/>
  <c r="LO94" i="42"/>
  <c r="LP94" i="42"/>
  <c r="LQ94" i="42"/>
  <c r="LR94" i="42"/>
  <c r="LS94" i="42"/>
  <c r="LT94" i="42"/>
  <c r="LU94" i="42"/>
  <c r="LV94" i="42"/>
  <c r="LW94" i="42"/>
  <c r="LX94" i="42"/>
  <c r="LY94" i="42"/>
  <c r="LZ94" i="42"/>
  <c r="MA94" i="42"/>
  <c r="MB94" i="42"/>
  <c r="MC94" i="42"/>
  <c r="MD94" i="42"/>
  <c r="ME94" i="42"/>
  <c r="MF94" i="42"/>
  <c r="MG94" i="42"/>
  <c r="MH94" i="42"/>
  <c r="MI94" i="42"/>
  <c r="MJ94" i="42"/>
  <c r="MK94" i="42"/>
  <c r="ML94" i="42"/>
  <c r="MM94" i="42"/>
  <c r="MN94" i="42"/>
  <c r="MO94" i="42"/>
  <c r="MP94" i="42"/>
  <c r="MQ94" i="42"/>
  <c r="MR94" i="42"/>
  <c r="MS94" i="42"/>
  <c r="MT94" i="42"/>
  <c r="MU94" i="42"/>
  <c r="MV94" i="42"/>
  <c r="MW94" i="42"/>
  <c r="MX94" i="42"/>
  <c r="MY94" i="42"/>
  <c r="MZ94" i="42"/>
  <c r="NA94" i="42"/>
  <c r="NB94" i="42"/>
  <c r="NC94" i="42"/>
  <c r="ND94" i="42"/>
  <c r="NE94" i="42"/>
  <c r="NF94" i="42"/>
  <c r="NG94" i="42"/>
  <c r="NH94" i="42"/>
  <c r="NI94" i="42"/>
  <c r="NJ94" i="42"/>
  <c r="NK94" i="42"/>
  <c r="NL94" i="42"/>
  <c r="NM94" i="42"/>
  <c r="NN94" i="42"/>
  <c r="NO94" i="42"/>
  <c r="NP94" i="42"/>
  <c r="NQ94" i="42"/>
  <c r="NR94" i="42"/>
  <c r="NS94" i="42"/>
  <c r="NT94" i="42"/>
  <c r="NU94" i="42"/>
  <c r="NV94" i="42"/>
  <c r="NW94" i="42"/>
  <c r="NX94" i="42"/>
  <c r="NY94" i="42"/>
  <c r="NZ94" i="42"/>
  <c r="OA94" i="42"/>
  <c r="OB94" i="42"/>
  <c r="OC94" i="42"/>
  <c r="OD94" i="42"/>
  <c r="OE94" i="42"/>
  <c r="OF94" i="42"/>
  <c r="OG94" i="42"/>
  <c r="OH94" i="42"/>
  <c r="OI94" i="42"/>
  <c r="OJ94" i="42"/>
  <c r="OK94" i="42"/>
  <c r="OL94" i="42"/>
  <c r="OM94" i="42"/>
  <c r="ON94" i="42"/>
  <c r="OO94" i="42"/>
  <c r="OP94" i="42"/>
  <c r="OQ94" i="42"/>
  <c r="OR94" i="42"/>
  <c r="OS94" i="42"/>
  <c r="OT94" i="42"/>
  <c r="OU94" i="42"/>
  <c r="OV94" i="42"/>
  <c r="OW94" i="42"/>
  <c r="OX94" i="42"/>
  <c r="OY94" i="42"/>
  <c r="OZ94" i="42"/>
  <c r="PA94" i="42"/>
  <c r="PB94" i="42"/>
  <c r="PC94" i="42"/>
  <c r="PD94" i="42"/>
  <c r="PE94" i="42"/>
  <c r="PF94" i="42"/>
  <c r="PG94" i="42"/>
  <c r="PH94" i="42"/>
  <c r="PI94" i="42"/>
  <c r="PJ94" i="42"/>
  <c r="PK94" i="42"/>
  <c r="PL94" i="42"/>
  <c r="PM94" i="42"/>
  <c r="PN94" i="42"/>
  <c r="PO94" i="42"/>
  <c r="PP94" i="42"/>
  <c r="PQ94" i="42"/>
  <c r="PR94" i="42"/>
  <c r="PS94" i="42"/>
  <c r="PT94" i="42"/>
  <c r="PU94" i="42"/>
  <c r="PV94" i="42"/>
  <c r="PW94" i="42"/>
  <c r="PX94" i="42"/>
  <c r="PY94" i="42"/>
  <c r="PZ94" i="42"/>
  <c r="QA94" i="42"/>
  <c r="QB94" i="42"/>
  <c r="QC94" i="42"/>
  <c r="QD94" i="42"/>
  <c r="QE94" i="42"/>
  <c r="QF94" i="42"/>
  <c r="QG94" i="42"/>
  <c r="QH94" i="42"/>
  <c r="QI94" i="42"/>
  <c r="QJ94" i="42"/>
  <c r="QK94" i="42"/>
  <c r="QL94" i="42"/>
  <c r="QM94" i="42"/>
  <c r="QN94" i="42"/>
  <c r="QO94" i="42"/>
  <c r="QP94" i="42"/>
  <c r="QQ94" i="42"/>
  <c r="QR94" i="42"/>
  <c r="QS94" i="42"/>
  <c r="QT94" i="42"/>
  <c r="QU94" i="42"/>
  <c r="QV94" i="42"/>
  <c r="QW94" i="42"/>
  <c r="QX94" i="42"/>
  <c r="QY94" i="42"/>
  <c r="QZ94" i="42"/>
  <c r="RA94" i="42"/>
  <c r="RB94" i="42"/>
  <c r="RC94" i="42"/>
  <c r="RD94" i="42"/>
  <c r="RE94" i="42"/>
  <c r="RF94" i="42"/>
  <c r="RG94" i="42"/>
  <c r="RH94" i="42"/>
  <c r="RI94" i="42"/>
  <c r="RJ94" i="42"/>
  <c r="RK94" i="42"/>
  <c r="RL94" i="42"/>
  <c r="RM94" i="42"/>
  <c r="RN94" i="42"/>
  <c r="RO94" i="42"/>
  <c r="RP94" i="42"/>
  <c r="RQ94" i="42"/>
  <c r="RR94" i="42"/>
  <c r="RS94" i="42"/>
  <c r="RT94" i="42"/>
  <c r="RU94" i="42"/>
  <c r="RV94" i="42"/>
  <c r="RW94" i="42"/>
  <c r="RX94" i="42"/>
  <c r="RY94" i="42"/>
  <c r="RZ94" i="42"/>
  <c r="SA94" i="42"/>
  <c r="SB94" i="42"/>
  <c r="SC94" i="42"/>
  <c r="SD94" i="42"/>
  <c r="SE94" i="42"/>
  <c r="SF94" i="42"/>
  <c r="SG94" i="42"/>
  <c r="SH94" i="42"/>
  <c r="SI94" i="42"/>
  <c r="SJ94" i="42"/>
  <c r="SK94" i="42"/>
  <c r="SL94" i="42"/>
  <c r="SM94" i="42"/>
  <c r="SN94" i="42"/>
  <c r="SO94" i="42"/>
  <c r="SP94" i="42"/>
  <c r="SQ94" i="42"/>
  <c r="SR94" i="42"/>
  <c r="SS94" i="42"/>
  <c r="ST94" i="42"/>
  <c r="SU94" i="42"/>
  <c r="SV94" i="42"/>
  <c r="SW94" i="42"/>
  <c r="SX94" i="42"/>
  <c r="SY94" i="42"/>
  <c r="SZ94" i="42"/>
  <c r="TA94" i="42"/>
  <c r="TB94" i="42"/>
  <c r="TC94" i="42"/>
  <c r="TD94" i="42"/>
  <c r="TE94" i="42"/>
  <c r="TF94" i="42"/>
  <c r="TG94" i="42"/>
  <c r="TH94" i="42"/>
  <c r="TI94" i="42"/>
  <c r="TJ94" i="42"/>
  <c r="TK94" i="42"/>
  <c r="TL94" i="42"/>
  <c r="TM94" i="42"/>
  <c r="TN94" i="42"/>
  <c r="TO94" i="42"/>
  <c r="TP94" i="42"/>
  <c r="TQ94" i="42"/>
  <c r="TR94" i="42"/>
  <c r="TS94" i="42"/>
  <c r="TT94" i="42"/>
  <c r="TU94" i="42"/>
  <c r="TV94" i="42"/>
  <c r="TW94" i="42"/>
  <c r="TX94" i="42"/>
  <c r="TY94" i="42"/>
  <c r="TZ94" i="42"/>
  <c r="UA94" i="42"/>
  <c r="UB94" i="42"/>
  <c r="UC94" i="42"/>
  <c r="UD94" i="42"/>
  <c r="UE94" i="42"/>
  <c r="UF94" i="42"/>
  <c r="UG94" i="42"/>
  <c r="UH94" i="42"/>
  <c r="UI94" i="42"/>
  <c r="UJ94" i="42"/>
  <c r="UK94" i="42"/>
  <c r="UL94" i="42"/>
  <c r="UM94" i="42"/>
  <c r="UN94" i="42"/>
  <c r="UO94" i="42"/>
  <c r="UP94" i="42"/>
  <c r="UQ94" i="42"/>
  <c r="UR94" i="42"/>
  <c r="US94" i="42"/>
  <c r="UT94" i="42"/>
  <c r="UU94" i="42"/>
  <c r="UV94" i="42"/>
  <c r="UW94" i="42"/>
  <c r="UX94" i="42"/>
  <c r="UY94" i="42"/>
  <c r="UZ94" i="42"/>
  <c r="VA94" i="42"/>
  <c r="VB94" i="42"/>
  <c r="VC94" i="42"/>
  <c r="VD94" i="42"/>
  <c r="VE94" i="42"/>
  <c r="VF94" i="42"/>
  <c r="VG94" i="42"/>
  <c r="VH94" i="42"/>
  <c r="VI94" i="42"/>
  <c r="VJ94" i="42"/>
  <c r="VK94" i="42"/>
  <c r="VL94" i="42"/>
  <c r="VM94" i="42"/>
  <c r="VN94" i="42"/>
  <c r="VO94" i="42"/>
  <c r="VP94" i="42"/>
  <c r="VQ94" i="42"/>
  <c r="VR94" i="42"/>
  <c r="VS94" i="42"/>
  <c r="VT94" i="42"/>
  <c r="VU94" i="42"/>
  <c r="VV94" i="42"/>
  <c r="VW94" i="42"/>
  <c r="VX94" i="42"/>
  <c r="VY94" i="42"/>
  <c r="VZ94" i="42"/>
  <c r="WA94" i="42"/>
  <c r="WB94" i="42"/>
  <c r="WC94" i="42"/>
  <c r="WD94" i="42"/>
  <c r="WE94" i="42"/>
  <c r="WF94" i="42"/>
  <c r="WG94" i="42"/>
  <c r="WH94" i="42"/>
  <c r="WI94" i="42"/>
  <c r="WJ94" i="42"/>
  <c r="WK94" i="42"/>
  <c r="WL94" i="42"/>
  <c r="WM94" i="42"/>
  <c r="WN94" i="42"/>
  <c r="WO94" i="42"/>
  <c r="WP94" i="42"/>
  <c r="WQ94" i="42"/>
  <c r="WR94" i="42"/>
  <c r="WS94" i="42"/>
  <c r="WT94" i="42"/>
  <c r="WU94" i="42"/>
  <c r="WV94" i="42"/>
  <c r="WW94" i="42"/>
  <c r="WX94" i="42"/>
  <c r="WY94" i="42"/>
  <c r="WZ94" i="42"/>
  <c r="XA94" i="42"/>
  <c r="XB94" i="42"/>
  <c r="XC94" i="42"/>
  <c r="XD94" i="42"/>
  <c r="XE94" i="42"/>
  <c r="XF94" i="42"/>
  <c r="XG94" i="42"/>
  <c r="XH94" i="42"/>
  <c r="XI94" i="42"/>
  <c r="XJ94" i="42"/>
  <c r="XK94" i="42"/>
  <c r="XL94" i="42"/>
  <c r="XM94" i="42"/>
  <c r="XN94" i="42"/>
  <c r="XO94" i="42"/>
  <c r="XP94" i="42"/>
  <c r="XQ94" i="42"/>
  <c r="XR94" i="42"/>
  <c r="XS94" i="42"/>
  <c r="XT94" i="42"/>
  <c r="XU94" i="42"/>
  <c r="XV94" i="42"/>
  <c r="XW94" i="42"/>
  <c r="XX94" i="42"/>
  <c r="XY94" i="42"/>
  <c r="XZ94" i="42"/>
  <c r="YA94" i="42"/>
  <c r="YB94" i="42"/>
  <c r="YC94" i="42"/>
  <c r="YD94" i="42"/>
  <c r="YE94" i="42"/>
  <c r="YF94" i="42"/>
  <c r="YG94" i="42"/>
  <c r="YH94" i="42"/>
  <c r="YI94" i="42"/>
  <c r="YJ94" i="42"/>
  <c r="YK94" i="42"/>
  <c r="YL94" i="42"/>
  <c r="YM94" i="42"/>
  <c r="YN94" i="42"/>
  <c r="YO94" i="42"/>
  <c r="YP94" i="42"/>
  <c r="YQ94" i="42"/>
  <c r="YR94" i="42"/>
  <c r="YS94" i="42"/>
  <c r="YT94" i="42"/>
  <c r="YU94" i="42"/>
  <c r="YV94" i="42"/>
  <c r="YW94" i="42"/>
  <c r="YX94" i="42"/>
  <c r="YY94" i="42"/>
  <c r="YZ94" i="42"/>
  <c r="ZA94" i="42"/>
  <c r="ZB94" i="42"/>
  <c r="ZC94" i="42"/>
  <c r="ZD94" i="42"/>
  <c r="ZE94" i="42"/>
  <c r="ZF94" i="42"/>
  <c r="ZG94" i="42"/>
  <c r="ZH94" i="42"/>
  <c r="ZI94" i="42"/>
  <c r="ZJ94" i="42"/>
  <c r="ZK94" i="42"/>
  <c r="ZL94" i="42"/>
  <c r="ZM94" i="42"/>
  <c r="ZN94" i="42"/>
  <c r="ZO94" i="42"/>
  <c r="ZP94" i="42"/>
  <c r="ZQ94" i="42"/>
  <c r="ZR94" i="42"/>
  <c r="ZS94" i="42"/>
  <c r="ZT94" i="42"/>
  <c r="ZU94" i="42"/>
  <c r="ZV94" i="42"/>
  <c r="ZW94" i="42"/>
  <c r="ZX94" i="42"/>
  <c r="ZY94" i="42"/>
  <c r="ZZ94" i="42"/>
  <c r="AAA94" i="42"/>
  <c r="AAB94" i="42"/>
  <c r="AAC94" i="42"/>
  <c r="AAD94" i="42"/>
  <c r="AAE94" i="42"/>
  <c r="AAF94" i="42"/>
  <c r="AAG94" i="42"/>
  <c r="AAH94" i="42"/>
  <c r="AAI94" i="42"/>
  <c r="AAJ94" i="42"/>
  <c r="AAK94" i="42"/>
  <c r="AAL94" i="42"/>
  <c r="AAM94" i="42"/>
  <c r="AAN94" i="42"/>
  <c r="AAO94" i="42"/>
  <c r="AAP94" i="42"/>
  <c r="AAQ94" i="42"/>
  <c r="AAR94" i="42"/>
  <c r="AAS94" i="42"/>
  <c r="AAT94" i="42"/>
  <c r="AAU94" i="42"/>
  <c r="AAV94" i="42"/>
  <c r="AAW94" i="42"/>
  <c r="AAX94" i="42"/>
  <c r="AAY94" i="42"/>
  <c r="AAZ94" i="42"/>
  <c r="ABA94" i="42"/>
  <c r="ABB94" i="42"/>
  <c r="ABC94" i="42"/>
  <c r="ABD94" i="42"/>
  <c r="ABE94" i="42"/>
  <c r="ABF94" i="42"/>
  <c r="ABG94" i="42"/>
  <c r="ABH94" i="42"/>
  <c r="ABI94" i="42"/>
  <c r="ABJ94" i="42"/>
  <c r="ABK94" i="42"/>
  <c r="ABL94" i="42"/>
  <c r="ABM94" i="42"/>
  <c r="ABN94" i="42"/>
  <c r="ABO94" i="42"/>
  <c r="ABP94" i="42"/>
  <c r="ABQ94" i="42"/>
  <c r="ABR94" i="42"/>
  <c r="ABS94" i="42"/>
  <c r="ABT94" i="42"/>
  <c r="ABU94" i="42"/>
  <c r="ABV94" i="42"/>
  <c r="ABW94" i="42"/>
  <c r="ABX94" i="42"/>
  <c r="ABY94" i="42"/>
  <c r="ABZ94" i="42"/>
  <c r="ACA94" i="42"/>
  <c r="ACB94" i="42"/>
  <c r="ACC94" i="42"/>
  <c r="ACD94" i="42"/>
  <c r="ACE94" i="42"/>
  <c r="ACF94" i="42"/>
  <c r="ACG94" i="42"/>
  <c r="ACH94" i="42"/>
  <c r="ACI94" i="42"/>
  <c r="ACJ94" i="42"/>
  <c r="ACK94" i="42"/>
  <c r="ACL94" i="42"/>
  <c r="ACM94" i="42"/>
  <c r="ACN94" i="42"/>
  <c r="ACO94" i="42"/>
  <c r="ACP94" i="42"/>
  <c r="ACQ94" i="42"/>
  <c r="ACR94" i="42"/>
  <c r="ACS94" i="42"/>
  <c r="ACT94" i="42"/>
  <c r="ACU94" i="42"/>
  <c r="ACV94" i="42"/>
  <c r="ACW94" i="42"/>
  <c r="ACX94" i="42"/>
  <c r="ACY94" i="42"/>
  <c r="ACZ94" i="42"/>
  <c r="ADA94" i="42"/>
  <c r="ADB94" i="42"/>
  <c r="ADC94" i="42"/>
  <c r="ADD94" i="42"/>
  <c r="ADE94" i="42"/>
  <c r="ADF94" i="42"/>
  <c r="ADG94" i="42"/>
  <c r="ADH94" i="42"/>
  <c r="ADI94" i="42"/>
  <c r="ADJ94" i="42"/>
  <c r="ADK94" i="42"/>
  <c r="ADL94" i="42"/>
  <c r="ADM94" i="42"/>
  <c r="ADN94" i="42"/>
  <c r="ADO94" i="42"/>
  <c r="ADP94" i="42"/>
  <c r="ADQ94" i="42"/>
  <c r="ADR94" i="42"/>
  <c r="ADS94" i="42"/>
  <c r="ADT94" i="42"/>
  <c r="ADU94" i="42"/>
  <c r="ADV94" i="42"/>
  <c r="ADW94" i="42"/>
  <c r="ADX94" i="42"/>
  <c r="ADY94" i="42"/>
  <c r="ADZ94" i="42"/>
  <c r="AEA94" i="42"/>
  <c r="AEB94" i="42"/>
  <c r="AEC94" i="42"/>
  <c r="AED94" i="42"/>
  <c r="AEE94" i="42"/>
  <c r="AEF94" i="42"/>
  <c r="AEG94" i="42"/>
  <c r="AEH94" i="42"/>
  <c r="AEI94" i="42"/>
  <c r="AEJ94" i="42"/>
  <c r="AEK94" i="42"/>
  <c r="AEL94" i="42"/>
  <c r="AEM94" i="42"/>
  <c r="AEN94" i="42"/>
  <c r="AEO94" i="42"/>
  <c r="AEP94" i="42"/>
  <c r="AEQ94" i="42"/>
  <c r="AER94" i="42"/>
  <c r="AES94" i="42"/>
  <c r="AET94" i="42"/>
  <c r="AEU94" i="42"/>
  <c r="AEV94" i="42"/>
  <c r="AEW94" i="42"/>
  <c r="AEX94" i="42"/>
  <c r="AEY94" i="42"/>
  <c r="AEZ94" i="42"/>
  <c r="AFA94" i="42"/>
  <c r="AFB94" i="42"/>
  <c r="AFC94" i="42"/>
  <c r="AFD94" i="42"/>
  <c r="AFE94" i="42"/>
  <c r="AFF94" i="42"/>
  <c r="AFG94" i="42"/>
  <c r="AFH94" i="42"/>
  <c r="AFI94" i="42"/>
  <c r="AFJ94" i="42"/>
  <c r="AFK94" i="42"/>
  <c r="AFL94" i="42"/>
  <c r="AFM94" i="42"/>
  <c r="AFN94" i="42"/>
  <c r="AFO94" i="42"/>
  <c r="AFP94" i="42"/>
  <c r="AFQ94" i="42"/>
  <c r="AFR94" i="42"/>
  <c r="AFS94" i="42"/>
  <c r="AFT94" i="42"/>
  <c r="AFU94" i="42"/>
  <c r="AFV94" i="42"/>
  <c r="AFW94" i="42"/>
  <c r="AFX94" i="42"/>
  <c r="AFY94" i="42"/>
  <c r="AFZ94" i="42"/>
  <c r="AGA94" i="42"/>
  <c r="AGB94" i="42"/>
  <c r="AGC94" i="42"/>
  <c r="AGD94" i="42"/>
  <c r="AGE94" i="42"/>
  <c r="AGF94" i="42"/>
  <c r="AGG94" i="42"/>
  <c r="AGH94" i="42"/>
  <c r="AGI94" i="42"/>
  <c r="AGJ94" i="42"/>
  <c r="AGK94" i="42"/>
  <c r="AGL94" i="42"/>
  <c r="AGM94" i="42"/>
  <c r="AGN94" i="42"/>
  <c r="AGO94" i="42"/>
  <c r="AGP94" i="42"/>
  <c r="AGQ94" i="42"/>
  <c r="AGR94" i="42"/>
  <c r="AGS94" i="42"/>
  <c r="AGT94" i="42"/>
  <c r="AGU94" i="42"/>
  <c r="AGV94" i="42"/>
  <c r="AGW94" i="42"/>
  <c r="AGX94" i="42"/>
  <c r="AGY94" i="42"/>
  <c r="AGZ94" i="42"/>
  <c r="AHA94" i="42"/>
  <c r="AHB94" i="42"/>
  <c r="AHC94" i="42"/>
  <c r="AHD94" i="42"/>
  <c r="AHE94" i="42"/>
  <c r="AHF94" i="42"/>
  <c r="AHG94" i="42"/>
  <c r="AHH94" i="42"/>
  <c r="AHI94" i="42"/>
  <c r="AHJ94" i="42"/>
  <c r="AHK94" i="42"/>
  <c r="AHL94" i="42"/>
  <c r="AHM94" i="42"/>
  <c r="AHN94" i="42"/>
  <c r="C94" i="42"/>
  <c r="D92" i="42"/>
  <c r="E92" i="42"/>
  <c r="F92" i="42"/>
  <c r="G92" i="42"/>
  <c r="H92" i="42"/>
  <c r="I92" i="42"/>
  <c r="J92" i="42"/>
  <c r="K92" i="42"/>
  <c r="L92" i="42"/>
  <c r="M92" i="42"/>
  <c r="N92" i="42"/>
  <c r="O92" i="42"/>
  <c r="P92" i="42"/>
  <c r="Q92" i="42"/>
  <c r="R92" i="42"/>
  <c r="S92" i="42"/>
  <c r="T92" i="42"/>
  <c r="U92" i="42"/>
  <c r="V92" i="42"/>
  <c r="W92" i="42"/>
  <c r="X92" i="42"/>
  <c r="Y92" i="42"/>
  <c r="Z92" i="42"/>
  <c r="AA92" i="42"/>
  <c r="AB92" i="42"/>
  <c r="AC92" i="42"/>
  <c r="AD92" i="42"/>
  <c r="AE92" i="42"/>
  <c r="AF92" i="42"/>
  <c r="AG92" i="42"/>
  <c r="AH92" i="42"/>
  <c r="AI92" i="42"/>
  <c r="AJ92" i="42"/>
  <c r="AK92" i="42"/>
  <c r="AL92" i="42"/>
  <c r="AM92" i="42"/>
  <c r="AN92" i="42"/>
  <c r="AO92" i="42"/>
  <c r="AP92" i="42"/>
  <c r="AQ92" i="42"/>
  <c r="AR92" i="42"/>
  <c r="AS92" i="42"/>
  <c r="AT92" i="42"/>
  <c r="AU92" i="42"/>
  <c r="AV92" i="42"/>
  <c r="AW92" i="42"/>
  <c r="AX92" i="42"/>
  <c r="AY92" i="42"/>
  <c r="AZ92" i="42"/>
  <c r="BA92" i="42"/>
  <c r="BB92" i="42"/>
  <c r="BC92" i="42"/>
  <c r="BD92" i="42"/>
  <c r="BE92" i="42"/>
  <c r="BF92" i="42"/>
  <c r="BG92" i="42"/>
  <c r="BH92" i="42"/>
  <c r="BI92" i="42"/>
  <c r="BJ92" i="42"/>
  <c r="BK92" i="42"/>
  <c r="BL92" i="42"/>
  <c r="BM92" i="42"/>
  <c r="BN92" i="42"/>
  <c r="BO92" i="42"/>
  <c r="BP92" i="42"/>
  <c r="BQ92" i="42"/>
  <c r="BR92" i="42"/>
  <c r="BS92" i="42"/>
  <c r="BT92" i="42"/>
  <c r="BU92" i="42"/>
  <c r="BV92" i="42"/>
  <c r="BW92" i="42"/>
  <c r="BX92" i="42"/>
  <c r="BY92" i="42"/>
  <c r="BZ92" i="42"/>
  <c r="CA92" i="42"/>
  <c r="CB92" i="42"/>
  <c r="CC92" i="42"/>
  <c r="CD92" i="42"/>
  <c r="CE92" i="42"/>
  <c r="CF92" i="42"/>
  <c r="CG92" i="42"/>
  <c r="CH92" i="42"/>
  <c r="CI92" i="42"/>
  <c r="CJ92" i="42"/>
  <c r="CK92" i="42"/>
  <c r="CL92" i="42"/>
  <c r="CM92" i="42"/>
  <c r="CN92" i="42"/>
  <c r="CO92" i="42"/>
  <c r="CP92" i="42"/>
  <c r="CQ92" i="42"/>
  <c r="CR92" i="42"/>
  <c r="CS92" i="42"/>
  <c r="CT92" i="42"/>
  <c r="CU92" i="42"/>
  <c r="CV92" i="42"/>
  <c r="CW92" i="42"/>
  <c r="CX92" i="42"/>
  <c r="CY92" i="42"/>
  <c r="CZ92" i="42"/>
  <c r="DA92" i="42"/>
  <c r="DB92" i="42"/>
  <c r="DC92" i="42"/>
  <c r="DD92" i="42"/>
  <c r="DE92" i="42"/>
  <c r="DF92" i="42"/>
  <c r="DG92" i="42"/>
  <c r="DH92" i="42"/>
  <c r="DI92" i="42"/>
  <c r="DJ92" i="42"/>
  <c r="DK92" i="42"/>
  <c r="DL92" i="42"/>
  <c r="DM92" i="42"/>
  <c r="DN92" i="42"/>
  <c r="DO92" i="42"/>
  <c r="DP92" i="42"/>
  <c r="DQ92" i="42"/>
  <c r="DR92" i="42"/>
  <c r="DS92" i="42"/>
  <c r="DT92" i="42"/>
  <c r="DU92" i="42"/>
  <c r="DV92" i="42"/>
  <c r="DW92" i="42"/>
  <c r="DX92" i="42"/>
  <c r="DY92" i="42"/>
  <c r="DZ92" i="42"/>
  <c r="EA92" i="42"/>
  <c r="EB92" i="42"/>
  <c r="EC92" i="42"/>
  <c r="ED92" i="42"/>
  <c r="EE92" i="42"/>
  <c r="EF92" i="42"/>
  <c r="EG92" i="42"/>
  <c r="EH92" i="42"/>
  <c r="EI92" i="42"/>
  <c r="EJ92" i="42"/>
  <c r="EK92" i="42"/>
  <c r="EL92" i="42"/>
  <c r="EM92" i="42"/>
  <c r="EN92" i="42"/>
  <c r="EO92" i="42"/>
  <c r="EP92" i="42"/>
  <c r="EQ92" i="42"/>
  <c r="ER92" i="42"/>
  <c r="ES92" i="42"/>
  <c r="ET92" i="42"/>
  <c r="EU92" i="42"/>
  <c r="EV92" i="42"/>
  <c r="EW92" i="42"/>
  <c r="EX92" i="42"/>
  <c r="EY92" i="42"/>
  <c r="EZ92" i="42"/>
  <c r="FA92" i="42"/>
  <c r="FB92" i="42"/>
  <c r="FC92" i="42"/>
  <c r="FD92" i="42"/>
  <c r="FE92" i="42"/>
  <c r="FF92" i="42"/>
  <c r="FG92" i="42"/>
  <c r="FH92" i="42"/>
  <c r="FI92" i="42"/>
  <c r="FJ92" i="42"/>
  <c r="FK92" i="42"/>
  <c r="FL92" i="42"/>
  <c r="FM92" i="42"/>
  <c r="FN92" i="42"/>
  <c r="FO92" i="42"/>
  <c r="FP92" i="42"/>
  <c r="FQ92" i="42"/>
  <c r="FR92" i="42"/>
  <c r="FS92" i="42"/>
  <c r="FT92" i="42"/>
  <c r="FU92" i="42"/>
  <c r="FV92" i="42"/>
  <c r="FW92" i="42"/>
  <c r="FX92" i="42"/>
  <c r="FY92" i="42"/>
  <c r="FZ92" i="42"/>
  <c r="GA92" i="42"/>
  <c r="GB92" i="42"/>
  <c r="GC92" i="42"/>
  <c r="GD92" i="42"/>
  <c r="GE92" i="42"/>
  <c r="GF92" i="42"/>
  <c r="GG92" i="42"/>
  <c r="GH92" i="42"/>
  <c r="GI92" i="42"/>
  <c r="GJ92" i="42"/>
  <c r="GK92" i="42"/>
  <c r="GL92" i="42"/>
  <c r="GM92" i="42"/>
  <c r="GN92" i="42"/>
  <c r="GO92" i="42"/>
  <c r="GP92" i="42"/>
  <c r="GQ92" i="42"/>
  <c r="GR92" i="42"/>
  <c r="GS92" i="42"/>
  <c r="GT92" i="42"/>
  <c r="GU92" i="42"/>
  <c r="GV92" i="42"/>
  <c r="GW92" i="42"/>
  <c r="GX92" i="42"/>
  <c r="GY92" i="42"/>
  <c r="GZ92" i="42"/>
  <c r="HA92" i="42"/>
  <c r="HB92" i="42"/>
  <c r="HC92" i="42"/>
  <c r="HD92" i="42"/>
  <c r="HE92" i="42"/>
  <c r="HF92" i="42"/>
  <c r="HG92" i="42"/>
  <c r="HH92" i="42"/>
  <c r="HI92" i="42"/>
  <c r="HJ92" i="42"/>
  <c r="HK92" i="42"/>
  <c r="HL92" i="42"/>
  <c r="HM92" i="42"/>
  <c r="HN92" i="42"/>
  <c r="HO92" i="42"/>
  <c r="HP92" i="42"/>
  <c r="HQ92" i="42"/>
  <c r="HR92" i="42"/>
  <c r="HS92" i="42"/>
  <c r="HT92" i="42"/>
  <c r="HU92" i="42"/>
  <c r="HV92" i="42"/>
  <c r="HW92" i="42"/>
  <c r="HX92" i="42"/>
  <c r="HY92" i="42"/>
  <c r="HZ92" i="42"/>
  <c r="IA92" i="42"/>
  <c r="IB92" i="42"/>
  <c r="IC92" i="42"/>
  <c r="ID92" i="42"/>
  <c r="IE92" i="42"/>
  <c r="IF92" i="42"/>
  <c r="IG92" i="42"/>
  <c r="IH92" i="42"/>
  <c r="II92" i="42"/>
  <c r="IJ92" i="42"/>
  <c r="IK92" i="42"/>
  <c r="IL92" i="42"/>
  <c r="IM92" i="42"/>
  <c r="IN92" i="42"/>
  <c r="IO92" i="42"/>
  <c r="IP92" i="42"/>
  <c r="IQ92" i="42"/>
  <c r="IR92" i="42"/>
  <c r="IS92" i="42"/>
  <c r="IT92" i="42"/>
  <c r="IU92" i="42"/>
  <c r="IV92" i="42"/>
  <c r="IW92" i="42"/>
  <c r="IX92" i="42"/>
  <c r="IY92" i="42"/>
  <c r="IZ92" i="42"/>
  <c r="JA92" i="42"/>
  <c r="JB92" i="42"/>
  <c r="JC92" i="42"/>
  <c r="JD92" i="42"/>
  <c r="JE92" i="42"/>
  <c r="JF92" i="42"/>
  <c r="JG92" i="42"/>
  <c r="JH92" i="42"/>
  <c r="JI92" i="42"/>
  <c r="JJ92" i="42"/>
  <c r="JK92" i="42"/>
  <c r="JL92" i="42"/>
  <c r="JM92" i="42"/>
  <c r="JN92" i="42"/>
  <c r="JO92" i="42"/>
  <c r="JP92" i="42"/>
  <c r="JQ92" i="42"/>
  <c r="JR92" i="42"/>
  <c r="JS92" i="42"/>
  <c r="JT92" i="42"/>
  <c r="JU92" i="42"/>
  <c r="JV92" i="42"/>
  <c r="JW92" i="42"/>
  <c r="JX92" i="42"/>
  <c r="JY92" i="42"/>
  <c r="JZ92" i="42"/>
  <c r="KA92" i="42"/>
  <c r="KB92" i="42"/>
  <c r="KC92" i="42"/>
  <c r="KD92" i="42"/>
  <c r="KE92" i="42"/>
  <c r="KF92" i="42"/>
  <c r="KG92" i="42"/>
  <c r="KH92" i="42"/>
  <c r="KI92" i="42"/>
  <c r="KJ92" i="42"/>
  <c r="KK92" i="42"/>
  <c r="KL92" i="42"/>
  <c r="KM92" i="42"/>
  <c r="KN92" i="42"/>
  <c r="KO92" i="42"/>
  <c r="KP92" i="42"/>
  <c r="KQ92" i="42"/>
  <c r="KR92" i="42"/>
  <c r="KS92" i="42"/>
  <c r="KT92" i="42"/>
  <c r="KU92" i="42"/>
  <c r="KV92" i="42"/>
  <c r="KW92" i="42"/>
  <c r="KX92" i="42"/>
  <c r="KY92" i="42"/>
  <c r="KZ92" i="42"/>
  <c r="LA92" i="42"/>
  <c r="LB92" i="42"/>
  <c r="LC92" i="42"/>
  <c r="LD92" i="42"/>
  <c r="LE92" i="42"/>
  <c r="LF92" i="42"/>
  <c r="LG92" i="42"/>
  <c r="LH92" i="42"/>
  <c r="LI92" i="42"/>
  <c r="LJ92" i="42"/>
  <c r="LK92" i="42"/>
  <c r="LL92" i="42"/>
  <c r="LM92" i="42"/>
  <c r="LN92" i="42"/>
  <c r="LO92" i="42"/>
  <c r="LP92" i="42"/>
  <c r="LQ92" i="42"/>
  <c r="LR92" i="42"/>
  <c r="LS92" i="42"/>
  <c r="LT92" i="42"/>
  <c r="LU92" i="42"/>
  <c r="LV92" i="42"/>
  <c r="LW92" i="42"/>
  <c r="LX92" i="42"/>
  <c r="LY92" i="42"/>
  <c r="LZ92" i="42"/>
  <c r="MA92" i="42"/>
  <c r="MB92" i="42"/>
  <c r="MC92" i="42"/>
  <c r="MD92" i="42"/>
  <c r="ME92" i="42"/>
  <c r="MF92" i="42"/>
  <c r="MG92" i="42"/>
  <c r="MH92" i="42"/>
  <c r="MI92" i="42"/>
  <c r="MJ92" i="42"/>
  <c r="MK92" i="42"/>
  <c r="ML92" i="42"/>
  <c r="MM92" i="42"/>
  <c r="MN92" i="42"/>
  <c r="MO92" i="42"/>
  <c r="MP92" i="42"/>
  <c r="MQ92" i="42"/>
  <c r="MR92" i="42"/>
  <c r="MS92" i="42"/>
  <c r="MT92" i="42"/>
  <c r="MU92" i="42"/>
  <c r="MV92" i="42"/>
  <c r="MW92" i="42"/>
  <c r="MX92" i="42"/>
  <c r="MY92" i="42"/>
  <c r="MZ92" i="42"/>
  <c r="NA92" i="42"/>
  <c r="NB92" i="42"/>
  <c r="NC92" i="42"/>
  <c r="ND92" i="42"/>
  <c r="NE92" i="42"/>
  <c r="NF92" i="42"/>
  <c r="NG92" i="42"/>
  <c r="NH92" i="42"/>
  <c r="NI92" i="42"/>
  <c r="NJ92" i="42"/>
  <c r="NK92" i="42"/>
  <c r="NL92" i="42"/>
  <c r="NM92" i="42"/>
  <c r="NN92" i="42"/>
  <c r="NO92" i="42"/>
  <c r="NP92" i="42"/>
  <c r="NQ92" i="42"/>
  <c r="NR92" i="42"/>
  <c r="NS92" i="42"/>
  <c r="NT92" i="42"/>
  <c r="NU92" i="42"/>
  <c r="NV92" i="42"/>
  <c r="NW92" i="42"/>
  <c r="NX92" i="42"/>
  <c r="NY92" i="42"/>
  <c r="NZ92" i="42"/>
  <c r="OA92" i="42"/>
  <c r="OB92" i="42"/>
  <c r="OC92" i="42"/>
  <c r="OD92" i="42"/>
  <c r="OE92" i="42"/>
  <c r="OF92" i="42"/>
  <c r="OG92" i="42"/>
  <c r="OH92" i="42"/>
  <c r="OI92" i="42"/>
  <c r="OJ92" i="42"/>
  <c r="OK92" i="42"/>
  <c r="OL92" i="42"/>
  <c r="OM92" i="42"/>
  <c r="ON92" i="42"/>
  <c r="OO92" i="42"/>
  <c r="OP92" i="42"/>
  <c r="OQ92" i="42"/>
  <c r="OR92" i="42"/>
  <c r="OS92" i="42"/>
  <c r="OT92" i="42"/>
  <c r="OU92" i="42"/>
  <c r="OV92" i="42"/>
  <c r="OW92" i="42"/>
  <c r="OX92" i="42"/>
  <c r="OY92" i="42"/>
  <c r="OZ92" i="42"/>
  <c r="PA92" i="42"/>
  <c r="PB92" i="42"/>
  <c r="PC92" i="42"/>
  <c r="PD92" i="42"/>
  <c r="PE92" i="42"/>
  <c r="PF92" i="42"/>
  <c r="PG92" i="42"/>
  <c r="PH92" i="42"/>
  <c r="PI92" i="42"/>
  <c r="PJ92" i="42"/>
  <c r="PK92" i="42"/>
  <c r="PL92" i="42"/>
  <c r="PM92" i="42"/>
  <c r="PN92" i="42"/>
  <c r="PO92" i="42"/>
  <c r="PP92" i="42"/>
  <c r="PQ92" i="42"/>
  <c r="PR92" i="42"/>
  <c r="PS92" i="42"/>
  <c r="PT92" i="42"/>
  <c r="PU92" i="42"/>
  <c r="PV92" i="42"/>
  <c r="PW92" i="42"/>
  <c r="PX92" i="42"/>
  <c r="PY92" i="42"/>
  <c r="PZ92" i="42"/>
  <c r="QA92" i="42"/>
  <c r="QB92" i="42"/>
  <c r="QC92" i="42"/>
  <c r="QD92" i="42"/>
  <c r="QE92" i="42"/>
  <c r="QF92" i="42"/>
  <c r="QG92" i="42"/>
  <c r="QH92" i="42"/>
  <c r="QI92" i="42"/>
  <c r="QJ92" i="42"/>
  <c r="QK92" i="42"/>
  <c r="QL92" i="42"/>
  <c r="QM92" i="42"/>
  <c r="QN92" i="42"/>
  <c r="QO92" i="42"/>
  <c r="QP92" i="42"/>
  <c r="QQ92" i="42"/>
  <c r="QR92" i="42"/>
  <c r="QS92" i="42"/>
  <c r="QT92" i="42"/>
  <c r="QU92" i="42"/>
  <c r="QV92" i="42"/>
  <c r="QW92" i="42"/>
  <c r="QX92" i="42"/>
  <c r="QY92" i="42"/>
  <c r="QZ92" i="42"/>
  <c r="RA92" i="42"/>
  <c r="RB92" i="42"/>
  <c r="RC92" i="42"/>
  <c r="RD92" i="42"/>
  <c r="RE92" i="42"/>
  <c r="RF92" i="42"/>
  <c r="RG92" i="42"/>
  <c r="RH92" i="42"/>
  <c r="RI92" i="42"/>
  <c r="RJ92" i="42"/>
  <c r="RK92" i="42"/>
  <c r="RL92" i="42"/>
  <c r="RM92" i="42"/>
  <c r="RN92" i="42"/>
  <c r="RO92" i="42"/>
  <c r="RP92" i="42"/>
  <c r="RQ92" i="42"/>
  <c r="RR92" i="42"/>
  <c r="RS92" i="42"/>
  <c r="RT92" i="42"/>
  <c r="RU92" i="42"/>
  <c r="RV92" i="42"/>
  <c r="RW92" i="42"/>
  <c r="RX92" i="42"/>
  <c r="RY92" i="42"/>
  <c r="RZ92" i="42"/>
  <c r="SA92" i="42"/>
  <c r="SB92" i="42"/>
  <c r="SC92" i="42"/>
  <c r="SD92" i="42"/>
  <c r="SE92" i="42"/>
  <c r="SF92" i="42"/>
  <c r="SG92" i="42"/>
  <c r="SH92" i="42"/>
  <c r="SI92" i="42"/>
  <c r="SJ92" i="42"/>
  <c r="SK92" i="42"/>
  <c r="SL92" i="42"/>
  <c r="SM92" i="42"/>
  <c r="SN92" i="42"/>
  <c r="SO92" i="42"/>
  <c r="SP92" i="42"/>
  <c r="SQ92" i="42"/>
  <c r="SR92" i="42"/>
  <c r="SS92" i="42"/>
  <c r="ST92" i="42"/>
  <c r="SU92" i="42"/>
  <c r="SV92" i="42"/>
  <c r="SW92" i="42"/>
  <c r="SX92" i="42"/>
  <c r="SY92" i="42"/>
  <c r="SZ92" i="42"/>
  <c r="TA92" i="42"/>
  <c r="TB92" i="42"/>
  <c r="TC92" i="42"/>
  <c r="TD92" i="42"/>
  <c r="TE92" i="42"/>
  <c r="TF92" i="42"/>
  <c r="TG92" i="42"/>
  <c r="TH92" i="42"/>
  <c r="TI92" i="42"/>
  <c r="TJ92" i="42"/>
  <c r="TK92" i="42"/>
  <c r="TL92" i="42"/>
  <c r="TM92" i="42"/>
  <c r="TN92" i="42"/>
  <c r="TO92" i="42"/>
  <c r="TP92" i="42"/>
  <c r="TQ92" i="42"/>
  <c r="TR92" i="42"/>
  <c r="TS92" i="42"/>
  <c r="TT92" i="42"/>
  <c r="TU92" i="42"/>
  <c r="TV92" i="42"/>
  <c r="TW92" i="42"/>
  <c r="TX92" i="42"/>
  <c r="TY92" i="42"/>
  <c r="TZ92" i="42"/>
  <c r="UA92" i="42"/>
  <c r="UB92" i="42"/>
  <c r="UC92" i="42"/>
  <c r="UD92" i="42"/>
  <c r="UE92" i="42"/>
  <c r="UF92" i="42"/>
  <c r="UG92" i="42"/>
  <c r="UH92" i="42"/>
  <c r="UI92" i="42"/>
  <c r="UJ92" i="42"/>
  <c r="UK92" i="42"/>
  <c r="UL92" i="42"/>
  <c r="UM92" i="42"/>
  <c r="UN92" i="42"/>
  <c r="UO92" i="42"/>
  <c r="UP92" i="42"/>
  <c r="UQ92" i="42"/>
  <c r="UR92" i="42"/>
  <c r="US92" i="42"/>
  <c r="UT92" i="42"/>
  <c r="UU92" i="42"/>
  <c r="UV92" i="42"/>
  <c r="UW92" i="42"/>
  <c r="UX92" i="42"/>
  <c r="UY92" i="42"/>
  <c r="UZ92" i="42"/>
  <c r="VA92" i="42"/>
  <c r="VB92" i="42"/>
  <c r="VC92" i="42"/>
  <c r="VD92" i="42"/>
  <c r="VE92" i="42"/>
  <c r="VF92" i="42"/>
  <c r="VG92" i="42"/>
  <c r="VH92" i="42"/>
  <c r="VI92" i="42"/>
  <c r="VJ92" i="42"/>
  <c r="VK92" i="42"/>
  <c r="VL92" i="42"/>
  <c r="VM92" i="42"/>
  <c r="VN92" i="42"/>
  <c r="VO92" i="42"/>
  <c r="VP92" i="42"/>
  <c r="VQ92" i="42"/>
  <c r="VR92" i="42"/>
  <c r="VS92" i="42"/>
  <c r="VT92" i="42"/>
  <c r="VU92" i="42"/>
  <c r="VV92" i="42"/>
  <c r="VW92" i="42"/>
  <c r="VX92" i="42"/>
  <c r="VY92" i="42"/>
  <c r="VZ92" i="42"/>
  <c r="WA92" i="42"/>
  <c r="WB92" i="42"/>
  <c r="WC92" i="42"/>
  <c r="WD92" i="42"/>
  <c r="WE92" i="42"/>
  <c r="WF92" i="42"/>
  <c r="WG92" i="42"/>
  <c r="WH92" i="42"/>
  <c r="WI92" i="42"/>
  <c r="WJ92" i="42"/>
  <c r="WK92" i="42"/>
  <c r="WL92" i="42"/>
  <c r="WM92" i="42"/>
  <c r="WN92" i="42"/>
  <c r="WO92" i="42"/>
  <c r="WP92" i="42"/>
  <c r="WQ92" i="42"/>
  <c r="WR92" i="42"/>
  <c r="WS92" i="42"/>
  <c r="WT92" i="42"/>
  <c r="WU92" i="42"/>
  <c r="WV92" i="42"/>
  <c r="WW92" i="42"/>
  <c r="WX92" i="42"/>
  <c r="WY92" i="42"/>
  <c r="WZ92" i="42"/>
  <c r="XA92" i="42"/>
  <c r="XB92" i="42"/>
  <c r="XC92" i="42"/>
  <c r="XD92" i="42"/>
  <c r="XE92" i="42"/>
  <c r="XF92" i="42"/>
  <c r="XG92" i="42"/>
  <c r="XH92" i="42"/>
  <c r="XI92" i="42"/>
  <c r="XJ92" i="42"/>
  <c r="XK92" i="42"/>
  <c r="XL92" i="42"/>
  <c r="XM92" i="42"/>
  <c r="XN92" i="42"/>
  <c r="XO92" i="42"/>
  <c r="XP92" i="42"/>
  <c r="XQ92" i="42"/>
  <c r="XR92" i="42"/>
  <c r="XS92" i="42"/>
  <c r="XT92" i="42"/>
  <c r="XU92" i="42"/>
  <c r="XV92" i="42"/>
  <c r="XW92" i="42"/>
  <c r="XX92" i="42"/>
  <c r="XY92" i="42"/>
  <c r="XZ92" i="42"/>
  <c r="YA92" i="42"/>
  <c r="YB92" i="42"/>
  <c r="YC92" i="42"/>
  <c r="YD92" i="42"/>
  <c r="YE92" i="42"/>
  <c r="YF92" i="42"/>
  <c r="YG92" i="42"/>
  <c r="YH92" i="42"/>
  <c r="YI92" i="42"/>
  <c r="YJ92" i="42"/>
  <c r="YK92" i="42"/>
  <c r="YL92" i="42"/>
  <c r="YM92" i="42"/>
  <c r="YN92" i="42"/>
  <c r="YO92" i="42"/>
  <c r="YP92" i="42"/>
  <c r="YQ92" i="42"/>
  <c r="YR92" i="42"/>
  <c r="YS92" i="42"/>
  <c r="YT92" i="42"/>
  <c r="YU92" i="42"/>
  <c r="YV92" i="42"/>
  <c r="YW92" i="42"/>
  <c r="YX92" i="42"/>
  <c r="YY92" i="42"/>
  <c r="YZ92" i="42"/>
  <c r="ZA92" i="42"/>
  <c r="ZB92" i="42"/>
  <c r="ZC92" i="42"/>
  <c r="ZD92" i="42"/>
  <c r="ZE92" i="42"/>
  <c r="ZF92" i="42"/>
  <c r="ZG92" i="42"/>
  <c r="ZH92" i="42"/>
  <c r="ZI92" i="42"/>
  <c r="ZJ92" i="42"/>
  <c r="ZK92" i="42"/>
  <c r="ZL92" i="42"/>
  <c r="ZM92" i="42"/>
  <c r="ZN92" i="42"/>
  <c r="ZO92" i="42"/>
  <c r="ZP92" i="42"/>
  <c r="ZQ92" i="42"/>
  <c r="ZR92" i="42"/>
  <c r="ZS92" i="42"/>
  <c r="ZT92" i="42"/>
  <c r="ZU92" i="42"/>
  <c r="ZV92" i="42"/>
  <c r="ZW92" i="42"/>
  <c r="ZX92" i="42"/>
  <c r="ZY92" i="42"/>
  <c r="ZZ92" i="42"/>
  <c r="AAA92" i="42"/>
  <c r="AAB92" i="42"/>
  <c r="AAC92" i="42"/>
  <c r="AAD92" i="42"/>
  <c r="AAE92" i="42"/>
  <c r="AAF92" i="42"/>
  <c r="AAG92" i="42"/>
  <c r="AAH92" i="42"/>
  <c r="AAI92" i="42"/>
  <c r="AAJ92" i="42"/>
  <c r="AAK92" i="42"/>
  <c r="AAL92" i="42"/>
  <c r="AAM92" i="42"/>
  <c r="AAN92" i="42"/>
  <c r="AAO92" i="42"/>
  <c r="AAP92" i="42"/>
  <c r="AAQ92" i="42"/>
  <c r="AAR92" i="42"/>
  <c r="AAS92" i="42"/>
  <c r="AAT92" i="42"/>
  <c r="AAU92" i="42"/>
  <c r="AAV92" i="42"/>
  <c r="AAW92" i="42"/>
  <c r="AAX92" i="42"/>
  <c r="AAY92" i="42"/>
  <c r="AAZ92" i="42"/>
  <c r="ABA92" i="42"/>
  <c r="ABB92" i="42"/>
  <c r="ABC92" i="42"/>
  <c r="ABD92" i="42"/>
  <c r="ABE92" i="42"/>
  <c r="ABF92" i="42"/>
  <c r="ABG92" i="42"/>
  <c r="ABH92" i="42"/>
  <c r="ABI92" i="42"/>
  <c r="ABJ92" i="42"/>
  <c r="ABK92" i="42"/>
  <c r="ABL92" i="42"/>
  <c r="ABM92" i="42"/>
  <c r="ABN92" i="42"/>
  <c r="ABO92" i="42"/>
  <c r="ABP92" i="42"/>
  <c r="ABQ92" i="42"/>
  <c r="ABR92" i="42"/>
  <c r="ABS92" i="42"/>
  <c r="ABT92" i="42"/>
  <c r="ABU92" i="42"/>
  <c r="ABV92" i="42"/>
  <c r="ABW92" i="42"/>
  <c r="ABX92" i="42"/>
  <c r="ABY92" i="42"/>
  <c r="ABZ92" i="42"/>
  <c r="ACA92" i="42"/>
  <c r="ACB92" i="42"/>
  <c r="ACC92" i="42"/>
  <c r="ACD92" i="42"/>
  <c r="ACE92" i="42"/>
  <c r="ACF92" i="42"/>
  <c r="ACG92" i="42"/>
  <c r="ACH92" i="42"/>
  <c r="ACI92" i="42"/>
  <c r="ACJ92" i="42"/>
  <c r="ACK92" i="42"/>
  <c r="ACL92" i="42"/>
  <c r="ACM92" i="42"/>
  <c r="ACN92" i="42"/>
  <c r="ACO92" i="42"/>
  <c r="ACP92" i="42"/>
  <c r="ACQ92" i="42"/>
  <c r="ACR92" i="42"/>
  <c r="ACS92" i="42"/>
  <c r="ACT92" i="42"/>
  <c r="ACU92" i="42"/>
  <c r="ACV92" i="42"/>
  <c r="ACW92" i="42"/>
  <c r="ACX92" i="42"/>
  <c r="ACY92" i="42"/>
  <c r="ACZ92" i="42"/>
  <c r="ADA92" i="42"/>
  <c r="ADB92" i="42"/>
  <c r="ADC92" i="42"/>
  <c r="ADD92" i="42"/>
  <c r="ADE92" i="42"/>
  <c r="ADF92" i="42"/>
  <c r="ADG92" i="42"/>
  <c r="ADH92" i="42"/>
  <c r="ADI92" i="42"/>
  <c r="ADJ92" i="42"/>
  <c r="ADK92" i="42"/>
  <c r="ADL92" i="42"/>
  <c r="ADM92" i="42"/>
  <c r="ADN92" i="42"/>
  <c r="ADO92" i="42"/>
  <c r="ADP92" i="42"/>
  <c r="ADQ92" i="42"/>
  <c r="ADR92" i="42"/>
  <c r="ADS92" i="42"/>
  <c r="ADT92" i="42"/>
  <c r="ADU92" i="42"/>
  <c r="ADV92" i="42"/>
  <c r="ADW92" i="42"/>
  <c r="ADX92" i="42"/>
  <c r="ADY92" i="42"/>
  <c r="ADZ92" i="42"/>
  <c r="AEA92" i="42"/>
  <c r="AEB92" i="42"/>
  <c r="AEC92" i="42"/>
  <c r="AED92" i="42"/>
  <c r="AEE92" i="42"/>
  <c r="AEF92" i="42"/>
  <c r="AEG92" i="42"/>
  <c r="AEH92" i="42"/>
  <c r="AEI92" i="42"/>
  <c r="AEJ92" i="42"/>
  <c r="AEK92" i="42"/>
  <c r="AEL92" i="42"/>
  <c r="AEM92" i="42"/>
  <c r="AEN92" i="42"/>
  <c r="AEO92" i="42"/>
  <c r="AEP92" i="42"/>
  <c r="AEQ92" i="42"/>
  <c r="AER92" i="42"/>
  <c r="AES92" i="42"/>
  <c r="AET92" i="42"/>
  <c r="AEU92" i="42"/>
  <c r="AEV92" i="42"/>
  <c r="AEW92" i="42"/>
  <c r="AEX92" i="42"/>
  <c r="AEY92" i="42"/>
  <c r="AEZ92" i="42"/>
  <c r="AFA92" i="42"/>
  <c r="AFB92" i="42"/>
  <c r="AFC92" i="42"/>
  <c r="AFD92" i="42"/>
  <c r="AFE92" i="42"/>
  <c r="AFF92" i="42"/>
  <c r="AFG92" i="42"/>
  <c r="AFH92" i="42"/>
  <c r="AFI92" i="42"/>
  <c r="AFJ92" i="42"/>
  <c r="AFK92" i="42"/>
  <c r="AFL92" i="42"/>
  <c r="AFM92" i="42"/>
  <c r="AFN92" i="42"/>
  <c r="AFO92" i="42"/>
  <c r="AFP92" i="42"/>
  <c r="AFQ92" i="42"/>
  <c r="AFR92" i="42"/>
  <c r="AFS92" i="42"/>
  <c r="AFT92" i="42"/>
  <c r="AFU92" i="42"/>
  <c r="AFV92" i="42"/>
  <c r="AFW92" i="42"/>
  <c r="AFX92" i="42"/>
  <c r="AFY92" i="42"/>
  <c r="AFZ92" i="42"/>
  <c r="AGA92" i="42"/>
  <c r="AGB92" i="42"/>
  <c r="AGC92" i="42"/>
  <c r="AGD92" i="42"/>
  <c r="AGE92" i="42"/>
  <c r="AGF92" i="42"/>
  <c r="AGG92" i="42"/>
  <c r="AGH92" i="42"/>
  <c r="AGI92" i="42"/>
  <c r="AGJ92" i="42"/>
  <c r="AGK92" i="42"/>
  <c r="AGL92" i="42"/>
  <c r="AGM92" i="42"/>
  <c r="AGN92" i="42"/>
  <c r="AGO92" i="42"/>
  <c r="AGP92" i="42"/>
  <c r="AGQ92" i="42"/>
  <c r="AGR92" i="42"/>
  <c r="AGS92" i="42"/>
  <c r="AGT92" i="42"/>
  <c r="AGU92" i="42"/>
  <c r="AGV92" i="42"/>
  <c r="AGW92" i="42"/>
  <c r="AGX92" i="42"/>
  <c r="AGY92" i="42"/>
  <c r="AGZ92" i="42"/>
  <c r="AHA92" i="42"/>
  <c r="AHB92" i="42"/>
  <c r="AHC92" i="42"/>
  <c r="AHD92" i="42"/>
  <c r="AHE92" i="42"/>
  <c r="AHF92" i="42"/>
  <c r="AHG92" i="42"/>
  <c r="AHH92" i="42"/>
  <c r="AHI92" i="42"/>
  <c r="AHJ92" i="42"/>
  <c r="AHK92" i="42"/>
  <c r="AHL92" i="42"/>
  <c r="AHM92" i="42"/>
  <c r="AHN92" i="42"/>
  <c r="C92" i="42"/>
  <c r="D91" i="42"/>
  <c r="E91" i="42"/>
  <c r="F91" i="42"/>
  <c r="G91" i="42"/>
  <c r="H91" i="42"/>
  <c r="I91" i="42"/>
  <c r="J91" i="42"/>
  <c r="K91" i="42"/>
  <c r="L91" i="42"/>
  <c r="M91" i="42"/>
  <c r="N91" i="42"/>
  <c r="O91" i="42"/>
  <c r="P91" i="42"/>
  <c r="Q91" i="42"/>
  <c r="R91" i="42"/>
  <c r="S91" i="42"/>
  <c r="T91" i="42"/>
  <c r="U91" i="42"/>
  <c r="V91" i="42"/>
  <c r="W91" i="42"/>
  <c r="X91" i="42"/>
  <c r="Y91" i="42"/>
  <c r="Z91" i="42"/>
  <c r="AA91" i="42"/>
  <c r="AB91" i="42"/>
  <c r="AC91" i="42"/>
  <c r="AD91" i="42"/>
  <c r="AE91" i="42"/>
  <c r="AF91" i="42"/>
  <c r="AG91" i="42"/>
  <c r="AH91" i="42"/>
  <c r="AI91" i="42"/>
  <c r="AJ91" i="42"/>
  <c r="AK91" i="42"/>
  <c r="AL91" i="42"/>
  <c r="AM91" i="42"/>
  <c r="AN91" i="42"/>
  <c r="AO91" i="42"/>
  <c r="AP91" i="42"/>
  <c r="AQ91" i="42"/>
  <c r="AR91" i="42"/>
  <c r="AS91" i="42"/>
  <c r="AT91" i="42"/>
  <c r="AU91" i="42"/>
  <c r="AV91" i="42"/>
  <c r="AW91" i="42"/>
  <c r="AX91" i="42"/>
  <c r="AY91" i="42"/>
  <c r="AZ91" i="42"/>
  <c r="BA91" i="42"/>
  <c r="BB91" i="42"/>
  <c r="BC91" i="42"/>
  <c r="BD91" i="42"/>
  <c r="BE91" i="42"/>
  <c r="BF91" i="42"/>
  <c r="BG91" i="42"/>
  <c r="BH91" i="42"/>
  <c r="BI91" i="42"/>
  <c r="BJ91" i="42"/>
  <c r="BK91" i="42"/>
  <c r="BL91" i="42"/>
  <c r="BM91" i="42"/>
  <c r="BN91" i="42"/>
  <c r="BO91" i="42"/>
  <c r="BP91" i="42"/>
  <c r="BQ91" i="42"/>
  <c r="BR91" i="42"/>
  <c r="BS91" i="42"/>
  <c r="BT91" i="42"/>
  <c r="BU91" i="42"/>
  <c r="BV91" i="42"/>
  <c r="BW91" i="42"/>
  <c r="BX91" i="42"/>
  <c r="BY91" i="42"/>
  <c r="BZ91" i="42"/>
  <c r="CA91" i="42"/>
  <c r="CB91" i="42"/>
  <c r="CC91" i="42"/>
  <c r="CD91" i="42"/>
  <c r="CE91" i="42"/>
  <c r="CF91" i="42"/>
  <c r="CG91" i="42"/>
  <c r="CH91" i="42"/>
  <c r="CI91" i="42"/>
  <c r="CJ91" i="42"/>
  <c r="CK91" i="42"/>
  <c r="CL91" i="42"/>
  <c r="CM91" i="42"/>
  <c r="CN91" i="42"/>
  <c r="CO91" i="42"/>
  <c r="CP91" i="42"/>
  <c r="CQ91" i="42"/>
  <c r="CR91" i="42"/>
  <c r="CS91" i="42"/>
  <c r="CT91" i="42"/>
  <c r="CU91" i="42"/>
  <c r="CV91" i="42"/>
  <c r="CW91" i="42"/>
  <c r="CX91" i="42"/>
  <c r="CY91" i="42"/>
  <c r="CZ91" i="42"/>
  <c r="DA91" i="42"/>
  <c r="DB91" i="42"/>
  <c r="DC91" i="42"/>
  <c r="DD91" i="42"/>
  <c r="DE91" i="42"/>
  <c r="DF91" i="42"/>
  <c r="DG91" i="42"/>
  <c r="DH91" i="42"/>
  <c r="DI91" i="42"/>
  <c r="DJ91" i="42"/>
  <c r="DK91" i="42"/>
  <c r="DL91" i="42"/>
  <c r="DM91" i="42"/>
  <c r="DN91" i="42"/>
  <c r="DO91" i="42"/>
  <c r="DP91" i="42"/>
  <c r="DQ91" i="42"/>
  <c r="DR91" i="42"/>
  <c r="DS91" i="42"/>
  <c r="DT91" i="42"/>
  <c r="DU91" i="42"/>
  <c r="DV91" i="42"/>
  <c r="DW91" i="42"/>
  <c r="DX91" i="42"/>
  <c r="DY91" i="42"/>
  <c r="DZ91" i="42"/>
  <c r="EA91" i="42"/>
  <c r="EB91" i="42"/>
  <c r="EC91" i="42"/>
  <c r="ED91" i="42"/>
  <c r="EE91" i="42"/>
  <c r="EF91" i="42"/>
  <c r="EG91" i="42"/>
  <c r="EH91" i="42"/>
  <c r="EI91" i="42"/>
  <c r="EJ91" i="42"/>
  <c r="EK91" i="42"/>
  <c r="EL91" i="42"/>
  <c r="EM91" i="42"/>
  <c r="EN91" i="42"/>
  <c r="EO91" i="42"/>
  <c r="EP91" i="42"/>
  <c r="EQ91" i="42"/>
  <c r="ER91" i="42"/>
  <c r="ES91" i="42"/>
  <c r="ET91" i="42"/>
  <c r="EU91" i="42"/>
  <c r="EV91" i="42"/>
  <c r="EW91" i="42"/>
  <c r="EX91" i="42"/>
  <c r="EY91" i="42"/>
  <c r="EZ91" i="42"/>
  <c r="FA91" i="42"/>
  <c r="FB91" i="42"/>
  <c r="FC91" i="42"/>
  <c r="FD91" i="42"/>
  <c r="FE91" i="42"/>
  <c r="FF91" i="42"/>
  <c r="FG91" i="42"/>
  <c r="FH91" i="42"/>
  <c r="FI91" i="42"/>
  <c r="FJ91" i="42"/>
  <c r="FK91" i="42"/>
  <c r="FL91" i="42"/>
  <c r="FM91" i="42"/>
  <c r="FN91" i="42"/>
  <c r="FO91" i="42"/>
  <c r="FP91" i="42"/>
  <c r="FQ91" i="42"/>
  <c r="FR91" i="42"/>
  <c r="FS91" i="42"/>
  <c r="FT91" i="42"/>
  <c r="FU91" i="42"/>
  <c r="FV91" i="42"/>
  <c r="FW91" i="42"/>
  <c r="FX91" i="42"/>
  <c r="FY91" i="42"/>
  <c r="FZ91" i="42"/>
  <c r="GA91" i="42"/>
  <c r="GB91" i="42"/>
  <c r="GC91" i="42"/>
  <c r="GD91" i="42"/>
  <c r="GE91" i="42"/>
  <c r="GF91" i="42"/>
  <c r="GG91" i="42"/>
  <c r="GH91" i="42"/>
  <c r="GI91" i="42"/>
  <c r="GJ91" i="42"/>
  <c r="GK91" i="42"/>
  <c r="GL91" i="42"/>
  <c r="GM91" i="42"/>
  <c r="GN91" i="42"/>
  <c r="GO91" i="42"/>
  <c r="GP91" i="42"/>
  <c r="GQ91" i="42"/>
  <c r="GR91" i="42"/>
  <c r="GS91" i="42"/>
  <c r="GT91" i="42"/>
  <c r="GU91" i="42"/>
  <c r="GV91" i="42"/>
  <c r="GW91" i="42"/>
  <c r="GX91" i="42"/>
  <c r="GY91" i="42"/>
  <c r="GZ91" i="42"/>
  <c r="HA91" i="42"/>
  <c r="HB91" i="42"/>
  <c r="HC91" i="42"/>
  <c r="HD91" i="42"/>
  <c r="HE91" i="42"/>
  <c r="HF91" i="42"/>
  <c r="HG91" i="42"/>
  <c r="HH91" i="42"/>
  <c r="HI91" i="42"/>
  <c r="HJ91" i="42"/>
  <c r="HK91" i="42"/>
  <c r="HL91" i="42"/>
  <c r="HM91" i="42"/>
  <c r="HN91" i="42"/>
  <c r="HO91" i="42"/>
  <c r="HP91" i="42"/>
  <c r="HQ91" i="42"/>
  <c r="HR91" i="42"/>
  <c r="HS91" i="42"/>
  <c r="HT91" i="42"/>
  <c r="HU91" i="42"/>
  <c r="HV91" i="42"/>
  <c r="HW91" i="42"/>
  <c r="HX91" i="42"/>
  <c r="HY91" i="42"/>
  <c r="HZ91" i="42"/>
  <c r="IA91" i="42"/>
  <c r="IB91" i="42"/>
  <c r="IC91" i="42"/>
  <c r="ID91" i="42"/>
  <c r="IE91" i="42"/>
  <c r="IF91" i="42"/>
  <c r="IG91" i="42"/>
  <c r="IH91" i="42"/>
  <c r="II91" i="42"/>
  <c r="IJ91" i="42"/>
  <c r="IK91" i="42"/>
  <c r="IL91" i="42"/>
  <c r="IM91" i="42"/>
  <c r="IN91" i="42"/>
  <c r="IO91" i="42"/>
  <c r="IP91" i="42"/>
  <c r="IQ91" i="42"/>
  <c r="IR91" i="42"/>
  <c r="IS91" i="42"/>
  <c r="IT91" i="42"/>
  <c r="IU91" i="42"/>
  <c r="IV91" i="42"/>
  <c r="IW91" i="42"/>
  <c r="IX91" i="42"/>
  <c r="IY91" i="42"/>
  <c r="IZ91" i="42"/>
  <c r="JA91" i="42"/>
  <c r="JB91" i="42"/>
  <c r="JC91" i="42"/>
  <c r="JD91" i="42"/>
  <c r="JE91" i="42"/>
  <c r="JF91" i="42"/>
  <c r="JG91" i="42"/>
  <c r="JH91" i="42"/>
  <c r="JI91" i="42"/>
  <c r="JJ91" i="42"/>
  <c r="JK91" i="42"/>
  <c r="JL91" i="42"/>
  <c r="JM91" i="42"/>
  <c r="JN91" i="42"/>
  <c r="JO91" i="42"/>
  <c r="JP91" i="42"/>
  <c r="JQ91" i="42"/>
  <c r="JR91" i="42"/>
  <c r="JS91" i="42"/>
  <c r="JT91" i="42"/>
  <c r="JU91" i="42"/>
  <c r="JV91" i="42"/>
  <c r="JW91" i="42"/>
  <c r="JX91" i="42"/>
  <c r="JY91" i="42"/>
  <c r="JZ91" i="42"/>
  <c r="KA91" i="42"/>
  <c r="KB91" i="42"/>
  <c r="KC91" i="42"/>
  <c r="KD91" i="42"/>
  <c r="KE91" i="42"/>
  <c r="KF91" i="42"/>
  <c r="KG91" i="42"/>
  <c r="KH91" i="42"/>
  <c r="KI91" i="42"/>
  <c r="KJ91" i="42"/>
  <c r="KK91" i="42"/>
  <c r="KL91" i="42"/>
  <c r="KM91" i="42"/>
  <c r="KN91" i="42"/>
  <c r="KO91" i="42"/>
  <c r="KP91" i="42"/>
  <c r="KQ91" i="42"/>
  <c r="KR91" i="42"/>
  <c r="KS91" i="42"/>
  <c r="KT91" i="42"/>
  <c r="KU91" i="42"/>
  <c r="KV91" i="42"/>
  <c r="KW91" i="42"/>
  <c r="KX91" i="42"/>
  <c r="KY91" i="42"/>
  <c r="KZ91" i="42"/>
  <c r="LA91" i="42"/>
  <c r="LB91" i="42"/>
  <c r="LC91" i="42"/>
  <c r="LD91" i="42"/>
  <c r="LE91" i="42"/>
  <c r="LF91" i="42"/>
  <c r="LG91" i="42"/>
  <c r="LH91" i="42"/>
  <c r="LI91" i="42"/>
  <c r="LJ91" i="42"/>
  <c r="LK91" i="42"/>
  <c r="LL91" i="42"/>
  <c r="LM91" i="42"/>
  <c r="LN91" i="42"/>
  <c r="LO91" i="42"/>
  <c r="LP91" i="42"/>
  <c r="LQ91" i="42"/>
  <c r="LR91" i="42"/>
  <c r="LS91" i="42"/>
  <c r="LT91" i="42"/>
  <c r="LU91" i="42"/>
  <c r="LV91" i="42"/>
  <c r="LW91" i="42"/>
  <c r="LX91" i="42"/>
  <c r="LY91" i="42"/>
  <c r="LZ91" i="42"/>
  <c r="MA91" i="42"/>
  <c r="MB91" i="42"/>
  <c r="MC91" i="42"/>
  <c r="MD91" i="42"/>
  <c r="ME91" i="42"/>
  <c r="MF91" i="42"/>
  <c r="MG91" i="42"/>
  <c r="MH91" i="42"/>
  <c r="MI91" i="42"/>
  <c r="MJ91" i="42"/>
  <c r="MK91" i="42"/>
  <c r="ML91" i="42"/>
  <c r="MM91" i="42"/>
  <c r="MN91" i="42"/>
  <c r="MO91" i="42"/>
  <c r="MP91" i="42"/>
  <c r="MQ91" i="42"/>
  <c r="MR91" i="42"/>
  <c r="MS91" i="42"/>
  <c r="MT91" i="42"/>
  <c r="MU91" i="42"/>
  <c r="MV91" i="42"/>
  <c r="MW91" i="42"/>
  <c r="MX91" i="42"/>
  <c r="MY91" i="42"/>
  <c r="MZ91" i="42"/>
  <c r="NA91" i="42"/>
  <c r="NB91" i="42"/>
  <c r="NC91" i="42"/>
  <c r="ND91" i="42"/>
  <c r="NE91" i="42"/>
  <c r="NF91" i="42"/>
  <c r="NG91" i="42"/>
  <c r="NH91" i="42"/>
  <c r="NI91" i="42"/>
  <c r="NJ91" i="42"/>
  <c r="NK91" i="42"/>
  <c r="NL91" i="42"/>
  <c r="NM91" i="42"/>
  <c r="NN91" i="42"/>
  <c r="NO91" i="42"/>
  <c r="NP91" i="42"/>
  <c r="NQ91" i="42"/>
  <c r="NR91" i="42"/>
  <c r="NS91" i="42"/>
  <c r="NT91" i="42"/>
  <c r="NU91" i="42"/>
  <c r="NV91" i="42"/>
  <c r="NW91" i="42"/>
  <c r="NX91" i="42"/>
  <c r="NY91" i="42"/>
  <c r="NZ91" i="42"/>
  <c r="OA91" i="42"/>
  <c r="OB91" i="42"/>
  <c r="OC91" i="42"/>
  <c r="OD91" i="42"/>
  <c r="OE91" i="42"/>
  <c r="OF91" i="42"/>
  <c r="OG91" i="42"/>
  <c r="OH91" i="42"/>
  <c r="OI91" i="42"/>
  <c r="OJ91" i="42"/>
  <c r="OK91" i="42"/>
  <c r="OL91" i="42"/>
  <c r="OM91" i="42"/>
  <c r="ON91" i="42"/>
  <c r="OO91" i="42"/>
  <c r="OP91" i="42"/>
  <c r="OQ91" i="42"/>
  <c r="OR91" i="42"/>
  <c r="OS91" i="42"/>
  <c r="OT91" i="42"/>
  <c r="OU91" i="42"/>
  <c r="OV91" i="42"/>
  <c r="OW91" i="42"/>
  <c r="OX91" i="42"/>
  <c r="OY91" i="42"/>
  <c r="OZ91" i="42"/>
  <c r="PA91" i="42"/>
  <c r="PB91" i="42"/>
  <c r="PC91" i="42"/>
  <c r="PD91" i="42"/>
  <c r="PE91" i="42"/>
  <c r="PF91" i="42"/>
  <c r="PG91" i="42"/>
  <c r="PH91" i="42"/>
  <c r="PI91" i="42"/>
  <c r="PJ91" i="42"/>
  <c r="PK91" i="42"/>
  <c r="PL91" i="42"/>
  <c r="PM91" i="42"/>
  <c r="PN91" i="42"/>
  <c r="PO91" i="42"/>
  <c r="PP91" i="42"/>
  <c r="PQ91" i="42"/>
  <c r="PR91" i="42"/>
  <c r="PS91" i="42"/>
  <c r="PT91" i="42"/>
  <c r="PU91" i="42"/>
  <c r="PV91" i="42"/>
  <c r="PW91" i="42"/>
  <c r="PX91" i="42"/>
  <c r="PY91" i="42"/>
  <c r="PZ91" i="42"/>
  <c r="QA91" i="42"/>
  <c r="QB91" i="42"/>
  <c r="QC91" i="42"/>
  <c r="QD91" i="42"/>
  <c r="QE91" i="42"/>
  <c r="QF91" i="42"/>
  <c r="QG91" i="42"/>
  <c r="QH91" i="42"/>
  <c r="QI91" i="42"/>
  <c r="QJ91" i="42"/>
  <c r="QK91" i="42"/>
  <c r="QL91" i="42"/>
  <c r="QM91" i="42"/>
  <c r="QN91" i="42"/>
  <c r="QO91" i="42"/>
  <c r="QP91" i="42"/>
  <c r="QQ91" i="42"/>
  <c r="QR91" i="42"/>
  <c r="QS91" i="42"/>
  <c r="QT91" i="42"/>
  <c r="QU91" i="42"/>
  <c r="QV91" i="42"/>
  <c r="QW91" i="42"/>
  <c r="QX91" i="42"/>
  <c r="QY91" i="42"/>
  <c r="QZ91" i="42"/>
  <c r="RA91" i="42"/>
  <c r="RB91" i="42"/>
  <c r="RC91" i="42"/>
  <c r="RD91" i="42"/>
  <c r="RE91" i="42"/>
  <c r="RF91" i="42"/>
  <c r="RG91" i="42"/>
  <c r="RH91" i="42"/>
  <c r="RI91" i="42"/>
  <c r="RJ91" i="42"/>
  <c r="RK91" i="42"/>
  <c r="RL91" i="42"/>
  <c r="RM91" i="42"/>
  <c r="RN91" i="42"/>
  <c r="RO91" i="42"/>
  <c r="RP91" i="42"/>
  <c r="RQ91" i="42"/>
  <c r="RR91" i="42"/>
  <c r="RS91" i="42"/>
  <c r="RT91" i="42"/>
  <c r="RU91" i="42"/>
  <c r="RV91" i="42"/>
  <c r="RW91" i="42"/>
  <c r="RX91" i="42"/>
  <c r="RY91" i="42"/>
  <c r="RZ91" i="42"/>
  <c r="SA91" i="42"/>
  <c r="SB91" i="42"/>
  <c r="SC91" i="42"/>
  <c r="SD91" i="42"/>
  <c r="SE91" i="42"/>
  <c r="SF91" i="42"/>
  <c r="SG91" i="42"/>
  <c r="SH91" i="42"/>
  <c r="SI91" i="42"/>
  <c r="SJ91" i="42"/>
  <c r="SK91" i="42"/>
  <c r="SL91" i="42"/>
  <c r="SM91" i="42"/>
  <c r="SN91" i="42"/>
  <c r="SO91" i="42"/>
  <c r="SP91" i="42"/>
  <c r="SQ91" i="42"/>
  <c r="SR91" i="42"/>
  <c r="SS91" i="42"/>
  <c r="ST91" i="42"/>
  <c r="SU91" i="42"/>
  <c r="SV91" i="42"/>
  <c r="SW91" i="42"/>
  <c r="SX91" i="42"/>
  <c r="SY91" i="42"/>
  <c r="SZ91" i="42"/>
  <c r="TA91" i="42"/>
  <c r="TB91" i="42"/>
  <c r="TC91" i="42"/>
  <c r="TD91" i="42"/>
  <c r="TE91" i="42"/>
  <c r="TF91" i="42"/>
  <c r="TG91" i="42"/>
  <c r="TH91" i="42"/>
  <c r="TI91" i="42"/>
  <c r="TJ91" i="42"/>
  <c r="TK91" i="42"/>
  <c r="TL91" i="42"/>
  <c r="TM91" i="42"/>
  <c r="TN91" i="42"/>
  <c r="TO91" i="42"/>
  <c r="TP91" i="42"/>
  <c r="TQ91" i="42"/>
  <c r="TR91" i="42"/>
  <c r="TS91" i="42"/>
  <c r="TT91" i="42"/>
  <c r="TU91" i="42"/>
  <c r="TV91" i="42"/>
  <c r="TW91" i="42"/>
  <c r="TX91" i="42"/>
  <c r="TY91" i="42"/>
  <c r="TZ91" i="42"/>
  <c r="UA91" i="42"/>
  <c r="UB91" i="42"/>
  <c r="UC91" i="42"/>
  <c r="UD91" i="42"/>
  <c r="UE91" i="42"/>
  <c r="UF91" i="42"/>
  <c r="UG91" i="42"/>
  <c r="UH91" i="42"/>
  <c r="UI91" i="42"/>
  <c r="UJ91" i="42"/>
  <c r="UK91" i="42"/>
  <c r="UL91" i="42"/>
  <c r="UM91" i="42"/>
  <c r="UN91" i="42"/>
  <c r="UO91" i="42"/>
  <c r="UP91" i="42"/>
  <c r="UQ91" i="42"/>
  <c r="UR91" i="42"/>
  <c r="US91" i="42"/>
  <c r="UT91" i="42"/>
  <c r="UU91" i="42"/>
  <c r="UV91" i="42"/>
  <c r="UW91" i="42"/>
  <c r="UX91" i="42"/>
  <c r="UY91" i="42"/>
  <c r="UZ91" i="42"/>
  <c r="VA91" i="42"/>
  <c r="VB91" i="42"/>
  <c r="VC91" i="42"/>
  <c r="VD91" i="42"/>
  <c r="VE91" i="42"/>
  <c r="VF91" i="42"/>
  <c r="VG91" i="42"/>
  <c r="VH91" i="42"/>
  <c r="VI91" i="42"/>
  <c r="VJ91" i="42"/>
  <c r="VK91" i="42"/>
  <c r="VL91" i="42"/>
  <c r="VM91" i="42"/>
  <c r="VN91" i="42"/>
  <c r="VO91" i="42"/>
  <c r="VP91" i="42"/>
  <c r="VQ91" i="42"/>
  <c r="VR91" i="42"/>
  <c r="VS91" i="42"/>
  <c r="VT91" i="42"/>
  <c r="VU91" i="42"/>
  <c r="VV91" i="42"/>
  <c r="VW91" i="42"/>
  <c r="VX91" i="42"/>
  <c r="VY91" i="42"/>
  <c r="VZ91" i="42"/>
  <c r="WA91" i="42"/>
  <c r="WB91" i="42"/>
  <c r="WC91" i="42"/>
  <c r="WD91" i="42"/>
  <c r="WE91" i="42"/>
  <c r="WF91" i="42"/>
  <c r="WG91" i="42"/>
  <c r="WH91" i="42"/>
  <c r="WI91" i="42"/>
  <c r="WJ91" i="42"/>
  <c r="WK91" i="42"/>
  <c r="WL91" i="42"/>
  <c r="WM91" i="42"/>
  <c r="WN91" i="42"/>
  <c r="WO91" i="42"/>
  <c r="WP91" i="42"/>
  <c r="WQ91" i="42"/>
  <c r="WR91" i="42"/>
  <c r="WS91" i="42"/>
  <c r="WT91" i="42"/>
  <c r="WU91" i="42"/>
  <c r="WV91" i="42"/>
  <c r="WW91" i="42"/>
  <c r="WX91" i="42"/>
  <c r="WY91" i="42"/>
  <c r="WZ91" i="42"/>
  <c r="XA91" i="42"/>
  <c r="XB91" i="42"/>
  <c r="XC91" i="42"/>
  <c r="XD91" i="42"/>
  <c r="XE91" i="42"/>
  <c r="XF91" i="42"/>
  <c r="XG91" i="42"/>
  <c r="XH91" i="42"/>
  <c r="XI91" i="42"/>
  <c r="XJ91" i="42"/>
  <c r="XK91" i="42"/>
  <c r="XL91" i="42"/>
  <c r="XM91" i="42"/>
  <c r="XN91" i="42"/>
  <c r="XO91" i="42"/>
  <c r="XP91" i="42"/>
  <c r="XQ91" i="42"/>
  <c r="XR91" i="42"/>
  <c r="XS91" i="42"/>
  <c r="XT91" i="42"/>
  <c r="XU91" i="42"/>
  <c r="XV91" i="42"/>
  <c r="XW91" i="42"/>
  <c r="XX91" i="42"/>
  <c r="XY91" i="42"/>
  <c r="XZ91" i="42"/>
  <c r="YA91" i="42"/>
  <c r="YB91" i="42"/>
  <c r="YC91" i="42"/>
  <c r="YD91" i="42"/>
  <c r="YE91" i="42"/>
  <c r="YF91" i="42"/>
  <c r="YG91" i="42"/>
  <c r="YH91" i="42"/>
  <c r="YI91" i="42"/>
  <c r="YJ91" i="42"/>
  <c r="YK91" i="42"/>
  <c r="YL91" i="42"/>
  <c r="YM91" i="42"/>
  <c r="YN91" i="42"/>
  <c r="YO91" i="42"/>
  <c r="YP91" i="42"/>
  <c r="YQ91" i="42"/>
  <c r="YR91" i="42"/>
  <c r="YS91" i="42"/>
  <c r="YT91" i="42"/>
  <c r="YU91" i="42"/>
  <c r="YV91" i="42"/>
  <c r="YW91" i="42"/>
  <c r="YX91" i="42"/>
  <c r="YY91" i="42"/>
  <c r="YZ91" i="42"/>
  <c r="ZA91" i="42"/>
  <c r="ZB91" i="42"/>
  <c r="ZC91" i="42"/>
  <c r="ZD91" i="42"/>
  <c r="ZE91" i="42"/>
  <c r="ZF91" i="42"/>
  <c r="ZG91" i="42"/>
  <c r="ZH91" i="42"/>
  <c r="ZI91" i="42"/>
  <c r="ZJ91" i="42"/>
  <c r="ZK91" i="42"/>
  <c r="ZL91" i="42"/>
  <c r="ZM91" i="42"/>
  <c r="ZN91" i="42"/>
  <c r="ZO91" i="42"/>
  <c r="ZP91" i="42"/>
  <c r="ZQ91" i="42"/>
  <c r="ZR91" i="42"/>
  <c r="ZS91" i="42"/>
  <c r="ZT91" i="42"/>
  <c r="ZU91" i="42"/>
  <c r="ZV91" i="42"/>
  <c r="ZW91" i="42"/>
  <c r="ZX91" i="42"/>
  <c r="ZY91" i="42"/>
  <c r="ZZ91" i="42"/>
  <c r="AAA91" i="42"/>
  <c r="AAB91" i="42"/>
  <c r="AAC91" i="42"/>
  <c r="AAD91" i="42"/>
  <c r="AAE91" i="42"/>
  <c r="AAF91" i="42"/>
  <c r="AAG91" i="42"/>
  <c r="AAH91" i="42"/>
  <c r="AAI91" i="42"/>
  <c r="AAJ91" i="42"/>
  <c r="AAK91" i="42"/>
  <c r="AAL91" i="42"/>
  <c r="AAM91" i="42"/>
  <c r="AAN91" i="42"/>
  <c r="AAO91" i="42"/>
  <c r="AAP91" i="42"/>
  <c r="AAQ91" i="42"/>
  <c r="AAR91" i="42"/>
  <c r="AAS91" i="42"/>
  <c r="AAT91" i="42"/>
  <c r="AAU91" i="42"/>
  <c r="AAV91" i="42"/>
  <c r="AAW91" i="42"/>
  <c r="AAX91" i="42"/>
  <c r="AAY91" i="42"/>
  <c r="AAZ91" i="42"/>
  <c r="ABA91" i="42"/>
  <c r="ABB91" i="42"/>
  <c r="ABC91" i="42"/>
  <c r="ABD91" i="42"/>
  <c r="ABE91" i="42"/>
  <c r="ABF91" i="42"/>
  <c r="ABG91" i="42"/>
  <c r="ABH91" i="42"/>
  <c r="ABI91" i="42"/>
  <c r="ABJ91" i="42"/>
  <c r="ABK91" i="42"/>
  <c r="ABL91" i="42"/>
  <c r="ABM91" i="42"/>
  <c r="ABN91" i="42"/>
  <c r="ABO91" i="42"/>
  <c r="ABP91" i="42"/>
  <c r="ABQ91" i="42"/>
  <c r="ABR91" i="42"/>
  <c r="ABS91" i="42"/>
  <c r="ABT91" i="42"/>
  <c r="ABU91" i="42"/>
  <c r="ABV91" i="42"/>
  <c r="ABW91" i="42"/>
  <c r="ABX91" i="42"/>
  <c r="ABY91" i="42"/>
  <c r="ABZ91" i="42"/>
  <c r="ACA91" i="42"/>
  <c r="ACB91" i="42"/>
  <c r="ACC91" i="42"/>
  <c r="ACD91" i="42"/>
  <c r="ACE91" i="42"/>
  <c r="ACF91" i="42"/>
  <c r="ACG91" i="42"/>
  <c r="ACH91" i="42"/>
  <c r="ACI91" i="42"/>
  <c r="ACJ91" i="42"/>
  <c r="ACK91" i="42"/>
  <c r="ACL91" i="42"/>
  <c r="ACM91" i="42"/>
  <c r="ACN91" i="42"/>
  <c r="ACO91" i="42"/>
  <c r="ACP91" i="42"/>
  <c r="ACQ91" i="42"/>
  <c r="ACR91" i="42"/>
  <c r="ACS91" i="42"/>
  <c r="ACT91" i="42"/>
  <c r="ACU91" i="42"/>
  <c r="ACV91" i="42"/>
  <c r="ACW91" i="42"/>
  <c r="ACX91" i="42"/>
  <c r="ACY91" i="42"/>
  <c r="ACZ91" i="42"/>
  <c r="ADA91" i="42"/>
  <c r="ADB91" i="42"/>
  <c r="ADC91" i="42"/>
  <c r="ADD91" i="42"/>
  <c r="ADE91" i="42"/>
  <c r="ADF91" i="42"/>
  <c r="ADG91" i="42"/>
  <c r="ADH91" i="42"/>
  <c r="ADI91" i="42"/>
  <c r="ADJ91" i="42"/>
  <c r="ADK91" i="42"/>
  <c r="ADL91" i="42"/>
  <c r="ADM91" i="42"/>
  <c r="ADN91" i="42"/>
  <c r="ADO91" i="42"/>
  <c r="ADP91" i="42"/>
  <c r="ADQ91" i="42"/>
  <c r="ADR91" i="42"/>
  <c r="ADS91" i="42"/>
  <c r="ADT91" i="42"/>
  <c r="ADU91" i="42"/>
  <c r="ADV91" i="42"/>
  <c r="ADW91" i="42"/>
  <c r="ADX91" i="42"/>
  <c r="ADY91" i="42"/>
  <c r="ADZ91" i="42"/>
  <c r="AEA91" i="42"/>
  <c r="AEB91" i="42"/>
  <c r="AEC91" i="42"/>
  <c r="AED91" i="42"/>
  <c r="AEE91" i="42"/>
  <c r="AEF91" i="42"/>
  <c r="AEG91" i="42"/>
  <c r="AEH91" i="42"/>
  <c r="AEI91" i="42"/>
  <c r="AEJ91" i="42"/>
  <c r="AEK91" i="42"/>
  <c r="AEL91" i="42"/>
  <c r="AEM91" i="42"/>
  <c r="AEN91" i="42"/>
  <c r="AEO91" i="42"/>
  <c r="AEP91" i="42"/>
  <c r="AEQ91" i="42"/>
  <c r="AER91" i="42"/>
  <c r="AES91" i="42"/>
  <c r="AET91" i="42"/>
  <c r="AEU91" i="42"/>
  <c r="AEV91" i="42"/>
  <c r="AEW91" i="42"/>
  <c r="AEX91" i="42"/>
  <c r="AEY91" i="42"/>
  <c r="AEZ91" i="42"/>
  <c r="AFA91" i="42"/>
  <c r="AFB91" i="42"/>
  <c r="AFC91" i="42"/>
  <c r="AFD91" i="42"/>
  <c r="AFE91" i="42"/>
  <c r="AFF91" i="42"/>
  <c r="AFG91" i="42"/>
  <c r="AFH91" i="42"/>
  <c r="AFI91" i="42"/>
  <c r="AFJ91" i="42"/>
  <c r="AFK91" i="42"/>
  <c r="AFL91" i="42"/>
  <c r="AFM91" i="42"/>
  <c r="AFN91" i="42"/>
  <c r="AFO91" i="42"/>
  <c r="AFP91" i="42"/>
  <c r="AFQ91" i="42"/>
  <c r="AFR91" i="42"/>
  <c r="AFS91" i="42"/>
  <c r="AFT91" i="42"/>
  <c r="AFU91" i="42"/>
  <c r="AFV91" i="42"/>
  <c r="AFW91" i="42"/>
  <c r="AFX91" i="42"/>
  <c r="AFY91" i="42"/>
  <c r="AFZ91" i="42"/>
  <c r="AGA91" i="42"/>
  <c r="AGB91" i="42"/>
  <c r="AGC91" i="42"/>
  <c r="AGD91" i="42"/>
  <c r="AGE91" i="42"/>
  <c r="AGF91" i="42"/>
  <c r="AGG91" i="42"/>
  <c r="AGH91" i="42"/>
  <c r="AGI91" i="42"/>
  <c r="AGJ91" i="42"/>
  <c r="AGK91" i="42"/>
  <c r="AGL91" i="42"/>
  <c r="AGM91" i="42"/>
  <c r="AGN91" i="42"/>
  <c r="AGO91" i="42"/>
  <c r="AGP91" i="42"/>
  <c r="AGQ91" i="42"/>
  <c r="AGR91" i="42"/>
  <c r="AGS91" i="42"/>
  <c r="AGT91" i="42"/>
  <c r="AGU91" i="42"/>
  <c r="AGV91" i="42"/>
  <c r="AGW91" i="42"/>
  <c r="AGX91" i="42"/>
  <c r="AGY91" i="42"/>
  <c r="AGZ91" i="42"/>
  <c r="AHA91" i="42"/>
  <c r="AHB91" i="42"/>
  <c r="AHC91" i="42"/>
  <c r="AHD91" i="42"/>
  <c r="AHE91" i="42"/>
  <c r="AHF91" i="42"/>
  <c r="AHG91" i="42"/>
  <c r="AHH91" i="42"/>
  <c r="AHI91" i="42"/>
  <c r="AHJ91" i="42"/>
  <c r="AHK91" i="42"/>
  <c r="AHL91" i="42"/>
  <c r="AHM91" i="42"/>
  <c r="AHN91" i="42"/>
  <c r="C91" i="42"/>
  <c r="D17" i="42" l="1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IQ78" i="42" l="1"/>
  <c r="G45" i="8" l="1"/>
  <c r="G44" i="8"/>
  <c r="G43" i="8"/>
  <c r="AHO79" i="42"/>
  <c r="AHP79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X78" i="42"/>
  <c r="AY78" i="42"/>
  <c r="AZ78" i="42"/>
  <c r="BA78" i="42"/>
  <c r="BB78" i="42"/>
  <c r="BC78" i="42"/>
  <c r="BD78" i="42"/>
  <c r="BE78" i="42"/>
  <c r="BF78" i="42"/>
  <c r="BG78" i="42"/>
  <c r="BH78" i="42"/>
  <c r="BI78" i="42"/>
  <c r="BJ78" i="42"/>
  <c r="BK78" i="42"/>
  <c r="BL78" i="42"/>
  <c r="BM78" i="42"/>
  <c r="BN78" i="42"/>
  <c r="BO78" i="42"/>
  <c r="BP78" i="42"/>
  <c r="BQ78" i="42"/>
  <c r="BR78" i="42"/>
  <c r="BS78" i="42"/>
  <c r="BT78" i="42"/>
  <c r="BU78" i="42"/>
  <c r="BV78" i="42"/>
  <c r="BW78" i="42"/>
  <c r="BX78" i="42"/>
  <c r="BY78" i="42"/>
  <c r="BZ78" i="42"/>
  <c r="CA78" i="42"/>
  <c r="CB78" i="42"/>
  <c r="CC78" i="42"/>
  <c r="CD78" i="42"/>
  <c r="CE78" i="42"/>
  <c r="CF78" i="42"/>
  <c r="CG78" i="42"/>
  <c r="CH78" i="42"/>
  <c r="CI78" i="42"/>
  <c r="CJ78" i="42"/>
  <c r="CK78" i="42"/>
  <c r="CL78" i="42"/>
  <c r="CM78" i="42"/>
  <c r="CN78" i="42"/>
  <c r="CO78" i="42"/>
  <c r="CP78" i="42"/>
  <c r="CQ78" i="42"/>
  <c r="CR78" i="42"/>
  <c r="CS78" i="42"/>
  <c r="CT78" i="42"/>
  <c r="CU78" i="42"/>
  <c r="CV78" i="42"/>
  <c r="CW78" i="42"/>
  <c r="CX78" i="42"/>
  <c r="CY78" i="42"/>
  <c r="CZ78" i="42"/>
  <c r="DA78" i="42"/>
  <c r="DB78" i="42"/>
  <c r="DC78" i="42"/>
  <c r="DD78" i="42"/>
  <c r="DE78" i="42"/>
  <c r="DF78" i="42"/>
  <c r="DG78" i="42"/>
  <c r="DH78" i="42"/>
  <c r="DI78" i="42"/>
  <c r="DJ78" i="42"/>
  <c r="DK78" i="42"/>
  <c r="DL78" i="42"/>
  <c r="DM78" i="42"/>
  <c r="DN78" i="42"/>
  <c r="DO78" i="42"/>
  <c r="DP78" i="42"/>
  <c r="DQ78" i="42"/>
  <c r="DR78" i="42"/>
  <c r="DS78" i="42"/>
  <c r="DT78" i="42"/>
  <c r="DU78" i="42"/>
  <c r="DV78" i="42"/>
  <c r="DW78" i="42"/>
  <c r="DX78" i="42"/>
  <c r="DY78" i="42"/>
  <c r="DZ78" i="42"/>
  <c r="EA78" i="42"/>
  <c r="EB78" i="42"/>
  <c r="EC78" i="42"/>
  <c r="ED78" i="42"/>
  <c r="EE78" i="42"/>
  <c r="EF78" i="42"/>
  <c r="EG78" i="42"/>
  <c r="EH78" i="42"/>
  <c r="EI78" i="42"/>
  <c r="EJ78" i="42"/>
  <c r="EK78" i="42"/>
  <c r="EL78" i="42"/>
  <c r="EM78" i="42"/>
  <c r="EN78" i="42"/>
  <c r="EO78" i="42"/>
  <c r="EP78" i="42"/>
  <c r="EQ78" i="42"/>
  <c r="ER78" i="42"/>
  <c r="ES78" i="42"/>
  <c r="ET78" i="42"/>
  <c r="EU78" i="42"/>
  <c r="EV78" i="42"/>
  <c r="EW78" i="42"/>
  <c r="EX78" i="42"/>
  <c r="EY78" i="42"/>
  <c r="EZ78" i="42"/>
  <c r="FA78" i="42"/>
  <c r="FB78" i="42"/>
  <c r="FC78" i="42"/>
  <c r="FD78" i="42"/>
  <c r="FE78" i="42"/>
  <c r="FF78" i="42"/>
  <c r="FG78" i="42"/>
  <c r="FH78" i="42"/>
  <c r="FI78" i="42"/>
  <c r="FJ78" i="42"/>
  <c r="FK78" i="42"/>
  <c r="FL78" i="42"/>
  <c r="FM78" i="42"/>
  <c r="FN78" i="42"/>
  <c r="FO78" i="42"/>
  <c r="FP78" i="42"/>
  <c r="FQ78" i="42"/>
  <c r="FR78" i="42"/>
  <c r="FS78" i="42"/>
  <c r="FT78" i="42"/>
  <c r="FU78" i="42"/>
  <c r="FV78" i="42"/>
  <c r="FW78" i="42"/>
  <c r="FX78" i="42"/>
  <c r="FY78" i="42"/>
  <c r="FZ78" i="42"/>
  <c r="GA78" i="42"/>
  <c r="GB78" i="42"/>
  <c r="GC78" i="42"/>
  <c r="GD78" i="42"/>
  <c r="GE78" i="42"/>
  <c r="GF78" i="42"/>
  <c r="GG78" i="42"/>
  <c r="GH78" i="42"/>
  <c r="GI78" i="42"/>
  <c r="GJ78" i="42"/>
  <c r="GK78" i="42"/>
  <c r="GL78" i="42"/>
  <c r="GM78" i="42"/>
  <c r="GN78" i="42"/>
  <c r="GO78" i="42"/>
  <c r="GP78" i="42"/>
  <c r="GQ78" i="42"/>
  <c r="GR78" i="42"/>
  <c r="GS78" i="42"/>
  <c r="GT78" i="42"/>
  <c r="GU78" i="42"/>
  <c r="GV78" i="42"/>
  <c r="GW78" i="42"/>
  <c r="GX78" i="42"/>
  <c r="GY78" i="42"/>
  <c r="GZ78" i="42"/>
  <c r="HA78" i="42"/>
  <c r="HB78" i="42"/>
  <c r="HC78" i="42"/>
  <c r="HD78" i="42"/>
  <c r="HE78" i="42"/>
  <c r="HF78" i="42"/>
  <c r="HG78" i="42"/>
  <c r="HH78" i="42"/>
  <c r="HI78" i="42"/>
  <c r="HJ78" i="42"/>
  <c r="HK78" i="42"/>
  <c r="HL78" i="42"/>
  <c r="HM78" i="42"/>
  <c r="HN78" i="42"/>
  <c r="HO78" i="42"/>
  <c r="HP78" i="42"/>
  <c r="HQ78" i="42"/>
  <c r="HR78" i="42"/>
  <c r="HS78" i="42"/>
  <c r="HT78" i="42"/>
  <c r="HU78" i="42"/>
  <c r="HV78" i="42"/>
  <c r="HW78" i="42"/>
  <c r="HX78" i="42"/>
  <c r="HY78" i="42"/>
  <c r="HZ78" i="42"/>
  <c r="IA78" i="42"/>
  <c r="IB78" i="42"/>
  <c r="IC78" i="42"/>
  <c r="ID78" i="42"/>
  <c r="IE78" i="42"/>
  <c r="IF78" i="42"/>
  <c r="IG78" i="42"/>
  <c r="IH78" i="42"/>
  <c r="II78" i="42"/>
  <c r="IJ78" i="42"/>
  <c r="IK78" i="42"/>
  <c r="IL78" i="42"/>
  <c r="IM78" i="42"/>
  <c r="IN78" i="42"/>
  <c r="IO78" i="42"/>
  <c r="IP78" i="42"/>
  <c r="IR78" i="42"/>
  <c r="IS78" i="42"/>
  <c r="IT78" i="42"/>
  <c r="IU78" i="42"/>
  <c r="IV78" i="42"/>
  <c r="IW78" i="42"/>
  <c r="IX78" i="42"/>
  <c r="IY78" i="42"/>
  <c r="IZ78" i="42"/>
  <c r="JA78" i="42"/>
  <c r="JB78" i="42"/>
  <c r="JC78" i="42"/>
  <c r="JD78" i="42"/>
  <c r="JE78" i="42"/>
  <c r="JF78" i="42"/>
  <c r="JG78" i="42"/>
  <c r="JH78" i="42"/>
  <c r="JI78" i="42"/>
  <c r="JJ78" i="42"/>
  <c r="JK78" i="42"/>
  <c r="JL78" i="42"/>
  <c r="JM78" i="42"/>
  <c r="JN78" i="42"/>
  <c r="JO78" i="42"/>
  <c r="JP78" i="42"/>
  <c r="JQ78" i="42"/>
  <c r="JR78" i="42"/>
  <c r="JS78" i="42"/>
  <c r="JT78" i="42"/>
  <c r="JU78" i="42"/>
  <c r="JV78" i="42"/>
  <c r="JW78" i="42"/>
  <c r="JX78" i="42"/>
  <c r="JY78" i="42"/>
  <c r="JZ78" i="42"/>
  <c r="KA78" i="42"/>
  <c r="KB78" i="42"/>
  <c r="KC78" i="42"/>
  <c r="KD78" i="42"/>
  <c r="KE78" i="42"/>
  <c r="KF78" i="42"/>
  <c r="KG78" i="42"/>
  <c r="KH78" i="42"/>
  <c r="KI78" i="42"/>
  <c r="KJ78" i="42"/>
  <c r="KK78" i="42"/>
  <c r="KL78" i="42"/>
  <c r="KM78" i="42"/>
  <c r="KN78" i="42"/>
  <c r="KO78" i="42"/>
  <c r="KP78" i="42"/>
  <c r="KQ78" i="42"/>
  <c r="KR78" i="42"/>
  <c r="KS78" i="42"/>
  <c r="KT78" i="42"/>
  <c r="KU78" i="42"/>
  <c r="KV78" i="42"/>
  <c r="KW78" i="42"/>
  <c r="KX78" i="42"/>
  <c r="KY78" i="42"/>
  <c r="KZ78" i="42"/>
  <c r="LA78" i="42"/>
  <c r="LB78" i="42"/>
  <c r="LC78" i="42"/>
  <c r="LD78" i="42"/>
  <c r="LE78" i="42"/>
  <c r="LF78" i="42"/>
  <c r="LG78" i="42"/>
  <c r="LH78" i="42"/>
  <c r="LI78" i="42"/>
  <c r="LJ78" i="42"/>
  <c r="LK78" i="42"/>
  <c r="LL78" i="42"/>
  <c r="LM78" i="42"/>
  <c r="LN78" i="42"/>
  <c r="LO78" i="42"/>
  <c r="LP78" i="42"/>
  <c r="LQ78" i="42"/>
  <c r="LR78" i="42"/>
  <c r="LS78" i="42"/>
  <c r="LT78" i="42"/>
  <c r="LU78" i="42"/>
  <c r="LV78" i="42"/>
  <c r="LW78" i="42"/>
  <c r="LX78" i="42"/>
  <c r="LY78" i="42"/>
  <c r="LZ78" i="42"/>
  <c r="MA78" i="42"/>
  <c r="MB78" i="42"/>
  <c r="MC78" i="42"/>
  <c r="MD78" i="42"/>
  <c r="ME78" i="42"/>
  <c r="MF78" i="42"/>
  <c r="MG78" i="42"/>
  <c r="MH78" i="42"/>
  <c r="MI78" i="42"/>
  <c r="MJ78" i="42"/>
  <c r="MK78" i="42"/>
  <c r="ML78" i="42"/>
  <c r="MM78" i="42"/>
  <c r="MN78" i="42"/>
  <c r="MO78" i="42"/>
  <c r="MP78" i="42"/>
  <c r="MQ78" i="42"/>
  <c r="MR78" i="42"/>
  <c r="MS78" i="42"/>
  <c r="MT78" i="42"/>
  <c r="MU78" i="42"/>
  <c r="MV78" i="42"/>
  <c r="MW78" i="42"/>
  <c r="MX78" i="42"/>
  <c r="MY78" i="42"/>
  <c r="MZ78" i="42"/>
  <c r="NA78" i="42"/>
  <c r="NB78" i="42"/>
  <c r="NC78" i="42"/>
  <c r="ND78" i="42"/>
  <c r="NE78" i="42"/>
  <c r="NF78" i="42"/>
  <c r="NG78" i="42"/>
  <c r="NH78" i="42"/>
  <c r="NI78" i="42"/>
  <c r="NJ78" i="42"/>
  <c r="NK78" i="42"/>
  <c r="NL78" i="42"/>
  <c r="NM78" i="42"/>
  <c r="NN78" i="42"/>
  <c r="NO78" i="42"/>
  <c r="NP78" i="42"/>
  <c r="NQ78" i="42"/>
  <c r="NR78" i="42"/>
  <c r="NS78" i="42"/>
  <c r="NT78" i="42"/>
  <c r="NU78" i="42"/>
  <c r="NV78" i="42"/>
  <c r="NW78" i="42"/>
  <c r="NX78" i="42"/>
  <c r="NY78" i="42"/>
  <c r="NZ78" i="42"/>
  <c r="OA78" i="42"/>
  <c r="OB78" i="42"/>
  <c r="OC78" i="42"/>
  <c r="OD78" i="42"/>
  <c r="OE78" i="42"/>
  <c r="OF78" i="42"/>
  <c r="OG78" i="42"/>
  <c r="OH78" i="42"/>
  <c r="OI78" i="42"/>
  <c r="OJ78" i="42"/>
  <c r="OK78" i="42"/>
  <c r="OL78" i="42"/>
  <c r="OM78" i="42"/>
  <c r="ON78" i="42"/>
  <c r="OO78" i="42"/>
  <c r="OP78" i="42"/>
  <c r="OQ78" i="42"/>
  <c r="OR78" i="42"/>
  <c r="OS78" i="42"/>
  <c r="OT78" i="42"/>
  <c r="OU78" i="42"/>
  <c r="OV78" i="42"/>
  <c r="OW78" i="42"/>
  <c r="OX78" i="42"/>
  <c r="OY78" i="42"/>
  <c r="OZ78" i="42"/>
  <c r="PA78" i="42"/>
  <c r="PB78" i="42"/>
  <c r="PC78" i="42"/>
  <c r="PD78" i="42"/>
  <c r="PE78" i="42"/>
  <c r="PF78" i="42"/>
  <c r="PG78" i="42"/>
  <c r="PH78" i="42"/>
  <c r="PI78" i="42"/>
  <c r="PJ78" i="42"/>
  <c r="PK78" i="42"/>
  <c r="PL78" i="42"/>
  <c r="PM78" i="42"/>
  <c r="PN78" i="42"/>
  <c r="PO78" i="42"/>
  <c r="PP78" i="42"/>
  <c r="PQ78" i="42"/>
  <c r="PR78" i="42"/>
  <c r="PS78" i="42"/>
  <c r="PT78" i="42"/>
  <c r="PU78" i="42"/>
  <c r="PV78" i="42"/>
  <c r="PW78" i="42"/>
  <c r="PX78" i="42"/>
  <c r="PY78" i="42"/>
  <c r="PZ78" i="42"/>
  <c r="QA78" i="42"/>
  <c r="QB78" i="42"/>
  <c r="QC78" i="42"/>
  <c r="QD78" i="42"/>
  <c r="QE78" i="42"/>
  <c r="QF78" i="42"/>
  <c r="QG78" i="42"/>
  <c r="QH78" i="42"/>
  <c r="QI78" i="42"/>
  <c r="QJ78" i="42"/>
  <c r="QK78" i="42"/>
  <c r="QL78" i="42"/>
  <c r="QM78" i="42"/>
  <c r="QN78" i="42"/>
  <c r="QO78" i="42"/>
  <c r="QP78" i="42"/>
  <c r="QQ78" i="42"/>
  <c r="QR78" i="42"/>
  <c r="QS78" i="42"/>
  <c r="QT78" i="42"/>
  <c r="QU78" i="42"/>
  <c r="QV78" i="42"/>
  <c r="QW78" i="42"/>
  <c r="QX78" i="42"/>
  <c r="QY78" i="42"/>
  <c r="QZ78" i="42"/>
  <c r="RA78" i="42"/>
  <c r="RB78" i="42"/>
  <c r="RC78" i="42"/>
  <c r="RD78" i="42"/>
  <c r="RE78" i="42"/>
  <c r="RF78" i="42"/>
  <c r="RG78" i="42"/>
  <c r="RH78" i="42"/>
  <c r="RI78" i="42"/>
  <c r="RJ78" i="42"/>
  <c r="RK78" i="42"/>
  <c r="RL78" i="42"/>
  <c r="RM78" i="42"/>
  <c r="RN78" i="42"/>
  <c r="RO78" i="42"/>
  <c r="RP78" i="42"/>
  <c r="RQ78" i="42"/>
  <c r="RR78" i="42"/>
  <c r="RS78" i="42"/>
  <c r="RT78" i="42"/>
  <c r="RU78" i="42"/>
  <c r="RV78" i="42"/>
  <c r="RW78" i="42"/>
  <c r="RX78" i="42"/>
  <c r="RY78" i="42"/>
  <c r="RZ78" i="42"/>
  <c r="SA78" i="42"/>
  <c r="SB78" i="42"/>
  <c r="SC78" i="42"/>
  <c r="SD78" i="42"/>
  <c r="SE78" i="42"/>
  <c r="SF78" i="42"/>
  <c r="SG78" i="42"/>
  <c r="SH78" i="42"/>
  <c r="SI78" i="42"/>
  <c r="SJ78" i="42"/>
  <c r="SK78" i="42"/>
  <c r="SL78" i="42"/>
  <c r="SM78" i="42"/>
  <c r="SN78" i="42"/>
  <c r="SO78" i="42"/>
  <c r="SP78" i="42"/>
  <c r="SQ78" i="42"/>
  <c r="SR78" i="42"/>
  <c r="SS78" i="42"/>
  <c r="ST78" i="42"/>
  <c r="SU78" i="42"/>
  <c r="SV78" i="42"/>
  <c r="SW78" i="42"/>
  <c r="SX78" i="42"/>
  <c r="SY78" i="42"/>
  <c r="SZ78" i="42"/>
  <c r="TA78" i="42"/>
  <c r="TB78" i="42"/>
  <c r="TC78" i="42"/>
  <c r="TD78" i="42"/>
  <c r="TE78" i="42"/>
  <c r="TF78" i="42"/>
  <c r="TG78" i="42"/>
  <c r="TH78" i="42"/>
  <c r="TI78" i="42"/>
  <c r="TJ78" i="42"/>
  <c r="TK78" i="42"/>
  <c r="TL78" i="42"/>
  <c r="TM78" i="42"/>
  <c r="TN78" i="42"/>
  <c r="TO78" i="42"/>
  <c r="TP78" i="42"/>
  <c r="TQ78" i="42"/>
  <c r="TR78" i="42"/>
  <c r="TS78" i="42"/>
  <c r="TT78" i="42"/>
  <c r="TU78" i="42"/>
  <c r="TV78" i="42"/>
  <c r="TW78" i="42"/>
  <c r="TX78" i="42"/>
  <c r="TY78" i="42"/>
  <c r="TZ78" i="42"/>
  <c r="UA78" i="42"/>
  <c r="UB78" i="42"/>
  <c r="UC78" i="42"/>
  <c r="UD78" i="42"/>
  <c r="UE78" i="42"/>
  <c r="UF78" i="42"/>
  <c r="UG78" i="42"/>
  <c r="UH78" i="42"/>
  <c r="UI78" i="42"/>
  <c r="UJ78" i="42"/>
  <c r="UK78" i="42"/>
  <c r="UL78" i="42"/>
  <c r="UM78" i="42"/>
  <c r="UN78" i="42"/>
  <c r="UO78" i="42"/>
  <c r="UP78" i="42"/>
  <c r="UQ78" i="42"/>
  <c r="UR78" i="42"/>
  <c r="US78" i="42"/>
  <c r="UT78" i="42"/>
  <c r="UU78" i="42"/>
  <c r="UV78" i="42"/>
  <c r="UW78" i="42"/>
  <c r="UX78" i="42"/>
  <c r="UY78" i="42"/>
  <c r="UZ78" i="42"/>
  <c r="VA78" i="42"/>
  <c r="VB78" i="42"/>
  <c r="VC78" i="42"/>
  <c r="VD78" i="42"/>
  <c r="VE78" i="42"/>
  <c r="VF78" i="42"/>
  <c r="VG78" i="42"/>
  <c r="VH78" i="42"/>
  <c r="VI78" i="42"/>
  <c r="VJ78" i="42"/>
  <c r="VK78" i="42"/>
  <c r="VL78" i="42"/>
  <c r="VM78" i="42"/>
  <c r="VN78" i="42"/>
  <c r="VO78" i="42"/>
  <c r="VP78" i="42"/>
  <c r="VQ78" i="42"/>
  <c r="VR78" i="42"/>
  <c r="VS78" i="42"/>
  <c r="VT78" i="42"/>
  <c r="VU78" i="42"/>
  <c r="VV78" i="42"/>
  <c r="VW78" i="42"/>
  <c r="VX78" i="42"/>
  <c r="VY78" i="42"/>
  <c r="VZ78" i="42"/>
  <c r="WA78" i="42"/>
  <c r="WB78" i="42"/>
  <c r="WC78" i="42"/>
  <c r="WD78" i="42"/>
  <c r="WE78" i="42"/>
  <c r="WF78" i="42"/>
  <c r="WG78" i="42"/>
  <c r="WH78" i="42"/>
  <c r="WI78" i="42"/>
  <c r="WJ78" i="42"/>
  <c r="WK78" i="42"/>
  <c r="WL78" i="42"/>
  <c r="WM78" i="42"/>
  <c r="WN78" i="42"/>
  <c r="WO78" i="42"/>
  <c r="WP78" i="42"/>
  <c r="WQ78" i="42"/>
  <c r="WR78" i="42"/>
  <c r="WS78" i="42"/>
  <c r="WT78" i="42"/>
  <c r="WU78" i="42"/>
  <c r="WV78" i="42"/>
  <c r="WW78" i="42"/>
  <c r="WX78" i="42"/>
  <c r="WY78" i="42"/>
  <c r="WZ78" i="42"/>
  <c r="XA78" i="42"/>
  <c r="XB78" i="42"/>
  <c r="XC78" i="42"/>
  <c r="XD78" i="42"/>
  <c r="XE78" i="42"/>
  <c r="XF78" i="42"/>
  <c r="XG78" i="42"/>
  <c r="XH78" i="42"/>
  <c r="XI78" i="42"/>
  <c r="XJ78" i="42"/>
  <c r="XK78" i="42"/>
  <c r="XL78" i="42"/>
  <c r="XM78" i="42"/>
  <c r="XN78" i="42"/>
  <c r="XO78" i="42"/>
  <c r="XP78" i="42"/>
  <c r="XQ78" i="42"/>
  <c r="XR78" i="42"/>
  <c r="XS78" i="42"/>
  <c r="XT78" i="42"/>
  <c r="XU78" i="42"/>
  <c r="XV78" i="42"/>
  <c r="XW78" i="42"/>
  <c r="XX78" i="42"/>
  <c r="XY78" i="42"/>
  <c r="XZ78" i="42"/>
  <c r="YA78" i="42"/>
  <c r="YB78" i="42"/>
  <c r="YC78" i="42"/>
  <c r="YD78" i="42"/>
  <c r="YE78" i="42"/>
  <c r="YF78" i="42"/>
  <c r="YG78" i="42"/>
  <c r="YH78" i="42"/>
  <c r="YI78" i="42"/>
  <c r="YJ78" i="42"/>
  <c r="YK78" i="42"/>
  <c r="YL78" i="42"/>
  <c r="YM78" i="42"/>
  <c r="YN78" i="42"/>
  <c r="YO78" i="42"/>
  <c r="YP78" i="42"/>
  <c r="YQ78" i="42"/>
  <c r="YR78" i="42"/>
  <c r="YS78" i="42"/>
  <c r="YT78" i="42"/>
  <c r="YU78" i="42"/>
  <c r="YV78" i="42"/>
  <c r="YW78" i="42"/>
  <c r="YX78" i="42"/>
  <c r="YY78" i="42"/>
  <c r="YZ78" i="42"/>
  <c r="ZA78" i="42"/>
  <c r="ZB78" i="42"/>
  <c r="ZC78" i="42"/>
  <c r="ZD78" i="42"/>
  <c r="ZE78" i="42"/>
  <c r="ZF78" i="42"/>
  <c r="ZG78" i="42"/>
  <c r="ZH78" i="42"/>
  <c r="ZI78" i="42"/>
  <c r="ZJ78" i="42"/>
  <c r="ZK78" i="42"/>
  <c r="ZL78" i="42"/>
  <c r="ZM78" i="42"/>
  <c r="ZN78" i="42"/>
  <c r="ZO78" i="42"/>
  <c r="ZP78" i="42"/>
  <c r="ZQ78" i="42"/>
  <c r="ZR78" i="42"/>
  <c r="ZS78" i="42"/>
  <c r="ZT78" i="42"/>
  <c r="ZU78" i="42"/>
  <c r="ZV78" i="42"/>
  <c r="ZW78" i="42"/>
  <c r="ZX78" i="42"/>
  <c r="ZY78" i="42"/>
  <c r="ZZ78" i="42"/>
  <c r="AAA78" i="42"/>
  <c r="AAB78" i="42"/>
  <c r="AAC78" i="42"/>
  <c r="AAD78" i="42"/>
  <c r="AAE78" i="42"/>
  <c r="AAF78" i="42"/>
  <c r="AAG78" i="42"/>
  <c r="AAH78" i="42"/>
  <c r="AAI78" i="42"/>
  <c r="AAJ78" i="42"/>
  <c r="AAK78" i="42"/>
  <c r="AAL78" i="42"/>
  <c r="AAM78" i="42"/>
  <c r="AAN78" i="42"/>
  <c r="AAO78" i="42"/>
  <c r="AAP78" i="42"/>
  <c r="AAQ78" i="42"/>
  <c r="AAR78" i="42"/>
  <c r="AAS78" i="42"/>
  <c r="AAT78" i="42"/>
  <c r="AAU78" i="42"/>
  <c r="AAV78" i="42"/>
  <c r="AAW78" i="42"/>
  <c r="AAX78" i="42"/>
  <c r="AAY78" i="42"/>
  <c r="AAZ78" i="42"/>
  <c r="ABA78" i="42"/>
  <c r="ABB78" i="42"/>
  <c r="ABC78" i="42"/>
  <c r="ABD78" i="42"/>
  <c r="ABE78" i="42"/>
  <c r="ABF78" i="42"/>
  <c r="ABG78" i="42"/>
  <c r="ABH78" i="42"/>
  <c r="ABI78" i="42"/>
  <c r="ABJ78" i="42"/>
  <c r="ABK78" i="42"/>
  <c r="ABL78" i="42"/>
  <c r="ABM78" i="42"/>
  <c r="ABN78" i="42"/>
  <c r="ABO78" i="42"/>
  <c r="ABP78" i="42"/>
  <c r="ABQ78" i="42"/>
  <c r="ABR78" i="42"/>
  <c r="ABS78" i="42"/>
  <c r="ABT78" i="42"/>
  <c r="ABU78" i="42"/>
  <c r="ABV78" i="42"/>
  <c r="ABW78" i="42"/>
  <c r="ABX78" i="42"/>
  <c r="ABY78" i="42"/>
  <c r="ABZ78" i="42"/>
  <c r="ACA78" i="42"/>
  <c r="ACB78" i="42"/>
  <c r="ACC78" i="42"/>
  <c r="ACD78" i="42"/>
  <c r="ACE78" i="42"/>
  <c r="ACF78" i="42"/>
  <c r="ACG78" i="42"/>
  <c r="ACH78" i="42"/>
  <c r="ACI78" i="42"/>
  <c r="ACJ78" i="42"/>
  <c r="ACK78" i="42"/>
  <c r="ACL78" i="42"/>
  <c r="ACM78" i="42"/>
  <c r="ACN78" i="42"/>
  <c r="ACO78" i="42"/>
  <c r="ACP78" i="42"/>
  <c r="ACQ78" i="42"/>
  <c r="ACR78" i="42"/>
  <c r="ACS78" i="42"/>
  <c r="ACT78" i="42"/>
  <c r="ACU78" i="42"/>
  <c r="ACV78" i="42"/>
  <c r="ACW78" i="42"/>
  <c r="ACX78" i="42"/>
  <c r="ACY78" i="42"/>
  <c r="ACZ78" i="42"/>
  <c r="ADA78" i="42"/>
  <c r="ADB78" i="42"/>
  <c r="ADC78" i="42"/>
  <c r="ADD78" i="42"/>
  <c r="ADE78" i="42"/>
  <c r="ADF78" i="42"/>
  <c r="ADG78" i="42"/>
  <c r="ADH78" i="42"/>
  <c r="ADI78" i="42"/>
  <c r="ADJ78" i="42"/>
  <c r="ADK78" i="42"/>
  <c r="ADL78" i="42"/>
  <c r="ADM78" i="42"/>
  <c r="ADN78" i="42"/>
  <c r="ADO78" i="42"/>
  <c r="ADP78" i="42"/>
  <c r="ADQ78" i="42"/>
  <c r="ADR78" i="42"/>
  <c r="ADS78" i="42"/>
  <c r="ADT78" i="42"/>
  <c r="ADU78" i="42"/>
  <c r="ADV78" i="42"/>
  <c r="ADW78" i="42"/>
  <c r="ADX78" i="42"/>
  <c r="ADY78" i="42"/>
  <c r="ADZ78" i="42"/>
  <c r="AEA78" i="42"/>
  <c r="AEB78" i="42"/>
  <c r="AEC78" i="42"/>
  <c r="AED78" i="42"/>
  <c r="AEE78" i="42"/>
  <c r="AEF78" i="42"/>
  <c r="AEG78" i="42"/>
  <c r="AEH78" i="42"/>
  <c r="AEI78" i="42"/>
  <c r="AEJ78" i="42"/>
  <c r="AEK78" i="42"/>
  <c r="AEL78" i="42"/>
  <c r="AEM78" i="42"/>
  <c r="AEN78" i="42"/>
  <c r="AEO78" i="42"/>
  <c r="AEP78" i="42"/>
  <c r="AEQ78" i="42"/>
  <c r="AER78" i="42"/>
  <c r="AES78" i="42"/>
  <c r="AET78" i="42"/>
  <c r="AEU78" i="42"/>
  <c r="AEV78" i="42"/>
  <c r="AEW78" i="42"/>
  <c r="AEX78" i="42"/>
  <c r="AEY78" i="42"/>
  <c r="AEZ78" i="42"/>
  <c r="AFA78" i="42"/>
  <c r="AFB78" i="42"/>
  <c r="AFC78" i="42"/>
  <c r="AFD78" i="42"/>
  <c r="AFE78" i="42"/>
  <c r="AFF78" i="42"/>
  <c r="AFG78" i="42"/>
  <c r="AFH78" i="42"/>
  <c r="AFI78" i="42"/>
  <c r="AFJ78" i="42"/>
  <c r="AFK78" i="42"/>
  <c r="AFL78" i="42"/>
  <c r="AFM78" i="42"/>
  <c r="AFN78" i="42"/>
  <c r="AFO78" i="42"/>
  <c r="AFP78" i="42"/>
  <c r="AFQ78" i="42"/>
  <c r="AFR78" i="42"/>
  <c r="AFS78" i="42"/>
  <c r="AFT78" i="42"/>
  <c r="AFU78" i="42"/>
  <c r="AFV78" i="42"/>
  <c r="AFW78" i="42"/>
  <c r="AFX78" i="42"/>
  <c r="AFY78" i="42"/>
  <c r="AFZ78" i="42"/>
  <c r="AGA78" i="42"/>
  <c r="AGB78" i="42"/>
  <c r="AGC78" i="42"/>
  <c r="AGD78" i="42"/>
  <c r="AGE78" i="42"/>
  <c r="AGF78" i="42"/>
  <c r="AGG78" i="42"/>
  <c r="AGH78" i="42"/>
  <c r="AGI78" i="42"/>
  <c r="AGJ78" i="42"/>
  <c r="AGK78" i="42"/>
  <c r="AGL78" i="42"/>
  <c r="AGM78" i="42"/>
  <c r="AGN78" i="42"/>
  <c r="AGO78" i="42"/>
  <c r="AGP78" i="42"/>
  <c r="AGQ78" i="42"/>
  <c r="AGR78" i="42"/>
  <c r="AGS78" i="42"/>
  <c r="AGT78" i="42"/>
  <c r="AGU78" i="42"/>
  <c r="AGV78" i="42"/>
  <c r="AGW78" i="42"/>
  <c r="AGX78" i="42"/>
  <c r="AGY78" i="42"/>
  <c r="AGZ78" i="42"/>
  <c r="AHA78" i="42"/>
  <c r="AHB78" i="42"/>
  <c r="AHC78" i="42"/>
  <c r="AHD78" i="42"/>
  <c r="AHE78" i="42"/>
  <c r="AHF78" i="42"/>
  <c r="AHG78" i="42"/>
  <c r="AHH78" i="42"/>
  <c r="AHI78" i="42"/>
  <c r="AHJ78" i="42"/>
  <c r="AHK78" i="42"/>
  <c r="AHL78" i="42"/>
  <c r="AHM78" i="42"/>
  <c r="AHN78" i="42"/>
  <c r="C78" i="42"/>
  <c r="F45" i="8" l="1"/>
  <c r="F2" i="8" l="1"/>
  <c r="P899" i="39"/>
  <c r="M899" i="39"/>
  <c r="L899" i="39"/>
  <c r="J899" i="39"/>
  <c r="G899" i="39"/>
  <c r="P898" i="39"/>
  <c r="M898" i="39"/>
  <c r="L898" i="39"/>
  <c r="J898" i="39"/>
  <c r="G898" i="39"/>
  <c r="J5" i="25" l="1"/>
  <c r="D10" i="24"/>
  <c r="C65" i="8"/>
  <c r="G5" i="24"/>
  <c r="G9" i="24" l="1"/>
  <c r="C97" i="8" s="1"/>
  <c r="C66" i="8" l="1"/>
  <c r="F4" i="1" l="1"/>
  <c r="C11" i="29" l="1"/>
  <c r="G23" i="8"/>
  <c r="G4" i="8"/>
  <c r="F13" i="1" l="1"/>
  <c r="G30" i="8" l="1"/>
  <c r="IQ79" i="42"/>
  <c r="JC79" i="42"/>
  <c r="KM79" i="42"/>
  <c r="ACL79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X79" i="42"/>
  <c r="AY79" i="42"/>
  <c r="AZ79" i="42"/>
  <c r="BA79" i="42"/>
  <c r="BB79" i="42"/>
  <c r="BC79" i="42"/>
  <c r="BD79" i="42"/>
  <c r="BE79" i="42"/>
  <c r="BF79" i="42"/>
  <c r="BG79" i="42"/>
  <c r="BH79" i="42"/>
  <c r="BI79" i="42"/>
  <c r="BJ79" i="42"/>
  <c r="BK79" i="42"/>
  <c r="BL79" i="42"/>
  <c r="BM79" i="42"/>
  <c r="BN79" i="42"/>
  <c r="BO79" i="42"/>
  <c r="BP79" i="42"/>
  <c r="BQ79" i="42"/>
  <c r="BR79" i="42"/>
  <c r="BS79" i="42"/>
  <c r="BT79" i="42"/>
  <c r="BU79" i="42"/>
  <c r="BV79" i="42"/>
  <c r="BW79" i="42"/>
  <c r="BX79" i="42"/>
  <c r="BY79" i="42"/>
  <c r="BZ79" i="42"/>
  <c r="CA79" i="42"/>
  <c r="CB79" i="42"/>
  <c r="CC79" i="42"/>
  <c r="CD79" i="42"/>
  <c r="CE79" i="42"/>
  <c r="CF79" i="42"/>
  <c r="CG79" i="42"/>
  <c r="CH79" i="42"/>
  <c r="CI79" i="42"/>
  <c r="CJ79" i="42"/>
  <c r="CK79" i="42"/>
  <c r="CL79" i="42"/>
  <c r="CM79" i="42"/>
  <c r="CN79" i="42"/>
  <c r="CO79" i="42"/>
  <c r="CP79" i="42"/>
  <c r="CQ79" i="42"/>
  <c r="CR79" i="42"/>
  <c r="CS79" i="42"/>
  <c r="CT79" i="42"/>
  <c r="CU79" i="42"/>
  <c r="CV79" i="42"/>
  <c r="CW79" i="42"/>
  <c r="CX79" i="42"/>
  <c r="CY79" i="42"/>
  <c r="CZ79" i="42"/>
  <c r="DA79" i="42"/>
  <c r="DB79" i="42"/>
  <c r="DC79" i="42"/>
  <c r="DD79" i="42"/>
  <c r="DE79" i="42"/>
  <c r="DF79" i="42"/>
  <c r="DG79" i="42"/>
  <c r="DH79" i="42"/>
  <c r="DI79" i="42"/>
  <c r="DJ79" i="42"/>
  <c r="DK79" i="42"/>
  <c r="DL79" i="42"/>
  <c r="DM79" i="42"/>
  <c r="DN79" i="42"/>
  <c r="DO79" i="42"/>
  <c r="DP79" i="42"/>
  <c r="DQ79" i="42"/>
  <c r="DR79" i="42"/>
  <c r="DS79" i="42"/>
  <c r="DT79" i="42"/>
  <c r="DU79" i="42"/>
  <c r="DV79" i="42"/>
  <c r="DW79" i="42"/>
  <c r="DX79" i="42"/>
  <c r="DY79" i="42"/>
  <c r="DZ79" i="42"/>
  <c r="EA79" i="42"/>
  <c r="EB79" i="42"/>
  <c r="EC79" i="42"/>
  <c r="ED79" i="42"/>
  <c r="EE79" i="42"/>
  <c r="EF79" i="42"/>
  <c r="EG79" i="42"/>
  <c r="EH79" i="42"/>
  <c r="EI79" i="42"/>
  <c r="EJ79" i="42"/>
  <c r="EK79" i="42"/>
  <c r="EL79" i="42"/>
  <c r="EM79" i="42"/>
  <c r="EN79" i="42"/>
  <c r="EO79" i="42"/>
  <c r="EP79" i="42"/>
  <c r="EQ79" i="42"/>
  <c r="ER79" i="42"/>
  <c r="ES79" i="42"/>
  <c r="ET79" i="42"/>
  <c r="EU79" i="42"/>
  <c r="EV79" i="42"/>
  <c r="EW79" i="42"/>
  <c r="EX79" i="42"/>
  <c r="EY79" i="42"/>
  <c r="EZ79" i="42"/>
  <c r="FA79" i="42"/>
  <c r="FB79" i="42"/>
  <c r="FC79" i="42"/>
  <c r="FD79" i="42"/>
  <c r="FE79" i="42"/>
  <c r="FF79" i="42"/>
  <c r="FG79" i="42"/>
  <c r="FH79" i="42"/>
  <c r="FI79" i="42"/>
  <c r="FJ79" i="42"/>
  <c r="FK79" i="42"/>
  <c r="FL79" i="42"/>
  <c r="FM79" i="42"/>
  <c r="FN79" i="42"/>
  <c r="FO79" i="42"/>
  <c r="FP79" i="42"/>
  <c r="FQ79" i="42"/>
  <c r="FR79" i="42"/>
  <c r="FS79" i="42"/>
  <c r="FT79" i="42"/>
  <c r="FU79" i="42"/>
  <c r="FV79" i="42"/>
  <c r="FW79" i="42"/>
  <c r="FX79" i="42"/>
  <c r="FY79" i="42"/>
  <c r="FZ79" i="42"/>
  <c r="GA79" i="42"/>
  <c r="GB79" i="42"/>
  <c r="GC79" i="42"/>
  <c r="GD79" i="42"/>
  <c r="GE79" i="42"/>
  <c r="GF79" i="42"/>
  <c r="GG79" i="42"/>
  <c r="GH79" i="42"/>
  <c r="GI79" i="42"/>
  <c r="GJ79" i="42"/>
  <c r="GK79" i="42"/>
  <c r="GL79" i="42"/>
  <c r="GM79" i="42"/>
  <c r="GN79" i="42"/>
  <c r="GO79" i="42"/>
  <c r="GP79" i="42"/>
  <c r="GQ79" i="42"/>
  <c r="GR79" i="42"/>
  <c r="GS79" i="42"/>
  <c r="GT79" i="42"/>
  <c r="GU79" i="42"/>
  <c r="GV79" i="42"/>
  <c r="GW79" i="42"/>
  <c r="GX79" i="42"/>
  <c r="GY79" i="42"/>
  <c r="GZ79" i="42"/>
  <c r="HA79" i="42"/>
  <c r="HB79" i="42"/>
  <c r="HC79" i="42"/>
  <c r="HD79" i="42"/>
  <c r="HE79" i="42"/>
  <c r="HF79" i="42"/>
  <c r="HG79" i="42"/>
  <c r="HH79" i="42"/>
  <c r="HI79" i="42"/>
  <c r="HJ79" i="42"/>
  <c r="HK79" i="42"/>
  <c r="HL79" i="42"/>
  <c r="HM79" i="42"/>
  <c r="HN79" i="42"/>
  <c r="HO79" i="42"/>
  <c r="HP79" i="42"/>
  <c r="HQ79" i="42"/>
  <c r="HR79" i="42"/>
  <c r="HS79" i="42"/>
  <c r="HT79" i="42"/>
  <c r="HU79" i="42"/>
  <c r="HV79" i="42"/>
  <c r="HW79" i="42"/>
  <c r="HX79" i="42"/>
  <c r="HY79" i="42"/>
  <c r="HZ79" i="42"/>
  <c r="IA79" i="42"/>
  <c r="IB79" i="42"/>
  <c r="IC79" i="42"/>
  <c r="ID79" i="42"/>
  <c r="IE79" i="42"/>
  <c r="IF79" i="42"/>
  <c r="IG79" i="42"/>
  <c r="IH79" i="42"/>
  <c r="II79" i="42"/>
  <c r="IJ79" i="42"/>
  <c r="IK79" i="42"/>
  <c r="IL79" i="42"/>
  <c r="IM79" i="42"/>
  <c r="IN79" i="42"/>
  <c r="IO79" i="42"/>
  <c r="IP79" i="42"/>
  <c r="IR79" i="42"/>
  <c r="IS79" i="42"/>
  <c r="IT79" i="42"/>
  <c r="IU79" i="42"/>
  <c r="IV79" i="42"/>
  <c r="IW79" i="42"/>
  <c r="IX79" i="42"/>
  <c r="IY79" i="42"/>
  <c r="IZ79" i="42"/>
  <c r="JA79" i="42"/>
  <c r="JB79" i="42"/>
  <c r="JD79" i="42"/>
  <c r="JE79" i="42"/>
  <c r="JF79" i="42"/>
  <c r="JG79" i="42"/>
  <c r="JH79" i="42"/>
  <c r="JI79" i="42"/>
  <c r="JJ79" i="42"/>
  <c r="JK79" i="42"/>
  <c r="JL79" i="42"/>
  <c r="JM79" i="42"/>
  <c r="JN79" i="42"/>
  <c r="JO79" i="42"/>
  <c r="JP79" i="42"/>
  <c r="JQ79" i="42"/>
  <c r="JR79" i="42"/>
  <c r="JS79" i="42"/>
  <c r="JT79" i="42"/>
  <c r="JU79" i="42"/>
  <c r="JV79" i="42"/>
  <c r="JW79" i="42"/>
  <c r="JX79" i="42"/>
  <c r="JY79" i="42"/>
  <c r="JZ79" i="42"/>
  <c r="KA79" i="42"/>
  <c r="KB79" i="42"/>
  <c r="KC79" i="42"/>
  <c r="KD79" i="42"/>
  <c r="KE79" i="42"/>
  <c r="KF79" i="42"/>
  <c r="KG79" i="42"/>
  <c r="KH79" i="42"/>
  <c r="KI79" i="42"/>
  <c r="KJ79" i="42"/>
  <c r="KK79" i="42"/>
  <c r="KL79" i="42"/>
  <c r="KN79" i="42"/>
  <c r="KO79" i="42"/>
  <c r="KP79" i="42"/>
  <c r="KQ79" i="42"/>
  <c r="KR79" i="42"/>
  <c r="KS79" i="42"/>
  <c r="KT79" i="42"/>
  <c r="KU79" i="42"/>
  <c r="KV79" i="42"/>
  <c r="KW79" i="42"/>
  <c r="KX79" i="42"/>
  <c r="KY79" i="42"/>
  <c r="KZ79" i="42"/>
  <c r="LA79" i="42"/>
  <c r="LB79" i="42"/>
  <c r="LC79" i="42"/>
  <c r="LD79" i="42"/>
  <c r="LE79" i="42"/>
  <c r="LF79" i="42"/>
  <c r="LG79" i="42"/>
  <c r="LH79" i="42"/>
  <c r="LI79" i="42"/>
  <c r="LJ79" i="42"/>
  <c r="LK79" i="42"/>
  <c r="LL79" i="42"/>
  <c r="LM79" i="42"/>
  <c r="LN79" i="42"/>
  <c r="LO79" i="42"/>
  <c r="LP79" i="42"/>
  <c r="LQ79" i="42"/>
  <c r="LR79" i="42"/>
  <c r="LS79" i="42"/>
  <c r="LT79" i="42"/>
  <c r="LU79" i="42"/>
  <c r="LV79" i="42"/>
  <c r="LW79" i="42"/>
  <c r="LX79" i="42"/>
  <c r="LY79" i="42"/>
  <c r="LZ79" i="42"/>
  <c r="MA79" i="42"/>
  <c r="MB79" i="42"/>
  <c r="MC79" i="42"/>
  <c r="MD79" i="42"/>
  <c r="ME79" i="42"/>
  <c r="MF79" i="42"/>
  <c r="MG79" i="42"/>
  <c r="MH79" i="42"/>
  <c r="MI79" i="42"/>
  <c r="MJ79" i="42"/>
  <c r="MK79" i="42"/>
  <c r="ML79" i="42"/>
  <c r="MM79" i="42"/>
  <c r="MN79" i="42"/>
  <c r="MO79" i="42"/>
  <c r="MP79" i="42"/>
  <c r="MQ79" i="42"/>
  <c r="MR79" i="42"/>
  <c r="MS79" i="42"/>
  <c r="MT79" i="42"/>
  <c r="MU79" i="42"/>
  <c r="MV79" i="42"/>
  <c r="MW79" i="42"/>
  <c r="MX79" i="42"/>
  <c r="MY79" i="42"/>
  <c r="MZ79" i="42"/>
  <c r="NA79" i="42"/>
  <c r="NB79" i="42"/>
  <c r="NC79" i="42"/>
  <c r="ND79" i="42"/>
  <c r="NE79" i="42"/>
  <c r="NF79" i="42"/>
  <c r="NG79" i="42"/>
  <c r="NH79" i="42"/>
  <c r="NI79" i="42"/>
  <c r="NJ79" i="42"/>
  <c r="NK79" i="42"/>
  <c r="NL79" i="42"/>
  <c r="NM79" i="42"/>
  <c r="NN79" i="42"/>
  <c r="NO79" i="42"/>
  <c r="NP79" i="42"/>
  <c r="NQ79" i="42"/>
  <c r="NR79" i="42"/>
  <c r="NS79" i="42"/>
  <c r="NT79" i="42"/>
  <c r="NU79" i="42"/>
  <c r="NV79" i="42"/>
  <c r="NW79" i="42"/>
  <c r="NX79" i="42"/>
  <c r="NY79" i="42"/>
  <c r="NZ79" i="42"/>
  <c r="OA79" i="42"/>
  <c r="OB79" i="42"/>
  <c r="OC79" i="42"/>
  <c r="OD79" i="42"/>
  <c r="OE79" i="42"/>
  <c r="OF79" i="42"/>
  <c r="OG79" i="42"/>
  <c r="OH79" i="42"/>
  <c r="OI79" i="42"/>
  <c r="OJ79" i="42"/>
  <c r="OK79" i="42"/>
  <c r="OL79" i="42"/>
  <c r="OM79" i="42"/>
  <c r="ON79" i="42"/>
  <c r="OO79" i="42"/>
  <c r="OP79" i="42"/>
  <c r="OQ79" i="42"/>
  <c r="OR79" i="42"/>
  <c r="OS79" i="42"/>
  <c r="OT79" i="42"/>
  <c r="OU79" i="42"/>
  <c r="OV79" i="42"/>
  <c r="OW79" i="42"/>
  <c r="OX79" i="42"/>
  <c r="OY79" i="42"/>
  <c r="OZ79" i="42"/>
  <c r="PA79" i="42"/>
  <c r="PB79" i="42"/>
  <c r="PC79" i="42"/>
  <c r="PD79" i="42"/>
  <c r="PE79" i="42"/>
  <c r="PF79" i="42"/>
  <c r="PG79" i="42"/>
  <c r="PH79" i="42"/>
  <c r="PI79" i="42"/>
  <c r="PJ79" i="42"/>
  <c r="PK79" i="42"/>
  <c r="PL79" i="42"/>
  <c r="PM79" i="42"/>
  <c r="PN79" i="42"/>
  <c r="PO79" i="42"/>
  <c r="PP79" i="42"/>
  <c r="PQ79" i="42"/>
  <c r="PR79" i="42"/>
  <c r="PS79" i="42"/>
  <c r="PT79" i="42"/>
  <c r="PU79" i="42"/>
  <c r="PV79" i="42"/>
  <c r="PW79" i="42"/>
  <c r="PX79" i="42"/>
  <c r="PY79" i="42"/>
  <c r="PZ79" i="42"/>
  <c r="QA79" i="42"/>
  <c r="QB79" i="42"/>
  <c r="QC79" i="42"/>
  <c r="QD79" i="42"/>
  <c r="QE79" i="42"/>
  <c r="QF79" i="42"/>
  <c r="QG79" i="42"/>
  <c r="QH79" i="42"/>
  <c r="QI79" i="42"/>
  <c r="QJ79" i="42"/>
  <c r="QK79" i="42"/>
  <c r="QL79" i="42"/>
  <c r="QM79" i="42"/>
  <c r="QN79" i="42"/>
  <c r="QO79" i="42"/>
  <c r="QP79" i="42"/>
  <c r="QQ79" i="42"/>
  <c r="QR79" i="42"/>
  <c r="QS79" i="42"/>
  <c r="QT79" i="42"/>
  <c r="QU79" i="42"/>
  <c r="QV79" i="42"/>
  <c r="QW79" i="42"/>
  <c r="QX79" i="42"/>
  <c r="QY79" i="42"/>
  <c r="QZ79" i="42"/>
  <c r="RA79" i="42"/>
  <c r="RB79" i="42"/>
  <c r="RC79" i="42"/>
  <c r="RD79" i="42"/>
  <c r="RE79" i="42"/>
  <c r="RF79" i="42"/>
  <c r="RG79" i="42"/>
  <c r="RH79" i="42"/>
  <c r="RI79" i="42"/>
  <c r="RJ79" i="42"/>
  <c r="RK79" i="42"/>
  <c r="RL79" i="42"/>
  <c r="RM79" i="42"/>
  <c r="RN79" i="42"/>
  <c r="RO79" i="42"/>
  <c r="RP79" i="42"/>
  <c r="RQ79" i="42"/>
  <c r="RR79" i="42"/>
  <c r="RS79" i="42"/>
  <c r="RT79" i="42"/>
  <c r="RU79" i="42"/>
  <c r="RV79" i="42"/>
  <c r="RW79" i="42"/>
  <c r="RX79" i="42"/>
  <c r="RY79" i="42"/>
  <c r="RZ79" i="42"/>
  <c r="SA79" i="42"/>
  <c r="SB79" i="42"/>
  <c r="SC79" i="42"/>
  <c r="SD79" i="42"/>
  <c r="SE79" i="42"/>
  <c r="SF79" i="42"/>
  <c r="SG79" i="42"/>
  <c r="SH79" i="42"/>
  <c r="SI79" i="42"/>
  <c r="SJ79" i="42"/>
  <c r="SK79" i="42"/>
  <c r="SL79" i="42"/>
  <c r="SM79" i="42"/>
  <c r="SN79" i="42"/>
  <c r="SO79" i="42"/>
  <c r="SP79" i="42"/>
  <c r="SQ79" i="42"/>
  <c r="SR79" i="42"/>
  <c r="SS79" i="42"/>
  <c r="ST79" i="42"/>
  <c r="SU79" i="42"/>
  <c r="SV79" i="42"/>
  <c r="SW79" i="42"/>
  <c r="SX79" i="42"/>
  <c r="SY79" i="42"/>
  <c r="SZ79" i="42"/>
  <c r="TA79" i="42"/>
  <c r="TB79" i="42"/>
  <c r="TC79" i="42"/>
  <c r="TD79" i="42"/>
  <c r="TE79" i="42"/>
  <c r="TF79" i="42"/>
  <c r="TG79" i="42"/>
  <c r="TH79" i="42"/>
  <c r="TI79" i="42"/>
  <c r="TJ79" i="42"/>
  <c r="TK79" i="42"/>
  <c r="TL79" i="42"/>
  <c r="TM79" i="42"/>
  <c r="TN79" i="42"/>
  <c r="TO79" i="42"/>
  <c r="TP79" i="42"/>
  <c r="TQ79" i="42"/>
  <c r="TR79" i="42"/>
  <c r="TS79" i="42"/>
  <c r="TT79" i="42"/>
  <c r="TU79" i="42"/>
  <c r="TV79" i="42"/>
  <c r="TW79" i="42"/>
  <c r="TX79" i="42"/>
  <c r="TY79" i="42"/>
  <c r="TZ79" i="42"/>
  <c r="UA79" i="42"/>
  <c r="UB79" i="42"/>
  <c r="UC79" i="42"/>
  <c r="UD79" i="42"/>
  <c r="UE79" i="42"/>
  <c r="UF79" i="42"/>
  <c r="UG79" i="42"/>
  <c r="UH79" i="42"/>
  <c r="UI79" i="42"/>
  <c r="UJ79" i="42"/>
  <c r="UK79" i="42"/>
  <c r="UL79" i="42"/>
  <c r="UM79" i="42"/>
  <c r="UN79" i="42"/>
  <c r="UO79" i="42"/>
  <c r="UP79" i="42"/>
  <c r="UQ79" i="42"/>
  <c r="UR79" i="42"/>
  <c r="US79" i="42"/>
  <c r="UT79" i="42"/>
  <c r="UU79" i="42"/>
  <c r="UV79" i="42"/>
  <c r="UW79" i="42"/>
  <c r="UX79" i="42"/>
  <c r="UY79" i="42"/>
  <c r="UZ79" i="42"/>
  <c r="VA79" i="42"/>
  <c r="VB79" i="42"/>
  <c r="VC79" i="42"/>
  <c r="VD79" i="42"/>
  <c r="VE79" i="42"/>
  <c r="VF79" i="42"/>
  <c r="VG79" i="42"/>
  <c r="VH79" i="42"/>
  <c r="VI79" i="42"/>
  <c r="VJ79" i="42"/>
  <c r="VK79" i="42"/>
  <c r="VL79" i="42"/>
  <c r="VM79" i="42"/>
  <c r="VN79" i="42"/>
  <c r="VO79" i="42"/>
  <c r="VP79" i="42"/>
  <c r="VQ79" i="42"/>
  <c r="VR79" i="42"/>
  <c r="VS79" i="42"/>
  <c r="VT79" i="42"/>
  <c r="VU79" i="42"/>
  <c r="VV79" i="42"/>
  <c r="VW79" i="42"/>
  <c r="VX79" i="42"/>
  <c r="VY79" i="42"/>
  <c r="VZ79" i="42"/>
  <c r="WA79" i="42"/>
  <c r="WB79" i="42"/>
  <c r="WC79" i="42"/>
  <c r="WD79" i="42"/>
  <c r="WE79" i="42"/>
  <c r="WF79" i="42"/>
  <c r="WG79" i="42"/>
  <c r="WH79" i="42"/>
  <c r="WI79" i="42"/>
  <c r="WJ79" i="42"/>
  <c r="WK79" i="42"/>
  <c r="WL79" i="42"/>
  <c r="WM79" i="42"/>
  <c r="WN79" i="42"/>
  <c r="WO79" i="42"/>
  <c r="WP79" i="42"/>
  <c r="WQ79" i="42"/>
  <c r="WR79" i="42"/>
  <c r="WS79" i="42"/>
  <c r="WT79" i="42"/>
  <c r="WU79" i="42"/>
  <c r="WV79" i="42"/>
  <c r="WW79" i="42"/>
  <c r="WX79" i="42"/>
  <c r="WY79" i="42"/>
  <c r="WZ79" i="42"/>
  <c r="XA79" i="42"/>
  <c r="XB79" i="42"/>
  <c r="XC79" i="42"/>
  <c r="XD79" i="42"/>
  <c r="XE79" i="42"/>
  <c r="XF79" i="42"/>
  <c r="XG79" i="42"/>
  <c r="XH79" i="42"/>
  <c r="XI79" i="42"/>
  <c r="XJ79" i="42"/>
  <c r="XK79" i="42"/>
  <c r="XL79" i="42"/>
  <c r="XM79" i="42"/>
  <c r="XN79" i="42"/>
  <c r="XO79" i="42"/>
  <c r="XP79" i="42"/>
  <c r="XQ79" i="42"/>
  <c r="XR79" i="42"/>
  <c r="XS79" i="42"/>
  <c r="XT79" i="42"/>
  <c r="XU79" i="42"/>
  <c r="XV79" i="42"/>
  <c r="XW79" i="42"/>
  <c r="XX79" i="42"/>
  <c r="XY79" i="42"/>
  <c r="XZ79" i="42"/>
  <c r="YA79" i="42"/>
  <c r="YB79" i="42"/>
  <c r="YC79" i="42"/>
  <c r="YD79" i="42"/>
  <c r="YE79" i="42"/>
  <c r="YF79" i="42"/>
  <c r="YG79" i="42"/>
  <c r="YH79" i="42"/>
  <c r="YI79" i="42"/>
  <c r="YJ79" i="42"/>
  <c r="YK79" i="42"/>
  <c r="YL79" i="42"/>
  <c r="YM79" i="42"/>
  <c r="YN79" i="42"/>
  <c r="YO79" i="42"/>
  <c r="YP79" i="42"/>
  <c r="YQ79" i="42"/>
  <c r="YR79" i="42"/>
  <c r="YS79" i="42"/>
  <c r="YT79" i="42"/>
  <c r="YU79" i="42"/>
  <c r="YV79" i="42"/>
  <c r="YW79" i="42"/>
  <c r="YX79" i="42"/>
  <c r="YY79" i="42"/>
  <c r="YZ79" i="42"/>
  <c r="ZA79" i="42"/>
  <c r="ZB79" i="42"/>
  <c r="ZC79" i="42"/>
  <c r="ZD79" i="42"/>
  <c r="ZE79" i="42"/>
  <c r="ZF79" i="42"/>
  <c r="ZG79" i="42"/>
  <c r="ZH79" i="42"/>
  <c r="ZI79" i="42"/>
  <c r="ZJ79" i="42"/>
  <c r="ZK79" i="42"/>
  <c r="ZL79" i="42"/>
  <c r="ZM79" i="42"/>
  <c r="ZN79" i="42"/>
  <c r="ZO79" i="42"/>
  <c r="ZP79" i="42"/>
  <c r="ZQ79" i="42"/>
  <c r="ZR79" i="42"/>
  <c r="ZS79" i="42"/>
  <c r="ZT79" i="42"/>
  <c r="ZU79" i="42"/>
  <c r="ZV79" i="42"/>
  <c r="ZW79" i="42"/>
  <c r="ZX79" i="42"/>
  <c r="ZY79" i="42"/>
  <c r="ZZ79" i="42"/>
  <c r="AAA79" i="42"/>
  <c r="AAB79" i="42"/>
  <c r="AAC79" i="42"/>
  <c r="AAD79" i="42"/>
  <c r="AAE79" i="42"/>
  <c r="AAF79" i="42"/>
  <c r="AAG79" i="42"/>
  <c r="AAH79" i="42"/>
  <c r="AAI79" i="42"/>
  <c r="AAJ79" i="42"/>
  <c r="AAK79" i="42"/>
  <c r="AAL79" i="42"/>
  <c r="AAM79" i="42"/>
  <c r="AAN79" i="42"/>
  <c r="AAO79" i="42"/>
  <c r="AAP79" i="42"/>
  <c r="AAQ79" i="42"/>
  <c r="AAR79" i="42"/>
  <c r="AAS79" i="42"/>
  <c r="AAT79" i="42"/>
  <c r="AAU79" i="42"/>
  <c r="AAV79" i="42"/>
  <c r="AAW79" i="42"/>
  <c r="AAX79" i="42"/>
  <c r="AAY79" i="42"/>
  <c r="AAZ79" i="42"/>
  <c r="ABA79" i="42"/>
  <c r="ABB79" i="42"/>
  <c r="ABC79" i="42"/>
  <c r="ABD79" i="42"/>
  <c r="ABE79" i="42"/>
  <c r="ABF79" i="42"/>
  <c r="ABG79" i="42"/>
  <c r="ABH79" i="42"/>
  <c r="ABI79" i="42"/>
  <c r="ABJ79" i="42"/>
  <c r="ABK79" i="42"/>
  <c r="ABL79" i="42"/>
  <c r="ABM79" i="42"/>
  <c r="ABN79" i="42"/>
  <c r="ABO79" i="42"/>
  <c r="ABP79" i="42"/>
  <c r="ABQ79" i="42"/>
  <c r="ABR79" i="42"/>
  <c r="ABS79" i="42"/>
  <c r="ABT79" i="42"/>
  <c r="ABU79" i="42"/>
  <c r="ABV79" i="42"/>
  <c r="ABW79" i="42"/>
  <c r="ABX79" i="42"/>
  <c r="ABY79" i="42"/>
  <c r="ABZ79" i="42"/>
  <c r="ACA79" i="42"/>
  <c r="ACB79" i="42"/>
  <c r="ACC79" i="42"/>
  <c r="ACD79" i="42"/>
  <c r="ACE79" i="42"/>
  <c r="ACF79" i="42"/>
  <c r="ACG79" i="42"/>
  <c r="ACH79" i="42"/>
  <c r="ACI79" i="42"/>
  <c r="ACJ79" i="42"/>
  <c r="ACK79" i="42"/>
  <c r="ACM79" i="42"/>
  <c r="ACN79" i="42"/>
  <c r="ACO79" i="42"/>
  <c r="ACP79" i="42"/>
  <c r="ACQ79" i="42"/>
  <c r="ACR79" i="42"/>
  <c r="ACS79" i="42"/>
  <c r="ACT79" i="42"/>
  <c r="ACU79" i="42"/>
  <c r="ACV79" i="42"/>
  <c r="ACW79" i="42"/>
  <c r="ACX79" i="42"/>
  <c r="ACY79" i="42"/>
  <c r="ACZ79" i="42"/>
  <c r="ADA79" i="42"/>
  <c r="ADB79" i="42"/>
  <c r="ADC79" i="42"/>
  <c r="ADD79" i="42"/>
  <c r="ADE79" i="42"/>
  <c r="ADF79" i="42"/>
  <c r="ADG79" i="42"/>
  <c r="ADH79" i="42"/>
  <c r="ADI79" i="42"/>
  <c r="ADJ79" i="42"/>
  <c r="ADK79" i="42"/>
  <c r="ADL79" i="42"/>
  <c r="ADM79" i="42"/>
  <c r="ADN79" i="42"/>
  <c r="ADO79" i="42"/>
  <c r="ADP79" i="42"/>
  <c r="ADQ79" i="42"/>
  <c r="ADR79" i="42"/>
  <c r="ADS79" i="42"/>
  <c r="ADT79" i="42"/>
  <c r="ADU79" i="42"/>
  <c r="ADV79" i="42"/>
  <c r="ADW79" i="42"/>
  <c r="ADX79" i="42"/>
  <c r="ADY79" i="42"/>
  <c r="ADZ79" i="42"/>
  <c r="AEA79" i="42"/>
  <c r="AEB79" i="42"/>
  <c r="AEC79" i="42"/>
  <c r="AED79" i="42"/>
  <c r="AEE79" i="42"/>
  <c r="AEF79" i="42"/>
  <c r="AEG79" i="42"/>
  <c r="AEH79" i="42"/>
  <c r="AEI79" i="42"/>
  <c r="AEJ79" i="42"/>
  <c r="AEK79" i="42"/>
  <c r="AEL79" i="42"/>
  <c r="AEM79" i="42"/>
  <c r="AEN79" i="42"/>
  <c r="AEO79" i="42"/>
  <c r="AEP79" i="42"/>
  <c r="AEQ79" i="42"/>
  <c r="AER79" i="42"/>
  <c r="AES79" i="42"/>
  <c r="AET79" i="42"/>
  <c r="AEU79" i="42"/>
  <c r="AEV79" i="42"/>
  <c r="AEW79" i="42"/>
  <c r="AEX79" i="42"/>
  <c r="AEY79" i="42"/>
  <c r="AEZ79" i="42"/>
  <c r="AFA79" i="42"/>
  <c r="AFB79" i="42"/>
  <c r="AFC79" i="42"/>
  <c r="AFD79" i="42"/>
  <c r="AFE79" i="42"/>
  <c r="AFF79" i="42"/>
  <c r="AFG79" i="42"/>
  <c r="AFH79" i="42"/>
  <c r="AFI79" i="42"/>
  <c r="AFJ79" i="42"/>
  <c r="AFK79" i="42"/>
  <c r="AFL79" i="42"/>
  <c r="AFM79" i="42"/>
  <c r="AFN79" i="42"/>
  <c r="AFO79" i="42"/>
  <c r="AFP79" i="42"/>
  <c r="AFQ79" i="42"/>
  <c r="AFR79" i="42"/>
  <c r="AFS79" i="42"/>
  <c r="AFT79" i="42"/>
  <c r="AFU79" i="42"/>
  <c r="AFV79" i="42"/>
  <c r="AFW79" i="42"/>
  <c r="AFX79" i="42"/>
  <c r="AFY79" i="42"/>
  <c r="AFZ79" i="42"/>
  <c r="AGA79" i="42"/>
  <c r="AGB79" i="42"/>
  <c r="AGC79" i="42"/>
  <c r="AGD79" i="42"/>
  <c r="AGE79" i="42"/>
  <c r="AGF79" i="42"/>
  <c r="AGG79" i="42"/>
  <c r="AGH79" i="42"/>
  <c r="AGI79" i="42"/>
  <c r="AGJ79" i="42"/>
  <c r="AGK79" i="42"/>
  <c r="AGL79" i="42"/>
  <c r="AGM79" i="42"/>
  <c r="AGN79" i="42"/>
  <c r="AGO79" i="42"/>
  <c r="AGP79" i="42"/>
  <c r="AGQ79" i="42"/>
  <c r="AGR79" i="42"/>
  <c r="AGS79" i="42"/>
  <c r="AGT79" i="42"/>
  <c r="AGU79" i="42"/>
  <c r="AGV79" i="42"/>
  <c r="AGW79" i="42"/>
  <c r="AGX79" i="42"/>
  <c r="AGY79" i="42"/>
  <c r="AGZ79" i="42"/>
  <c r="AHA79" i="42"/>
  <c r="AHB79" i="42"/>
  <c r="AHC79" i="42"/>
  <c r="AHD79" i="42"/>
  <c r="AHE79" i="42"/>
  <c r="AHF79" i="42"/>
  <c r="AHG79" i="42"/>
  <c r="AHH79" i="42"/>
  <c r="AHI79" i="42"/>
  <c r="AHJ79" i="42"/>
  <c r="AHK79" i="42"/>
  <c r="AHL79" i="42"/>
  <c r="AHM79" i="42"/>
  <c r="AHN79" i="42"/>
  <c r="C79" i="42"/>
  <c r="G15" i="8" l="1"/>
  <c r="G14" i="8"/>
  <c r="G13" i="8"/>
  <c r="G12" i="8"/>
  <c r="G11" i="8"/>
  <c r="G10" i="8"/>
  <c r="G9" i="8"/>
  <c r="G8" i="8"/>
  <c r="G7" i="8"/>
  <c r="C13" i="16" l="1"/>
  <c r="C14" i="16"/>
  <c r="C15" i="16"/>
  <c r="C16" i="16"/>
  <c r="C17" i="16"/>
  <c r="C18" i="16"/>
  <c r="C19" i="16"/>
  <c r="C20" i="16"/>
  <c r="C21" i="16"/>
  <c r="C22" i="16"/>
  <c r="H5" i="8" s="1"/>
  <c r="C23" i="16"/>
  <c r="C24" i="16"/>
  <c r="C25" i="16"/>
  <c r="C26" i="16"/>
  <c r="C27" i="16"/>
  <c r="C28" i="16"/>
  <c r="C29" i="16"/>
  <c r="C30" i="16"/>
  <c r="C31" i="16"/>
  <c r="C32" i="16"/>
  <c r="G7" i="1" s="1"/>
  <c r="C33" i="16"/>
  <c r="G16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H12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H17" i="8" s="1"/>
  <c r="C292" i="16"/>
  <c r="C293" i="16"/>
  <c r="E5" i="5" s="1"/>
  <c r="C294" i="16"/>
  <c r="H20" i="8" s="1"/>
  <c r="C295" i="16"/>
  <c r="C296" i="16"/>
  <c r="C297" i="16"/>
  <c r="H19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G8" i="1" l="1"/>
  <c r="E25" i="5"/>
  <c r="G14" i="1"/>
  <c r="H14" i="8"/>
  <c r="H6" i="8"/>
  <c r="H4" i="8"/>
  <c r="I4" i="8" s="1"/>
  <c r="H31" i="8"/>
  <c r="H30" i="8"/>
  <c r="G25" i="1"/>
  <c r="H28" i="8"/>
  <c r="E11" i="5"/>
  <c r="H29" i="8"/>
  <c r="H27" i="8"/>
  <c r="I19" i="20" s="1"/>
  <c r="H9" i="8"/>
  <c r="H8" i="8"/>
  <c r="E28" i="5"/>
  <c r="H26" i="8"/>
  <c r="H24" i="8"/>
  <c r="H23" i="8"/>
  <c r="H18" i="8"/>
  <c r="H25" i="8"/>
  <c r="H15" i="8"/>
  <c r="H22" i="8"/>
  <c r="H21" i="8"/>
  <c r="H10" i="8"/>
  <c r="H7" i="8"/>
  <c r="H11" i="8"/>
  <c r="E12" i="5"/>
  <c r="G31" i="1"/>
  <c r="E16" i="5"/>
  <c r="E31" i="5"/>
  <c r="G17" i="1"/>
  <c r="G13" i="1"/>
  <c r="E7" i="5"/>
  <c r="E8" i="5"/>
  <c r="E26" i="5"/>
  <c r="G24" i="1"/>
  <c r="G23" i="1"/>
  <c r="I8" i="8"/>
  <c r="E10" i="5"/>
  <c r="E13" i="5"/>
  <c r="G54" i="1"/>
  <c r="G33" i="1"/>
  <c r="E27" i="5"/>
  <c r="E24" i="5"/>
  <c r="E9" i="5"/>
  <c r="G10" i="1"/>
  <c r="E6" i="5"/>
  <c r="E14" i="5"/>
  <c r="E22" i="5"/>
  <c r="G52" i="1"/>
  <c r="G35" i="1"/>
  <c r="E36" i="5"/>
  <c r="E35" i="5"/>
  <c r="G47" i="1"/>
  <c r="G22" i="1"/>
  <c r="E4" i="5"/>
  <c r="E20" i="5"/>
  <c r="G18" i="1"/>
  <c r="G30" i="1"/>
  <c r="G32" i="1"/>
  <c r="E33" i="5"/>
  <c r="E3" i="5"/>
  <c r="E15" i="5"/>
  <c r="G9" i="1"/>
  <c r="G53" i="1"/>
  <c r="G15" i="1"/>
  <c r="G19" i="1"/>
  <c r="E32" i="5"/>
  <c r="E21" i="5"/>
  <c r="E19" i="5"/>
  <c r="G34" i="1"/>
  <c r="G6" i="1"/>
  <c r="G26" i="1"/>
  <c r="G27" i="1"/>
  <c r="G4" i="1"/>
  <c r="E34" i="5"/>
  <c r="G49" i="1"/>
  <c r="G5" i="1"/>
  <c r="C12" i="29"/>
  <c r="F43" i="8"/>
  <c r="G26" i="8"/>
  <c r="F44" i="8"/>
  <c r="F14" i="1"/>
  <c r="F15" i="1"/>
  <c r="F16" i="1"/>
  <c r="F17" i="1"/>
  <c r="F18" i="1"/>
  <c r="F19" i="1"/>
  <c r="E23" i="5" l="1"/>
  <c r="E29" i="5" s="1"/>
  <c r="F6" i="1"/>
  <c r="F7" i="1"/>
  <c r="F8" i="1"/>
  <c r="F9" i="1"/>
  <c r="F10" i="1"/>
  <c r="E1" i="1" l="1"/>
  <c r="E8" i="8" l="1"/>
  <c r="G22" i="8" l="1"/>
  <c r="G20" i="8"/>
  <c r="H7" i="19" s="1"/>
  <c r="G29" i="8"/>
  <c r="G28" i="8"/>
  <c r="G25" i="8"/>
  <c r="G17" i="8"/>
  <c r="H5" i="19" l="1"/>
  <c r="G24" i="8"/>
  <c r="G27" i="8"/>
  <c r="G6" i="8"/>
  <c r="G19" i="8"/>
  <c r="G21" i="8"/>
  <c r="G5" i="8"/>
  <c r="G18" i="8"/>
  <c r="G31" i="8"/>
  <c r="H9" i="19" l="1"/>
  <c r="G16" i="8"/>
  <c r="G34" i="8" s="1"/>
  <c r="G32" i="8"/>
  <c r="G35" i="8" l="1"/>
  <c r="G36" i="8" s="1"/>
  <c r="G33" i="8"/>
  <c r="G37" i="8" l="1"/>
  <c r="G41" i="8"/>
  <c r="E11" i="1"/>
  <c r="B18" i="20" l="1"/>
  <c r="E20" i="1" l="1"/>
  <c r="F20" i="1" s="1"/>
  <c r="F31" i="8"/>
  <c r="F30" i="8" l="1"/>
  <c r="F29" i="8"/>
  <c r="F28" i="8"/>
  <c r="F27" i="8"/>
  <c r="F26" i="8"/>
  <c r="F25" i="8"/>
  <c r="F24" i="8"/>
  <c r="F23" i="8"/>
  <c r="F22" i="8"/>
  <c r="F21" i="8"/>
  <c r="F20" i="8"/>
  <c r="F19" i="8"/>
  <c r="F18" i="8"/>
  <c r="H6" i="19" s="1"/>
  <c r="F17" i="8"/>
  <c r="F15" i="8"/>
  <c r="F14" i="8"/>
  <c r="F13" i="8"/>
  <c r="F12" i="8"/>
  <c r="F11" i="8"/>
  <c r="F10" i="8"/>
  <c r="F9" i="8"/>
  <c r="F8" i="8"/>
  <c r="F7" i="8"/>
  <c r="F6" i="8"/>
  <c r="F5" i="8"/>
  <c r="F4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SD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4" i="8" l="1"/>
  <c r="E5" i="8"/>
  <c r="E6" i="8"/>
  <c r="E7" i="8"/>
  <c r="E9" i="8"/>
  <c r="E10" i="8"/>
  <c r="E11" i="8"/>
  <c r="E12" i="8"/>
  <c r="E13" i="8"/>
  <c r="E14" i="8"/>
  <c r="E15" i="8"/>
  <c r="E17" i="8"/>
  <c r="E18" i="8"/>
  <c r="E19" i="8"/>
  <c r="E20" i="8"/>
  <c r="E21" i="8"/>
  <c r="E22" i="8"/>
  <c r="E23" i="8"/>
  <c r="E24" i="8"/>
  <c r="E25" i="8"/>
  <c r="E26" i="8"/>
  <c r="E27" i="8"/>
  <c r="E16" i="8" l="1"/>
  <c r="E34" i="8" s="1"/>
  <c r="C93" i="8" l="1"/>
  <c r="D16" i="25"/>
  <c r="E16" i="25"/>
  <c r="F16" i="25"/>
  <c r="G16" i="25"/>
  <c r="H16" i="25"/>
  <c r="I16" i="25"/>
  <c r="J6" i="25"/>
  <c r="J7" i="25"/>
  <c r="J8" i="25"/>
  <c r="J9" i="25"/>
  <c r="J10" i="25"/>
  <c r="J11" i="25"/>
  <c r="J12" i="25"/>
  <c r="J13" i="25"/>
  <c r="J14" i="25"/>
  <c r="J15" i="25"/>
  <c r="J4" i="25"/>
  <c r="J16" i="25" l="1"/>
  <c r="E45" i="8"/>
  <c r="E44" i="8"/>
  <c r="E43" i="8"/>
  <c r="D45" i="8"/>
  <c r="D44" i="8"/>
  <c r="D43" i="8"/>
  <c r="C45" i="8"/>
  <c r="C44" i="8"/>
  <c r="C43" i="8"/>
  <c r="E31" i="8"/>
  <c r="E30" i="8"/>
  <c r="E29" i="8"/>
  <c r="E28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30" i="8"/>
  <c r="C28" i="8"/>
  <c r="C27" i="8"/>
  <c r="C26" i="8"/>
  <c r="C25" i="8"/>
  <c r="C24" i="8"/>
  <c r="C23" i="8"/>
  <c r="C22" i="8"/>
  <c r="C21" i="8"/>
  <c r="C20" i="8"/>
  <c r="C18" i="8"/>
  <c r="C17" i="8"/>
  <c r="D15" i="8"/>
  <c r="C15" i="8"/>
  <c r="D13" i="8"/>
  <c r="D12" i="8"/>
  <c r="D11" i="8"/>
  <c r="D10" i="8"/>
  <c r="D9" i="8"/>
  <c r="D8" i="8"/>
  <c r="D7" i="8"/>
  <c r="D6" i="8"/>
  <c r="D5" i="8"/>
  <c r="D4" i="8"/>
  <c r="C13" i="8"/>
  <c r="C12" i="8"/>
  <c r="C11" i="8"/>
  <c r="C10" i="8"/>
  <c r="C9" i="8"/>
  <c r="C8" i="8"/>
  <c r="C7" i="8"/>
  <c r="C5" i="8"/>
  <c r="C4" i="8"/>
  <c r="F10" i="24" l="1"/>
  <c r="E10" i="24"/>
  <c r="C10" i="24" l="1"/>
  <c r="C106" i="8" l="1"/>
  <c r="C105" i="8"/>
  <c r="J7" i="19" s="1"/>
  <c r="C104" i="8"/>
  <c r="J6" i="19" s="1"/>
  <c r="C103" i="8"/>
  <c r="J5" i="19" s="1"/>
  <c r="C102" i="8"/>
  <c r="H18" i="20"/>
  <c r="O8" i="19"/>
  <c r="J18" i="20" l="1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2" i="8" l="1"/>
  <c r="E35" i="8" s="1"/>
  <c r="F32" i="8"/>
  <c r="F16" i="8"/>
  <c r="F34" i="8" s="1"/>
  <c r="F35" i="8" l="1"/>
  <c r="D32" i="8"/>
  <c r="D35" i="8" s="1"/>
  <c r="D16" i="8"/>
  <c r="D34" i="8" s="1"/>
  <c r="C32" i="8"/>
  <c r="C35" i="8" s="1"/>
  <c r="C16" i="8"/>
  <c r="C34" i="8" s="1"/>
  <c r="M31" i="8" l="1"/>
  <c r="N31" i="8"/>
  <c r="M32" i="8"/>
  <c r="N32" i="8"/>
  <c r="M5" i="8"/>
  <c r="N5" i="8"/>
  <c r="M6" i="8"/>
  <c r="N6" i="8"/>
  <c r="M7" i="8"/>
  <c r="N7" i="8"/>
  <c r="M8" i="8"/>
  <c r="N8" i="8"/>
  <c r="M9" i="8"/>
  <c r="N9" i="8"/>
  <c r="M10" i="8"/>
  <c r="N10" i="8"/>
  <c r="M11" i="8"/>
  <c r="N11" i="8"/>
  <c r="M12" i="8"/>
  <c r="N12" i="8"/>
  <c r="M13" i="8"/>
  <c r="N13" i="8"/>
  <c r="M14" i="8"/>
  <c r="N14" i="8"/>
  <c r="M15" i="8"/>
  <c r="N15" i="8"/>
  <c r="M16" i="8"/>
  <c r="N16" i="8"/>
  <c r="M17" i="8"/>
  <c r="N17" i="8"/>
  <c r="M18" i="8"/>
  <c r="N18" i="8"/>
  <c r="M19" i="8"/>
  <c r="N19" i="8"/>
  <c r="M20" i="8"/>
  <c r="N20" i="8"/>
  <c r="M21" i="8"/>
  <c r="N21" i="8"/>
  <c r="M22" i="8"/>
  <c r="N22" i="8"/>
  <c r="M23" i="8"/>
  <c r="N23" i="8"/>
  <c r="M24" i="8"/>
  <c r="N24" i="8"/>
  <c r="M25" i="8"/>
  <c r="N25" i="8"/>
  <c r="M26" i="8"/>
  <c r="N26" i="8"/>
  <c r="M27" i="8"/>
  <c r="N27" i="8"/>
  <c r="M28" i="8"/>
  <c r="N28" i="8"/>
  <c r="M29" i="8"/>
  <c r="N29" i="8"/>
  <c r="M30" i="8"/>
  <c r="N30" i="8"/>
  <c r="N4" i="8"/>
  <c r="M4" i="8"/>
  <c r="C89" i="8" l="1"/>
  <c r="C88" i="8"/>
  <c r="C87" i="8"/>
  <c r="C86" i="8"/>
  <c r="C85" i="8"/>
  <c r="C84" i="8"/>
  <c r="C83" i="8"/>
  <c r="E36" i="8" l="1"/>
  <c r="E41" i="8" s="1"/>
  <c r="C36" i="8"/>
  <c r="C41" i="8" s="1"/>
  <c r="F36" i="8"/>
  <c r="F41" i="8" s="1"/>
  <c r="D36" i="8"/>
  <c r="D41" i="8" s="1"/>
  <c r="E13" i="22"/>
  <c r="G13" i="22"/>
  <c r="H13" i="22"/>
  <c r="I13" i="22"/>
  <c r="J13" i="22"/>
  <c r="B13" i="22"/>
  <c r="L18" i="20" l="1"/>
  <c r="K18" i="20"/>
  <c r="F18" i="20"/>
  <c r="G18" i="20"/>
  <c r="E18" i="20"/>
  <c r="C18" i="20"/>
  <c r="D18" i="20"/>
  <c r="D11" i="22"/>
  <c r="F11" i="22" s="1"/>
  <c r="D8" i="22"/>
  <c r="F8" i="22" s="1"/>
  <c r="D9" i="22"/>
  <c r="F9" i="22" s="1"/>
  <c r="D10" i="22"/>
  <c r="F10" i="22" s="1"/>
  <c r="D12" i="22"/>
  <c r="F12" i="22" s="1"/>
  <c r="C6" i="22"/>
  <c r="D6" i="22" s="1"/>
  <c r="F6" i="22" s="1"/>
  <c r="C7" i="22"/>
  <c r="D7" i="22" s="1"/>
  <c r="F7" i="22" s="1"/>
  <c r="C5" i="22"/>
  <c r="C56" i="8"/>
  <c r="C57" i="8"/>
  <c r="C58" i="8"/>
  <c r="C59" i="8"/>
  <c r="C60" i="8"/>
  <c r="C61" i="8"/>
  <c r="C62" i="8"/>
  <c r="C63" i="8"/>
  <c r="C64" i="8"/>
  <c r="C55" i="8"/>
  <c r="D37" i="8"/>
  <c r="E37" i="8"/>
  <c r="F37" i="8"/>
  <c r="C37" i="8"/>
  <c r="C67" i="8" l="1"/>
  <c r="D5" i="22"/>
  <c r="C51" i="8"/>
  <c r="C50" i="8"/>
  <c r="C49" i="8"/>
  <c r="F5" i="22" l="1"/>
  <c r="F13" i="22" s="1"/>
  <c r="D13" i="22"/>
  <c r="C52" i="8" l="1"/>
  <c r="C8" i="19" l="1"/>
  <c r="D8" i="19"/>
  <c r="E8" i="19"/>
  <c r="F8" i="19"/>
  <c r="G8" i="19"/>
  <c r="B8" i="19"/>
  <c r="L8" i="19" l="1"/>
  <c r="K8" i="19"/>
  <c r="H8" i="19" l="1"/>
  <c r="E33" i="8" l="1"/>
  <c r="D33" i="8"/>
  <c r="C33" i="8"/>
  <c r="G8" i="24" l="1"/>
  <c r="C96" i="8" s="1"/>
  <c r="C7" i="29" s="1"/>
  <c r="C107" i="8" l="1"/>
  <c r="C16" i="25"/>
  <c r="G6" i="24"/>
  <c r="G7" i="24"/>
  <c r="E12" i="23"/>
  <c r="G12" i="23"/>
  <c r="B12" i="23"/>
  <c r="C78" i="8"/>
  <c r="C77" i="8"/>
  <c r="C76" i="8"/>
  <c r="C75" i="8"/>
  <c r="C74" i="8"/>
  <c r="C73" i="8"/>
  <c r="C72" i="8"/>
  <c r="C71" i="8"/>
  <c r="C95" i="8" l="1"/>
  <c r="C101" i="8"/>
  <c r="C94" i="8"/>
  <c r="C98" i="8" s="1"/>
  <c r="G10" i="24"/>
  <c r="J8" i="19"/>
  <c r="C90" i="8"/>
  <c r="H108" i="8"/>
  <c r="C79" i="8"/>
  <c r="C108" i="8" l="1"/>
  <c r="H98" i="8"/>
  <c r="F33" i="8" l="1"/>
  <c r="N8" i="19" l="1"/>
  <c r="C3" i="16"/>
  <c r="C9" i="16"/>
  <c r="C10" i="16"/>
  <c r="I5" i="8"/>
  <c r="C5" i="16"/>
  <c r="C6" i="16"/>
  <c r="C7" i="16"/>
  <c r="C11" i="16"/>
  <c r="I12" i="8"/>
  <c r="F5" i="1"/>
  <c r="I12" i="20"/>
  <c r="M12" i="20" s="1"/>
  <c r="C8" i="16"/>
  <c r="I15" i="8"/>
  <c r="C4" i="16"/>
  <c r="H13" i="8" l="1"/>
  <c r="I13" i="8" s="1"/>
  <c r="G48" i="1"/>
  <c r="I14" i="8"/>
  <c r="I11" i="8"/>
  <c r="I9" i="8"/>
  <c r="I7" i="8"/>
  <c r="I6" i="8"/>
  <c r="I10" i="8"/>
  <c r="H169" i="16"/>
  <c r="G45" i="1"/>
  <c r="I13" i="20"/>
  <c r="M13" i="20" s="1"/>
  <c r="I10" i="20"/>
  <c r="M10" i="20" s="1"/>
  <c r="I7" i="20"/>
  <c r="M7" i="20" s="1"/>
  <c r="I15" i="20"/>
  <c r="M15" i="20" s="1"/>
  <c r="I9" i="20"/>
  <c r="M9" i="20" s="1"/>
  <c r="I11" i="20"/>
  <c r="M11" i="20" s="1"/>
  <c r="I8" i="20"/>
  <c r="M8" i="20" s="1"/>
  <c r="C440" i="16"/>
  <c r="I14" i="20"/>
  <c r="M14" i="20" s="1"/>
  <c r="F8" i="23"/>
  <c r="I20" i="8"/>
  <c r="I6" i="20"/>
  <c r="M6" i="20" s="1"/>
  <c r="M17" i="20"/>
  <c r="I16" i="20"/>
  <c r="M16" i="20" s="1"/>
  <c r="F7" i="23"/>
  <c r="F9" i="23"/>
  <c r="I19" i="8"/>
  <c r="I25" i="8"/>
  <c r="I28" i="8"/>
  <c r="I18" i="8"/>
  <c r="I30" i="8"/>
  <c r="I24" i="8"/>
  <c r="I31" i="8"/>
  <c r="I29" i="8"/>
  <c r="I27" i="8"/>
  <c r="F10" i="23"/>
  <c r="I21" i="8"/>
  <c r="I26" i="8"/>
  <c r="C8" i="23"/>
  <c r="D8" i="23" s="1"/>
  <c r="I23" i="8"/>
  <c r="I22" i="8"/>
  <c r="M18" i="20" l="1"/>
  <c r="I5" i="19"/>
  <c r="M5" i="19" s="1"/>
  <c r="I17" i="8"/>
  <c r="G41" i="1"/>
  <c r="H8" i="23"/>
  <c r="G11" i="1"/>
  <c r="G38" i="1"/>
  <c r="G44" i="1"/>
  <c r="I7" i="19"/>
  <c r="M7" i="19" s="1"/>
  <c r="C11" i="23"/>
  <c r="D11" i="23" s="1"/>
  <c r="H11" i="23" s="1"/>
  <c r="G39" i="1"/>
  <c r="I18" i="20"/>
  <c r="C7" i="23"/>
  <c r="D7" i="23" s="1"/>
  <c r="H7" i="23" s="1"/>
  <c r="G40" i="1"/>
  <c r="G20" i="1"/>
  <c r="C10" i="23"/>
  <c r="D10" i="23" s="1"/>
  <c r="H10" i="23" s="1"/>
  <c r="C6" i="23"/>
  <c r="D6" i="23" s="1"/>
  <c r="H6" i="23" s="1"/>
  <c r="I9" i="19"/>
  <c r="F5" i="23"/>
  <c r="F12" i="23" s="1"/>
  <c r="G42" i="1"/>
  <c r="I6" i="19"/>
  <c r="M6" i="19" s="1"/>
  <c r="G36" i="1"/>
  <c r="G43" i="1"/>
  <c r="G28" i="1"/>
  <c r="C9" i="23"/>
  <c r="D9" i="23" s="1"/>
  <c r="H9" i="23" s="1"/>
  <c r="E17" i="5"/>
  <c r="E37" i="5" s="1"/>
  <c r="H32" i="8"/>
  <c r="I32" i="8" l="1"/>
  <c r="H35" i="8"/>
  <c r="C3" i="29" s="1"/>
  <c r="I8" i="19"/>
  <c r="M8" i="19" s="1"/>
  <c r="C13" i="29" l="1"/>
  <c r="C14" i="29" s="1"/>
  <c r="C5" i="23"/>
  <c r="D5" i="23" s="1"/>
  <c r="G46" i="1" l="1"/>
  <c r="G50" i="1" s="1"/>
  <c r="E39" i="5" s="1"/>
  <c r="D12" i="23"/>
  <c r="H5" i="23"/>
  <c r="H12" i="23" s="1"/>
  <c r="C12" i="23"/>
  <c r="H16" i="8" l="1"/>
  <c r="H34" i="8" s="1"/>
  <c r="H36" i="8" s="1"/>
  <c r="H41" i="8" l="1"/>
  <c r="H37" i="8"/>
  <c r="I16" i="8"/>
  <c r="H33" i="8"/>
  <c r="G55" i="1"/>
  <c r="E38" i="5" s="1"/>
  <c r="H42" i="8" l="1"/>
  <c r="C2" i="29"/>
  <c r="C4" i="29" s="1"/>
  <c r="C6" i="29" l="1"/>
  <c r="C8" i="29"/>
  <c r="B5" i="24"/>
  <c r="G41" i="5"/>
  <c r="C5" i="29"/>
  <c r="C17" i="29"/>
  <c r="C9" i="29" l="1"/>
  <c r="C10" i="29" s="1"/>
  <c r="B10" i="24"/>
  <c r="C18" i="29" l="1"/>
  <c r="C15" i="29"/>
  <c r="C16" i="29" s="1"/>
  <c r="C19" i="29" s="1"/>
  <c r="C20" i="29" l="1"/>
  <c r="C21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</authors>
  <commentList>
    <comment ref="H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H3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9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<sst xmlns="http://schemas.openxmlformats.org/spreadsheetml/2006/main" count="25176" uniqueCount="6388">
  <si>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</si>
  <si>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</si>
  <si>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</si>
  <si>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</si>
  <si>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</si>
  <si>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</si>
  <si>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</si>
  <si>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</si>
  <si>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</si>
  <si>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</si>
  <si>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</si>
  <si>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</si>
  <si>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</si>
  <si>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</si>
  <si>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</si>
  <si>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</si>
  <si>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</si>
  <si>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</si>
  <si>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</si>
  <si>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</si>
  <si>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</si>
  <si>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</si>
  <si>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</si>
  <si>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</si>
  <si>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</si>
  <si>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</si>
  <si>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</si>
  <si>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</si>
  <si>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</si>
  <si>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</si>
  <si>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</si>
  <si>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</si>
  <si>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</si>
  <si>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</si>
  <si>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</si>
  <si>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</si>
  <si>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</si>
  <si>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</si>
  <si>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</si>
  <si>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</si>
  <si>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</si>
  <si>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</si>
  <si>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</si>
  <si>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</si>
  <si>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</si>
  <si>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</si>
  <si>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</si>
  <si>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</si>
  <si>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</si>
  <si>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</si>
  <si>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</si>
  <si>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</si>
  <si>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</si>
  <si>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</si>
  <si>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</si>
  <si>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</si>
  <si>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</si>
  <si>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</si>
  <si>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</si>
  <si>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</si>
  <si>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</si>
  <si>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</si>
  <si>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</si>
  <si>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</si>
  <si>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</si>
  <si>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</si>
  <si>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</si>
  <si>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</si>
  <si>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</si>
  <si>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</si>
  <si>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</si>
  <si>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</si>
  <si>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</si>
  <si>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</si>
  <si>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</si>
  <si>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</si>
  <si>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</si>
  <si>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</si>
  <si>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</si>
  <si>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</si>
  <si>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</si>
  <si>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</si>
  <si>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</si>
  <si>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</si>
  <si>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</si>
  <si>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</si>
  <si>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</si>
  <si>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</si>
  <si>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</si>
  <si>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</si>
  <si>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</si>
  <si>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</si>
  <si>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</si>
  <si>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</si>
  <si>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</si>
  <si>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</si>
  <si>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</si>
  <si>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</si>
  <si>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</si>
  <si>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</si>
  <si>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</si>
  <si>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</si>
  <si>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</si>
  <si>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</si>
  <si>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</si>
  <si>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</si>
  <si>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</si>
  <si>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</si>
  <si>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</si>
  <si>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</si>
  <si>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</si>
  <si>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</si>
  <si>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</si>
  <si>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</si>
  <si>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</si>
  <si>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</si>
  <si>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</si>
  <si>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</si>
  <si>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</si>
  <si>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</si>
  <si>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</si>
  <si>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</si>
  <si>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</si>
  <si>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</si>
  <si>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</si>
  <si>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</si>
  <si>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</si>
  <si>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</si>
  <si>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</si>
  <si>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</si>
  <si>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</si>
  <si>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</si>
  <si>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</si>
  <si>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</si>
  <si>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</si>
  <si>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</si>
  <si>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</si>
  <si>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</si>
  <si>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</si>
  <si>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</si>
  <si>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</si>
  <si>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</si>
  <si>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</si>
  <si>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</si>
  <si>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</si>
  <si>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</si>
  <si>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</si>
  <si>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</si>
  <si>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</si>
  <si>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</si>
  <si>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</si>
  <si>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</si>
  <si>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</si>
  <si>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</si>
  <si>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</si>
  <si>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</si>
  <si>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</si>
  <si>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</si>
  <si>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</si>
  <si>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</si>
  <si>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</si>
  <si>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</si>
  <si>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</si>
  <si>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</si>
  <si>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</si>
  <si>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</si>
  <si>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</si>
  <si>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</si>
  <si>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</si>
  <si>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</si>
  <si>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</si>
  <si>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</si>
  <si>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</si>
  <si>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</si>
  <si>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</si>
  <si>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</si>
  <si>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</si>
  <si>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</si>
  <si>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</si>
  <si>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</si>
  <si>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</si>
  <si>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</si>
  <si>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</si>
  <si>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</si>
  <si>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</si>
  <si>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</si>
  <si>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</si>
  <si>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</si>
  <si>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</si>
  <si>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</si>
  <si>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</si>
  <si>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</si>
  <si>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</si>
  <si>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</si>
  <si>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</si>
  <si>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</si>
  <si>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</si>
  <si>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</si>
  <si>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</si>
  <si>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</si>
  <si>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</si>
  <si>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</si>
  <si>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</si>
  <si>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</si>
  <si>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</si>
  <si>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</si>
  <si>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</si>
  <si>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</si>
  <si>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</si>
  <si>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</si>
  <si>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</si>
  <si>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</si>
  <si>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</si>
  <si>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</si>
  <si>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</si>
  <si>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</si>
  <si>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</si>
  <si>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</si>
  <si>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</si>
  <si>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</si>
  <si>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</si>
  <si>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</si>
  <si>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</si>
  <si>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</si>
  <si>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</si>
  <si>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</si>
  <si>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</si>
  <si>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</si>
  <si>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</si>
  <si>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</si>
  <si>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</si>
  <si>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</si>
  <si>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</si>
  <si>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</si>
  <si>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</si>
  <si>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</si>
  <si>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</si>
  <si>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</si>
  <si>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</si>
  <si>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</si>
  <si>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</si>
  <si>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</si>
  <si>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</si>
  <si>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</si>
  <si>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</si>
  <si>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</si>
  <si>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</si>
  <si>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</si>
  <si>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</si>
  <si>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</si>
  <si>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</si>
  <si>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</si>
  <si>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</si>
  <si>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</si>
  <si>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</si>
  <si>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</si>
  <si>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</si>
  <si>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</si>
  <si>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</si>
  <si>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</si>
  <si>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</si>
  <si>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</si>
  <si>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</si>
  <si>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</si>
  <si>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</si>
  <si>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</si>
  <si>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</si>
  <si>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</si>
  <si>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</si>
  <si>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</si>
  <si>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</si>
  <si>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</si>
  <si>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</si>
  <si>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</si>
  <si>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</si>
  <si>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</si>
  <si>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</si>
  <si>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</si>
  <si>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</si>
  <si>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</si>
  <si>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</si>
  <si>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</si>
  <si>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</si>
  <si>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</si>
  <si>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</si>
  <si>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</si>
  <si>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</si>
  <si>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</si>
  <si>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</si>
  <si>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</si>
  <si>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</si>
  <si>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</si>
  <si>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</si>
  <si>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</si>
  <si>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</si>
  <si>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</si>
  <si>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</si>
  <si>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</si>
  <si>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</si>
  <si>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</si>
  <si>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</si>
  <si>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</si>
  <si>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</si>
  <si>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</si>
  <si>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</si>
  <si>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</si>
  <si>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</si>
  <si>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</si>
  <si>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</si>
  <si>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</si>
  <si>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</si>
  <si>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</si>
  <si>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</si>
  <si>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</si>
  <si>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</si>
  <si>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</si>
  <si>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</si>
  <si>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</si>
  <si>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</si>
  <si>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</si>
  <si>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</si>
  <si>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</si>
  <si>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</si>
  <si>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</si>
  <si>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</si>
  <si>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</si>
  <si>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</si>
  <si>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</si>
  <si>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</si>
  <si>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</si>
  <si>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</si>
  <si>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</si>
  <si>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</si>
  <si>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</si>
  <si>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</si>
  <si>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</si>
  <si>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</si>
  <si>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</si>
  <si>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</si>
  <si>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</si>
  <si>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</si>
  <si>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</si>
  <si>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</si>
  <si>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</si>
  <si>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</si>
  <si>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</si>
  <si>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</si>
  <si>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</si>
  <si>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</si>
  <si>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</si>
  <si>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</si>
  <si>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</si>
  <si>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</si>
  <si>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</si>
  <si>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</si>
  <si>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</si>
  <si>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</si>
  <si>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</si>
  <si>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</si>
  <si>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</si>
  <si>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</si>
  <si>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</si>
  <si>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</si>
  <si>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</si>
  <si>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</si>
  <si>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</si>
  <si>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</si>
  <si>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</si>
  <si>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</si>
  <si>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</si>
  <si>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</si>
  <si>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</si>
  <si>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</si>
  <si>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</si>
  <si>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</si>
  <si>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</si>
  <si>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</si>
  <si>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</si>
  <si>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</si>
  <si>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</si>
  <si>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</si>
  <si>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</si>
  <si>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</si>
  <si>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</si>
  <si>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</si>
  <si>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</si>
  <si>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</si>
  <si>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</si>
  <si>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</si>
  <si>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</si>
  <si>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</si>
  <si>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</si>
  <si>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</si>
  <si>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</si>
  <si>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</si>
  <si>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</si>
  <si>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</si>
  <si>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</si>
  <si>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</si>
  <si>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</si>
  <si>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</si>
  <si>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</si>
  <si>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</si>
  <si>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</si>
  <si>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</si>
  <si>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</si>
  <si>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</si>
  <si>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</si>
  <si>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</si>
  <si>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</si>
  <si>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</si>
  <si>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</si>
  <si>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</si>
  <si>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</si>
  <si>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</si>
  <si>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</si>
  <si>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</si>
  <si>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</si>
  <si>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</si>
  <si>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</si>
  <si>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</si>
  <si>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</si>
  <si>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</si>
  <si>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</si>
  <si>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</si>
  <si>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</si>
  <si>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</si>
  <si>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</si>
  <si>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</si>
  <si>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</si>
  <si>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</si>
  <si>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</si>
  <si>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</si>
  <si>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</si>
  <si>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</si>
  <si>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</si>
  <si>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</si>
  <si>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</si>
  <si>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</si>
  <si>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</si>
  <si>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</si>
  <si>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</si>
  <si>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</si>
  <si>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</si>
  <si>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</si>
  <si>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</si>
  <si>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</si>
  <si>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</si>
  <si>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</si>
  <si>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</si>
  <si>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</si>
  <si>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</si>
  <si>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</si>
  <si>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</si>
  <si>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</si>
  <si>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</si>
  <si>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</si>
  <si>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</si>
  <si>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</si>
  <si>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</si>
  <si>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</si>
  <si>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</si>
  <si>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</si>
  <si>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</si>
  <si>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</si>
  <si>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</si>
  <si>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</si>
  <si>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</si>
  <si>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</si>
  <si>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</si>
  <si>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</si>
  <si>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</si>
  <si>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</si>
  <si>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</si>
  <si>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</si>
  <si>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</si>
  <si>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</si>
  <si>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</si>
  <si>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</si>
  <si>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</si>
  <si>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</si>
  <si>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</si>
  <si>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</si>
  <si>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</si>
  <si>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</si>
  <si>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</si>
  <si>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</si>
  <si>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</si>
  <si>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</si>
  <si>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</si>
  <si>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</si>
  <si>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</si>
  <si>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</si>
  <si>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</si>
  <si>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</si>
  <si>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</si>
  <si>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</si>
  <si>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</si>
  <si>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</si>
  <si>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</si>
  <si>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</si>
  <si>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</si>
  <si>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</si>
  <si>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</si>
  <si>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</si>
  <si>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</si>
  <si>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</si>
  <si>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</si>
  <si>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</si>
  <si>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</si>
  <si>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</si>
  <si>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</si>
  <si>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</si>
  <si>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</si>
  <si>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</si>
  <si>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</si>
  <si>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</si>
  <si>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</si>
  <si>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</si>
  <si>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</si>
  <si>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</si>
  <si>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</si>
  <si>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</si>
  <si>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</si>
  <si>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</si>
  <si>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</si>
  <si>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</si>
  <si>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</si>
  <si>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</si>
  <si>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</si>
  <si>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</si>
  <si>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</si>
  <si>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</si>
  <si>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</si>
  <si>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</si>
  <si>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</si>
  <si>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</si>
  <si>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</si>
  <si>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</si>
  <si>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</si>
  <si>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</si>
  <si>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</si>
  <si>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</si>
  <si>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</si>
  <si>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</si>
  <si>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</si>
  <si>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</si>
  <si>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</si>
  <si>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</si>
  <si>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</si>
  <si>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</si>
  <si>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</si>
  <si>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</si>
  <si>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</si>
  <si>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</si>
  <si>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</si>
  <si>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</si>
  <si>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</si>
  <si>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</si>
  <si>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</si>
  <si>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</si>
  <si>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</si>
  <si>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</si>
  <si>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</si>
  <si>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</si>
  <si>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</si>
  <si>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</si>
  <si>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</si>
  <si>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</si>
  <si>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</si>
  <si>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</si>
  <si>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</si>
  <si>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</si>
  <si>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</si>
  <si>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</si>
  <si>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</si>
  <si>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</si>
  <si>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</si>
  <si>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</si>
  <si>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</si>
  <si>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</si>
  <si>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</si>
  <si>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</si>
  <si>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</si>
  <si>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</si>
  <si>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</si>
  <si>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</si>
  <si>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</si>
  <si>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</si>
  <si>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</si>
  <si>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</si>
  <si>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</si>
  <si>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</si>
  <si>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</si>
  <si>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</si>
  <si>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</si>
  <si>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</si>
  <si>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</si>
  <si>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</si>
  <si>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</si>
  <si>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</si>
  <si>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</si>
  <si>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</si>
  <si>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</si>
  <si>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</si>
  <si>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</si>
  <si>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</si>
  <si>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</si>
  <si>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</si>
  <si>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</si>
  <si>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</si>
  <si>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</si>
  <si>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</si>
  <si>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</si>
  <si>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</si>
  <si>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</si>
  <si>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</si>
  <si>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</si>
  <si>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</si>
  <si>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</si>
  <si>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</si>
  <si>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</si>
  <si>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</si>
  <si>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</si>
  <si>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</si>
  <si>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</si>
  <si>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</si>
  <si>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</si>
  <si>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</si>
  <si>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</si>
  <si>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</si>
  <si>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</si>
  <si>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</si>
  <si>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</si>
  <si>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</si>
  <si>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</si>
  <si>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</si>
  <si>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</si>
  <si>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</si>
  <si>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</si>
  <si>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</si>
  <si>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</si>
  <si>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</si>
  <si>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</si>
  <si>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</si>
  <si>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</si>
  <si>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</si>
  <si>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</si>
  <si>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</si>
  <si>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</si>
  <si>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</si>
  <si>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</si>
  <si>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</si>
  <si>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</si>
  <si>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</si>
  <si>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</si>
  <si>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</si>
  <si>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</si>
  <si>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</si>
  <si>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</si>
  <si>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</si>
  <si>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</si>
  <si>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</si>
  <si>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</si>
  <si>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</si>
  <si>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</si>
  <si>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</si>
  <si>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</si>
  <si>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</si>
  <si>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</si>
  <si>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</si>
  <si>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</si>
  <si>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</si>
  <si>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</si>
  <si>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</si>
  <si>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</si>
  <si>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</si>
  <si>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</si>
  <si>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</si>
  <si>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</si>
  <si>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</si>
  <si>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</si>
  <si>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</si>
  <si>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</si>
  <si>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</si>
  <si>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</si>
  <si>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</si>
  <si>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</si>
  <si>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</si>
  <si>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</si>
  <si>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</si>
  <si>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</si>
  <si>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</si>
  <si>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</si>
  <si>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</si>
  <si>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</si>
  <si>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</si>
  <si>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</si>
  <si>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</si>
  <si>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</si>
  <si>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</si>
  <si>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</si>
  <si>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</si>
  <si>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</si>
  <si>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</si>
  <si>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</si>
  <si>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</si>
  <si>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</si>
  <si>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</si>
  <si>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</si>
  <si>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</si>
  <si>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</si>
  <si>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</si>
  <si>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</si>
  <si>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</si>
  <si>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</si>
  <si>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</si>
  <si>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</si>
  <si>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</si>
  <si>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</si>
  <si>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</si>
  <si>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</si>
  <si>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</si>
  <si>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</si>
  <si>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</si>
  <si>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</si>
  <si>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</si>
  <si>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</si>
  <si>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</si>
  <si>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</si>
  <si>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</si>
  <si>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</si>
  <si>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</si>
  <si>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</si>
  <si>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</si>
  <si>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</si>
  <si>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</si>
  <si>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</si>
  <si>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</si>
  <si>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</si>
  <si>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</si>
  <si>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</si>
  <si>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</si>
  <si>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</si>
  <si>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</si>
  <si>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</si>
  <si>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</si>
  <si>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</si>
  <si>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</si>
  <si>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</si>
  <si>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</si>
  <si>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</si>
  <si>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</si>
  <si>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</si>
  <si>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</si>
  <si>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</si>
  <si>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</si>
  <si>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</si>
  <si>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</si>
  <si>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</si>
  <si>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</si>
  <si>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</si>
  <si>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</si>
  <si>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</si>
  <si>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</si>
  <si>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</si>
  <si>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</si>
  <si>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</si>
  <si>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</si>
  <si>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</si>
  <si>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</si>
  <si>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</si>
  <si>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</si>
  <si>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</si>
  <si>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</si>
  <si>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</si>
  <si>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</si>
  <si>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</si>
  <si>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</si>
  <si>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</si>
  <si>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</si>
  <si>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</si>
  <si>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</si>
  <si>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</si>
  <si>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</si>
  <si>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</si>
  <si>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</si>
  <si>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</si>
  <si>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</si>
  <si>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</si>
  <si>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</si>
  <si>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</si>
  <si>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</si>
  <si>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</si>
  <si>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</si>
  <si>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</si>
  <si>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</si>
  <si>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</si>
  <si>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</si>
  <si>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</si>
  <si>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</si>
  <si>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</si>
  <si>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</si>
  <si>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</si>
  <si>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</si>
  <si>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</si>
  <si>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</si>
  <si>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</si>
  <si>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</si>
  <si>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</si>
  <si>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</si>
  <si>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</si>
  <si>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</si>
  <si>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</si>
  <si>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</si>
  <si>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</si>
  <si>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</si>
  <si>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</si>
  <si>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</si>
  <si>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</si>
  <si>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</si>
  <si>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</si>
  <si>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</si>
  <si>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</si>
  <si>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</si>
  <si>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</si>
  <si>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</si>
  <si>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</si>
  <si>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</si>
  <si>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</si>
  <si>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</si>
  <si>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</si>
  <si>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</si>
  <si>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</si>
  <si>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</si>
  <si>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</si>
  <si>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</si>
  <si>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</si>
  <si>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</si>
  <si>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</si>
  <si>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</si>
  <si>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</si>
  <si>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</si>
  <si>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</si>
  <si>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</si>
  <si>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</si>
  <si>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</si>
  <si>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</si>
  <si>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</si>
  <si>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</si>
  <si>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</si>
  <si>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</si>
  <si>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</si>
  <si>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</si>
  <si>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</si>
  <si>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</si>
  <si>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</si>
  <si>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</si>
  <si>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</si>
  <si>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</si>
  <si>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</si>
  <si>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</si>
  <si>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</si>
  <si>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</si>
  <si>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</si>
  <si>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</si>
  <si>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</si>
  <si>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</si>
  <si>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</si>
  <si>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</si>
  <si>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</si>
  <si>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</si>
  <si>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</si>
  <si>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</si>
  <si>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</si>
  <si>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</si>
  <si>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</si>
  <si>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</si>
  <si>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</si>
  <si>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</si>
  <si>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</si>
  <si>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</si>
  <si>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</si>
  <si>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</si>
  <si>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</si>
  <si>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</si>
  <si>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</si>
  <si>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</si>
  <si>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</si>
  <si>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</si>
  <si>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</si>
  <si>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</si>
  <si>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</si>
  <si>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</si>
  <si>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</si>
  <si>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</si>
  <si>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</si>
  <si>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</si>
  <si>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</si>
  <si>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</si>
  <si>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</si>
  <si>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</si>
  <si>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</si>
  <si>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</si>
  <si>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</si>
  <si>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</si>
  <si>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</si>
  <si>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</si>
  <si>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</si>
  <si>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</si>
  <si>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</si>
  <si>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</si>
  <si>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</si>
  <si>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</si>
  <si>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</si>
  <si>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</si>
  <si>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</si>
  <si>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</si>
  <si>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</si>
  <si>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</si>
  <si>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</si>
  <si>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</si>
  <si>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</si>
  <si>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</si>
  <si>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</si>
  <si>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</si>
  <si>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</si>
  <si>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</si>
  <si>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</si>
  <si>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</si>
  <si>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</si>
  <si>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</si>
  <si>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</si>
  <si>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</si>
  <si>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</si>
  <si>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</si>
  <si>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</si>
  <si>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</si>
  <si>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</si>
  <si>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</si>
  <si>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</si>
  <si>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</si>
  <si>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</si>
  <si>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</si>
  <si>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</si>
  <si>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</si>
  <si>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</si>
  <si>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</si>
  <si>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</si>
  <si>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</si>
  <si>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</si>
  <si>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</si>
  <si>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</si>
  <si>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</si>
  <si>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</si>
  <si>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</si>
  <si>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</si>
  <si>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</si>
  <si>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</si>
  <si>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</si>
  <si>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</si>
  <si>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</si>
  <si>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</si>
  <si>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</si>
  <si>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</si>
  <si>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</si>
  <si>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</si>
  <si>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</si>
  <si>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</si>
  <si>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</si>
  <si>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</si>
  <si>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</si>
  <si>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</si>
  <si>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</si>
  <si>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</si>
  <si>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</si>
  <si>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</si>
  <si>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</si>
  <si>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</si>
  <si>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</si>
  <si>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</si>
  <si>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</si>
  <si>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</si>
  <si>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</si>
  <si>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</si>
  <si>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</si>
  <si>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</si>
  <si>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</si>
  <si>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</si>
  <si>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</si>
  <si>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</si>
  <si>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</si>
  <si>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</si>
  <si>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</si>
  <si>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</si>
  <si>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</si>
  <si>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</si>
  <si>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</si>
  <si>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</si>
  <si>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</si>
  <si>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</si>
  <si>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</si>
  <si>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</si>
  <si>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</si>
  <si>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</si>
  <si>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</si>
  <si>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</si>
  <si>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</si>
  <si>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</si>
  <si>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</si>
  <si>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</si>
  <si>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</si>
  <si>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</si>
  <si>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</si>
  <si>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</si>
  <si>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</si>
  <si>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</si>
  <si>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</si>
  <si>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</si>
  <si>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</si>
  <si>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</si>
  <si>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</si>
  <si>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</si>
  <si>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</si>
  <si>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</si>
  <si>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</si>
  <si>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</si>
  <si>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</si>
  <si>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</si>
  <si>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</si>
  <si>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</si>
  <si>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</si>
  <si>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</si>
  <si>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</si>
  <si>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</si>
  <si>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</si>
  <si>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</si>
  <si>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</si>
  <si>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</si>
  <si>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</si>
  <si>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</si>
  <si>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</si>
  <si>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</si>
  <si>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</si>
  <si>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</si>
  <si>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</si>
  <si>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</si>
  <si>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</si>
  <si>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</si>
  <si>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</si>
  <si>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</si>
  <si>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</si>
  <si>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</si>
  <si>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</si>
  <si>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</si>
  <si>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</si>
  <si>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</si>
  <si>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</si>
  <si>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</si>
  <si>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</si>
  <si>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</si>
  <si>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</si>
  <si>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</si>
  <si>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</si>
  <si>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</si>
  <si>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</si>
  <si>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</si>
  <si>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</si>
  <si>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</si>
  <si>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</si>
  <si>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</si>
  <si>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</si>
  <si>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</si>
  <si>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</si>
  <si>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</si>
  <si>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</si>
  <si>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</si>
  <si>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</si>
  <si>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</si>
  <si>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</si>
  <si>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</si>
  <si>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</si>
  <si>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</si>
  <si>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</si>
  <si>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</si>
  <si>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</si>
  <si>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</si>
  <si>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</si>
  <si>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</si>
  <si>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</si>
  <si>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</si>
  <si>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</si>
  <si>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</si>
  <si>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</si>
  <si>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</si>
  <si>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</si>
  <si>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</si>
  <si>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</si>
  <si>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</si>
  <si>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</si>
  <si>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</si>
  <si>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</si>
  <si>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</si>
  <si>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</si>
  <si>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</si>
  <si>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</si>
  <si>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</si>
  <si>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</si>
  <si>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</si>
  <si>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</si>
  <si>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</si>
  <si>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</si>
  <si>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</si>
  <si>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</si>
  <si>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</si>
  <si>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</si>
  <si>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</si>
  <si>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</si>
  <si>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</si>
  <si>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</si>
  <si>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</si>
  <si>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</si>
  <si>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</si>
  <si>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</si>
  <si>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</si>
  <si>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</si>
  <si>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</si>
  <si>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</si>
  <si>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</si>
  <si>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</si>
  <si>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</si>
  <si>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</si>
  <si>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</si>
  <si>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</si>
  <si>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</si>
  <si>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</si>
  <si>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</si>
  <si>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</si>
  <si>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</si>
  <si>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</si>
  <si>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</si>
  <si>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</si>
  <si>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</si>
  <si>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</si>
  <si>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</si>
  <si>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</si>
  <si>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</si>
  <si>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</si>
  <si>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</si>
  <si>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</si>
  <si>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</si>
  <si>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</si>
  <si>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</si>
  <si>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</si>
  <si>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</si>
  <si>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</si>
  <si>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</si>
  <si>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</si>
  <si>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</si>
  <si>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</si>
  <si>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</si>
  <si>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</si>
  <si>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</si>
  <si>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</si>
  <si>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</si>
  <si>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</si>
  <si>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</si>
  <si>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</si>
  <si>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</si>
  <si>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</si>
  <si>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</si>
  <si>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</si>
  <si>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</si>
  <si>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</si>
  <si>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</si>
  <si>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</si>
  <si>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</si>
  <si>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</si>
  <si>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</si>
  <si>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</si>
  <si>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</si>
  <si>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</si>
  <si>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</si>
  <si>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</si>
  <si>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</si>
  <si>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</si>
  <si>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</si>
  <si>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</si>
  <si>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</si>
  <si>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</si>
  <si>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</si>
  <si>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</si>
  <si>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</si>
  <si>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</si>
  <si>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</si>
  <si>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</si>
  <si>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</si>
  <si>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</si>
  <si>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</si>
  <si>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</si>
  <si>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</si>
  <si>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</si>
  <si>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</si>
  <si>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</si>
  <si>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</si>
  <si>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</si>
  <si>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</si>
  <si>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</si>
  <si>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</si>
  <si>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</si>
  <si>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</si>
  <si>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</si>
  <si>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</si>
  <si>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</si>
  <si>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</si>
  <si>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</si>
  <si>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</si>
  <si>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</si>
  <si>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</si>
  <si>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</si>
  <si>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</si>
  <si>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</si>
  <si>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</si>
  <si>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</si>
  <si>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</si>
  <si>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</si>
  <si>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</si>
  <si>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</si>
  <si>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</si>
  <si>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</si>
  <si>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</si>
  <si>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</si>
  <si>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</si>
  <si>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</si>
  <si>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</si>
  <si>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</si>
  <si>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</si>
  <si>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</si>
  <si>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</si>
  <si>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</si>
  <si>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</si>
  <si>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</si>
  <si>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</si>
  <si>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</si>
  <si>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</si>
  <si>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</si>
  <si>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</si>
  <si>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</si>
  <si>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</si>
  <si>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</si>
  <si>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</si>
  <si>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</si>
  <si>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</si>
  <si>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</si>
  <si>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</si>
  <si>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</si>
  <si>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</si>
  <si>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</si>
  <si>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</si>
  <si>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</si>
  <si>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</si>
  <si>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</si>
  <si>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</si>
  <si>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</si>
  <si>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</si>
  <si>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</si>
  <si>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</si>
  <si>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</si>
  <si>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</si>
  <si>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</si>
  <si>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</si>
  <si>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</si>
  <si>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</si>
  <si>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</si>
  <si>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</si>
  <si>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</si>
  <si>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</si>
  <si>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</si>
  <si>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</si>
  <si>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</si>
  <si>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</si>
  <si>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</si>
  <si>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</si>
  <si>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</si>
  <si>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</si>
  <si>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</si>
  <si>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</si>
  <si>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</si>
  <si>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</si>
  <si>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</si>
  <si>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</si>
  <si>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</si>
  <si>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</si>
  <si>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</si>
  <si>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</si>
  <si>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</si>
  <si>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</si>
  <si>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</si>
  <si>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</si>
  <si>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</si>
  <si>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</si>
  <si>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</si>
  <si>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</si>
  <si>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</si>
  <si>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</si>
  <si>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</si>
  <si>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</si>
  <si>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</si>
  <si>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</si>
  <si>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</si>
  <si>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</si>
  <si>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</si>
  <si>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</si>
  <si>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</si>
  <si>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</si>
  <si>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</si>
  <si>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</si>
  <si>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</si>
  <si>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</si>
  <si>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</si>
  <si>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</si>
  <si>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</si>
  <si>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</si>
  <si>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</si>
  <si>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</si>
  <si>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</si>
  <si>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</si>
  <si>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</si>
  <si>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</si>
  <si>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</si>
  <si>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</si>
  <si>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</si>
  <si>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</si>
  <si>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</si>
  <si>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</si>
  <si>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</si>
  <si>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</si>
  <si>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</si>
  <si>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</si>
  <si>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</si>
  <si>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</si>
  <si>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</si>
  <si>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</si>
  <si>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</si>
  <si>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</si>
  <si>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</si>
  <si>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</si>
  <si>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</si>
  <si>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</si>
  <si>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</si>
  <si>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</si>
  <si>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</si>
  <si>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</si>
  <si>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</si>
  <si>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</si>
  <si>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</si>
  <si>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</si>
  <si>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</si>
  <si>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</si>
  <si>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</si>
  <si>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</si>
  <si>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</si>
  <si>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</si>
  <si>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</si>
  <si>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</si>
  <si>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</si>
  <si>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</si>
  <si>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</si>
  <si>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</si>
  <si>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</si>
  <si>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</si>
  <si>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</si>
  <si>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</si>
  <si>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</si>
  <si>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</si>
  <si>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</si>
  <si>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</si>
  <si>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</si>
  <si>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</si>
  <si>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</si>
  <si>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</si>
  <si>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</si>
  <si>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</si>
  <si>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</si>
  <si>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</si>
  <si>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</si>
  <si>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</si>
  <si>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</si>
  <si>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</si>
  <si>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</si>
  <si>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</si>
  <si>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</si>
  <si>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</si>
  <si>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</si>
  <si>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</si>
  <si>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</si>
  <si>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</si>
  <si>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</si>
  <si>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</si>
  <si>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</si>
  <si>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</si>
  <si>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</si>
  <si>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</si>
  <si>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</si>
  <si>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</si>
  <si>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</si>
  <si>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</si>
  <si>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</si>
  <si>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</si>
  <si>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</si>
  <si>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</si>
  <si>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</si>
  <si>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</si>
  <si>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</si>
  <si>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</si>
  <si>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</si>
  <si>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</si>
  <si>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</si>
  <si>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</si>
  <si>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</si>
  <si>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</si>
  <si>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</si>
  <si>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</si>
  <si>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</si>
  <si>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</si>
  <si>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</si>
  <si>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</si>
  <si>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</si>
  <si>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</si>
  <si>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</si>
  <si>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</si>
  <si>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</si>
  <si>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</si>
  <si>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</si>
  <si>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</si>
  <si>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</si>
  <si>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</si>
  <si>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</si>
  <si>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</si>
  <si>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</si>
  <si>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</si>
  <si>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</si>
  <si>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</si>
  <si>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</si>
  <si>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</si>
  <si>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</si>
  <si>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</si>
  <si>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</si>
  <si>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</si>
  <si>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</si>
  <si>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</si>
  <si>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</si>
  <si>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</si>
  <si>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</si>
  <si>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</si>
  <si>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</si>
  <si>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</si>
  <si>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</si>
  <si>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</si>
  <si>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</si>
  <si>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</si>
  <si>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</si>
  <si>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</si>
  <si>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</si>
  <si>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</si>
  <si>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</si>
  <si>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</si>
  <si>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</si>
  <si>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</si>
  <si>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</si>
  <si>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</si>
  <si>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</si>
  <si>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</si>
  <si>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</si>
  <si>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</si>
  <si>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</si>
  <si>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</si>
  <si>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</si>
  <si>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</si>
  <si>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</si>
  <si>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</si>
  <si>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</si>
  <si>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</si>
  <si>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</si>
  <si>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</si>
  <si>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</si>
  <si>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</si>
  <si>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</si>
  <si>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</si>
  <si>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</si>
  <si>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</si>
  <si>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</si>
  <si>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</si>
  <si>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</si>
  <si>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</si>
  <si>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</si>
  <si>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</si>
  <si>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</si>
  <si>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</si>
  <si>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</si>
  <si>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</si>
  <si>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</si>
  <si>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</si>
  <si>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</si>
  <si>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</si>
  <si>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</si>
  <si>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</si>
  <si>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</si>
  <si>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</si>
  <si>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</si>
  <si>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</si>
  <si>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</si>
  <si>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</si>
  <si>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</si>
  <si>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</si>
  <si>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</si>
  <si>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</si>
  <si>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</si>
  <si>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</si>
  <si>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</si>
  <si>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</si>
  <si>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</si>
  <si>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</si>
  <si>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</si>
  <si>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</si>
  <si>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</si>
  <si>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</si>
  <si>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</si>
  <si>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</si>
  <si>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</si>
  <si>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</si>
  <si>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</si>
  <si>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</si>
  <si>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</si>
  <si>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</si>
  <si>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</si>
  <si>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</si>
  <si>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</si>
  <si>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</si>
  <si>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</si>
  <si>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</si>
  <si>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</si>
  <si>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</si>
  <si>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</si>
  <si>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</si>
  <si>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</si>
  <si>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</si>
  <si>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</si>
  <si>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</si>
  <si>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</si>
  <si>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</si>
  <si>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</si>
  <si>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</si>
  <si>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</si>
  <si>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</si>
  <si>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</si>
  <si>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</si>
  <si>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</si>
  <si>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</si>
  <si>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</si>
  <si>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</si>
  <si>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</si>
  <si>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</si>
  <si>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</si>
  <si>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</si>
  <si>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</si>
  <si>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</si>
  <si>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</si>
  <si>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</si>
  <si>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</si>
  <si>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</si>
  <si>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</si>
  <si>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</si>
  <si>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</si>
  <si>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</si>
  <si>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</si>
  <si>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</si>
  <si>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</si>
  <si>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</si>
  <si>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</si>
  <si>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</si>
  <si>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</si>
  <si>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</si>
  <si>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</si>
  <si>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</si>
  <si>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</si>
  <si>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</si>
  <si>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</si>
  <si>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</si>
  <si>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</si>
  <si>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</si>
  <si>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</si>
  <si>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</si>
  <si>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</si>
  <si>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</si>
  <si>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</si>
  <si>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</si>
  <si>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</si>
  <si>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</si>
  <si>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</si>
  <si>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</si>
  <si>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</si>
  <si>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</si>
  <si>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</si>
  <si>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</si>
  <si>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</si>
  <si>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</si>
  <si>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</si>
  <si>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</si>
  <si>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</si>
  <si>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</si>
  <si>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</si>
  <si>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</si>
  <si>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</si>
  <si>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</si>
  <si>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</si>
  <si>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</si>
  <si>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</si>
  <si>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</si>
  <si>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</si>
  <si>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</si>
  <si>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</si>
  <si>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</si>
  <si>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</si>
  <si>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</si>
  <si>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</si>
  <si>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</si>
  <si>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</si>
  <si>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</si>
  <si>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</si>
  <si>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</si>
  <si>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</si>
  <si>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</si>
  <si>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</si>
  <si>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</si>
  <si>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</si>
  <si>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</si>
  <si>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</si>
  <si>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</si>
  <si>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</si>
  <si>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</si>
  <si>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</si>
  <si>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</si>
  <si>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</si>
  <si>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</si>
  <si>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</si>
  <si>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</si>
  <si>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</si>
  <si>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</si>
  <si>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</si>
  <si>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</si>
  <si>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</si>
  <si>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</si>
  <si>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</si>
  <si>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</si>
  <si>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</si>
  <si>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</si>
  <si>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</si>
  <si>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</si>
  <si>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</si>
  <si>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</si>
  <si>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</si>
  <si>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</si>
  <si>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</si>
  <si>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</si>
  <si>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</si>
  <si>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</si>
  <si>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</si>
  <si>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</si>
  <si>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</si>
  <si>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</si>
  <si>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</si>
  <si>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</si>
  <si>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</si>
  <si>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</si>
  <si>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</si>
  <si>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</si>
  <si>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</si>
  <si>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</si>
  <si>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</si>
  <si>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</si>
  <si>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</si>
  <si>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</si>
  <si>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</si>
  <si>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</si>
  <si>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</si>
  <si>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</si>
  <si>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</si>
  <si>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</si>
  <si>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</si>
  <si>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</si>
  <si>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</si>
  <si>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</si>
  <si>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</si>
  <si>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</si>
  <si>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</si>
  <si>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</si>
  <si>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</si>
  <si>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</si>
  <si>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</si>
  <si>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</si>
  <si>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</si>
  <si>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</si>
  <si>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</si>
  <si>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</si>
  <si>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</si>
  <si>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</si>
  <si>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</si>
  <si>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</si>
  <si>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</si>
  <si>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</si>
  <si>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</si>
  <si>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</si>
  <si>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</si>
  <si>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</si>
  <si>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</si>
  <si>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</si>
  <si>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</si>
  <si>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</si>
  <si>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</si>
  <si>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</si>
  <si>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</si>
  <si>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</si>
  <si>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</si>
  <si>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</si>
  <si>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</si>
  <si>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</si>
  <si>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</si>
  <si>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</si>
  <si>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</si>
  <si>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</si>
  <si>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</si>
  <si>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</si>
  <si>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</si>
  <si>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</si>
  <si>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</si>
  <si>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</si>
  <si>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</si>
  <si>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</si>
  <si>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</si>
  <si>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</si>
  <si>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</si>
  <si>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</si>
  <si>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</si>
  <si>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</si>
  <si>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</si>
  <si>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</si>
  <si>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</si>
  <si>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</si>
  <si>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</si>
  <si>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</si>
  <si>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</si>
  <si>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</si>
  <si>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</si>
  <si>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</si>
  <si>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</si>
  <si>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</si>
  <si>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</si>
  <si>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</si>
  <si>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</si>
  <si>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</si>
  <si>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</si>
  <si>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</si>
  <si>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</si>
  <si>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</si>
  <si>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</si>
  <si>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</si>
  <si>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</si>
  <si>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</si>
  <si>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</si>
  <si>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</si>
  <si>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</si>
  <si>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</si>
  <si>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</si>
  <si>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</si>
  <si>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</si>
  <si>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</si>
  <si>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</si>
  <si>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</si>
  <si>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</si>
  <si>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</si>
  <si>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</si>
  <si>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</si>
  <si>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</si>
  <si>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</si>
  <si>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</si>
  <si>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</si>
  <si>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</si>
  <si>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</si>
  <si>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</si>
  <si>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</si>
  <si>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</si>
  <si>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</si>
  <si>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</si>
  <si>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</si>
  <si>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</si>
  <si>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</si>
  <si>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</si>
  <si>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</si>
  <si>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</si>
  <si>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</si>
  <si>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</si>
  <si>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</si>
  <si>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</si>
  <si>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</si>
  <si>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</si>
  <si>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</si>
  <si>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</si>
  <si>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</si>
  <si>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</si>
  <si>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</si>
  <si>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</si>
  <si>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</si>
  <si>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</si>
  <si>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</si>
  <si>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</si>
  <si>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</si>
  <si>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</si>
  <si>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</si>
  <si>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</si>
  <si>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</si>
  <si>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</si>
  <si>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</si>
  <si>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</si>
  <si>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</si>
  <si>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</si>
  <si>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</si>
  <si>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</si>
  <si>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</si>
  <si>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</si>
  <si>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</si>
  <si>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</si>
  <si>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</si>
  <si>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</si>
  <si>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</si>
  <si>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</si>
  <si>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</si>
  <si>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</si>
  <si>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</si>
  <si>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</si>
  <si>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</si>
  <si>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</si>
  <si>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</si>
  <si>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</si>
  <si>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</si>
  <si>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</si>
  <si>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</si>
  <si>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</si>
  <si>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</si>
  <si>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</si>
  <si>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</si>
  <si>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</si>
  <si>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</si>
  <si>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</si>
  <si>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</si>
  <si>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</si>
  <si>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</si>
  <si>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</si>
  <si>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</si>
  <si>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</si>
  <si>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</si>
  <si>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</si>
  <si>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</si>
  <si>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</si>
  <si>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</si>
  <si>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</si>
  <si>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</si>
  <si>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</si>
  <si>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</si>
  <si>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</si>
  <si>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</si>
  <si>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</si>
  <si>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</si>
  <si>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</si>
  <si>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</si>
  <si>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</si>
  <si>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</si>
  <si>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</si>
  <si>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</si>
  <si>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</si>
  <si>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</si>
  <si>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</si>
  <si>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</si>
  <si>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</si>
  <si>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</si>
  <si>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</si>
  <si>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</si>
  <si>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</si>
  <si>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</si>
  <si>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</si>
  <si>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</si>
  <si>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</si>
  <si>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</si>
  <si>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</si>
  <si>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</si>
  <si>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</si>
  <si>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</si>
  <si>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</si>
  <si>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</si>
  <si>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</si>
  <si>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</si>
  <si>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</si>
  <si>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</si>
  <si>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</si>
  <si>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</si>
  <si>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</si>
  <si>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</si>
  <si>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</si>
  <si>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</si>
  <si>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</si>
  <si>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</si>
  <si>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</si>
  <si>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</si>
  <si>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</si>
  <si>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</si>
  <si>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</si>
  <si>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</si>
  <si>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</si>
  <si>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</si>
  <si>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</si>
  <si>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</si>
  <si>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</si>
  <si>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</si>
  <si>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</si>
  <si>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</si>
  <si>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</si>
  <si>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</si>
  <si>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</si>
  <si>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</si>
  <si>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</si>
  <si>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</si>
  <si>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</si>
  <si>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</si>
  <si>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</si>
  <si>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</si>
  <si>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</si>
  <si>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</si>
  <si>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</si>
  <si>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</si>
  <si>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</si>
  <si>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</si>
  <si>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</si>
  <si>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</si>
  <si>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</si>
  <si>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</si>
  <si>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</si>
  <si>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</si>
  <si>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</si>
  <si>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</si>
  <si>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</si>
  <si>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</si>
  <si>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</si>
  <si>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</si>
  <si>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</si>
  <si>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</si>
  <si>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</si>
  <si>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</si>
  <si>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</si>
  <si>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</si>
  <si>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</si>
  <si>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</si>
  <si>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</si>
  <si>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</si>
  <si>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</si>
  <si>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</si>
  <si>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</si>
  <si>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</si>
  <si>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</si>
  <si>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</si>
  <si>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</si>
  <si>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</si>
  <si>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</si>
  <si>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</si>
  <si>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</si>
  <si>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</si>
  <si>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</si>
  <si>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</si>
  <si>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</si>
  <si>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</si>
  <si>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</si>
  <si>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</si>
  <si>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</si>
  <si>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</si>
  <si>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</si>
  <si>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</si>
  <si>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</si>
  <si>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</si>
  <si>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</si>
  <si>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</si>
  <si>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</si>
  <si>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</si>
  <si>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</si>
  <si>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</si>
  <si>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</si>
  <si>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</si>
  <si>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</si>
  <si>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</si>
  <si>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</si>
  <si>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</si>
  <si>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</si>
  <si>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</si>
  <si>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</si>
  <si>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</si>
  <si>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</si>
  <si>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</si>
  <si>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</si>
  <si>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</si>
  <si>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</si>
  <si>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</si>
  <si>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</si>
  <si>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</si>
  <si>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</si>
  <si>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</si>
  <si>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</si>
  <si>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</si>
  <si>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</si>
  <si>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</si>
  <si>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</si>
  <si>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</si>
  <si>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</si>
  <si>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</si>
  <si>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</si>
  <si>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</si>
  <si>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</si>
  <si>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</si>
  <si>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</si>
  <si>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</si>
  <si>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</si>
  <si>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</si>
  <si>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</si>
  <si>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</si>
  <si>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</si>
  <si>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</si>
  <si>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</si>
  <si>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</si>
  <si>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</si>
  <si>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</si>
  <si>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</si>
  <si>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</si>
  <si>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</si>
  <si>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</si>
  <si>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</si>
  <si>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</si>
  <si>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</si>
  <si>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</si>
  <si>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</si>
  <si>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</si>
  <si>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</si>
  <si>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</si>
  <si>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</si>
  <si>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</si>
  <si>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</si>
  <si>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</si>
  <si>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</si>
  <si>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</si>
  <si>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</si>
  <si>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</si>
  <si>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</si>
  <si>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</si>
  <si>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</si>
  <si>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</si>
  <si>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</si>
  <si>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</si>
  <si>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</si>
  <si>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</si>
  <si>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</si>
  <si>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</si>
  <si>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</si>
  <si>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</si>
  <si>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</si>
  <si>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</si>
  <si>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</si>
  <si>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</si>
  <si>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</si>
  <si>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</si>
  <si>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</si>
  <si>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</si>
  <si>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</si>
  <si>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</si>
  <si>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</si>
  <si>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</si>
  <si>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</si>
  <si>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</si>
  <si>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</si>
  <si>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</si>
  <si>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</si>
  <si>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</si>
  <si>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</si>
  <si>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</si>
  <si>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</si>
  <si>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</si>
  <si>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</si>
  <si>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</si>
  <si>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</si>
  <si>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</si>
  <si>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</si>
  <si>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</si>
  <si>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</si>
  <si>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</si>
  <si>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</si>
  <si>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</si>
  <si>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</si>
  <si>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</si>
  <si>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</si>
  <si>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</si>
  <si>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</si>
  <si>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</si>
  <si>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</si>
  <si>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</si>
  <si>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</si>
  <si>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</si>
  <si>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</si>
  <si>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</si>
  <si>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</si>
  <si>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</si>
  <si>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</si>
  <si>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</si>
  <si>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</si>
  <si>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</si>
  <si>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</si>
  <si>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</si>
  <si>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</si>
  <si>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</si>
  <si>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</si>
  <si>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</si>
  <si>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</si>
  <si>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</si>
  <si>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</si>
  <si>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</si>
  <si>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</si>
  <si>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</si>
  <si>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</si>
  <si>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</si>
  <si>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</si>
  <si>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</si>
  <si>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</si>
  <si>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</si>
  <si>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</si>
  <si>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</si>
  <si>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</si>
  <si>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</si>
  <si>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</si>
  <si>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</si>
  <si>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</si>
  <si>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</si>
  <si>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</si>
  <si>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</si>
  <si>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</si>
  <si>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</si>
  <si>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</si>
  <si>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</si>
  <si>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</si>
  <si>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</si>
  <si>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</si>
  <si>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</si>
  <si>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</si>
  <si>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</si>
  <si>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</si>
  <si>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</si>
  <si>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</si>
  <si>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</si>
  <si>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</si>
  <si>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</si>
  <si>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</si>
  <si>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</si>
  <si>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</si>
  <si>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</si>
  <si>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</si>
  <si>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</si>
  <si>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</si>
  <si>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</si>
  <si>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</si>
  <si>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</si>
  <si>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</si>
  <si>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</si>
  <si>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</si>
  <si>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</si>
  <si>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</si>
  <si>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</si>
  <si>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</si>
  <si>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</si>
  <si>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</si>
  <si>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</si>
  <si>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</si>
  <si>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</si>
  <si>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</si>
  <si>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</si>
  <si>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</si>
  <si>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</si>
  <si>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</si>
  <si>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</si>
  <si>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</si>
  <si>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</si>
  <si>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</si>
  <si>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</si>
  <si>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</si>
  <si>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</si>
  <si>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</si>
  <si>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</si>
  <si>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</si>
  <si>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</si>
  <si>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</si>
  <si>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</si>
  <si>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</si>
  <si>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</si>
  <si>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</si>
  <si>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</si>
  <si>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</si>
  <si>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</si>
  <si>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</si>
  <si>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</si>
  <si>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</si>
  <si>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</si>
  <si>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</si>
  <si>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</si>
  <si>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</si>
  <si>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</si>
  <si>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</si>
  <si>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</si>
  <si>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</si>
  <si>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</si>
  <si>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</si>
  <si>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</si>
  <si>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</si>
  <si>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</si>
  <si>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</si>
  <si>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</si>
  <si>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</si>
  <si>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</si>
  <si>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</si>
  <si>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</si>
  <si>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</si>
  <si>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</si>
  <si>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</si>
  <si>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</si>
  <si>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</si>
  <si>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</si>
  <si>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</si>
  <si>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</si>
  <si>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</si>
  <si>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</si>
  <si>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</si>
  <si>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</si>
  <si>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</si>
  <si>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</si>
  <si>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</si>
  <si>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</si>
  <si>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</si>
  <si>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</si>
  <si>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</si>
  <si>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</si>
  <si>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</si>
  <si>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</si>
  <si>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</si>
  <si>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</si>
  <si>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</si>
  <si>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</si>
  <si>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</si>
  <si>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</si>
  <si>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</si>
  <si>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</si>
  <si>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</si>
  <si>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</si>
  <si>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</si>
  <si>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</si>
  <si>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</si>
  <si>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</si>
  <si>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</si>
  <si>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</si>
  <si>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</si>
  <si>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</si>
  <si>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</si>
  <si>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</si>
  <si>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</si>
  <si>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</si>
  <si>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</si>
  <si>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</si>
  <si>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</si>
  <si>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</si>
  <si>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</si>
  <si>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</si>
  <si>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</si>
  <si>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</si>
  <si>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</si>
  <si>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</si>
  <si>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</si>
  <si>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</si>
  <si>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</si>
  <si>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</si>
  <si>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</si>
  <si>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</si>
  <si>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</si>
  <si>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</si>
  <si>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</si>
  <si>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</si>
  <si>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</si>
  <si>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</si>
  <si>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</si>
  <si>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</si>
  <si>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</si>
  <si>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</si>
  <si>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</si>
  <si>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</si>
  <si>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</si>
  <si>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</si>
  <si>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</si>
  <si>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</si>
  <si>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</si>
  <si>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</si>
  <si>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</si>
  <si>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</si>
  <si>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</si>
  <si>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</si>
  <si>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</si>
  <si>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</si>
  <si>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</si>
  <si>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</si>
  <si>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</si>
  <si>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</si>
  <si>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</si>
  <si>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</si>
  <si>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</si>
  <si>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</si>
  <si>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</si>
  <si>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</si>
  <si>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</si>
  <si>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</si>
  <si>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</si>
  <si>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</si>
  <si>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</si>
  <si>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</si>
  <si>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</si>
  <si>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</si>
  <si>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</si>
  <si>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</si>
  <si>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</si>
  <si>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</si>
  <si>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</si>
  <si>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</si>
  <si>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</si>
  <si>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</si>
  <si>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</si>
  <si>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</si>
  <si>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</si>
  <si>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</si>
  <si>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</si>
  <si>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</si>
  <si>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</si>
  <si>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</si>
  <si>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</si>
  <si>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</si>
  <si>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</si>
  <si>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</si>
  <si>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</si>
  <si>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</si>
  <si>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</si>
  <si>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</si>
  <si>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</si>
  <si>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</si>
  <si>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</si>
  <si>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</si>
  <si>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</si>
  <si>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</si>
  <si>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</si>
  <si>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</si>
  <si>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</si>
  <si>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</si>
  <si>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</si>
  <si>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</si>
  <si>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</si>
  <si>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</si>
  <si>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</si>
  <si>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</si>
  <si>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</si>
  <si>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</si>
  <si>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</si>
  <si>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</si>
  <si>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</si>
  <si>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</si>
  <si>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</si>
  <si>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</si>
  <si>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</si>
  <si>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</si>
  <si>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</si>
  <si>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</si>
  <si>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</si>
  <si>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</si>
  <si>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</si>
  <si>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</si>
  <si>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</si>
  <si>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</si>
  <si>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</si>
  <si>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</si>
  <si>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</si>
  <si>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</si>
  <si>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r>
      <t xml:space="preserve">รวมรายได้ </t>
    </r>
    <r>
      <rPr>
        <b/>
        <u/>
        <sz val="16"/>
        <color rgb="FFFF0000"/>
        <rFont val="TH SarabunPSK"/>
        <family val="2"/>
      </rPr>
      <t>(ไม่รวม</t>
    </r>
    <r>
      <rPr>
        <b/>
        <sz val="16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</si>
  <si>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6"/>
        <color rgb="FFFF0000"/>
        <rFont val="TH SarabunPSK"/>
        <family val="2"/>
      </rPr>
      <t>ม่รวม</t>
    </r>
    <r>
      <rPr>
        <b/>
        <sz val="16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</si>
  <si>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ข้อมูลมาจากชีท Planfin2563 Colum "F" ประมาณการปี 2563 จากข้อมูลผลการดำเนินงานปีงบประมาณ 2562 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</si>
  <si>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</si>
  <si>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 xml:space="preserve"> 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</si>
  <si>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</si>
  <si>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</si>
  <si>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</si>
  <si>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</si>
  <si>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</si>
  <si>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</si>
  <si>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</si>
  <si>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</si>
  <si>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</si>
  <si>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</si>
  <si>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</si>
  <si>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</si>
  <si>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</si>
  <si>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</si>
  <si>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</si>
  <si>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</si>
  <si>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</si>
  <si>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</si>
  <si>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</si>
  <si>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</si>
  <si>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</si>
  <si>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</si>
  <si>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</si>
  <si>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</si>
  <si>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</si>
  <si>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</si>
  <si>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</si>
  <si>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</si>
  <si>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</si>
  <si>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</si>
  <si>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</si>
  <si>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</si>
  <si>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</si>
  <si>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</si>
  <si>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</si>
  <si>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</si>
  <si>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</si>
  <si>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</si>
  <si>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</si>
  <si>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</si>
  <si>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</si>
  <si>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</si>
  <si>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</si>
  <si>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</si>
  <si>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</si>
  <si>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</si>
  <si>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</si>
  <si>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</si>
  <si>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</si>
  <si>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</si>
  <si>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</si>
  <si>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</si>
  <si>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</si>
  <si>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</si>
  <si>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</si>
  <si>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</si>
  <si>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</si>
  <si>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</si>
  <si>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</si>
  <si>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</si>
  <si>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</si>
  <si>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</si>
  <si>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</si>
  <si>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</si>
  <si>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</si>
  <si>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</si>
  <si>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</si>
  <si>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</si>
  <si>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</si>
  <si>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</si>
  <si>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</si>
  <si>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</si>
  <si>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</si>
  <si>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</si>
  <si>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</si>
  <si>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</si>
  <si>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</si>
  <si>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</si>
  <si>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</si>
  <si>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</si>
  <si>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</si>
  <si>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</si>
  <si>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</si>
  <si>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</si>
  <si>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</si>
  <si>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</si>
  <si>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</si>
  <si>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</si>
  <si>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</si>
  <si>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</si>
  <si>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</si>
  <si>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</si>
  <si>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</si>
  <si>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</si>
  <si>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</si>
  <si>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</si>
  <si>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</si>
  <si>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</si>
  <si>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</si>
  <si>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</si>
  <si>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</si>
  <si>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</si>
  <si>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</si>
  <si>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</si>
  <si>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</si>
  <si>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</si>
  <si>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</si>
  <si>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</si>
  <si>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</si>
  <si>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</si>
  <si>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</si>
  <si>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</si>
  <si>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</si>
  <si>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</si>
  <si>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</si>
  <si>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</si>
  <si>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</si>
  <si>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</si>
  <si>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</si>
  <si>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</si>
  <si>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</si>
  <si>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</si>
  <si>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</si>
  <si>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</si>
  <si>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</si>
  <si>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</si>
  <si>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</si>
  <si>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</si>
  <si>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</si>
  <si>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</si>
  <si>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</si>
  <si>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</si>
  <si>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</si>
  <si>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</si>
  <si>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</si>
  <si>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</si>
  <si>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</si>
  <si>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</si>
  <si>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</si>
  <si>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</si>
  <si>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</si>
  <si>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</si>
  <si>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</si>
  <si>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</si>
  <si>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</si>
  <si>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</si>
  <si>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</si>
  <si>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</si>
  <si>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</si>
  <si>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</si>
  <si>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</si>
  <si>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</si>
  <si>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</si>
  <si>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</si>
  <si>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</si>
  <si>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</si>
  <si>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</si>
  <si>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</si>
  <si>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</si>
  <si>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</si>
  <si>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</si>
  <si>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</si>
  <si>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</si>
  <si>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</si>
  <si>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</si>
  <si>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</si>
  <si>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</si>
  <si>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</si>
  <si>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</si>
  <si>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</si>
  <si>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</si>
  <si>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</si>
  <si>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</si>
  <si>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</si>
  <si>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</si>
  <si>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</si>
  <si>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</si>
  <si>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</si>
  <si>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</si>
  <si>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</si>
  <si>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</si>
  <si>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</si>
  <si>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</si>
  <si>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</si>
  <si>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</si>
  <si>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</si>
  <si>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</si>
  <si>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</si>
  <si>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</si>
  <si>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</si>
  <si>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</si>
  <si>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</si>
  <si>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</si>
  <si>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</si>
  <si>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</si>
  <si>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</si>
  <si>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</si>
  <si>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</si>
  <si>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</si>
  <si>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</si>
  <si>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</si>
  <si>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</si>
  <si>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</si>
  <si>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</si>
  <si>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</si>
  <si>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</si>
  <si>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</si>
  <si>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</si>
  <si>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</si>
  <si>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</si>
  <si>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</si>
  <si>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</si>
  <si>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</si>
  <si>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</si>
  <si>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</si>
  <si>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</si>
  <si>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</si>
  <si>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</si>
  <si>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</si>
  <si>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</si>
  <si>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</si>
  <si>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</si>
  <si>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</si>
  <si>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</si>
  <si>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</si>
  <si>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</si>
  <si>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</si>
  <si>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</si>
  <si>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</si>
  <si>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</si>
  <si>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</si>
  <si>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</si>
  <si>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</si>
  <si>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</si>
  <si>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</si>
  <si>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</si>
  <si>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</si>
  <si>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</si>
  <si>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</si>
  <si>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</si>
  <si>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</si>
  <si>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</si>
  <si>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</si>
  <si>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</si>
  <si>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</si>
  <si>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</si>
  <si>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</si>
  <si>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</si>
  <si>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</si>
  <si>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</si>
  <si>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</si>
  <si>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</si>
  <si>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</si>
  <si>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</si>
  <si>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</si>
  <si>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</si>
  <si>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</si>
  <si>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</si>
  <si>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</si>
  <si>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</si>
  <si>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</si>
  <si>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</si>
  <si>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</si>
  <si>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</si>
  <si>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</si>
  <si>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</si>
  <si>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</si>
  <si>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</si>
  <si>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</si>
  <si>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</si>
  <si>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</si>
  <si>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</si>
  <si>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</si>
  <si>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</si>
  <si>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</si>
  <si>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</si>
  <si>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</si>
  <si>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</si>
  <si>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</si>
  <si>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</si>
  <si>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</si>
  <si>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</si>
  <si>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</si>
  <si>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</si>
  <si>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</si>
  <si>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</si>
  <si>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</si>
  <si>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</si>
  <si>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</si>
  <si>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</si>
  <si>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</si>
  <si>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</si>
  <si>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</si>
  <si>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</si>
  <si>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</si>
  <si>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</si>
  <si>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</si>
  <si>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</si>
  <si>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</si>
  <si>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</si>
  <si>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</si>
  <si>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</si>
  <si>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</si>
  <si>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</si>
  <si>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</si>
  <si>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</si>
  <si>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</si>
  <si>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</si>
  <si>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</si>
  <si>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</si>
  <si>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</si>
  <si>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</si>
  <si>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</si>
  <si>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</si>
  <si>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</si>
  <si>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</si>
  <si>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</si>
  <si>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</si>
  <si>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</si>
  <si>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</si>
  <si>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</si>
  <si>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</si>
  <si>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</si>
  <si>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</si>
  <si>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</si>
  <si>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</si>
  <si>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</si>
  <si>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</si>
  <si>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</si>
  <si>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</si>
  <si>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</si>
  <si>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</si>
  <si>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</si>
  <si>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</si>
  <si>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</si>
  <si>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</si>
  <si>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</si>
  <si>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</si>
  <si>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</si>
  <si>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</si>
  <si>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</si>
  <si>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</si>
  <si>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</si>
  <si>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</si>
  <si>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</si>
  <si>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</si>
  <si>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</si>
  <si>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</si>
  <si>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</si>
  <si>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</si>
  <si>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</si>
  <si>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</si>
  <si>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</si>
  <si>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</si>
  <si>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</si>
  <si>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</si>
  <si>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</si>
  <si>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</si>
  <si>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</si>
  <si>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</si>
  <si>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</si>
  <si>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</si>
  <si>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</si>
  <si>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</si>
  <si>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</si>
  <si>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</si>
  <si>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</si>
  <si>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</si>
  <si>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</si>
  <si>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</si>
  <si>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</si>
  <si>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</si>
  <si>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</si>
  <si>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</si>
  <si>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</si>
  <si>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</si>
  <si>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</si>
  <si>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</si>
  <si>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</si>
  <si>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</si>
  <si>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</si>
  <si>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</si>
  <si>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</si>
  <si>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</si>
  <si>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</si>
  <si>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</si>
  <si>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</si>
  <si>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</si>
  <si>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</si>
  <si>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</si>
  <si>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</si>
  <si>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</si>
  <si>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</si>
  <si>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</si>
  <si>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</si>
  <si>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</si>
  <si>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</si>
  <si>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</si>
  <si>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</si>
  <si>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</si>
  <si>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</si>
  <si>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</si>
  <si>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</si>
  <si>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</si>
  <si>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</si>
  <si>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</si>
  <si>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</si>
  <si>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</si>
  <si>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</si>
  <si>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</si>
  <si>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</si>
  <si>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</si>
  <si>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</si>
  <si>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</si>
  <si>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</si>
  <si>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</si>
  <si>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</si>
  <si>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</si>
  <si>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</si>
  <si>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</si>
  <si>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</si>
  <si>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</si>
  <si>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</si>
  <si>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</si>
  <si>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</si>
  <si>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</si>
  <si>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</si>
  <si>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</si>
  <si>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</si>
  <si>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</si>
  <si>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</si>
  <si>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</si>
  <si>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</si>
  <si>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</si>
  <si>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</si>
  <si>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</si>
  <si>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</si>
  <si>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</si>
  <si>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</si>
  <si>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</si>
  <si>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</si>
  <si>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</si>
  <si>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</si>
  <si>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</si>
  <si>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</si>
  <si>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</si>
  <si>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</si>
  <si>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</si>
  <si>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</si>
  <si>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</si>
  <si>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</si>
  <si>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</si>
  <si>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</si>
  <si>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</si>
  <si>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</si>
  <si>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</si>
  <si>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</si>
  <si>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</si>
  <si>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</si>
  <si>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</si>
  <si>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</si>
  <si>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</si>
  <si>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</si>
  <si>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</si>
  <si>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</si>
  <si>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</si>
  <si>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</si>
  <si>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</si>
  <si>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</si>
  <si>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</si>
  <si>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</si>
  <si>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</si>
  <si>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</si>
  <si>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</si>
  <si>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</si>
  <si>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</si>
  <si>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</si>
  <si>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</si>
  <si>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</si>
  <si>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</si>
  <si>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</si>
  <si>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</si>
  <si>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</si>
  <si>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</si>
  <si>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</si>
  <si>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</si>
  <si>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</si>
  <si>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</si>
  <si>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</si>
  <si>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</si>
  <si>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</si>
  <si>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</si>
  <si>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</si>
  <si>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</si>
  <si>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</si>
  <si>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</si>
  <si>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</si>
  <si>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</si>
  <si>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</si>
  <si>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</si>
  <si>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</si>
  <si>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</si>
  <si>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</si>
  <si>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</si>
  <si>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</si>
  <si>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</si>
  <si>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</si>
  <si>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</si>
  <si>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</si>
  <si>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</si>
  <si>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</si>
  <si>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</si>
  <si>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</si>
  <si>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</si>
  <si>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</si>
  <si>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</si>
  <si>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</si>
  <si>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</si>
  <si>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</si>
  <si>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</si>
  <si>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</si>
  <si>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</si>
  <si>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</si>
  <si>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</si>
  <si>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</si>
  <si>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</si>
  <si>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</si>
  <si>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</si>
  <si>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</si>
  <si>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</si>
  <si>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</si>
  <si>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</si>
  <si>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</si>
  <si>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</si>
  <si>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</si>
  <si>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</si>
  <si>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</si>
  <si>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</si>
  <si>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</si>
  <si>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</si>
  <si>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</si>
  <si>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</si>
  <si>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</si>
  <si>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</si>
  <si>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</si>
  <si>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</si>
  <si>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</si>
  <si>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</si>
  <si>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</si>
  <si>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</si>
  <si>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</si>
  <si>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</si>
  <si>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</si>
  <si>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</si>
  <si>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</si>
  <si>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</si>
  <si>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</si>
  <si>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</si>
  <si>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</si>
  <si>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</si>
  <si>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</si>
  <si>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</si>
  <si>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</si>
  <si>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</si>
  <si>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</si>
  <si>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</si>
  <si>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</si>
  <si>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</si>
  <si>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</si>
  <si>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</si>
  <si>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</si>
  <si>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</si>
  <si>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</si>
  <si>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</si>
  <si>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</si>
  <si>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</si>
  <si>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</si>
  <si>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</si>
  <si>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</si>
  <si>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</si>
  <si>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</si>
  <si>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</si>
  <si>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</si>
  <si>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</si>
  <si>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</si>
  <si>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</si>
  <si>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</si>
  <si>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</si>
  <si>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</si>
  <si>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</si>
  <si>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</si>
  <si>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</si>
  <si>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</si>
  <si>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</si>
  <si>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</si>
  <si>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</si>
  <si>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</si>
  <si>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</si>
  <si>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</si>
  <si>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</si>
  <si>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</si>
  <si>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</si>
  <si>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</si>
  <si>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</si>
  <si>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</si>
  <si>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</si>
  <si>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</si>
  <si>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</si>
  <si>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</si>
  <si>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</si>
  <si>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</si>
  <si>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</si>
  <si>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</si>
  <si>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</si>
  <si>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</si>
  <si>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</si>
  <si>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</si>
  <si>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</si>
  <si>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</si>
  <si>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</si>
  <si>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</si>
  <si>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</si>
  <si>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</si>
  <si>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</si>
  <si>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</si>
  <si>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</si>
  <si>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</si>
  <si>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</si>
  <si>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</si>
  <si>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</si>
  <si>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</si>
  <si>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</si>
  <si>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</si>
  <si>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</si>
  <si>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</si>
  <si>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</si>
  <si>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</si>
  <si>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</si>
  <si>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</si>
  <si>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</si>
  <si>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</si>
  <si>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</si>
  <si>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</si>
  <si>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</si>
  <si>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</si>
  <si>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</si>
  <si>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</si>
  <si>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</si>
  <si>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</si>
  <si>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</si>
  <si>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</si>
  <si>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</si>
  <si>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</si>
  <si>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</si>
  <si>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</si>
  <si>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</si>
  <si>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</si>
  <si>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</si>
  <si>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</si>
  <si>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</si>
  <si>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</si>
  <si>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</si>
  <si>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</si>
  <si>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</si>
  <si>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</si>
  <si>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</si>
  <si>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</si>
  <si>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</si>
  <si>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</si>
  <si>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</si>
  <si>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</si>
  <si>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</si>
  <si>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</si>
  <si>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</si>
  <si>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</si>
  <si>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</si>
  <si>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</si>
  <si>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</si>
  <si>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</si>
  <si>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</si>
  <si>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</si>
  <si>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</si>
  <si>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</si>
  <si>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</si>
  <si>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</si>
  <si>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</si>
  <si>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</si>
  <si>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</si>
  <si>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</si>
  <si>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</si>
  <si>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</si>
  <si>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</si>
  <si>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</si>
  <si>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</si>
  <si>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</si>
  <si>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</si>
  <si>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</si>
  <si>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</si>
  <si>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</si>
  <si>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</si>
  <si>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</si>
  <si>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</si>
  <si>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</si>
  <si>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</si>
  <si>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</si>
  <si>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</si>
  <si>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</si>
  <si>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</si>
  <si>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</si>
  <si>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</si>
  <si>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</si>
  <si>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</si>
  <si>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</si>
  <si>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</si>
  <si>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</si>
  <si>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</si>
  <si>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</si>
  <si>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</si>
  <si>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</si>
  <si>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</si>
  <si>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</si>
  <si>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</si>
  <si>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</si>
  <si>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</si>
  <si>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</si>
  <si>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</si>
  <si>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</si>
  <si>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</si>
  <si>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</si>
  <si>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</si>
  <si>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</si>
  <si>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</si>
  <si>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</si>
  <si>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</si>
  <si>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</si>
  <si>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</si>
  <si>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</si>
  <si>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</si>
  <si>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</si>
  <si>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</si>
  <si>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</si>
  <si>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</si>
  <si>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</si>
  <si>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</si>
  <si>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</si>
  <si>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</si>
  <si>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</si>
  <si>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</si>
  <si>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</si>
  <si>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</si>
  <si>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</si>
  <si>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</si>
  <si>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</si>
  <si>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</si>
  <si>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</si>
  <si>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</si>
  <si>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</si>
  <si>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</si>
  <si>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</si>
  <si>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</si>
  <si>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</si>
  <si>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</si>
  <si>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</si>
  <si>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</si>
  <si>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</si>
  <si>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</si>
  <si>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</si>
  <si>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</si>
  <si>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</si>
  <si>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</si>
  <si>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</si>
  <si>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</si>
  <si>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</si>
  <si>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</si>
  <si>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</si>
  <si>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</si>
  <si>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</si>
  <si>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</si>
  <si>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</si>
  <si>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</si>
  <si>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</si>
  <si>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</si>
  <si>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</si>
  <si>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</si>
  <si>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</si>
  <si>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</si>
  <si>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</si>
  <si>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</si>
  <si>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</si>
  <si>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</si>
  <si>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</si>
  <si>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</si>
  <si>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</si>
  <si>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</si>
  <si>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</si>
  <si>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</si>
  <si>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</si>
  <si>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</si>
  <si>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</si>
  <si>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</si>
  <si>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</si>
  <si>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</si>
  <si>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</si>
  <si>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</si>
  <si>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</si>
  <si>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</si>
  <si>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</si>
  <si>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</si>
  <si>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</si>
  <si>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</si>
  <si>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</si>
  <si>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</si>
  <si>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</si>
  <si>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</si>
  <si>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</si>
  <si>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</si>
  <si>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</si>
  <si>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</si>
  <si>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</si>
  <si>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</si>
  <si>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</si>
  <si>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</si>
  <si>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</si>
  <si>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</si>
  <si>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</si>
  <si>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</si>
  <si>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</si>
  <si>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</si>
  <si>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</si>
  <si>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</si>
  <si>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</si>
  <si>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</si>
  <si>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</si>
  <si>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</si>
  <si>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</si>
  <si>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</si>
  <si>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</si>
  <si>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</si>
  <si>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</si>
  <si>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</si>
  <si>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</si>
  <si>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</si>
  <si>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</si>
  <si>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</si>
  <si>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</si>
  <si>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</si>
  <si>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</si>
  <si>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</si>
  <si>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</si>
  <si>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</si>
  <si>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</si>
  <si>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</si>
  <si>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</si>
  <si>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</si>
  <si>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</si>
  <si>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</si>
  <si>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</si>
  <si>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</si>
  <si>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</si>
  <si>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</si>
  <si>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</si>
  <si>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</si>
  <si>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</si>
  <si>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</si>
  <si>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</si>
  <si>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</si>
  <si>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</si>
  <si>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</si>
  <si>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</si>
  <si>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</si>
  <si>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</si>
  <si>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</si>
  <si>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</si>
  <si>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</si>
  <si>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</si>
  <si>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</si>
  <si>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</si>
  <si>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</si>
  <si>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</si>
  <si>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</si>
  <si>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</si>
  <si>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</si>
  <si>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</si>
  <si>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</si>
  <si>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</si>
  <si>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</si>
  <si>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</si>
  <si>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</si>
  <si>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</si>
  <si>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</si>
  <si>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</si>
  <si>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</si>
  <si>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</si>
  <si>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</si>
  <si>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</si>
  <si>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</si>
  <si>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</si>
  <si>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</si>
  <si>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</si>
  <si>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</si>
  <si>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</si>
  <si>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</si>
  <si>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</si>
  <si>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</si>
  <si>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</si>
  <si>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</si>
  <si>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</si>
  <si>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</si>
  <si>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</si>
  <si>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</si>
  <si>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</si>
  <si>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</si>
  <si>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</si>
  <si>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</si>
  <si>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</si>
  <si>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</si>
  <si>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</si>
  <si>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</si>
  <si>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</si>
  <si>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</si>
  <si>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</si>
  <si>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</si>
  <si>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</si>
  <si>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</si>
  <si>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</si>
  <si>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</si>
  <si>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</si>
  <si>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</si>
  <si>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</si>
  <si>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</si>
  <si>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</si>
  <si>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</si>
  <si>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</si>
  <si>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</si>
  <si>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</si>
  <si>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</si>
  <si>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</si>
  <si>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</si>
  <si>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</si>
  <si>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</si>
  <si>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</si>
  <si>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</si>
  <si>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</si>
  <si>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</si>
  <si>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</si>
  <si>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</si>
  <si>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</si>
  <si>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</si>
  <si>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</si>
  <si>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</si>
  <si>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</si>
  <si>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</si>
  <si>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</si>
  <si>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</si>
  <si>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</si>
  <si>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</si>
  <si>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</si>
  <si>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</si>
  <si>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</si>
  <si>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</si>
  <si>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</si>
  <si>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</si>
  <si>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</si>
  <si>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</si>
  <si>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</si>
  <si>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</si>
  <si>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</si>
  <si>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</si>
  <si>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</si>
  <si>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</si>
  <si>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</si>
  <si>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</si>
  <si>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</si>
  <si>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</si>
  <si>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</si>
  <si>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</si>
  <si>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</si>
  <si>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</si>
  <si>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</si>
  <si>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</si>
  <si>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</si>
  <si>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</si>
  <si>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</si>
  <si>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</si>
  <si>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</si>
  <si>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</si>
  <si>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</si>
  <si>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</si>
  <si>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</si>
  <si>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</si>
  <si>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</si>
  <si>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</si>
  <si>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</si>
  <si>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</si>
  <si>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</si>
  <si>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</si>
  <si>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</si>
  <si>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</si>
  <si>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</si>
  <si>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</si>
  <si>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</si>
  <si>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</si>
  <si>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</si>
  <si>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</si>
  <si>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</si>
  <si>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</si>
  <si>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</si>
  <si>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</si>
  <si>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</si>
  <si>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</si>
  <si>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</si>
  <si>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</si>
  <si>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</si>
  <si>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</si>
  <si>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</si>
  <si>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</si>
  <si>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</si>
  <si>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</si>
  <si>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</si>
  <si>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</si>
  <si>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</si>
  <si>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</si>
  <si>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</si>
  <si>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</si>
  <si>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</si>
  <si>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</si>
  <si>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</si>
  <si>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</si>
  <si>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</si>
  <si>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</si>
  <si>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</si>
  <si>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</si>
  <si>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</si>
  <si>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</si>
  <si>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</si>
  <si>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</si>
  <si>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</si>
  <si>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</si>
  <si>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</si>
  <si>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</si>
  <si>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</si>
  <si>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</si>
  <si>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</si>
  <si>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</si>
  <si>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</si>
  <si>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</si>
  <si>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</si>
  <si>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</si>
  <si>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</si>
  <si>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</si>
  <si>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</si>
  <si>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</si>
  <si>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</si>
  <si>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</si>
  <si>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</si>
  <si>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</si>
  <si>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</si>
  <si>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</si>
  <si>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</si>
  <si>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</si>
  <si>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</si>
  <si>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</si>
  <si>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</si>
  <si>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</si>
  <si>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</si>
  <si>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</si>
  <si>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</si>
  <si>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</si>
  <si>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</si>
  <si>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</si>
  <si>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</si>
  <si>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</si>
  <si>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</si>
  <si>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</si>
  <si>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</si>
  <si>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</si>
  <si>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</si>
  <si>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</si>
  <si>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</si>
  <si>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</si>
  <si>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</si>
  <si>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</si>
  <si>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</si>
  <si>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</si>
  <si>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</si>
  <si>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</si>
  <si>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</si>
  <si>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</si>
  <si>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</si>
  <si>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</si>
  <si>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</si>
  <si>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</si>
  <si>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</si>
  <si>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</si>
  <si>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</si>
  <si>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</si>
  <si>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</si>
  <si>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</si>
  <si>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</si>
  <si>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</si>
  <si>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</si>
  <si>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</si>
  <si>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</si>
  <si>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</si>
  <si>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</si>
  <si>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</si>
  <si>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</si>
  <si>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</si>
  <si>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</si>
  <si>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</si>
  <si>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</si>
  <si>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</si>
  <si>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</si>
  <si>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</si>
  <si>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</si>
  <si>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</si>
  <si>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</si>
  <si>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</si>
  <si>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</si>
  <si>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</si>
  <si>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</si>
  <si>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</si>
  <si>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</si>
  <si>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</si>
  <si>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</si>
  <si>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</si>
  <si>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</si>
  <si>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</si>
  <si>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</si>
  <si>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</si>
  <si>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</si>
  <si>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</si>
  <si>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</si>
  <si>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</si>
  <si>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</si>
  <si>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</si>
  <si>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</si>
  <si>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</si>
  <si>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</si>
  <si>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</si>
  <si>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</si>
  <si>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</si>
  <si>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</si>
  <si>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</si>
  <si>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</si>
  <si>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</si>
  <si>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</si>
  <si>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</si>
  <si>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</si>
  <si>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</si>
  <si>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</si>
  <si>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</si>
  <si>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</si>
  <si>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</si>
  <si>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</si>
  <si>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</si>
  <si>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</si>
  <si>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</si>
  <si>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</si>
  <si>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</si>
  <si>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</si>
  <si>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</si>
  <si>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</si>
  <si>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</si>
  <si>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</si>
  <si>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</si>
  <si>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</si>
  <si>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</si>
  <si>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</si>
  <si>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</si>
  <si>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</si>
  <si>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</si>
  <si>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</si>
  <si>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</si>
  <si>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</si>
  <si>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</si>
  <si>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</si>
  <si>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</si>
  <si>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</si>
  <si>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</si>
  <si>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</si>
  <si>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</si>
  <si>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</si>
  <si>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</si>
  <si>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</si>
  <si>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</si>
  <si>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</si>
  <si>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</si>
  <si>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</si>
  <si>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</si>
  <si>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</si>
  <si>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</si>
  <si>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</si>
  <si>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</si>
  <si>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</si>
  <si>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</si>
  <si>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</si>
  <si>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</si>
  <si>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</si>
  <si>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</si>
  <si>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</si>
  <si>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</si>
  <si>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</si>
  <si>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</si>
  <si>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</si>
  <si>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</si>
  <si>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</si>
  <si>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</si>
  <si>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</si>
  <si>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</si>
  <si>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</si>
  <si>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</si>
  <si>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</si>
  <si>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</si>
  <si>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</si>
  <si>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</si>
  <si>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</si>
  <si>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</si>
  <si>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</si>
  <si>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</si>
  <si>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</si>
  <si>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</si>
  <si>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</si>
  <si>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</si>
  <si>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</si>
  <si>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</si>
  <si>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</si>
  <si>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</si>
  <si>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</si>
  <si>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</si>
  <si>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</si>
  <si>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</si>
  <si>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</si>
  <si>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</si>
  <si>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</si>
  <si>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</si>
  <si>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</si>
  <si>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</si>
  <si>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</si>
  <si>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</si>
  <si>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</si>
  <si>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</si>
  <si>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</si>
  <si>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</si>
  <si>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</si>
  <si>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</si>
  <si>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</si>
  <si>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</si>
  <si>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</si>
  <si>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</si>
  <si>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</si>
  <si>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</si>
  <si>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</si>
  <si>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</si>
  <si>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</si>
  <si>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</si>
  <si>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</si>
  <si>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</si>
  <si>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</si>
  <si>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</si>
  <si>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</si>
  <si>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</si>
  <si>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</si>
  <si>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</si>
  <si>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</si>
  <si>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</si>
  <si>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</si>
  <si>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</si>
  <si>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</si>
  <si>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</si>
  <si>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</si>
  <si>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</si>
  <si>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</si>
  <si>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</si>
  <si>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</si>
  <si>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</si>
  <si>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</si>
  <si>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</si>
  <si>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</si>
  <si>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</si>
  <si>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</si>
  <si>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</si>
  <si>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</si>
  <si>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</si>
  <si>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</si>
  <si>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</si>
  <si>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</si>
  <si>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</si>
  <si>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</si>
  <si>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</si>
  <si>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</si>
  <si>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</si>
  <si>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</si>
  <si>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</si>
  <si>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</si>
  <si>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</si>
  <si>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</si>
  <si>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</si>
  <si>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</si>
  <si>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</si>
  <si>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</si>
  <si>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</si>
  <si>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</si>
  <si>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</si>
  <si>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</si>
  <si>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</si>
  <si>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</si>
  <si>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</si>
  <si>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</si>
  <si>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</si>
  <si>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</si>
  <si>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</si>
  <si>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</si>
  <si>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</si>
  <si>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</si>
  <si>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</si>
  <si>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</si>
  <si>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</si>
  <si>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</si>
  <si>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</si>
  <si>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</si>
  <si>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</si>
  <si>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</si>
  <si>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</si>
  <si>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</si>
  <si>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</si>
  <si>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</si>
  <si>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</si>
  <si>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</si>
  <si>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</si>
  <si>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</si>
  <si>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</si>
  <si>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</si>
  <si>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</si>
  <si>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</si>
  <si>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</si>
  <si>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</si>
  <si>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</si>
  <si>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</si>
  <si>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</si>
  <si>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</si>
  <si>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</si>
  <si>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</si>
  <si>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</si>
  <si>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</si>
  <si>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</si>
  <si>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</si>
  <si>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</si>
  <si>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</si>
  <si>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</si>
  <si>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</si>
  <si>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</si>
  <si>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</si>
  <si>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</si>
  <si>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</si>
  <si>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</si>
  <si>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</si>
  <si>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</si>
  <si>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</si>
  <si>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</si>
  <si>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</si>
  <si>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</si>
  <si>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</si>
  <si>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</si>
  <si>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</si>
  <si>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</si>
  <si>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</si>
  <si>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</si>
  <si>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</si>
  <si>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</si>
  <si>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</si>
  <si>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</si>
  <si>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</si>
  <si>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</si>
  <si>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</si>
  <si>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</si>
  <si>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</si>
  <si>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</si>
  <si>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</si>
  <si>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</si>
  <si>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</si>
  <si>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</si>
  <si>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</si>
  <si>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</si>
  <si>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</si>
  <si>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</si>
  <si>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</si>
  <si>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</si>
  <si>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</si>
  <si>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</si>
  <si>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</si>
  <si>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</si>
  <si>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</si>
  <si>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</si>
  <si>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</si>
  <si>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</si>
  <si>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</si>
  <si>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</si>
  <si>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</si>
  <si>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</si>
  <si>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</si>
  <si>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</si>
  <si>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</si>
  <si>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</si>
  <si>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</si>
  <si>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</si>
  <si>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</si>
  <si>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</si>
  <si>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</si>
  <si>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</si>
  <si>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</si>
  <si>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</si>
  <si>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</si>
  <si>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</si>
  <si>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</si>
  <si>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</si>
  <si>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</si>
  <si>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</si>
  <si>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</si>
  <si>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</si>
  <si>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</si>
  <si>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</si>
  <si>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</si>
  <si>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</si>
  <si>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</si>
  <si>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</si>
  <si>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</si>
  <si>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</si>
  <si>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</si>
  <si>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</si>
  <si>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</si>
  <si>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</si>
  <si>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</si>
  <si>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</si>
  <si>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</si>
  <si>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</si>
  <si>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</si>
  <si>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</si>
  <si>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</si>
  <si>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</si>
  <si>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</si>
  <si>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</si>
  <si>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</si>
  <si>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</si>
  <si>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</si>
  <si>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</si>
  <si>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</si>
  <si>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</si>
  <si>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</si>
  <si>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</si>
  <si>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</si>
  <si>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</si>
  <si>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</si>
  <si>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</si>
  <si>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</si>
  <si>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</si>
  <si>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</si>
  <si>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</si>
  <si>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</si>
  <si>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</si>
  <si>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</si>
  <si>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</si>
  <si>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</si>
  <si>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</si>
  <si>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</si>
  <si>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</si>
  <si>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</si>
  <si>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</si>
  <si>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</si>
  <si>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</si>
  <si>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</si>
  <si>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</si>
  <si>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</si>
  <si>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</si>
  <si>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</si>
  <si>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</si>
  <si>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</si>
  <si>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</si>
  <si>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</si>
  <si>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</si>
  <si>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</si>
  <si>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</si>
  <si>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</si>
  <si>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</si>
  <si>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</si>
  <si>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</si>
  <si>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</si>
  <si>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</si>
  <si>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</si>
  <si>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</si>
  <si>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</si>
  <si>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</si>
  <si>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</si>
  <si>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</si>
  <si>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</si>
  <si>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</si>
  <si>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</si>
  <si>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</si>
  <si>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</si>
  <si>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</si>
  <si>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</si>
  <si>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</si>
  <si>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</si>
  <si>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</si>
  <si>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</si>
  <si>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</si>
  <si>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</si>
  <si>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</si>
  <si>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</si>
  <si>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</si>
  <si>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</si>
  <si>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</si>
  <si>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</si>
  <si>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</si>
  <si>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</si>
  <si>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</si>
  <si>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</si>
  <si>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</si>
  <si>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</si>
  <si>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</si>
  <si>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</si>
  <si>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</si>
  <si>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</si>
  <si>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</si>
  <si>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</si>
  <si>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</si>
  <si>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</si>
  <si>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</si>
  <si>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</si>
  <si>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</si>
  <si>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</si>
  <si>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</si>
  <si>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</si>
  <si>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</si>
  <si>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</si>
  <si>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</si>
  <si>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</si>
  <si>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</si>
  <si>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</si>
  <si>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</si>
  <si>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</si>
  <si>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</si>
  <si>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</si>
  <si>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</si>
  <si>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</si>
  <si>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</si>
  <si>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</si>
  <si>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</si>
  <si>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</si>
  <si>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</si>
  <si>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</si>
  <si>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</si>
  <si>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</si>
  <si>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</si>
  <si>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</si>
  <si>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</si>
  <si>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</si>
  <si>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</si>
  <si>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</si>
  <si>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</si>
  <si>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</si>
  <si>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</si>
  <si>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</si>
  <si>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</si>
  <si>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</si>
  <si>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</si>
  <si>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</si>
  <si>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</si>
  <si>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</si>
  <si>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</si>
  <si>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</si>
  <si>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</si>
  <si>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</si>
  <si>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</si>
  <si>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</si>
  <si>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</si>
  <si>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</si>
  <si>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</si>
  <si>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</si>
  <si>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</si>
  <si>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</si>
  <si>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</si>
  <si>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</si>
  <si>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</si>
  <si>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</si>
  <si>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</si>
  <si>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</si>
  <si>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</si>
  <si>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</si>
  <si>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</si>
  <si>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</si>
  <si>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</si>
  <si>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</si>
  <si>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</si>
  <si>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</si>
  <si>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</si>
  <si>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</si>
  <si>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</si>
  <si>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</si>
  <si>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</si>
  <si>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</si>
  <si>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</si>
  <si>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</si>
  <si>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</si>
  <si>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</si>
  <si>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</si>
  <si>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</si>
  <si>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</si>
  <si>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</si>
  <si>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</si>
  <si>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</si>
  <si>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</si>
  <si>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</si>
  <si>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</si>
  <si>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</si>
  <si>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</si>
  <si>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</si>
  <si>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</si>
  <si>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</si>
  <si>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</si>
  <si>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</si>
  <si>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</si>
  <si>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</si>
  <si>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</si>
  <si>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</si>
  <si>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</si>
  <si>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</si>
  <si>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</si>
  <si>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</si>
  <si>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</si>
  <si>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</si>
  <si>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</si>
  <si>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</si>
  <si>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</si>
  <si>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</si>
  <si>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</si>
  <si>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</si>
  <si>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</si>
  <si>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</si>
  <si>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</si>
  <si>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</si>
  <si>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</si>
  <si>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</si>
  <si>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</si>
  <si>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</si>
  <si>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</si>
  <si>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</si>
  <si>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</si>
  <si>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</si>
  <si>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</si>
  <si>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</si>
  <si>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</si>
  <si>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</si>
  <si>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</si>
  <si>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</si>
  <si>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</si>
  <si>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</si>
  <si>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</si>
  <si>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</si>
  <si>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</si>
  <si>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</si>
  <si>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</si>
  <si>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</si>
  <si>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</si>
  <si>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</si>
  <si>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</si>
  <si>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</si>
  <si>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</si>
  <si>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</si>
  <si>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</si>
  <si>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</si>
  <si>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</si>
  <si>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</si>
  <si>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</si>
  <si>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</si>
  <si>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</si>
  <si>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</si>
  <si>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</si>
  <si>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</si>
  <si>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</si>
  <si>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</si>
  <si>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</si>
  <si>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</si>
  <si>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</si>
  <si>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</si>
  <si>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</si>
  <si>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</si>
  <si>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</si>
  <si>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</si>
  <si>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</si>
  <si>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</si>
  <si>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</si>
  <si>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</si>
  <si>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</si>
  <si>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</si>
  <si>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</si>
  <si>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</si>
  <si>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</si>
  <si>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</si>
  <si>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</si>
  <si>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</si>
  <si>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</si>
  <si>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</si>
  <si>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</si>
  <si>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</si>
  <si>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</si>
  <si>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</si>
  <si>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</si>
  <si>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</si>
  <si>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</si>
  <si>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</si>
  <si>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</si>
  <si>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</si>
  <si>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</si>
  <si>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</si>
  <si>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</si>
  <si>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</si>
  <si>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</si>
  <si>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</si>
  <si>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</si>
  <si>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</si>
  <si>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</si>
  <si>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</si>
  <si>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</si>
  <si>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</si>
  <si>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</si>
  <si>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</si>
  <si>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</si>
  <si>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</si>
  <si>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</si>
  <si>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</si>
  <si>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</si>
  <si>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</si>
  <si>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</si>
  <si>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</si>
  <si>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</si>
  <si>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</si>
  <si>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</si>
  <si>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</si>
  <si>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</si>
  <si>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</si>
  <si>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</si>
  <si>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</si>
  <si>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</si>
  <si>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</si>
  <si>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</si>
  <si>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</si>
  <si>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</si>
  <si>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</si>
  <si>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</si>
  <si>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</si>
  <si>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</si>
  <si>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</si>
  <si>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</si>
  <si>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</si>
  <si>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</si>
  <si>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</si>
  <si>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</si>
  <si>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</si>
  <si>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</si>
  <si>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</si>
  <si>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</si>
  <si>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</si>
  <si>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</si>
  <si>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</si>
  <si>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</si>
  <si>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</si>
  <si>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</si>
  <si>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</si>
  <si>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</si>
  <si>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</si>
  <si>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</si>
  <si>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</si>
  <si>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</si>
  <si>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</si>
  <si>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</si>
  <si>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</si>
  <si>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</si>
  <si>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</si>
  <si>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</si>
  <si>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</si>
  <si>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</si>
  <si>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</si>
  <si>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</si>
  <si>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</si>
  <si>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</si>
  <si>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</si>
  <si>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</si>
  <si>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</si>
  <si>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</si>
  <si>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</si>
  <si>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</si>
  <si>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</si>
  <si>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</si>
  <si>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</si>
  <si>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</si>
  <si>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</si>
  <si>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</si>
  <si>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</si>
  <si>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</si>
  <si>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</si>
  <si>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</si>
  <si>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</si>
  <si>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</si>
  <si>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</si>
  <si>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</si>
  <si>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</si>
  <si>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</si>
  <si>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</si>
  <si>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</si>
  <si>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</si>
  <si>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</si>
  <si>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</si>
  <si>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</si>
  <si>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</si>
  <si>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</si>
  <si>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</si>
  <si>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</si>
  <si>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</si>
  <si>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</si>
  <si>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</si>
  <si>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</si>
  <si>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</si>
  <si>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</si>
  <si>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</si>
  <si>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</si>
  <si>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</si>
  <si>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</si>
  <si>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</si>
  <si>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</si>
  <si>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</si>
  <si>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</si>
  <si>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</si>
  <si>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</si>
  <si>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</si>
  <si>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</si>
  <si>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</si>
  <si>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</si>
  <si>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</si>
  <si>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</si>
  <si>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</si>
  <si>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</si>
  <si>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</si>
  <si>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</si>
  <si>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</si>
  <si>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</si>
  <si>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</si>
  <si>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</si>
  <si>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</si>
  <si>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</si>
  <si>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</si>
  <si>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</si>
  <si>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</si>
  <si>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</si>
  <si>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</si>
  <si>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</si>
  <si>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</si>
  <si>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</si>
  <si>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</si>
  <si>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</si>
  <si>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</si>
  <si>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</si>
  <si>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</si>
  <si>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</si>
  <si>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</si>
  <si>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</si>
  <si>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</si>
  <si>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</si>
  <si>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</si>
  <si>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</si>
  <si>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</si>
  <si>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</si>
  <si>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</si>
  <si>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</si>
  <si>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</si>
  <si>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</si>
  <si>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</si>
  <si>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</si>
  <si>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</si>
  <si>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</si>
  <si>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</si>
  <si>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</si>
  <si>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</si>
  <si>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</si>
  <si>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</si>
  <si>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</si>
  <si>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</si>
  <si>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</si>
  <si>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</si>
  <si>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</si>
  <si>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</si>
  <si>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</si>
  <si>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</si>
  <si>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</si>
  <si>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</si>
  <si>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</si>
  <si>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</si>
  <si>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</si>
  <si>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</si>
  <si>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</si>
  <si>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</si>
  <si>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</si>
  <si>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</si>
  <si>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</si>
  <si>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</si>
  <si>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</si>
  <si>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</si>
  <si>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</si>
  <si>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</si>
  <si>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</si>
  <si>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</si>
  <si>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</si>
  <si>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</si>
  <si>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</si>
  <si>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</si>
  <si>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</si>
  <si>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</si>
  <si>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</si>
  <si>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</si>
  <si>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</si>
  <si>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</si>
  <si>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</si>
  <si>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</si>
  <si>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</si>
  <si>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</si>
  <si>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</si>
  <si>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</si>
  <si>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</si>
  <si>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</si>
  <si>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</si>
  <si>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</si>
  <si>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</si>
  <si>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</si>
  <si>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</si>
  <si>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</si>
  <si>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</si>
  <si>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</si>
  <si>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</si>
  <si>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</si>
  <si>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</si>
  <si>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</si>
  <si>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</si>
  <si>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</si>
  <si>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</si>
  <si>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</si>
  <si>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</si>
  <si>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</si>
  <si>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</si>
  <si>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</si>
  <si>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</si>
  <si>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</si>
  <si>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</si>
  <si>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</si>
  <si>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</si>
  <si>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</si>
  <si>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</si>
  <si>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</si>
  <si>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</si>
  <si>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</si>
  <si>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</si>
  <si>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</si>
  <si>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</si>
  <si>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</si>
  <si>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</si>
  <si>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</si>
  <si>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</si>
  <si>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</si>
  <si>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</si>
  <si>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</si>
  <si>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</si>
  <si>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</si>
  <si>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</si>
  <si>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</si>
  <si>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</si>
  <si>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</si>
  <si>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</si>
  <si>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</si>
  <si>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</si>
  <si>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</si>
  <si>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</si>
  <si>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</si>
  <si>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</si>
  <si>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</si>
  <si>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</si>
  <si>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</si>
  <si>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</si>
  <si>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</si>
  <si>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</si>
  <si>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</si>
  <si>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</si>
  <si>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</si>
  <si>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</si>
  <si>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</si>
  <si>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</si>
  <si>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</si>
  <si>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</si>
  <si>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</si>
  <si>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</si>
  <si>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</si>
  <si>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</si>
  <si>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</si>
  <si>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</si>
  <si>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</si>
  <si>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</si>
  <si>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</si>
  <si>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</si>
  <si>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</si>
  <si>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</si>
  <si>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</si>
  <si>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</si>
  <si>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</si>
  <si>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</si>
  <si>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</si>
  <si>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</si>
  <si>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</si>
  <si>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</si>
  <si>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</si>
  <si>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</si>
  <si>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</si>
  <si>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</si>
  <si>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</si>
  <si>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</si>
  <si>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</si>
  <si>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</si>
  <si>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</si>
  <si>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</si>
  <si>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</si>
  <si>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</si>
  <si>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</si>
  <si>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</si>
  <si>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</si>
  <si>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</si>
  <si>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</si>
  <si>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</si>
  <si>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</si>
  <si>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</si>
  <si>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</si>
  <si>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</si>
  <si>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</si>
  <si>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</si>
  <si>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</si>
  <si>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</si>
  <si>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</si>
  <si>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</si>
  <si>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</si>
  <si>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</si>
  <si>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</si>
  <si>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</si>
  <si>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</si>
  <si>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</si>
  <si>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</si>
  <si>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</si>
  <si>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</si>
  <si>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</si>
  <si>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</si>
  <si>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</si>
  <si>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</si>
  <si>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</si>
  <si>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</si>
  <si>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</si>
  <si>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</si>
  <si>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</si>
  <si>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</si>
  <si>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</si>
  <si>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</si>
  <si>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</si>
  <si>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</si>
  <si>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</si>
  <si>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</si>
  <si>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</si>
  <si>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</si>
  <si>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</si>
  <si>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</si>
  <si>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</si>
  <si>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</si>
  <si>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</si>
  <si>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</si>
  <si>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</si>
  <si>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</si>
  <si>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</si>
  <si>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</si>
  <si>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</si>
  <si>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</si>
  <si>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</si>
  <si>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</si>
  <si>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</si>
  <si>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</si>
  <si>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</si>
  <si>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</si>
  <si>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</si>
  <si>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</si>
  <si>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</si>
  <si>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</si>
  <si>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</si>
  <si>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</si>
  <si>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</si>
  <si>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</si>
  <si>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</si>
  <si>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</si>
  <si>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</si>
  <si>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</si>
  <si>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</si>
  <si>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</si>
  <si>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</si>
  <si>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</si>
  <si>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</si>
  <si>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</si>
  <si>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</si>
  <si>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</si>
  <si>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</si>
  <si>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</si>
  <si>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</si>
  <si>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</si>
  <si>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</si>
  <si>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</si>
  <si>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</si>
  <si>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</si>
  <si>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</si>
  <si>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</si>
  <si>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</si>
  <si>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</si>
  <si>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</si>
  <si>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</si>
  <si>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</si>
  <si>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</si>
  <si>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</si>
  <si>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</si>
  <si>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</si>
  <si>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</si>
  <si>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</si>
  <si>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</si>
  <si>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</si>
  <si>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</si>
  <si>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</si>
  <si>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</si>
  <si>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</si>
  <si>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</si>
  <si>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</si>
  <si>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</si>
  <si>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</si>
  <si>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</si>
  <si>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</si>
  <si>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</si>
  <si>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</si>
  <si>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</si>
  <si>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</si>
  <si>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</si>
  <si>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</si>
  <si>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</si>
  <si>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</si>
  <si>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</si>
  <si>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</si>
  <si>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</si>
  <si>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</si>
  <si>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</si>
  <si>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</si>
  <si>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</si>
  <si>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</si>
  <si>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</si>
  <si>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</si>
  <si>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</si>
  <si>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</si>
  <si>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</si>
  <si>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</si>
  <si>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</si>
  <si>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</si>
  <si>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</si>
  <si>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</si>
  <si>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</si>
  <si>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</si>
  <si>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</si>
  <si>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</si>
  <si>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</si>
  <si>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</si>
  <si>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</si>
  <si>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</si>
  <si>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</si>
  <si>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</si>
  <si>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</si>
  <si>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</si>
  <si>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</si>
  <si>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</si>
  <si>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</si>
  <si>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</si>
  <si>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</si>
  <si>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</si>
  <si>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</si>
  <si>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</si>
  <si>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</si>
  <si>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</si>
  <si>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</si>
  <si>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</si>
  <si>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</si>
  <si>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</si>
  <si>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</si>
  <si>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</si>
  <si>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</si>
  <si>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</si>
  <si>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</si>
  <si>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</si>
  <si>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</si>
  <si>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</si>
  <si>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</si>
  <si>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</si>
  <si>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</si>
  <si>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</si>
  <si>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</si>
  <si>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</si>
  <si>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</si>
  <si>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</si>
  <si>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</si>
  <si>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</si>
  <si>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</si>
  <si>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</si>
  <si>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</si>
  <si>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</si>
  <si>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</si>
  <si>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</si>
  <si>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</si>
  <si>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</si>
  <si>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</si>
  <si>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</si>
  <si>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</si>
  <si>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</si>
  <si>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</si>
  <si>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</si>
  <si>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</si>
  <si>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</si>
  <si>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</si>
  <si>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</si>
  <si>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</si>
  <si>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</si>
  <si>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</si>
  <si>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</si>
  <si>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</si>
  <si>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</si>
  <si>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</si>
  <si>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</si>
  <si>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</si>
  <si>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</si>
  <si>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</si>
  <si>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</si>
  <si>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</si>
  <si>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</si>
  <si>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</si>
  <si>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</si>
  <si>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</si>
  <si>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</si>
  <si>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</si>
  <si>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</si>
  <si>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</si>
  <si>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</si>
  <si>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</si>
  <si>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</si>
  <si>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</si>
  <si>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</si>
  <si>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</si>
  <si>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</si>
  <si>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</si>
  <si>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</si>
  <si>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</si>
  <si>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</si>
  <si>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</si>
  <si>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</si>
  <si>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</si>
  <si>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</si>
  <si>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</si>
  <si>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</si>
  <si>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</si>
  <si>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</si>
  <si>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</si>
  <si>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</si>
  <si>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</si>
  <si>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</si>
  <si>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</si>
  <si>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</si>
  <si>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</si>
  <si>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</si>
  <si>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</si>
  <si>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</si>
  <si>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</si>
  <si>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</si>
  <si>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</si>
  <si>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</si>
  <si>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</si>
  <si>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</si>
  <si>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</si>
  <si>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</si>
  <si>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</si>
  <si>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</si>
  <si>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</si>
  <si>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</si>
  <si>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</si>
  <si>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</si>
  <si>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</si>
  <si>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</si>
  <si>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</si>
  <si>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</si>
  <si>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</si>
  <si>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</si>
  <si>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</si>
  <si>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</si>
  <si>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</si>
  <si>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</si>
  <si>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</si>
  <si>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</si>
  <si>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</si>
  <si>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</si>
  <si>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</si>
  <si>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</si>
  <si>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</si>
  <si>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</si>
  <si>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</si>
  <si>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</si>
  <si>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</si>
  <si>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</si>
  <si>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</si>
  <si>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</si>
  <si>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</si>
  <si>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</si>
  <si>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</si>
  <si>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</si>
  <si>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</si>
  <si>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</si>
  <si>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</si>
  <si>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</si>
  <si>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</si>
  <si>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</si>
  <si>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</si>
  <si>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</si>
  <si>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</si>
  <si>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</si>
  <si>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</si>
  <si>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</si>
  <si>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</si>
  <si>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</si>
  <si>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</si>
  <si>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</si>
  <si>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</si>
  <si>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</si>
  <si>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</si>
  <si>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</si>
  <si>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</si>
  <si>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</si>
  <si>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</si>
  <si>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</si>
  <si>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</si>
  <si>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</si>
  <si>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</si>
  <si>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</si>
  <si>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</si>
  <si>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</si>
  <si>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</si>
  <si>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</si>
  <si>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</si>
  <si>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</si>
  <si>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</si>
  <si>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</si>
  <si>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</si>
  <si>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</si>
  <si>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</si>
  <si>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</si>
  <si>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</si>
  <si>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</si>
  <si>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</si>
  <si>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</si>
  <si>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</si>
  <si>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</si>
  <si>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</si>
  <si>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</si>
  <si>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</si>
  <si>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</si>
  <si>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</si>
  <si>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</si>
  <si>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</si>
  <si>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</si>
  <si>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</si>
  <si>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</si>
  <si>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</si>
  <si>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</si>
  <si>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</si>
  <si>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</si>
  <si>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</si>
  <si>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</si>
  <si>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</si>
  <si>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</si>
  <si>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</si>
  <si>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</si>
  <si>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</si>
  <si>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</si>
  <si>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</si>
  <si>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</si>
  <si>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</si>
  <si>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</si>
  <si>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</si>
  <si>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</si>
  <si>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</si>
  <si>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</si>
  <si>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</si>
  <si>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</si>
  <si>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</si>
  <si>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</si>
  <si>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</si>
  <si>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</si>
  <si>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</si>
  <si>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</si>
  <si>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</si>
  <si>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</si>
  <si>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</si>
  <si>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</si>
  <si>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</si>
  <si>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</si>
  <si>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</si>
  <si>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</si>
  <si>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</si>
  <si>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</si>
  <si>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</si>
  <si>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</si>
  <si>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</si>
  <si>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</si>
  <si>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</si>
  <si>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</si>
  <si>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</si>
  <si>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</si>
  <si>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</si>
  <si>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</si>
  <si>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</si>
  <si>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</si>
  <si>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</si>
  <si>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</si>
  <si>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</si>
  <si>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</si>
  <si>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</si>
  <si>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</si>
  <si>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</si>
  <si>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</si>
  <si>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</si>
  <si>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</si>
  <si>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</si>
  <si>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</si>
  <si>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</si>
  <si>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</si>
  <si>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</si>
  <si>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</si>
  <si>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</si>
  <si>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</si>
  <si>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</si>
  <si>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</si>
  <si>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</si>
  <si>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</si>
  <si>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</si>
  <si>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</si>
  <si>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</si>
  <si>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</si>
  <si>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</si>
  <si>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</si>
  <si>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</si>
  <si>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</si>
  <si>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</si>
  <si>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</si>
  <si>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</si>
  <si>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</si>
  <si>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</si>
  <si>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</si>
  <si>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</si>
  <si>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</si>
  <si>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</si>
  <si>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</si>
  <si>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</si>
  <si>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</si>
  <si>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</si>
  <si>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</si>
  <si>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</si>
  <si>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</si>
  <si>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</si>
  <si>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</si>
  <si>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</si>
  <si>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</si>
  <si>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</si>
  <si>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</si>
  <si>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</si>
  <si>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</si>
  <si>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</si>
  <si>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</si>
  <si>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</si>
  <si>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</si>
  <si>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</si>
  <si>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</si>
  <si>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</si>
  <si>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</si>
  <si>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</si>
  <si>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</si>
  <si>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</si>
  <si>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</si>
  <si>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</si>
  <si>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</si>
  <si>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</si>
  <si>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</si>
  <si>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</si>
  <si>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</si>
  <si>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</si>
  <si>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</si>
  <si>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</si>
  <si>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</si>
  <si>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</si>
  <si>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</si>
  <si>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</si>
  <si>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</si>
  <si>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</si>
  <si>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</si>
  <si>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</si>
  <si>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</si>
  <si>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</si>
  <si>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</si>
  <si>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</si>
  <si>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</si>
  <si>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</si>
  <si>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</si>
  <si>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</si>
  <si>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</si>
  <si>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</si>
  <si>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</si>
  <si>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</si>
  <si>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</si>
  <si>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</si>
  <si>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</si>
  <si>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</si>
  <si>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</si>
  <si>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</si>
  <si>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</si>
  <si>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</si>
  <si>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</si>
  <si>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</si>
  <si>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</si>
  <si>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</si>
  <si>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</si>
  <si>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</si>
  <si>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</si>
  <si>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</si>
  <si>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</si>
  <si>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</si>
  <si>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</si>
  <si>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</si>
  <si>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</si>
  <si>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</si>
  <si>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</si>
  <si>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</si>
  <si>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</si>
  <si>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</si>
  <si>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</si>
  <si>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</si>
  <si>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</si>
  <si>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</si>
  <si>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</si>
  <si>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</si>
  <si>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</si>
  <si>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</si>
  <si>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</si>
  <si>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</si>
  <si>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</si>
  <si>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</si>
  <si>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</si>
  <si>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</si>
  <si>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</si>
  <si>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</si>
  <si>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</si>
  <si>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</si>
  <si>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</si>
  <si>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</si>
  <si>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</si>
  <si>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</si>
  <si>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</si>
  <si>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</si>
  <si>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</si>
  <si>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</si>
  <si>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</si>
  <si>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</si>
  <si>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</si>
  <si>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</si>
  <si>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</si>
  <si>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</si>
  <si>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</si>
  <si>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</si>
  <si>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</si>
  <si>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</si>
  <si>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</si>
  <si>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</si>
  <si>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</si>
  <si>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</si>
  <si>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</si>
  <si>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</si>
  <si>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</si>
  <si>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</si>
  <si>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</si>
  <si>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</si>
  <si>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</si>
  <si>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</si>
  <si>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</si>
  <si>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</si>
  <si>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</si>
  <si>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</si>
  <si>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</si>
  <si>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</si>
  <si>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</si>
  <si>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</si>
  <si>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</si>
  <si>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</si>
  <si>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</si>
  <si>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</si>
  <si>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</si>
  <si>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</si>
  <si>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</si>
  <si>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</si>
  <si>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</si>
  <si>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</si>
  <si>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</si>
  <si>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</si>
  <si>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</si>
  <si>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</si>
  <si>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</si>
  <si>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</si>
  <si>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</si>
  <si>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</si>
  <si>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</si>
  <si>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</si>
  <si>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</si>
  <si>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</si>
  <si>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</si>
  <si>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</si>
  <si>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</si>
  <si>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</si>
  <si>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</si>
  <si>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</si>
  <si>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</si>
  <si>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</si>
  <si>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</si>
  <si>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</si>
  <si>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</si>
  <si>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</si>
  <si>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</si>
  <si>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</si>
  <si>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</si>
  <si>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</si>
  <si>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</si>
  <si>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</si>
  <si>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</si>
  <si>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</si>
  <si>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</si>
  <si>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</si>
  <si>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</si>
  <si>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</si>
  <si>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</si>
  <si>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</si>
  <si>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</si>
  <si>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</si>
  <si>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</si>
  <si>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</si>
  <si>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</si>
  <si>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</si>
  <si>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</si>
  <si>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</si>
  <si>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</si>
  <si>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</si>
  <si>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</si>
  <si>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</si>
  <si>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</si>
  <si>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</si>
  <si>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</si>
  <si>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</si>
  <si>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</si>
  <si>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</si>
  <si>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</si>
  <si>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</si>
  <si>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</si>
  <si>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</si>
  <si>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</si>
  <si>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</si>
  <si>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</si>
  <si>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</si>
  <si>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</si>
  <si>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</si>
  <si>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</si>
  <si>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</si>
  <si>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</si>
  <si>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</si>
  <si>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</si>
  <si>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</si>
  <si>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</si>
  <si>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</si>
  <si>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</si>
  <si>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</si>
  <si>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</si>
  <si>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</si>
  <si>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</si>
  <si>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</si>
  <si>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</si>
  <si>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</si>
  <si>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</si>
  <si>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</si>
  <si>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</si>
  <si>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</si>
  <si>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</si>
  <si>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</si>
  <si>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</si>
  <si>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</si>
  <si>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</si>
  <si>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</si>
  <si>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</si>
  <si>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</si>
  <si>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</si>
  <si>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</si>
  <si>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</si>
  <si>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</si>
  <si>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</si>
  <si>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</si>
  <si>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</si>
  <si>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</si>
  <si>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</si>
  <si>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</si>
  <si>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</si>
  <si>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</si>
  <si>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</si>
  <si>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</si>
  <si>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</si>
  <si>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</si>
  <si>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</si>
  <si>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</si>
  <si>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</si>
  <si>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</si>
  <si>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</si>
  <si>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</si>
  <si>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</si>
  <si>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</si>
  <si>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</si>
  <si>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</si>
  <si>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</si>
  <si>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</si>
  <si>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</si>
  <si>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</si>
  <si>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</si>
  <si>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</si>
  <si>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</si>
  <si>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</si>
  <si>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</si>
  <si>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</si>
  <si>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</si>
  <si>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</si>
  <si>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</si>
  <si>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</si>
  <si>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</si>
  <si>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</si>
  <si>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</si>
  <si>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</si>
  <si>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</si>
  <si>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</si>
  <si>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</si>
  <si>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</si>
  <si>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</si>
  <si>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</si>
  <si>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</si>
  <si>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</si>
  <si>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</si>
  <si>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</si>
  <si>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</si>
  <si>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</si>
  <si>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</si>
  <si>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</si>
  <si>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</si>
  <si>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</si>
  <si>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</si>
  <si>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</si>
  <si>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</si>
  <si>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</si>
  <si>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</si>
  <si>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</si>
  <si>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</si>
  <si>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</si>
  <si>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</si>
  <si>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</si>
  <si>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</si>
  <si>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</si>
  <si>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</si>
  <si>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</si>
  <si>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</si>
  <si>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</si>
  <si>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</si>
  <si>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</si>
  <si>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</si>
  <si>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</si>
  <si>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</si>
  <si>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</si>
  <si>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</si>
  <si>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</si>
  <si>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</si>
  <si>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</si>
  <si>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</si>
  <si>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</si>
  <si>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</si>
  <si>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</si>
  <si>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</si>
  <si>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</si>
  <si>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</si>
  <si>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</si>
  <si>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</si>
  <si>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</si>
  <si>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</si>
  <si>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</si>
  <si>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</si>
  <si>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</si>
  <si>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</si>
  <si>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</si>
  <si>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</si>
  <si>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</si>
  <si>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</si>
  <si>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</si>
  <si>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</si>
  <si>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</si>
  <si>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</si>
  <si>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</si>
  <si>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</si>
  <si>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</si>
  <si>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</si>
  <si>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</si>
  <si>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</si>
  <si>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</si>
  <si>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</si>
  <si>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</si>
  <si>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</si>
  <si>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</si>
  <si>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</si>
  <si>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</si>
  <si>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</si>
  <si>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</si>
  <si>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</si>
  <si>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</si>
  <si>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</si>
  <si>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</si>
  <si>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</si>
  <si>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</si>
  <si>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</si>
  <si>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</si>
  <si>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</si>
  <si>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</si>
  <si>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</si>
  <si>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</si>
  <si>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</si>
  <si>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</si>
  <si>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</si>
  <si>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</si>
  <si>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</si>
  <si>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</si>
  <si>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</si>
  <si>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</si>
  <si>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</si>
  <si>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</si>
  <si>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</si>
  <si>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</si>
  <si>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</si>
  <si>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</si>
  <si>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</si>
  <si>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</si>
  <si>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</si>
  <si>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</si>
  <si>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</si>
  <si>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</si>
  <si>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</si>
  <si>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</si>
  <si>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</si>
  <si>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</si>
  <si>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</si>
  <si>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</si>
  <si>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</si>
  <si>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</si>
  <si>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</si>
  <si>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</si>
  <si>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</si>
  <si>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</si>
  <si>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</si>
  <si>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</si>
  <si>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</si>
  <si>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</si>
  <si>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</si>
  <si>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</si>
  <si>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</si>
  <si>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</si>
  <si>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</si>
  <si>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</si>
  <si>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</si>
  <si>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</si>
  <si>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</si>
  <si>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</si>
  <si>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</si>
  <si>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</si>
  <si>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</si>
  <si>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</si>
  <si>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</si>
  <si>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</si>
  <si>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</si>
  <si>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</si>
  <si>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</si>
  <si>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</si>
  <si>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</si>
  <si>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</si>
  <si>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</si>
  <si>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</si>
  <si>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</si>
  <si>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</si>
  <si>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</si>
  <si>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</si>
  <si>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</si>
  <si>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</si>
  <si>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</si>
  <si>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</si>
  <si>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</si>
  <si>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</si>
  <si>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</si>
  <si>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</si>
  <si>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</si>
  <si>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</si>
  <si>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</si>
  <si>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</si>
  <si>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</si>
  <si>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</si>
  <si>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</si>
  <si>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</si>
  <si>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</si>
  <si>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</si>
  <si>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</si>
  <si>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</si>
  <si>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</si>
  <si>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</si>
  <si>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</si>
  <si>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</si>
  <si>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</si>
  <si>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</si>
  <si>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</si>
  <si>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</si>
  <si>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</si>
  <si>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</si>
  <si>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</si>
  <si>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</si>
  <si>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</si>
  <si>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</si>
  <si>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</si>
  <si>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</si>
  <si>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</si>
  <si>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</si>
  <si>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</si>
  <si>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</si>
  <si>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</si>
  <si>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</si>
  <si>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</si>
  <si>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</si>
  <si>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</si>
  <si>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</si>
  <si>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</si>
  <si>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</si>
  <si>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</si>
  <si>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</si>
  <si>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</si>
  <si>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</si>
  <si>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</si>
  <si>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</si>
  <si>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</si>
  <si>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</si>
  <si>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</si>
  <si>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</si>
  <si>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</si>
  <si>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</si>
  <si>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</si>
  <si>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</si>
  <si>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</si>
  <si>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</si>
  <si>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</si>
  <si>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</si>
  <si>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</si>
  <si>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</si>
  <si>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</si>
  <si>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</si>
  <si>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</si>
  <si>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</si>
  <si>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</si>
  <si>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</si>
  <si>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</si>
  <si>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</si>
  <si>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</si>
  <si>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</si>
  <si>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</si>
  <si>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</si>
  <si>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</si>
  <si>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</si>
  <si>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</si>
  <si>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</si>
  <si>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</si>
  <si>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</si>
  <si>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</si>
  <si>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</si>
  <si>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</si>
  <si>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</si>
  <si>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</si>
  <si>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</si>
  <si>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</si>
  <si>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</si>
  <si>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</si>
  <si>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</si>
  <si>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</si>
  <si>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</si>
  <si>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</si>
  <si>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</si>
  <si>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</si>
  <si>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</si>
  <si>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</si>
  <si>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</si>
  <si>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</si>
  <si>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</si>
  <si>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</si>
  <si>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</si>
  <si>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</si>
  <si>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</si>
  <si>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</si>
  <si>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</si>
  <si>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</si>
  <si>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</si>
  <si>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</si>
  <si>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</si>
  <si>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</si>
  <si>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</si>
  <si>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</si>
  <si>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</si>
  <si>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</si>
  <si>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</si>
  <si>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</si>
  <si>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</si>
  <si>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</si>
  <si>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</si>
  <si>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</si>
  <si>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</si>
  <si>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</si>
  <si>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</si>
  <si>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</si>
  <si>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</si>
  <si>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</si>
  <si>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</si>
  <si>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</si>
  <si>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</si>
  <si>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</si>
  <si>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</si>
  <si>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</si>
  <si>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</si>
  <si>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</si>
  <si>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</si>
  <si>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</si>
  <si>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</si>
  <si>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</si>
  <si>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</si>
  <si>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</si>
  <si>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</si>
  <si>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</si>
  <si>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</si>
  <si>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</si>
  <si>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</si>
  <si>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</si>
  <si>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</si>
  <si>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</si>
  <si>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</si>
  <si>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</si>
  <si>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</si>
  <si>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</si>
  <si>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</si>
  <si>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</si>
  <si>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</si>
  <si>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</si>
  <si>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</si>
  <si>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</si>
  <si>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</si>
  <si>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</si>
  <si>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</si>
  <si>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</si>
  <si>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</si>
  <si>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</si>
  <si>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</si>
  <si>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</si>
  <si>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</si>
  <si>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</si>
  <si>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</si>
  <si>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</si>
  <si>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</si>
  <si>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</si>
  <si>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</si>
  <si>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</si>
  <si>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</si>
  <si>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</si>
  <si>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</si>
  <si>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</si>
  <si>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</si>
  <si>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</si>
  <si>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</si>
  <si>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</si>
  <si>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</si>
  <si>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</si>
  <si>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</si>
  <si>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</si>
  <si>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</si>
  <si>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</si>
  <si>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</si>
  <si>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</si>
  <si>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</si>
  <si>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</si>
  <si>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</si>
  <si>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</si>
  <si>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</si>
  <si>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</si>
  <si>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</si>
  <si>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</si>
  <si>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</si>
  <si>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</si>
  <si>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</si>
  <si>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</si>
  <si>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</si>
  <si>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</si>
  <si>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</si>
  <si>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</si>
  <si>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</si>
  <si>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</si>
  <si>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</si>
  <si>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</si>
  <si>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</si>
  <si>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</si>
  <si>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</si>
  <si>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</si>
  <si>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</si>
  <si>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</si>
  <si>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</si>
  <si>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</si>
  <si>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</si>
  <si>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</si>
  <si>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</si>
  <si>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</si>
  <si>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</si>
  <si>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</si>
  <si>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</si>
  <si>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</si>
  <si>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</si>
  <si>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</si>
  <si>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</si>
  <si>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</si>
  <si>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</si>
  <si>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</si>
  <si>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</si>
  <si>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</si>
  <si>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</si>
  <si>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</si>
  <si>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</si>
  <si>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</si>
  <si>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</si>
  <si>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</si>
  <si>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</si>
  <si>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</si>
  <si>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</si>
  <si>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</si>
  <si>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</si>
  <si>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</si>
  <si>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</si>
  <si>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</si>
  <si>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</si>
  <si>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</si>
  <si>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</si>
  <si>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</si>
  <si>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</si>
  <si>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</si>
  <si>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</si>
  <si>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</si>
  <si>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</si>
  <si>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</si>
  <si>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</si>
  <si>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</si>
  <si>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</si>
  <si>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</si>
  <si>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</si>
  <si>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</si>
  <si>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</si>
  <si>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</si>
  <si>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</si>
  <si>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</si>
  <si>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</si>
  <si>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</si>
  <si>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</si>
  <si>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</si>
  <si>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</si>
  <si>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</si>
  <si>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</si>
  <si>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</si>
  <si>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</si>
  <si>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</si>
  <si>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</si>
  <si>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</si>
  <si>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</si>
  <si>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</si>
  <si>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</si>
  <si>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</si>
  <si>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</si>
  <si>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</si>
  <si>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</si>
  <si>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</si>
  <si>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</si>
  <si>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</si>
  <si>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</si>
  <si>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</si>
  <si>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</si>
  <si>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</si>
  <si>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</si>
  <si>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</si>
  <si>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</si>
  <si>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</si>
  <si>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</si>
  <si>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</si>
  <si>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</si>
  <si>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</si>
  <si>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</si>
  <si>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</si>
  <si>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</si>
  <si>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</si>
  <si>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</si>
  <si>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</si>
  <si>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</si>
  <si>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</si>
  <si>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</si>
  <si>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</si>
  <si>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</si>
  <si>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</si>
  <si>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</si>
  <si>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</si>
  <si>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</si>
  <si>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</si>
  <si>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</si>
  <si>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</si>
  <si>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</si>
  <si>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</si>
  <si>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</si>
  <si>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</si>
  <si>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</si>
  <si>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</si>
  <si>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</si>
  <si>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</si>
  <si>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</si>
  <si>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</si>
  <si>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</si>
  <si>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</si>
  <si>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</si>
  <si>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</si>
  <si>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</si>
  <si>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</si>
  <si>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</si>
  <si>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</si>
  <si>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</si>
  <si>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</si>
  <si>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</si>
  <si>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</si>
  <si>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</si>
  <si>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</si>
  <si>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</si>
  <si>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</si>
  <si>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</si>
  <si>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</si>
  <si>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</si>
  <si>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</si>
  <si>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</si>
  <si>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</si>
  <si>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</si>
  <si>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</si>
  <si>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</si>
  <si>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</si>
  <si>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</si>
  <si>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</si>
  <si>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</si>
  <si>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</si>
  <si>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</si>
  <si>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</si>
  <si>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</si>
  <si>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</si>
  <si>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</si>
  <si>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</si>
  <si>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</si>
  <si>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</si>
  <si>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</si>
  <si>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</si>
  <si>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</si>
  <si>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</si>
  <si>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</si>
  <si>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</si>
  <si>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</si>
  <si>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</si>
  <si>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</si>
  <si>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</si>
  <si>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</si>
  <si>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</si>
  <si>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</si>
  <si>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</si>
  <si>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</si>
  <si>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</si>
  <si>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</si>
  <si>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</si>
  <si>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</si>
  <si>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</si>
  <si>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</si>
  <si>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</si>
  <si>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</si>
  <si>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</si>
  <si>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</si>
  <si>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</si>
  <si>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</si>
  <si>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</si>
  <si>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</si>
  <si>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</si>
  <si>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</si>
  <si>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</si>
  <si>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</si>
  <si>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</si>
  <si>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</si>
  <si>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</si>
  <si>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</si>
  <si>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</si>
  <si>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</si>
  <si>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</si>
  <si>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</si>
  <si>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</si>
  <si>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</si>
  <si>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</si>
  <si>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</si>
  <si>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</si>
  <si>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</si>
  <si>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</si>
  <si>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</si>
  <si>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</si>
  <si>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</si>
  <si>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</si>
  <si>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</si>
  <si>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</si>
  <si>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</si>
  <si>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</si>
  <si>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</si>
  <si>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</si>
  <si>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</si>
  <si>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</si>
  <si>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</si>
  <si>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</si>
  <si>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</si>
  <si>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</si>
  <si>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</si>
  <si>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</si>
  <si>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</si>
  <si>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</si>
  <si>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</si>
  <si>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</si>
  <si>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</si>
  <si>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</si>
  <si>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</si>
  <si>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</si>
  <si>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</si>
  <si>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</si>
  <si>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</si>
  <si>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</si>
  <si>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</si>
  <si>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</si>
  <si>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</si>
  <si>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</si>
  <si>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</si>
  <si>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</si>
  <si>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</si>
  <si>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</si>
  <si>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</si>
  <si>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</si>
  <si>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</si>
  <si>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</si>
  <si>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</si>
  <si>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</si>
  <si>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</si>
  <si>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</si>
  <si>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</si>
  <si>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</si>
  <si>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</si>
  <si>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</si>
  <si>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</si>
  <si>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</si>
  <si>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</si>
  <si>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</si>
  <si>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</si>
  <si>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</si>
  <si>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</si>
  <si>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</si>
  <si>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</si>
  <si>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</si>
  <si>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</si>
  <si>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</si>
  <si>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</si>
  <si>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</si>
  <si>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</si>
  <si>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</si>
  <si>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</si>
  <si>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</si>
  <si>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</si>
  <si>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</si>
  <si>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</si>
  <si>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</si>
  <si>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</si>
  <si>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</si>
  <si>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</si>
  <si>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</si>
  <si>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</si>
  <si>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</si>
  <si>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</si>
  <si>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</si>
  <si>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</si>
  <si>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</si>
  <si>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</si>
  <si>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</si>
  <si>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</si>
  <si>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</si>
  <si>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</si>
  <si>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</si>
  <si>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</si>
  <si>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</si>
  <si>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</si>
  <si>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</si>
  <si>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</si>
  <si>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</si>
  <si>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</si>
  <si>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</si>
  <si>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</si>
  <si>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</si>
  <si>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</si>
  <si>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</si>
  <si>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</si>
  <si>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</si>
  <si>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</si>
  <si>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</si>
  <si>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</si>
  <si>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</si>
  <si>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</si>
  <si>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</si>
  <si>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</si>
  <si>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</si>
  <si>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</si>
  <si>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</si>
  <si>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</si>
  <si>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</si>
  <si>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</si>
  <si>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</si>
  <si>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</si>
  <si>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</si>
  <si>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</si>
  <si>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</si>
  <si>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</si>
  <si>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</si>
  <si>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</si>
  <si>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</si>
  <si>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</si>
  <si>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</si>
  <si>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</si>
  <si>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</si>
  <si>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</si>
  <si>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</si>
  <si>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</si>
  <si>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</si>
  <si>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</si>
  <si>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</si>
  <si>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</si>
  <si>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</si>
  <si>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</si>
  <si>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</si>
  <si>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</si>
  <si>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</si>
  <si>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</si>
  <si>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</si>
  <si>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</si>
  <si>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</si>
  <si>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</si>
  <si>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</si>
  <si>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</si>
  <si>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</si>
  <si>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</si>
  <si>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</si>
  <si>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</si>
  <si>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</si>
  <si>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</si>
  <si>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</si>
  <si>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</si>
  <si>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</si>
  <si>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</si>
  <si>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</si>
  <si>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</si>
  <si>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</si>
  <si>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</si>
  <si>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</si>
  <si>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</si>
  <si>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</si>
  <si>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</si>
  <si>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</si>
  <si>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</si>
  <si>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</si>
  <si>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</si>
  <si>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</si>
  <si>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</si>
  <si>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</si>
  <si>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</si>
  <si>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</si>
  <si>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</si>
  <si>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</si>
  <si>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</si>
  <si>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</si>
  <si>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</si>
  <si>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</si>
  <si>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</si>
  <si>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</si>
  <si>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</si>
  <si>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</si>
  <si>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</si>
  <si>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</si>
  <si>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</si>
  <si>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</si>
  <si>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</si>
  <si>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</si>
  <si>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</si>
  <si>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</si>
  <si>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</si>
  <si>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</si>
  <si>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</si>
  <si>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</si>
  <si>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</si>
  <si>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</si>
  <si>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</si>
  <si>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</si>
  <si>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</si>
  <si>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</si>
  <si>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</si>
  <si>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</si>
  <si>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</si>
  <si>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</si>
  <si>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</si>
  <si>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</si>
  <si>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</si>
  <si>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</si>
  <si>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</si>
  <si>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</si>
  <si>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</si>
  <si>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</si>
  <si>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</si>
  <si>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</si>
  <si>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</si>
  <si>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</si>
  <si>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</si>
  <si>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</si>
  <si>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</si>
  <si>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</si>
  <si>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</si>
  <si>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</si>
  <si>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</si>
  <si>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</si>
  <si>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</si>
  <si>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</si>
  <si>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</si>
  <si>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</si>
  <si>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</si>
  <si>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</si>
  <si>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</si>
  <si>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</si>
  <si>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</si>
  <si>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</si>
  <si>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</si>
  <si>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</si>
  <si>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</si>
  <si>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</si>
  <si>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</si>
  <si>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</si>
  <si>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</si>
  <si>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</si>
  <si>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</si>
  <si>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</si>
  <si>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</si>
  <si>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</si>
  <si>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</si>
  <si>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</si>
  <si>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</si>
  <si>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</si>
  <si>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</si>
  <si>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</si>
  <si>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</si>
  <si>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</si>
  <si>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</si>
  <si>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</si>
  <si>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</si>
  <si>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</si>
  <si>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</si>
  <si>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</si>
  <si>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</si>
  <si>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</si>
  <si>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</si>
  <si>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</si>
  <si>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</si>
  <si>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</si>
  <si>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</si>
  <si>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</si>
  <si>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</si>
  <si>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</si>
  <si>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</si>
  <si>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</si>
  <si>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</si>
  <si>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</si>
  <si>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</si>
  <si>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</si>
  <si>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</si>
  <si>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</si>
  <si>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</si>
  <si>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</si>
  <si>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</si>
  <si>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</si>
  <si>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</si>
  <si>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</si>
  <si>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</si>
  <si>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</si>
  <si>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</si>
  <si>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</si>
  <si>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</si>
  <si>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</si>
  <si>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</si>
  <si>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</si>
  <si>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</si>
  <si>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</si>
  <si>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</si>
  <si>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</si>
  <si>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</si>
  <si>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</si>
  <si>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</si>
  <si>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</si>
  <si>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</si>
  <si>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</si>
  <si>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</si>
  <si>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</si>
  <si>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</si>
  <si>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</si>
  <si>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</si>
  <si>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</si>
  <si>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</si>
  <si>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</si>
  <si>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</si>
  <si>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</si>
  <si>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</si>
  <si>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</si>
  <si>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</si>
  <si>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</si>
  <si>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</si>
  <si>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</si>
  <si>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</si>
  <si>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</si>
  <si>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</si>
  <si>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</si>
  <si>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</si>
  <si>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</si>
  <si>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</si>
  <si>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</si>
  <si>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</si>
  <si>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</si>
  <si>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</si>
  <si>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</si>
  <si>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</si>
  <si>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</si>
  <si>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</si>
  <si>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</si>
  <si>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</si>
  <si>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</si>
  <si>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</si>
  <si>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</si>
  <si>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</si>
  <si>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</si>
  <si>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</si>
  <si>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</si>
  <si>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</si>
  <si>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</si>
  <si>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</si>
  <si>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</si>
  <si>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</si>
  <si>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</si>
  <si>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</si>
  <si>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</si>
  <si>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</si>
  <si>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</si>
  <si>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</si>
  <si>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</si>
  <si>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</si>
  <si>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</si>
  <si>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</si>
  <si>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</si>
  <si>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</si>
  <si>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</si>
  <si>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</si>
  <si>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</si>
  <si>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</si>
  <si>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</si>
  <si>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</si>
  <si>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</si>
  <si>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</si>
  <si>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</si>
  <si>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</si>
  <si>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</si>
  <si>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</si>
  <si>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</si>
  <si>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</si>
  <si>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</si>
  <si>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</si>
  <si>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</si>
  <si>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</si>
  <si>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</si>
  <si>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</si>
  <si>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</si>
  <si>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</si>
  <si>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</si>
  <si>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</si>
  <si>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</si>
  <si>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</si>
  <si>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</si>
  <si>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</si>
  <si>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</si>
  <si>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</si>
  <si>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</si>
  <si>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</si>
  <si>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</si>
  <si>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</si>
  <si>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</si>
  <si>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</si>
  <si>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</si>
  <si>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</si>
  <si>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</si>
  <si>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</si>
  <si>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</si>
  <si>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</si>
  <si>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</si>
  <si>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</si>
  <si>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</si>
  <si>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</si>
  <si>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</si>
  <si>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</si>
  <si>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</si>
  <si>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</si>
  <si>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</si>
  <si>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</si>
  <si>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</si>
  <si>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</si>
  <si>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</si>
  <si>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</si>
  <si>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</si>
  <si>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</si>
  <si>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</si>
  <si>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</si>
  <si>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</si>
  <si>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</si>
  <si>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</si>
  <si>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</si>
  <si>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</si>
  <si>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</si>
  <si>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</si>
  <si>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</si>
  <si>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</si>
  <si>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</si>
  <si>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</si>
  <si>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</si>
  <si>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</si>
  <si>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</si>
  <si>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</si>
  <si>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</si>
  <si>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</si>
  <si>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</si>
  <si>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</si>
  <si>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</si>
  <si>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</si>
  <si>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</si>
  <si>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</si>
  <si>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</si>
  <si>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</si>
  <si>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</si>
  <si>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</si>
  <si>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</si>
  <si>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</si>
  <si>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</si>
  <si>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</si>
  <si>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</si>
  <si>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</si>
  <si>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</si>
  <si>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</si>
  <si>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</si>
  <si>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</si>
  <si>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</si>
  <si>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</si>
  <si>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</si>
  <si>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</si>
  <si>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</si>
  <si>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</si>
  <si>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</si>
  <si>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</si>
  <si>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</si>
  <si>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</si>
  <si>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</si>
  <si>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</si>
  <si>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</si>
  <si>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</si>
  <si>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</si>
  <si>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</si>
  <si>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</si>
  <si>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</si>
  <si>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</si>
  <si>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</si>
  <si>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</si>
  <si>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</si>
  <si>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</si>
  <si>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</si>
  <si>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</si>
  <si>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</si>
  <si>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</si>
  <si>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</si>
  <si>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</si>
  <si>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</si>
  <si>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</si>
  <si>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</si>
  <si>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</si>
  <si>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</si>
  <si>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</si>
  <si>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</si>
  <si>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</si>
  <si>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</si>
  <si>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</si>
  <si>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</si>
  <si>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</si>
  <si>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</si>
  <si>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</si>
  <si>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</si>
  <si>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</si>
  <si>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</si>
  <si>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</si>
  <si>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</si>
  <si>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</si>
  <si>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</si>
  <si>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</si>
  <si>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</si>
  <si>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</si>
  <si>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</si>
  <si>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</si>
  <si>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</si>
  <si>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</si>
  <si>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</si>
  <si>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</si>
  <si>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</si>
  <si>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</si>
  <si>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</si>
  <si>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</si>
  <si>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</si>
  <si>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</si>
  <si>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</si>
  <si>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</si>
  <si>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</si>
  <si>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</si>
  <si>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</si>
  <si>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</si>
  <si>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</si>
  <si>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</si>
  <si>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</si>
  <si>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</si>
  <si>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</si>
  <si>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</si>
  <si>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</si>
  <si>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</si>
  <si>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</si>
  <si>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</si>
  <si>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</si>
  <si>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</si>
  <si>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</si>
  <si>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</si>
  <si>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</si>
  <si>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</si>
  <si>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</si>
  <si>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</si>
  <si>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</si>
  <si>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</si>
  <si>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</si>
  <si>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</si>
  <si>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</si>
  <si>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</si>
  <si>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</si>
  <si>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</si>
  <si>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</si>
  <si>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</si>
  <si>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</si>
  <si>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</si>
  <si>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</si>
  <si>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</si>
  <si>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</si>
  <si>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</si>
  <si>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</si>
  <si>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</si>
  <si>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</si>
  <si>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</si>
  <si>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</si>
  <si>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</si>
  <si>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</si>
  <si>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</si>
  <si>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</si>
  <si>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</si>
  <si>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</si>
  <si>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</si>
  <si>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</si>
  <si>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</si>
  <si>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</si>
  <si>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</si>
  <si>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</si>
  <si>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</si>
  <si>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</si>
  <si>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</si>
  <si>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</si>
  <si>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</si>
  <si>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</si>
  <si>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</si>
  <si>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</si>
  <si>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</si>
  <si>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</si>
  <si>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</si>
  <si>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</si>
  <si>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</si>
  <si>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</si>
  <si>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</si>
  <si>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</si>
  <si>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</si>
  <si>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</si>
  <si>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</si>
  <si>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</si>
  <si>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</si>
  <si>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</si>
  <si>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</si>
  <si>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</si>
  <si>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</si>
  <si>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</si>
  <si>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</si>
  <si>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</si>
  <si>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</si>
  <si>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</si>
  <si>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</si>
  <si>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</si>
  <si>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</si>
  <si>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</si>
  <si>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</si>
  <si>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</si>
  <si>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</si>
  <si>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</si>
  <si>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</si>
  <si>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</si>
  <si>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</si>
  <si>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</si>
  <si>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</si>
  <si>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</si>
  <si>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</si>
  <si>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</si>
  <si>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</si>
  <si>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ประมาณการปี 2564_2nd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</si>
  <si>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</si>
  <si>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</si>
  <si>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</si>
  <si>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WORKSHEET PLANFIN64 _2nd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</si>
  <si>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</si>
  <si>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</si>
  <si>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</si>
  <si>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</si>
  <si>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</si>
  <si>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</si>
  <si>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</si>
  <si>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</si>
  <si>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</si>
  <si>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</si>
  <si>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</si>
  <si>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ทุนสำรองสุทธิ (Networking Capital) ณ 30 กันยายน 2563</t>
  </si>
  <si>
    <t>เงินบำรุงคงเหลือ (หักหนี้สินและภาระผูกพัน) ณ 30 กันยายน 2563</t>
  </si>
  <si>
    <t>สินค้าคงคลัง ปี 2563 (30 กันยายน 2563)</t>
  </si>
  <si>
    <t>สินค้าคงคลัง ณ 30  กันยายน 2564</t>
  </si>
  <si>
    <t>สินค้าคงคลัง ณ 30  กันยายน  2564</t>
  </si>
  <si>
    <t>หนี้สินค้างชำระ ณ 30  กันยายน  2563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</si>
  <si>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2563</t>
    </r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</si>
  <si>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</si>
  <si>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</si>
  <si>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</si>
  <si>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</si>
  <si>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</si>
  <si>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การเปรียบเทียบ HGR ปี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</si>
</sst>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7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28"/>
      <color theme="1"/>
      <name val="Wingdings"/>
      <charset val="2"/>
    </font>
    <font>
      <b/>
      <sz val="18"/>
      <name val="TH SarabunPSK"/>
      <family val="2"/>
    </font>
    <font>
      <b/>
      <u/>
      <sz val="16"/>
      <color rgb="FFFF0000"/>
      <name val="TH SarabunPSK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66FF66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6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8" fillId="0" borderId="7" xfId="0" applyFont="1" applyBorder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8" fillId="11" borderId="0" xfId="0" applyFont="1" applyFill="1"/>
    <xf numFmtId="188" fontId="8" fillId="0" borderId="16" xfId="0" applyNumberFormat="1" applyFont="1" applyBorder="1"/>
    <xf numFmtId="0" fontId="11" fillId="0" borderId="0" xfId="0" applyFont="1"/>
    <xf numFmtId="188" fontId="8" fillId="0" borderId="17" xfId="0" applyNumberFormat="1" applyFont="1" applyBorder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6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6" borderId="0" xfId="0" applyFont="1" applyFill="1"/>
    <xf numFmtId="188" fontId="8" fillId="6" borderId="16" xfId="0" applyNumberFormat="1" applyFont="1" applyFill="1" applyBorder="1"/>
    <xf numFmtId="0" fontId="8" fillId="12" borderId="2" xfId="0" applyFont="1" applyFill="1" applyBorder="1" applyAlignment="1">
      <alignment horizontal="left" vertical="center"/>
    </xf>
    <xf numFmtId="0" fontId="8" fillId="12" borderId="2" xfId="0" applyFont="1" applyFill="1" applyBorder="1"/>
    <xf numFmtId="0" fontId="8" fillId="0" borderId="2" xfId="0" applyFont="1" applyBorder="1"/>
    <xf numFmtId="0" fontId="8" fillId="4" borderId="12" xfId="0" applyFont="1" applyFill="1" applyBorder="1" applyAlignment="1">
      <alignment horizontal="center" vertical="center"/>
    </xf>
    <xf numFmtId="0" fontId="8" fillId="12" borderId="11" xfId="0" applyFont="1" applyFill="1" applyBorder="1" applyAlignment="1">
      <alignment horizontal="center"/>
    </xf>
    <xf numFmtId="188" fontId="7" fillId="8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8" borderId="12" xfId="0" applyNumberFormat="1" applyFont="1" applyFill="1" applyBorder="1"/>
    <xf numFmtId="188" fontId="8" fillId="0" borderId="12" xfId="0" applyNumberFormat="1" applyFont="1" applyBorder="1"/>
    <xf numFmtId="0" fontId="7" fillId="0" borderId="2" xfId="0" applyFont="1" applyBorder="1" applyAlignment="1">
      <alignment horizontal="center" vertical="center" wrapText="1"/>
    </xf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188" fontId="8" fillId="0" borderId="0" xfId="3" applyNumberFormat="1" applyFont="1"/>
    <xf numFmtId="0" fontId="32" fillId="0" borderId="0" xfId="0" applyFont="1"/>
    <xf numFmtId="188" fontId="7" fillId="0" borderId="0" xfId="3" applyNumberFormat="1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188" fontId="7" fillId="16" borderId="2" xfId="3" applyNumberFormat="1" applyFont="1" applyFill="1" applyBorder="1"/>
    <xf numFmtId="0" fontId="36" fillId="0" borderId="0" xfId="0" applyFont="1"/>
    <xf numFmtId="0" fontId="37" fillId="0" borderId="2" xfId="1" applyFont="1" applyBorder="1"/>
    <xf numFmtId="43" fontId="27" fillId="0" borderId="0" xfId="3" applyFont="1" applyAlignment="1">
      <alignment wrapText="1"/>
    </xf>
    <xf numFmtId="43" fontId="27" fillId="6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43" fontId="8" fillId="16" borderId="2" xfId="3" applyFont="1" applyFill="1" applyBorder="1" applyAlignment="1">
      <alignment horizontal="center"/>
    </xf>
    <xf numFmtId="0" fontId="8" fillId="15" borderId="2" xfId="0" applyFont="1" applyFill="1" applyBorder="1" applyAlignment="1">
      <alignment horizontal="center"/>
    </xf>
    <xf numFmtId="0" fontId="16" fillId="0" borderId="4" xfId="0" applyFont="1" applyBorder="1"/>
    <xf numFmtId="0" fontId="8" fillId="16" borderId="2" xfId="0" applyFont="1" applyFill="1" applyBorder="1"/>
    <xf numFmtId="0" fontId="7" fillId="0" borderId="0" xfId="0" applyFont="1" applyAlignment="1">
      <alignment vertical="center" wrapText="1"/>
    </xf>
    <xf numFmtId="0" fontId="5" fillId="19" borderId="31" xfId="0" applyFont="1" applyFill="1" applyBorder="1" applyAlignment="1">
      <alignment horizontal="center" vertical="top" wrapText="1"/>
    </xf>
    <xf numFmtId="0" fontId="5" fillId="19" borderId="32" xfId="0" applyFont="1" applyFill="1" applyBorder="1" applyAlignment="1">
      <alignment horizontal="center" vertical="top" wrapText="1"/>
    </xf>
    <xf numFmtId="0" fontId="17" fillId="6" borderId="0" xfId="0" applyFont="1" applyFill="1" applyAlignment="1">
      <alignment horizontal="center"/>
    </xf>
    <xf numFmtId="0" fontId="33" fillId="6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41" fillId="19" borderId="30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left" vertical="center" wrapText="1" readingOrder="1"/>
    </xf>
    <xf numFmtId="0" fontId="14" fillId="19" borderId="31" xfId="0" applyFont="1" applyFill="1" applyBorder="1" applyAlignment="1">
      <alignment horizontal="center" vertical="top" wrapText="1"/>
    </xf>
    <xf numFmtId="0" fontId="42" fillId="19" borderId="31" xfId="0" applyFont="1" applyFill="1" applyBorder="1" applyAlignment="1">
      <alignment horizontal="left" vertical="center" wrapText="1" readingOrder="1"/>
    </xf>
    <xf numFmtId="0" fontId="14" fillId="19" borderId="32" xfId="0" applyFont="1" applyFill="1" applyBorder="1" applyAlignment="1">
      <alignment horizontal="center" vertical="top" wrapText="1"/>
    </xf>
    <xf numFmtId="0" fontId="41" fillId="19" borderId="32" xfId="0" applyFont="1" applyFill="1" applyBorder="1" applyAlignment="1">
      <alignment horizontal="left" vertical="center" wrapText="1" readingOrder="1"/>
    </xf>
    <xf numFmtId="0" fontId="43" fillId="20" borderId="33" xfId="0" applyFont="1" applyFill="1" applyBorder="1" applyAlignment="1">
      <alignment horizontal="center" vertical="center" wrapText="1" readingOrder="1"/>
    </xf>
    <xf numFmtId="0" fontId="43" fillId="20" borderId="33" xfId="0" applyFont="1" applyFill="1" applyBorder="1" applyAlignment="1">
      <alignment horizontal="left" vertical="center" readingOrder="1"/>
    </xf>
    <xf numFmtId="0" fontId="43" fillId="21" borderId="34" xfId="0" applyFont="1" applyFill="1" applyBorder="1" applyAlignment="1">
      <alignment horizontal="center" vertical="center" wrapText="1" readingOrder="1"/>
    </xf>
    <xf numFmtId="0" fontId="44" fillId="21" borderId="34" xfId="0" applyFont="1" applyFill="1" applyBorder="1" applyAlignment="1">
      <alignment horizontal="center" vertical="center" wrapText="1" readingOrder="1"/>
    </xf>
    <xf numFmtId="0" fontId="43" fillId="21" borderId="34" xfId="0" applyFont="1" applyFill="1" applyBorder="1" applyAlignment="1">
      <alignment horizontal="left" vertical="center" readingOrder="1"/>
    </xf>
    <xf numFmtId="0" fontId="43" fillId="20" borderId="30" xfId="0" applyFont="1" applyFill="1" applyBorder="1" applyAlignment="1">
      <alignment horizontal="center" vertical="center" wrapText="1" readingOrder="1"/>
    </xf>
    <xf numFmtId="0" fontId="43" fillId="20" borderId="30" xfId="0" applyFont="1" applyFill="1" applyBorder="1" applyAlignment="1">
      <alignment horizontal="left" vertical="center" readingOrder="1"/>
    </xf>
    <xf numFmtId="0" fontId="43" fillId="21" borderId="30" xfId="0" applyFont="1" applyFill="1" applyBorder="1" applyAlignment="1">
      <alignment horizontal="center" vertical="center" wrapText="1" readingOrder="1"/>
    </xf>
    <xf numFmtId="0" fontId="44" fillId="21" borderId="30" xfId="0" applyFont="1" applyFill="1" applyBorder="1" applyAlignment="1">
      <alignment horizontal="center" vertical="center" wrapText="1" readingOrder="1"/>
    </xf>
    <xf numFmtId="0" fontId="43" fillId="21" borderId="30" xfId="0" applyFont="1" applyFill="1" applyBorder="1" applyAlignment="1">
      <alignment horizontal="left" vertical="center" readingOrder="1"/>
    </xf>
    <xf numFmtId="0" fontId="43" fillId="20" borderId="34" xfId="0" applyFont="1" applyFill="1" applyBorder="1" applyAlignment="1">
      <alignment horizontal="center" vertical="center" wrapText="1" readingOrder="1"/>
    </xf>
    <xf numFmtId="0" fontId="44" fillId="20" borderId="34" xfId="0" applyFont="1" applyFill="1" applyBorder="1" applyAlignment="1">
      <alignment horizontal="center" vertical="center" wrapText="1" readingOrder="1"/>
    </xf>
    <xf numFmtId="0" fontId="43" fillId="20" borderId="34" xfId="0" applyFont="1" applyFill="1" applyBorder="1" applyAlignment="1">
      <alignment horizontal="left" vertical="center" readingOrder="1"/>
    </xf>
    <xf numFmtId="0" fontId="44" fillId="20" borderId="30" xfId="0" applyFont="1" applyFill="1" applyBorder="1" applyAlignment="1">
      <alignment horizontal="center" vertical="center" wrapText="1" readingOrder="1"/>
    </xf>
    <xf numFmtId="0" fontId="7" fillId="4" borderId="0" xfId="0" applyFont="1" applyFill="1"/>
    <xf numFmtId="0" fontId="7" fillId="14" borderId="0" xfId="0" applyFont="1" applyFill="1"/>
    <xf numFmtId="0" fontId="7" fillId="22" borderId="0" xfId="0" applyFont="1" applyFill="1"/>
    <xf numFmtId="0" fontId="45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9" borderId="0" xfId="0" applyFont="1" applyFill="1" applyAlignment="1">
      <alignment horizontal="center" vertical="top"/>
    </xf>
    <xf numFmtId="0" fontId="20" fillId="13" borderId="29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6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10" borderId="0" xfId="0" applyFont="1" applyFill="1" applyAlignment="1">
      <alignment horizontal="center" vertical="top"/>
    </xf>
    <xf numFmtId="40" fontId="7" fillId="0" borderId="0" xfId="0" applyNumberFormat="1" applyFont="1"/>
    <xf numFmtId="0" fontId="8" fillId="11" borderId="15" xfId="0" applyFont="1" applyFill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47" fillId="0" borderId="13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188" fontId="7" fillId="0" borderId="16" xfId="0" applyNumberFormat="1" applyFont="1" applyBorder="1"/>
    <xf numFmtId="0" fontId="7" fillId="0" borderId="7" xfId="0" applyFont="1" applyBorder="1"/>
    <xf numFmtId="0" fontId="17" fillId="0" borderId="0" xfId="0" applyFont="1"/>
    <xf numFmtId="0" fontId="7" fillId="0" borderId="16" xfId="0" applyFont="1" applyBorder="1"/>
    <xf numFmtId="0" fontId="7" fillId="6" borderId="0" xfId="0" applyFont="1" applyFill="1"/>
    <xf numFmtId="188" fontId="7" fillId="6" borderId="16" xfId="0" applyNumberFormat="1" applyFont="1" applyFill="1" applyBorder="1"/>
    <xf numFmtId="0" fontId="7" fillId="11" borderId="15" xfId="0" applyFont="1" applyFill="1" applyBorder="1" applyAlignment="1">
      <alignment horizontal="center"/>
    </xf>
    <xf numFmtId="0" fontId="7" fillId="11" borderId="0" xfId="0" applyFont="1" applyFill="1"/>
    <xf numFmtId="0" fontId="7" fillId="0" borderId="18" xfId="0" applyFont="1" applyBorder="1" applyAlignment="1">
      <alignment horizontal="center"/>
    </xf>
    <xf numFmtId="0" fontId="7" fillId="0" borderId="19" xfId="0" applyFont="1" applyBorder="1"/>
    <xf numFmtId="0" fontId="7" fillId="0" borderId="20" xfId="0" applyFont="1" applyBorder="1"/>
    <xf numFmtId="0" fontId="7" fillId="0" borderId="0" xfId="0" applyFont="1" applyAlignment="1">
      <alignment horizontal="center"/>
    </xf>
    <xf numFmtId="0" fontId="17" fillId="0" borderId="2" xfId="0" applyFont="1" applyBorder="1" applyAlignment="1">
      <alignment horizontal="left" vertical="top" indent="1"/>
    </xf>
    <xf numFmtId="0" fontId="8" fillId="16" borderId="2" xfId="0" applyFont="1" applyFill="1" applyBorder="1" applyAlignment="1"/>
    <xf numFmtId="0" fontId="8" fillId="16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43" fontId="7" fillId="24" borderId="0" xfId="3" applyFont="1" applyFill="1"/>
    <xf numFmtId="0" fontId="8" fillId="0" borderId="0" xfId="0" applyFont="1" applyAlignment="1">
      <alignment horizontal="center"/>
    </xf>
    <xf numFmtId="0" fontId="12" fillId="0" borderId="0" xfId="0" applyFont="1" applyBorder="1" applyAlignment="1">
      <alignment vertical="center"/>
    </xf>
    <xf numFmtId="0" fontId="15" fillId="0" borderId="0" xfId="0" applyFont="1" applyBorder="1"/>
    <xf numFmtId="0" fontId="17" fillId="0" borderId="0" xfId="0" applyFont="1" applyBorder="1" applyAlignment="1">
      <alignment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43" fontId="8" fillId="0" borderId="0" xfId="3" applyFont="1" applyFill="1" applyBorder="1" applyAlignment="1">
      <alignment horizontal="center" vertical="center" wrapText="1"/>
    </xf>
    <xf numFmtId="43" fontId="7" fillId="0" borderId="0" xfId="3" applyFont="1" applyFill="1" applyBorder="1"/>
    <xf numFmtId="0" fontId="8" fillId="0" borderId="0" xfId="0" applyFont="1" applyBorder="1" applyAlignment="1">
      <alignment vertical="center"/>
    </xf>
    <xf numFmtId="0" fontId="8" fillId="16" borderId="0" xfId="0" applyFont="1" applyFill="1" applyBorder="1" applyAlignment="1">
      <alignment vertical="center"/>
    </xf>
    <xf numFmtId="0" fontId="15" fillId="16" borderId="0" xfId="0" applyFont="1" applyFill="1" applyBorder="1"/>
    <xf numFmtId="43" fontId="8" fillId="16" borderId="0" xfId="3" applyFont="1" applyFill="1" applyBorder="1" applyAlignment="1">
      <alignment horizontal="center" vertical="center" wrapText="1"/>
    </xf>
    <xf numFmtId="0" fontId="20" fillId="0" borderId="0" xfId="1" applyFont="1" applyBorder="1" applyAlignment="1"/>
    <xf numFmtId="0" fontId="11" fillId="15" borderId="0" xfId="0" applyFont="1" applyFill="1" applyBorder="1" applyAlignment="1">
      <alignment horizontal="center"/>
    </xf>
    <xf numFmtId="0" fontId="31" fillId="0" borderId="0" xfId="0" applyFont="1" applyBorder="1" applyAlignment="1"/>
    <xf numFmtId="0" fontId="7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11" fillId="16" borderId="2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8" fillId="0" borderId="0" xfId="0" applyFont="1"/>
    <xf numFmtId="0" fontId="37" fillId="0" borderId="9" xfId="1" applyFont="1" applyBorder="1"/>
    <xf numFmtId="0" fontId="0" fillId="0" borderId="0" xfId="0" applyAlignment="1">
      <alignment vertical="center"/>
    </xf>
    <xf numFmtId="0" fontId="7" fillId="0" borderId="2" xfId="0" applyFont="1" applyBorder="1" applyAlignment="1"/>
    <xf numFmtId="0" fontId="11" fillId="16" borderId="2" xfId="0" applyFont="1" applyFill="1" applyBorder="1" applyAlignment="1"/>
    <xf numFmtId="0" fontId="31" fillId="0" borderId="0" xfId="0" applyFont="1" applyFill="1" applyBorder="1" applyAlignment="1"/>
    <xf numFmtId="43" fontId="15" fillId="0" borderId="0" xfId="3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15" fillId="0" borderId="0" xfId="0" applyFont="1" applyFill="1" applyBorder="1"/>
    <xf numFmtId="0" fontId="8" fillId="0" borderId="0" xfId="0" applyFont="1" applyFill="1" applyBorder="1"/>
    <xf numFmtId="0" fontId="7" fillId="0" borderId="0" xfId="0" applyFont="1" applyFill="1" applyBorder="1" applyAlignment="1">
      <alignment horizontal="left"/>
    </xf>
    <xf numFmtId="43" fontId="8" fillId="15" borderId="2" xfId="3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7" fillId="0" borderId="0" xfId="0" applyFont="1" applyFill="1" applyBorder="1" applyAlignment="1">
      <alignment vertical="top" wrapText="1"/>
    </xf>
    <xf numFmtId="43" fontId="8" fillId="16" borderId="6" xfId="3" applyFont="1" applyFill="1" applyBorder="1" applyAlignment="1">
      <alignment horizontal="center" vertical="center"/>
    </xf>
    <xf numFmtId="43" fontId="8" fillId="16" borderId="2" xfId="3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188" fontId="7" fillId="15" borderId="2" xfId="3" applyNumberFormat="1" applyFont="1" applyFill="1" applyBorder="1"/>
    <xf numFmtId="188" fontId="11" fillId="16" borderId="36" xfId="0" applyNumberFormat="1" applyFont="1" applyFill="1" applyBorder="1" applyAlignment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6" borderId="2" xfId="0" applyFont="1" applyFill="1" applyBorder="1" applyAlignment="1">
      <alignment horizontal="center" vertical="center" wrapText="1"/>
    </xf>
    <xf numFmtId="0" fontId="50" fillId="16" borderId="35" xfId="1" applyFont="1" applyFill="1" applyBorder="1" applyAlignment="1">
      <alignment horizontal="center"/>
    </xf>
    <xf numFmtId="0" fontId="51" fillId="0" borderId="0" xfId="0" applyFont="1" applyBorder="1" applyAlignment="1">
      <alignment horizontal="left" vertical="center"/>
    </xf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15" fillId="0" borderId="0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16" fillId="16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188" fontId="7" fillId="0" borderId="0" xfId="0" applyNumberFormat="1" applyFont="1" applyBorder="1"/>
    <xf numFmtId="0" fontId="8" fillId="0" borderId="0" xfId="0" applyFont="1" applyBorder="1"/>
    <xf numFmtId="188" fontId="8" fillId="0" borderId="0" xfId="3" applyNumberFormat="1" applyFont="1" applyBorder="1"/>
    <xf numFmtId="0" fontId="8" fillId="11" borderId="0" xfId="0" applyFont="1" applyFill="1" applyBorder="1" applyAlignment="1">
      <alignment horizontal="center"/>
    </xf>
    <xf numFmtId="0" fontId="8" fillId="11" borderId="0" xfId="0" applyFont="1" applyFill="1" applyBorder="1"/>
    <xf numFmtId="0" fontId="8" fillId="11" borderId="0" xfId="0" applyFont="1" applyFill="1" applyBorder="1" applyAlignment="1">
      <alignment horizontal="center" vertical="center" wrapText="1"/>
    </xf>
    <xf numFmtId="0" fontId="8" fillId="11" borderId="0" xfId="0" applyFont="1" applyFill="1" applyBorder="1" applyAlignment="1">
      <alignment horizontal="left" vertical="center" wrapText="1"/>
    </xf>
    <xf numFmtId="0" fontId="7" fillId="6" borderId="0" xfId="0" applyFont="1" applyFill="1" applyBorder="1"/>
    <xf numFmtId="0" fontId="54" fillId="0" borderId="0" xfId="0" applyFont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/>
    </xf>
    <xf numFmtId="188" fontId="7" fillId="8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7" fillId="0" borderId="27" xfId="0" applyFont="1" applyBorder="1"/>
    <xf numFmtId="0" fontId="7" fillId="0" borderId="28" xfId="0" applyFont="1" applyBorder="1"/>
    <xf numFmtId="0" fontId="8" fillId="12" borderId="11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/>
    </xf>
    <xf numFmtId="43" fontId="8" fillId="0" borderId="2" xfId="3" applyFont="1" applyBorder="1"/>
    <xf numFmtId="0" fontId="5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8" fillId="0" borderId="0" xfId="0" applyFont="1" applyBorder="1" applyAlignment="1">
      <alignment vertical="center"/>
    </xf>
    <xf numFmtId="0" fontId="16" fillId="16" borderId="3" xfId="0" applyFont="1" applyFill="1" applyBorder="1"/>
    <xf numFmtId="0" fontId="25" fillId="0" borderId="0" xfId="0" applyFont="1" applyAlignment="1">
      <alignment vertical="center" wrapText="1"/>
    </xf>
    <xf numFmtId="188" fontId="8" fillId="0" borderId="0" xfId="0" applyNumberFormat="1" applyFont="1" applyFill="1" applyBorder="1"/>
    <xf numFmtId="0" fontId="12" fillId="0" borderId="0" xfId="0" applyFont="1" applyFill="1" applyBorder="1" applyAlignment="1">
      <alignment horizontal="center"/>
    </xf>
    <xf numFmtId="188" fontId="8" fillId="0" borderId="0" xfId="3" applyNumberFormat="1" applyFont="1" applyFill="1" applyBorder="1"/>
    <xf numFmtId="188" fontId="7" fillId="0" borderId="0" xfId="0" applyNumberFormat="1" applyFont="1" applyFill="1" applyBorder="1"/>
    <xf numFmtId="0" fontId="8" fillId="15" borderId="0" xfId="0" applyFont="1" applyFill="1" applyBorder="1" applyAlignment="1">
      <alignment horizontal="center" vertical="center" wrapText="1"/>
    </xf>
    <xf numFmtId="0" fontId="8" fillId="15" borderId="0" xfId="0" applyFont="1" applyFill="1" applyBorder="1" applyAlignment="1">
      <alignment horizontal="center" vertical="center"/>
    </xf>
    <xf numFmtId="49" fontId="35" fillId="5" borderId="0" xfId="3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17" fillId="0" borderId="0" xfId="0" applyFont="1" applyBorder="1"/>
    <xf numFmtId="0" fontId="8" fillId="0" borderId="0" xfId="0" applyFont="1" applyFill="1" applyBorder="1" applyAlignment="1">
      <alignment horizontal="center"/>
    </xf>
    <xf numFmtId="0" fontId="23" fillId="0" borderId="0" xfId="0" applyFont="1" applyBorder="1"/>
    <xf numFmtId="0" fontId="12" fillId="0" borderId="0" xfId="0" applyFont="1" applyBorder="1" applyAlignment="1">
      <alignment horizontal="center"/>
    </xf>
    <xf numFmtId="188" fontId="8" fillId="0" borderId="35" xfId="3" applyNumberFormat="1" applyFont="1" applyFill="1" applyBorder="1"/>
    <xf numFmtId="188" fontId="8" fillId="0" borderId="35" xfId="3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88" fontId="7" fillId="0" borderId="0" xfId="3" applyNumberFormat="1" applyFont="1" applyFill="1" applyBorder="1"/>
    <xf numFmtId="0" fontId="12" fillId="0" borderId="0" xfId="0" applyFont="1" applyBorder="1" applyAlignment="1">
      <alignment horizontal="center" vertical="top" wrapText="1"/>
    </xf>
    <xf numFmtId="188" fontId="8" fillId="0" borderId="0" xfId="3" applyNumberFormat="1" applyFont="1" applyAlignment="1">
      <alignment vertical="top" wrapText="1"/>
    </xf>
    <xf numFmtId="0" fontId="23" fillId="0" borderId="0" xfId="0" applyFont="1" applyAlignment="1">
      <alignment vertical="top" wrapText="1"/>
    </xf>
    <xf numFmtId="0" fontId="8" fillId="24" borderId="0" xfId="0" applyFont="1" applyFill="1" applyBorder="1" applyAlignment="1">
      <alignment horizontal="center"/>
    </xf>
    <xf numFmtId="188" fontId="22" fillId="0" borderId="0" xfId="0" applyNumberFormat="1" applyFont="1" applyBorder="1"/>
    <xf numFmtId="188" fontId="22" fillId="6" borderId="0" xfId="0" applyNumberFormat="1" applyFont="1" applyFill="1" applyBorder="1"/>
    <xf numFmtId="188" fontId="8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43" fontId="15" fillId="0" borderId="0" xfId="3" applyFont="1" applyAlignment="1">
      <alignment vertical="top"/>
    </xf>
    <xf numFmtId="0" fontId="7" fillId="0" borderId="0" xfId="0" applyFont="1" applyFill="1" applyBorder="1" applyAlignment="1">
      <alignment horizontal="center" vertical="top"/>
    </xf>
    <xf numFmtId="188" fontId="7" fillId="0" borderId="0" xfId="0" applyNumberFormat="1" applyFont="1" applyFill="1" applyBorder="1" applyAlignment="1">
      <alignment vertical="top" wrapText="1"/>
    </xf>
    <xf numFmtId="188" fontId="8" fillId="16" borderId="0" xfId="0" applyNumberFormat="1" applyFont="1" applyFill="1" applyBorder="1"/>
    <xf numFmtId="0" fontId="5" fillId="0" borderId="0" xfId="0" applyFont="1" applyAlignment="1">
      <alignment vertical="top"/>
    </xf>
    <xf numFmtId="0" fontId="38" fillId="19" borderId="31" xfId="0" applyFont="1" applyFill="1" applyBorder="1" applyAlignment="1">
      <alignment horizontal="left" vertical="top" wrapText="1" readingOrder="1"/>
    </xf>
    <xf numFmtId="0" fontId="39" fillId="19" borderId="31" xfId="0" applyFont="1" applyFill="1" applyBorder="1" applyAlignment="1">
      <alignment horizontal="left" vertical="top" wrapText="1" readingOrder="1"/>
    </xf>
    <xf numFmtId="0" fontId="38" fillId="19" borderId="32" xfId="0" applyFont="1" applyFill="1" applyBorder="1" applyAlignment="1">
      <alignment horizontal="left" vertical="top" wrapText="1" readingOrder="1"/>
    </xf>
    <xf numFmtId="0" fontId="40" fillId="20" borderId="33" xfId="0" applyFont="1" applyFill="1" applyBorder="1" applyAlignment="1">
      <alignment horizontal="center" vertical="top" wrapText="1" readingOrder="1"/>
    </xf>
    <xf numFmtId="0" fontId="40" fillId="20" borderId="33" xfId="0" applyFont="1" applyFill="1" applyBorder="1" applyAlignment="1">
      <alignment horizontal="left" vertical="top" readingOrder="1"/>
    </xf>
    <xf numFmtId="0" fontId="40" fillId="21" borderId="34" xfId="0" applyFont="1" applyFill="1" applyBorder="1" applyAlignment="1">
      <alignment horizontal="center" vertical="top" wrapText="1" readingOrder="1"/>
    </xf>
    <xf numFmtId="0" fontId="32" fillId="21" borderId="34" xfId="0" applyFont="1" applyFill="1" applyBorder="1" applyAlignment="1">
      <alignment horizontal="center" vertical="top" wrapText="1" readingOrder="1"/>
    </xf>
    <xf numFmtId="0" fontId="40" fillId="21" borderId="34" xfId="0" applyFont="1" applyFill="1" applyBorder="1" applyAlignment="1">
      <alignment horizontal="left" vertical="top" readingOrder="1"/>
    </xf>
    <xf numFmtId="0" fontId="40" fillId="20" borderId="30" xfId="0" applyFont="1" applyFill="1" applyBorder="1" applyAlignment="1">
      <alignment horizontal="center" vertical="top" wrapText="1" readingOrder="1"/>
    </xf>
    <xf numFmtId="0" fontId="40" fillId="20" borderId="30" xfId="0" applyFont="1" applyFill="1" applyBorder="1" applyAlignment="1">
      <alignment horizontal="left" vertical="top" readingOrder="1"/>
    </xf>
    <xf numFmtId="0" fontId="40" fillId="21" borderId="30" xfId="0" applyFont="1" applyFill="1" applyBorder="1" applyAlignment="1">
      <alignment horizontal="center" vertical="top" wrapText="1" readingOrder="1"/>
    </xf>
    <xf numFmtId="0" fontId="32" fillId="21" borderId="30" xfId="0" applyFont="1" applyFill="1" applyBorder="1" applyAlignment="1">
      <alignment horizontal="center" vertical="top" wrapText="1" readingOrder="1"/>
    </xf>
    <xf numFmtId="0" fontId="40" fillId="21" borderId="30" xfId="0" applyFont="1" applyFill="1" applyBorder="1" applyAlignment="1">
      <alignment horizontal="left" vertical="top" readingOrder="1"/>
    </xf>
    <xf numFmtId="0" fontId="40" fillId="20" borderId="34" xfId="0" applyFont="1" applyFill="1" applyBorder="1" applyAlignment="1">
      <alignment horizontal="center" vertical="top" wrapText="1" readingOrder="1"/>
    </xf>
    <xf numFmtId="0" fontId="32" fillId="20" borderId="34" xfId="0" applyFont="1" applyFill="1" applyBorder="1" applyAlignment="1">
      <alignment horizontal="center" vertical="top" wrapText="1" readingOrder="1"/>
    </xf>
    <xf numFmtId="0" fontId="40" fillId="20" borderId="34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center" vertical="top" wrapText="1" readingOrder="1"/>
    </xf>
    <xf numFmtId="0" fontId="17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/>
    </xf>
    <xf numFmtId="40" fontId="7" fillId="0" borderId="0" xfId="0" applyNumberFormat="1" applyFont="1" applyAlignment="1">
      <alignment vertical="top"/>
    </xf>
    <xf numFmtId="40" fontId="7" fillId="0" borderId="0" xfId="3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vertical="top"/>
    </xf>
    <xf numFmtId="40" fontId="8" fillId="0" borderId="0" xfId="0" applyNumberFormat="1" applyFont="1" applyFill="1" applyBorder="1" applyAlignment="1">
      <alignment horizontal="center" vertical="top"/>
    </xf>
    <xf numFmtId="40" fontId="28" fillId="0" borderId="0" xfId="0" applyNumberFormat="1" applyFont="1" applyFill="1" applyBorder="1" applyAlignment="1">
      <alignment horizontal="center" vertical="top"/>
    </xf>
    <xf numFmtId="40" fontId="7" fillId="0" borderId="0" xfId="0" applyNumberFormat="1" applyFont="1" applyFill="1" applyBorder="1" applyAlignment="1">
      <alignment horizontal="center" vertical="top"/>
    </xf>
    <xf numFmtId="40" fontId="17" fillId="0" borderId="0" xfId="0" applyNumberFormat="1" applyFont="1" applyFill="1" applyBorder="1" applyAlignment="1">
      <alignment horizontal="center" vertical="top" wrapText="1" readingOrder="1"/>
    </xf>
    <xf numFmtId="38" fontId="7" fillId="0" borderId="0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2" fillId="0" borderId="2" xfId="0" applyFont="1" applyBorder="1" applyAlignment="1"/>
    <xf numFmtId="188" fontId="7" fillId="24" borderId="0" xfId="3" applyNumberFormat="1" applyFont="1" applyFill="1" applyBorder="1"/>
    <xf numFmtId="188" fontId="8" fillId="24" borderId="35" xfId="3" applyNumberFormat="1" applyFont="1" applyFill="1" applyBorder="1"/>
    <xf numFmtId="0" fontId="23" fillId="29" borderId="0" xfId="0" applyFont="1" applyFill="1" applyAlignment="1">
      <alignment vertical="top" wrapText="1"/>
    </xf>
    <xf numFmtId="188" fontId="28" fillId="28" borderId="0" xfId="0" applyNumberFormat="1" applyFont="1" applyFill="1" applyBorder="1" applyAlignment="1">
      <alignment horizontal="center" vertical="top"/>
    </xf>
    <xf numFmtId="43" fontId="8" fillId="7" borderId="0" xfId="3" applyFont="1" applyFill="1" applyBorder="1" applyAlignment="1">
      <alignment horizontal="center" vertical="center" wrapText="1"/>
    </xf>
    <xf numFmtId="0" fontId="12" fillId="0" borderId="0" xfId="0" applyFont="1" applyBorder="1" applyAlignment="1"/>
    <xf numFmtId="0" fontId="12" fillId="0" borderId="0" xfId="0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8" fillId="16" borderId="0" xfId="3" applyNumberFormat="1" applyFont="1" applyFill="1" applyBorder="1" applyAlignment="1">
      <alignment horizontal="right"/>
    </xf>
    <xf numFmtId="188" fontId="8" fillId="0" borderId="0" xfId="3" applyNumberFormat="1" applyFont="1" applyBorder="1" applyAlignment="1">
      <alignment horizontal="right"/>
    </xf>
    <xf numFmtId="188" fontId="8" fillId="0" borderId="0" xfId="3" applyNumberFormat="1" applyFont="1" applyAlignment="1">
      <alignment horizontal="right"/>
    </xf>
    <xf numFmtId="188" fontId="8" fillId="0" borderId="0" xfId="3" applyNumberFormat="1" applyFont="1" applyAlignment="1">
      <alignment horizontal="right" vertical="top" wrapText="1"/>
    </xf>
    <xf numFmtId="0" fontId="15" fillId="0" borderId="0" xfId="0" applyFont="1" applyAlignment="1">
      <alignment horizontal="right"/>
    </xf>
    <xf numFmtId="188" fontId="8" fillId="0" borderId="0" xfId="0" applyNumberFormat="1" applyFont="1" applyAlignment="1">
      <alignment horizontal="right"/>
    </xf>
    <xf numFmtId="188" fontId="8" fillId="0" borderId="0" xfId="0" applyNumberFormat="1" applyFont="1" applyAlignment="1">
      <alignment horizontal="right" vertical="top"/>
    </xf>
    <xf numFmtId="188" fontId="7" fillId="0" borderId="0" xfId="3" applyNumberFormat="1" applyFont="1" applyAlignment="1">
      <alignment horizontal="right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49" fontId="35" fillId="0" borderId="0" xfId="3" applyNumberFormat="1" applyFont="1" applyBorder="1" applyAlignment="1">
      <alignment horizontal="center" vertical="center" wrapText="1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8" fillId="31" borderId="0" xfId="7" applyFont="1" applyFill="1"/>
    <xf numFmtId="0" fontId="7" fillId="0" borderId="0" xfId="7" applyFont="1"/>
    <xf numFmtId="0" fontId="48" fillId="31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8" fillId="31" borderId="41" xfId="7" applyFont="1" applyFill="1" applyBorder="1"/>
    <xf numFmtId="188" fontId="4" fillId="0" borderId="0" xfId="7" applyNumberFormat="1"/>
    <xf numFmtId="0" fontId="48" fillId="0" borderId="0" xfId="7" applyFont="1"/>
    <xf numFmtId="188" fontId="48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5" borderId="2" xfId="0" applyFont="1" applyFill="1" applyBorder="1" applyAlignment="1">
      <alignment horizontal="left" vertical="center"/>
    </xf>
    <xf numFmtId="40" fontId="8" fillId="15" borderId="0" xfId="0" applyNumberFormat="1" applyFont="1" applyFill="1"/>
    <xf numFmtId="0" fontId="8" fillId="15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188" fontId="8" fillId="0" borderId="35" xfId="3" applyNumberFormat="1" applyFont="1" applyFill="1" applyBorder="1" applyAlignment="1">
      <alignment horizontal="right"/>
    </xf>
    <xf numFmtId="188" fontId="8" fillId="0" borderId="0" xfId="3" applyNumberFormat="1" applyFont="1" applyFill="1" applyBorder="1" applyAlignment="1">
      <alignment horizontal="right"/>
    </xf>
    <xf numFmtId="188" fontId="22" fillId="6" borderId="0" xfId="0" applyNumberFormat="1" applyFont="1" applyFill="1" applyBorder="1" applyAlignment="1">
      <alignment horizontal="right"/>
    </xf>
    <xf numFmtId="188" fontId="28" fillId="16" borderId="0" xfId="0" applyNumberFormat="1" applyFont="1" applyFill="1" applyBorder="1" applyAlignment="1">
      <alignment horizontal="right" vertical="top"/>
    </xf>
    <xf numFmtId="0" fontId="12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top"/>
    </xf>
    <xf numFmtId="0" fontId="17" fillId="0" borderId="0" xfId="0" applyFont="1" applyBorder="1" applyAlignment="1">
      <alignment horizontal="right"/>
    </xf>
    <xf numFmtId="0" fontId="20" fillId="0" borderId="0" xfId="1" applyFont="1" applyBorder="1" applyAlignment="1">
      <alignment horizontal="right"/>
    </xf>
    <xf numFmtId="0" fontId="3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vertical="center"/>
    </xf>
    <xf numFmtId="0" fontId="31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top" wrapText="1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8" fillId="23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16" borderId="0" xfId="0" applyFont="1" applyFill="1" applyAlignment="1">
      <alignment horizontal="center" vertical="center"/>
    </xf>
    <xf numFmtId="40" fontId="8" fillId="16" borderId="0" xfId="0" applyNumberFormat="1" applyFont="1" applyFill="1" applyAlignment="1">
      <alignment horizontal="center" vertic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4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11" fillId="0" borderId="0" xfId="0" applyFont="1" applyFill="1" applyBorder="1" applyAlignment="1">
      <alignment horizontal="center" vertical="top" wrapText="1" readingOrder="1"/>
    </xf>
    <xf numFmtId="0" fontId="8" fillId="26" borderId="22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62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17" fillId="0" borderId="2" xfId="0" applyFont="1" applyBorder="1" applyAlignment="1">
      <alignment horizontal="left" indent="1"/>
    </xf>
    <xf numFmtId="0" fontId="7" fillId="0" borderId="2" xfId="0" applyFont="1" applyBorder="1" applyAlignment="1">
      <alignment horizontal="left" vertical="top" wrapText="1" indent="1"/>
    </xf>
    <xf numFmtId="0" fontId="63" fillId="0" borderId="0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5" fillId="0" borderId="0" xfId="0" applyFont="1" applyBorder="1" applyAlignment="1">
      <alignment horizontal="center"/>
    </xf>
    <xf numFmtId="0" fontId="55" fillId="8" borderId="0" xfId="0" applyFont="1" applyFill="1" applyBorder="1" applyAlignment="1">
      <alignment horizontal="center" vertical="center"/>
    </xf>
    <xf numFmtId="0" fontId="63" fillId="8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5" borderId="2" xfId="0" applyFont="1" applyFill="1" applyBorder="1" applyAlignment="1">
      <alignment horizontal="center" vertical="center" wrapText="1"/>
    </xf>
    <xf numFmtId="0" fontId="55" fillId="0" borderId="22" xfId="0" applyFont="1" applyBorder="1" applyAlignment="1">
      <alignment horizontal="center"/>
    </xf>
    <xf numFmtId="40" fontId="17" fillId="0" borderId="0" xfId="0" applyNumberFormat="1" applyFont="1" applyBorder="1" applyAlignment="1"/>
    <xf numFmtId="0" fontId="11" fillId="16" borderId="0" xfId="0" applyFont="1" applyFill="1" applyAlignment="1">
      <alignment horizontal="center" vertical="top"/>
    </xf>
    <xf numFmtId="40" fontId="7" fillId="17" borderId="0" xfId="0" applyNumberFormat="1" applyFont="1" applyFill="1" applyBorder="1" applyAlignment="1">
      <alignment vertical="top"/>
    </xf>
    <xf numFmtId="0" fontId="17" fillId="17" borderId="0" xfId="0" applyFont="1" applyFill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43" fontId="65" fillId="0" borderId="0" xfId="3" applyFont="1" applyFill="1" applyBorder="1"/>
    <xf numFmtId="0" fontId="16" fillId="4" borderId="25" xfId="0" applyFont="1" applyFill="1" applyBorder="1" applyAlignment="1">
      <alignment horizontal="centerContinuous"/>
    </xf>
    <xf numFmtId="188" fontId="7" fillId="0" borderId="0" xfId="0" applyNumberFormat="1" applyFont="1" applyFill="1"/>
    <xf numFmtId="188" fontId="14" fillId="0" borderId="35" xfId="3" applyNumberFormat="1" applyFont="1" applyFill="1" applyBorder="1" applyAlignment="1">
      <alignment horizontal="right"/>
    </xf>
    <xf numFmtId="40" fontId="29" fillId="15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12" fillId="0" borderId="0" xfId="0" applyFont="1" applyFill="1" applyBorder="1" applyAlignment="1">
      <alignment horizontal="center" vertical="top"/>
    </xf>
    <xf numFmtId="188" fontId="8" fillId="0" borderId="0" xfId="3" applyNumberFormat="1" applyFont="1" applyAlignment="1">
      <alignment horizontal="right" vertical="top"/>
    </xf>
    <xf numFmtId="188" fontId="8" fillId="0" borderId="0" xfId="3" applyNumberFormat="1" applyFont="1" applyAlignment="1">
      <alignment vertical="top"/>
    </xf>
    <xf numFmtId="0" fontId="23" fillId="0" borderId="0" xfId="0" applyFont="1" applyAlignment="1">
      <alignment vertical="top"/>
    </xf>
    <xf numFmtId="0" fontId="23" fillId="28" borderId="0" xfId="0" applyFont="1" applyFill="1" applyAlignment="1">
      <alignment vertical="top"/>
    </xf>
    <xf numFmtId="0" fontId="12" fillId="0" borderId="0" xfId="0" applyFont="1" applyFill="1" applyBorder="1" applyAlignment="1">
      <alignment vertical="top" wrapText="1"/>
    </xf>
    <xf numFmtId="188" fontId="8" fillId="18" borderId="0" xfId="0" applyNumberFormat="1" applyFont="1" applyFill="1" applyBorder="1" applyAlignment="1">
      <alignment vertical="top" wrapText="1"/>
    </xf>
    <xf numFmtId="188" fontId="8" fillId="18" borderId="0" xfId="0" applyNumberFormat="1" applyFont="1" applyFill="1" applyBorder="1" applyAlignment="1">
      <alignment vertical="top"/>
    </xf>
    <xf numFmtId="0" fontId="8" fillId="18" borderId="0" xfId="0" applyFont="1" applyFill="1" applyBorder="1" applyAlignment="1">
      <alignment vertical="top" wrapText="1"/>
    </xf>
    <xf numFmtId="0" fontId="8" fillId="18" borderId="0" xfId="0" applyFont="1" applyFill="1" applyBorder="1" applyAlignment="1">
      <alignment horizontal="center"/>
    </xf>
    <xf numFmtId="0" fontId="7" fillId="8" borderId="0" xfId="0" applyFont="1" applyFill="1" applyBorder="1"/>
    <xf numFmtId="188" fontId="7" fillId="8" borderId="0" xfId="3" applyNumberFormat="1" applyFont="1" applyFill="1" applyBorder="1" applyAlignment="1">
      <alignment horizontal="right"/>
    </xf>
    <xf numFmtId="0" fontId="14" fillId="8" borderId="0" xfId="0" applyFont="1" applyFill="1" applyBorder="1" applyAlignment="1">
      <alignment horizontal="center"/>
    </xf>
    <xf numFmtId="0" fontId="66" fillId="18" borderId="0" xfId="0" applyFont="1" applyFill="1" applyBorder="1" applyAlignment="1">
      <alignment horizontal="center"/>
    </xf>
    <xf numFmtId="0" fontId="58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1" borderId="0" xfId="2" applyFont="1" applyFill="1" applyBorder="1" applyAlignment="1">
      <alignment horizontal="center"/>
    </xf>
    <xf numFmtId="188" fontId="7" fillId="0" borderId="0" xfId="3" applyNumberFormat="1" applyFont="1" applyBorder="1"/>
    <xf numFmtId="188" fontId="7" fillId="16" borderId="0" xfId="0" applyNumberFormat="1" applyFont="1" applyFill="1" applyBorder="1"/>
    <xf numFmtId="188" fontId="7" fillId="8" borderId="0" xfId="0" applyNumberFormat="1" applyFont="1" applyFill="1" applyBorder="1"/>
    <xf numFmtId="188" fontId="7" fillId="8" borderId="0" xfId="3" applyNumberFormat="1" applyFont="1" applyFill="1" applyBorder="1"/>
    <xf numFmtId="188" fontId="8" fillId="18" borderId="0" xfId="3" applyNumberFormat="1" applyFont="1" applyFill="1" applyBorder="1" applyAlignment="1">
      <alignment horizontal="right" vertical="top" wrapText="1"/>
    </xf>
    <xf numFmtId="188" fontId="8" fillId="0" borderId="0" xfId="0" applyNumberFormat="1" applyFont="1" applyFill="1" applyBorder="1" applyAlignment="1">
      <alignment horizontal="right" vertical="top"/>
    </xf>
    <xf numFmtId="188" fontId="8" fillId="28" borderId="0" xfId="0" applyNumberFormat="1" applyFont="1" applyFill="1" applyBorder="1" applyAlignment="1">
      <alignment horizontal="right" vertical="top"/>
    </xf>
    <xf numFmtId="188" fontId="11" fillId="15" borderId="35" xfId="0" applyNumberFormat="1" applyFont="1" applyFill="1" applyBorder="1" applyAlignment="1"/>
    <xf numFmtId="188" fontId="7" fillId="16" borderId="36" xfId="3" applyNumberFormat="1" applyFont="1" applyFill="1" applyBorder="1"/>
    <xf numFmtId="188" fontId="8" fillId="0" borderId="42" xfId="0" applyNumberFormat="1" applyFont="1" applyBorder="1"/>
    <xf numFmtId="188" fontId="8" fillId="0" borderId="42" xfId="0" applyNumberFormat="1" applyFont="1" applyBorder="1" applyAlignment="1">
      <alignment horizontal="center"/>
    </xf>
    <xf numFmtId="188" fontId="8" fillId="0" borderId="45" xfId="0" applyNumberFormat="1" applyFont="1" applyBorder="1"/>
    <xf numFmtId="188" fontId="17" fillId="25" borderId="2" xfId="0" applyNumberFormat="1" applyFont="1" applyFill="1" applyBorder="1"/>
    <xf numFmtId="188" fontId="17" fillId="26" borderId="2" xfId="0" applyNumberFormat="1" applyFont="1" applyFill="1" applyBorder="1"/>
    <xf numFmtId="188" fontId="17" fillId="26" borderId="2" xfId="3" applyNumberFormat="1" applyFont="1" applyFill="1" applyBorder="1"/>
    <xf numFmtId="188" fontId="17" fillId="0" borderId="2" xfId="3" applyNumberFormat="1" applyFont="1" applyBorder="1"/>
    <xf numFmtId="188" fontId="17" fillId="12" borderId="2" xfId="3" applyNumberFormat="1" applyFont="1" applyFill="1" applyBorder="1"/>
    <xf numFmtId="188" fontId="17" fillId="0" borderId="2" xfId="0" applyNumberFormat="1" applyFont="1" applyFill="1" applyBorder="1"/>
    <xf numFmtId="188" fontId="17" fillId="18" borderId="2" xfId="3" applyNumberFormat="1" applyFont="1" applyFill="1" applyBorder="1"/>
    <xf numFmtId="188" fontId="8" fillId="25" borderId="2" xfId="0" applyNumberFormat="1" applyFont="1" applyFill="1" applyBorder="1" applyAlignment="1"/>
    <xf numFmtId="188" fontId="8" fillId="26" borderId="2" xfId="0" applyNumberFormat="1" applyFont="1" applyFill="1" applyBorder="1" applyAlignment="1"/>
    <xf numFmtId="188" fontId="8" fillId="16" borderId="2" xfId="0" applyNumberFormat="1" applyFont="1" applyFill="1" applyBorder="1" applyAlignment="1"/>
    <xf numFmtId="188" fontId="8" fillId="12" borderId="2" xfId="0" applyNumberFormat="1" applyFont="1" applyFill="1" applyBorder="1" applyAlignment="1"/>
    <xf numFmtId="188" fontId="8" fillId="0" borderId="2" xfId="0" applyNumberFormat="1" applyFont="1" applyFill="1" applyBorder="1" applyAlignment="1"/>
    <xf numFmtId="188" fontId="8" fillId="18" borderId="2" xfId="0" applyNumberFormat="1" applyFont="1" applyFill="1" applyBorder="1" applyAlignment="1"/>
    <xf numFmtId="188" fontId="17" fillId="23" borderId="2" xfId="3" applyNumberFormat="1" applyFont="1" applyFill="1" applyBorder="1" applyAlignment="1">
      <alignment vertical="center"/>
    </xf>
    <xf numFmtId="188" fontId="17" fillId="25" borderId="2" xfId="0" applyNumberFormat="1" applyFont="1" applyFill="1" applyBorder="1" applyAlignment="1"/>
    <xf numFmtId="188" fontId="17" fillId="26" borderId="2" xfId="0" applyNumberFormat="1" applyFont="1" applyFill="1" applyBorder="1" applyAlignment="1"/>
    <xf numFmtId="188" fontId="17" fillId="26" borderId="2" xfId="3" applyNumberFormat="1" applyFont="1" applyFill="1" applyBorder="1" applyAlignment="1"/>
    <xf numFmtId="188" fontId="17" fillId="0" borderId="2" xfId="3" applyNumberFormat="1" applyFont="1" applyBorder="1" applyAlignment="1"/>
    <xf numFmtId="188" fontId="17" fillId="12" borderId="2" xfId="3" applyNumberFormat="1" applyFont="1" applyFill="1" applyBorder="1" applyAlignment="1"/>
    <xf numFmtId="188" fontId="17" fillId="0" borderId="2" xfId="0" applyNumberFormat="1" applyFont="1" applyFill="1" applyBorder="1" applyAlignment="1"/>
    <xf numFmtId="188" fontId="17" fillId="18" borderId="2" xfId="3" applyNumberFormat="1" applyFont="1" applyFill="1" applyBorder="1" applyAlignment="1"/>
    <xf numFmtId="188" fontId="7" fillId="27" borderId="0" xfId="0" applyNumberFormat="1" applyFont="1" applyFill="1"/>
    <xf numFmtId="188" fontId="17" fillId="23" borderId="2" xfId="3" applyNumberFormat="1" applyFont="1" applyFill="1" applyBorder="1"/>
    <xf numFmtId="188" fontId="30" fillId="26" borderId="2" xfId="0" applyNumberFormat="1" applyFont="1" applyFill="1" applyBorder="1"/>
    <xf numFmtId="188" fontId="17" fillId="25" borderId="9" xfId="0" applyNumberFormat="1" applyFont="1" applyFill="1" applyBorder="1"/>
    <xf numFmtId="188" fontId="17" fillId="26" borderId="9" xfId="0" applyNumberFormat="1" applyFont="1" applyFill="1" applyBorder="1"/>
    <xf numFmtId="188" fontId="17" fillId="26" borderId="9" xfId="3" applyNumberFormat="1" applyFont="1" applyFill="1" applyBorder="1"/>
    <xf numFmtId="188" fontId="17" fillId="0" borderId="9" xfId="3" applyNumberFormat="1" applyFont="1" applyBorder="1"/>
    <xf numFmtId="188" fontId="17" fillId="12" borderId="9" xfId="3" applyNumberFormat="1" applyFont="1" applyFill="1" applyBorder="1"/>
    <xf numFmtId="188" fontId="17" fillId="0" borderId="9" xfId="0" applyNumberFormat="1" applyFont="1" applyFill="1" applyBorder="1"/>
    <xf numFmtId="188" fontId="17" fillId="18" borderId="9" xfId="3" applyNumberFormat="1" applyFont="1" applyFill="1" applyBorder="1"/>
    <xf numFmtId="188" fontId="11" fillId="25" borderId="36" xfId="0" applyNumberFormat="1" applyFont="1" applyFill="1" applyBorder="1"/>
    <xf numFmtId="188" fontId="11" fillId="26" borderId="36" xfId="0" applyNumberFormat="1" applyFont="1" applyFill="1" applyBorder="1"/>
    <xf numFmtId="188" fontId="11" fillId="0" borderId="36" xfId="3" applyNumberFormat="1" applyFont="1" applyBorder="1"/>
    <xf numFmtId="188" fontId="11" fillId="12" borderId="36" xfId="3" applyNumberFormat="1" applyFont="1" applyFill="1" applyBorder="1"/>
    <xf numFmtId="188" fontId="11" fillId="0" borderId="36" xfId="0" applyNumberFormat="1" applyFont="1" applyFill="1" applyBorder="1"/>
    <xf numFmtId="188" fontId="11" fillId="23" borderId="36" xfId="3" applyNumberFormat="1" applyFont="1" applyFill="1" applyBorder="1"/>
    <xf numFmtId="188" fontId="11" fillId="18" borderId="36" xfId="3" applyNumberFormat="1" applyFont="1" applyFill="1" applyBorder="1"/>
    <xf numFmtId="188" fontId="36" fillId="26" borderId="2" xfId="0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6" borderId="2" xfId="3" applyNumberFormat="1" applyFont="1" applyFill="1" applyBorder="1" applyAlignment="1"/>
    <xf numFmtId="188" fontId="7" fillId="17" borderId="2" xfId="0" applyNumberFormat="1" applyFont="1" applyFill="1" applyBorder="1" applyAlignment="1"/>
    <xf numFmtId="188" fontId="7" fillId="0" borderId="2" xfId="0" applyNumberFormat="1" applyFont="1" applyBorder="1" applyAlignment="1"/>
    <xf numFmtId="188" fontId="19" fillId="16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6" borderId="2" xfId="0" applyNumberFormat="1" applyFont="1" applyFill="1" applyBorder="1"/>
    <xf numFmtId="188" fontId="8" fillId="15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0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6" borderId="2" xfId="3" applyNumberFormat="1" applyFont="1" applyFill="1" applyBorder="1" applyAlignment="1">
      <alignment vertical="top"/>
    </xf>
    <xf numFmtId="188" fontId="7" fillId="16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6" borderId="2" xfId="3" applyNumberFormat="1" applyFont="1" applyFill="1" applyBorder="1" applyAlignment="1"/>
    <xf numFmtId="188" fontId="8" fillId="6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13" fillId="0" borderId="2" xfId="0" applyNumberFormat="1" applyFont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 vertical="center"/>
    </xf>
    <xf numFmtId="188" fontId="7" fillId="15" borderId="2" xfId="3" applyNumberFormat="1" applyFont="1" applyFill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/>
    </xf>
    <xf numFmtId="188" fontId="30" fillId="0" borderId="2" xfId="0" applyNumberFormat="1" applyFont="1" applyBorder="1" applyAlignment="1"/>
    <xf numFmtId="188" fontId="8" fillId="15" borderId="2" xfId="3" applyNumberFormat="1" applyFont="1" applyFill="1" applyBorder="1" applyAlignment="1">
      <alignment horizontal="center" vertical="center"/>
    </xf>
    <xf numFmtId="0" fontId="20" fillId="13" borderId="29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0" fontId="12" fillId="0" borderId="0" xfId="0" applyNumberFormat="1" applyFont="1" applyBorder="1" applyAlignment="1"/>
    <xf numFmtId="0" fontId="12" fillId="0" borderId="0" xfId="0" applyNumberFormat="1" applyFont="1" applyBorder="1" applyAlignment="1">
      <alignment horizontal="right"/>
    </xf>
    <xf numFmtId="188" fontId="7" fillId="0" borderId="0" xfId="0" applyNumberFormat="1" applyFont="1" applyFill="1" applyBorder="1" applyAlignment="1">
      <alignment vertical="top"/>
    </xf>
    <xf numFmtId="49" fontId="20" fillId="0" borderId="0" xfId="6" applyNumberFormat="1" applyFont="1" applyFill="1" applyBorder="1" applyAlignment="1">
      <alignment horizontal="center" vertical="top"/>
    </xf>
    <xf numFmtId="189" fontId="8" fillId="0" borderId="42" xfId="3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0" fontId="7" fillId="8" borderId="15" xfId="0" applyFont="1" applyFill="1" applyBorder="1" applyAlignment="1">
      <alignment horizontal="center"/>
    </xf>
    <xf numFmtId="0" fontId="7" fillId="8" borderId="0" xfId="0" applyFont="1" applyFill="1"/>
    <xf numFmtId="188" fontId="7" fillId="8" borderId="16" xfId="0" applyNumberFormat="1" applyFont="1" applyFill="1" applyBorder="1"/>
    <xf numFmtId="0" fontId="33" fillId="8" borderId="1" xfId="6" applyFont="1" applyFill="1" applyBorder="1" applyAlignment="1">
      <alignment horizontal="center" vertical="top"/>
    </xf>
    <xf numFmtId="0" fontId="33" fillId="8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8" fillId="32" borderId="0" xfId="0" applyFont="1" applyFill="1" applyBorder="1" applyAlignment="1">
      <alignment horizontal="center"/>
    </xf>
    <xf numFmtId="43" fontId="12" fillId="32" borderId="0" xfId="3" applyFont="1" applyFill="1" applyBorder="1" applyAlignment="1">
      <alignment horizontal="center"/>
    </xf>
    <xf numFmtId="0" fontId="15" fillId="32" borderId="0" xfId="0" applyFont="1" applyFill="1" applyBorder="1"/>
    <xf numFmtId="0" fontId="15" fillId="32" borderId="0" xfId="0" applyFont="1" applyFill="1" applyBorder="1" applyAlignment="1">
      <alignment horizontal="right"/>
    </xf>
    <xf numFmtId="0" fontId="12" fillId="32" borderId="0" xfId="3" applyNumberFormat="1" applyFont="1" applyFill="1" applyBorder="1" applyAlignment="1">
      <alignment horizontal="center"/>
    </xf>
    <xf numFmtId="49" fontId="20" fillId="33" borderId="1" xfId="6" applyNumberFormat="1" applyFont="1" applyFill="1" applyBorder="1" applyAlignment="1">
      <alignment horizontal="center" vertical="top"/>
    </xf>
    <xf numFmtId="0" fontId="20" fillId="33" borderId="1" xfId="6" applyFont="1" applyFill="1" applyBorder="1" applyAlignment="1">
      <alignment vertical="top"/>
    </xf>
    <xf numFmtId="0" fontId="20" fillId="33" borderId="1" xfId="6" applyFont="1" applyFill="1" applyBorder="1" applyAlignment="1">
      <alignment horizontal="center" vertical="top"/>
    </xf>
    <xf numFmtId="0" fontId="20" fillId="33" borderId="1" xfId="6" applyFont="1" applyFill="1" applyBorder="1" applyAlignment="1">
      <alignment horizontal="left" vertical="top"/>
    </xf>
    <xf numFmtId="0" fontId="70" fillId="8" borderId="1" xfId="6" applyFont="1" applyFill="1" applyBorder="1" applyAlignment="1">
      <alignment horizontal="center" vertical="top"/>
    </xf>
    <xf numFmtId="0" fontId="70" fillId="8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188" fontId="17" fillId="0" borderId="0" xfId="0" applyNumberFormat="1" applyFont="1" applyFill="1" applyBorder="1"/>
    <xf numFmtId="49" fontId="17" fillId="0" borderId="0" xfId="0" applyNumberFormat="1" applyFont="1" applyFill="1" applyAlignment="1">
      <alignment horizontal="center"/>
    </xf>
    <xf numFmtId="49" fontId="11" fillId="25" borderId="0" xfId="0" applyNumberFormat="1" applyFont="1" applyFill="1" applyAlignment="1">
      <alignment horizontal="center"/>
    </xf>
    <xf numFmtId="0" fontId="11" fillId="25" borderId="0" xfId="0" applyFont="1" applyFill="1" applyAlignment="1">
      <alignment horizontal="center"/>
    </xf>
    <xf numFmtId="40" fontId="11" fillId="25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5" borderId="0" xfId="11" applyNumberFormat="1" applyFont="1" applyFill="1"/>
    <xf numFmtId="40" fontId="8" fillId="0" borderId="0" xfId="11" applyNumberFormat="1" applyFont="1"/>
    <xf numFmtId="40" fontId="7" fillId="17" borderId="0" xfId="11" applyNumberFormat="1" applyFont="1" applyFill="1"/>
    <xf numFmtId="0" fontId="14" fillId="14" borderId="0" xfId="11" applyFont="1" applyFill="1"/>
    <xf numFmtId="40" fontId="14" fillId="14" borderId="0" xfId="11" applyNumberFormat="1" applyFont="1" applyFill="1"/>
    <xf numFmtId="40" fontId="8" fillId="12" borderId="0" xfId="11" applyNumberFormat="1" applyFont="1" applyFill="1"/>
    <xf numFmtId="0" fontId="45" fillId="12" borderId="0" xfId="11" applyFont="1" applyFill="1"/>
    <xf numFmtId="0" fontId="7" fillId="24" borderId="0" xfId="11" applyFont="1" applyFill="1" applyAlignment="1">
      <alignment horizontal="center"/>
    </xf>
    <xf numFmtId="0" fontId="7" fillId="24" borderId="0" xfId="11" applyFont="1" applyFill="1"/>
    <xf numFmtId="40" fontId="7" fillId="0" borderId="0" xfId="12" applyNumberFormat="1" applyFont="1"/>
    <xf numFmtId="0" fontId="8" fillId="7" borderId="0" xfId="11" applyFont="1" applyFill="1"/>
    <xf numFmtId="40" fontId="8" fillId="7" borderId="0" xfId="12" applyNumberFormat="1" applyFont="1" applyFill="1"/>
    <xf numFmtId="0" fontId="7" fillId="30" borderId="0" xfId="11" applyFont="1" applyFill="1" applyAlignment="1">
      <alignment horizontal="center"/>
    </xf>
    <xf numFmtId="0" fontId="7" fillId="30" borderId="0" xfId="11" applyFont="1" applyFill="1"/>
    <xf numFmtId="0" fontId="8" fillId="30" borderId="0" xfId="11" applyFont="1" applyFill="1" applyAlignment="1">
      <alignment horizontal="center"/>
    </xf>
    <xf numFmtId="0" fontId="11" fillId="30" borderId="0" xfId="11" applyFont="1" applyFill="1"/>
    <xf numFmtId="40" fontId="11" fillId="30" borderId="0" xfId="11" applyNumberFormat="1" applyFont="1" applyFill="1"/>
    <xf numFmtId="0" fontId="71" fillId="0" borderId="0" xfId="11" applyNumberFormat="1" applyFont="1" applyAlignment="1">
      <alignment horizontal="center" vertical="center" wrapText="1"/>
    </xf>
    <xf numFmtId="0" fontId="71" fillId="0" borderId="0" xfId="11" applyNumberFormat="1" applyFont="1" applyAlignment="1">
      <alignment horizontal="center"/>
    </xf>
    <xf numFmtId="0" fontId="7" fillId="12" borderId="0" xfId="0" applyFont="1" applyFill="1" applyBorder="1"/>
    <xf numFmtId="188" fontId="7" fillId="12" borderId="0" xfId="0" applyNumberFormat="1" applyFont="1" applyFill="1" applyBorder="1"/>
    <xf numFmtId="188" fontId="7" fillId="12" borderId="0" xfId="3" applyNumberFormat="1" applyFont="1" applyFill="1" applyBorder="1"/>
    <xf numFmtId="188" fontId="7" fillId="12" borderId="0" xfId="3" applyNumberFormat="1" applyFont="1" applyFill="1" applyBorder="1" applyAlignment="1">
      <alignment horizontal="right"/>
    </xf>
    <xf numFmtId="0" fontId="8" fillId="0" borderId="14" xfId="0" applyFont="1" applyBorder="1" applyAlignment="1">
      <alignment horizontal="center"/>
    </xf>
    <xf numFmtId="189" fontId="11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6" fillId="18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0" fontId="72" fillId="0" borderId="0" xfId="0" applyNumberFormat="1" applyFont="1" applyBorder="1" applyAlignment="1">
      <alignment horizontal="right"/>
    </xf>
    <xf numFmtId="189" fontId="7" fillId="32" borderId="0" xfId="0" applyNumberFormat="1" applyFont="1" applyFill="1" applyBorder="1" applyAlignment="1"/>
    <xf numFmtId="189" fontId="7" fillId="32" borderId="0" xfId="3" applyNumberFormat="1" applyFont="1" applyFill="1" applyBorder="1" applyAlignment="1"/>
    <xf numFmtId="195" fontId="7" fillId="32" borderId="0" xfId="0" applyNumberFormat="1" applyFont="1" applyFill="1" applyBorder="1"/>
    <xf numFmtId="195" fontId="8" fillId="0" borderId="43" xfId="0" applyNumberFormat="1" applyFont="1" applyBorder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3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3" borderId="1" xfId="0" applyNumberFormat="1" applyFont="1" applyFill="1" applyBorder="1" applyAlignment="1">
      <alignment horizontal="center" vertical="top" wrapText="1"/>
    </xf>
    <xf numFmtId="49" fontId="11" fillId="0" borderId="0" xfId="0" applyNumberFormat="1" applyFont="1" applyAlignment="1">
      <alignment horizontal="left" vertical="top"/>
    </xf>
    <xf numFmtId="195" fontId="8" fillId="0" borderId="44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3" fillId="0" borderId="0" xfId="0" applyFont="1" applyFill="1"/>
    <xf numFmtId="0" fontId="73" fillId="0" borderId="0" xfId="0" applyFont="1"/>
    <xf numFmtId="190" fontId="30" fillId="0" borderId="0" xfId="0" applyNumberFormat="1" applyFont="1" applyAlignment="1">
      <alignment horizontal="center"/>
    </xf>
    <xf numFmtId="190" fontId="73" fillId="0" borderId="0" xfId="0" applyNumberFormat="1" applyFont="1" applyFill="1" applyAlignment="1">
      <alignment horizontal="center"/>
    </xf>
    <xf numFmtId="190" fontId="73" fillId="0" borderId="0" xfId="0" applyNumberFormat="1" applyFont="1" applyAlignment="1">
      <alignment horizontal="center"/>
    </xf>
    <xf numFmtId="188" fontId="10" fillId="0" borderId="0" xfId="3" applyNumberFormat="1" applyFont="1"/>
    <xf numFmtId="43" fontId="73" fillId="0" borderId="0" xfId="3" applyFont="1" applyFill="1" applyAlignment="1">
      <alignment horizontal="center"/>
    </xf>
    <xf numFmtId="0" fontId="7" fillId="28" borderId="2" xfId="0" applyFont="1" applyFill="1" applyBorder="1" applyAlignment="1"/>
    <xf numFmtId="188" fontId="7" fillId="28" borderId="2" xfId="3" applyNumberFormat="1" applyFont="1" applyFill="1" applyBorder="1"/>
    <xf numFmtId="0" fontId="69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7" fillId="28" borderId="2" xfId="0" applyFont="1" applyFill="1" applyBorder="1" applyAlignment="1">
      <alignment horizontal="left"/>
    </xf>
    <xf numFmtId="188" fontId="7" fillId="0" borderId="0" xfId="3" applyNumberFormat="1" applyFont="1" applyBorder="1" applyAlignment="1">
      <alignment horizontal="center"/>
    </xf>
    <xf numFmtId="195" fontId="7" fillId="0" borderId="0" xfId="0" applyNumberFormat="1" applyFont="1" applyFill="1" applyBorder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2" borderId="0" xfId="11" applyFont="1" applyFill="1"/>
    <xf numFmtId="0" fontId="7" fillId="0" borderId="0" xfId="3" applyNumberFormat="1" applyFont="1" applyAlignment="1">
      <alignment horizontal="right"/>
    </xf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71" fillId="0" borderId="0" xfId="11" applyNumberFormat="1" applyFont="1" applyFill="1" applyAlignment="1">
      <alignment horizontal="center"/>
    </xf>
    <xf numFmtId="0" fontId="7" fillId="0" borderId="46" xfId="0" applyFont="1" applyFill="1" applyBorder="1" applyAlignment="1">
      <alignment horizontal="left"/>
    </xf>
    <xf numFmtId="188" fontId="7" fillId="0" borderId="47" xfId="3" applyNumberFormat="1" applyFont="1" applyFill="1" applyBorder="1"/>
    <xf numFmtId="0" fontId="7" fillId="0" borderId="46" xfId="0" applyFont="1" applyBorder="1"/>
    <xf numFmtId="188" fontId="7" fillId="16" borderId="46" xfId="3" applyNumberFormat="1" applyFont="1" applyFill="1" applyBorder="1" applyAlignment="1"/>
    <xf numFmtId="188" fontId="7" fillId="0" borderId="46" xfId="0" applyNumberFormat="1" applyFont="1" applyBorder="1" applyAlignment="1"/>
    <xf numFmtId="188" fontId="7" fillId="0" borderId="46" xfId="3" applyNumberFormat="1" applyFont="1" applyFill="1" applyBorder="1" applyAlignment="1"/>
    <xf numFmtId="0" fontId="14" fillId="0" borderId="46" xfId="0" applyFont="1" applyBorder="1"/>
    <xf numFmtId="49" fontId="19" fillId="11" borderId="0" xfId="2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 vertical="top"/>
    </xf>
    <xf numFmtId="49" fontId="17" fillId="0" borderId="0" xfId="0" applyNumberFormat="1" applyFont="1" applyFill="1" applyBorder="1" applyAlignment="1">
      <alignment horizontal="center" vertical="top" wrapText="1"/>
    </xf>
    <xf numFmtId="0" fontId="17" fillId="0" borderId="0" xfId="6" applyFont="1" applyFill="1" applyBorder="1" applyAlignment="1">
      <alignment vertical="top" wrapText="1"/>
    </xf>
    <xf numFmtId="0" fontId="8" fillId="0" borderId="15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189" fontId="7" fillId="0" borderId="0" xfId="3" applyNumberFormat="1" applyFont="1" applyFill="1"/>
    <xf numFmtId="188" fontId="7" fillId="0" borderId="0" xfId="3" applyNumberFormat="1" applyFont="1" applyFill="1"/>
    <xf numFmtId="189" fontId="8" fillId="0" borderId="0" xfId="3" applyNumberFormat="1" applyFont="1" applyFill="1"/>
    <xf numFmtId="0" fontId="7" fillId="0" borderId="0" xfId="0" applyFont="1" applyFill="1" applyAlignment="1">
      <alignment horizontal="center" vertical="center"/>
    </xf>
    <xf numFmtId="43" fontId="7" fillId="0" borderId="0" xfId="0" applyNumberFormat="1" applyFont="1" applyFill="1" applyAlignment="1">
      <alignment horizontal="center" vertical="center"/>
    </xf>
    <xf numFmtId="192" fontId="7" fillId="0" borderId="0" xfId="3" applyNumberFormat="1" applyFont="1" applyFill="1"/>
    <xf numFmtId="192" fontId="11" fillId="0" borderId="0" xfId="3" applyNumberFormat="1" applyFont="1" applyFill="1"/>
    <xf numFmtId="0" fontId="8" fillId="0" borderId="48" xfId="0" applyFont="1" applyBorder="1" applyAlignment="1">
      <alignment horizontal="center" vertical="center" wrapText="1"/>
    </xf>
    <xf numFmtId="0" fontId="27" fillId="0" borderId="49" xfId="8" applyFont="1" applyBorder="1"/>
    <xf numFmtId="0" fontId="27" fillId="0" borderId="49" xfId="8" applyFont="1" applyBorder="1" applyAlignment="1">
      <alignment horizontal="right"/>
    </xf>
    <xf numFmtId="1" fontId="27" fillId="0" borderId="49" xfId="8" applyNumberFormat="1" applyFont="1" applyBorder="1" applyAlignment="1">
      <alignment horizontal="right"/>
    </xf>
    <xf numFmtId="0" fontId="14" fillId="0" borderId="50" xfId="0" applyFont="1" applyBorder="1"/>
    <xf numFmtId="0" fontId="27" fillId="31" borderId="49" xfId="8" applyFont="1" applyFill="1" applyBorder="1"/>
    <xf numFmtId="0" fontId="27" fillId="31" borderId="49" xfId="8" applyFont="1" applyFill="1" applyBorder="1" applyAlignment="1">
      <alignment horizontal="right"/>
    </xf>
    <xf numFmtId="1" fontId="27" fillId="31" borderId="49" xfId="8" applyNumberFormat="1" applyFont="1" applyFill="1" applyBorder="1" applyAlignment="1">
      <alignment horizontal="right"/>
    </xf>
    <xf numFmtId="0" fontId="14" fillId="31" borderId="50" xfId="0" applyFont="1" applyFill="1" applyBorder="1"/>
    <xf numFmtId="0" fontId="48" fillId="31" borderId="0" xfId="0" applyFont="1" applyFill="1"/>
    <xf numFmtId="0" fontId="20" fillId="34" borderId="1" xfId="6" applyFont="1" applyFill="1" applyBorder="1" applyAlignment="1">
      <alignment horizontal="center" vertical="top"/>
    </xf>
    <xf numFmtId="0" fontId="20" fillId="34" borderId="1" xfId="6" applyFont="1" applyFill="1" applyBorder="1" applyAlignment="1">
      <alignment horizontal="left" vertical="top"/>
    </xf>
    <xf numFmtId="0" fontId="20" fillId="34" borderId="1" xfId="6" applyFont="1" applyFill="1" applyBorder="1" applyAlignment="1">
      <alignment vertical="top"/>
    </xf>
    <xf numFmtId="188" fontId="0" fillId="0" borderId="0" xfId="0" applyNumberFormat="1"/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 vertical="top"/>
    </xf>
    <xf numFmtId="0" fontId="8" fillId="5" borderId="0" xfId="0" applyFont="1" applyFill="1" applyBorder="1" applyAlignment="1">
      <alignment horizontal="center"/>
    </xf>
    <xf numFmtId="0" fontId="8" fillId="5" borderId="39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16" borderId="13" xfId="0" applyFont="1" applyFill="1" applyBorder="1" applyAlignment="1">
      <alignment horizontal="center"/>
    </xf>
    <xf numFmtId="0" fontId="12" fillId="16" borderId="14" xfId="0" applyFont="1" applyFill="1" applyBorder="1" applyAlignment="1">
      <alignment horizontal="center"/>
    </xf>
    <xf numFmtId="0" fontId="12" fillId="16" borderId="37" xfId="0" applyFont="1" applyFill="1" applyBorder="1" applyAlignment="1">
      <alignment horizontal="center"/>
    </xf>
    <xf numFmtId="0" fontId="8" fillId="0" borderId="23" xfId="0" applyFont="1" applyBorder="1" applyAlignment="1">
      <alignment horizontal="left"/>
    </xf>
    <xf numFmtId="0" fontId="8" fillId="0" borderId="24" xfId="0" applyFont="1" applyBorder="1" applyAlignment="1">
      <alignment horizontal="left"/>
    </xf>
    <xf numFmtId="0" fontId="38" fillId="19" borderId="31" xfId="0" applyFont="1" applyFill="1" applyBorder="1" applyAlignment="1">
      <alignment horizontal="center" vertical="top" wrapText="1" readingOrder="1"/>
    </xf>
    <xf numFmtId="0" fontId="38" fillId="19" borderId="32" xfId="0" applyFont="1" applyFill="1" applyBorder="1" applyAlignment="1">
      <alignment horizontal="center" vertical="top" wrapText="1" readingOrder="1"/>
    </xf>
    <xf numFmtId="0" fontId="17" fillId="0" borderId="0" xfId="0" applyFont="1" applyFill="1" applyBorder="1" applyAlignment="1">
      <alignment horizontal="center" vertical="top" wrapText="1"/>
    </xf>
    <xf numFmtId="0" fontId="25" fillId="14" borderId="0" xfId="0" applyFont="1" applyFill="1" applyAlignment="1">
      <alignment horizontal="center" vertical="center" wrapText="1"/>
    </xf>
    <xf numFmtId="0" fontId="12" fillId="16" borderId="0" xfId="0" applyFont="1" applyFill="1" applyBorder="1" applyAlignment="1">
      <alignment horizontal="left" vertical="center"/>
    </xf>
    <xf numFmtId="0" fontId="51" fillId="7" borderId="8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 wrapText="1"/>
    </xf>
    <xf numFmtId="0" fontId="25" fillId="28" borderId="0" xfId="0" applyFont="1" applyFill="1" applyAlignment="1">
      <alignment horizontal="center" vertical="top" wrapText="1"/>
    </xf>
    <xf numFmtId="0" fontId="8" fillId="26" borderId="6" xfId="0" applyFont="1" applyFill="1" applyBorder="1" applyAlignment="1">
      <alignment horizontal="center" vertical="center" wrapText="1"/>
    </xf>
    <xf numFmtId="0" fontId="8" fillId="26" borderId="7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/>
    </xf>
    <xf numFmtId="0" fontId="8" fillId="26" borderId="2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8" fillId="23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6" borderId="2" xfId="3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16" borderId="9" xfId="0" applyFont="1" applyFill="1" applyBorder="1" applyAlignment="1">
      <alignment horizontal="center" vertical="center" wrapText="1"/>
    </xf>
    <xf numFmtId="0" fontId="8" fillId="16" borderId="38" xfId="0" applyFont="1" applyFill="1" applyBorder="1" applyAlignment="1">
      <alignment horizontal="center" vertical="center" wrapText="1"/>
    </xf>
    <xf numFmtId="0" fontId="8" fillId="16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5" borderId="2" xfId="0" applyFont="1" applyFill="1" applyBorder="1" applyAlignment="1">
      <alignment horizontal="center"/>
    </xf>
    <xf numFmtId="0" fontId="41" fillId="19" borderId="30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center" vertical="center" wrapText="1" readingOrder="1"/>
    </xf>
    <xf numFmtId="0" fontId="41" fillId="19" borderId="32" xfId="0" applyFont="1" applyFill="1" applyBorder="1" applyAlignment="1">
      <alignment horizontal="center" vertical="center" wrapText="1" readingOrder="1"/>
    </xf>
  </cellXfs>
  <cellStyles count="16">
    <cellStyle name="Normal 2" xfId="4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5" xr:uid="{00000000-0005-0000-0000-000003000000}"/>
    <cellStyle name="จุลภาค" xfId="3" builtinId="3"/>
    <cellStyle name="จุลภาค 2" xfId="10" xr:uid="{00000000-0005-0000-0000-000006000000}"/>
    <cellStyle name="จุลภาค 2 2" xfId="12" xr:uid="{00000000-0005-0000-0000-000007000000}"/>
    <cellStyle name="จุลภาค 3" xfId="14" xr:uid="{00000000-0005-0000-0000-000008000000}"/>
    <cellStyle name="ปกติ" xfId="0" builtinId="0"/>
    <cellStyle name="ปกติ 2" xfId="7" xr:uid="{00000000-0005-0000-0000-00000A000000}"/>
    <cellStyle name="ปกติ 2 2" xfId="11" xr:uid="{00000000-0005-0000-0000-00000B000000}"/>
    <cellStyle name="ปกติ 3" xfId="9" xr:uid="{00000000-0005-0000-0000-00000C000000}"/>
    <cellStyle name="ปกติ 4" xfId="13" xr:uid="{00000000-0005-0000-0000-00000D000000}"/>
    <cellStyle name="ปกติ_Sheet1" xfId="6" xr:uid="{00000000-0005-0000-0000-00000E000000}"/>
    <cellStyle name="ปกติ_Sheet1 2" xfId="8" xr:uid="{00000000-0005-0000-0000-00000F000000}"/>
    <cellStyle name="เปอร์เซ็นต์ 2" xfId="15" xr:uid="{00000000-0005-0000-0000-000004000000}"/>
  </cellStyles>
  <dxfs count="29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FF66"/>
      <color rgb="FFFFFF99"/>
      <color rgb="FFCCFFCC"/>
      <color rgb="FFCCFF66"/>
      <color rgb="FF99FF99"/>
      <color rgb="FFFF0066"/>
      <color rgb="FF00FF00"/>
      <color rgb="FFFF99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564/Q1Y2564/Risk7plusDataQ1Y64NN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status"/>
      <sheetName val="7 efficient"/>
      <sheetName val="ReportSumary"/>
      <sheetName val="สรุป2"/>
      <sheetName val="Risk7_PlusY64"/>
      <sheetName val="Sheet3"/>
      <sheetName val="AVGGroup"/>
      <sheetName val="Raw_DATA"/>
      <sheetName val="PivotReport"/>
      <sheetName val="PivotReportRisk"/>
      <sheetName val="ID"/>
      <sheetName val="Org2564 NEW"/>
      <sheetName val="Sheet2"/>
      <sheetName val="Risk7plusDataQ1Y64N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10713</v>
          </cell>
          <cell r="E4" t="str">
            <v>รพศ.</v>
          </cell>
          <cell r="F4" t="str">
            <v>A</v>
          </cell>
          <cell r="G4">
            <v>706</v>
          </cell>
          <cell r="I4">
            <v>19</v>
          </cell>
          <cell r="J4" t="str">
            <v>รพศ.A &gt;700 to &lt;1000</v>
          </cell>
        </row>
        <row r="5">
          <cell r="E5" t="str">
            <v>รพท.</v>
          </cell>
          <cell r="F5" t="str">
            <v>M1</v>
          </cell>
          <cell r="G5">
            <v>218</v>
          </cell>
          <cell r="I5">
            <v>15</v>
          </cell>
          <cell r="J5" t="str">
            <v>รพท. M1 &gt;200</v>
          </cell>
        </row>
        <row r="6">
          <cell r="E6" t="str">
            <v>รพช.</v>
          </cell>
          <cell r="F6" t="str">
            <v>F2</v>
          </cell>
          <cell r="G6">
            <v>60</v>
          </cell>
          <cell r="I6">
            <v>6</v>
          </cell>
          <cell r="J6" t="str">
            <v>รพช.F2 30,000 - 60,000</v>
          </cell>
        </row>
        <row r="7">
          <cell r="E7" t="str">
            <v>รพช.</v>
          </cell>
          <cell r="F7" t="str">
            <v>F1</v>
          </cell>
          <cell r="G7">
            <v>93</v>
          </cell>
          <cell r="I7">
            <v>10</v>
          </cell>
          <cell r="J7" t="str">
            <v>รพช.F1 50,000-100,000</v>
          </cell>
        </row>
        <row r="8">
          <cell r="E8" t="str">
            <v>รพช.</v>
          </cell>
          <cell r="F8" t="str">
            <v>F2</v>
          </cell>
          <cell r="G8">
            <v>74</v>
          </cell>
          <cell r="I8">
            <v>6</v>
          </cell>
          <cell r="J8" t="str">
            <v>รพช.F2 30,000 - 60,000</v>
          </cell>
        </row>
        <row r="9">
          <cell r="E9" t="str">
            <v>รพช.</v>
          </cell>
          <cell r="F9" t="str">
            <v>F2</v>
          </cell>
          <cell r="G9">
            <v>73</v>
          </cell>
          <cell r="I9">
            <v>6</v>
          </cell>
          <cell r="J9" t="str">
            <v>รพช.F2 30,000 - 60,000</v>
          </cell>
        </row>
        <row r="10">
          <cell r="E10" t="str">
            <v>รพช.</v>
          </cell>
          <cell r="F10" t="str">
            <v>F2</v>
          </cell>
          <cell r="G10">
            <v>36</v>
          </cell>
          <cell r="I10">
            <v>5</v>
          </cell>
          <cell r="J10" t="str">
            <v>รพช.F2 &lt;=30,000</v>
          </cell>
        </row>
        <row r="11">
          <cell r="E11" t="str">
            <v>รพท.</v>
          </cell>
          <cell r="F11" t="str">
            <v>M1</v>
          </cell>
          <cell r="G11">
            <v>264</v>
          </cell>
          <cell r="I11">
            <v>15</v>
          </cell>
          <cell r="J11" t="str">
            <v>รพท. M1 &gt;200</v>
          </cell>
        </row>
        <row r="12">
          <cell r="E12" t="str">
            <v>รพช.</v>
          </cell>
          <cell r="F12" t="str">
            <v>F2</v>
          </cell>
          <cell r="G12">
            <v>91</v>
          </cell>
          <cell r="I12">
            <v>6</v>
          </cell>
          <cell r="J12" t="str">
            <v>รพช.F2 30,000 - 60,000</v>
          </cell>
        </row>
        <row r="13">
          <cell r="E13" t="str">
            <v>รพช.</v>
          </cell>
          <cell r="F13" t="str">
            <v>F2</v>
          </cell>
          <cell r="G13">
            <v>67</v>
          </cell>
          <cell r="I13">
            <v>6</v>
          </cell>
          <cell r="J13" t="str">
            <v>รพช.F2 30,000 - 60,000</v>
          </cell>
        </row>
        <row r="14">
          <cell r="E14" t="str">
            <v>รพช.</v>
          </cell>
          <cell r="F14" t="str">
            <v>M2</v>
          </cell>
          <cell r="G14">
            <v>168</v>
          </cell>
          <cell r="I14">
            <v>13</v>
          </cell>
          <cell r="J14" t="str">
            <v>รพช. M2 &gt;100</v>
          </cell>
        </row>
        <row r="15">
          <cell r="E15" t="str">
            <v>รพช.</v>
          </cell>
          <cell r="F15" t="str">
            <v>F2</v>
          </cell>
          <cell r="G15">
            <v>54</v>
          </cell>
          <cell r="I15">
            <v>6</v>
          </cell>
          <cell r="J15" t="str">
            <v>รพช.F2 30,000 - 60,000</v>
          </cell>
        </row>
        <row r="16">
          <cell r="E16" t="str">
            <v>รพช.</v>
          </cell>
          <cell r="F16" t="str">
            <v>M2</v>
          </cell>
          <cell r="G16">
            <v>177</v>
          </cell>
          <cell r="I16">
            <v>13</v>
          </cell>
          <cell r="J16" t="str">
            <v>รพช. M2 &gt;100</v>
          </cell>
        </row>
        <row r="17">
          <cell r="E17" t="str">
            <v>รพช.</v>
          </cell>
          <cell r="F17" t="str">
            <v>F1</v>
          </cell>
          <cell r="G17">
            <v>91</v>
          </cell>
          <cell r="I17">
            <v>9</v>
          </cell>
          <cell r="J17" t="str">
            <v>รพช.F1 &lt;=50,000</v>
          </cell>
        </row>
        <row r="18">
          <cell r="E18" t="str">
            <v>รพช.</v>
          </cell>
          <cell r="F18" t="str">
            <v>F2</v>
          </cell>
          <cell r="G18">
            <v>81</v>
          </cell>
          <cell r="I18">
            <v>6</v>
          </cell>
          <cell r="J18" t="str">
            <v>รพช.F2 30,000 - 60,000</v>
          </cell>
        </row>
        <row r="19">
          <cell r="E19" t="str">
            <v>รพช.</v>
          </cell>
          <cell r="F19" t="str">
            <v>F2</v>
          </cell>
          <cell r="G19">
            <v>38</v>
          </cell>
          <cell r="I19">
            <v>5</v>
          </cell>
          <cell r="J19" t="str">
            <v>รพช.F2 &lt;=30,000</v>
          </cell>
        </row>
        <row r="20">
          <cell r="E20" t="str">
            <v>รพช.</v>
          </cell>
          <cell r="F20" t="str">
            <v>F2</v>
          </cell>
          <cell r="G20">
            <v>66</v>
          </cell>
          <cell r="I20">
            <v>6</v>
          </cell>
          <cell r="J20" t="str">
            <v>รพช.F2 30,000 - 60,000</v>
          </cell>
        </row>
        <row r="21">
          <cell r="E21" t="str">
            <v>รพช.</v>
          </cell>
          <cell r="F21" t="str">
            <v>F2</v>
          </cell>
          <cell r="G21">
            <v>60</v>
          </cell>
          <cell r="I21">
            <v>6</v>
          </cell>
          <cell r="J21" t="str">
            <v>รพช.F2 30,000 - 60,000</v>
          </cell>
        </row>
        <row r="22">
          <cell r="E22" t="str">
            <v>รพช.</v>
          </cell>
          <cell r="F22" t="str">
            <v>F2</v>
          </cell>
          <cell r="G22">
            <v>36</v>
          </cell>
          <cell r="I22">
            <v>5</v>
          </cell>
          <cell r="J22" t="str">
            <v>รพช.F2 &lt;=30,000</v>
          </cell>
        </row>
        <row r="23">
          <cell r="E23" t="str">
            <v>รพช.</v>
          </cell>
          <cell r="F23" t="str">
            <v>F2</v>
          </cell>
          <cell r="G23">
            <v>45</v>
          </cell>
          <cell r="I23">
            <v>6</v>
          </cell>
          <cell r="J23" t="str">
            <v>รพช.F2 30,000 - 60,000</v>
          </cell>
        </row>
        <row r="24">
          <cell r="E24" t="str">
            <v>รพช.</v>
          </cell>
          <cell r="F24" t="str">
            <v>F2</v>
          </cell>
          <cell r="G24">
            <v>38</v>
          </cell>
          <cell r="I24">
            <v>5</v>
          </cell>
          <cell r="J24" t="str">
            <v>รพช.F2 &lt;=30,000</v>
          </cell>
        </row>
        <row r="25">
          <cell r="E25" t="str">
            <v>รพช.</v>
          </cell>
          <cell r="F25" t="str">
            <v>F2</v>
          </cell>
          <cell r="G25">
            <v>31</v>
          </cell>
          <cell r="I25">
            <v>5</v>
          </cell>
          <cell r="J25" t="str">
            <v>รพช.F2 &lt;=30,000</v>
          </cell>
        </row>
        <row r="26">
          <cell r="E26" t="str">
            <v>รพช.</v>
          </cell>
          <cell r="F26" t="str">
            <v>F2</v>
          </cell>
          <cell r="G26">
            <v>37</v>
          </cell>
          <cell r="I26">
            <v>5</v>
          </cell>
          <cell r="J26" t="str">
            <v>รพช.F2 &lt;=30,000</v>
          </cell>
        </row>
        <row r="27">
          <cell r="E27" t="str">
            <v>รพช.</v>
          </cell>
          <cell r="F27" t="str">
            <v>F3</v>
          </cell>
          <cell r="G27">
            <v>27</v>
          </cell>
          <cell r="I27">
            <v>2</v>
          </cell>
          <cell r="J27" t="str">
            <v>รพช.F3 &lt;=15,000</v>
          </cell>
        </row>
        <row r="28">
          <cell r="E28" t="str">
            <v>รพศ.</v>
          </cell>
          <cell r="F28" t="str">
            <v>A</v>
          </cell>
          <cell r="G28">
            <v>760</v>
          </cell>
          <cell r="I28">
            <v>19</v>
          </cell>
          <cell r="J28" t="str">
            <v>รพศ.A &gt;700 to &lt;1000</v>
          </cell>
        </row>
        <row r="29">
          <cell r="E29" t="str">
            <v>รพช.</v>
          </cell>
          <cell r="F29" t="str">
            <v>F1</v>
          </cell>
          <cell r="G29">
            <v>71</v>
          </cell>
          <cell r="I29">
            <v>10</v>
          </cell>
          <cell r="J29" t="str">
            <v>รพช.F1 50,000-100,000</v>
          </cell>
        </row>
        <row r="30">
          <cell r="E30" t="str">
            <v>รพช.</v>
          </cell>
          <cell r="F30" t="str">
            <v>F1</v>
          </cell>
          <cell r="G30">
            <v>125</v>
          </cell>
          <cell r="I30">
            <v>10</v>
          </cell>
          <cell r="J30" t="str">
            <v>รพช.F1 50,000-100,000</v>
          </cell>
        </row>
        <row r="31">
          <cell r="E31" t="str">
            <v>รพช.</v>
          </cell>
          <cell r="F31" t="str">
            <v>F2</v>
          </cell>
          <cell r="G31">
            <v>30</v>
          </cell>
          <cell r="I31">
            <v>5</v>
          </cell>
          <cell r="J31" t="str">
            <v>รพช.F2 &lt;=30,000</v>
          </cell>
        </row>
        <row r="32">
          <cell r="E32" t="str">
            <v>รพช.</v>
          </cell>
          <cell r="F32" t="str">
            <v>M2</v>
          </cell>
          <cell r="G32">
            <v>152</v>
          </cell>
          <cell r="I32">
            <v>13</v>
          </cell>
          <cell r="J32" t="str">
            <v>รพช. M2 &gt;100</v>
          </cell>
        </row>
        <row r="33">
          <cell r="E33" t="str">
            <v>รพช.</v>
          </cell>
          <cell r="F33" t="str">
            <v>F2</v>
          </cell>
          <cell r="G33">
            <v>60</v>
          </cell>
          <cell r="I33">
            <v>6</v>
          </cell>
          <cell r="J33" t="str">
            <v>รพช.F2 30,000 - 60,000</v>
          </cell>
        </row>
        <row r="34">
          <cell r="E34" t="str">
            <v>รพช.</v>
          </cell>
          <cell r="F34" t="str">
            <v>M2</v>
          </cell>
          <cell r="G34">
            <v>118</v>
          </cell>
          <cell r="I34">
            <v>13</v>
          </cell>
          <cell r="J34" t="str">
            <v>รพช. M2 &gt;100</v>
          </cell>
        </row>
        <row r="35">
          <cell r="E35" t="str">
            <v>รพช.</v>
          </cell>
          <cell r="F35" t="str">
            <v>F2</v>
          </cell>
          <cell r="G35">
            <v>65</v>
          </cell>
          <cell r="I35">
            <v>7</v>
          </cell>
          <cell r="J35" t="str">
            <v>รพช.F2 60,000-90,000</v>
          </cell>
        </row>
        <row r="36">
          <cell r="E36" t="str">
            <v>รพช.</v>
          </cell>
          <cell r="F36" t="str">
            <v>F1</v>
          </cell>
          <cell r="G36">
            <v>64</v>
          </cell>
          <cell r="I36">
            <v>10</v>
          </cell>
          <cell r="J36" t="str">
            <v>รพช.F1 50,000-100,000</v>
          </cell>
        </row>
        <row r="37">
          <cell r="E37" t="str">
            <v>รพช.</v>
          </cell>
          <cell r="F37" t="str">
            <v>F2</v>
          </cell>
          <cell r="G37">
            <v>64</v>
          </cell>
          <cell r="I37">
            <v>6</v>
          </cell>
          <cell r="J37" t="str">
            <v>รพช.F2 30,000 - 60,000</v>
          </cell>
        </row>
        <row r="38">
          <cell r="E38" t="str">
            <v>รพช.</v>
          </cell>
          <cell r="F38" t="str">
            <v>F2</v>
          </cell>
          <cell r="G38">
            <v>30</v>
          </cell>
          <cell r="I38">
            <v>5</v>
          </cell>
          <cell r="J38" t="str">
            <v>รพช.F2 &lt;=30,000</v>
          </cell>
        </row>
        <row r="39">
          <cell r="E39" t="str">
            <v>รพช.</v>
          </cell>
          <cell r="F39" t="str">
            <v>F2</v>
          </cell>
          <cell r="G39">
            <v>43</v>
          </cell>
          <cell r="I39">
            <v>5</v>
          </cell>
          <cell r="J39" t="str">
            <v>รพช.F2 &lt;=30,000</v>
          </cell>
        </row>
        <row r="40">
          <cell r="E40" t="str">
            <v>รพช.</v>
          </cell>
          <cell r="F40" t="str">
            <v>F2</v>
          </cell>
          <cell r="G40">
            <v>30</v>
          </cell>
          <cell r="I40">
            <v>6</v>
          </cell>
          <cell r="J40" t="str">
            <v>รพช.F2 30,000 - 60,000</v>
          </cell>
        </row>
        <row r="41">
          <cell r="E41" t="str">
            <v>รพช.</v>
          </cell>
          <cell r="F41" t="str">
            <v>F2</v>
          </cell>
          <cell r="G41">
            <v>30</v>
          </cell>
          <cell r="I41">
            <v>5</v>
          </cell>
          <cell r="J41" t="str">
            <v>รพช.F2 &lt;=30,000</v>
          </cell>
        </row>
        <row r="42">
          <cell r="E42" t="str">
            <v>รพช.</v>
          </cell>
          <cell r="F42" t="str">
            <v>F2</v>
          </cell>
          <cell r="G42">
            <v>33</v>
          </cell>
          <cell r="I42">
            <v>5</v>
          </cell>
          <cell r="J42" t="str">
            <v>รพช.F2 &lt;=30,000</v>
          </cell>
        </row>
        <row r="43">
          <cell r="E43" t="str">
            <v>รพช.</v>
          </cell>
          <cell r="F43" t="str">
            <v>F1</v>
          </cell>
          <cell r="G43">
            <v>68</v>
          </cell>
          <cell r="I43">
            <v>9</v>
          </cell>
          <cell r="J43" t="str">
            <v>รพช.F1 &lt;=50,000</v>
          </cell>
        </row>
        <row r="44">
          <cell r="E44" t="str">
            <v>รพช.</v>
          </cell>
          <cell r="F44" t="str">
            <v>F2</v>
          </cell>
          <cell r="G44">
            <v>30</v>
          </cell>
          <cell r="I44">
            <v>6</v>
          </cell>
          <cell r="J44" t="str">
            <v>รพช.F2 30,000 - 60,000</v>
          </cell>
        </row>
        <row r="45">
          <cell r="E45" t="str">
            <v>รพช.</v>
          </cell>
          <cell r="F45" t="str">
            <v>F3</v>
          </cell>
          <cell r="G45">
            <v>0</v>
          </cell>
          <cell r="I45">
            <v>2</v>
          </cell>
          <cell r="J45" t="str">
            <v>รพช.F3 &lt;=15,000</v>
          </cell>
        </row>
        <row r="46">
          <cell r="E46" t="str">
            <v>รพท.</v>
          </cell>
          <cell r="F46" t="str">
            <v>S</v>
          </cell>
          <cell r="G46">
            <v>500</v>
          </cell>
          <cell r="I46">
            <v>17</v>
          </cell>
          <cell r="J46" t="str">
            <v>รพท.S &gt;400</v>
          </cell>
        </row>
        <row r="47">
          <cell r="E47" t="str">
            <v>รพช.</v>
          </cell>
          <cell r="F47" t="str">
            <v>F2</v>
          </cell>
          <cell r="G47">
            <v>50</v>
          </cell>
          <cell r="I47">
            <v>6</v>
          </cell>
          <cell r="J47" t="str">
            <v>รพช.F2 30,000 - 60,000</v>
          </cell>
        </row>
        <row r="48">
          <cell r="E48" t="str">
            <v>รพช.</v>
          </cell>
          <cell r="F48" t="str">
            <v>F2</v>
          </cell>
          <cell r="G48">
            <v>44</v>
          </cell>
          <cell r="I48">
            <v>6</v>
          </cell>
          <cell r="J48" t="str">
            <v>รพช.F2 30,000 - 60,000</v>
          </cell>
        </row>
        <row r="49">
          <cell r="E49" t="str">
            <v>รพช.</v>
          </cell>
          <cell r="F49" t="str">
            <v>F2</v>
          </cell>
          <cell r="G49">
            <v>42</v>
          </cell>
          <cell r="I49">
            <v>6</v>
          </cell>
          <cell r="J49" t="str">
            <v>รพช.F2 30,000 - 60,000</v>
          </cell>
        </row>
        <row r="50">
          <cell r="E50" t="str">
            <v>รพช.</v>
          </cell>
          <cell r="F50" t="str">
            <v>F2</v>
          </cell>
          <cell r="G50">
            <v>35</v>
          </cell>
          <cell r="I50">
            <v>6</v>
          </cell>
          <cell r="J50" t="str">
            <v>รพช.F2 30,000 - 60,000</v>
          </cell>
        </row>
        <row r="51">
          <cell r="E51" t="str">
            <v>รพช.</v>
          </cell>
          <cell r="F51" t="str">
            <v>F2</v>
          </cell>
          <cell r="G51">
            <v>36</v>
          </cell>
          <cell r="I51">
            <v>6</v>
          </cell>
          <cell r="J51" t="str">
            <v>รพช.F2 30,000 - 60,000</v>
          </cell>
        </row>
        <row r="52">
          <cell r="E52" t="str">
            <v>รพช.</v>
          </cell>
          <cell r="F52" t="str">
            <v>F2</v>
          </cell>
          <cell r="G52">
            <v>35</v>
          </cell>
          <cell r="I52">
            <v>5</v>
          </cell>
          <cell r="J52" t="str">
            <v>รพช.F2 &lt;=30,000</v>
          </cell>
        </row>
        <row r="53">
          <cell r="E53" t="str">
            <v>รพช.</v>
          </cell>
          <cell r="F53" t="str">
            <v>F1</v>
          </cell>
          <cell r="G53">
            <v>38</v>
          </cell>
          <cell r="I53">
            <v>9</v>
          </cell>
          <cell r="J53" t="str">
            <v>รพช.F1 &lt;=50,000</v>
          </cell>
        </row>
        <row r="54">
          <cell r="E54" t="str">
            <v>รพท.</v>
          </cell>
          <cell r="F54" t="str">
            <v>S</v>
          </cell>
          <cell r="G54">
            <v>204</v>
          </cell>
          <cell r="I54">
            <v>16</v>
          </cell>
          <cell r="J54" t="str">
            <v>รพท.S &lt;=400</v>
          </cell>
        </row>
        <row r="55">
          <cell r="E55" t="str">
            <v>รพช.</v>
          </cell>
          <cell r="F55" t="str">
            <v>F2</v>
          </cell>
          <cell r="G55">
            <v>34</v>
          </cell>
          <cell r="I55">
            <v>5</v>
          </cell>
          <cell r="J55" t="str">
            <v>รพช.F2 &lt;=30,000</v>
          </cell>
        </row>
        <row r="56">
          <cell r="E56" t="str">
            <v>รพช.</v>
          </cell>
          <cell r="F56" t="str">
            <v>F1</v>
          </cell>
          <cell r="G56">
            <v>58</v>
          </cell>
          <cell r="I56">
            <v>9</v>
          </cell>
          <cell r="J56" t="str">
            <v>รพช.F1 &lt;=50,000</v>
          </cell>
        </row>
        <row r="57">
          <cell r="E57" t="str">
            <v>รพช.</v>
          </cell>
          <cell r="F57" t="str">
            <v>M2</v>
          </cell>
          <cell r="G57">
            <v>110</v>
          </cell>
          <cell r="I57">
            <v>13</v>
          </cell>
          <cell r="J57" t="str">
            <v>รพช. M2 &gt;100</v>
          </cell>
        </row>
        <row r="58">
          <cell r="E58" t="str">
            <v>รพช.</v>
          </cell>
          <cell r="F58" t="str">
            <v>F2</v>
          </cell>
          <cell r="G58">
            <v>33</v>
          </cell>
          <cell r="I58">
            <v>5</v>
          </cell>
          <cell r="J58" t="str">
            <v>รพช.F2 &lt;=30,000</v>
          </cell>
        </row>
        <row r="59">
          <cell r="E59" t="str">
            <v>รพช.</v>
          </cell>
          <cell r="F59" t="str">
            <v>F2</v>
          </cell>
          <cell r="G59">
            <v>32</v>
          </cell>
          <cell r="I59">
            <v>6</v>
          </cell>
          <cell r="J59" t="str">
            <v>รพช.F2 30,000 - 60,000</v>
          </cell>
        </row>
        <row r="60">
          <cell r="E60" t="str">
            <v>รพช.</v>
          </cell>
          <cell r="F60" t="str">
            <v>F2</v>
          </cell>
          <cell r="G60">
            <v>35</v>
          </cell>
          <cell r="I60">
            <v>5</v>
          </cell>
          <cell r="J60" t="str">
            <v>รพช.F2 &lt;=30,000</v>
          </cell>
        </row>
        <row r="61">
          <cell r="E61" t="str">
            <v>รพท.</v>
          </cell>
          <cell r="F61" t="str">
            <v>S</v>
          </cell>
          <cell r="G61">
            <v>466</v>
          </cell>
          <cell r="I61">
            <v>17</v>
          </cell>
          <cell r="J61" t="str">
            <v>รพท.S &gt;400</v>
          </cell>
        </row>
        <row r="62">
          <cell r="E62" t="str">
            <v>รพช.</v>
          </cell>
          <cell r="F62" t="str">
            <v>F2</v>
          </cell>
          <cell r="G62">
            <v>30</v>
          </cell>
          <cell r="I62">
            <v>5</v>
          </cell>
          <cell r="J62" t="str">
            <v>รพช.F2 &lt;=30,000</v>
          </cell>
        </row>
        <row r="63">
          <cell r="E63" t="str">
            <v>รพช.</v>
          </cell>
          <cell r="F63" t="str">
            <v>F2</v>
          </cell>
          <cell r="G63">
            <v>31</v>
          </cell>
          <cell r="I63">
            <v>5</v>
          </cell>
          <cell r="J63" t="str">
            <v>รพช.F2 &lt;=30,000</v>
          </cell>
        </row>
        <row r="64">
          <cell r="E64" t="str">
            <v>รพช.</v>
          </cell>
          <cell r="F64" t="str">
            <v>F2</v>
          </cell>
          <cell r="G64">
            <v>40</v>
          </cell>
          <cell r="I64">
            <v>5</v>
          </cell>
          <cell r="J64" t="str">
            <v>รพช.F2 &lt;=30,000</v>
          </cell>
        </row>
        <row r="65">
          <cell r="E65" t="str">
            <v>รพช.</v>
          </cell>
          <cell r="F65" t="str">
            <v>F2</v>
          </cell>
          <cell r="G65">
            <v>40</v>
          </cell>
          <cell r="I65">
            <v>6</v>
          </cell>
          <cell r="J65" t="str">
            <v>รพช.F2 30,000 - 60,000</v>
          </cell>
        </row>
        <row r="66">
          <cell r="E66" t="str">
            <v>รพช.</v>
          </cell>
          <cell r="F66" t="str">
            <v>F2</v>
          </cell>
          <cell r="G66">
            <v>83</v>
          </cell>
          <cell r="I66">
            <v>6</v>
          </cell>
          <cell r="J66" t="str">
            <v>รพช.F2 30,000 - 60,000</v>
          </cell>
        </row>
        <row r="67">
          <cell r="E67" t="str">
            <v>รพช.</v>
          </cell>
          <cell r="F67" t="str">
            <v>F2</v>
          </cell>
          <cell r="G67">
            <v>35</v>
          </cell>
          <cell r="I67">
            <v>5</v>
          </cell>
          <cell r="J67" t="str">
            <v>รพช.F2 &lt;=30,000</v>
          </cell>
        </row>
        <row r="68">
          <cell r="E68" t="str">
            <v>รพช.</v>
          </cell>
          <cell r="F68" t="str">
            <v>F2</v>
          </cell>
          <cell r="G68">
            <v>40</v>
          </cell>
          <cell r="I68">
            <v>5</v>
          </cell>
          <cell r="J68" t="str">
            <v>รพช.F2 &lt;=30,000</v>
          </cell>
        </row>
        <row r="69">
          <cell r="E69" t="str">
            <v>รพช.</v>
          </cell>
          <cell r="F69" t="str">
            <v>F2</v>
          </cell>
          <cell r="G69">
            <v>30</v>
          </cell>
          <cell r="I69">
            <v>5</v>
          </cell>
          <cell r="J69" t="str">
            <v>รพช.F2 &lt;=30,000</v>
          </cell>
        </row>
        <row r="70">
          <cell r="E70" t="str">
            <v>รพช.</v>
          </cell>
          <cell r="F70" t="str">
            <v>F2</v>
          </cell>
          <cell r="G70">
            <v>30</v>
          </cell>
          <cell r="I70">
            <v>5</v>
          </cell>
          <cell r="J70" t="str">
            <v>รพช.F2 &lt;=30,000</v>
          </cell>
        </row>
        <row r="71">
          <cell r="E71" t="str">
            <v>รพช.</v>
          </cell>
          <cell r="F71" t="str">
            <v>F2</v>
          </cell>
          <cell r="G71">
            <v>20</v>
          </cell>
          <cell r="I71">
            <v>5</v>
          </cell>
          <cell r="J71" t="str">
            <v>รพช.F2 &lt;=30,000</v>
          </cell>
        </row>
        <row r="72">
          <cell r="E72" t="str">
            <v>รพช.</v>
          </cell>
          <cell r="F72" t="str">
            <v>F2</v>
          </cell>
          <cell r="G72">
            <v>30</v>
          </cell>
          <cell r="I72">
            <v>5</v>
          </cell>
          <cell r="J72" t="str">
            <v>รพช.F2 &lt;=30,000</v>
          </cell>
        </row>
        <row r="73">
          <cell r="E73" t="str">
            <v>รพช.</v>
          </cell>
          <cell r="F73" t="str">
            <v>M2</v>
          </cell>
          <cell r="G73">
            <v>117</v>
          </cell>
          <cell r="I73">
            <v>13</v>
          </cell>
          <cell r="J73" t="str">
            <v>รพช. M2 &gt;100</v>
          </cell>
        </row>
        <row r="74">
          <cell r="E74" t="str">
            <v>รพช.</v>
          </cell>
          <cell r="F74" t="str">
            <v>F2</v>
          </cell>
          <cell r="G74">
            <v>30</v>
          </cell>
          <cell r="I74">
            <v>5</v>
          </cell>
          <cell r="J74" t="str">
            <v>รพช.F2 &lt;=30,000</v>
          </cell>
        </row>
        <row r="75">
          <cell r="E75" t="str">
            <v>รพช.</v>
          </cell>
          <cell r="F75" t="str">
            <v>F3</v>
          </cell>
          <cell r="G75">
            <v>0</v>
          </cell>
          <cell r="I75">
            <v>3</v>
          </cell>
          <cell r="J75" t="str">
            <v>รพช.F3 15,000-25,000</v>
          </cell>
        </row>
        <row r="76">
          <cell r="E76" t="str">
            <v>รพท.</v>
          </cell>
          <cell r="F76" t="str">
            <v>S</v>
          </cell>
          <cell r="G76">
            <v>399</v>
          </cell>
          <cell r="I76">
            <v>16</v>
          </cell>
          <cell r="J76" t="str">
            <v>รพท.S &lt;=400</v>
          </cell>
        </row>
        <row r="77">
          <cell r="E77" t="str">
            <v>รพท.</v>
          </cell>
          <cell r="F77" t="str">
            <v>M1</v>
          </cell>
          <cell r="G77">
            <v>229</v>
          </cell>
          <cell r="I77">
            <v>15</v>
          </cell>
          <cell r="J77" t="str">
            <v>รพท. M1 &gt;200</v>
          </cell>
        </row>
        <row r="78">
          <cell r="E78" t="str">
            <v>รพช.</v>
          </cell>
          <cell r="F78" t="str">
            <v>F2</v>
          </cell>
          <cell r="G78">
            <v>52</v>
          </cell>
          <cell r="I78">
            <v>6</v>
          </cell>
          <cell r="J78" t="str">
            <v>รพช.F2 30,000 - 60,000</v>
          </cell>
        </row>
        <row r="79">
          <cell r="E79" t="str">
            <v>รพช.</v>
          </cell>
          <cell r="F79" t="str">
            <v>F2</v>
          </cell>
          <cell r="G79">
            <v>31</v>
          </cell>
          <cell r="I79">
            <v>5</v>
          </cell>
          <cell r="J79" t="str">
            <v>รพช.F2 &lt;=30,000</v>
          </cell>
        </row>
        <row r="80">
          <cell r="E80" t="str">
            <v>รพช.</v>
          </cell>
          <cell r="F80" t="str">
            <v>F2</v>
          </cell>
          <cell r="G80">
            <v>76</v>
          </cell>
          <cell r="I80">
            <v>6</v>
          </cell>
          <cell r="J80" t="str">
            <v>รพช.F2 30,000 - 60,000</v>
          </cell>
        </row>
        <row r="81">
          <cell r="E81" t="str">
            <v>รพช.</v>
          </cell>
          <cell r="F81" t="str">
            <v>F2</v>
          </cell>
          <cell r="G81">
            <v>61</v>
          </cell>
          <cell r="I81">
            <v>6</v>
          </cell>
          <cell r="J81" t="str">
            <v>รพช.F2 30,000 - 60,000</v>
          </cell>
        </row>
        <row r="82">
          <cell r="E82" t="str">
            <v>รพช.</v>
          </cell>
          <cell r="F82" t="str">
            <v>F2</v>
          </cell>
          <cell r="G82">
            <v>33</v>
          </cell>
          <cell r="I82">
            <v>5</v>
          </cell>
          <cell r="J82" t="str">
            <v>รพช.F2 &lt;=30,000</v>
          </cell>
        </row>
        <row r="83">
          <cell r="E83" t="str">
            <v>รพช.</v>
          </cell>
          <cell r="F83" t="str">
            <v>F3</v>
          </cell>
          <cell r="G83">
            <v>0</v>
          </cell>
          <cell r="I83">
            <v>3</v>
          </cell>
          <cell r="J83" t="str">
            <v>รพช.F3 15,000-25,000</v>
          </cell>
        </row>
        <row r="84">
          <cell r="E84" t="str">
            <v>รพช.</v>
          </cell>
          <cell r="F84" t="str">
            <v>F3</v>
          </cell>
          <cell r="G84">
            <v>0</v>
          </cell>
          <cell r="I84">
            <v>3</v>
          </cell>
          <cell r="J84" t="str">
            <v>รพช.F3 15,000-25,000</v>
          </cell>
        </row>
        <row r="85">
          <cell r="E85" t="str">
            <v>รพศ.</v>
          </cell>
          <cell r="F85" t="str">
            <v>A</v>
          </cell>
          <cell r="G85">
            <v>743</v>
          </cell>
          <cell r="I85">
            <v>19</v>
          </cell>
          <cell r="J85" t="str">
            <v>รพศ.A &gt;700 to &lt;1000</v>
          </cell>
        </row>
        <row r="86">
          <cell r="E86" t="str">
            <v>รพช.</v>
          </cell>
          <cell r="F86" t="str">
            <v>F2</v>
          </cell>
          <cell r="G86">
            <v>35</v>
          </cell>
          <cell r="I86">
            <v>5</v>
          </cell>
          <cell r="J86" t="str">
            <v>รพช.F2 &lt;=30,000</v>
          </cell>
        </row>
        <row r="87">
          <cell r="E87" t="str">
            <v>รพช.</v>
          </cell>
          <cell r="F87" t="str">
            <v>M2</v>
          </cell>
          <cell r="G87">
            <v>144</v>
          </cell>
          <cell r="I87">
            <v>13</v>
          </cell>
          <cell r="J87" t="str">
            <v>รพช. M2 &gt;100</v>
          </cell>
        </row>
        <row r="88">
          <cell r="E88" t="str">
            <v>รพช.</v>
          </cell>
          <cell r="F88" t="str">
            <v>F2</v>
          </cell>
          <cell r="G88">
            <v>30</v>
          </cell>
          <cell r="I88">
            <v>5</v>
          </cell>
          <cell r="J88" t="str">
            <v>รพช.F2 &lt;=30,000</v>
          </cell>
        </row>
        <row r="89">
          <cell r="E89" t="str">
            <v>รพช.</v>
          </cell>
          <cell r="F89" t="str">
            <v>F2</v>
          </cell>
          <cell r="G89">
            <v>47</v>
          </cell>
          <cell r="I89">
            <v>6</v>
          </cell>
          <cell r="J89" t="str">
            <v>รพช.F2 30,000 - 60,000</v>
          </cell>
        </row>
        <row r="90">
          <cell r="E90" t="str">
            <v>รพช.</v>
          </cell>
          <cell r="F90" t="str">
            <v>F2</v>
          </cell>
          <cell r="G90">
            <v>30</v>
          </cell>
          <cell r="I90">
            <v>5</v>
          </cell>
          <cell r="J90" t="str">
            <v>รพช.F2 &lt;=30,000</v>
          </cell>
        </row>
        <row r="91">
          <cell r="E91" t="str">
            <v>รพช.</v>
          </cell>
          <cell r="F91" t="str">
            <v>F2</v>
          </cell>
          <cell r="G91">
            <v>45</v>
          </cell>
          <cell r="I91">
            <v>6</v>
          </cell>
          <cell r="J91" t="str">
            <v>รพช.F2 30,000 - 60,000</v>
          </cell>
        </row>
        <row r="92">
          <cell r="E92" t="str">
            <v>รพช.</v>
          </cell>
          <cell r="F92" t="str">
            <v>M2</v>
          </cell>
          <cell r="G92">
            <v>77</v>
          </cell>
          <cell r="I92">
            <v>12</v>
          </cell>
          <cell r="J92" t="str">
            <v>รพช. M2 &lt;=100</v>
          </cell>
        </row>
        <row r="93">
          <cell r="E93" t="str">
            <v>รพช.</v>
          </cell>
          <cell r="F93" t="str">
            <v>F2</v>
          </cell>
          <cell r="G93">
            <v>30</v>
          </cell>
          <cell r="I93">
            <v>5</v>
          </cell>
          <cell r="J93" t="str">
            <v>รพช.F2 &lt;=30,000</v>
          </cell>
        </row>
        <row r="94">
          <cell r="E94" t="str">
            <v>รพช.</v>
          </cell>
          <cell r="F94" t="str">
            <v>F2</v>
          </cell>
          <cell r="G94">
            <v>30</v>
          </cell>
          <cell r="I94">
            <v>6</v>
          </cell>
          <cell r="J94" t="str">
            <v>รพช.F2 30,000 - 60,000</v>
          </cell>
        </row>
        <row r="95">
          <cell r="E95" t="str">
            <v>รพช.</v>
          </cell>
          <cell r="F95" t="str">
            <v>F2</v>
          </cell>
          <cell r="G95">
            <v>30</v>
          </cell>
          <cell r="I95">
            <v>5</v>
          </cell>
          <cell r="J95" t="str">
            <v>รพช.F2 &lt;=30,000</v>
          </cell>
        </row>
        <row r="96">
          <cell r="E96" t="str">
            <v>รพช.</v>
          </cell>
          <cell r="F96" t="str">
            <v>F2</v>
          </cell>
          <cell r="G96">
            <v>35</v>
          </cell>
          <cell r="I96">
            <v>6</v>
          </cell>
          <cell r="J96" t="str">
            <v>รพช.F2 30,000 - 60,000</v>
          </cell>
        </row>
        <row r="97">
          <cell r="E97" t="str">
            <v>รพช.</v>
          </cell>
          <cell r="F97" t="str">
            <v>F2</v>
          </cell>
          <cell r="G97">
            <v>30</v>
          </cell>
          <cell r="I97">
            <v>5</v>
          </cell>
          <cell r="J97" t="str">
            <v>รพช.F2 &lt;=30,000</v>
          </cell>
        </row>
        <row r="98">
          <cell r="E98" t="str">
            <v>รพท.</v>
          </cell>
          <cell r="F98" t="str">
            <v>S</v>
          </cell>
          <cell r="G98">
            <v>411</v>
          </cell>
          <cell r="I98">
            <v>17</v>
          </cell>
          <cell r="J98" t="str">
            <v>รพท.S &gt;400</v>
          </cell>
        </row>
        <row r="99">
          <cell r="E99" t="str">
            <v>รพช.</v>
          </cell>
          <cell r="F99" t="str">
            <v>F2</v>
          </cell>
          <cell r="G99">
            <v>33</v>
          </cell>
          <cell r="I99">
            <v>5</v>
          </cell>
          <cell r="J99" t="str">
            <v>รพช.F2 &lt;=30,000</v>
          </cell>
        </row>
        <row r="100">
          <cell r="E100" t="str">
            <v>รพช.</v>
          </cell>
          <cell r="F100" t="str">
            <v>F2</v>
          </cell>
          <cell r="G100">
            <v>34</v>
          </cell>
          <cell r="I100">
            <v>5</v>
          </cell>
          <cell r="J100" t="str">
            <v>รพช.F2 &lt;=30,000</v>
          </cell>
        </row>
        <row r="101">
          <cell r="E101" t="str">
            <v>รพช.</v>
          </cell>
          <cell r="F101" t="str">
            <v>F1</v>
          </cell>
          <cell r="G101">
            <v>71</v>
          </cell>
          <cell r="I101">
            <v>10</v>
          </cell>
          <cell r="J101" t="str">
            <v>รพช.F1 50,000-100,000</v>
          </cell>
        </row>
        <row r="102">
          <cell r="E102" t="str">
            <v>รพช.</v>
          </cell>
          <cell r="F102" t="str">
            <v>F2</v>
          </cell>
          <cell r="G102">
            <v>30</v>
          </cell>
          <cell r="I102">
            <v>5</v>
          </cell>
          <cell r="J102" t="str">
            <v>รพช.F2 &lt;=30,000</v>
          </cell>
        </row>
        <row r="103">
          <cell r="E103" t="str">
            <v>รพช.</v>
          </cell>
          <cell r="F103" t="str">
            <v>F1</v>
          </cell>
          <cell r="G103">
            <v>75</v>
          </cell>
          <cell r="I103">
            <v>9</v>
          </cell>
          <cell r="J103" t="str">
            <v>รพช.F1 &lt;=50,000</v>
          </cell>
        </row>
        <row r="104">
          <cell r="E104" t="str">
            <v>รพช.</v>
          </cell>
          <cell r="F104" t="str">
            <v>F2</v>
          </cell>
          <cell r="G104">
            <v>30</v>
          </cell>
          <cell r="I104">
            <v>5</v>
          </cell>
          <cell r="J104" t="str">
            <v>รพช.F2 &lt;=30,000</v>
          </cell>
        </row>
        <row r="105">
          <cell r="E105" t="str">
            <v>รพช.</v>
          </cell>
          <cell r="F105" t="str">
            <v>F3</v>
          </cell>
          <cell r="G105">
            <v>10</v>
          </cell>
          <cell r="I105">
            <v>2</v>
          </cell>
          <cell r="J105" t="str">
            <v>รพช.F3 &lt;=15,000</v>
          </cell>
        </row>
        <row r="106">
          <cell r="E106" t="str">
            <v>รพท.</v>
          </cell>
          <cell r="F106" t="str">
            <v>S</v>
          </cell>
          <cell r="G106">
            <v>509</v>
          </cell>
          <cell r="I106">
            <v>17</v>
          </cell>
          <cell r="J106" t="str">
            <v>รพท.S &gt;400</v>
          </cell>
        </row>
        <row r="107">
          <cell r="E107" t="str">
            <v>รพช.</v>
          </cell>
          <cell r="F107" t="str">
            <v>F2</v>
          </cell>
          <cell r="G107">
            <v>68</v>
          </cell>
          <cell r="I107">
            <v>6</v>
          </cell>
          <cell r="J107" t="str">
            <v>รพช.F2 30,000 - 60,000</v>
          </cell>
        </row>
        <row r="108">
          <cell r="E108" t="str">
            <v>รพช.</v>
          </cell>
          <cell r="F108" t="str">
            <v>M2</v>
          </cell>
          <cell r="G108">
            <v>205</v>
          </cell>
          <cell r="I108">
            <v>13</v>
          </cell>
          <cell r="J108" t="str">
            <v>รพช. M2 &gt;100</v>
          </cell>
        </row>
        <row r="109">
          <cell r="E109" t="str">
            <v>รพท.</v>
          </cell>
          <cell r="F109" t="str">
            <v>M1</v>
          </cell>
          <cell r="G109">
            <v>241</v>
          </cell>
          <cell r="I109">
            <v>15</v>
          </cell>
          <cell r="J109" t="str">
            <v>รพท. M1 &gt;200</v>
          </cell>
        </row>
        <row r="110">
          <cell r="E110" t="str">
            <v>รพช.</v>
          </cell>
          <cell r="F110" t="str">
            <v>F2</v>
          </cell>
          <cell r="G110">
            <v>58</v>
          </cell>
          <cell r="I110">
            <v>6</v>
          </cell>
          <cell r="J110" t="str">
            <v>รพช.F2 30,000 - 60,000</v>
          </cell>
        </row>
        <row r="111">
          <cell r="E111" t="str">
            <v>รพช.</v>
          </cell>
          <cell r="F111" t="str">
            <v>F1</v>
          </cell>
          <cell r="G111">
            <v>142</v>
          </cell>
          <cell r="I111">
            <v>10</v>
          </cell>
          <cell r="J111" t="str">
            <v>รพช.F1 50,000-100,000</v>
          </cell>
        </row>
        <row r="112">
          <cell r="E112" t="str">
            <v>รพช.</v>
          </cell>
          <cell r="F112" t="str">
            <v>F2</v>
          </cell>
          <cell r="G112">
            <v>60</v>
          </cell>
          <cell r="I112">
            <v>6</v>
          </cell>
          <cell r="J112" t="str">
            <v>รพช.F2 30,000 - 60,000</v>
          </cell>
        </row>
        <row r="113">
          <cell r="E113" t="str">
            <v>รพช.</v>
          </cell>
          <cell r="F113" t="str">
            <v>F3</v>
          </cell>
          <cell r="G113">
            <v>10</v>
          </cell>
          <cell r="I113">
            <v>2</v>
          </cell>
          <cell r="J113" t="str">
            <v>รพช.F3 &lt;=15,000</v>
          </cell>
        </row>
        <row r="114">
          <cell r="E114" t="str">
            <v>รพช.</v>
          </cell>
          <cell r="F114" t="str">
            <v>F2</v>
          </cell>
          <cell r="G114">
            <v>37</v>
          </cell>
          <cell r="I114">
            <v>5</v>
          </cell>
          <cell r="J114" t="str">
            <v>รพช.F2 &lt;=30,000</v>
          </cell>
        </row>
        <row r="115">
          <cell r="E115" t="str">
            <v>รพช.</v>
          </cell>
          <cell r="F115" t="str">
            <v>F2</v>
          </cell>
          <cell r="G115">
            <v>38</v>
          </cell>
          <cell r="I115">
            <v>6</v>
          </cell>
          <cell r="J115" t="str">
            <v>รพช.F2 30,000 - 60,000</v>
          </cell>
        </row>
        <row r="116">
          <cell r="E116" t="str">
            <v>รพช.</v>
          </cell>
          <cell r="F116" t="str">
            <v>F1</v>
          </cell>
          <cell r="G116">
            <v>128</v>
          </cell>
          <cell r="I116">
            <v>9</v>
          </cell>
          <cell r="J116" t="str">
            <v>รพช.F1 &lt;=50,000</v>
          </cell>
        </row>
        <row r="117">
          <cell r="E117" t="str">
            <v>รพท.</v>
          </cell>
          <cell r="F117" t="str">
            <v>S</v>
          </cell>
          <cell r="G117">
            <v>310</v>
          </cell>
          <cell r="I117">
            <v>16</v>
          </cell>
          <cell r="J117" t="str">
            <v>รพท.S &lt;=400</v>
          </cell>
        </row>
        <row r="118">
          <cell r="E118" t="str">
            <v>รพท.</v>
          </cell>
          <cell r="F118" t="str">
            <v>S</v>
          </cell>
          <cell r="G118">
            <v>420</v>
          </cell>
          <cell r="I118">
            <v>17</v>
          </cell>
          <cell r="J118" t="str">
            <v>รพท.S &gt;400</v>
          </cell>
        </row>
        <row r="119">
          <cell r="E119" t="str">
            <v>รพช.</v>
          </cell>
          <cell r="F119" t="str">
            <v>F2</v>
          </cell>
          <cell r="G119">
            <v>60</v>
          </cell>
          <cell r="I119">
            <v>6</v>
          </cell>
          <cell r="J119" t="str">
            <v>รพช.F2 30,000 - 60,000</v>
          </cell>
        </row>
        <row r="120">
          <cell r="E120" t="str">
            <v>รพช.</v>
          </cell>
          <cell r="F120" t="str">
            <v>F2</v>
          </cell>
          <cell r="G120">
            <v>36</v>
          </cell>
          <cell r="I120">
            <v>5</v>
          </cell>
          <cell r="J120" t="str">
            <v>รพช.F2 &lt;=30,000</v>
          </cell>
        </row>
        <row r="121">
          <cell r="E121" t="str">
            <v>รพช.</v>
          </cell>
          <cell r="F121" t="str">
            <v>F1</v>
          </cell>
          <cell r="G121">
            <v>120</v>
          </cell>
          <cell r="I121">
            <v>9</v>
          </cell>
          <cell r="J121" t="str">
            <v>รพช.F1 &lt;=50,000</v>
          </cell>
        </row>
        <row r="122">
          <cell r="E122" t="str">
            <v>รพช.</v>
          </cell>
          <cell r="F122" t="str">
            <v>M2</v>
          </cell>
          <cell r="G122">
            <v>80</v>
          </cell>
          <cell r="I122">
            <v>12</v>
          </cell>
          <cell r="J122" t="str">
            <v>รพช. M2 &lt;=100</v>
          </cell>
        </row>
        <row r="123">
          <cell r="E123" t="str">
            <v>รพช.</v>
          </cell>
          <cell r="F123" t="str">
            <v>F1</v>
          </cell>
          <cell r="G123">
            <v>85</v>
          </cell>
          <cell r="I123">
            <v>9</v>
          </cell>
          <cell r="J123" t="str">
            <v>รพช.F1 &lt;=50,000</v>
          </cell>
        </row>
        <row r="124">
          <cell r="E124" t="str">
            <v>รพช.</v>
          </cell>
          <cell r="F124" t="str">
            <v>M2</v>
          </cell>
          <cell r="G124">
            <v>64</v>
          </cell>
          <cell r="I124">
            <v>12</v>
          </cell>
          <cell r="J124" t="str">
            <v>รพช. M2 &lt;=100</v>
          </cell>
        </row>
        <row r="125">
          <cell r="E125" t="str">
            <v>รพช.</v>
          </cell>
          <cell r="F125" t="str">
            <v>F3</v>
          </cell>
          <cell r="G125">
            <v>16</v>
          </cell>
          <cell r="I125">
            <v>4</v>
          </cell>
          <cell r="J125" t="str">
            <v>รพช.F3 &gt;=25,000</v>
          </cell>
        </row>
        <row r="126">
          <cell r="E126" t="str">
            <v>รพศ.</v>
          </cell>
          <cell r="F126" t="str">
            <v>A</v>
          </cell>
          <cell r="G126">
            <v>922</v>
          </cell>
          <cell r="I126">
            <v>19</v>
          </cell>
          <cell r="J126" t="str">
            <v>รพศ.A &gt;700 to &lt;1000</v>
          </cell>
        </row>
        <row r="127">
          <cell r="E127" t="str">
            <v>รพช.</v>
          </cell>
          <cell r="F127" t="str">
            <v>F2</v>
          </cell>
          <cell r="G127">
            <v>30</v>
          </cell>
          <cell r="I127">
            <v>6</v>
          </cell>
          <cell r="J127" t="str">
            <v>รพช.F2 30,000 - 60,000</v>
          </cell>
        </row>
        <row r="128">
          <cell r="E128" t="str">
            <v>รพช.</v>
          </cell>
          <cell r="F128" t="str">
            <v>F2</v>
          </cell>
          <cell r="G128">
            <v>56</v>
          </cell>
          <cell r="I128">
            <v>7</v>
          </cell>
          <cell r="J128" t="str">
            <v>รพช.F2 60,000-90,000</v>
          </cell>
        </row>
        <row r="129">
          <cell r="E129" t="str">
            <v>รพช.</v>
          </cell>
          <cell r="F129" t="str">
            <v>F2</v>
          </cell>
          <cell r="G129">
            <v>30</v>
          </cell>
          <cell r="I129">
            <v>6</v>
          </cell>
          <cell r="J129" t="str">
            <v>รพช.F2 30,000 - 60,000</v>
          </cell>
        </row>
        <row r="130">
          <cell r="E130" t="str">
            <v>รพช.</v>
          </cell>
          <cell r="F130" t="str">
            <v>F2</v>
          </cell>
          <cell r="G130">
            <v>72</v>
          </cell>
          <cell r="I130">
            <v>7</v>
          </cell>
          <cell r="J130" t="str">
            <v>รพช.F2 60,000-90,000</v>
          </cell>
        </row>
        <row r="131">
          <cell r="E131" t="str">
            <v>รพช.</v>
          </cell>
          <cell r="F131" t="str">
            <v>F2</v>
          </cell>
          <cell r="G131">
            <v>30</v>
          </cell>
          <cell r="I131">
            <v>5</v>
          </cell>
          <cell r="J131" t="str">
            <v>รพช.F2 &lt;=30,000</v>
          </cell>
        </row>
        <row r="132">
          <cell r="E132" t="str">
            <v>รพช.</v>
          </cell>
          <cell r="F132" t="str">
            <v>F1</v>
          </cell>
          <cell r="G132">
            <v>68</v>
          </cell>
          <cell r="I132">
            <v>10</v>
          </cell>
          <cell r="J132" t="str">
            <v>รพช.F1 50,000-100,000</v>
          </cell>
        </row>
        <row r="133">
          <cell r="E133" t="str">
            <v>รพช.</v>
          </cell>
          <cell r="F133" t="str">
            <v>F2</v>
          </cell>
          <cell r="G133">
            <v>30</v>
          </cell>
          <cell r="I133">
            <v>6</v>
          </cell>
          <cell r="J133" t="str">
            <v>รพช.F2 30,000 - 60,000</v>
          </cell>
        </row>
        <row r="134">
          <cell r="E134" t="str">
            <v>รพช.</v>
          </cell>
          <cell r="F134" t="str">
            <v>M2</v>
          </cell>
          <cell r="G134">
            <v>72</v>
          </cell>
          <cell r="I134">
            <v>12</v>
          </cell>
          <cell r="J134" t="str">
            <v>รพช. M2 &lt;=100</v>
          </cell>
        </row>
        <row r="135">
          <cell r="E135" t="str">
            <v>รพท.</v>
          </cell>
          <cell r="F135" t="str">
            <v>S</v>
          </cell>
          <cell r="G135">
            <v>320</v>
          </cell>
          <cell r="I135">
            <v>16</v>
          </cell>
          <cell r="J135" t="str">
            <v>รพท.S &lt;=400</v>
          </cell>
        </row>
        <row r="136">
          <cell r="E136" t="str">
            <v>รพท.</v>
          </cell>
          <cell r="F136" t="str">
            <v>M1</v>
          </cell>
          <cell r="G136">
            <v>307</v>
          </cell>
          <cell r="I136">
            <v>15</v>
          </cell>
          <cell r="J136" t="str">
            <v>รพท. M1 &gt;200</v>
          </cell>
        </row>
        <row r="137">
          <cell r="E137" t="str">
            <v>รพช.</v>
          </cell>
          <cell r="F137" t="str">
            <v>F2</v>
          </cell>
          <cell r="G137">
            <v>44</v>
          </cell>
          <cell r="I137">
            <v>6</v>
          </cell>
          <cell r="J137" t="str">
            <v>รพช.F2 30,000 - 60,000</v>
          </cell>
        </row>
        <row r="138">
          <cell r="E138" t="str">
            <v>รพช.</v>
          </cell>
          <cell r="F138" t="str">
            <v>F2</v>
          </cell>
          <cell r="G138">
            <v>69</v>
          </cell>
          <cell r="I138">
            <v>6</v>
          </cell>
          <cell r="J138" t="str">
            <v>รพช.F2 30,000 - 60,000</v>
          </cell>
        </row>
        <row r="139">
          <cell r="E139" t="str">
            <v>รพช.</v>
          </cell>
          <cell r="F139" t="str">
            <v>F2</v>
          </cell>
          <cell r="G139">
            <v>34</v>
          </cell>
          <cell r="I139">
            <v>6</v>
          </cell>
          <cell r="J139" t="str">
            <v>รพช.F2 30,000 - 60,000</v>
          </cell>
        </row>
        <row r="140">
          <cell r="E140" t="str">
            <v>รพช.</v>
          </cell>
          <cell r="F140" t="str">
            <v>F1</v>
          </cell>
          <cell r="G140">
            <v>74</v>
          </cell>
          <cell r="I140">
            <v>10</v>
          </cell>
          <cell r="J140" t="str">
            <v>รพช.F1 50,000-100,000</v>
          </cell>
        </row>
        <row r="141">
          <cell r="E141" t="str">
            <v>รพช.</v>
          </cell>
          <cell r="F141" t="str">
            <v>M2</v>
          </cell>
          <cell r="G141">
            <v>111</v>
          </cell>
          <cell r="I141">
            <v>13</v>
          </cell>
          <cell r="J141" t="str">
            <v>รพช. M2 &gt;100</v>
          </cell>
        </row>
        <row r="142">
          <cell r="E142" t="str">
            <v>รพช.</v>
          </cell>
          <cell r="F142" t="str">
            <v>F2</v>
          </cell>
          <cell r="G142">
            <v>30</v>
          </cell>
          <cell r="I142">
            <v>5</v>
          </cell>
          <cell r="J142" t="str">
            <v>รพช.F2 &lt;=30,000</v>
          </cell>
        </row>
        <row r="143">
          <cell r="E143" t="str">
            <v>รพช.</v>
          </cell>
          <cell r="F143" t="str">
            <v>F2</v>
          </cell>
          <cell r="G143">
            <v>38</v>
          </cell>
          <cell r="I143">
            <v>6</v>
          </cell>
          <cell r="J143" t="str">
            <v>รพช.F2 30,000 - 60,000</v>
          </cell>
        </row>
        <row r="144">
          <cell r="E144" t="str">
            <v>รพศ.</v>
          </cell>
          <cell r="F144" t="str">
            <v>A</v>
          </cell>
          <cell r="G144">
            <v>655</v>
          </cell>
          <cell r="I144">
            <v>18</v>
          </cell>
          <cell r="J144" t="str">
            <v>รพศ.A &lt;=700</v>
          </cell>
        </row>
        <row r="145">
          <cell r="E145" t="str">
            <v>รพช.</v>
          </cell>
          <cell r="F145" t="str">
            <v>F2</v>
          </cell>
          <cell r="G145">
            <v>34</v>
          </cell>
          <cell r="I145">
            <v>5</v>
          </cell>
          <cell r="J145" t="str">
            <v>รพช.F2 &lt;=30,000</v>
          </cell>
        </row>
        <row r="146">
          <cell r="E146" t="str">
            <v>รพช.</v>
          </cell>
          <cell r="F146" t="str">
            <v>F2</v>
          </cell>
          <cell r="G146">
            <v>30</v>
          </cell>
          <cell r="I146">
            <v>5</v>
          </cell>
          <cell r="J146" t="str">
            <v>รพช.F2 &lt;=30,000</v>
          </cell>
        </row>
        <row r="147">
          <cell r="E147" t="str">
            <v>รพช.</v>
          </cell>
          <cell r="F147" t="str">
            <v>F1</v>
          </cell>
          <cell r="G147">
            <v>36</v>
          </cell>
          <cell r="I147">
            <v>9</v>
          </cell>
          <cell r="J147" t="str">
            <v>รพช.F1 &lt;=50,000</v>
          </cell>
        </row>
        <row r="148">
          <cell r="E148" t="str">
            <v>รพช.</v>
          </cell>
          <cell r="F148" t="str">
            <v>F2</v>
          </cell>
          <cell r="G148">
            <v>30</v>
          </cell>
          <cell r="I148">
            <v>5</v>
          </cell>
          <cell r="J148" t="str">
            <v>รพช.F2 &lt;=30,000</v>
          </cell>
        </row>
        <row r="149">
          <cell r="E149" t="str">
            <v>รพช.</v>
          </cell>
          <cell r="F149" t="str">
            <v>F2</v>
          </cell>
          <cell r="G149">
            <v>30</v>
          </cell>
          <cell r="I149">
            <v>5</v>
          </cell>
          <cell r="J149" t="str">
            <v>รพช.F2 &lt;=30,000</v>
          </cell>
        </row>
        <row r="150">
          <cell r="E150" t="str">
            <v>รพช.</v>
          </cell>
          <cell r="F150" t="str">
            <v>F2</v>
          </cell>
          <cell r="G150">
            <v>60</v>
          </cell>
          <cell r="I150">
            <v>6</v>
          </cell>
          <cell r="J150" t="str">
            <v>รพช.F2 30,000 - 60,000</v>
          </cell>
        </row>
        <row r="151">
          <cell r="E151" t="str">
            <v>รพช.</v>
          </cell>
          <cell r="F151" t="str">
            <v>F2</v>
          </cell>
          <cell r="G151">
            <v>30</v>
          </cell>
          <cell r="I151">
            <v>6</v>
          </cell>
          <cell r="J151" t="str">
            <v>รพช.F2 30,000 - 60,000</v>
          </cell>
        </row>
        <row r="152">
          <cell r="E152" t="str">
            <v>รพช.</v>
          </cell>
          <cell r="F152" t="str">
            <v>F2</v>
          </cell>
          <cell r="G152">
            <v>35</v>
          </cell>
          <cell r="I152">
            <v>5</v>
          </cell>
          <cell r="J152" t="str">
            <v>รพช.F2 &lt;=30,000</v>
          </cell>
        </row>
        <row r="153">
          <cell r="E153" t="str">
            <v>รพท.</v>
          </cell>
          <cell r="F153" t="str">
            <v>S</v>
          </cell>
          <cell r="G153">
            <v>468</v>
          </cell>
          <cell r="I153">
            <v>17</v>
          </cell>
          <cell r="J153" t="str">
            <v>รพท.S &gt;400</v>
          </cell>
        </row>
        <row r="154">
          <cell r="E154" t="str">
            <v>รพช.</v>
          </cell>
          <cell r="F154" t="str">
            <v>F3</v>
          </cell>
          <cell r="G154">
            <v>10</v>
          </cell>
          <cell r="I154">
            <v>2</v>
          </cell>
          <cell r="J154" t="str">
            <v>รพช.F3 &lt;=15,000</v>
          </cell>
        </row>
        <row r="155">
          <cell r="E155" t="str">
            <v>รพช.</v>
          </cell>
          <cell r="F155" t="str">
            <v>F2</v>
          </cell>
          <cell r="G155">
            <v>30</v>
          </cell>
          <cell r="I155">
            <v>6</v>
          </cell>
          <cell r="J155" t="str">
            <v>รพช.F2 30,000 - 60,000</v>
          </cell>
        </row>
        <row r="156">
          <cell r="E156" t="str">
            <v>รพช.</v>
          </cell>
          <cell r="F156" t="str">
            <v>F2</v>
          </cell>
          <cell r="G156">
            <v>60</v>
          </cell>
          <cell r="I156">
            <v>6</v>
          </cell>
          <cell r="J156" t="str">
            <v>รพช.F2 30,000 - 60,000</v>
          </cell>
        </row>
        <row r="157">
          <cell r="E157" t="str">
            <v>รพช.</v>
          </cell>
          <cell r="F157" t="str">
            <v>M2</v>
          </cell>
          <cell r="G157">
            <v>60</v>
          </cell>
          <cell r="I157">
            <v>12</v>
          </cell>
          <cell r="J157" t="str">
            <v>รพช. M2 &lt;=100</v>
          </cell>
        </row>
        <row r="158">
          <cell r="E158" t="str">
            <v>รพช.</v>
          </cell>
          <cell r="F158" t="str">
            <v>F1</v>
          </cell>
          <cell r="G158">
            <v>90</v>
          </cell>
          <cell r="I158">
            <v>10</v>
          </cell>
          <cell r="J158" t="str">
            <v>รพช.F1 50,000-100,000</v>
          </cell>
        </row>
        <row r="159">
          <cell r="E159" t="str">
            <v>รพช.</v>
          </cell>
          <cell r="F159" t="str">
            <v>F2</v>
          </cell>
          <cell r="G159">
            <v>60</v>
          </cell>
          <cell r="I159">
            <v>6</v>
          </cell>
          <cell r="J159" t="str">
            <v>รพช.F2 30,000 - 60,000</v>
          </cell>
        </row>
        <row r="160">
          <cell r="E160" t="str">
            <v>รพช.</v>
          </cell>
          <cell r="F160" t="str">
            <v>F2</v>
          </cell>
          <cell r="G160">
            <v>30</v>
          </cell>
          <cell r="I160">
            <v>5</v>
          </cell>
          <cell r="J160" t="str">
            <v>รพช.F2 &lt;=30,000</v>
          </cell>
        </row>
        <row r="161">
          <cell r="E161" t="str">
            <v>รพช.</v>
          </cell>
          <cell r="F161" t="str">
            <v>F2</v>
          </cell>
          <cell r="G161">
            <v>30</v>
          </cell>
          <cell r="I161">
            <v>5</v>
          </cell>
          <cell r="J161" t="str">
            <v>รพช.F2 &lt;=30,000</v>
          </cell>
        </row>
        <row r="162">
          <cell r="E162" t="str">
            <v>รพช.</v>
          </cell>
          <cell r="F162" t="str">
            <v>F2</v>
          </cell>
          <cell r="G162">
            <v>30</v>
          </cell>
          <cell r="I162">
            <v>5</v>
          </cell>
          <cell r="J162" t="str">
            <v>รพช.F2 &lt;=30,000</v>
          </cell>
        </row>
        <row r="163">
          <cell r="E163" t="str">
            <v>รพช.</v>
          </cell>
          <cell r="F163" t="str">
            <v>F2</v>
          </cell>
          <cell r="G163">
            <v>30</v>
          </cell>
          <cell r="I163">
            <v>5</v>
          </cell>
          <cell r="J163" t="str">
            <v>รพช.F2 &lt;=30,000</v>
          </cell>
        </row>
        <row r="164">
          <cell r="E164" t="str">
            <v>รพช.</v>
          </cell>
          <cell r="F164" t="str">
            <v>F3</v>
          </cell>
          <cell r="G164">
            <v>10</v>
          </cell>
          <cell r="I164">
            <v>3</v>
          </cell>
          <cell r="J164" t="str">
            <v>รพช.F3 15,000-25,000</v>
          </cell>
        </row>
        <row r="165">
          <cell r="E165" t="str">
            <v>รพท.</v>
          </cell>
          <cell r="F165" t="str">
            <v>S</v>
          </cell>
          <cell r="G165">
            <v>348</v>
          </cell>
          <cell r="I165">
            <v>16</v>
          </cell>
          <cell r="J165" t="str">
            <v>รพท.S &lt;=400</v>
          </cell>
        </row>
        <row r="166">
          <cell r="E166" t="str">
            <v>รพช.</v>
          </cell>
          <cell r="F166" t="str">
            <v>F2</v>
          </cell>
          <cell r="G166">
            <v>30</v>
          </cell>
          <cell r="I166">
            <v>5</v>
          </cell>
          <cell r="J166" t="str">
            <v>รพช.F2 &lt;=30,000</v>
          </cell>
        </row>
        <row r="167">
          <cell r="E167" t="str">
            <v>รพช.</v>
          </cell>
          <cell r="F167" t="str">
            <v>F2</v>
          </cell>
          <cell r="G167">
            <v>30</v>
          </cell>
          <cell r="I167">
            <v>5</v>
          </cell>
          <cell r="J167" t="str">
            <v>รพช.F2 &lt;=30,000</v>
          </cell>
        </row>
        <row r="168">
          <cell r="E168" t="str">
            <v>รพช.</v>
          </cell>
          <cell r="F168" t="str">
            <v>F2</v>
          </cell>
          <cell r="G168">
            <v>30</v>
          </cell>
          <cell r="I168">
            <v>5</v>
          </cell>
          <cell r="J168" t="str">
            <v>รพช.F2 &lt;=30,000</v>
          </cell>
        </row>
        <row r="169">
          <cell r="E169" t="str">
            <v>รพช.</v>
          </cell>
          <cell r="F169" t="str">
            <v>F2</v>
          </cell>
          <cell r="G169">
            <v>60</v>
          </cell>
          <cell r="I169">
            <v>6</v>
          </cell>
          <cell r="J169" t="str">
            <v>รพช.F2 30,000 - 60,000</v>
          </cell>
        </row>
        <row r="170">
          <cell r="E170" t="str">
            <v>รพช.</v>
          </cell>
          <cell r="F170" t="str">
            <v>F2</v>
          </cell>
          <cell r="G170">
            <v>30</v>
          </cell>
          <cell r="I170">
            <v>6</v>
          </cell>
          <cell r="J170" t="str">
            <v>รพช.F2 30,000 - 60,000</v>
          </cell>
        </row>
        <row r="171">
          <cell r="E171" t="str">
            <v>รพช.</v>
          </cell>
          <cell r="F171" t="str">
            <v>F3</v>
          </cell>
          <cell r="G171">
            <v>10</v>
          </cell>
          <cell r="I171">
            <v>2</v>
          </cell>
          <cell r="J171" t="str">
            <v>รพช.F3 &lt;=15,000</v>
          </cell>
        </row>
        <row r="172">
          <cell r="E172" t="str">
            <v>รพช.</v>
          </cell>
          <cell r="F172" t="str">
            <v>F3</v>
          </cell>
          <cell r="G172">
            <v>0</v>
          </cell>
          <cell r="I172">
            <v>2</v>
          </cell>
          <cell r="J172" t="str">
            <v>รพช.F3 &lt;=15,000</v>
          </cell>
        </row>
        <row r="173">
          <cell r="E173" t="str">
            <v>รพศ.</v>
          </cell>
          <cell r="F173" t="str">
            <v>A</v>
          </cell>
          <cell r="G173">
            <v>646</v>
          </cell>
          <cell r="I173">
            <v>18</v>
          </cell>
          <cell r="J173" t="str">
            <v>รพศ.A &lt;=700</v>
          </cell>
        </row>
        <row r="174">
          <cell r="E174" t="str">
            <v>รพช.</v>
          </cell>
          <cell r="F174" t="str">
            <v>F2</v>
          </cell>
          <cell r="G174">
            <v>30</v>
          </cell>
          <cell r="I174">
            <v>5</v>
          </cell>
          <cell r="J174" t="str">
            <v>รพช.F2 &lt;=30,000</v>
          </cell>
        </row>
        <row r="175">
          <cell r="E175" t="str">
            <v>รพช.</v>
          </cell>
          <cell r="F175" t="str">
            <v>F1</v>
          </cell>
          <cell r="G175">
            <v>100</v>
          </cell>
          <cell r="I175">
            <v>9</v>
          </cell>
          <cell r="J175" t="str">
            <v>รพช.F1 &lt;=50,000</v>
          </cell>
        </row>
        <row r="176">
          <cell r="E176" t="str">
            <v>รพช.</v>
          </cell>
          <cell r="F176" t="str">
            <v>F2</v>
          </cell>
          <cell r="G176">
            <v>60</v>
          </cell>
          <cell r="I176">
            <v>6</v>
          </cell>
          <cell r="J176" t="str">
            <v>รพช.F2 30,000 - 60,000</v>
          </cell>
        </row>
        <row r="177">
          <cell r="E177" t="str">
            <v>รพช.</v>
          </cell>
          <cell r="F177" t="str">
            <v>F1</v>
          </cell>
          <cell r="G177">
            <v>102</v>
          </cell>
          <cell r="I177">
            <v>10</v>
          </cell>
          <cell r="J177" t="str">
            <v>รพช.F1 50,000-100,000</v>
          </cell>
        </row>
        <row r="178">
          <cell r="E178" t="str">
            <v>รพช.</v>
          </cell>
          <cell r="F178" t="str">
            <v>F2</v>
          </cell>
          <cell r="G178">
            <v>33</v>
          </cell>
          <cell r="I178">
            <v>5</v>
          </cell>
          <cell r="J178" t="str">
            <v>รพช.F2 &lt;=30,000</v>
          </cell>
        </row>
        <row r="179">
          <cell r="E179" t="str">
            <v>รพช.</v>
          </cell>
          <cell r="F179" t="str">
            <v>M2</v>
          </cell>
          <cell r="G179">
            <v>105</v>
          </cell>
          <cell r="I179">
            <v>13</v>
          </cell>
          <cell r="J179" t="str">
            <v>รพช. M2 &gt;100</v>
          </cell>
        </row>
        <row r="180">
          <cell r="E180" t="str">
            <v>รพช.</v>
          </cell>
          <cell r="F180" t="str">
            <v>F1</v>
          </cell>
          <cell r="G180">
            <v>80</v>
          </cell>
          <cell r="I180">
            <v>9</v>
          </cell>
          <cell r="J180" t="str">
            <v>รพช.F1 &lt;=50,000</v>
          </cell>
        </row>
        <row r="181">
          <cell r="E181" t="str">
            <v>รพช.</v>
          </cell>
          <cell r="F181" t="str">
            <v>F2</v>
          </cell>
          <cell r="G181">
            <v>60</v>
          </cell>
          <cell r="I181">
            <v>6</v>
          </cell>
          <cell r="J181" t="str">
            <v>รพช.F2 30,000 - 60,000</v>
          </cell>
        </row>
        <row r="182">
          <cell r="E182" t="str">
            <v>รพช.</v>
          </cell>
          <cell r="F182" t="str">
            <v>F2</v>
          </cell>
          <cell r="G182">
            <v>42</v>
          </cell>
          <cell r="I182">
            <v>6</v>
          </cell>
          <cell r="J182" t="str">
            <v>รพช.F2 30,000 - 60,000</v>
          </cell>
        </row>
        <row r="183">
          <cell r="E183" t="str">
            <v>รพช.</v>
          </cell>
          <cell r="F183" t="str">
            <v>M2</v>
          </cell>
          <cell r="G183">
            <v>108</v>
          </cell>
          <cell r="I183">
            <v>13</v>
          </cell>
          <cell r="J183" t="str">
            <v>รพช. M2 &gt;100</v>
          </cell>
        </row>
        <row r="184">
          <cell r="E184" t="str">
            <v>รพช.</v>
          </cell>
          <cell r="F184" t="str">
            <v>F2</v>
          </cell>
          <cell r="G184">
            <v>43</v>
          </cell>
          <cell r="I184">
            <v>5</v>
          </cell>
          <cell r="J184" t="str">
            <v>รพช.F2 &lt;=30,000</v>
          </cell>
        </row>
        <row r="185">
          <cell r="E185" t="str">
            <v>รพช.</v>
          </cell>
          <cell r="F185" t="str">
            <v>F2</v>
          </cell>
          <cell r="G185">
            <v>30</v>
          </cell>
          <cell r="I185">
            <v>6</v>
          </cell>
          <cell r="J185" t="str">
            <v>รพช.F2 30,000 - 60,000</v>
          </cell>
        </row>
        <row r="186">
          <cell r="E186" t="str">
            <v>รพช.</v>
          </cell>
          <cell r="F186" t="str">
            <v>F3</v>
          </cell>
          <cell r="G186">
            <v>0</v>
          </cell>
          <cell r="I186">
            <v>4</v>
          </cell>
          <cell r="J186" t="str">
            <v>รพช.F3 &gt;=25,000</v>
          </cell>
        </row>
        <row r="187">
          <cell r="E187" t="str">
            <v>รพท.</v>
          </cell>
          <cell r="F187" t="str">
            <v>S</v>
          </cell>
          <cell r="G187">
            <v>450</v>
          </cell>
          <cell r="I187">
            <v>17</v>
          </cell>
          <cell r="J187" t="str">
            <v>รพท.S &gt;400</v>
          </cell>
        </row>
        <row r="188">
          <cell r="E188" t="str">
            <v>รพช.</v>
          </cell>
          <cell r="F188" t="str">
            <v>F2</v>
          </cell>
          <cell r="G188">
            <v>30</v>
          </cell>
          <cell r="I188">
            <v>5</v>
          </cell>
          <cell r="J188" t="str">
            <v>รพช.F2 &lt;=30,000</v>
          </cell>
        </row>
        <row r="189">
          <cell r="E189" t="str">
            <v>รพช.</v>
          </cell>
          <cell r="F189" t="str">
            <v>F2</v>
          </cell>
          <cell r="G189">
            <v>30</v>
          </cell>
          <cell r="I189">
            <v>6</v>
          </cell>
          <cell r="J189" t="str">
            <v>รพช.F2 30,000 - 60,000</v>
          </cell>
        </row>
        <row r="190">
          <cell r="E190" t="str">
            <v>รพช.</v>
          </cell>
          <cell r="F190" t="str">
            <v>M2</v>
          </cell>
          <cell r="G190">
            <v>90</v>
          </cell>
          <cell r="I190">
            <v>12</v>
          </cell>
          <cell r="J190" t="str">
            <v>รพช. M2 &lt;=100</v>
          </cell>
        </row>
        <row r="191">
          <cell r="E191" t="str">
            <v>รพช.</v>
          </cell>
          <cell r="F191" t="str">
            <v>F2</v>
          </cell>
          <cell r="G191">
            <v>45</v>
          </cell>
          <cell r="I191">
            <v>6</v>
          </cell>
          <cell r="J191" t="str">
            <v>รพช.F2 30,000 - 60,000</v>
          </cell>
        </row>
        <row r="192">
          <cell r="E192" t="str">
            <v>รพช.</v>
          </cell>
          <cell r="F192" t="str">
            <v>F2</v>
          </cell>
          <cell r="G192">
            <v>33</v>
          </cell>
          <cell r="I192">
            <v>6</v>
          </cell>
          <cell r="J192" t="str">
            <v>รพช.F2 30,000 - 60,000</v>
          </cell>
        </row>
        <row r="193">
          <cell r="E193" t="str">
            <v>รพช.</v>
          </cell>
          <cell r="F193" t="str">
            <v>F2</v>
          </cell>
          <cell r="G193">
            <v>30</v>
          </cell>
          <cell r="I193">
            <v>5</v>
          </cell>
          <cell r="J193" t="str">
            <v>รพช.F2 &lt;=30,000</v>
          </cell>
        </row>
        <row r="194">
          <cell r="E194" t="str">
            <v>รพช.</v>
          </cell>
          <cell r="F194" t="str">
            <v>M2</v>
          </cell>
          <cell r="G194">
            <v>90</v>
          </cell>
          <cell r="I194">
            <v>12</v>
          </cell>
          <cell r="J194" t="str">
            <v>รพช. M2 &lt;=100</v>
          </cell>
        </row>
        <row r="195">
          <cell r="E195" t="str">
            <v>รพช.</v>
          </cell>
          <cell r="F195" t="str">
            <v>F2</v>
          </cell>
          <cell r="G195">
            <v>30</v>
          </cell>
          <cell r="I195">
            <v>5</v>
          </cell>
          <cell r="J195" t="str">
            <v>รพช.F2 &lt;=30,000</v>
          </cell>
        </row>
        <row r="196">
          <cell r="E196" t="str">
            <v>รพช.</v>
          </cell>
          <cell r="F196" t="str">
            <v>F3</v>
          </cell>
          <cell r="G196">
            <v>0</v>
          </cell>
          <cell r="I196">
            <v>3</v>
          </cell>
          <cell r="J196" t="str">
            <v>รพช.F3 15,000-25,000</v>
          </cell>
        </row>
        <row r="197">
          <cell r="E197" t="str">
            <v>รพช.</v>
          </cell>
          <cell r="F197" t="str">
            <v>F3</v>
          </cell>
          <cell r="G197">
            <v>0</v>
          </cell>
          <cell r="I197">
            <v>2</v>
          </cell>
          <cell r="J197" t="str">
            <v>รพช.F3 &lt;=15,000</v>
          </cell>
        </row>
        <row r="198">
          <cell r="E198" t="str">
            <v>รพช.</v>
          </cell>
          <cell r="F198" t="str">
            <v>F3</v>
          </cell>
          <cell r="G198">
            <v>0</v>
          </cell>
          <cell r="I198">
            <v>2</v>
          </cell>
          <cell r="J198" t="str">
            <v>รพช.F3 &lt;=15,000</v>
          </cell>
        </row>
        <row r="199">
          <cell r="E199" t="str">
            <v>รพท.</v>
          </cell>
          <cell r="F199" t="str">
            <v>S</v>
          </cell>
          <cell r="G199">
            <v>350</v>
          </cell>
          <cell r="I199">
            <v>16</v>
          </cell>
          <cell r="J199" t="str">
            <v>รพท.S &lt;=400</v>
          </cell>
        </row>
        <row r="200">
          <cell r="E200" t="str">
            <v>รพช.</v>
          </cell>
          <cell r="F200" t="str">
            <v>F2</v>
          </cell>
          <cell r="G200">
            <v>90</v>
          </cell>
          <cell r="I200">
            <v>6</v>
          </cell>
          <cell r="J200" t="str">
            <v>รพช.F2 30,000 - 60,000</v>
          </cell>
        </row>
        <row r="201">
          <cell r="E201" t="str">
            <v>รพช.</v>
          </cell>
          <cell r="F201" t="str">
            <v>F2</v>
          </cell>
          <cell r="G201">
            <v>30</v>
          </cell>
          <cell r="I201">
            <v>5</v>
          </cell>
          <cell r="J201" t="str">
            <v>รพช.F2 &lt;=30,000</v>
          </cell>
        </row>
        <row r="202">
          <cell r="E202" t="str">
            <v>รพช.</v>
          </cell>
          <cell r="F202" t="str">
            <v>F1</v>
          </cell>
          <cell r="G202">
            <v>90</v>
          </cell>
          <cell r="I202">
            <v>9</v>
          </cell>
          <cell r="J202" t="str">
            <v>รพช.F1 &lt;=50,000</v>
          </cell>
        </row>
        <row r="203">
          <cell r="E203" t="str">
            <v>รพช.</v>
          </cell>
          <cell r="F203" t="str">
            <v>F3</v>
          </cell>
          <cell r="G203">
            <v>10</v>
          </cell>
          <cell r="I203">
            <v>2</v>
          </cell>
          <cell r="J203" t="str">
            <v>รพช.F3 &lt;=15,000</v>
          </cell>
        </row>
        <row r="204">
          <cell r="E204" t="str">
            <v>รพช.</v>
          </cell>
          <cell r="F204" t="str">
            <v>F2</v>
          </cell>
          <cell r="G204">
            <v>60</v>
          </cell>
          <cell r="I204">
            <v>6</v>
          </cell>
          <cell r="J204" t="str">
            <v>รพช.F2 30,000 - 60,000</v>
          </cell>
        </row>
        <row r="205">
          <cell r="E205" t="str">
            <v>รพช.</v>
          </cell>
          <cell r="F205" t="str">
            <v>F2</v>
          </cell>
          <cell r="G205">
            <v>60</v>
          </cell>
          <cell r="I205">
            <v>6</v>
          </cell>
          <cell r="J205" t="str">
            <v>รพช.F2 30,000 - 60,000</v>
          </cell>
        </row>
        <row r="206">
          <cell r="E206" t="str">
            <v>รพช.</v>
          </cell>
          <cell r="F206" t="str">
            <v>F2</v>
          </cell>
          <cell r="G206">
            <v>30</v>
          </cell>
          <cell r="I206">
            <v>5</v>
          </cell>
          <cell r="J206" t="str">
            <v>รพช.F2 &lt;=30,000</v>
          </cell>
        </row>
        <row r="207">
          <cell r="E207" t="str">
            <v>รพท.</v>
          </cell>
          <cell r="F207" t="str">
            <v>S</v>
          </cell>
          <cell r="G207">
            <v>314</v>
          </cell>
          <cell r="I207">
            <v>16</v>
          </cell>
          <cell r="J207" t="str">
            <v>รพท.S &lt;=400</v>
          </cell>
        </row>
        <row r="208">
          <cell r="E208" t="str">
            <v>รพช.</v>
          </cell>
          <cell r="F208" t="str">
            <v>F3</v>
          </cell>
          <cell r="G208">
            <v>18</v>
          </cell>
          <cell r="I208">
            <v>2</v>
          </cell>
          <cell r="J208" t="str">
            <v>รพช.F3 &lt;=15,000</v>
          </cell>
        </row>
        <row r="209">
          <cell r="E209" t="str">
            <v>รพช.</v>
          </cell>
          <cell r="F209" t="str">
            <v>F2</v>
          </cell>
          <cell r="G209">
            <v>70</v>
          </cell>
          <cell r="I209">
            <v>6</v>
          </cell>
          <cell r="J209" t="str">
            <v>รพช.F2 30,000 - 60,000</v>
          </cell>
        </row>
        <row r="210">
          <cell r="E210" t="str">
            <v>รพช.</v>
          </cell>
          <cell r="F210" t="str">
            <v>F2</v>
          </cell>
          <cell r="G210">
            <v>33</v>
          </cell>
          <cell r="I210">
            <v>5</v>
          </cell>
          <cell r="J210" t="str">
            <v>รพช.F2 &lt;=30,000</v>
          </cell>
        </row>
        <row r="211">
          <cell r="E211" t="str">
            <v>รพศ.</v>
          </cell>
          <cell r="F211" t="str">
            <v>A</v>
          </cell>
          <cell r="G211">
            <v>640</v>
          </cell>
          <cell r="I211">
            <v>18</v>
          </cell>
          <cell r="J211" t="str">
            <v>รพศ.A &lt;=700</v>
          </cell>
        </row>
        <row r="212">
          <cell r="E212" t="str">
            <v>รพช.</v>
          </cell>
          <cell r="F212" t="str">
            <v>F1</v>
          </cell>
          <cell r="G212">
            <v>49</v>
          </cell>
          <cell r="I212">
            <v>9</v>
          </cell>
          <cell r="J212" t="str">
            <v>รพช.F1 &lt;=50,000</v>
          </cell>
        </row>
        <row r="213">
          <cell r="E213" t="str">
            <v>รพช.</v>
          </cell>
          <cell r="F213" t="str">
            <v>M2</v>
          </cell>
          <cell r="G213">
            <v>104</v>
          </cell>
          <cell r="I213">
            <v>13</v>
          </cell>
          <cell r="J213" t="str">
            <v>รพช. M2 &gt;100</v>
          </cell>
        </row>
        <row r="214">
          <cell r="E214" t="str">
            <v>รพช.</v>
          </cell>
          <cell r="F214" t="str">
            <v>M2</v>
          </cell>
          <cell r="G214">
            <v>65</v>
          </cell>
          <cell r="I214">
            <v>12</v>
          </cell>
          <cell r="J214" t="str">
            <v>รพช. M2 &lt;=100</v>
          </cell>
        </row>
        <row r="215">
          <cell r="E215" t="str">
            <v>รพช.</v>
          </cell>
          <cell r="F215" t="str">
            <v>F2</v>
          </cell>
          <cell r="G215">
            <v>58</v>
          </cell>
          <cell r="I215">
            <v>6</v>
          </cell>
          <cell r="J215" t="str">
            <v>รพช.F2 30,000 - 60,000</v>
          </cell>
        </row>
        <row r="216">
          <cell r="E216" t="str">
            <v>รพช.</v>
          </cell>
          <cell r="F216" t="str">
            <v>F1</v>
          </cell>
          <cell r="G216">
            <v>60</v>
          </cell>
          <cell r="I216">
            <v>10</v>
          </cell>
          <cell r="J216" t="str">
            <v>รพช.F1 50,000-100,000</v>
          </cell>
        </row>
        <row r="217">
          <cell r="E217" t="str">
            <v>รพช.</v>
          </cell>
          <cell r="F217" t="str">
            <v>F3</v>
          </cell>
          <cell r="G217">
            <v>27</v>
          </cell>
          <cell r="I217">
            <v>2</v>
          </cell>
          <cell r="J217" t="str">
            <v>รพช.F3 &lt;=15,000</v>
          </cell>
        </row>
        <row r="218">
          <cell r="E218" t="str">
            <v>รพท.</v>
          </cell>
          <cell r="F218" t="str">
            <v>S</v>
          </cell>
          <cell r="G218">
            <v>409</v>
          </cell>
          <cell r="I218">
            <v>17</v>
          </cell>
          <cell r="J218" t="str">
            <v>รพท.S &gt;400</v>
          </cell>
        </row>
        <row r="219">
          <cell r="E219" t="str">
            <v>รพช.</v>
          </cell>
          <cell r="F219" t="str">
            <v>F2</v>
          </cell>
          <cell r="G219">
            <v>60</v>
          </cell>
          <cell r="I219">
            <v>7</v>
          </cell>
          <cell r="J219" t="str">
            <v>รพช.F2 60,000-90,000</v>
          </cell>
        </row>
        <row r="220">
          <cell r="E220" t="str">
            <v>รพช.</v>
          </cell>
          <cell r="F220" t="str">
            <v>M2</v>
          </cell>
          <cell r="G220">
            <v>60</v>
          </cell>
          <cell r="I220">
            <v>12</v>
          </cell>
          <cell r="J220" t="str">
            <v>รพช. M2 &lt;=100</v>
          </cell>
        </row>
        <row r="221">
          <cell r="E221" t="str">
            <v>รพช.</v>
          </cell>
          <cell r="F221" t="str">
            <v>F2</v>
          </cell>
          <cell r="G221">
            <v>34</v>
          </cell>
          <cell r="I221">
            <v>6</v>
          </cell>
          <cell r="J221" t="str">
            <v>รพช.F2 30,000 - 60,000</v>
          </cell>
        </row>
        <row r="222">
          <cell r="E222" t="str">
            <v>รพช.</v>
          </cell>
          <cell r="F222" t="str">
            <v>F2</v>
          </cell>
          <cell r="G222">
            <v>36</v>
          </cell>
          <cell r="I222">
            <v>6</v>
          </cell>
          <cell r="J222" t="str">
            <v>รพช.F2 30,000 - 60,000</v>
          </cell>
        </row>
        <row r="223">
          <cell r="E223" t="str">
            <v>รพช.</v>
          </cell>
          <cell r="F223" t="str">
            <v>F2</v>
          </cell>
          <cell r="G223">
            <v>34</v>
          </cell>
          <cell r="I223">
            <v>5</v>
          </cell>
          <cell r="J223" t="str">
            <v>รพช.F2 &lt;=30,000</v>
          </cell>
        </row>
        <row r="224">
          <cell r="E224" t="str">
            <v>รพช.</v>
          </cell>
          <cell r="F224" t="str">
            <v>F2</v>
          </cell>
          <cell r="G224">
            <v>36</v>
          </cell>
          <cell r="I224">
            <v>6</v>
          </cell>
          <cell r="J224" t="str">
            <v>รพช.F2 30,000 - 60,000</v>
          </cell>
        </row>
        <row r="225">
          <cell r="E225" t="str">
            <v>รพช.</v>
          </cell>
          <cell r="F225" t="str">
            <v>F2</v>
          </cell>
          <cell r="G225">
            <v>30</v>
          </cell>
          <cell r="I225">
            <v>5</v>
          </cell>
          <cell r="J225" t="str">
            <v>รพช.F2 &lt;=30,000</v>
          </cell>
        </row>
        <row r="226">
          <cell r="E226" t="str">
            <v>รพศ.</v>
          </cell>
          <cell r="F226" t="str">
            <v>A</v>
          </cell>
          <cell r="G226">
            <v>524</v>
          </cell>
          <cell r="I226">
            <v>18</v>
          </cell>
          <cell r="J226" t="str">
            <v>รพศ.A &lt;=700</v>
          </cell>
        </row>
        <row r="227">
          <cell r="E227" t="str">
            <v>รพท.</v>
          </cell>
          <cell r="F227" t="str">
            <v>M1</v>
          </cell>
          <cell r="G227">
            <v>208</v>
          </cell>
          <cell r="I227">
            <v>15</v>
          </cell>
          <cell r="J227" t="str">
            <v>รพท. M1 &gt;200</v>
          </cell>
        </row>
        <row r="228">
          <cell r="E228" t="str">
            <v>รพช.</v>
          </cell>
          <cell r="F228" t="str">
            <v>F2</v>
          </cell>
          <cell r="G228">
            <v>30</v>
          </cell>
          <cell r="I228">
            <v>5</v>
          </cell>
          <cell r="J228" t="str">
            <v>รพช.F2 &lt;=30,000</v>
          </cell>
        </row>
        <row r="229">
          <cell r="E229" t="str">
            <v>รพช.</v>
          </cell>
          <cell r="F229" t="str">
            <v>F2</v>
          </cell>
          <cell r="G229">
            <v>36</v>
          </cell>
          <cell r="I229">
            <v>5</v>
          </cell>
          <cell r="J229" t="str">
            <v>รพช.F2 &lt;=30,000</v>
          </cell>
        </row>
        <row r="230">
          <cell r="E230" t="str">
            <v>รพช.</v>
          </cell>
          <cell r="F230" t="str">
            <v>F2</v>
          </cell>
          <cell r="G230">
            <v>30</v>
          </cell>
          <cell r="I230">
            <v>5</v>
          </cell>
          <cell r="J230" t="str">
            <v>รพช.F2 &lt;=30,000</v>
          </cell>
        </row>
        <row r="231">
          <cell r="E231" t="str">
            <v>รพช.</v>
          </cell>
          <cell r="F231" t="str">
            <v>F2</v>
          </cell>
          <cell r="G231">
            <v>26</v>
          </cell>
          <cell r="I231">
            <v>5</v>
          </cell>
          <cell r="J231" t="str">
            <v>รพช.F2 &lt;=30,000</v>
          </cell>
        </row>
        <row r="232">
          <cell r="E232" t="str">
            <v>รพช.</v>
          </cell>
          <cell r="F232" t="str">
            <v>M2</v>
          </cell>
          <cell r="G232">
            <v>72</v>
          </cell>
          <cell r="I232">
            <v>12</v>
          </cell>
          <cell r="J232" t="str">
            <v>รพช. M2 &lt;=100</v>
          </cell>
        </row>
        <row r="233">
          <cell r="E233" t="str">
            <v>รพช.</v>
          </cell>
          <cell r="F233" t="str">
            <v>F2</v>
          </cell>
          <cell r="G233">
            <v>36</v>
          </cell>
          <cell r="I233">
            <v>5</v>
          </cell>
          <cell r="J233" t="str">
            <v>รพช.F2 &lt;=30,000</v>
          </cell>
        </row>
        <row r="234">
          <cell r="E234" t="str">
            <v>รพช.</v>
          </cell>
          <cell r="F234" t="str">
            <v>F2</v>
          </cell>
          <cell r="G234">
            <v>31</v>
          </cell>
          <cell r="I234">
            <v>5</v>
          </cell>
          <cell r="J234" t="str">
            <v>รพช.F2 &lt;=30,000</v>
          </cell>
        </row>
        <row r="235">
          <cell r="E235" t="str">
            <v>รพช.</v>
          </cell>
          <cell r="F235" t="str">
            <v>F2</v>
          </cell>
          <cell r="G235">
            <v>46</v>
          </cell>
          <cell r="I235">
            <v>5</v>
          </cell>
          <cell r="J235" t="str">
            <v>รพช.F2 &lt;=30,000</v>
          </cell>
        </row>
        <row r="236">
          <cell r="E236" t="str">
            <v>รพช.</v>
          </cell>
          <cell r="F236" t="str">
            <v>F2</v>
          </cell>
          <cell r="G236">
            <v>34</v>
          </cell>
          <cell r="I236">
            <v>5</v>
          </cell>
          <cell r="J236" t="str">
            <v>รพช.F2 &lt;=30,000</v>
          </cell>
        </row>
        <row r="237">
          <cell r="E237" t="str">
            <v>รพช.</v>
          </cell>
          <cell r="F237" t="str">
            <v>F1</v>
          </cell>
          <cell r="G237">
            <v>64</v>
          </cell>
          <cell r="I237">
            <v>9</v>
          </cell>
          <cell r="J237" t="str">
            <v>รพช.F1 &lt;=50,000</v>
          </cell>
        </row>
        <row r="238">
          <cell r="E238" t="str">
            <v>รพช.</v>
          </cell>
          <cell r="F238" t="str">
            <v>F3</v>
          </cell>
          <cell r="G238">
            <v>10</v>
          </cell>
          <cell r="I238">
            <v>2</v>
          </cell>
          <cell r="J238" t="str">
            <v>รพช.F3 &lt;=15,000</v>
          </cell>
        </row>
        <row r="239">
          <cell r="E239" t="str">
            <v>รพช.</v>
          </cell>
          <cell r="F239" t="str">
            <v>F2</v>
          </cell>
          <cell r="G239">
            <v>30</v>
          </cell>
          <cell r="I239">
            <v>5</v>
          </cell>
          <cell r="J239" t="str">
            <v>รพช.F2 &lt;=30,000</v>
          </cell>
        </row>
        <row r="240">
          <cell r="E240" t="str">
            <v>รพช.</v>
          </cell>
          <cell r="F240" t="str">
            <v>F3</v>
          </cell>
          <cell r="G240">
            <v>24</v>
          </cell>
          <cell r="I240">
            <v>2</v>
          </cell>
          <cell r="J240" t="str">
            <v>รพช.F3 &lt;=15,000</v>
          </cell>
        </row>
        <row r="241">
          <cell r="E241" t="str">
            <v>รพช.</v>
          </cell>
          <cell r="F241" t="str">
            <v>F3</v>
          </cell>
          <cell r="G241">
            <v>24</v>
          </cell>
          <cell r="I241">
            <v>2</v>
          </cell>
          <cell r="J241" t="str">
            <v>รพช.F3 &lt;=15,000</v>
          </cell>
        </row>
        <row r="242">
          <cell r="E242" t="str">
            <v>รพท.</v>
          </cell>
          <cell r="F242" t="str">
            <v>S</v>
          </cell>
          <cell r="G242">
            <v>556</v>
          </cell>
          <cell r="I242">
            <v>17</v>
          </cell>
          <cell r="J242" t="str">
            <v>รพท.S &gt;400</v>
          </cell>
        </row>
        <row r="243">
          <cell r="E243" t="str">
            <v>รพท.</v>
          </cell>
          <cell r="F243" t="str">
            <v>M1</v>
          </cell>
          <cell r="G243">
            <v>258</v>
          </cell>
          <cell r="I243">
            <v>15</v>
          </cell>
          <cell r="J243" t="str">
            <v>รพท. M1 &gt;200</v>
          </cell>
        </row>
        <row r="244">
          <cell r="E244" t="str">
            <v>รพช.</v>
          </cell>
          <cell r="F244" t="str">
            <v>F2</v>
          </cell>
          <cell r="G244">
            <v>66</v>
          </cell>
          <cell r="I244">
            <v>6</v>
          </cell>
          <cell r="J244" t="str">
            <v>รพช.F2 30,000 - 60,000</v>
          </cell>
        </row>
        <row r="245">
          <cell r="E245" t="str">
            <v>รพช.</v>
          </cell>
          <cell r="F245" t="str">
            <v>M2</v>
          </cell>
          <cell r="G245">
            <v>123</v>
          </cell>
          <cell r="I245">
            <v>13</v>
          </cell>
          <cell r="J245" t="str">
            <v>รพช. M2 &gt;100</v>
          </cell>
        </row>
        <row r="246">
          <cell r="E246" t="str">
            <v>รพช.</v>
          </cell>
          <cell r="F246" t="str">
            <v>M2</v>
          </cell>
          <cell r="G246">
            <v>144</v>
          </cell>
          <cell r="I246">
            <v>13</v>
          </cell>
          <cell r="J246" t="str">
            <v>รพช. M2 &gt;100</v>
          </cell>
        </row>
        <row r="247">
          <cell r="E247" t="str">
            <v>รพช.</v>
          </cell>
          <cell r="F247" t="str">
            <v>F2</v>
          </cell>
          <cell r="G247">
            <v>41</v>
          </cell>
          <cell r="I247">
            <v>6</v>
          </cell>
          <cell r="J247" t="str">
            <v>รพช.F2 30,000 - 60,000</v>
          </cell>
        </row>
        <row r="248">
          <cell r="E248" t="str">
            <v>รพช.</v>
          </cell>
          <cell r="F248" t="str">
            <v>F2</v>
          </cell>
          <cell r="G248">
            <v>30</v>
          </cell>
          <cell r="I248">
            <v>5</v>
          </cell>
          <cell r="J248" t="str">
            <v>รพช.F2 &lt;=30,000</v>
          </cell>
        </row>
        <row r="249">
          <cell r="E249" t="str">
            <v>รพช.</v>
          </cell>
          <cell r="F249" t="str">
            <v>F3</v>
          </cell>
          <cell r="G249">
            <v>30</v>
          </cell>
          <cell r="I249">
            <v>2</v>
          </cell>
          <cell r="J249" t="str">
            <v>รพช.F3 &lt;=15,000</v>
          </cell>
        </row>
        <row r="250">
          <cell r="E250" t="str">
            <v>รพช.</v>
          </cell>
          <cell r="F250" t="str">
            <v>F2</v>
          </cell>
          <cell r="G250">
            <v>30</v>
          </cell>
          <cell r="I250">
            <v>5</v>
          </cell>
          <cell r="J250" t="str">
            <v>รพช.F2 &lt;=30,000</v>
          </cell>
        </row>
        <row r="251">
          <cell r="E251" t="str">
            <v>รพช.</v>
          </cell>
          <cell r="F251" t="str">
            <v>F2</v>
          </cell>
          <cell r="G251">
            <v>30</v>
          </cell>
          <cell r="I251">
            <v>5</v>
          </cell>
          <cell r="J251" t="str">
            <v>รพช.F2 &lt;=30,000</v>
          </cell>
        </row>
        <row r="252">
          <cell r="E252" t="str">
            <v>รพช.</v>
          </cell>
          <cell r="F252" t="str">
            <v>F2</v>
          </cell>
          <cell r="G252">
            <v>35</v>
          </cell>
          <cell r="I252">
            <v>5</v>
          </cell>
          <cell r="J252" t="str">
            <v>รพช.F2 &lt;=30,000</v>
          </cell>
        </row>
        <row r="253">
          <cell r="E253" t="str">
            <v>รพศ.</v>
          </cell>
          <cell r="F253" t="str">
            <v>A</v>
          </cell>
          <cell r="G253">
            <v>700</v>
          </cell>
          <cell r="I253">
            <v>18</v>
          </cell>
          <cell r="J253" t="str">
            <v>รพศ.A &lt;=700</v>
          </cell>
        </row>
        <row r="254">
          <cell r="E254" t="str">
            <v>รพท.</v>
          </cell>
          <cell r="F254" t="str">
            <v>M1</v>
          </cell>
          <cell r="G254">
            <v>315</v>
          </cell>
          <cell r="I254">
            <v>15</v>
          </cell>
          <cell r="J254" t="str">
            <v>รพท. M1 &gt;200</v>
          </cell>
        </row>
        <row r="255">
          <cell r="E255" t="str">
            <v>รพช.</v>
          </cell>
          <cell r="F255" t="str">
            <v>F1</v>
          </cell>
          <cell r="G255">
            <v>82</v>
          </cell>
          <cell r="I255">
            <v>10</v>
          </cell>
          <cell r="J255" t="str">
            <v>รพช.F1 50,000-100,000</v>
          </cell>
        </row>
        <row r="256">
          <cell r="E256" t="str">
            <v>รพช.</v>
          </cell>
          <cell r="F256" t="str">
            <v>F2</v>
          </cell>
          <cell r="G256">
            <v>60</v>
          </cell>
          <cell r="I256">
            <v>6</v>
          </cell>
          <cell r="J256" t="str">
            <v>รพช.F2 30,000 - 60,000</v>
          </cell>
        </row>
        <row r="257">
          <cell r="E257" t="str">
            <v>รพช.</v>
          </cell>
          <cell r="F257" t="str">
            <v>F2</v>
          </cell>
          <cell r="G257">
            <v>49</v>
          </cell>
          <cell r="I257">
            <v>5</v>
          </cell>
          <cell r="J257" t="str">
            <v>รพช.F2 &lt;=30,000</v>
          </cell>
        </row>
        <row r="258">
          <cell r="E258" t="str">
            <v>รพช.</v>
          </cell>
          <cell r="F258" t="str">
            <v>F2</v>
          </cell>
          <cell r="G258">
            <v>22</v>
          </cell>
          <cell r="I258">
            <v>5</v>
          </cell>
          <cell r="J258" t="str">
            <v>รพช.F2 &lt;=30,000</v>
          </cell>
        </row>
        <row r="259">
          <cell r="E259" t="str">
            <v>รพช.</v>
          </cell>
          <cell r="F259" t="str">
            <v>F2</v>
          </cell>
          <cell r="G259">
            <v>32</v>
          </cell>
          <cell r="I259">
            <v>5</v>
          </cell>
          <cell r="J259" t="str">
            <v>รพช.F2 &lt;=30,000</v>
          </cell>
        </row>
        <row r="260">
          <cell r="E260" t="str">
            <v>รพช.</v>
          </cell>
          <cell r="F260" t="str">
            <v>F3</v>
          </cell>
          <cell r="G260">
            <v>15</v>
          </cell>
          <cell r="I260">
            <v>2</v>
          </cell>
          <cell r="J260" t="str">
            <v>รพช.F3 &lt;=15,000</v>
          </cell>
        </row>
        <row r="261">
          <cell r="E261" t="str">
            <v>รพช.</v>
          </cell>
          <cell r="F261" t="str">
            <v>F3</v>
          </cell>
          <cell r="G261">
            <v>21</v>
          </cell>
          <cell r="I261">
            <v>2</v>
          </cell>
          <cell r="J261" t="str">
            <v>รพช.F3 &lt;=15,000</v>
          </cell>
        </row>
        <row r="262">
          <cell r="E262" t="str">
            <v>รพช.</v>
          </cell>
          <cell r="F262" t="str">
            <v>F2</v>
          </cell>
          <cell r="G262">
            <v>46</v>
          </cell>
          <cell r="I262">
            <v>5</v>
          </cell>
          <cell r="J262" t="str">
            <v>รพช.F2 &lt;=30,000</v>
          </cell>
        </row>
        <row r="263">
          <cell r="E263" t="str">
            <v>รพช.</v>
          </cell>
          <cell r="F263" t="str">
            <v>F2</v>
          </cell>
          <cell r="G263">
            <v>41</v>
          </cell>
          <cell r="I263">
            <v>6</v>
          </cell>
          <cell r="J263" t="str">
            <v>รพช.F2 30,000 - 60,000</v>
          </cell>
        </row>
        <row r="264">
          <cell r="E264" t="str">
            <v>รพช.</v>
          </cell>
          <cell r="F264" t="str">
            <v>F2</v>
          </cell>
          <cell r="G264">
            <v>37</v>
          </cell>
          <cell r="I264">
            <v>5</v>
          </cell>
          <cell r="J264" t="str">
            <v>รพช.F2 &lt;=30,000</v>
          </cell>
        </row>
        <row r="265">
          <cell r="E265" t="str">
            <v>รพท.</v>
          </cell>
          <cell r="F265" t="str">
            <v>S</v>
          </cell>
          <cell r="G265">
            <v>282</v>
          </cell>
          <cell r="I265">
            <v>16</v>
          </cell>
          <cell r="J265" t="str">
            <v>รพท.S &lt;=400</v>
          </cell>
        </row>
        <row r="266">
          <cell r="E266" t="str">
            <v>รพท.</v>
          </cell>
          <cell r="F266" t="str">
            <v>M1</v>
          </cell>
          <cell r="G266">
            <v>150</v>
          </cell>
          <cell r="I266">
            <v>14</v>
          </cell>
          <cell r="J266" t="str">
            <v>รพท. M1 &lt;=200</v>
          </cell>
        </row>
        <row r="267">
          <cell r="E267" t="str">
            <v>รพช.</v>
          </cell>
          <cell r="F267" t="str">
            <v>F2</v>
          </cell>
          <cell r="G267">
            <v>30</v>
          </cell>
          <cell r="I267">
            <v>5</v>
          </cell>
          <cell r="J267" t="str">
            <v>รพช.F2 &lt;=30,000</v>
          </cell>
        </row>
        <row r="268">
          <cell r="E268" t="str">
            <v>รพช.</v>
          </cell>
          <cell r="F268" t="str">
            <v>F2</v>
          </cell>
          <cell r="G268">
            <v>30</v>
          </cell>
          <cell r="I268">
            <v>5</v>
          </cell>
          <cell r="J268" t="str">
            <v>รพช.F2 &lt;=30,000</v>
          </cell>
        </row>
        <row r="269">
          <cell r="E269" t="str">
            <v>รพช.</v>
          </cell>
          <cell r="F269" t="str">
            <v>F3</v>
          </cell>
          <cell r="G269">
            <v>28</v>
          </cell>
          <cell r="I269">
            <v>2</v>
          </cell>
          <cell r="J269" t="str">
            <v>รพช.F3 &lt;=15,000</v>
          </cell>
        </row>
        <row r="270">
          <cell r="E270" t="str">
            <v>รพช.</v>
          </cell>
          <cell r="F270" t="str">
            <v>F2</v>
          </cell>
          <cell r="G270">
            <v>36</v>
          </cell>
          <cell r="I270">
            <v>5</v>
          </cell>
          <cell r="J270" t="str">
            <v>รพช.F2 &lt;=30,000</v>
          </cell>
        </row>
        <row r="271">
          <cell r="E271" t="str">
            <v>รพท.</v>
          </cell>
          <cell r="F271" t="str">
            <v>S</v>
          </cell>
          <cell r="G271">
            <v>328</v>
          </cell>
          <cell r="I271">
            <v>16</v>
          </cell>
          <cell r="J271" t="str">
            <v>รพท.S &lt;=400</v>
          </cell>
        </row>
        <row r="272">
          <cell r="E272" t="str">
            <v>รพช.</v>
          </cell>
          <cell r="F272" t="str">
            <v>F2</v>
          </cell>
          <cell r="G272">
            <v>36</v>
          </cell>
          <cell r="I272">
            <v>5</v>
          </cell>
          <cell r="J272" t="str">
            <v>รพช.F2 &lt;=30,000</v>
          </cell>
        </row>
        <row r="273">
          <cell r="E273" t="str">
            <v>รพช.</v>
          </cell>
          <cell r="F273" t="str">
            <v>F2</v>
          </cell>
          <cell r="G273">
            <v>54</v>
          </cell>
          <cell r="I273">
            <v>5</v>
          </cell>
          <cell r="J273" t="str">
            <v>รพช.F2 &lt;=30,000</v>
          </cell>
        </row>
        <row r="274">
          <cell r="E274" t="str">
            <v>รพช.</v>
          </cell>
          <cell r="F274" t="str">
            <v>F2</v>
          </cell>
          <cell r="G274">
            <v>60</v>
          </cell>
          <cell r="I274">
            <v>6</v>
          </cell>
          <cell r="J274" t="str">
            <v>รพช.F2 30,000 - 60,000</v>
          </cell>
        </row>
        <row r="275">
          <cell r="E275" t="str">
            <v>รพช.</v>
          </cell>
          <cell r="F275" t="str">
            <v>F2</v>
          </cell>
          <cell r="G275">
            <v>48</v>
          </cell>
          <cell r="I275">
            <v>5</v>
          </cell>
          <cell r="J275" t="str">
            <v>รพช.F2 &lt;=30,000</v>
          </cell>
        </row>
        <row r="276">
          <cell r="E276" t="str">
            <v>รพช.</v>
          </cell>
          <cell r="F276" t="str">
            <v>F1</v>
          </cell>
          <cell r="G276">
            <v>97</v>
          </cell>
          <cell r="I276">
            <v>9</v>
          </cell>
          <cell r="J276" t="str">
            <v>รพช.F1 &lt;=50,000</v>
          </cell>
        </row>
        <row r="277">
          <cell r="E277" t="str">
            <v>รพช.</v>
          </cell>
          <cell r="F277" t="str">
            <v>F3</v>
          </cell>
          <cell r="G277">
            <v>38</v>
          </cell>
          <cell r="I277">
            <v>2</v>
          </cell>
          <cell r="J277" t="str">
            <v>รพช.F3 &lt;=15,000</v>
          </cell>
        </row>
        <row r="278">
          <cell r="E278" t="str">
            <v>รพท.</v>
          </cell>
          <cell r="F278" t="str">
            <v>S</v>
          </cell>
          <cell r="G278">
            <v>439</v>
          </cell>
          <cell r="I278">
            <v>17</v>
          </cell>
          <cell r="J278" t="str">
            <v>รพท.S &gt;400</v>
          </cell>
        </row>
        <row r="279">
          <cell r="E279" t="str">
            <v>รพช.</v>
          </cell>
          <cell r="F279" t="str">
            <v>F2</v>
          </cell>
          <cell r="G279">
            <v>33</v>
          </cell>
          <cell r="I279">
            <v>5</v>
          </cell>
          <cell r="J279" t="str">
            <v>รพช.F2 &lt;=30,000</v>
          </cell>
        </row>
        <row r="280">
          <cell r="E280" t="str">
            <v>รพช.</v>
          </cell>
          <cell r="F280" t="str">
            <v>F2</v>
          </cell>
          <cell r="G280">
            <v>30</v>
          </cell>
          <cell r="I280">
            <v>5</v>
          </cell>
          <cell r="J280" t="str">
            <v>รพช.F2 &lt;=30,000</v>
          </cell>
        </row>
        <row r="281">
          <cell r="E281" t="str">
            <v>รพช.</v>
          </cell>
          <cell r="F281" t="str">
            <v>M2</v>
          </cell>
          <cell r="G281">
            <v>115</v>
          </cell>
          <cell r="I281">
            <v>13</v>
          </cell>
          <cell r="J281" t="str">
            <v>รพช. M2 &gt;100</v>
          </cell>
        </row>
        <row r="282">
          <cell r="E282" t="str">
            <v>รพช.</v>
          </cell>
          <cell r="F282" t="str">
            <v>F1</v>
          </cell>
          <cell r="G282">
            <v>74</v>
          </cell>
          <cell r="I282">
            <v>10</v>
          </cell>
          <cell r="J282" t="str">
            <v>รพช.F1 50,000-100,000</v>
          </cell>
        </row>
        <row r="283">
          <cell r="E283" t="str">
            <v>รพช.</v>
          </cell>
          <cell r="F283" t="str">
            <v>F2</v>
          </cell>
          <cell r="G283">
            <v>30</v>
          </cell>
          <cell r="I283">
            <v>6</v>
          </cell>
          <cell r="J283" t="str">
            <v>รพช.F2 30,000 - 60,000</v>
          </cell>
        </row>
        <row r="284">
          <cell r="E284" t="str">
            <v>รพช.</v>
          </cell>
          <cell r="F284" t="str">
            <v>F2</v>
          </cell>
          <cell r="G284">
            <v>30</v>
          </cell>
          <cell r="I284">
            <v>6</v>
          </cell>
          <cell r="J284" t="str">
            <v>รพช.F2 30,000 - 60,000</v>
          </cell>
        </row>
        <row r="285">
          <cell r="E285" t="str">
            <v>รพช.</v>
          </cell>
          <cell r="F285" t="str">
            <v>F2</v>
          </cell>
          <cell r="G285">
            <v>30</v>
          </cell>
          <cell r="I285">
            <v>5</v>
          </cell>
          <cell r="J285" t="str">
            <v>รพช.F2 &lt;=30,000</v>
          </cell>
        </row>
        <row r="286">
          <cell r="E286" t="str">
            <v>รพท.</v>
          </cell>
          <cell r="F286" t="str">
            <v>S</v>
          </cell>
          <cell r="G286">
            <v>556</v>
          </cell>
          <cell r="I286">
            <v>17</v>
          </cell>
          <cell r="J286" t="str">
            <v>รพท.S &gt;400</v>
          </cell>
        </row>
        <row r="287">
          <cell r="E287" t="str">
            <v>รพท.</v>
          </cell>
          <cell r="F287" t="str">
            <v>M1</v>
          </cell>
          <cell r="G287">
            <v>281</v>
          </cell>
          <cell r="I287">
            <v>15</v>
          </cell>
          <cell r="J287" t="str">
            <v>รพท. M1 &gt;200</v>
          </cell>
        </row>
        <row r="288">
          <cell r="E288" t="str">
            <v>รพช.</v>
          </cell>
          <cell r="F288" t="str">
            <v>F2</v>
          </cell>
          <cell r="G288">
            <v>62</v>
          </cell>
          <cell r="I288">
            <v>5</v>
          </cell>
          <cell r="J288" t="str">
            <v>รพช.F2 &lt;=30,000</v>
          </cell>
        </row>
        <row r="289">
          <cell r="E289" t="str">
            <v>รพช.</v>
          </cell>
          <cell r="F289" t="str">
            <v>F2</v>
          </cell>
          <cell r="G289">
            <v>30</v>
          </cell>
          <cell r="I289">
            <v>5</v>
          </cell>
          <cell r="J289" t="str">
            <v>รพช.F2 &lt;=30,000</v>
          </cell>
        </row>
        <row r="290">
          <cell r="E290" t="str">
            <v>รพช.</v>
          </cell>
          <cell r="F290" t="str">
            <v>F1</v>
          </cell>
          <cell r="G290">
            <v>70</v>
          </cell>
          <cell r="I290">
            <v>9</v>
          </cell>
          <cell r="J290" t="str">
            <v>รพช.F1 &lt;=50,000</v>
          </cell>
        </row>
        <row r="291">
          <cell r="E291" t="str">
            <v>รพช.</v>
          </cell>
          <cell r="F291" t="str">
            <v>F2</v>
          </cell>
          <cell r="G291">
            <v>30</v>
          </cell>
          <cell r="I291">
            <v>5</v>
          </cell>
          <cell r="J291" t="str">
            <v>รพช.F2 &lt;=30,000</v>
          </cell>
        </row>
        <row r="292">
          <cell r="E292" t="str">
            <v>รพช.</v>
          </cell>
          <cell r="F292" t="str">
            <v>M2</v>
          </cell>
          <cell r="G292">
            <v>141</v>
          </cell>
          <cell r="I292">
            <v>13</v>
          </cell>
          <cell r="J292" t="str">
            <v>รพช. M2 &gt;100</v>
          </cell>
        </row>
        <row r="293">
          <cell r="E293" t="str">
            <v>รพช.</v>
          </cell>
          <cell r="F293" t="str">
            <v>M2</v>
          </cell>
          <cell r="G293">
            <v>93</v>
          </cell>
          <cell r="I293">
            <v>12</v>
          </cell>
          <cell r="J293" t="str">
            <v>รพช. M2 &lt;=100</v>
          </cell>
        </row>
        <row r="294">
          <cell r="E294" t="str">
            <v>รพช.</v>
          </cell>
          <cell r="F294" t="str">
            <v>F2</v>
          </cell>
          <cell r="G294">
            <v>58</v>
          </cell>
          <cell r="I294">
            <v>5</v>
          </cell>
          <cell r="J294" t="str">
            <v>รพช.F2 &lt;=30,000</v>
          </cell>
        </row>
        <row r="295">
          <cell r="E295" t="str">
            <v>รพช.</v>
          </cell>
          <cell r="F295" t="str">
            <v>F2</v>
          </cell>
          <cell r="G295">
            <v>60</v>
          </cell>
          <cell r="I295">
            <v>6</v>
          </cell>
          <cell r="J295" t="str">
            <v>รพช.F2 30,000 - 60,000</v>
          </cell>
        </row>
        <row r="296">
          <cell r="E296" t="str">
            <v>รพช.</v>
          </cell>
          <cell r="F296" t="str">
            <v>F2</v>
          </cell>
          <cell r="G296">
            <v>43</v>
          </cell>
          <cell r="I296">
            <v>6</v>
          </cell>
          <cell r="J296" t="str">
            <v>รพช.F2 30,000 - 60,000</v>
          </cell>
        </row>
        <row r="297">
          <cell r="E297" t="str">
            <v>รพช.</v>
          </cell>
          <cell r="F297" t="str">
            <v>F2</v>
          </cell>
          <cell r="G297">
            <v>56</v>
          </cell>
          <cell r="I297">
            <v>5</v>
          </cell>
          <cell r="J297" t="str">
            <v>รพช.F2 &lt;=30,000</v>
          </cell>
        </row>
        <row r="298">
          <cell r="E298" t="str">
            <v>รพช.</v>
          </cell>
          <cell r="F298" t="str">
            <v>F2</v>
          </cell>
          <cell r="G298">
            <v>33</v>
          </cell>
          <cell r="I298">
            <v>5</v>
          </cell>
          <cell r="J298" t="str">
            <v>รพช.F2 &lt;=30,000</v>
          </cell>
        </row>
        <row r="299">
          <cell r="E299" t="str">
            <v>รพช.</v>
          </cell>
          <cell r="F299" t="str">
            <v>F3</v>
          </cell>
          <cell r="G299">
            <v>15</v>
          </cell>
          <cell r="I299">
            <v>2</v>
          </cell>
          <cell r="J299" t="str">
            <v>รพช.F3 &lt;=15,000</v>
          </cell>
        </row>
        <row r="300">
          <cell r="E300" t="str">
            <v>รพช.</v>
          </cell>
          <cell r="F300" t="str">
            <v>F2</v>
          </cell>
          <cell r="G300">
            <v>44</v>
          </cell>
          <cell r="I300">
            <v>5</v>
          </cell>
          <cell r="J300" t="str">
            <v>รพช.F2 &lt;=30,000</v>
          </cell>
        </row>
        <row r="301">
          <cell r="E301" t="str">
            <v>รพช.</v>
          </cell>
          <cell r="F301" t="str">
            <v>F3</v>
          </cell>
          <cell r="G301">
            <v>31</v>
          </cell>
          <cell r="I301">
            <v>3</v>
          </cell>
          <cell r="J301" t="str">
            <v>รพช.F3 15,000-25,000</v>
          </cell>
        </row>
        <row r="302">
          <cell r="E302" t="str">
            <v>รพศ.</v>
          </cell>
          <cell r="F302" t="str">
            <v>A</v>
          </cell>
          <cell r="G302">
            <v>860</v>
          </cell>
          <cell r="I302">
            <v>19</v>
          </cell>
          <cell r="J302" t="str">
            <v>รพศ.A &gt;700 to &lt;1000</v>
          </cell>
        </row>
        <row r="303">
          <cell r="E303" t="str">
            <v>รพช.</v>
          </cell>
          <cell r="F303" t="str">
            <v>F1</v>
          </cell>
          <cell r="G303">
            <v>90</v>
          </cell>
          <cell r="I303">
            <v>10</v>
          </cell>
          <cell r="J303" t="str">
            <v>รพช.F1 50,000-100,000</v>
          </cell>
        </row>
        <row r="304">
          <cell r="E304" t="str">
            <v>รพช.</v>
          </cell>
          <cell r="F304" t="str">
            <v>F2</v>
          </cell>
          <cell r="G304">
            <v>51</v>
          </cell>
          <cell r="I304">
            <v>6</v>
          </cell>
          <cell r="J304" t="str">
            <v>รพช.F2 30,000 - 60,000</v>
          </cell>
        </row>
        <row r="305">
          <cell r="E305" t="str">
            <v>รพช.</v>
          </cell>
          <cell r="F305" t="str">
            <v>F2</v>
          </cell>
          <cell r="G305">
            <v>58</v>
          </cell>
          <cell r="I305">
            <v>6</v>
          </cell>
          <cell r="J305" t="str">
            <v>รพช.F2 30,000 - 60,000</v>
          </cell>
        </row>
        <row r="306">
          <cell r="E306" t="str">
            <v>รพช.</v>
          </cell>
          <cell r="F306" t="str">
            <v>F2</v>
          </cell>
          <cell r="G306">
            <v>38</v>
          </cell>
          <cell r="I306">
            <v>6</v>
          </cell>
          <cell r="J306" t="str">
            <v>รพช.F2 30,000 - 60,000</v>
          </cell>
        </row>
        <row r="307">
          <cell r="E307" t="str">
            <v>รพช.</v>
          </cell>
          <cell r="F307" t="str">
            <v>F1</v>
          </cell>
          <cell r="G307">
            <v>79</v>
          </cell>
          <cell r="I307">
            <v>9</v>
          </cell>
          <cell r="J307" t="str">
            <v>รพช.F1 &lt;=50,000</v>
          </cell>
        </row>
        <row r="308">
          <cell r="E308" t="str">
            <v>รพช.</v>
          </cell>
          <cell r="F308" t="str">
            <v>M2</v>
          </cell>
          <cell r="G308">
            <v>152</v>
          </cell>
          <cell r="I308">
            <v>13</v>
          </cell>
          <cell r="J308" t="str">
            <v>รพช. M2 &gt;100</v>
          </cell>
        </row>
        <row r="309">
          <cell r="E309" t="str">
            <v>รพช.</v>
          </cell>
          <cell r="F309" t="str">
            <v>F2</v>
          </cell>
          <cell r="G309">
            <v>30</v>
          </cell>
          <cell r="I309">
            <v>5</v>
          </cell>
          <cell r="J309" t="str">
            <v>รพช.F2 &lt;=30,000</v>
          </cell>
        </row>
        <row r="310">
          <cell r="E310" t="str">
            <v>รพช.</v>
          </cell>
          <cell r="F310" t="str">
            <v>F2</v>
          </cell>
          <cell r="G310">
            <v>30</v>
          </cell>
          <cell r="I310">
            <v>5</v>
          </cell>
          <cell r="J310" t="str">
            <v>รพช.F2 &lt;=30,000</v>
          </cell>
        </row>
        <row r="311">
          <cell r="E311" t="str">
            <v>รพท.</v>
          </cell>
          <cell r="F311" t="str">
            <v>S</v>
          </cell>
          <cell r="G311">
            <v>278</v>
          </cell>
          <cell r="I311">
            <v>16</v>
          </cell>
          <cell r="J311" t="str">
            <v>รพท.S &lt;=400</v>
          </cell>
        </row>
        <row r="312">
          <cell r="E312" t="str">
            <v>รพช.</v>
          </cell>
          <cell r="F312" t="str">
            <v>F2</v>
          </cell>
          <cell r="G312">
            <v>30</v>
          </cell>
          <cell r="I312">
            <v>6</v>
          </cell>
          <cell r="J312" t="str">
            <v>รพช.F2 30,000 - 60,000</v>
          </cell>
        </row>
        <row r="313">
          <cell r="E313" t="str">
            <v>รพช.</v>
          </cell>
          <cell r="F313" t="str">
            <v>F2</v>
          </cell>
          <cell r="G313">
            <v>60</v>
          </cell>
          <cell r="I313">
            <v>6</v>
          </cell>
          <cell r="J313" t="str">
            <v>รพช.F2 30,000 - 60,000</v>
          </cell>
        </row>
        <row r="314">
          <cell r="E314" t="str">
            <v>รพช.</v>
          </cell>
          <cell r="F314" t="str">
            <v>M2</v>
          </cell>
          <cell r="G314">
            <v>133</v>
          </cell>
          <cell r="I314">
            <v>13</v>
          </cell>
          <cell r="J314" t="str">
            <v>รพช. M2 &gt;100</v>
          </cell>
        </row>
        <row r="315">
          <cell r="E315" t="str">
            <v>รพช.</v>
          </cell>
          <cell r="F315" t="str">
            <v>F2</v>
          </cell>
          <cell r="G315">
            <v>38</v>
          </cell>
          <cell r="I315">
            <v>5</v>
          </cell>
          <cell r="J315" t="str">
            <v>รพช.F2 &lt;=30,000</v>
          </cell>
        </row>
        <row r="316">
          <cell r="E316" t="str">
            <v>รพช.</v>
          </cell>
          <cell r="F316" t="str">
            <v>F2</v>
          </cell>
          <cell r="G316">
            <v>60</v>
          </cell>
          <cell r="I316">
            <v>6</v>
          </cell>
          <cell r="J316" t="str">
            <v>รพช.F2 30,000 - 60,000</v>
          </cell>
        </row>
        <row r="317">
          <cell r="E317" t="str">
            <v>รพท.</v>
          </cell>
          <cell r="F317" t="str">
            <v>S</v>
          </cell>
          <cell r="G317">
            <v>316</v>
          </cell>
          <cell r="I317">
            <v>16</v>
          </cell>
          <cell r="J317" t="str">
            <v>รพท.S &lt;=400</v>
          </cell>
        </row>
        <row r="318">
          <cell r="E318" t="str">
            <v>รพช.</v>
          </cell>
          <cell r="F318" t="str">
            <v>F2</v>
          </cell>
          <cell r="G318">
            <v>89</v>
          </cell>
          <cell r="I318">
            <v>6</v>
          </cell>
          <cell r="J318" t="str">
            <v>รพช.F2 30,000 - 60,000</v>
          </cell>
        </row>
        <row r="319">
          <cell r="E319" t="str">
            <v>รพศ.</v>
          </cell>
          <cell r="F319" t="str">
            <v>A</v>
          </cell>
          <cell r="G319">
            <v>911</v>
          </cell>
          <cell r="I319">
            <v>19</v>
          </cell>
          <cell r="J319" t="str">
            <v>รพศ.A &gt;700 to &lt;1000</v>
          </cell>
        </row>
        <row r="320">
          <cell r="E320" t="str">
            <v>รพท.</v>
          </cell>
          <cell r="F320" t="str">
            <v>M1</v>
          </cell>
          <cell r="G320">
            <v>272</v>
          </cell>
          <cell r="I320">
            <v>15</v>
          </cell>
          <cell r="J320" t="str">
            <v>รพท. M1 &gt;200</v>
          </cell>
        </row>
        <row r="321">
          <cell r="E321" t="str">
            <v>รพท.</v>
          </cell>
          <cell r="F321" t="str">
            <v>S</v>
          </cell>
          <cell r="G321">
            <v>350</v>
          </cell>
          <cell r="I321">
            <v>16</v>
          </cell>
          <cell r="J321" t="str">
            <v>รพท.S &lt;=400</v>
          </cell>
        </row>
        <row r="322">
          <cell r="E322" t="str">
            <v>รพท.</v>
          </cell>
          <cell r="F322" t="str">
            <v>M1</v>
          </cell>
          <cell r="G322">
            <v>340</v>
          </cell>
          <cell r="I322">
            <v>15</v>
          </cell>
          <cell r="J322" t="str">
            <v>รพท. M1 &gt;200</v>
          </cell>
        </row>
        <row r="323">
          <cell r="E323" t="str">
            <v>รพช.</v>
          </cell>
          <cell r="F323" t="str">
            <v>F2</v>
          </cell>
          <cell r="G323">
            <v>65</v>
          </cell>
          <cell r="I323">
            <v>5</v>
          </cell>
          <cell r="J323" t="str">
            <v>รพช.F2 &lt;=30,000</v>
          </cell>
        </row>
        <row r="324">
          <cell r="E324" t="str">
            <v>รพช.</v>
          </cell>
          <cell r="F324" t="str">
            <v>F2</v>
          </cell>
          <cell r="G324">
            <v>48</v>
          </cell>
          <cell r="I324">
            <v>5</v>
          </cell>
          <cell r="J324" t="str">
            <v>รพช.F2 &lt;=30,000</v>
          </cell>
        </row>
        <row r="325">
          <cell r="E325" t="str">
            <v>รพช.</v>
          </cell>
          <cell r="F325" t="str">
            <v>F2</v>
          </cell>
          <cell r="G325">
            <v>30</v>
          </cell>
          <cell r="I325">
            <v>5</v>
          </cell>
          <cell r="J325" t="str">
            <v>รพช.F2 &lt;=30,000</v>
          </cell>
        </row>
        <row r="326">
          <cell r="E326" t="str">
            <v>รพช.</v>
          </cell>
          <cell r="F326" t="str">
            <v>F2</v>
          </cell>
          <cell r="G326">
            <v>60</v>
          </cell>
          <cell r="I326">
            <v>6</v>
          </cell>
          <cell r="J326" t="str">
            <v>รพช.F2 30,000 - 60,000</v>
          </cell>
        </row>
        <row r="327">
          <cell r="E327" t="str">
            <v>รพช.</v>
          </cell>
          <cell r="F327" t="str">
            <v>F2</v>
          </cell>
          <cell r="G327">
            <v>38</v>
          </cell>
          <cell r="I327">
            <v>5</v>
          </cell>
          <cell r="J327" t="str">
            <v>รพช.F2 &lt;=30,000</v>
          </cell>
        </row>
        <row r="328">
          <cell r="E328" t="str">
            <v>รพช.</v>
          </cell>
          <cell r="F328" t="str">
            <v>F1</v>
          </cell>
          <cell r="G328">
            <v>60</v>
          </cell>
          <cell r="I328">
            <v>9</v>
          </cell>
          <cell r="J328" t="str">
            <v>รพช.F1 &lt;=50,000</v>
          </cell>
        </row>
        <row r="329">
          <cell r="E329" t="str">
            <v>รพช.</v>
          </cell>
          <cell r="F329" t="str">
            <v>F3</v>
          </cell>
          <cell r="G329">
            <v>30</v>
          </cell>
          <cell r="I329">
            <v>3</v>
          </cell>
          <cell r="J329" t="str">
            <v>รพช.F3 15,000-25,000</v>
          </cell>
        </row>
        <row r="330">
          <cell r="E330" t="str">
            <v>รพท.</v>
          </cell>
          <cell r="F330" t="str">
            <v>S</v>
          </cell>
          <cell r="G330">
            <v>299</v>
          </cell>
          <cell r="I330">
            <v>16</v>
          </cell>
          <cell r="J330" t="str">
            <v>รพท.S &lt;=400</v>
          </cell>
        </row>
        <row r="331">
          <cell r="E331" t="str">
            <v>รพช.</v>
          </cell>
          <cell r="F331" t="str">
            <v>F1</v>
          </cell>
          <cell r="G331">
            <v>90</v>
          </cell>
          <cell r="I331">
            <v>9</v>
          </cell>
          <cell r="J331" t="str">
            <v>รพช.F1 &lt;=50,000</v>
          </cell>
        </row>
        <row r="332">
          <cell r="E332" t="str">
            <v>รพช.</v>
          </cell>
          <cell r="F332" t="str">
            <v>F2</v>
          </cell>
          <cell r="G332">
            <v>36</v>
          </cell>
          <cell r="I332">
            <v>6</v>
          </cell>
          <cell r="J332" t="str">
            <v>รพช.F2 30,000 - 60,000</v>
          </cell>
        </row>
        <row r="333">
          <cell r="E333" t="str">
            <v>รพศ.</v>
          </cell>
          <cell r="F333" t="str">
            <v>A</v>
          </cell>
          <cell r="G333">
            <v>628</v>
          </cell>
          <cell r="I333">
            <v>18</v>
          </cell>
          <cell r="J333" t="str">
            <v>รพศ.A &lt;=700</v>
          </cell>
        </row>
        <row r="334">
          <cell r="E334" t="str">
            <v>รพท.</v>
          </cell>
          <cell r="F334" t="str">
            <v>M1</v>
          </cell>
          <cell r="G334">
            <v>287</v>
          </cell>
          <cell r="I334">
            <v>15</v>
          </cell>
          <cell r="J334" t="str">
            <v>รพท. M1 &gt;200</v>
          </cell>
        </row>
        <row r="335">
          <cell r="E335" t="str">
            <v>รพศ.</v>
          </cell>
          <cell r="F335" t="str">
            <v>A</v>
          </cell>
          <cell r="G335">
            <v>680</v>
          </cell>
          <cell r="I335">
            <v>18</v>
          </cell>
          <cell r="J335" t="str">
            <v>รพศ.A &lt;=700</v>
          </cell>
        </row>
        <row r="336">
          <cell r="E336" t="str">
            <v>รพท.</v>
          </cell>
          <cell r="F336" t="str">
            <v>M1</v>
          </cell>
          <cell r="G336">
            <v>262</v>
          </cell>
          <cell r="I336">
            <v>15</v>
          </cell>
          <cell r="J336" t="str">
            <v>รพท. M1 &gt;200</v>
          </cell>
        </row>
        <row r="337">
          <cell r="E337" t="str">
            <v>รพช.</v>
          </cell>
          <cell r="F337" t="str">
            <v>F1</v>
          </cell>
          <cell r="G337">
            <v>109</v>
          </cell>
          <cell r="I337">
            <v>10</v>
          </cell>
          <cell r="J337" t="str">
            <v>รพช.F1 50,000-100,000</v>
          </cell>
        </row>
        <row r="338">
          <cell r="E338" t="str">
            <v>รพช.</v>
          </cell>
          <cell r="F338" t="str">
            <v>F1</v>
          </cell>
          <cell r="G338">
            <v>113</v>
          </cell>
          <cell r="I338">
            <v>10</v>
          </cell>
          <cell r="J338" t="str">
            <v>รพช.F1 50,000-100,000</v>
          </cell>
        </row>
        <row r="339">
          <cell r="E339" t="str">
            <v>รพช.</v>
          </cell>
          <cell r="F339" t="str">
            <v>F2</v>
          </cell>
          <cell r="G339">
            <v>60</v>
          </cell>
          <cell r="I339">
            <v>6</v>
          </cell>
          <cell r="J339" t="str">
            <v>รพช.F2 30,000 - 60,000</v>
          </cell>
        </row>
        <row r="340">
          <cell r="E340" t="str">
            <v>รพช.</v>
          </cell>
          <cell r="F340" t="str">
            <v>F2</v>
          </cell>
          <cell r="G340">
            <v>60</v>
          </cell>
          <cell r="I340">
            <v>6</v>
          </cell>
          <cell r="J340" t="str">
            <v>รพช.F2 30,000 - 60,000</v>
          </cell>
        </row>
        <row r="341">
          <cell r="E341" t="str">
            <v>รพช.</v>
          </cell>
          <cell r="F341" t="str">
            <v>F2</v>
          </cell>
          <cell r="G341">
            <v>60</v>
          </cell>
          <cell r="I341">
            <v>6</v>
          </cell>
          <cell r="J341" t="str">
            <v>รพช.F2 30,000 - 60,000</v>
          </cell>
        </row>
        <row r="342">
          <cell r="E342" t="str">
            <v>รพช.</v>
          </cell>
          <cell r="F342" t="str">
            <v>F2</v>
          </cell>
          <cell r="G342">
            <v>60</v>
          </cell>
          <cell r="I342">
            <v>6</v>
          </cell>
          <cell r="J342" t="str">
            <v>รพช.F2 30,000 - 60,000</v>
          </cell>
        </row>
        <row r="343">
          <cell r="E343" t="str">
            <v>รพช.</v>
          </cell>
          <cell r="F343" t="str">
            <v>M2</v>
          </cell>
          <cell r="G343">
            <v>142</v>
          </cell>
          <cell r="I343">
            <v>13</v>
          </cell>
          <cell r="J343" t="str">
            <v>รพช. M2 &gt;100</v>
          </cell>
        </row>
        <row r="344">
          <cell r="E344" t="str">
            <v>รพช.</v>
          </cell>
          <cell r="F344" t="str">
            <v>F2</v>
          </cell>
          <cell r="G344">
            <v>60</v>
          </cell>
          <cell r="I344">
            <v>5</v>
          </cell>
          <cell r="J344" t="str">
            <v>รพช.F2 &lt;=30,000</v>
          </cell>
        </row>
        <row r="345">
          <cell r="E345" t="str">
            <v>รพศ.</v>
          </cell>
          <cell r="F345" t="str">
            <v>A</v>
          </cell>
          <cell r="G345">
            <v>847</v>
          </cell>
          <cell r="I345">
            <v>19</v>
          </cell>
          <cell r="J345" t="str">
            <v>รพศ.A &gt;700 to &lt;1000</v>
          </cell>
        </row>
        <row r="346">
          <cell r="E346" t="str">
            <v>รพช.</v>
          </cell>
          <cell r="F346" t="str">
            <v>F1</v>
          </cell>
          <cell r="G346">
            <v>38</v>
          </cell>
          <cell r="I346">
            <v>9</v>
          </cell>
          <cell r="J346" t="str">
            <v>รพช.F1 &lt;=50,000</v>
          </cell>
        </row>
        <row r="347">
          <cell r="E347" t="str">
            <v>รพช.</v>
          </cell>
          <cell r="F347" t="str">
            <v>F2</v>
          </cell>
          <cell r="G347">
            <v>32</v>
          </cell>
          <cell r="I347">
            <v>5</v>
          </cell>
          <cell r="J347" t="str">
            <v>รพช.F2 &lt;=30,000</v>
          </cell>
        </row>
        <row r="348">
          <cell r="E348" t="str">
            <v>รพช.</v>
          </cell>
          <cell r="F348" t="str">
            <v>F2</v>
          </cell>
          <cell r="G348">
            <v>45</v>
          </cell>
          <cell r="I348">
            <v>5</v>
          </cell>
          <cell r="J348" t="str">
            <v>รพช.F2 &lt;=30,000</v>
          </cell>
        </row>
        <row r="349">
          <cell r="E349" t="str">
            <v>รพช.</v>
          </cell>
          <cell r="F349" t="str">
            <v>F2</v>
          </cell>
          <cell r="G349">
            <v>33</v>
          </cell>
          <cell r="I349">
            <v>5</v>
          </cell>
          <cell r="J349" t="str">
            <v>รพช.F2 &lt;=30,000</v>
          </cell>
        </row>
        <row r="350">
          <cell r="E350" t="str">
            <v>รพช.</v>
          </cell>
          <cell r="F350" t="str">
            <v>F2</v>
          </cell>
          <cell r="G350">
            <v>69</v>
          </cell>
          <cell r="I350">
            <v>6</v>
          </cell>
          <cell r="J350" t="str">
            <v>รพช.F2 30,000 - 60,000</v>
          </cell>
        </row>
        <row r="351">
          <cell r="E351" t="str">
            <v>รพช.</v>
          </cell>
          <cell r="F351" t="str">
            <v>F1</v>
          </cell>
          <cell r="G351">
            <v>38</v>
          </cell>
          <cell r="I351">
            <v>9</v>
          </cell>
          <cell r="J351" t="str">
            <v>รพช.F1 &lt;=50,000</v>
          </cell>
        </row>
        <row r="352">
          <cell r="E352" t="str">
            <v>รพช.</v>
          </cell>
          <cell r="F352" t="str">
            <v>F2</v>
          </cell>
          <cell r="G352">
            <v>36</v>
          </cell>
          <cell r="I352">
            <v>5</v>
          </cell>
          <cell r="J352" t="str">
            <v>รพช.F2 &lt;=30,000</v>
          </cell>
        </row>
        <row r="353">
          <cell r="E353" t="str">
            <v>รพช.</v>
          </cell>
          <cell r="F353" t="str">
            <v>F1</v>
          </cell>
          <cell r="G353">
            <v>92</v>
          </cell>
          <cell r="I353">
            <v>10</v>
          </cell>
          <cell r="J353" t="str">
            <v>รพช.F1 50,000-100,000</v>
          </cell>
        </row>
        <row r="354">
          <cell r="E354" t="str">
            <v>รพช.</v>
          </cell>
          <cell r="F354" t="str">
            <v>F2</v>
          </cell>
          <cell r="G354">
            <v>34</v>
          </cell>
          <cell r="I354">
            <v>6</v>
          </cell>
          <cell r="J354" t="str">
            <v>รพช.F2 30,000 - 60,000</v>
          </cell>
        </row>
        <row r="355">
          <cell r="E355" t="str">
            <v>รพช.</v>
          </cell>
          <cell r="F355" t="str">
            <v>F1</v>
          </cell>
          <cell r="G355">
            <v>36</v>
          </cell>
          <cell r="I355">
            <v>9</v>
          </cell>
          <cell r="J355" t="str">
            <v>รพช.F1 &lt;=50,000</v>
          </cell>
        </row>
        <row r="356">
          <cell r="E356" t="str">
            <v>รพช.</v>
          </cell>
          <cell r="F356" t="str">
            <v>F2</v>
          </cell>
          <cell r="G356">
            <v>38</v>
          </cell>
          <cell r="I356">
            <v>5</v>
          </cell>
          <cell r="J356" t="str">
            <v>รพช.F2 &lt;=30,000</v>
          </cell>
        </row>
        <row r="357">
          <cell r="E357" t="str">
            <v>รพศ.</v>
          </cell>
          <cell r="F357" t="str">
            <v>A</v>
          </cell>
          <cell r="G357">
            <v>595</v>
          </cell>
          <cell r="I357">
            <v>18</v>
          </cell>
          <cell r="J357" t="str">
            <v>รพศ.A &lt;=700</v>
          </cell>
        </row>
        <row r="358">
          <cell r="E358" t="str">
            <v>รพช.</v>
          </cell>
          <cell r="F358" t="str">
            <v>F2</v>
          </cell>
          <cell r="G358">
            <v>40</v>
          </cell>
          <cell r="I358">
            <v>6</v>
          </cell>
          <cell r="J358" t="str">
            <v>รพช.F2 30,000 - 60,000</v>
          </cell>
        </row>
        <row r="359">
          <cell r="E359" t="str">
            <v>รพช.</v>
          </cell>
          <cell r="F359" t="str">
            <v>F2</v>
          </cell>
          <cell r="G359">
            <v>50</v>
          </cell>
          <cell r="I359">
            <v>5</v>
          </cell>
          <cell r="J359" t="str">
            <v>รพช.F2 &lt;=30,000</v>
          </cell>
        </row>
        <row r="360">
          <cell r="E360" t="str">
            <v>รพช.</v>
          </cell>
          <cell r="F360" t="str">
            <v>F1</v>
          </cell>
          <cell r="G360">
            <v>64</v>
          </cell>
          <cell r="I360">
            <v>10</v>
          </cell>
          <cell r="J360" t="str">
            <v>รพช.F1 50,000-100,000</v>
          </cell>
        </row>
        <row r="361">
          <cell r="E361" t="str">
            <v>รพช.</v>
          </cell>
          <cell r="F361" t="str">
            <v>F1</v>
          </cell>
          <cell r="G361">
            <v>90</v>
          </cell>
          <cell r="I361">
            <v>10</v>
          </cell>
          <cell r="J361" t="str">
            <v>รพช.F1 50,000-100,000</v>
          </cell>
        </row>
        <row r="362">
          <cell r="E362" t="str">
            <v>รพช.</v>
          </cell>
          <cell r="F362" t="str">
            <v>F2</v>
          </cell>
          <cell r="G362">
            <v>52</v>
          </cell>
          <cell r="I362">
            <v>6</v>
          </cell>
          <cell r="J362" t="str">
            <v>รพช.F2 30,000 - 60,000</v>
          </cell>
        </row>
        <row r="363">
          <cell r="E363" t="str">
            <v>รพช.</v>
          </cell>
          <cell r="F363" t="str">
            <v>M2</v>
          </cell>
          <cell r="G363">
            <v>146</v>
          </cell>
          <cell r="I363">
            <v>13</v>
          </cell>
          <cell r="J363" t="str">
            <v>รพช. M2 &gt;100</v>
          </cell>
        </row>
        <row r="364">
          <cell r="E364" t="str">
            <v>รพช.</v>
          </cell>
          <cell r="F364" t="str">
            <v>M2</v>
          </cell>
          <cell r="G364">
            <v>150</v>
          </cell>
          <cell r="I364">
            <v>13</v>
          </cell>
          <cell r="J364" t="str">
            <v>รพช. M2 &gt;100</v>
          </cell>
        </row>
        <row r="365">
          <cell r="E365" t="str">
            <v>รพช.</v>
          </cell>
          <cell r="F365" t="str">
            <v>F2</v>
          </cell>
          <cell r="G365">
            <v>85</v>
          </cell>
          <cell r="I365">
            <v>5</v>
          </cell>
          <cell r="J365" t="str">
            <v>รพช.F2 &lt;=30,000</v>
          </cell>
        </row>
        <row r="366">
          <cell r="E366" t="str">
            <v>รพช.</v>
          </cell>
          <cell r="F366" t="str">
            <v>F2</v>
          </cell>
          <cell r="G366">
            <v>13</v>
          </cell>
          <cell r="I366">
            <v>5</v>
          </cell>
          <cell r="J366" t="str">
            <v>รพช.F2 &lt;=30,000</v>
          </cell>
        </row>
        <row r="367">
          <cell r="E367" t="str">
            <v>รพช.</v>
          </cell>
          <cell r="F367" t="str">
            <v>F3</v>
          </cell>
          <cell r="G367">
            <v>10</v>
          </cell>
          <cell r="I367">
            <v>2</v>
          </cell>
          <cell r="J367" t="str">
            <v>รพช.F3 &lt;=15,000</v>
          </cell>
        </row>
        <row r="368">
          <cell r="E368" t="str">
            <v>รพศ.</v>
          </cell>
          <cell r="F368" t="str">
            <v>A</v>
          </cell>
          <cell r="G368">
            <v>834</v>
          </cell>
          <cell r="I368">
            <v>19</v>
          </cell>
          <cell r="J368" t="str">
            <v>รพศ.A &gt;700 to &lt;1000</v>
          </cell>
        </row>
        <row r="369">
          <cell r="E369" t="str">
            <v>รพช.</v>
          </cell>
          <cell r="F369" t="str">
            <v>M2</v>
          </cell>
          <cell r="G369">
            <v>124</v>
          </cell>
          <cell r="I369">
            <v>13</v>
          </cell>
          <cell r="J369" t="str">
            <v>รพช. M2 &gt;100</v>
          </cell>
        </row>
        <row r="370">
          <cell r="E370" t="str">
            <v>รพช.</v>
          </cell>
          <cell r="F370" t="str">
            <v>F2</v>
          </cell>
          <cell r="G370">
            <v>35</v>
          </cell>
          <cell r="I370">
            <v>5</v>
          </cell>
          <cell r="J370" t="str">
            <v>รพช.F2 &lt;=30,000</v>
          </cell>
        </row>
        <row r="371">
          <cell r="E371" t="str">
            <v>รพท.</v>
          </cell>
          <cell r="F371" t="str">
            <v>S</v>
          </cell>
          <cell r="G371">
            <v>269</v>
          </cell>
          <cell r="I371">
            <v>16</v>
          </cell>
          <cell r="J371" t="str">
            <v>รพท.S &lt;=400</v>
          </cell>
        </row>
        <row r="372">
          <cell r="E372" t="str">
            <v>รพช.</v>
          </cell>
          <cell r="F372" t="str">
            <v>F2</v>
          </cell>
          <cell r="G372">
            <v>30</v>
          </cell>
          <cell r="I372">
            <v>5</v>
          </cell>
          <cell r="J372" t="str">
            <v>รพช.F2 &lt;=30,000</v>
          </cell>
        </row>
        <row r="373">
          <cell r="E373" t="str">
            <v>รพช.</v>
          </cell>
          <cell r="F373" t="str">
            <v>F1</v>
          </cell>
          <cell r="G373">
            <v>69</v>
          </cell>
          <cell r="I373">
            <v>9</v>
          </cell>
          <cell r="J373" t="str">
            <v>รพช.F1 &lt;=50,000</v>
          </cell>
        </row>
        <row r="374">
          <cell r="E374" t="str">
            <v>รพช.</v>
          </cell>
          <cell r="F374" t="str">
            <v>M2</v>
          </cell>
          <cell r="G374">
            <v>232</v>
          </cell>
          <cell r="I374">
            <v>13</v>
          </cell>
          <cell r="J374" t="str">
            <v>รพช. M2 &gt;100</v>
          </cell>
        </row>
        <row r="375">
          <cell r="E375" t="str">
            <v>รพช.</v>
          </cell>
          <cell r="F375" t="str">
            <v>M2</v>
          </cell>
          <cell r="G375">
            <v>186</v>
          </cell>
          <cell r="I375">
            <v>13</v>
          </cell>
          <cell r="J375" t="str">
            <v>รพช. M2 &gt;100</v>
          </cell>
        </row>
        <row r="376">
          <cell r="E376" t="str">
            <v>รพช.</v>
          </cell>
          <cell r="F376" t="str">
            <v>F2</v>
          </cell>
          <cell r="G376">
            <v>30</v>
          </cell>
          <cell r="I376">
            <v>5</v>
          </cell>
          <cell r="J376" t="str">
            <v>รพช.F2 &lt;=30,000</v>
          </cell>
        </row>
        <row r="377">
          <cell r="E377" t="str">
            <v>รพช.</v>
          </cell>
          <cell r="F377" t="str">
            <v>F1</v>
          </cell>
          <cell r="G377">
            <v>56</v>
          </cell>
          <cell r="I377">
            <v>10</v>
          </cell>
          <cell r="J377" t="str">
            <v>รพช.F1 50,000-100,000</v>
          </cell>
        </row>
        <row r="378">
          <cell r="E378" t="str">
            <v>รพช.</v>
          </cell>
          <cell r="F378" t="str">
            <v>F2</v>
          </cell>
          <cell r="G378">
            <v>60</v>
          </cell>
          <cell r="I378">
            <v>6</v>
          </cell>
          <cell r="J378" t="str">
            <v>รพช.F2 30,000 - 60,000</v>
          </cell>
        </row>
        <row r="379">
          <cell r="E379" t="str">
            <v>รพช.</v>
          </cell>
          <cell r="F379" t="str">
            <v>F2</v>
          </cell>
          <cell r="G379">
            <v>30</v>
          </cell>
          <cell r="I379">
            <v>5</v>
          </cell>
          <cell r="J379" t="str">
            <v>รพช.F2 &lt;=30,000</v>
          </cell>
        </row>
        <row r="380">
          <cell r="E380" t="str">
            <v>รพท.</v>
          </cell>
          <cell r="F380" t="str">
            <v>S</v>
          </cell>
          <cell r="G380">
            <v>365</v>
          </cell>
          <cell r="I380">
            <v>16</v>
          </cell>
          <cell r="J380" t="str">
            <v>รพท.S &lt;=400</v>
          </cell>
        </row>
        <row r="381">
          <cell r="E381" t="str">
            <v>รพช.</v>
          </cell>
          <cell r="F381" t="str">
            <v>F2</v>
          </cell>
          <cell r="G381">
            <v>36</v>
          </cell>
          <cell r="I381">
            <v>5</v>
          </cell>
          <cell r="J381" t="str">
            <v>รพช.F2 &lt;=30,000</v>
          </cell>
        </row>
        <row r="382">
          <cell r="E382" t="str">
            <v>รพช.</v>
          </cell>
          <cell r="F382" t="str">
            <v>F2</v>
          </cell>
          <cell r="G382">
            <v>36</v>
          </cell>
          <cell r="I382">
            <v>6</v>
          </cell>
          <cell r="J382" t="str">
            <v>รพช.F2 30,000 - 60,000</v>
          </cell>
        </row>
        <row r="383">
          <cell r="E383" t="str">
            <v>รพช.</v>
          </cell>
          <cell r="F383" t="str">
            <v>F2</v>
          </cell>
          <cell r="G383">
            <v>35</v>
          </cell>
          <cell r="I383">
            <v>5</v>
          </cell>
          <cell r="J383" t="str">
            <v>รพช.F2 &lt;=30,000</v>
          </cell>
        </row>
        <row r="384">
          <cell r="E384" t="str">
            <v>รพช.</v>
          </cell>
          <cell r="F384" t="str">
            <v>F2</v>
          </cell>
          <cell r="G384">
            <v>30</v>
          </cell>
          <cell r="I384">
            <v>5</v>
          </cell>
          <cell r="J384" t="str">
            <v>รพช.F2 &lt;=30,000</v>
          </cell>
        </row>
        <row r="385">
          <cell r="E385" t="str">
            <v>รพช.</v>
          </cell>
          <cell r="F385" t="str">
            <v>F3</v>
          </cell>
          <cell r="G385">
            <v>7</v>
          </cell>
          <cell r="I385">
            <v>2</v>
          </cell>
          <cell r="J385" t="str">
            <v>รพช.F3 &lt;=15,000</v>
          </cell>
        </row>
        <row r="386">
          <cell r="E386" t="str">
            <v>รพช.</v>
          </cell>
          <cell r="F386" t="str">
            <v>F2</v>
          </cell>
          <cell r="G386">
            <v>25</v>
          </cell>
          <cell r="I386">
            <v>5</v>
          </cell>
          <cell r="J386" t="str">
            <v>รพช.F2 &lt;=30,000</v>
          </cell>
        </row>
        <row r="387">
          <cell r="E387" t="str">
            <v>รพศ.</v>
          </cell>
          <cell r="F387" t="str">
            <v>A</v>
          </cell>
          <cell r="G387">
            <v>501</v>
          </cell>
          <cell r="I387">
            <v>18</v>
          </cell>
          <cell r="J387" t="str">
            <v>รพศ.A &lt;=700</v>
          </cell>
        </row>
        <row r="388">
          <cell r="E388" t="str">
            <v>รพท.</v>
          </cell>
          <cell r="F388" t="str">
            <v>M1</v>
          </cell>
          <cell r="G388">
            <v>248</v>
          </cell>
          <cell r="I388">
            <v>15</v>
          </cell>
          <cell r="J388" t="str">
            <v>รพท. M1 &gt;200</v>
          </cell>
        </row>
        <row r="389">
          <cell r="E389" t="str">
            <v>รพช.</v>
          </cell>
          <cell r="F389" t="str">
            <v>F2</v>
          </cell>
          <cell r="G389">
            <v>60</v>
          </cell>
          <cell r="I389">
            <v>6</v>
          </cell>
          <cell r="J389" t="str">
            <v>รพช.F2 30,000 - 60,000</v>
          </cell>
        </row>
        <row r="390">
          <cell r="E390" t="str">
            <v>รพช.</v>
          </cell>
          <cell r="F390" t="str">
            <v>F2</v>
          </cell>
          <cell r="G390">
            <v>30</v>
          </cell>
          <cell r="I390">
            <v>5</v>
          </cell>
          <cell r="J390" t="str">
            <v>รพช.F2 &lt;=30,000</v>
          </cell>
        </row>
        <row r="391">
          <cell r="E391" t="str">
            <v>รพช.</v>
          </cell>
          <cell r="F391" t="str">
            <v>F2</v>
          </cell>
          <cell r="G391">
            <v>33</v>
          </cell>
          <cell r="I391">
            <v>6</v>
          </cell>
          <cell r="J391" t="str">
            <v>รพช.F2 30,000 - 60,000</v>
          </cell>
        </row>
        <row r="392">
          <cell r="E392" t="str">
            <v>รพช.</v>
          </cell>
          <cell r="F392" t="str">
            <v>F2</v>
          </cell>
          <cell r="G392">
            <v>60</v>
          </cell>
          <cell r="I392">
            <v>6</v>
          </cell>
          <cell r="J392" t="str">
            <v>รพช.F2 30,000 - 60,000</v>
          </cell>
        </row>
        <row r="393">
          <cell r="E393" t="str">
            <v>รพช.</v>
          </cell>
          <cell r="F393" t="str">
            <v>F2</v>
          </cell>
          <cell r="G393">
            <v>30</v>
          </cell>
          <cell r="I393">
            <v>5</v>
          </cell>
          <cell r="J393" t="str">
            <v>รพช.F2 &lt;=30,000</v>
          </cell>
        </row>
        <row r="394">
          <cell r="E394" t="str">
            <v>รพศ.</v>
          </cell>
          <cell r="F394" t="str">
            <v>A</v>
          </cell>
          <cell r="G394">
            <v>580</v>
          </cell>
          <cell r="I394">
            <v>18</v>
          </cell>
          <cell r="J394" t="str">
            <v>รพศ.A &lt;=700</v>
          </cell>
        </row>
        <row r="395">
          <cell r="E395" t="str">
            <v>รพท.</v>
          </cell>
          <cell r="F395" t="str">
            <v>M1</v>
          </cell>
          <cell r="G395">
            <v>162</v>
          </cell>
          <cell r="I395">
            <v>14</v>
          </cell>
          <cell r="J395" t="str">
            <v>รพท. M1 &lt;=200</v>
          </cell>
        </row>
        <row r="396">
          <cell r="E396" t="str">
            <v>รพช.</v>
          </cell>
          <cell r="F396" t="str">
            <v>F1</v>
          </cell>
          <cell r="G396">
            <v>70</v>
          </cell>
          <cell r="I396">
            <v>9</v>
          </cell>
          <cell r="J396" t="str">
            <v>รพช.F1 &lt;=50,000</v>
          </cell>
        </row>
        <row r="397">
          <cell r="E397" t="str">
            <v>รพท.</v>
          </cell>
          <cell r="F397" t="str">
            <v>M1</v>
          </cell>
          <cell r="G397">
            <v>214</v>
          </cell>
          <cell r="I397">
            <v>15</v>
          </cell>
          <cell r="J397" t="str">
            <v>รพท. M1 &gt;200</v>
          </cell>
        </row>
        <row r="398">
          <cell r="E398" t="str">
            <v>รพช.</v>
          </cell>
          <cell r="F398" t="str">
            <v>F2</v>
          </cell>
          <cell r="G398">
            <v>43</v>
          </cell>
          <cell r="I398">
            <v>5</v>
          </cell>
          <cell r="J398" t="str">
            <v>รพช.F2 &lt;=30,000</v>
          </cell>
        </row>
        <row r="399">
          <cell r="E399" t="str">
            <v>รพช.</v>
          </cell>
          <cell r="F399" t="str">
            <v>F2</v>
          </cell>
          <cell r="G399">
            <v>48</v>
          </cell>
          <cell r="I399">
            <v>6</v>
          </cell>
          <cell r="J399" t="str">
            <v>รพช.F2 30,000 - 60,000</v>
          </cell>
        </row>
        <row r="400">
          <cell r="E400" t="str">
            <v>รพช.</v>
          </cell>
          <cell r="F400" t="str">
            <v>F1</v>
          </cell>
          <cell r="G400">
            <v>75</v>
          </cell>
          <cell r="I400">
            <v>9</v>
          </cell>
          <cell r="J400" t="str">
            <v>รพช.F1 &lt;=50,000</v>
          </cell>
        </row>
        <row r="401">
          <cell r="E401" t="str">
            <v>รพช.</v>
          </cell>
          <cell r="F401" t="str">
            <v>F2</v>
          </cell>
          <cell r="G401">
            <v>30</v>
          </cell>
          <cell r="I401">
            <v>5</v>
          </cell>
          <cell r="J401" t="str">
            <v>รพช.F2 &lt;=30,000</v>
          </cell>
        </row>
        <row r="402">
          <cell r="E402" t="str">
            <v>รพช.</v>
          </cell>
          <cell r="F402" t="str">
            <v>F2</v>
          </cell>
          <cell r="G402">
            <v>30</v>
          </cell>
          <cell r="I402">
            <v>5</v>
          </cell>
          <cell r="J402" t="str">
            <v>รพช.F2 &lt;=30,000</v>
          </cell>
        </row>
        <row r="403">
          <cell r="E403" t="str">
            <v>รพศ.</v>
          </cell>
          <cell r="F403" t="str">
            <v>A</v>
          </cell>
          <cell r="G403">
            <v>600</v>
          </cell>
          <cell r="I403">
            <v>18</v>
          </cell>
          <cell r="J403" t="str">
            <v>รพศ.A &lt;=700</v>
          </cell>
        </row>
        <row r="404">
          <cell r="E404" t="str">
            <v>รพช.</v>
          </cell>
          <cell r="F404" t="str">
            <v>M2</v>
          </cell>
          <cell r="G404">
            <v>163</v>
          </cell>
          <cell r="I404">
            <v>13</v>
          </cell>
          <cell r="J404" t="str">
            <v>รพช. M2 &gt;100</v>
          </cell>
        </row>
        <row r="405">
          <cell r="E405" t="str">
            <v>รพท.</v>
          </cell>
          <cell r="F405" t="str">
            <v>M1</v>
          </cell>
          <cell r="G405">
            <v>232</v>
          </cell>
          <cell r="I405">
            <v>15</v>
          </cell>
          <cell r="J405" t="str">
            <v>รพท. M1 &gt;200</v>
          </cell>
        </row>
        <row r="406">
          <cell r="E406" t="str">
            <v>รพช.</v>
          </cell>
          <cell r="F406" t="str">
            <v>F1</v>
          </cell>
          <cell r="G406">
            <v>108</v>
          </cell>
          <cell r="I406">
            <v>10</v>
          </cell>
          <cell r="J406" t="str">
            <v>รพช.F1 50,000-100,000</v>
          </cell>
        </row>
        <row r="407">
          <cell r="E407" t="str">
            <v>รพช.</v>
          </cell>
          <cell r="F407" t="str">
            <v>F2</v>
          </cell>
          <cell r="G407">
            <v>51</v>
          </cell>
          <cell r="I407">
            <v>7</v>
          </cell>
          <cell r="J407" t="str">
            <v>รพช.F2 60,000-90,000</v>
          </cell>
        </row>
        <row r="408">
          <cell r="E408" t="str">
            <v>รพช.</v>
          </cell>
          <cell r="F408" t="str">
            <v>F3</v>
          </cell>
          <cell r="G408">
            <v>15</v>
          </cell>
          <cell r="I408">
            <v>4</v>
          </cell>
          <cell r="J408" t="str">
            <v>รพช.F3 &gt;=25,000</v>
          </cell>
        </row>
        <row r="409">
          <cell r="E409" t="str">
            <v>รพท.</v>
          </cell>
          <cell r="F409" t="str">
            <v>S</v>
          </cell>
          <cell r="G409">
            <v>440</v>
          </cell>
          <cell r="I409">
            <v>17</v>
          </cell>
          <cell r="J409" t="str">
            <v>รพท.S &gt;400</v>
          </cell>
        </row>
        <row r="410">
          <cell r="E410" t="str">
            <v>รพช.</v>
          </cell>
          <cell r="F410" t="str">
            <v>F2</v>
          </cell>
          <cell r="G410">
            <v>36</v>
          </cell>
          <cell r="I410">
            <v>5</v>
          </cell>
          <cell r="J410" t="str">
            <v>รพช.F2 &lt;=30,000</v>
          </cell>
        </row>
        <row r="411">
          <cell r="E411" t="str">
            <v>รพช.</v>
          </cell>
          <cell r="F411" t="str">
            <v>F2</v>
          </cell>
          <cell r="G411">
            <v>46</v>
          </cell>
          <cell r="I411">
            <v>6</v>
          </cell>
          <cell r="J411" t="str">
            <v>รพช.F2 30,000 - 60,000</v>
          </cell>
        </row>
        <row r="412">
          <cell r="E412" t="str">
            <v>รพช.</v>
          </cell>
          <cell r="F412" t="str">
            <v>F2</v>
          </cell>
          <cell r="G412">
            <v>71</v>
          </cell>
          <cell r="I412">
            <v>6</v>
          </cell>
          <cell r="J412" t="str">
            <v>รพช.F2 30,000 - 60,000</v>
          </cell>
        </row>
        <row r="413">
          <cell r="E413" t="str">
            <v>รพช.</v>
          </cell>
          <cell r="F413" t="str">
            <v>F2</v>
          </cell>
          <cell r="G413">
            <v>77</v>
          </cell>
          <cell r="I413">
            <v>6</v>
          </cell>
          <cell r="J413" t="str">
            <v>รพช.F2 30,000 - 60,000</v>
          </cell>
        </row>
        <row r="414">
          <cell r="E414" t="str">
            <v>รพท.</v>
          </cell>
          <cell r="F414" t="str">
            <v>M1</v>
          </cell>
          <cell r="G414">
            <v>156</v>
          </cell>
          <cell r="I414">
            <v>14</v>
          </cell>
          <cell r="J414" t="str">
            <v>รพท. M1 &lt;=200</v>
          </cell>
        </row>
        <row r="415">
          <cell r="E415" t="str">
            <v>รพช.</v>
          </cell>
          <cell r="F415" t="str">
            <v>F2</v>
          </cell>
          <cell r="G415">
            <v>51</v>
          </cell>
          <cell r="I415">
            <v>6</v>
          </cell>
          <cell r="J415" t="str">
            <v>รพช.F2 30,000 - 60,000</v>
          </cell>
        </row>
        <row r="416">
          <cell r="E416" t="str">
            <v>รพช.</v>
          </cell>
          <cell r="F416" t="str">
            <v>F3</v>
          </cell>
          <cell r="G416">
            <v>22</v>
          </cell>
          <cell r="I416">
            <v>4</v>
          </cell>
          <cell r="J416" t="str">
            <v>รพช.F3 &gt;=25,000</v>
          </cell>
        </row>
        <row r="417">
          <cell r="E417" t="str">
            <v>รพช.</v>
          </cell>
          <cell r="F417" t="str">
            <v>F3</v>
          </cell>
          <cell r="G417">
            <v>30</v>
          </cell>
          <cell r="I417">
            <v>3</v>
          </cell>
          <cell r="J417" t="str">
            <v>รพช.F3 15,000-25,000</v>
          </cell>
        </row>
        <row r="418">
          <cell r="E418" t="str">
            <v>รพท.</v>
          </cell>
          <cell r="F418" t="str">
            <v>S</v>
          </cell>
          <cell r="G418">
            <v>534</v>
          </cell>
          <cell r="I418">
            <v>17</v>
          </cell>
          <cell r="J418" t="str">
            <v>รพท.S &gt;400</v>
          </cell>
        </row>
        <row r="419">
          <cell r="E419" t="str">
            <v>รพช.</v>
          </cell>
          <cell r="F419" t="str">
            <v>F2</v>
          </cell>
          <cell r="G419">
            <v>37</v>
          </cell>
          <cell r="I419">
            <v>5</v>
          </cell>
          <cell r="J419" t="str">
            <v>รพช.F2 &lt;=30,000</v>
          </cell>
        </row>
        <row r="420">
          <cell r="E420" t="str">
            <v>รพช.</v>
          </cell>
          <cell r="F420" t="str">
            <v>F1</v>
          </cell>
          <cell r="G420">
            <v>124</v>
          </cell>
          <cell r="I420">
            <v>9</v>
          </cell>
          <cell r="J420" t="str">
            <v>รพช.F1 &lt;=50,000</v>
          </cell>
        </row>
        <row r="421">
          <cell r="E421" t="str">
            <v>รพช.</v>
          </cell>
          <cell r="F421" t="str">
            <v>F2</v>
          </cell>
          <cell r="G421">
            <v>30</v>
          </cell>
          <cell r="I421">
            <v>5</v>
          </cell>
          <cell r="J421" t="str">
            <v>รพช.F2 &lt;=30,000</v>
          </cell>
        </row>
        <row r="422">
          <cell r="E422" t="str">
            <v>รพช.</v>
          </cell>
          <cell r="F422" t="str">
            <v>F2</v>
          </cell>
          <cell r="G422">
            <v>93</v>
          </cell>
          <cell r="I422">
            <v>5</v>
          </cell>
          <cell r="J422" t="str">
            <v>รพช.F2 &lt;=30,000</v>
          </cell>
        </row>
        <row r="423">
          <cell r="E423" t="str">
            <v>รพช.</v>
          </cell>
          <cell r="F423" t="str">
            <v>M2</v>
          </cell>
          <cell r="G423">
            <v>154</v>
          </cell>
          <cell r="I423">
            <v>13</v>
          </cell>
          <cell r="J423" t="str">
            <v>รพช. M2 &gt;100</v>
          </cell>
        </row>
        <row r="424">
          <cell r="E424" t="str">
            <v>รพช.</v>
          </cell>
          <cell r="F424" t="str">
            <v>F2</v>
          </cell>
          <cell r="G424">
            <v>58</v>
          </cell>
          <cell r="I424">
            <v>6</v>
          </cell>
          <cell r="J424" t="str">
            <v>รพช.F2 30,000 - 60,000</v>
          </cell>
        </row>
        <row r="425">
          <cell r="E425" t="str">
            <v>รพช.</v>
          </cell>
          <cell r="F425" t="str">
            <v>F2</v>
          </cell>
          <cell r="G425">
            <v>45</v>
          </cell>
          <cell r="I425">
            <v>5</v>
          </cell>
          <cell r="J425" t="str">
            <v>รพช.F2 &lt;=30,000</v>
          </cell>
        </row>
        <row r="426">
          <cell r="E426" t="str">
            <v>รพช.</v>
          </cell>
          <cell r="F426" t="str">
            <v>F2</v>
          </cell>
          <cell r="G426">
            <v>74</v>
          </cell>
          <cell r="I426">
            <v>6</v>
          </cell>
          <cell r="J426" t="str">
            <v>รพช.F2 30,000 - 60,000</v>
          </cell>
        </row>
        <row r="427">
          <cell r="E427" t="str">
            <v>รพช.</v>
          </cell>
          <cell r="F427" t="str">
            <v>F2</v>
          </cell>
          <cell r="G427">
            <v>44</v>
          </cell>
          <cell r="I427">
            <v>5</v>
          </cell>
          <cell r="J427" t="str">
            <v>รพช.F2 &lt;=30,000</v>
          </cell>
        </row>
        <row r="428">
          <cell r="E428" t="str">
            <v>รพช.</v>
          </cell>
          <cell r="F428" t="str">
            <v>F2</v>
          </cell>
          <cell r="G428">
            <v>67</v>
          </cell>
          <cell r="I428">
            <v>6</v>
          </cell>
          <cell r="J428" t="str">
            <v>รพช.F2 30,000 - 60,000</v>
          </cell>
        </row>
        <row r="429">
          <cell r="E429" t="str">
            <v>รพช.</v>
          </cell>
          <cell r="F429" t="str">
            <v>M2</v>
          </cell>
          <cell r="G429">
            <v>138</v>
          </cell>
          <cell r="I429">
            <v>13</v>
          </cell>
          <cell r="J429" t="str">
            <v>รพช. M2 &gt;100</v>
          </cell>
        </row>
        <row r="430">
          <cell r="E430" t="str">
            <v>รพช.</v>
          </cell>
          <cell r="F430" t="str">
            <v>F2</v>
          </cell>
          <cell r="G430">
            <v>34</v>
          </cell>
          <cell r="I430">
            <v>5</v>
          </cell>
          <cell r="J430" t="str">
            <v>รพช.F2 &lt;=30,000</v>
          </cell>
        </row>
        <row r="431">
          <cell r="E431" t="str">
            <v>รพช.</v>
          </cell>
          <cell r="F431" t="str">
            <v>M2</v>
          </cell>
          <cell r="G431">
            <v>155</v>
          </cell>
          <cell r="I431">
            <v>13</v>
          </cell>
          <cell r="J431" t="str">
            <v>รพช. M2 &gt;100</v>
          </cell>
        </row>
        <row r="432">
          <cell r="E432" t="str">
            <v>รพช.</v>
          </cell>
          <cell r="F432" t="str">
            <v>F3</v>
          </cell>
          <cell r="G432">
            <v>40</v>
          </cell>
          <cell r="I432">
            <v>3</v>
          </cell>
          <cell r="J432" t="str">
            <v>รพช.F3 15,000-25,000</v>
          </cell>
        </row>
        <row r="433">
          <cell r="E433" t="str">
            <v>รพช.</v>
          </cell>
          <cell r="F433" t="str">
            <v>F3</v>
          </cell>
          <cell r="G433">
            <v>0</v>
          </cell>
          <cell r="I433">
            <v>3</v>
          </cell>
          <cell r="J433" t="str">
            <v>รพช.F3 15,000-25,000</v>
          </cell>
        </row>
        <row r="434">
          <cell r="E434" t="str">
            <v>รพช.</v>
          </cell>
          <cell r="F434" t="str">
            <v>F3</v>
          </cell>
          <cell r="G434">
            <v>0</v>
          </cell>
          <cell r="I434">
            <v>3</v>
          </cell>
          <cell r="J434" t="str">
            <v>รพช.F3 15,000-25,000</v>
          </cell>
        </row>
        <row r="435">
          <cell r="E435" t="str">
            <v>รพช.</v>
          </cell>
          <cell r="F435" t="str">
            <v>F2</v>
          </cell>
          <cell r="G435">
            <v>30</v>
          </cell>
          <cell r="I435">
            <v>5</v>
          </cell>
          <cell r="J435" t="str">
            <v>รพช.F2 &lt;=30,000</v>
          </cell>
        </row>
        <row r="436">
          <cell r="E436" t="str">
            <v>รพศ.</v>
          </cell>
          <cell r="F436" t="str">
            <v>A</v>
          </cell>
          <cell r="G436">
            <v>910</v>
          </cell>
          <cell r="I436">
            <v>19</v>
          </cell>
          <cell r="J436" t="str">
            <v>รพศ.A &gt;700 to &lt;1000</v>
          </cell>
        </row>
        <row r="437">
          <cell r="E437" t="str">
            <v>รพช.</v>
          </cell>
          <cell r="F437" t="str">
            <v>F2</v>
          </cell>
          <cell r="G437">
            <v>44</v>
          </cell>
          <cell r="I437">
            <v>6</v>
          </cell>
          <cell r="J437" t="str">
            <v>รพช.F2 30,000 - 60,000</v>
          </cell>
        </row>
        <row r="438">
          <cell r="E438" t="str">
            <v>รพช.</v>
          </cell>
          <cell r="F438" t="str">
            <v>F2</v>
          </cell>
          <cell r="G438">
            <v>34</v>
          </cell>
          <cell r="I438">
            <v>5</v>
          </cell>
          <cell r="J438" t="str">
            <v>รพช.F2 &lt;=30,000</v>
          </cell>
        </row>
        <row r="439">
          <cell r="E439" t="str">
            <v>รพช.</v>
          </cell>
          <cell r="F439" t="str">
            <v>F1</v>
          </cell>
          <cell r="G439">
            <v>99</v>
          </cell>
          <cell r="I439">
            <v>10</v>
          </cell>
          <cell r="J439" t="str">
            <v>รพช.F1 50,000-100,000</v>
          </cell>
        </row>
        <row r="440">
          <cell r="E440" t="str">
            <v>รพท.</v>
          </cell>
          <cell r="F440" t="str">
            <v>M1</v>
          </cell>
          <cell r="G440">
            <v>354</v>
          </cell>
          <cell r="I440">
            <v>15</v>
          </cell>
          <cell r="J440" t="str">
            <v>รพท. M1 &gt;200</v>
          </cell>
        </row>
        <row r="441">
          <cell r="E441" t="str">
            <v>รพช.</v>
          </cell>
          <cell r="F441" t="str">
            <v>F2</v>
          </cell>
          <cell r="G441">
            <v>82</v>
          </cell>
          <cell r="I441">
            <v>6</v>
          </cell>
          <cell r="J441" t="str">
            <v>รพช.F2 30,000 - 60,000</v>
          </cell>
        </row>
        <row r="442">
          <cell r="E442" t="str">
            <v>รพช.</v>
          </cell>
          <cell r="F442" t="str">
            <v>M2</v>
          </cell>
          <cell r="G442">
            <v>209</v>
          </cell>
          <cell r="I442">
            <v>13</v>
          </cell>
          <cell r="J442" t="str">
            <v>รพช. M2 &gt;100</v>
          </cell>
        </row>
        <row r="443">
          <cell r="E443" t="str">
            <v>รพช.</v>
          </cell>
          <cell r="F443" t="str">
            <v>F2</v>
          </cell>
          <cell r="G443">
            <v>64</v>
          </cell>
          <cell r="I443">
            <v>6</v>
          </cell>
          <cell r="J443" t="str">
            <v>รพช.F2 30,000 - 60,000</v>
          </cell>
        </row>
        <row r="444">
          <cell r="E444" t="str">
            <v>รพช.</v>
          </cell>
          <cell r="F444" t="str">
            <v>M2</v>
          </cell>
          <cell r="G444">
            <v>121</v>
          </cell>
          <cell r="I444">
            <v>13</v>
          </cell>
          <cell r="J444" t="str">
            <v>รพช. M2 &gt;100</v>
          </cell>
        </row>
        <row r="445">
          <cell r="E445" t="str">
            <v>รพช.</v>
          </cell>
          <cell r="F445" t="str">
            <v>F2</v>
          </cell>
          <cell r="G445">
            <v>39</v>
          </cell>
          <cell r="I445">
            <v>5</v>
          </cell>
          <cell r="J445" t="str">
            <v>รพช.F2 &lt;=30,000</v>
          </cell>
        </row>
        <row r="446">
          <cell r="E446" t="str">
            <v>รพช.</v>
          </cell>
          <cell r="F446" t="str">
            <v>M2</v>
          </cell>
          <cell r="G446">
            <v>100</v>
          </cell>
          <cell r="I446">
            <v>12</v>
          </cell>
          <cell r="J446" t="str">
            <v>รพช. M2 &lt;=100</v>
          </cell>
        </row>
        <row r="447">
          <cell r="E447" t="str">
            <v>รพช.</v>
          </cell>
          <cell r="F447" t="str">
            <v>F2</v>
          </cell>
          <cell r="G447">
            <v>39</v>
          </cell>
          <cell r="I447">
            <v>5</v>
          </cell>
          <cell r="J447" t="str">
            <v>รพช.F2 &lt;=30,000</v>
          </cell>
        </row>
        <row r="448">
          <cell r="E448" t="str">
            <v>รพช.</v>
          </cell>
          <cell r="F448" t="str">
            <v>F2</v>
          </cell>
          <cell r="G448">
            <v>34</v>
          </cell>
          <cell r="I448">
            <v>5</v>
          </cell>
          <cell r="J448" t="str">
            <v>รพช.F2 &lt;=30,000</v>
          </cell>
        </row>
        <row r="449">
          <cell r="E449" t="str">
            <v>รพช.</v>
          </cell>
          <cell r="F449" t="str">
            <v>F1</v>
          </cell>
          <cell r="G449">
            <v>69</v>
          </cell>
          <cell r="I449">
            <v>10</v>
          </cell>
          <cell r="J449" t="str">
            <v>รพช.F1 50,000-100,000</v>
          </cell>
        </row>
        <row r="450">
          <cell r="E450" t="str">
            <v>รพช.</v>
          </cell>
          <cell r="F450" t="str">
            <v>F1</v>
          </cell>
          <cell r="G450">
            <v>70</v>
          </cell>
          <cell r="I450">
            <v>10</v>
          </cell>
          <cell r="J450" t="str">
            <v>รพช.F1 50,000-100,000</v>
          </cell>
        </row>
        <row r="451">
          <cell r="E451" t="str">
            <v>รพช.</v>
          </cell>
          <cell r="F451" t="str">
            <v>F1</v>
          </cell>
          <cell r="G451">
            <v>97</v>
          </cell>
          <cell r="I451">
            <v>10</v>
          </cell>
          <cell r="J451" t="str">
            <v>รพช.F1 50,000-100,000</v>
          </cell>
        </row>
        <row r="452">
          <cell r="E452" t="str">
            <v>รพช.</v>
          </cell>
          <cell r="F452" t="str">
            <v>F2</v>
          </cell>
          <cell r="G452">
            <v>35</v>
          </cell>
          <cell r="I452">
            <v>6</v>
          </cell>
          <cell r="J452" t="str">
            <v>รพช.F2 30,000 - 60,000</v>
          </cell>
        </row>
        <row r="453">
          <cell r="E453" t="str">
            <v>รพช.</v>
          </cell>
          <cell r="F453" t="str">
            <v>F2</v>
          </cell>
          <cell r="G453">
            <v>45</v>
          </cell>
          <cell r="I453">
            <v>5</v>
          </cell>
          <cell r="J453" t="str">
            <v>รพช.F2 &lt;=30,000</v>
          </cell>
        </row>
        <row r="454">
          <cell r="E454" t="str">
            <v>รพช.</v>
          </cell>
          <cell r="F454" t="str">
            <v>F2</v>
          </cell>
          <cell r="G454">
            <v>33</v>
          </cell>
          <cell r="I454">
            <v>5</v>
          </cell>
          <cell r="J454" t="str">
            <v>รพช.F2 &lt;=30,000</v>
          </cell>
        </row>
        <row r="455">
          <cell r="E455" t="str">
            <v>รพช.</v>
          </cell>
          <cell r="F455" t="str">
            <v>M2</v>
          </cell>
          <cell r="G455">
            <v>114</v>
          </cell>
          <cell r="I455">
            <v>13</v>
          </cell>
          <cell r="J455" t="str">
            <v>รพช. M2 &gt;100</v>
          </cell>
        </row>
        <row r="456">
          <cell r="E456" t="str">
            <v>รพท.</v>
          </cell>
          <cell r="F456" t="str">
            <v>M1</v>
          </cell>
          <cell r="G456">
            <v>120</v>
          </cell>
          <cell r="I456">
            <v>14</v>
          </cell>
          <cell r="J456" t="str">
            <v>รพท. M1 &lt;=200</v>
          </cell>
        </row>
        <row r="457">
          <cell r="E457" t="str">
            <v>รพช.</v>
          </cell>
          <cell r="F457" t="str">
            <v>F2</v>
          </cell>
          <cell r="G457">
            <v>38</v>
          </cell>
          <cell r="I457">
            <v>5</v>
          </cell>
          <cell r="J457" t="str">
            <v>รพช.F2 &lt;=30,000</v>
          </cell>
        </row>
        <row r="458">
          <cell r="E458" t="str">
            <v>รพช.</v>
          </cell>
          <cell r="F458" t="str">
            <v>F3</v>
          </cell>
          <cell r="G458">
            <v>0</v>
          </cell>
          <cell r="I458">
            <v>3</v>
          </cell>
          <cell r="J458" t="str">
            <v>รพช.F3 15,000-25,000</v>
          </cell>
        </row>
        <row r="459">
          <cell r="E459" t="str">
            <v>รพช.</v>
          </cell>
          <cell r="F459" t="str">
            <v>F3</v>
          </cell>
          <cell r="G459">
            <v>0</v>
          </cell>
          <cell r="I459">
            <v>2</v>
          </cell>
          <cell r="J459" t="str">
            <v>รพช.F3 &lt;=15,000</v>
          </cell>
        </row>
        <row r="460">
          <cell r="E460" t="str">
            <v>รพช.</v>
          </cell>
          <cell r="F460" t="str">
            <v>F3</v>
          </cell>
          <cell r="G460">
            <v>0</v>
          </cell>
          <cell r="I460">
            <v>3</v>
          </cell>
          <cell r="J460" t="str">
            <v>รพช.F3 15,000-25,000</v>
          </cell>
        </row>
        <row r="461">
          <cell r="E461" t="str">
            <v>รพช.</v>
          </cell>
          <cell r="F461" t="str">
            <v>F3</v>
          </cell>
          <cell r="G461">
            <v>0</v>
          </cell>
          <cell r="I461">
            <v>3</v>
          </cell>
          <cell r="J461" t="str">
            <v>รพช.F3 15,000-25,000</v>
          </cell>
        </row>
        <row r="462">
          <cell r="E462" t="str">
            <v>รพท.</v>
          </cell>
          <cell r="F462" t="str">
            <v>S</v>
          </cell>
          <cell r="G462">
            <v>516</v>
          </cell>
          <cell r="I462">
            <v>17</v>
          </cell>
          <cell r="J462" t="str">
            <v>รพท.S &gt;400</v>
          </cell>
        </row>
        <row r="463">
          <cell r="E463" t="str">
            <v>รพช.</v>
          </cell>
          <cell r="F463" t="str">
            <v>F2</v>
          </cell>
          <cell r="G463">
            <v>33</v>
          </cell>
          <cell r="I463">
            <v>5</v>
          </cell>
          <cell r="J463" t="str">
            <v>รพช.F2 &lt;=30,000</v>
          </cell>
        </row>
        <row r="464">
          <cell r="E464" t="str">
            <v>รพช.</v>
          </cell>
          <cell r="F464" t="str">
            <v>F1</v>
          </cell>
          <cell r="G464">
            <v>112</v>
          </cell>
          <cell r="I464">
            <v>10</v>
          </cell>
          <cell r="J464" t="str">
            <v>รพช.F1 50,000-100,000</v>
          </cell>
        </row>
        <row r="465">
          <cell r="E465" t="str">
            <v>รพช.</v>
          </cell>
          <cell r="F465" t="str">
            <v>F2</v>
          </cell>
          <cell r="G465">
            <v>65</v>
          </cell>
          <cell r="I465">
            <v>6</v>
          </cell>
          <cell r="J465" t="str">
            <v>รพช.F2 30,000 - 60,000</v>
          </cell>
        </row>
        <row r="466">
          <cell r="E466" t="str">
            <v>รพช.</v>
          </cell>
          <cell r="F466" t="str">
            <v>F2</v>
          </cell>
          <cell r="G466">
            <v>60</v>
          </cell>
          <cell r="I466">
            <v>6</v>
          </cell>
          <cell r="J466" t="str">
            <v>รพช.F2 30,000 - 60,000</v>
          </cell>
        </row>
        <row r="467">
          <cell r="E467" t="str">
            <v>รพช.</v>
          </cell>
          <cell r="F467" t="str">
            <v>M2</v>
          </cell>
          <cell r="G467">
            <v>184</v>
          </cell>
          <cell r="I467">
            <v>13</v>
          </cell>
          <cell r="J467" t="str">
            <v>รพช. M2 &gt;100</v>
          </cell>
        </row>
        <row r="468">
          <cell r="E468" t="str">
            <v>รพช.</v>
          </cell>
          <cell r="F468" t="str">
            <v>F2</v>
          </cell>
          <cell r="G468">
            <v>38</v>
          </cell>
          <cell r="I468">
            <v>6</v>
          </cell>
          <cell r="J468" t="str">
            <v>รพช.F2 30,000 - 60,000</v>
          </cell>
        </row>
        <row r="469">
          <cell r="E469" t="str">
            <v>รพช.</v>
          </cell>
          <cell r="F469" t="str">
            <v>M2</v>
          </cell>
          <cell r="G469">
            <v>96</v>
          </cell>
          <cell r="I469">
            <v>12</v>
          </cell>
          <cell r="J469" t="str">
            <v>รพช. M2 &lt;=100</v>
          </cell>
        </row>
        <row r="470">
          <cell r="E470" t="str">
            <v>รพช.</v>
          </cell>
          <cell r="F470" t="str">
            <v>M2</v>
          </cell>
          <cell r="G470">
            <v>156</v>
          </cell>
          <cell r="I470">
            <v>13</v>
          </cell>
          <cell r="J470" t="str">
            <v>รพช. M2 &gt;100</v>
          </cell>
        </row>
        <row r="471">
          <cell r="E471" t="str">
            <v>รพช.</v>
          </cell>
          <cell r="F471" t="str">
            <v>F2</v>
          </cell>
          <cell r="G471">
            <v>37</v>
          </cell>
          <cell r="I471">
            <v>5</v>
          </cell>
          <cell r="J471" t="str">
            <v>รพช.F2 &lt;=30,000</v>
          </cell>
        </row>
        <row r="472">
          <cell r="E472" t="str">
            <v>รพช.</v>
          </cell>
          <cell r="F472" t="str">
            <v>F2</v>
          </cell>
          <cell r="G472">
            <v>30</v>
          </cell>
          <cell r="I472">
            <v>5</v>
          </cell>
          <cell r="J472" t="str">
            <v>รพช.F2 &lt;=30,000</v>
          </cell>
        </row>
        <row r="473">
          <cell r="E473" t="str">
            <v>รพช.</v>
          </cell>
          <cell r="F473" t="str">
            <v>F3</v>
          </cell>
          <cell r="G473">
            <v>16</v>
          </cell>
          <cell r="I473">
            <v>4</v>
          </cell>
          <cell r="J473" t="str">
            <v>รพช.F3 &gt;=25,000</v>
          </cell>
        </row>
        <row r="474">
          <cell r="E474" t="str">
            <v>รพช.</v>
          </cell>
          <cell r="F474" t="str">
            <v>F3</v>
          </cell>
          <cell r="G474">
            <v>0</v>
          </cell>
          <cell r="I474">
            <v>3</v>
          </cell>
          <cell r="J474" t="str">
            <v>รพช.F3 15,000-25,000</v>
          </cell>
        </row>
        <row r="475">
          <cell r="E475" t="str">
            <v>รพศ.</v>
          </cell>
          <cell r="F475" t="str">
            <v>A</v>
          </cell>
          <cell r="G475">
            <v>899</v>
          </cell>
          <cell r="I475">
            <v>19</v>
          </cell>
          <cell r="J475" t="str">
            <v>รพศ.A &gt;700 to &lt;1000</v>
          </cell>
        </row>
        <row r="476">
          <cell r="E476" t="str">
            <v>รพช.</v>
          </cell>
          <cell r="F476" t="str">
            <v>M2</v>
          </cell>
          <cell r="G476">
            <v>96</v>
          </cell>
          <cell r="I476">
            <v>12</v>
          </cell>
          <cell r="J476" t="str">
            <v>รพช. M2 &lt;=100</v>
          </cell>
        </row>
        <row r="477">
          <cell r="E477" t="str">
            <v>รพช.</v>
          </cell>
          <cell r="F477" t="str">
            <v>F2</v>
          </cell>
          <cell r="G477">
            <v>42</v>
          </cell>
          <cell r="I477">
            <v>6</v>
          </cell>
          <cell r="J477" t="str">
            <v>รพช.F2 30,000 - 60,000</v>
          </cell>
        </row>
        <row r="478">
          <cell r="E478" t="str">
            <v>รพช.</v>
          </cell>
          <cell r="F478" t="str">
            <v>F2</v>
          </cell>
          <cell r="G478">
            <v>60</v>
          </cell>
          <cell r="I478">
            <v>6</v>
          </cell>
          <cell r="J478" t="str">
            <v>รพช.F2 30,000 - 60,000</v>
          </cell>
        </row>
        <row r="479">
          <cell r="E479" t="str">
            <v>รพช.</v>
          </cell>
          <cell r="F479" t="str">
            <v>F2</v>
          </cell>
          <cell r="G479">
            <v>37</v>
          </cell>
          <cell r="I479">
            <v>6</v>
          </cell>
          <cell r="J479" t="str">
            <v>รพช.F2 30,000 - 60,000</v>
          </cell>
        </row>
        <row r="480">
          <cell r="E480" t="str">
            <v>รพช.</v>
          </cell>
          <cell r="F480" t="str">
            <v>F1</v>
          </cell>
          <cell r="G480">
            <v>42</v>
          </cell>
          <cell r="I480">
            <v>9</v>
          </cell>
          <cell r="J480" t="str">
            <v>รพช.F1 &lt;=50,000</v>
          </cell>
        </row>
        <row r="481">
          <cell r="E481" t="str">
            <v>รพช.</v>
          </cell>
          <cell r="F481" t="str">
            <v>M2</v>
          </cell>
          <cell r="G481">
            <v>144</v>
          </cell>
          <cell r="I481">
            <v>13</v>
          </cell>
          <cell r="J481" t="str">
            <v>รพช. M2 &gt;100</v>
          </cell>
        </row>
        <row r="482">
          <cell r="E482" t="str">
            <v>รพช.</v>
          </cell>
          <cell r="F482" t="str">
            <v>F2</v>
          </cell>
          <cell r="G482">
            <v>30</v>
          </cell>
          <cell r="I482">
            <v>6</v>
          </cell>
          <cell r="J482" t="str">
            <v>รพช.F2 30,000 - 60,000</v>
          </cell>
        </row>
        <row r="483">
          <cell r="E483" t="str">
            <v>รพช.</v>
          </cell>
          <cell r="F483" t="str">
            <v>F2</v>
          </cell>
          <cell r="G483">
            <v>56</v>
          </cell>
          <cell r="I483">
            <v>6</v>
          </cell>
          <cell r="J483" t="str">
            <v>รพช.F2 30,000 - 60,000</v>
          </cell>
        </row>
        <row r="484">
          <cell r="E484" t="str">
            <v>รพช.</v>
          </cell>
          <cell r="F484" t="str">
            <v>M2</v>
          </cell>
          <cell r="G484">
            <v>90</v>
          </cell>
          <cell r="I484">
            <v>12</v>
          </cell>
          <cell r="J484" t="str">
            <v>รพช. M2 &lt;=100</v>
          </cell>
        </row>
        <row r="485">
          <cell r="E485" t="str">
            <v>รพช.</v>
          </cell>
          <cell r="F485" t="str">
            <v>M2</v>
          </cell>
          <cell r="G485">
            <v>162</v>
          </cell>
          <cell r="I485">
            <v>13</v>
          </cell>
          <cell r="J485" t="str">
            <v>รพช. M2 &gt;100</v>
          </cell>
        </row>
        <row r="486">
          <cell r="E486" t="str">
            <v>รพช.</v>
          </cell>
          <cell r="F486" t="str">
            <v>F2</v>
          </cell>
          <cell r="G486">
            <v>30</v>
          </cell>
          <cell r="I486">
            <v>5</v>
          </cell>
          <cell r="J486" t="str">
            <v>รพช.F2 &lt;=30,000</v>
          </cell>
        </row>
        <row r="487">
          <cell r="E487" t="str">
            <v>รพช.</v>
          </cell>
          <cell r="F487" t="str">
            <v>F2</v>
          </cell>
          <cell r="G487">
            <v>30</v>
          </cell>
          <cell r="I487">
            <v>5</v>
          </cell>
          <cell r="J487" t="str">
            <v>รพช.F2 &lt;=30,000</v>
          </cell>
        </row>
        <row r="488">
          <cell r="E488" t="str">
            <v>รพช.</v>
          </cell>
          <cell r="F488" t="str">
            <v>F2</v>
          </cell>
          <cell r="G488">
            <v>38</v>
          </cell>
          <cell r="I488">
            <v>6</v>
          </cell>
          <cell r="J488" t="str">
            <v>รพช.F2 30,000 - 60,000</v>
          </cell>
        </row>
        <row r="489">
          <cell r="E489" t="str">
            <v>รพช.</v>
          </cell>
          <cell r="F489" t="str">
            <v>F2</v>
          </cell>
          <cell r="G489">
            <v>30</v>
          </cell>
          <cell r="I489">
            <v>5</v>
          </cell>
          <cell r="J489" t="str">
            <v>รพช.F2 &lt;=30,000</v>
          </cell>
        </row>
        <row r="490">
          <cell r="E490" t="str">
            <v>รพช.</v>
          </cell>
          <cell r="F490" t="str">
            <v>F2</v>
          </cell>
          <cell r="G490">
            <v>39</v>
          </cell>
          <cell r="I490">
            <v>5</v>
          </cell>
          <cell r="J490" t="str">
            <v>รพช.F2 &lt;=30,000</v>
          </cell>
        </row>
        <row r="491">
          <cell r="E491" t="str">
            <v>รพช.</v>
          </cell>
          <cell r="F491" t="str">
            <v>F2</v>
          </cell>
          <cell r="G491">
            <v>37</v>
          </cell>
          <cell r="I491">
            <v>6</v>
          </cell>
          <cell r="J491" t="str">
            <v>รพช.F2 30,000 - 60,000</v>
          </cell>
        </row>
        <row r="492">
          <cell r="E492" t="str">
            <v>รพช.</v>
          </cell>
          <cell r="F492" t="str">
            <v>F3</v>
          </cell>
          <cell r="G492">
            <v>10</v>
          </cell>
          <cell r="I492">
            <v>3</v>
          </cell>
          <cell r="J492" t="str">
            <v>รพช.F3 15,000-25,000</v>
          </cell>
        </row>
        <row r="493">
          <cell r="E493" t="str">
            <v>รพช.</v>
          </cell>
          <cell r="F493" t="str">
            <v>F3</v>
          </cell>
          <cell r="G493">
            <v>0</v>
          </cell>
          <cell r="I493">
            <v>3</v>
          </cell>
          <cell r="J493" t="str">
            <v>รพช.F3 15,000-25,000</v>
          </cell>
        </row>
        <row r="494">
          <cell r="E494" t="str">
            <v>รพช.</v>
          </cell>
          <cell r="F494" t="str">
            <v>F3</v>
          </cell>
          <cell r="G494">
            <v>10</v>
          </cell>
          <cell r="I494">
            <v>3</v>
          </cell>
          <cell r="J494" t="str">
            <v>รพช.F3 15,000-25,000</v>
          </cell>
        </row>
        <row r="495">
          <cell r="E495" t="str">
            <v>รพท.</v>
          </cell>
          <cell r="F495" t="str">
            <v>S</v>
          </cell>
          <cell r="G495">
            <v>541</v>
          </cell>
          <cell r="I495">
            <v>17</v>
          </cell>
          <cell r="J495" t="str">
            <v>รพท.S &gt;400</v>
          </cell>
        </row>
        <row r="496">
          <cell r="E496" t="str">
            <v>รพช.</v>
          </cell>
          <cell r="F496" t="str">
            <v>F2</v>
          </cell>
          <cell r="G496">
            <v>40</v>
          </cell>
          <cell r="I496">
            <v>5</v>
          </cell>
          <cell r="J496" t="str">
            <v>รพช.F2 &lt;=30,000</v>
          </cell>
        </row>
        <row r="497">
          <cell r="E497" t="str">
            <v>รพช.</v>
          </cell>
          <cell r="F497" t="str">
            <v>F2</v>
          </cell>
          <cell r="G497">
            <v>59</v>
          </cell>
          <cell r="I497">
            <v>6</v>
          </cell>
          <cell r="J497" t="str">
            <v>รพช.F2 30,000 - 60,000</v>
          </cell>
        </row>
        <row r="498">
          <cell r="E498" t="str">
            <v>รพช.</v>
          </cell>
          <cell r="F498" t="str">
            <v>F2</v>
          </cell>
          <cell r="G498">
            <v>53</v>
          </cell>
          <cell r="I498">
            <v>6</v>
          </cell>
          <cell r="J498" t="str">
            <v>รพช.F2 30,000 - 60,000</v>
          </cell>
        </row>
        <row r="499">
          <cell r="E499" t="str">
            <v>รพช.</v>
          </cell>
          <cell r="F499" t="str">
            <v>F3</v>
          </cell>
          <cell r="G499">
            <v>30</v>
          </cell>
          <cell r="I499">
            <v>2</v>
          </cell>
          <cell r="J499" t="str">
            <v>รพช.F3 &lt;=15,000</v>
          </cell>
        </row>
        <row r="500">
          <cell r="E500" t="str">
            <v>รพช.</v>
          </cell>
          <cell r="F500" t="str">
            <v>F2</v>
          </cell>
          <cell r="G500">
            <v>32</v>
          </cell>
          <cell r="I500">
            <v>5</v>
          </cell>
          <cell r="J500" t="str">
            <v>รพช.F2 &lt;=30,000</v>
          </cell>
        </row>
        <row r="501">
          <cell r="E501" t="str">
            <v>รพช.</v>
          </cell>
          <cell r="F501" t="str">
            <v>F2</v>
          </cell>
          <cell r="G501">
            <v>50</v>
          </cell>
          <cell r="I501">
            <v>5</v>
          </cell>
          <cell r="J501" t="str">
            <v>รพช.F2 &lt;=30,000</v>
          </cell>
        </row>
        <row r="502">
          <cell r="E502" t="str">
            <v>รพช.</v>
          </cell>
          <cell r="F502" t="str">
            <v>F1</v>
          </cell>
          <cell r="G502">
            <v>113</v>
          </cell>
          <cell r="I502">
            <v>10</v>
          </cell>
          <cell r="J502" t="str">
            <v>รพช.F1 50,000-100,000</v>
          </cell>
        </row>
        <row r="503">
          <cell r="E503" t="str">
            <v>รพช.</v>
          </cell>
          <cell r="F503" t="str">
            <v>F2</v>
          </cell>
          <cell r="G503">
            <v>51</v>
          </cell>
          <cell r="I503">
            <v>5</v>
          </cell>
          <cell r="J503" t="str">
            <v>รพช.F2 &lt;=30,000</v>
          </cell>
        </row>
        <row r="504">
          <cell r="E504" t="str">
            <v>รพช.</v>
          </cell>
          <cell r="F504" t="str">
            <v>F2</v>
          </cell>
          <cell r="G504">
            <v>42</v>
          </cell>
          <cell r="I504">
            <v>5</v>
          </cell>
          <cell r="J504" t="str">
            <v>รพช.F2 &lt;=30,000</v>
          </cell>
        </row>
        <row r="505">
          <cell r="E505" t="str">
            <v>รพช.</v>
          </cell>
          <cell r="F505" t="str">
            <v>F2</v>
          </cell>
          <cell r="G505">
            <v>49</v>
          </cell>
          <cell r="I505">
            <v>6</v>
          </cell>
          <cell r="J505" t="str">
            <v>รพช.F2 30,000 - 60,000</v>
          </cell>
        </row>
        <row r="506">
          <cell r="E506" t="str">
            <v>รพช.</v>
          </cell>
          <cell r="F506" t="str">
            <v>M2</v>
          </cell>
          <cell r="G506">
            <v>60</v>
          </cell>
          <cell r="I506">
            <v>12</v>
          </cell>
          <cell r="J506" t="str">
            <v>รพช. M2 &lt;=100</v>
          </cell>
        </row>
        <row r="507">
          <cell r="E507" t="str">
            <v>รพช.</v>
          </cell>
          <cell r="F507" t="str">
            <v>F2</v>
          </cell>
          <cell r="G507">
            <v>38</v>
          </cell>
          <cell r="I507">
            <v>6</v>
          </cell>
          <cell r="J507" t="str">
            <v>รพช.F2 30,000 - 60,000</v>
          </cell>
        </row>
        <row r="508">
          <cell r="E508" t="str">
            <v>รพช.</v>
          </cell>
          <cell r="F508" t="str">
            <v>F2</v>
          </cell>
          <cell r="G508">
            <v>30</v>
          </cell>
          <cell r="I508">
            <v>5</v>
          </cell>
          <cell r="J508" t="str">
            <v>รพช.F2 &lt;=30,000</v>
          </cell>
        </row>
        <row r="509">
          <cell r="E509" t="str">
            <v>รพท.</v>
          </cell>
          <cell r="F509" t="str">
            <v>S</v>
          </cell>
          <cell r="G509">
            <v>366</v>
          </cell>
          <cell r="I509">
            <v>16</v>
          </cell>
          <cell r="J509" t="str">
            <v>รพท.S &lt;=400</v>
          </cell>
        </row>
        <row r="510">
          <cell r="E510" t="str">
            <v>รพช.</v>
          </cell>
          <cell r="F510" t="str">
            <v>F2</v>
          </cell>
          <cell r="G510">
            <v>40</v>
          </cell>
          <cell r="I510">
            <v>6</v>
          </cell>
          <cell r="J510" t="str">
            <v>รพช.F2 30,000 - 60,000</v>
          </cell>
        </row>
        <row r="511">
          <cell r="E511" t="str">
            <v>รพช.</v>
          </cell>
          <cell r="F511" t="str">
            <v>F2</v>
          </cell>
          <cell r="G511">
            <v>47</v>
          </cell>
          <cell r="I511">
            <v>6</v>
          </cell>
          <cell r="J511" t="str">
            <v>รพช.F2 30,000 - 60,000</v>
          </cell>
        </row>
        <row r="512">
          <cell r="E512" t="str">
            <v>รพช.</v>
          </cell>
          <cell r="F512" t="str">
            <v>F2</v>
          </cell>
          <cell r="G512">
            <v>43</v>
          </cell>
          <cell r="I512">
            <v>5</v>
          </cell>
          <cell r="J512" t="str">
            <v>รพช.F2 &lt;=30,000</v>
          </cell>
        </row>
        <row r="513">
          <cell r="E513" t="str">
            <v>รพช.</v>
          </cell>
          <cell r="F513" t="str">
            <v>F2</v>
          </cell>
          <cell r="G513">
            <v>40</v>
          </cell>
          <cell r="I513">
            <v>5</v>
          </cell>
          <cell r="J513" t="str">
            <v>รพช.F2 &lt;=30,000</v>
          </cell>
        </row>
        <row r="514">
          <cell r="E514" t="str">
            <v>รพช.</v>
          </cell>
          <cell r="F514" t="str">
            <v>F2</v>
          </cell>
          <cell r="G514">
            <v>39</v>
          </cell>
          <cell r="I514">
            <v>6</v>
          </cell>
          <cell r="J514" t="str">
            <v>รพช.F2 30,000 - 60,000</v>
          </cell>
        </row>
        <row r="515">
          <cell r="E515" t="str">
            <v>รพช.</v>
          </cell>
          <cell r="F515" t="str">
            <v>F2</v>
          </cell>
          <cell r="G515">
            <v>60</v>
          </cell>
          <cell r="I515">
            <v>6</v>
          </cell>
          <cell r="J515" t="str">
            <v>รพช.F2 30,000 - 60,000</v>
          </cell>
        </row>
        <row r="516">
          <cell r="E516" t="str">
            <v>รพช.</v>
          </cell>
          <cell r="F516" t="str">
            <v>F1</v>
          </cell>
          <cell r="G516">
            <v>90</v>
          </cell>
          <cell r="I516">
            <v>10</v>
          </cell>
          <cell r="J516" t="str">
            <v>รพช.F1 50,000-100,000</v>
          </cell>
        </row>
        <row r="517">
          <cell r="E517" t="str">
            <v>รพช.</v>
          </cell>
          <cell r="F517" t="str">
            <v>F2</v>
          </cell>
          <cell r="G517">
            <v>36</v>
          </cell>
          <cell r="I517">
            <v>6</v>
          </cell>
          <cell r="J517" t="str">
            <v>รพช.F2 30,000 - 60,000</v>
          </cell>
        </row>
        <row r="518">
          <cell r="E518" t="str">
            <v>รพช.</v>
          </cell>
          <cell r="F518" t="str">
            <v>F2</v>
          </cell>
          <cell r="G518">
            <v>36</v>
          </cell>
          <cell r="I518">
            <v>6</v>
          </cell>
          <cell r="J518" t="str">
            <v>รพช.F2 30,000 - 60,000</v>
          </cell>
        </row>
        <row r="519">
          <cell r="E519" t="str">
            <v>รพช.</v>
          </cell>
          <cell r="F519" t="str">
            <v>M2</v>
          </cell>
          <cell r="G519">
            <v>118</v>
          </cell>
          <cell r="I519">
            <v>13</v>
          </cell>
          <cell r="J519" t="str">
            <v>รพช. M2 &gt;100</v>
          </cell>
        </row>
        <row r="520">
          <cell r="E520" t="str">
            <v>รพช.</v>
          </cell>
          <cell r="F520" t="str">
            <v>F3</v>
          </cell>
          <cell r="G520">
            <v>25</v>
          </cell>
          <cell r="I520">
            <v>2</v>
          </cell>
          <cell r="J520" t="str">
            <v>รพช.F3 &lt;=15,000</v>
          </cell>
        </row>
        <row r="521">
          <cell r="E521" t="str">
            <v>รพท.</v>
          </cell>
          <cell r="F521" t="str">
            <v>S</v>
          </cell>
          <cell r="G521">
            <v>262</v>
          </cell>
          <cell r="I521">
            <v>16</v>
          </cell>
          <cell r="J521" t="str">
            <v>รพท.S &lt;=400</v>
          </cell>
        </row>
        <row r="522">
          <cell r="E522" t="str">
            <v>รพช.</v>
          </cell>
          <cell r="F522" t="str">
            <v>F2</v>
          </cell>
          <cell r="G522">
            <v>41</v>
          </cell>
          <cell r="I522">
            <v>6</v>
          </cell>
          <cell r="J522" t="str">
            <v>รพช.F2 30,000 - 60,000</v>
          </cell>
        </row>
        <row r="523">
          <cell r="E523" t="str">
            <v>รพช.</v>
          </cell>
          <cell r="F523" t="str">
            <v>F2</v>
          </cell>
          <cell r="G523">
            <v>74</v>
          </cell>
          <cell r="I523">
            <v>6</v>
          </cell>
          <cell r="J523" t="str">
            <v>รพช.F2 30,000 - 60,000</v>
          </cell>
        </row>
        <row r="524">
          <cell r="E524" t="str">
            <v>รพช.</v>
          </cell>
          <cell r="F524" t="str">
            <v>M2</v>
          </cell>
          <cell r="G524">
            <v>116</v>
          </cell>
          <cell r="I524">
            <v>13</v>
          </cell>
          <cell r="J524" t="str">
            <v>รพช. M2 &gt;100</v>
          </cell>
        </row>
        <row r="525">
          <cell r="E525" t="str">
            <v>รพช.</v>
          </cell>
          <cell r="F525" t="str">
            <v>F2</v>
          </cell>
          <cell r="G525">
            <v>37</v>
          </cell>
          <cell r="I525">
            <v>6</v>
          </cell>
          <cell r="J525" t="str">
            <v>รพช.F2 30,000 - 60,000</v>
          </cell>
        </row>
        <row r="526">
          <cell r="E526" t="str">
            <v>รพช.</v>
          </cell>
          <cell r="F526" t="str">
            <v>F2</v>
          </cell>
          <cell r="G526">
            <v>58</v>
          </cell>
          <cell r="I526">
            <v>6</v>
          </cell>
          <cell r="J526" t="str">
            <v>รพช.F2 30,000 - 60,000</v>
          </cell>
        </row>
        <row r="527">
          <cell r="E527" t="str">
            <v>รพช.</v>
          </cell>
          <cell r="F527" t="str">
            <v>F2</v>
          </cell>
          <cell r="G527">
            <v>38</v>
          </cell>
          <cell r="I527">
            <v>6</v>
          </cell>
          <cell r="J527" t="str">
            <v>รพช.F2 30,000 - 60,000</v>
          </cell>
        </row>
        <row r="528">
          <cell r="E528" t="str">
            <v>รพช.</v>
          </cell>
          <cell r="F528" t="str">
            <v>F3</v>
          </cell>
          <cell r="G528">
            <v>32</v>
          </cell>
          <cell r="I528">
            <v>2</v>
          </cell>
          <cell r="J528" t="str">
            <v>รพช.F3 &lt;=15,000</v>
          </cell>
        </row>
        <row r="529">
          <cell r="E529" t="str">
            <v>รพศ.</v>
          </cell>
          <cell r="F529" t="str">
            <v>A</v>
          </cell>
          <cell r="G529">
            <v>882</v>
          </cell>
          <cell r="I529">
            <v>19</v>
          </cell>
          <cell r="J529" t="str">
            <v>รพศ.A &gt;700 to &lt;1000</v>
          </cell>
        </row>
        <row r="530">
          <cell r="E530" t="str">
            <v>รพช.</v>
          </cell>
          <cell r="F530" t="str">
            <v>F2</v>
          </cell>
          <cell r="G530">
            <v>40</v>
          </cell>
          <cell r="I530">
            <v>6</v>
          </cell>
          <cell r="J530" t="str">
            <v>รพช.F2 30,000 - 60,000</v>
          </cell>
        </row>
        <row r="531">
          <cell r="E531" t="str">
            <v>รพช.</v>
          </cell>
          <cell r="F531" t="str">
            <v>F2</v>
          </cell>
          <cell r="G531">
            <v>39</v>
          </cell>
          <cell r="I531">
            <v>5</v>
          </cell>
          <cell r="J531" t="str">
            <v>รพช.F2 &lt;=30,000</v>
          </cell>
        </row>
        <row r="532">
          <cell r="E532" t="str">
            <v>รพช.</v>
          </cell>
          <cell r="F532" t="str">
            <v>F2</v>
          </cell>
          <cell r="G532">
            <v>90</v>
          </cell>
          <cell r="I532">
            <v>6</v>
          </cell>
          <cell r="J532" t="str">
            <v>รพช.F2 30,000 - 60,000</v>
          </cell>
        </row>
        <row r="533">
          <cell r="E533" t="str">
            <v>รพช.</v>
          </cell>
          <cell r="F533" t="str">
            <v>F1</v>
          </cell>
          <cell r="G533">
            <v>114</v>
          </cell>
          <cell r="I533">
            <v>9</v>
          </cell>
          <cell r="J533" t="str">
            <v>รพช.F1 &lt;=50,000</v>
          </cell>
        </row>
        <row r="534">
          <cell r="E534" t="str">
            <v>รพช.</v>
          </cell>
          <cell r="F534" t="str">
            <v>F2</v>
          </cell>
          <cell r="G534">
            <v>38</v>
          </cell>
          <cell r="I534">
            <v>6</v>
          </cell>
          <cell r="J534" t="str">
            <v>รพช.F2 30,000 - 60,000</v>
          </cell>
        </row>
        <row r="535">
          <cell r="E535" t="str">
            <v>รพช.</v>
          </cell>
          <cell r="F535" t="str">
            <v>F3</v>
          </cell>
          <cell r="G535">
            <v>15</v>
          </cell>
          <cell r="I535">
            <v>2</v>
          </cell>
          <cell r="J535" t="str">
            <v>รพช.F3 &lt;=15,000</v>
          </cell>
        </row>
        <row r="536">
          <cell r="E536" t="str">
            <v>รพท.</v>
          </cell>
          <cell r="F536" t="str">
            <v>M1</v>
          </cell>
          <cell r="G536">
            <v>214</v>
          </cell>
          <cell r="I536">
            <v>15</v>
          </cell>
          <cell r="J536" t="str">
            <v>รพท. M1 &gt;200</v>
          </cell>
        </row>
        <row r="537">
          <cell r="E537" t="str">
            <v>รพช.</v>
          </cell>
          <cell r="F537" t="str">
            <v>F2</v>
          </cell>
          <cell r="G537">
            <v>38</v>
          </cell>
          <cell r="I537">
            <v>6</v>
          </cell>
          <cell r="J537" t="str">
            <v>รพช.F2 30,000 - 60,000</v>
          </cell>
        </row>
        <row r="538">
          <cell r="E538" t="str">
            <v>รพช.</v>
          </cell>
          <cell r="F538" t="str">
            <v>F1</v>
          </cell>
          <cell r="G538">
            <v>78</v>
          </cell>
          <cell r="I538">
            <v>10</v>
          </cell>
          <cell r="J538" t="str">
            <v>รพช.F1 50,000-100,000</v>
          </cell>
        </row>
        <row r="539">
          <cell r="E539" t="str">
            <v>รพช.</v>
          </cell>
          <cell r="F539" t="str">
            <v>F1</v>
          </cell>
          <cell r="G539">
            <v>119</v>
          </cell>
          <cell r="I539">
            <v>10</v>
          </cell>
          <cell r="J539" t="str">
            <v>รพช.F1 50,000-100,000</v>
          </cell>
        </row>
        <row r="540">
          <cell r="E540" t="str">
            <v>รพช.</v>
          </cell>
          <cell r="F540" t="str">
            <v>F2</v>
          </cell>
          <cell r="G540">
            <v>45</v>
          </cell>
          <cell r="I540">
            <v>5</v>
          </cell>
          <cell r="J540" t="str">
            <v>รพช.F2 &lt;=30,000</v>
          </cell>
        </row>
        <row r="541">
          <cell r="E541" t="str">
            <v>รพช.</v>
          </cell>
          <cell r="F541" t="str">
            <v>F2</v>
          </cell>
          <cell r="G541">
            <v>38</v>
          </cell>
          <cell r="I541">
            <v>5</v>
          </cell>
          <cell r="J541" t="str">
            <v>รพช.F2 &lt;=30,000</v>
          </cell>
        </row>
        <row r="542">
          <cell r="E542" t="str">
            <v>รพช.</v>
          </cell>
          <cell r="F542" t="str">
            <v>F2</v>
          </cell>
          <cell r="G542">
            <v>42</v>
          </cell>
          <cell r="I542">
            <v>5</v>
          </cell>
          <cell r="J542" t="str">
            <v>รพช.F2 &lt;=30,000</v>
          </cell>
        </row>
        <row r="543">
          <cell r="E543" t="str">
            <v>รพช.</v>
          </cell>
          <cell r="F543" t="str">
            <v>F2</v>
          </cell>
          <cell r="G543">
            <v>40</v>
          </cell>
          <cell r="I543">
            <v>6</v>
          </cell>
          <cell r="J543" t="str">
            <v>รพช.F2 30,000 - 60,000</v>
          </cell>
        </row>
        <row r="544">
          <cell r="E544" t="str">
            <v>รพช.</v>
          </cell>
          <cell r="F544" t="str">
            <v>F2</v>
          </cell>
          <cell r="G544">
            <v>34</v>
          </cell>
          <cell r="I544">
            <v>5</v>
          </cell>
          <cell r="J544" t="str">
            <v>รพช.F2 &lt;=30,000</v>
          </cell>
        </row>
        <row r="545">
          <cell r="E545" t="str">
            <v>รพท.</v>
          </cell>
          <cell r="F545" t="str">
            <v>M1</v>
          </cell>
          <cell r="G545">
            <v>240</v>
          </cell>
          <cell r="I545">
            <v>15</v>
          </cell>
          <cell r="J545" t="str">
            <v>รพท. M1 &gt;200</v>
          </cell>
        </row>
        <row r="546">
          <cell r="E546" t="str">
            <v>รพช.</v>
          </cell>
          <cell r="F546" t="str">
            <v>F2</v>
          </cell>
          <cell r="G546">
            <v>46</v>
          </cell>
          <cell r="I546">
            <v>5</v>
          </cell>
          <cell r="J546" t="str">
            <v>รพช.F2 &lt;=30,000</v>
          </cell>
        </row>
        <row r="547">
          <cell r="E547" t="str">
            <v>รพท.</v>
          </cell>
          <cell r="F547" t="str">
            <v>S</v>
          </cell>
          <cell r="G547">
            <v>400</v>
          </cell>
          <cell r="I547">
            <v>16</v>
          </cell>
          <cell r="J547" t="str">
            <v>รพท.S &lt;=400</v>
          </cell>
        </row>
        <row r="548">
          <cell r="E548" t="str">
            <v>รพช.</v>
          </cell>
          <cell r="F548" t="str">
            <v>F1</v>
          </cell>
          <cell r="G548">
            <v>109</v>
          </cell>
          <cell r="I548">
            <v>10</v>
          </cell>
          <cell r="J548" t="str">
            <v>รพช.F1 50,000-100,000</v>
          </cell>
        </row>
        <row r="549">
          <cell r="E549" t="str">
            <v>รพช.</v>
          </cell>
          <cell r="F549" t="str">
            <v>F2</v>
          </cell>
          <cell r="G549">
            <v>33</v>
          </cell>
          <cell r="I549">
            <v>5</v>
          </cell>
          <cell r="J549" t="str">
            <v>รพช.F2 &lt;=30,000</v>
          </cell>
        </row>
        <row r="550">
          <cell r="E550" t="str">
            <v>รพช.</v>
          </cell>
          <cell r="F550" t="str">
            <v>F2</v>
          </cell>
          <cell r="G550">
            <v>71</v>
          </cell>
          <cell r="I550">
            <v>5</v>
          </cell>
          <cell r="J550" t="str">
            <v>รพช.F2 &lt;=30,000</v>
          </cell>
        </row>
        <row r="551">
          <cell r="E551" t="str">
            <v>รพช.</v>
          </cell>
          <cell r="F551" t="str">
            <v>M2</v>
          </cell>
          <cell r="G551">
            <v>283</v>
          </cell>
          <cell r="I551">
            <v>13</v>
          </cell>
          <cell r="J551" t="str">
            <v>รพช. M2 &gt;100</v>
          </cell>
        </row>
        <row r="552">
          <cell r="E552" t="str">
            <v>รพช.</v>
          </cell>
          <cell r="F552" t="str">
            <v>F3</v>
          </cell>
          <cell r="G552">
            <v>28</v>
          </cell>
          <cell r="I552">
            <v>3</v>
          </cell>
          <cell r="J552" t="str">
            <v>รพช.F3 15,000-25,000</v>
          </cell>
        </row>
        <row r="553">
          <cell r="E553" t="str">
            <v>รพช.</v>
          </cell>
          <cell r="F553" t="str">
            <v>F3</v>
          </cell>
          <cell r="G553">
            <v>23</v>
          </cell>
          <cell r="I553">
            <v>2</v>
          </cell>
          <cell r="J553" t="str">
            <v>รพช.F3 &lt;=15,000</v>
          </cell>
        </row>
        <row r="554">
          <cell r="E554" t="str">
            <v>รพช.</v>
          </cell>
          <cell r="F554" t="str">
            <v>F2</v>
          </cell>
          <cell r="G554">
            <v>30</v>
          </cell>
          <cell r="I554">
            <v>6</v>
          </cell>
          <cell r="J554" t="str">
            <v>รพช.F2 30,000 - 60,000</v>
          </cell>
        </row>
        <row r="555">
          <cell r="E555" t="str">
            <v>รพช.</v>
          </cell>
          <cell r="F555" t="str">
            <v>F3</v>
          </cell>
          <cell r="G555">
            <v>30</v>
          </cell>
          <cell r="I555">
            <v>4</v>
          </cell>
          <cell r="J555" t="str">
            <v>รพช.F3 &gt;=25,000</v>
          </cell>
        </row>
        <row r="556">
          <cell r="E556" t="str">
            <v>รพท.</v>
          </cell>
          <cell r="F556" t="str">
            <v>S</v>
          </cell>
          <cell r="G556">
            <v>353</v>
          </cell>
          <cell r="I556">
            <v>16</v>
          </cell>
          <cell r="J556" t="str">
            <v>รพท.S &lt;=400</v>
          </cell>
        </row>
        <row r="557">
          <cell r="E557" t="str">
            <v>รพช.</v>
          </cell>
          <cell r="F557" t="str">
            <v>F1</v>
          </cell>
          <cell r="G557">
            <v>78</v>
          </cell>
          <cell r="I557">
            <v>10</v>
          </cell>
          <cell r="J557" t="str">
            <v>รพช.F1 50,000-100,000</v>
          </cell>
        </row>
        <row r="558">
          <cell r="E558" t="str">
            <v>รพช.</v>
          </cell>
          <cell r="F558" t="str">
            <v>F2</v>
          </cell>
          <cell r="G558">
            <v>40</v>
          </cell>
          <cell r="I558">
            <v>6</v>
          </cell>
          <cell r="J558" t="str">
            <v>รพช.F2 30,000 - 60,000</v>
          </cell>
        </row>
        <row r="559">
          <cell r="E559" t="str">
            <v>รพช.</v>
          </cell>
          <cell r="F559" t="str">
            <v>F1</v>
          </cell>
          <cell r="G559">
            <v>90</v>
          </cell>
          <cell r="I559">
            <v>10</v>
          </cell>
          <cell r="J559" t="str">
            <v>รพช.F1 50,000-100,000</v>
          </cell>
        </row>
        <row r="560">
          <cell r="E560" t="str">
            <v>รพช.</v>
          </cell>
          <cell r="F560" t="str">
            <v>F2</v>
          </cell>
          <cell r="G560">
            <v>66</v>
          </cell>
          <cell r="I560">
            <v>6</v>
          </cell>
          <cell r="J560" t="str">
            <v>รพช.F2 30,000 - 60,000</v>
          </cell>
        </row>
        <row r="561">
          <cell r="E561" t="str">
            <v>รพช.</v>
          </cell>
          <cell r="F561" t="str">
            <v>F2</v>
          </cell>
          <cell r="G561">
            <v>46</v>
          </cell>
          <cell r="I561">
            <v>5</v>
          </cell>
          <cell r="J561" t="str">
            <v>รพช.F2 &lt;=30,000</v>
          </cell>
        </row>
        <row r="562">
          <cell r="E562" t="str">
            <v>รพศ.</v>
          </cell>
          <cell r="F562" t="str">
            <v>A</v>
          </cell>
          <cell r="G562">
            <v>1148</v>
          </cell>
          <cell r="I562">
            <v>20</v>
          </cell>
          <cell r="J562" t="str">
            <v>รพศ.A &gt;1000</v>
          </cell>
        </row>
        <row r="563">
          <cell r="E563" t="str">
            <v>รพช.</v>
          </cell>
          <cell r="F563" t="str">
            <v>F2</v>
          </cell>
          <cell r="G563">
            <v>52</v>
          </cell>
          <cell r="I563">
            <v>6</v>
          </cell>
          <cell r="J563" t="str">
            <v>รพช.F2 30,000 - 60,000</v>
          </cell>
        </row>
        <row r="564">
          <cell r="E564" t="str">
            <v>รพช.</v>
          </cell>
          <cell r="F564" t="str">
            <v>F2</v>
          </cell>
          <cell r="G564">
            <v>60</v>
          </cell>
          <cell r="I564">
            <v>6</v>
          </cell>
          <cell r="J564" t="str">
            <v>รพช.F2 30,000 - 60,000</v>
          </cell>
        </row>
        <row r="565">
          <cell r="E565" t="str">
            <v>รพท.</v>
          </cell>
          <cell r="F565" t="str">
            <v>M1</v>
          </cell>
          <cell r="G565">
            <v>199</v>
          </cell>
          <cell r="I565">
            <v>14</v>
          </cell>
          <cell r="J565" t="str">
            <v>รพท. M1 &lt;=200</v>
          </cell>
        </row>
        <row r="566">
          <cell r="E566" t="str">
            <v>รพช.</v>
          </cell>
          <cell r="F566" t="str">
            <v>F3</v>
          </cell>
          <cell r="G566">
            <v>8</v>
          </cell>
          <cell r="I566">
            <v>2</v>
          </cell>
          <cell r="J566" t="str">
            <v>รพช.F3 &lt;=15,000</v>
          </cell>
        </row>
        <row r="567">
          <cell r="E567" t="str">
            <v>รพช.</v>
          </cell>
          <cell r="F567" t="str">
            <v>F2</v>
          </cell>
          <cell r="G567">
            <v>40</v>
          </cell>
          <cell r="I567">
            <v>6</v>
          </cell>
          <cell r="J567" t="str">
            <v>รพช.F2 30,000 - 60,000</v>
          </cell>
        </row>
        <row r="568">
          <cell r="E568" t="str">
            <v>รพช.</v>
          </cell>
          <cell r="F568" t="str">
            <v>M2</v>
          </cell>
          <cell r="G568">
            <v>126</v>
          </cell>
          <cell r="I568">
            <v>13</v>
          </cell>
          <cell r="J568" t="str">
            <v>รพช. M2 &gt;100</v>
          </cell>
        </row>
        <row r="569">
          <cell r="E569" t="str">
            <v>รพช.</v>
          </cell>
          <cell r="F569" t="str">
            <v>F2</v>
          </cell>
          <cell r="G569">
            <v>30</v>
          </cell>
          <cell r="I569">
            <v>5</v>
          </cell>
          <cell r="J569" t="str">
            <v>รพช.F2 &lt;=30,000</v>
          </cell>
        </row>
        <row r="570">
          <cell r="E570" t="str">
            <v>รพช.</v>
          </cell>
          <cell r="F570" t="str">
            <v>F2</v>
          </cell>
          <cell r="G570">
            <v>30</v>
          </cell>
          <cell r="I570">
            <v>5</v>
          </cell>
          <cell r="J570" t="str">
            <v>รพช.F2 &lt;=30,000</v>
          </cell>
        </row>
        <row r="571">
          <cell r="E571" t="str">
            <v>รพช.</v>
          </cell>
          <cell r="F571" t="str">
            <v>F2</v>
          </cell>
          <cell r="G571">
            <v>38</v>
          </cell>
          <cell r="I571">
            <v>6</v>
          </cell>
          <cell r="J571" t="str">
            <v>รพช.F2 30,000 - 60,000</v>
          </cell>
        </row>
        <row r="572">
          <cell r="E572" t="str">
            <v>รพช.</v>
          </cell>
          <cell r="F572" t="str">
            <v>F2</v>
          </cell>
          <cell r="G572">
            <v>55</v>
          </cell>
          <cell r="I572">
            <v>6</v>
          </cell>
          <cell r="J572" t="str">
            <v>รพช.F2 30,000 - 60,000</v>
          </cell>
        </row>
        <row r="573">
          <cell r="E573" t="str">
            <v>รพช.</v>
          </cell>
          <cell r="F573" t="str">
            <v>M2</v>
          </cell>
          <cell r="G573">
            <v>114</v>
          </cell>
          <cell r="I573">
            <v>13</v>
          </cell>
          <cell r="J573" t="str">
            <v>รพช. M2 &gt;100</v>
          </cell>
        </row>
        <row r="574">
          <cell r="E574" t="str">
            <v>รพช.</v>
          </cell>
          <cell r="F574" t="str">
            <v>F2</v>
          </cell>
          <cell r="G574">
            <v>88</v>
          </cell>
          <cell r="I574">
            <v>6</v>
          </cell>
          <cell r="J574" t="str">
            <v>รพช.F2 30,000 - 60,000</v>
          </cell>
        </row>
        <row r="575">
          <cell r="E575" t="str">
            <v>รพช.</v>
          </cell>
          <cell r="F575" t="str">
            <v>F1</v>
          </cell>
          <cell r="G575">
            <v>114</v>
          </cell>
          <cell r="I575">
            <v>10</v>
          </cell>
          <cell r="J575" t="str">
            <v>รพช.F1 50,000-100,000</v>
          </cell>
        </row>
        <row r="576">
          <cell r="E576" t="str">
            <v>รพช.</v>
          </cell>
          <cell r="F576" t="str">
            <v>F2</v>
          </cell>
          <cell r="G576">
            <v>30</v>
          </cell>
          <cell r="I576">
            <v>5</v>
          </cell>
          <cell r="J576" t="str">
            <v>รพช.F2 &lt;=30,000</v>
          </cell>
        </row>
        <row r="577">
          <cell r="E577" t="str">
            <v>รพช.</v>
          </cell>
          <cell r="F577" t="str">
            <v>F2</v>
          </cell>
          <cell r="G577">
            <v>30</v>
          </cell>
          <cell r="I577">
            <v>5</v>
          </cell>
          <cell r="J577" t="str">
            <v>รพช.F2 &lt;=30,000</v>
          </cell>
        </row>
        <row r="578">
          <cell r="E578" t="str">
            <v>รพช.</v>
          </cell>
          <cell r="F578" t="str">
            <v>F2</v>
          </cell>
          <cell r="G578">
            <v>36</v>
          </cell>
          <cell r="I578">
            <v>5</v>
          </cell>
          <cell r="J578" t="str">
            <v>รพช.F2 &lt;=30,000</v>
          </cell>
        </row>
        <row r="579">
          <cell r="E579" t="str">
            <v>รพช.</v>
          </cell>
          <cell r="F579" t="str">
            <v>F2</v>
          </cell>
          <cell r="G579">
            <v>30</v>
          </cell>
          <cell r="I579">
            <v>5</v>
          </cell>
          <cell r="J579" t="str">
            <v>รพช.F2 &lt;=30,000</v>
          </cell>
        </row>
        <row r="580">
          <cell r="E580" t="str">
            <v>รพช.</v>
          </cell>
          <cell r="F580" t="str">
            <v>M2</v>
          </cell>
          <cell r="G580">
            <v>139</v>
          </cell>
          <cell r="I580">
            <v>13</v>
          </cell>
          <cell r="J580" t="str">
            <v>รพช. M2 &gt;100</v>
          </cell>
        </row>
        <row r="581">
          <cell r="E581" t="str">
            <v>รพช.</v>
          </cell>
          <cell r="F581" t="str">
            <v>F3</v>
          </cell>
          <cell r="G581">
            <v>30</v>
          </cell>
          <cell r="I581">
            <v>3</v>
          </cell>
          <cell r="J581" t="str">
            <v>รพช.F3 15,000-25,000</v>
          </cell>
        </row>
        <row r="582">
          <cell r="E582" t="str">
            <v>รพช.</v>
          </cell>
          <cell r="F582" t="str">
            <v>F3</v>
          </cell>
          <cell r="G582">
            <v>30</v>
          </cell>
          <cell r="I582">
            <v>3</v>
          </cell>
          <cell r="J582" t="str">
            <v>รพช.F3 15,000-25,000</v>
          </cell>
        </row>
        <row r="583">
          <cell r="E583" t="str">
            <v>รพช.</v>
          </cell>
          <cell r="F583" t="str">
            <v>F3</v>
          </cell>
          <cell r="G583">
            <v>10</v>
          </cell>
          <cell r="I583">
            <v>2</v>
          </cell>
          <cell r="J583" t="str">
            <v>รพช.F3 &lt;=15,000</v>
          </cell>
        </row>
        <row r="584">
          <cell r="E584" t="str">
            <v>รพท.</v>
          </cell>
          <cell r="F584" t="str">
            <v>S</v>
          </cell>
          <cell r="G584">
            <v>674</v>
          </cell>
          <cell r="I584">
            <v>17</v>
          </cell>
          <cell r="J584" t="str">
            <v>รพท.S &gt;400</v>
          </cell>
        </row>
        <row r="585">
          <cell r="E585" t="str">
            <v>รพช.</v>
          </cell>
          <cell r="F585" t="str">
            <v>F2</v>
          </cell>
          <cell r="G585">
            <v>60</v>
          </cell>
          <cell r="I585">
            <v>6</v>
          </cell>
          <cell r="J585" t="str">
            <v>รพช.F2 30,000 - 60,000</v>
          </cell>
        </row>
        <row r="586">
          <cell r="E586" t="str">
            <v>รพช.</v>
          </cell>
          <cell r="F586" t="str">
            <v>F2</v>
          </cell>
          <cell r="G586">
            <v>45</v>
          </cell>
          <cell r="I586">
            <v>6</v>
          </cell>
          <cell r="J586" t="str">
            <v>รพช.F2 30,000 - 60,000</v>
          </cell>
        </row>
        <row r="587">
          <cell r="E587" t="str">
            <v>รพช.</v>
          </cell>
          <cell r="F587" t="str">
            <v>F2</v>
          </cell>
          <cell r="G587">
            <v>67</v>
          </cell>
          <cell r="I587">
            <v>7</v>
          </cell>
          <cell r="J587" t="str">
            <v>รพช.F2 60,000-90,000</v>
          </cell>
        </row>
        <row r="588">
          <cell r="E588" t="str">
            <v>รพช.</v>
          </cell>
          <cell r="F588" t="str">
            <v>M2</v>
          </cell>
          <cell r="G588">
            <v>115</v>
          </cell>
          <cell r="I588">
            <v>13</v>
          </cell>
          <cell r="J588" t="str">
            <v>รพช. M2 &gt;100</v>
          </cell>
        </row>
        <row r="589">
          <cell r="E589" t="str">
            <v>รพช.</v>
          </cell>
          <cell r="F589" t="str">
            <v>F1</v>
          </cell>
          <cell r="G589">
            <v>84</v>
          </cell>
          <cell r="I589">
            <v>10</v>
          </cell>
          <cell r="J589" t="str">
            <v>รพช.F1 50,000-100,000</v>
          </cell>
        </row>
        <row r="590">
          <cell r="E590" t="str">
            <v>รพช.</v>
          </cell>
          <cell r="F590" t="str">
            <v>F1</v>
          </cell>
          <cell r="G590">
            <v>73</v>
          </cell>
          <cell r="I590">
            <v>9</v>
          </cell>
          <cell r="J590" t="str">
            <v>รพช.F1 &lt;=50,000</v>
          </cell>
        </row>
        <row r="591">
          <cell r="E591" t="str">
            <v>รพช.</v>
          </cell>
          <cell r="F591" t="str">
            <v>F2</v>
          </cell>
          <cell r="G591">
            <v>30</v>
          </cell>
          <cell r="I591">
            <v>5</v>
          </cell>
          <cell r="J591" t="str">
            <v>รพช.F2 &lt;=30,000</v>
          </cell>
        </row>
        <row r="592">
          <cell r="E592" t="str">
            <v>รพช.</v>
          </cell>
          <cell r="F592" t="str">
            <v>F2</v>
          </cell>
          <cell r="G592">
            <v>38</v>
          </cell>
          <cell r="I592">
            <v>6</v>
          </cell>
          <cell r="J592" t="str">
            <v>รพช.F2 30,000 - 60,000</v>
          </cell>
        </row>
        <row r="593">
          <cell r="E593" t="str">
            <v>รพท.</v>
          </cell>
          <cell r="F593" t="str">
            <v>M1</v>
          </cell>
          <cell r="G593">
            <v>290</v>
          </cell>
          <cell r="I593">
            <v>15</v>
          </cell>
          <cell r="J593" t="str">
            <v>รพท. M1 &gt;200</v>
          </cell>
        </row>
        <row r="594">
          <cell r="E594" t="str">
            <v>รพช.</v>
          </cell>
          <cell r="F594" t="str">
            <v>F2</v>
          </cell>
          <cell r="G594">
            <v>36</v>
          </cell>
          <cell r="I594">
            <v>6</v>
          </cell>
          <cell r="J594" t="str">
            <v>รพช.F2 30,000 - 60,000</v>
          </cell>
        </row>
        <row r="595">
          <cell r="E595" t="str">
            <v>รพช.</v>
          </cell>
          <cell r="F595" t="str">
            <v>M2</v>
          </cell>
          <cell r="G595">
            <v>120</v>
          </cell>
          <cell r="I595">
            <v>13</v>
          </cell>
          <cell r="J595" t="str">
            <v>รพช. M2 &gt;100</v>
          </cell>
        </row>
        <row r="596">
          <cell r="E596" t="str">
            <v>รพช.</v>
          </cell>
          <cell r="F596" t="str">
            <v>F2</v>
          </cell>
          <cell r="G596">
            <v>62</v>
          </cell>
          <cell r="I596">
            <v>6</v>
          </cell>
          <cell r="J596" t="str">
            <v>รพช.F2 30,000 - 60,000</v>
          </cell>
        </row>
        <row r="597">
          <cell r="E597" t="str">
            <v>รพช.</v>
          </cell>
          <cell r="F597" t="str">
            <v>F2</v>
          </cell>
          <cell r="G597">
            <v>34</v>
          </cell>
          <cell r="I597">
            <v>5</v>
          </cell>
          <cell r="J597" t="str">
            <v>รพช.F2 &lt;=30,000</v>
          </cell>
        </row>
        <row r="598">
          <cell r="E598" t="str">
            <v>รพช.</v>
          </cell>
          <cell r="F598" t="str">
            <v>F2</v>
          </cell>
          <cell r="G598">
            <v>30</v>
          </cell>
          <cell r="I598">
            <v>5</v>
          </cell>
          <cell r="J598" t="str">
            <v>รพช.F2 &lt;=30,000</v>
          </cell>
        </row>
        <row r="599">
          <cell r="E599" t="str">
            <v>รพศ.</v>
          </cell>
          <cell r="F599" t="str">
            <v>A</v>
          </cell>
          <cell r="G599">
            <v>1319</v>
          </cell>
          <cell r="I599">
            <v>20</v>
          </cell>
          <cell r="J599" t="str">
            <v>รพศ.A &gt;1000</v>
          </cell>
        </row>
        <row r="600">
          <cell r="E600" t="str">
            <v>รพช.</v>
          </cell>
          <cell r="F600" t="str">
            <v>M2</v>
          </cell>
          <cell r="G600">
            <v>120</v>
          </cell>
          <cell r="I600">
            <v>13</v>
          </cell>
          <cell r="J600" t="str">
            <v>รพช. M2 &gt;100</v>
          </cell>
        </row>
        <row r="601">
          <cell r="E601" t="str">
            <v>รพช.</v>
          </cell>
          <cell r="F601" t="str">
            <v>F2</v>
          </cell>
          <cell r="G601">
            <v>60</v>
          </cell>
          <cell r="I601">
            <v>6</v>
          </cell>
          <cell r="J601" t="str">
            <v>รพช.F2 30,000 - 60,000</v>
          </cell>
        </row>
        <row r="602">
          <cell r="E602" t="str">
            <v>รพช.</v>
          </cell>
          <cell r="F602" t="str">
            <v>F2</v>
          </cell>
          <cell r="G602">
            <v>63</v>
          </cell>
          <cell r="I602">
            <v>6</v>
          </cell>
          <cell r="J602" t="str">
            <v>รพช.F2 30,000 - 60,000</v>
          </cell>
        </row>
        <row r="603">
          <cell r="E603" t="str">
            <v>รพช.</v>
          </cell>
          <cell r="F603" t="str">
            <v>F2</v>
          </cell>
          <cell r="G603">
            <v>35</v>
          </cell>
          <cell r="I603">
            <v>5</v>
          </cell>
          <cell r="J603" t="str">
            <v>รพช.F2 &lt;=30,000</v>
          </cell>
        </row>
        <row r="604">
          <cell r="E604" t="str">
            <v>รพช.</v>
          </cell>
          <cell r="F604" t="str">
            <v>F1</v>
          </cell>
          <cell r="G604">
            <v>85</v>
          </cell>
          <cell r="I604">
            <v>10</v>
          </cell>
          <cell r="J604" t="str">
            <v>รพช.F1 50,000-100,000</v>
          </cell>
        </row>
        <row r="605">
          <cell r="E605" t="str">
            <v>รพช.</v>
          </cell>
          <cell r="F605" t="str">
            <v>M2</v>
          </cell>
          <cell r="G605">
            <v>91</v>
          </cell>
          <cell r="I605">
            <v>12</v>
          </cell>
          <cell r="J605" t="str">
            <v>รพช. M2 &lt;=100</v>
          </cell>
        </row>
        <row r="606">
          <cell r="E606" t="str">
            <v>รพช.</v>
          </cell>
          <cell r="F606" t="str">
            <v>M2</v>
          </cell>
          <cell r="G606">
            <v>125</v>
          </cell>
          <cell r="I606">
            <v>13</v>
          </cell>
          <cell r="J606" t="str">
            <v>รพช. M2 &gt;100</v>
          </cell>
        </row>
        <row r="607">
          <cell r="E607" t="str">
            <v>รพช.</v>
          </cell>
          <cell r="F607" t="str">
            <v>F2</v>
          </cell>
          <cell r="G607">
            <v>87</v>
          </cell>
          <cell r="I607">
            <v>6</v>
          </cell>
          <cell r="J607" t="str">
            <v>รพช.F2 30,000 - 60,000</v>
          </cell>
        </row>
        <row r="608">
          <cell r="E608" t="str">
            <v>รพช.</v>
          </cell>
          <cell r="F608" t="str">
            <v>F2</v>
          </cell>
          <cell r="G608">
            <v>77</v>
          </cell>
          <cell r="I608">
            <v>7</v>
          </cell>
          <cell r="J608" t="str">
            <v>รพช.F2 60,000-90,000</v>
          </cell>
        </row>
        <row r="609">
          <cell r="E609" t="str">
            <v>รพช.</v>
          </cell>
          <cell r="F609" t="str">
            <v>F2</v>
          </cell>
          <cell r="G609">
            <v>54</v>
          </cell>
          <cell r="I609">
            <v>6</v>
          </cell>
          <cell r="J609" t="str">
            <v>รพช.F2 30,000 - 60,000</v>
          </cell>
        </row>
        <row r="610">
          <cell r="E610" t="str">
            <v>รพช.</v>
          </cell>
          <cell r="F610" t="str">
            <v>M2</v>
          </cell>
          <cell r="G610">
            <v>145</v>
          </cell>
          <cell r="I610">
            <v>13</v>
          </cell>
          <cell r="J610" t="str">
            <v>รพช. M2 &gt;100</v>
          </cell>
        </row>
        <row r="611">
          <cell r="E611" t="str">
            <v>รพช.</v>
          </cell>
          <cell r="F611" t="str">
            <v>F1</v>
          </cell>
          <cell r="G611">
            <v>72</v>
          </cell>
          <cell r="I611">
            <v>10</v>
          </cell>
          <cell r="J611" t="str">
            <v>รพช.F1 50,000-100,000</v>
          </cell>
        </row>
        <row r="612">
          <cell r="E612" t="str">
            <v>รพช.</v>
          </cell>
          <cell r="F612" t="str">
            <v>F1</v>
          </cell>
          <cell r="G612">
            <v>100</v>
          </cell>
          <cell r="I612">
            <v>10</v>
          </cell>
          <cell r="J612" t="str">
            <v>รพช.F1 50,000-100,000</v>
          </cell>
        </row>
        <row r="613">
          <cell r="E613" t="str">
            <v>รพท.</v>
          </cell>
          <cell r="F613" t="str">
            <v>M1</v>
          </cell>
          <cell r="G613">
            <v>215</v>
          </cell>
          <cell r="I613">
            <v>15</v>
          </cell>
          <cell r="J613" t="str">
            <v>รพท. M1 &gt;200</v>
          </cell>
        </row>
        <row r="614">
          <cell r="E614" t="str">
            <v>รพช.</v>
          </cell>
          <cell r="F614" t="str">
            <v>F2</v>
          </cell>
          <cell r="G614">
            <v>60</v>
          </cell>
          <cell r="I614">
            <v>6</v>
          </cell>
          <cell r="J614" t="str">
            <v>รพช.F2 30,000 - 60,000</v>
          </cell>
        </row>
        <row r="615">
          <cell r="E615" t="str">
            <v>รพช.</v>
          </cell>
          <cell r="F615" t="str">
            <v>F1</v>
          </cell>
          <cell r="G615">
            <v>75</v>
          </cell>
          <cell r="I615">
            <v>10</v>
          </cell>
          <cell r="J615" t="str">
            <v>รพช.F1 50,000-100,000</v>
          </cell>
        </row>
        <row r="616">
          <cell r="E616" t="str">
            <v>รพช.</v>
          </cell>
          <cell r="F616" t="str">
            <v>F1</v>
          </cell>
          <cell r="G616">
            <v>120</v>
          </cell>
          <cell r="I616">
            <v>10</v>
          </cell>
          <cell r="J616" t="str">
            <v>รพช.F1 50,000-100,000</v>
          </cell>
        </row>
        <row r="617">
          <cell r="E617" t="str">
            <v>รพช.</v>
          </cell>
          <cell r="F617" t="str">
            <v>F2</v>
          </cell>
          <cell r="G617">
            <v>35</v>
          </cell>
          <cell r="I617">
            <v>5</v>
          </cell>
          <cell r="J617" t="str">
            <v>รพช.F2 &lt;=30,000</v>
          </cell>
        </row>
        <row r="618">
          <cell r="E618" t="str">
            <v>รพช.</v>
          </cell>
          <cell r="F618" t="str">
            <v>F1</v>
          </cell>
          <cell r="G618">
            <v>135</v>
          </cell>
          <cell r="I618">
            <v>10</v>
          </cell>
          <cell r="J618" t="str">
            <v>รพช.F1 50,000-100,000</v>
          </cell>
        </row>
        <row r="619">
          <cell r="E619" t="str">
            <v>รพท.</v>
          </cell>
          <cell r="F619" t="str">
            <v>M1</v>
          </cell>
          <cell r="G619">
            <v>268</v>
          </cell>
          <cell r="I619">
            <v>15</v>
          </cell>
          <cell r="J619" t="str">
            <v>รพท. M1 &gt;200</v>
          </cell>
        </row>
        <row r="620">
          <cell r="E620" t="str">
            <v>รพช.</v>
          </cell>
          <cell r="F620" t="str">
            <v>F2</v>
          </cell>
          <cell r="G620">
            <v>63</v>
          </cell>
          <cell r="I620">
            <v>6</v>
          </cell>
          <cell r="J620" t="str">
            <v>รพช.F2 30,000 - 60,000</v>
          </cell>
        </row>
        <row r="621">
          <cell r="E621" t="str">
            <v>รพช.</v>
          </cell>
          <cell r="F621" t="str">
            <v>F2</v>
          </cell>
          <cell r="G621">
            <v>42</v>
          </cell>
          <cell r="I621">
            <v>5</v>
          </cell>
          <cell r="J621" t="str">
            <v>รพช.F2 &lt;=30,000</v>
          </cell>
        </row>
        <row r="622">
          <cell r="E622" t="str">
            <v>รพช.</v>
          </cell>
          <cell r="F622" t="str">
            <v>F2</v>
          </cell>
          <cell r="G622">
            <v>33</v>
          </cell>
          <cell r="I622">
            <v>5</v>
          </cell>
          <cell r="J622" t="str">
            <v>รพช.F2 &lt;=30,000</v>
          </cell>
        </row>
        <row r="623">
          <cell r="E623" t="str">
            <v>รพช.</v>
          </cell>
          <cell r="F623" t="str">
            <v>F2</v>
          </cell>
          <cell r="G623">
            <v>40</v>
          </cell>
          <cell r="I623">
            <v>6</v>
          </cell>
          <cell r="J623" t="str">
            <v>รพช.F2 30,000 - 60,000</v>
          </cell>
        </row>
        <row r="624">
          <cell r="E624" t="str">
            <v>รพช.</v>
          </cell>
          <cell r="F624" t="str">
            <v>F2</v>
          </cell>
          <cell r="G624">
            <v>30</v>
          </cell>
          <cell r="I624">
            <v>5</v>
          </cell>
          <cell r="J624" t="str">
            <v>รพช.F2 &lt;=30,000</v>
          </cell>
        </row>
        <row r="625">
          <cell r="E625" t="str">
            <v>รพช.</v>
          </cell>
          <cell r="F625" t="str">
            <v>F2</v>
          </cell>
          <cell r="G625">
            <v>30</v>
          </cell>
          <cell r="I625">
            <v>5</v>
          </cell>
          <cell r="J625" t="str">
            <v>รพช.F2 &lt;=30,000</v>
          </cell>
        </row>
        <row r="626">
          <cell r="E626" t="str">
            <v>รพช.</v>
          </cell>
          <cell r="F626" t="str">
            <v>F2</v>
          </cell>
          <cell r="G626">
            <v>30</v>
          </cell>
          <cell r="I626">
            <v>6</v>
          </cell>
          <cell r="J626" t="str">
            <v>รพช.F2 30,000 - 60,000</v>
          </cell>
        </row>
        <row r="627">
          <cell r="E627" t="str">
            <v>รพท.</v>
          </cell>
          <cell r="F627" t="str">
            <v>M1</v>
          </cell>
          <cell r="G627">
            <v>249</v>
          </cell>
          <cell r="I627">
            <v>15</v>
          </cell>
          <cell r="J627" t="str">
            <v>รพท. M1 &gt;200</v>
          </cell>
        </row>
        <row r="628">
          <cell r="E628" t="str">
            <v>รพช.</v>
          </cell>
          <cell r="F628" t="str">
            <v>F3</v>
          </cell>
          <cell r="G628">
            <v>36</v>
          </cell>
          <cell r="I628">
            <v>4</v>
          </cell>
          <cell r="J628" t="str">
            <v>รพช.F3 &gt;=25,000</v>
          </cell>
        </row>
        <row r="629">
          <cell r="E629" t="str">
            <v>รพช.</v>
          </cell>
          <cell r="F629" t="str">
            <v>F3</v>
          </cell>
          <cell r="G629">
            <v>10</v>
          </cell>
          <cell r="I629">
            <v>3</v>
          </cell>
          <cell r="J629" t="str">
            <v>รพช.F3 15,000-25,000</v>
          </cell>
        </row>
        <row r="630">
          <cell r="E630" t="str">
            <v>รพช.</v>
          </cell>
          <cell r="F630" t="str">
            <v>F3</v>
          </cell>
          <cell r="G630">
            <v>29</v>
          </cell>
          <cell r="I630">
            <v>3</v>
          </cell>
          <cell r="J630" t="str">
            <v>รพช.F3 15,000-25,000</v>
          </cell>
        </row>
        <row r="631">
          <cell r="E631" t="str">
            <v>รพช.</v>
          </cell>
          <cell r="F631" t="str">
            <v>F3</v>
          </cell>
          <cell r="G631">
            <v>24</v>
          </cell>
          <cell r="I631">
            <v>3</v>
          </cell>
          <cell r="J631" t="str">
            <v>รพช.F3 15,000-25,000</v>
          </cell>
        </row>
        <row r="632">
          <cell r="E632" t="str">
            <v>รพศ.</v>
          </cell>
          <cell r="F632" t="str">
            <v>A</v>
          </cell>
          <cell r="G632">
            <v>761</v>
          </cell>
          <cell r="I632">
            <v>19</v>
          </cell>
          <cell r="J632" t="str">
            <v>รพศ.A &gt;700 to &lt;1000</v>
          </cell>
        </row>
        <row r="633">
          <cell r="E633" t="str">
            <v>รพช.</v>
          </cell>
          <cell r="F633" t="str">
            <v>F1</v>
          </cell>
          <cell r="G633">
            <v>125</v>
          </cell>
          <cell r="I633">
            <v>9</v>
          </cell>
          <cell r="J633" t="str">
            <v>รพช.F1 &lt;=50,000</v>
          </cell>
        </row>
        <row r="634">
          <cell r="E634" t="str">
            <v>รพช.</v>
          </cell>
          <cell r="F634" t="str">
            <v>F2</v>
          </cell>
          <cell r="G634">
            <v>88</v>
          </cell>
          <cell r="I634">
            <v>7</v>
          </cell>
          <cell r="J634" t="str">
            <v>รพช.F2 60,000-90,000</v>
          </cell>
        </row>
        <row r="635">
          <cell r="E635" t="str">
            <v>รพท.</v>
          </cell>
          <cell r="F635" t="str">
            <v>S</v>
          </cell>
          <cell r="G635">
            <v>396</v>
          </cell>
          <cell r="I635">
            <v>16</v>
          </cell>
          <cell r="J635" t="str">
            <v>รพท.S &lt;=400</v>
          </cell>
        </row>
        <row r="636">
          <cell r="E636" t="str">
            <v>รพช.</v>
          </cell>
          <cell r="F636" t="str">
            <v>F2</v>
          </cell>
          <cell r="G636">
            <v>70</v>
          </cell>
          <cell r="I636">
            <v>6</v>
          </cell>
          <cell r="J636" t="str">
            <v>รพช.F2 30,000 - 60,000</v>
          </cell>
        </row>
        <row r="637">
          <cell r="E637" t="str">
            <v>รพช.</v>
          </cell>
          <cell r="F637" t="str">
            <v>F1</v>
          </cell>
          <cell r="G637">
            <v>115</v>
          </cell>
          <cell r="I637">
            <v>10</v>
          </cell>
          <cell r="J637" t="str">
            <v>รพช.F1 50,000-100,000</v>
          </cell>
        </row>
        <row r="638">
          <cell r="E638" t="str">
            <v>รพช.</v>
          </cell>
          <cell r="F638" t="str">
            <v>M2</v>
          </cell>
          <cell r="G638">
            <v>184</v>
          </cell>
          <cell r="I638">
            <v>13</v>
          </cell>
          <cell r="J638" t="str">
            <v>รพช. M2 &gt;100</v>
          </cell>
        </row>
        <row r="639">
          <cell r="E639" t="str">
            <v>รพช.</v>
          </cell>
          <cell r="F639" t="str">
            <v>F2</v>
          </cell>
          <cell r="G639">
            <v>90</v>
          </cell>
          <cell r="I639">
            <v>6</v>
          </cell>
          <cell r="J639" t="str">
            <v>รพช.F2 30,000 - 60,000</v>
          </cell>
        </row>
        <row r="640">
          <cell r="E640" t="str">
            <v>รพช.</v>
          </cell>
          <cell r="F640" t="str">
            <v>F1</v>
          </cell>
          <cell r="G640">
            <v>67</v>
          </cell>
          <cell r="I640">
            <v>9</v>
          </cell>
          <cell r="J640" t="str">
            <v>รพช.F1 &lt;=50,000</v>
          </cell>
        </row>
        <row r="641">
          <cell r="E641" t="str">
            <v>รพช.</v>
          </cell>
          <cell r="F641" t="str">
            <v>M2</v>
          </cell>
          <cell r="G641">
            <v>176</v>
          </cell>
          <cell r="I641">
            <v>13</v>
          </cell>
          <cell r="J641" t="str">
            <v>รพช. M2 &gt;100</v>
          </cell>
        </row>
        <row r="642">
          <cell r="E642" t="str">
            <v>รพช.</v>
          </cell>
          <cell r="F642" t="str">
            <v>M2</v>
          </cell>
          <cell r="G642">
            <v>113</v>
          </cell>
          <cell r="I642">
            <v>13</v>
          </cell>
          <cell r="J642" t="str">
            <v>รพช. M2 &gt;100</v>
          </cell>
        </row>
        <row r="643">
          <cell r="E643" t="str">
            <v>รพช.</v>
          </cell>
          <cell r="F643" t="str">
            <v>F2</v>
          </cell>
          <cell r="G643">
            <v>44</v>
          </cell>
          <cell r="I643">
            <v>6</v>
          </cell>
          <cell r="J643" t="str">
            <v>รพช.F2 30,000 - 60,000</v>
          </cell>
        </row>
        <row r="644">
          <cell r="E644" t="str">
            <v>รพช.</v>
          </cell>
          <cell r="F644" t="str">
            <v>F2</v>
          </cell>
          <cell r="G644">
            <v>35</v>
          </cell>
          <cell r="I644">
            <v>5</v>
          </cell>
          <cell r="J644" t="str">
            <v>รพช.F2 &lt;=30,000</v>
          </cell>
        </row>
        <row r="645">
          <cell r="E645" t="str">
            <v>รพช.</v>
          </cell>
          <cell r="F645" t="str">
            <v>F2</v>
          </cell>
          <cell r="G645">
            <v>81</v>
          </cell>
          <cell r="I645">
            <v>6</v>
          </cell>
          <cell r="J645" t="str">
            <v>รพช.F2 30,000 - 60,000</v>
          </cell>
        </row>
        <row r="646">
          <cell r="E646" t="str">
            <v>รพช.</v>
          </cell>
          <cell r="F646" t="str">
            <v>F2</v>
          </cell>
          <cell r="G646">
            <v>47</v>
          </cell>
          <cell r="I646">
            <v>6</v>
          </cell>
          <cell r="J646" t="str">
            <v>รพช.F2 30,000 - 60,000</v>
          </cell>
        </row>
        <row r="647">
          <cell r="E647" t="str">
            <v>รพช.</v>
          </cell>
          <cell r="F647" t="str">
            <v>F2</v>
          </cell>
          <cell r="G647">
            <v>40</v>
          </cell>
          <cell r="I647">
            <v>5</v>
          </cell>
          <cell r="J647" t="str">
            <v>รพช.F2 &lt;=30,000</v>
          </cell>
        </row>
        <row r="648">
          <cell r="E648" t="str">
            <v>รพช.</v>
          </cell>
          <cell r="F648" t="str">
            <v>F2</v>
          </cell>
          <cell r="G648">
            <v>30</v>
          </cell>
          <cell r="I648">
            <v>5</v>
          </cell>
          <cell r="J648" t="str">
            <v>รพช.F2 &lt;=30,000</v>
          </cell>
        </row>
        <row r="649">
          <cell r="E649" t="str">
            <v>รพช.</v>
          </cell>
          <cell r="F649" t="str">
            <v>F2</v>
          </cell>
          <cell r="G649">
            <v>36</v>
          </cell>
          <cell r="I649">
            <v>5</v>
          </cell>
          <cell r="J649" t="str">
            <v>รพช.F2 &lt;=30,000</v>
          </cell>
        </row>
        <row r="650">
          <cell r="E650" t="str">
            <v>รพช.</v>
          </cell>
          <cell r="F650" t="str">
            <v>F2</v>
          </cell>
          <cell r="G650">
            <v>58</v>
          </cell>
          <cell r="I650">
            <v>5</v>
          </cell>
          <cell r="J650" t="str">
            <v>รพช.F2 &lt;=30,000</v>
          </cell>
        </row>
        <row r="651">
          <cell r="E651" t="str">
            <v>รพช.</v>
          </cell>
          <cell r="F651" t="str">
            <v>F2</v>
          </cell>
          <cell r="G651">
            <v>34</v>
          </cell>
          <cell r="I651">
            <v>5</v>
          </cell>
          <cell r="J651" t="str">
            <v>รพช.F2 &lt;=30,000</v>
          </cell>
        </row>
        <row r="652">
          <cell r="E652" t="str">
            <v>รพช.</v>
          </cell>
          <cell r="F652" t="str">
            <v>F2</v>
          </cell>
          <cell r="G652">
            <v>38</v>
          </cell>
          <cell r="I652">
            <v>5</v>
          </cell>
          <cell r="J652" t="str">
            <v>รพช.F2 &lt;=30,000</v>
          </cell>
        </row>
        <row r="653">
          <cell r="E653" t="str">
            <v>รพช.</v>
          </cell>
          <cell r="F653" t="str">
            <v>F3</v>
          </cell>
          <cell r="G653">
            <v>40</v>
          </cell>
          <cell r="I653">
            <v>3</v>
          </cell>
          <cell r="J653" t="str">
            <v>รพช.F3 15,000-25,000</v>
          </cell>
        </row>
        <row r="654">
          <cell r="E654" t="str">
            <v>รพช.</v>
          </cell>
          <cell r="F654" t="str">
            <v>F2</v>
          </cell>
          <cell r="G654">
            <v>71</v>
          </cell>
          <cell r="I654">
            <v>5</v>
          </cell>
          <cell r="J654" t="str">
            <v>รพช.F2 &lt;=30,000</v>
          </cell>
        </row>
        <row r="655">
          <cell r="E655" t="str">
            <v>รพศ.</v>
          </cell>
          <cell r="F655" t="str">
            <v>A</v>
          </cell>
          <cell r="G655">
            <v>914</v>
          </cell>
          <cell r="I655">
            <v>19</v>
          </cell>
          <cell r="J655" t="str">
            <v>รพศ.A &gt;700 to &lt;1000</v>
          </cell>
        </row>
        <row r="656">
          <cell r="E656" t="str">
            <v>รพช.</v>
          </cell>
          <cell r="F656" t="str">
            <v>F2</v>
          </cell>
          <cell r="G656">
            <v>65</v>
          </cell>
          <cell r="I656">
            <v>6</v>
          </cell>
          <cell r="J656" t="str">
            <v>รพช.F2 30,000 - 60,000</v>
          </cell>
        </row>
        <row r="657">
          <cell r="E657" t="str">
            <v>รพช.</v>
          </cell>
          <cell r="F657" t="str">
            <v>M2</v>
          </cell>
          <cell r="G657">
            <v>140</v>
          </cell>
          <cell r="I657">
            <v>13</v>
          </cell>
          <cell r="J657" t="str">
            <v>รพช. M2 &gt;100</v>
          </cell>
        </row>
        <row r="658">
          <cell r="E658" t="str">
            <v>รพช.</v>
          </cell>
          <cell r="F658" t="str">
            <v>F2</v>
          </cell>
          <cell r="G658">
            <v>48</v>
          </cell>
          <cell r="I658">
            <v>6</v>
          </cell>
          <cell r="J658" t="str">
            <v>รพช.F2 30,000 - 60,000</v>
          </cell>
        </row>
        <row r="659">
          <cell r="E659" t="str">
            <v>รพท.</v>
          </cell>
          <cell r="F659" t="str">
            <v>M1</v>
          </cell>
          <cell r="G659">
            <v>265</v>
          </cell>
          <cell r="I659">
            <v>15</v>
          </cell>
          <cell r="J659" t="str">
            <v>รพท. M1 &gt;200</v>
          </cell>
        </row>
        <row r="660">
          <cell r="E660" t="str">
            <v>รพช.</v>
          </cell>
          <cell r="F660" t="str">
            <v>F2</v>
          </cell>
          <cell r="G660">
            <v>109</v>
          </cell>
          <cell r="I660">
            <v>6</v>
          </cell>
          <cell r="J660" t="str">
            <v>รพช.F2 30,000 - 60,000</v>
          </cell>
        </row>
        <row r="661">
          <cell r="E661" t="str">
            <v>รพช.</v>
          </cell>
          <cell r="F661" t="str">
            <v>M2</v>
          </cell>
          <cell r="G661">
            <v>135</v>
          </cell>
          <cell r="I661">
            <v>13</v>
          </cell>
          <cell r="J661" t="str">
            <v>รพช. M2 &gt;100</v>
          </cell>
        </row>
        <row r="662">
          <cell r="E662" t="str">
            <v>รพช.</v>
          </cell>
          <cell r="F662" t="str">
            <v>F2</v>
          </cell>
          <cell r="G662">
            <v>46</v>
          </cell>
          <cell r="I662">
            <v>5</v>
          </cell>
          <cell r="J662" t="str">
            <v>รพช.F2 &lt;=30,000</v>
          </cell>
        </row>
        <row r="663">
          <cell r="E663" t="str">
            <v>รพช.</v>
          </cell>
          <cell r="F663" t="str">
            <v>M2</v>
          </cell>
          <cell r="G663">
            <v>249</v>
          </cell>
          <cell r="I663">
            <v>13</v>
          </cell>
          <cell r="J663" t="str">
            <v>รพช. M2 &gt;100</v>
          </cell>
        </row>
        <row r="664">
          <cell r="E664" t="str">
            <v>รพช.</v>
          </cell>
          <cell r="F664" t="str">
            <v>M2</v>
          </cell>
          <cell r="G664">
            <v>171</v>
          </cell>
          <cell r="I664">
            <v>13</v>
          </cell>
          <cell r="J664" t="str">
            <v>รพช. M2 &gt;100</v>
          </cell>
        </row>
        <row r="665">
          <cell r="E665" t="str">
            <v>รพช.</v>
          </cell>
          <cell r="F665" t="str">
            <v>F2</v>
          </cell>
          <cell r="G665">
            <v>145</v>
          </cell>
          <cell r="I665">
            <v>6</v>
          </cell>
          <cell r="J665" t="str">
            <v>รพช.F2 30,000 - 60,000</v>
          </cell>
        </row>
        <row r="666">
          <cell r="E666" t="str">
            <v>รพช.</v>
          </cell>
          <cell r="F666" t="str">
            <v>F2</v>
          </cell>
          <cell r="G666">
            <v>48</v>
          </cell>
          <cell r="I666">
            <v>6</v>
          </cell>
          <cell r="J666" t="str">
            <v>รพช.F2 30,000 - 60,000</v>
          </cell>
        </row>
        <row r="667">
          <cell r="E667" t="str">
            <v>รพช.</v>
          </cell>
          <cell r="F667" t="str">
            <v>F2</v>
          </cell>
          <cell r="G667">
            <v>49</v>
          </cell>
          <cell r="I667">
            <v>6</v>
          </cell>
          <cell r="J667" t="str">
            <v>รพช.F2 30,000 - 60,000</v>
          </cell>
        </row>
        <row r="668">
          <cell r="E668" t="str">
            <v>รพช.</v>
          </cell>
          <cell r="F668" t="str">
            <v>F2</v>
          </cell>
          <cell r="G668">
            <v>36</v>
          </cell>
          <cell r="I668">
            <v>5</v>
          </cell>
          <cell r="J668" t="str">
            <v>รพช.F2 &lt;=30,000</v>
          </cell>
        </row>
        <row r="669">
          <cell r="E669" t="str">
            <v>รพช.</v>
          </cell>
          <cell r="F669" t="str">
            <v>F3</v>
          </cell>
          <cell r="G669">
            <v>25</v>
          </cell>
          <cell r="I669">
            <v>3</v>
          </cell>
          <cell r="J669" t="str">
            <v>รพช.F3 15,000-25,000</v>
          </cell>
        </row>
        <row r="670">
          <cell r="E670" t="str">
            <v>รพช.</v>
          </cell>
          <cell r="F670" t="str">
            <v>F2</v>
          </cell>
          <cell r="G670">
            <v>36</v>
          </cell>
          <cell r="I670">
            <v>6</v>
          </cell>
          <cell r="J670" t="str">
            <v>รพช.F2 30,000 - 60,000</v>
          </cell>
        </row>
        <row r="671">
          <cell r="E671" t="str">
            <v>รพช.</v>
          </cell>
          <cell r="F671" t="str">
            <v>F3</v>
          </cell>
          <cell r="G671">
            <v>30</v>
          </cell>
          <cell r="I671">
            <v>3</v>
          </cell>
          <cell r="J671" t="str">
            <v>รพช.F3 15,000-25,000</v>
          </cell>
        </row>
        <row r="672">
          <cell r="E672" t="str">
            <v>รพท.</v>
          </cell>
          <cell r="F672" t="str">
            <v>S</v>
          </cell>
          <cell r="G672">
            <v>422</v>
          </cell>
          <cell r="I672">
            <v>17</v>
          </cell>
          <cell r="J672" t="str">
            <v>รพท.S &gt;400</v>
          </cell>
        </row>
        <row r="673">
          <cell r="E673" t="str">
            <v>รพช.</v>
          </cell>
          <cell r="F673" t="str">
            <v>F2</v>
          </cell>
          <cell r="G673">
            <v>62</v>
          </cell>
          <cell r="I673">
            <v>6</v>
          </cell>
          <cell r="J673" t="str">
            <v>รพช.F2 30,000 - 60,000</v>
          </cell>
        </row>
        <row r="674">
          <cell r="E674" t="str">
            <v>รพช.</v>
          </cell>
          <cell r="F674" t="str">
            <v>F2</v>
          </cell>
          <cell r="G674">
            <v>52</v>
          </cell>
          <cell r="I674">
            <v>6</v>
          </cell>
          <cell r="J674" t="str">
            <v>รพช.F2 30,000 - 60,000</v>
          </cell>
        </row>
        <row r="675">
          <cell r="E675" t="str">
            <v>รพช.</v>
          </cell>
          <cell r="F675" t="str">
            <v>F2</v>
          </cell>
          <cell r="G675">
            <v>35</v>
          </cell>
          <cell r="I675">
            <v>6</v>
          </cell>
          <cell r="J675" t="str">
            <v>รพช.F2 30,000 - 60,000</v>
          </cell>
        </row>
        <row r="676">
          <cell r="E676" t="str">
            <v>รพช.</v>
          </cell>
          <cell r="F676" t="str">
            <v>F2</v>
          </cell>
          <cell r="G676">
            <v>42</v>
          </cell>
          <cell r="I676">
            <v>6</v>
          </cell>
          <cell r="J676" t="str">
            <v>รพช.F2 30,000 - 60,000</v>
          </cell>
        </row>
        <row r="677">
          <cell r="E677" t="str">
            <v>รพช.</v>
          </cell>
          <cell r="F677" t="str">
            <v>F2</v>
          </cell>
          <cell r="G677">
            <v>30</v>
          </cell>
          <cell r="I677">
            <v>5</v>
          </cell>
          <cell r="J677" t="str">
            <v>รพช.F2 &lt;=30,000</v>
          </cell>
        </row>
        <row r="678">
          <cell r="E678" t="str">
            <v>รพช.</v>
          </cell>
          <cell r="F678" t="str">
            <v>F2</v>
          </cell>
          <cell r="G678">
            <v>48</v>
          </cell>
          <cell r="I678">
            <v>5</v>
          </cell>
          <cell r="J678" t="str">
            <v>รพช.F2 &lt;=30,000</v>
          </cell>
        </row>
        <row r="679">
          <cell r="E679" t="str">
            <v>รพท.</v>
          </cell>
          <cell r="F679" t="str">
            <v>S</v>
          </cell>
          <cell r="G679">
            <v>370</v>
          </cell>
          <cell r="I679">
            <v>16</v>
          </cell>
          <cell r="J679" t="str">
            <v>รพท.S &lt;=400</v>
          </cell>
        </row>
        <row r="680">
          <cell r="E680" t="str">
            <v>รพช.</v>
          </cell>
          <cell r="F680" t="str">
            <v>F2</v>
          </cell>
          <cell r="G680">
            <v>30</v>
          </cell>
          <cell r="I680">
            <v>5</v>
          </cell>
          <cell r="J680" t="str">
            <v>รพช.F2 &lt;=30,000</v>
          </cell>
        </row>
        <row r="681">
          <cell r="E681" t="str">
            <v>รพช.</v>
          </cell>
          <cell r="F681" t="str">
            <v>F2</v>
          </cell>
          <cell r="G681">
            <v>46</v>
          </cell>
          <cell r="I681">
            <v>6</v>
          </cell>
          <cell r="J681" t="str">
            <v>รพช.F2 30,000 - 60,000</v>
          </cell>
        </row>
        <row r="682">
          <cell r="E682" t="str">
            <v>รพช.</v>
          </cell>
          <cell r="F682" t="str">
            <v>F2</v>
          </cell>
          <cell r="G682">
            <v>63</v>
          </cell>
          <cell r="I682">
            <v>6</v>
          </cell>
          <cell r="J682" t="str">
            <v>รพช.F2 30,000 - 60,000</v>
          </cell>
        </row>
        <row r="683">
          <cell r="E683" t="str">
            <v>รพช.</v>
          </cell>
          <cell r="F683" t="str">
            <v>F2</v>
          </cell>
          <cell r="G683">
            <v>32</v>
          </cell>
          <cell r="I683">
            <v>5</v>
          </cell>
          <cell r="J683" t="str">
            <v>รพช.F2 &lt;=30,000</v>
          </cell>
        </row>
        <row r="684">
          <cell r="E684" t="str">
            <v>รพช.</v>
          </cell>
          <cell r="F684" t="str">
            <v>F2</v>
          </cell>
          <cell r="G684">
            <v>36</v>
          </cell>
          <cell r="I684">
            <v>6</v>
          </cell>
          <cell r="J684" t="str">
            <v>รพช.F2 30,000 - 60,000</v>
          </cell>
        </row>
        <row r="685">
          <cell r="E685" t="str">
            <v>รพช.</v>
          </cell>
          <cell r="F685" t="str">
            <v>F2</v>
          </cell>
          <cell r="G685">
            <v>32</v>
          </cell>
          <cell r="I685">
            <v>5</v>
          </cell>
          <cell r="J685" t="str">
            <v>รพช.F2 &lt;=30,000</v>
          </cell>
        </row>
        <row r="686">
          <cell r="E686" t="str">
            <v>รพช.</v>
          </cell>
          <cell r="F686" t="str">
            <v>F2</v>
          </cell>
          <cell r="G686">
            <v>32</v>
          </cell>
          <cell r="I686">
            <v>5</v>
          </cell>
          <cell r="J686" t="str">
            <v>รพช.F2 &lt;=30,000</v>
          </cell>
        </row>
        <row r="687">
          <cell r="E687" t="str">
            <v>รพช.</v>
          </cell>
          <cell r="F687" t="str">
            <v>M2</v>
          </cell>
          <cell r="G687">
            <v>120</v>
          </cell>
          <cell r="I687">
            <v>13</v>
          </cell>
          <cell r="J687" t="str">
            <v>รพช. M2 &gt;100</v>
          </cell>
        </row>
        <row r="688">
          <cell r="E688" t="str">
            <v>รพศ.</v>
          </cell>
          <cell r="F688" t="str">
            <v>A</v>
          </cell>
          <cell r="G688">
            <v>788</v>
          </cell>
          <cell r="I688">
            <v>19</v>
          </cell>
          <cell r="J688" t="str">
            <v>รพศ.A &gt;700 to &lt;1000</v>
          </cell>
        </row>
        <row r="689">
          <cell r="E689" t="str">
            <v>รพช.</v>
          </cell>
          <cell r="F689" t="str">
            <v>F2</v>
          </cell>
          <cell r="G689">
            <v>34</v>
          </cell>
          <cell r="I689">
            <v>5</v>
          </cell>
          <cell r="J689" t="str">
            <v>รพช.F2 &lt;=30,000</v>
          </cell>
        </row>
        <row r="690">
          <cell r="E690" t="str">
            <v>รพช.</v>
          </cell>
          <cell r="F690" t="str">
            <v>F1</v>
          </cell>
          <cell r="G690">
            <v>125</v>
          </cell>
          <cell r="I690">
            <v>10</v>
          </cell>
          <cell r="J690" t="str">
            <v>รพช.F1 50,000-100,000</v>
          </cell>
        </row>
        <row r="691">
          <cell r="E691" t="str">
            <v>รพท.</v>
          </cell>
          <cell r="F691" t="str">
            <v>M1</v>
          </cell>
          <cell r="G691">
            <v>210</v>
          </cell>
          <cell r="I691">
            <v>15</v>
          </cell>
          <cell r="J691" t="str">
            <v>รพท. M1 &gt;200</v>
          </cell>
        </row>
        <row r="692">
          <cell r="E692" t="str">
            <v>รพช.</v>
          </cell>
          <cell r="F692" t="str">
            <v>M2</v>
          </cell>
          <cell r="G692">
            <v>130</v>
          </cell>
          <cell r="I692">
            <v>13</v>
          </cell>
          <cell r="J692" t="str">
            <v>รพช. M2 &gt;100</v>
          </cell>
        </row>
        <row r="693">
          <cell r="E693" t="str">
            <v>รพช.</v>
          </cell>
          <cell r="F693" t="str">
            <v>F2</v>
          </cell>
          <cell r="G693">
            <v>45</v>
          </cell>
          <cell r="I693">
            <v>6</v>
          </cell>
          <cell r="J693" t="str">
            <v>รพช.F2 30,000 - 60,000</v>
          </cell>
        </row>
        <row r="694">
          <cell r="E694" t="str">
            <v>รพช.</v>
          </cell>
          <cell r="F694" t="str">
            <v>F2</v>
          </cell>
          <cell r="G694">
            <v>70</v>
          </cell>
          <cell r="I694">
            <v>6</v>
          </cell>
          <cell r="J694" t="str">
            <v>รพช.F2 30,000 - 60,000</v>
          </cell>
        </row>
        <row r="695">
          <cell r="E695" t="str">
            <v>รพช.</v>
          </cell>
          <cell r="F695" t="str">
            <v>F1</v>
          </cell>
          <cell r="G695">
            <v>94</v>
          </cell>
          <cell r="I695">
            <v>10</v>
          </cell>
          <cell r="J695" t="str">
            <v>รพช.F1 50,000-100,000</v>
          </cell>
        </row>
        <row r="696">
          <cell r="E696" t="str">
            <v>รพช.</v>
          </cell>
          <cell r="F696" t="str">
            <v>M2</v>
          </cell>
          <cell r="G696">
            <v>149</v>
          </cell>
          <cell r="I696">
            <v>13</v>
          </cell>
          <cell r="J696" t="str">
            <v>รพช. M2 &gt;100</v>
          </cell>
        </row>
        <row r="697">
          <cell r="E697" t="str">
            <v>รพช.</v>
          </cell>
          <cell r="F697" t="str">
            <v>M2</v>
          </cell>
          <cell r="G697">
            <v>150</v>
          </cell>
          <cell r="I697">
            <v>13</v>
          </cell>
          <cell r="J697" t="str">
            <v>รพช. M2 &gt;100</v>
          </cell>
        </row>
        <row r="698">
          <cell r="E698" t="str">
            <v>รพช.</v>
          </cell>
          <cell r="F698" t="str">
            <v>F2</v>
          </cell>
          <cell r="G698">
            <v>34</v>
          </cell>
          <cell r="I698">
            <v>5</v>
          </cell>
          <cell r="J698" t="str">
            <v>รพช.F2 &lt;=30,000</v>
          </cell>
        </row>
        <row r="699">
          <cell r="E699" t="str">
            <v>รพช.</v>
          </cell>
          <cell r="F699" t="str">
            <v>F2</v>
          </cell>
          <cell r="G699">
            <v>33</v>
          </cell>
          <cell r="I699">
            <v>6</v>
          </cell>
          <cell r="J699" t="str">
            <v>รพช.F2 30,000 - 60,000</v>
          </cell>
        </row>
        <row r="700">
          <cell r="E700" t="str">
            <v>รพช.</v>
          </cell>
          <cell r="F700" t="str">
            <v>F2</v>
          </cell>
          <cell r="G700">
            <v>38</v>
          </cell>
          <cell r="I700">
            <v>5</v>
          </cell>
          <cell r="J700" t="str">
            <v>รพช.F2 &lt;=30,000</v>
          </cell>
        </row>
        <row r="701">
          <cell r="E701" t="str">
            <v>รพช.</v>
          </cell>
          <cell r="F701" t="str">
            <v>F2</v>
          </cell>
          <cell r="G701">
            <v>60</v>
          </cell>
          <cell r="I701">
            <v>6</v>
          </cell>
          <cell r="J701" t="str">
            <v>รพช.F2 30,000 - 60,000</v>
          </cell>
        </row>
        <row r="702">
          <cell r="E702" t="str">
            <v>รพช.</v>
          </cell>
          <cell r="F702" t="str">
            <v>F2</v>
          </cell>
          <cell r="G702">
            <v>34</v>
          </cell>
          <cell r="I702">
            <v>6</v>
          </cell>
          <cell r="J702" t="str">
            <v>รพช.F2 30,000 - 60,000</v>
          </cell>
        </row>
        <row r="703">
          <cell r="E703" t="str">
            <v>รพช.</v>
          </cell>
          <cell r="F703" t="str">
            <v>F2</v>
          </cell>
          <cell r="G703">
            <v>33</v>
          </cell>
          <cell r="I703">
            <v>6</v>
          </cell>
          <cell r="J703" t="str">
            <v>รพช.F2 30,000 - 60,000</v>
          </cell>
        </row>
        <row r="704">
          <cell r="E704" t="str">
            <v>รพช.</v>
          </cell>
          <cell r="F704" t="str">
            <v>F2</v>
          </cell>
          <cell r="G704">
            <v>39</v>
          </cell>
          <cell r="I704">
            <v>6</v>
          </cell>
          <cell r="J704" t="str">
            <v>รพช.F2 30,000 - 60,000</v>
          </cell>
        </row>
        <row r="705">
          <cell r="E705" t="str">
            <v>รพช.</v>
          </cell>
          <cell r="F705" t="str">
            <v>F2</v>
          </cell>
          <cell r="G705">
            <v>32</v>
          </cell>
          <cell r="I705">
            <v>5</v>
          </cell>
          <cell r="J705" t="str">
            <v>รพช.F2 &lt;=30,000</v>
          </cell>
        </row>
        <row r="706">
          <cell r="E706" t="str">
            <v>รพช.</v>
          </cell>
          <cell r="F706" t="str">
            <v>F2</v>
          </cell>
          <cell r="G706">
            <v>30</v>
          </cell>
          <cell r="I706">
            <v>5</v>
          </cell>
          <cell r="J706" t="str">
            <v>รพช.F2 &lt;=30,000</v>
          </cell>
        </row>
        <row r="707">
          <cell r="E707" t="str">
            <v>รพช.</v>
          </cell>
          <cell r="F707" t="str">
            <v>F2</v>
          </cell>
          <cell r="G707">
            <v>30</v>
          </cell>
          <cell r="I707">
            <v>5</v>
          </cell>
          <cell r="J707" t="str">
            <v>รพช.F2 &lt;=30,000</v>
          </cell>
        </row>
        <row r="708">
          <cell r="E708" t="str">
            <v>รพช.</v>
          </cell>
          <cell r="F708" t="str">
            <v>F2</v>
          </cell>
          <cell r="G708">
            <v>30</v>
          </cell>
          <cell r="I708">
            <v>5</v>
          </cell>
          <cell r="J708" t="str">
            <v>รพช.F2 &lt;=30,000</v>
          </cell>
        </row>
        <row r="709">
          <cell r="E709" t="str">
            <v>รพช.</v>
          </cell>
          <cell r="F709" t="str">
            <v>F3</v>
          </cell>
          <cell r="G709">
            <v>30</v>
          </cell>
          <cell r="I709">
            <v>2</v>
          </cell>
          <cell r="J709" t="str">
            <v>รพช.F3 &lt;=15,000</v>
          </cell>
        </row>
        <row r="710">
          <cell r="E710" t="str">
            <v>รพท.</v>
          </cell>
          <cell r="F710" t="str">
            <v>S</v>
          </cell>
          <cell r="G710">
            <v>420</v>
          </cell>
          <cell r="I710">
            <v>17</v>
          </cell>
          <cell r="J710" t="str">
            <v>รพท.S &gt;400</v>
          </cell>
        </row>
        <row r="711">
          <cell r="E711" t="str">
            <v>รพช.</v>
          </cell>
          <cell r="F711" t="str">
            <v>F2</v>
          </cell>
          <cell r="G711">
            <v>44</v>
          </cell>
          <cell r="I711">
            <v>6</v>
          </cell>
          <cell r="J711" t="str">
            <v>รพช.F2 30,000 - 60,000</v>
          </cell>
        </row>
        <row r="712">
          <cell r="E712" t="str">
            <v>รพช.</v>
          </cell>
          <cell r="F712" t="str">
            <v>F2</v>
          </cell>
          <cell r="G712">
            <v>43</v>
          </cell>
          <cell r="I712">
            <v>6</v>
          </cell>
          <cell r="J712" t="str">
            <v>รพช.F2 30,000 - 60,000</v>
          </cell>
        </row>
        <row r="713">
          <cell r="E713" t="str">
            <v>รพช.</v>
          </cell>
          <cell r="F713" t="str">
            <v>F2</v>
          </cell>
          <cell r="G713">
            <v>33</v>
          </cell>
          <cell r="I713">
            <v>5</v>
          </cell>
          <cell r="J713" t="str">
            <v>รพช.F2 &lt;=30,000</v>
          </cell>
        </row>
        <row r="714">
          <cell r="E714" t="str">
            <v>รพช.</v>
          </cell>
          <cell r="F714" t="str">
            <v>F2</v>
          </cell>
          <cell r="G714">
            <v>30</v>
          </cell>
          <cell r="I714">
            <v>5</v>
          </cell>
          <cell r="J714" t="str">
            <v>รพช.F2 &lt;=30,000</v>
          </cell>
        </row>
        <row r="715">
          <cell r="E715" t="str">
            <v>รพช.</v>
          </cell>
          <cell r="F715" t="str">
            <v>F2</v>
          </cell>
          <cell r="G715">
            <v>70</v>
          </cell>
          <cell r="I715">
            <v>6</v>
          </cell>
          <cell r="J715" t="str">
            <v>รพช.F2 30,000 - 60,000</v>
          </cell>
        </row>
        <row r="716">
          <cell r="E716" t="str">
            <v>รพช.</v>
          </cell>
          <cell r="F716" t="str">
            <v>F2</v>
          </cell>
          <cell r="G716">
            <v>38</v>
          </cell>
          <cell r="I716">
            <v>5</v>
          </cell>
          <cell r="J716" t="str">
            <v>รพช.F2 &lt;=30,000</v>
          </cell>
        </row>
        <row r="717">
          <cell r="E717" t="str">
            <v>รพศ.</v>
          </cell>
          <cell r="F717" t="str">
            <v>A</v>
          </cell>
          <cell r="G717">
            <v>1188</v>
          </cell>
          <cell r="I717">
            <v>20</v>
          </cell>
          <cell r="J717" t="str">
            <v>รพศ.A &gt;1000</v>
          </cell>
        </row>
        <row r="718">
          <cell r="E718" t="str">
            <v>รพช.</v>
          </cell>
          <cell r="F718" t="str">
            <v>F2</v>
          </cell>
          <cell r="G718">
            <v>60</v>
          </cell>
          <cell r="I718">
            <v>6</v>
          </cell>
          <cell r="J718" t="str">
            <v>รพช.F2 30,000 - 60,000</v>
          </cell>
        </row>
        <row r="719">
          <cell r="E719" t="str">
            <v>รพช.</v>
          </cell>
          <cell r="F719" t="str">
            <v>F2</v>
          </cell>
          <cell r="G719">
            <v>38</v>
          </cell>
          <cell r="I719">
            <v>5</v>
          </cell>
          <cell r="J719" t="str">
            <v>รพช.F2 &lt;=30,000</v>
          </cell>
        </row>
        <row r="720">
          <cell r="E720" t="str">
            <v>รพช.</v>
          </cell>
          <cell r="F720" t="str">
            <v>F2</v>
          </cell>
          <cell r="G720">
            <v>82</v>
          </cell>
          <cell r="I720">
            <v>7</v>
          </cell>
          <cell r="J720" t="str">
            <v>รพช.F2 60,000-90,000</v>
          </cell>
        </row>
        <row r="721">
          <cell r="E721" t="str">
            <v>รพช.</v>
          </cell>
          <cell r="F721" t="str">
            <v>F2</v>
          </cell>
          <cell r="G721">
            <v>70</v>
          </cell>
          <cell r="I721">
            <v>7</v>
          </cell>
          <cell r="J721" t="str">
            <v>รพช.F2 60,000-90,000</v>
          </cell>
        </row>
        <row r="722">
          <cell r="E722" t="str">
            <v>รพช.</v>
          </cell>
          <cell r="F722" t="str">
            <v>F2</v>
          </cell>
          <cell r="G722">
            <v>92</v>
          </cell>
          <cell r="I722">
            <v>6</v>
          </cell>
          <cell r="J722" t="str">
            <v>รพช.F2 30,000 - 60,000</v>
          </cell>
        </row>
        <row r="723">
          <cell r="E723" t="str">
            <v>รพช.</v>
          </cell>
          <cell r="F723" t="str">
            <v>F2</v>
          </cell>
          <cell r="G723">
            <v>60</v>
          </cell>
          <cell r="I723">
            <v>6</v>
          </cell>
          <cell r="J723" t="str">
            <v>รพช.F2 30,000 - 60,000</v>
          </cell>
        </row>
        <row r="724">
          <cell r="E724" t="str">
            <v>รพช.</v>
          </cell>
          <cell r="F724" t="str">
            <v>F2</v>
          </cell>
          <cell r="G724">
            <v>78</v>
          </cell>
          <cell r="I724">
            <v>7</v>
          </cell>
          <cell r="J724" t="str">
            <v>รพช.F2 60,000-90,000</v>
          </cell>
        </row>
        <row r="725">
          <cell r="E725" t="str">
            <v>รพช.</v>
          </cell>
          <cell r="F725" t="str">
            <v>M2</v>
          </cell>
          <cell r="G725">
            <v>168</v>
          </cell>
          <cell r="I725">
            <v>13</v>
          </cell>
          <cell r="J725" t="str">
            <v>รพช. M2 &gt;100</v>
          </cell>
        </row>
        <row r="726">
          <cell r="E726" t="str">
            <v>รพช.</v>
          </cell>
          <cell r="F726" t="str">
            <v>F2</v>
          </cell>
          <cell r="G726">
            <v>46</v>
          </cell>
          <cell r="I726">
            <v>6</v>
          </cell>
          <cell r="J726" t="str">
            <v>รพช.F2 30,000 - 60,000</v>
          </cell>
        </row>
        <row r="727">
          <cell r="E727" t="str">
            <v>รพช.</v>
          </cell>
          <cell r="F727" t="str">
            <v>F2</v>
          </cell>
          <cell r="G727">
            <v>66</v>
          </cell>
          <cell r="I727">
            <v>7</v>
          </cell>
          <cell r="J727" t="str">
            <v>รพช.F2 60,000-90,000</v>
          </cell>
        </row>
        <row r="728">
          <cell r="E728" t="str">
            <v>รพท.</v>
          </cell>
          <cell r="F728" t="str">
            <v>M1</v>
          </cell>
          <cell r="G728">
            <v>360</v>
          </cell>
          <cell r="I728">
            <v>15</v>
          </cell>
          <cell r="J728" t="str">
            <v>รพท. M1 &gt;200</v>
          </cell>
        </row>
        <row r="729">
          <cell r="E729" t="str">
            <v>รพช.</v>
          </cell>
          <cell r="F729" t="str">
            <v>M2</v>
          </cell>
          <cell r="G729">
            <v>136</v>
          </cell>
          <cell r="I729">
            <v>13</v>
          </cell>
          <cell r="J729" t="str">
            <v>รพช. M2 &gt;100</v>
          </cell>
        </row>
        <row r="730">
          <cell r="E730" t="str">
            <v>รพช.</v>
          </cell>
          <cell r="F730" t="str">
            <v>F2</v>
          </cell>
          <cell r="G730">
            <v>37</v>
          </cell>
          <cell r="I730">
            <v>5</v>
          </cell>
          <cell r="J730" t="str">
            <v>รพช.F2 &lt;=30,000</v>
          </cell>
        </row>
        <row r="731">
          <cell r="E731" t="str">
            <v>รพช.</v>
          </cell>
          <cell r="F731" t="str">
            <v>F2</v>
          </cell>
          <cell r="G731">
            <v>37</v>
          </cell>
          <cell r="I731">
            <v>6</v>
          </cell>
          <cell r="J731" t="str">
            <v>รพช.F2 30,000 - 60,000</v>
          </cell>
        </row>
        <row r="732">
          <cell r="E732" t="str">
            <v>รพช.</v>
          </cell>
          <cell r="F732" t="str">
            <v>F2</v>
          </cell>
          <cell r="G732">
            <v>40</v>
          </cell>
          <cell r="I732">
            <v>6</v>
          </cell>
          <cell r="J732" t="str">
            <v>รพช.F2 30,000 - 60,000</v>
          </cell>
        </row>
        <row r="733">
          <cell r="E733" t="str">
            <v>รพช.</v>
          </cell>
          <cell r="F733" t="str">
            <v>F2</v>
          </cell>
          <cell r="G733">
            <v>30</v>
          </cell>
          <cell r="I733">
            <v>5</v>
          </cell>
          <cell r="J733" t="str">
            <v>รพช.F2 &lt;=30,000</v>
          </cell>
        </row>
        <row r="734">
          <cell r="E734" t="str">
            <v>รพช.</v>
          </cell>
          <cell r="F734" t="str">
            <v>F2</v>
          </cell>
          <cell r="G734">
            <v>37</v>
          </cell>
          <cell r="I734">
            <v>6</v>
          </cell>
          <cell r="J734" t="str">
            <v>รพช.F2 30,000 - 60,000</v>
          </cell>
        </row>
        <row r="735">
          <cell r="E735" t="str">
            <v>รพช.</v>
          </cell>
          <cell r="F735" t="str">
            <v>F2</v>
          </cell>
          <cell r="G735">
            <v>30</v>
          </cell>
          <cell r="I735">
            <v>5</v>
          </cell>
          <cell r="J735" t="str">
            <v>รพช.F2 &lt;=30,000</v>
          </cell>
        </row>
        <row r="736">
          <cell r="E736" t="str">
            <v>รพท.</v>
          </cell>
          <cell r="F736" t="str">
            <v>M1</v>
          </cell>
          <cell r="G736">
            <v>319</v>
          </cell>
          <cell r="I736">
            <v>15</v>
          </cell>
          <cell r="J736" t="str">
            <v>รพท. M1 &gt;200</v>
          </cell>
        </row>
        <row r="737">
          <cell r="E737" t="str">
            <v>รพท.</v>
          </cell>
          <cell r="F737" t="str">
            <v>S</v>
          </cell>
          <cell r="G737">
            <v>208</v>
          </cell>
          <cell r="I737">
            <v>16</v>
          </cell>
          <cell r="J737" t="str">
            <v>รพท.S &lt;=400</v>
          </cell>
        </row>
        <row r="738">
          <cell r="E738" t="str">
            <v>รพช.</v>
          </cell>
          <cell r="F738" t="str">
            <v>F2</v>
          </cell>
          <cell r="G738">
            <v>44</v>
          </cell>
          <cell r="I738">
            <v>5</v>
          </cell>
          <cell r="J738" t="str">
            <v>รพช.F2 &lt;=30,000</v>
          </cell>
        </row>
        <row r="739">
          <cell r="E739" t="str">
            <v>รพช.</v>
          </cell>
          <cell r="F739" t="str">
            <v>F3</v>
          </cell>
          <cell r="G739">
            <v>30</v>
          </cell>
          <cell r="I739">
            <v>3</v>
          </cell>
          <cell r="J739" t="str">
            <v>รพช.F3 15,000-25,000</v>
          </cell>
        </row>
        <row r="740">
          <cell r="E740" t="str">
            <v>รพช.</v>
          </cell>
          <cell r="F740" t="str">
            <v>F3</v>
          </cell>
          <cell r="G740">
            <v>29</v>
          </cell>
          <cell r="I740">
            <v>3</v>
          </cell>
          <cell r="J740" t="str">
            <v>รพช.F3 15,000-25,000</v>
          </cell>
        </row>
        <row r="741">
          <cell r="E741" t="str">
            <v>รพช.</v>
          </cell>
          <cell r="F741" t="str">
            <v>F3</v>
          </cell>
          <cell r="G741">
            <v>35</v>
          </cell>
          <cell r="I741">
            <v>3</v>
          </cell>
          <cell r="J741" t="str">
            <v>รพช.F3 15,000-25,000</v>
          </cell>
        </row>
        <row r="742">
          <cell r="E742" t="str">
            <v>รพช.</v>
          </cell>
          <cell r="F742" t="str">
            <v>F3</v>
          </cell>
          <cell r="G742">
            <v>30</v>
          </cell>
          <cell r="I742">
            <v>3</v>
          </cell>
          <cell r="J742" t="str">
            <v>รพช.F3 15,000-25,000</v>
          </cell>
        </row>
        <row r="743">
          <cell r="E743" t="str">
            <v>รพท.</v>
          </cell>
          <cell r="F743" t="str">
            <v>S</v>
          </cell>
          <cell r="G743">
            <v>341</v>
          </cell>
          <cell r="I743">
            <v>16</v>
          </cell>
          <cell r="J743" t="str">
            <v>รพท.S &lt;=400</v>
          </cell>
        </row>
        <row r="744">
          <cell r="E744" t="str">
            <v>รพช.</v>
          </cell>
          <cell r="F744" t="str">
            <v>F2</v>
          </cell>
          <cell r="G744">
            <v>45</v>
          </cell>
          <cell r="I744">
            <v>6</v>
          </cell>
          <cell r="J744" t="str">
            <v>รพช.F2 30,000 - 60,000</v>
          </cell>
        </row>
        <row r="745">
          <cell r="E745" t="str">
            <v>รพช.</v>
          </cell>
          <cell r="F745" t="str">
            <v>F2</v>
          </cell>
          <cell r="G745">
            <v>23</v>
          </cell>
          <cell r="I745">
            <v>5</v>
          </cell>
          <cell r="J745" t="str">
            <v>รพช.F2 &lt;=30,000</v>
          </cell>
        </row>
        <row r="746">
          <cell r="E746" t="str">
            <v>รพช.</v>
          </cell>
          <cell r="F746" t="str">
            <v>F2</v>
          </cell>
          <cell r="G746">
            <v>76</v>
          </cell>
          <cell r="I746">
            <v>7</v>
          </cell>
          <cell r="J746" t="str">
            <v>รพช.F2 60,000-90,000</v>
          </cell>
        </row>
        <row r="747">
          <cell r="E747" t="str">
            <v>รพช.</v>
          </cell>
          <cell r="F747" t="str">
            <v>F2</v>
          </cell>
          <cell r="G747">
            <v>85</v>
          </cell>
          <cell r="I747">
            <v>6</v>
          </cell>
          <cell r="J747" t="str">
            <v>รพช.F2 30,000 - 60,000</v>
          </cell>
        </row>
        <row r="748">
          <cell r="E748" t="str">
            <v>รพช.</v>
          </cell>
          <cell r="F748" t="str">
            <v>F2</v>
          </cell>
          <cell r="G748">
            <v>49</v>
          </cell>
          <cell r="I748">
            <v>5</v>
          </cell>
          <cell r="J748" t="str">
            <v>รพช.F2 &lt;=30,000</v>
          </cell>
        </row>
        <row r="749">
          <cell r="E749" t="str">
            <v>รพช.</v>
          </cell>
          <cell r="F749" t="str">
            <v>F2</v>
          </cell>
          <cell r="G749">
            <v>34</v>
          </cell>
          <cell r="I749">
            <v>5</v>
          </cell>
          <cell r="J749" t="str">
            <v>รพช.F2 &lt;=30,000</v>
          </cell>
        </row>
        <row r="750">
          <cell r="E750" t="str">
            <v>รพช.</v>
          </cell>
          <cell r="F750" t="str">
            <v>F2</v>
          </cell>
          <cell r="G750">
            <v>49</v>
          </cell>
          <cell r="I750">
            <v>6</v>
          </cell>
          <cell r="J750" t="str">
            <v>รพช.F2 30,000 - 60,000</v>
          </cell>
        </row>
        <row r="751">
          <cell r="E751" t="str">
            <v>รพช.</v>
          </cell>
          <cell r="F751" t="str">
            <v>F3</v>
          </cell>
          <cell r="G751">
            <v>7</v>
          </cell>
          <cell r="I751">
            <v>2</v>
          </cell>
          <cell r="J751" t="str">
            <v>รพช.F3 &lt;=15,000</v>
          </cell>
        </row>
        <row r="752">
          <cell r="E752" t="str">
            <v>รพท.</v>
          </cell>
          <cell r="F752" t="str">
            <v>S</v>
          </cell>
          <cell r="G752">
            <v>509</v>
          </cell>
          <cell r="I752">
            <v>17</v>
          </cell>
          <cell r="J752" t="str">
            <v>รพท.S &gt;400</v>
          </cell>
        </row>
        <row r="753">
          <cell r="E753" t="str">
            <v>รพช.</v>
          </cell>
          <cell r="F753" t="str">
            <v>F3</v>
          </cell>
          <cell r="G753">
            <v>14</v>
          </cell>
          <cell r="I753">
            <v>2</v>
          </cell>
          <cell r="J753" t="str">
            <v>รพช.F3 &lt;=15,000</v>
          </cell>
        </row>
        <row r="754">
          <cell r="E754" t="str">
            <v>รพช.</v>
          </cell>
          <cell r="F754" t="str">
            <v>F1</v>
          </cell>
          <cell r="G754">
            <v>70</v>
          </cell>
          <cell r="I754">
            <v>10</v>
          </cell>
          <cell r="J754" t="str">
            <v>รพช.F1 50,000-100,000</v>
          </cell>
        </row>
        <row r="755">
          <cell r="E755" t="str">
            <v>รพช.</v>
          </cell>
          <cell r="F755" t="str">
            <v>F2</v>
          </cell>
          <cell r="G755">
            <v>47</v>
          </cell>
          <cell r="I755">
            <v>5</v>
          </cell>
          <cell r="J755" t="str">
            <v>รพช.F2 &lt;=30,000</v>
          </cell>
        </row>
        <row r="756">
          <cell r="E756" t="str">
            <v>รพช.</v>
          </cell>
          <cell r="F756" t="str">
            <v>F2</v>
          </cell>
          <cell r="G756">
            <v>30</v>
          </cell>
          <cell r="I756">
            <v>5</v>
          </cell>
          <cell r="J756" t="str">
            <v>รพช.F2 &lt;=30,000</v>
          </cell>
        </row>
        <row r="757">
          <cell r="E757" t="str">
            <v>รพช.</v>
          </cell>
          <cell r="F757" t="str">
            <v>M2</v>
          </cell>
          <cell r="G757">
            <v>161</v>
          </cell>
          <cell r="I757">
            <v>13</v>
          </cell>
          <cell r="J757" t="str">
            <v>รพช. M2 &gt;100</v>
          </cell>
        </row>
        <row r="758">
          <cell r="E758" t="str">
            <v>รพช.</v>
          </cell>
          <cell r="F758" t="str">
            <v>F3</v>
          </cell>
          <cell r="G758">
            <v>24</v>
          </cell>
          <cell r="I758">
            <v>3</v>
          </cell>
          <cell r="J758" t="str">
            <v>รพช.F3 15,000-25,000</v>
          </cell>
        </row>
        <row r="759">
          <cell r="E759" t="str">
            <v>รพช.</v>
          </cell>
          <cell r="F759" t="str">
            <v>F2</v>
          </cell>
          <cell r="G759">
            <v>30</v>
          </cell>
          <cell r="I759">
            <v>5</v>
          </cell>
          <cell r="J759" t="str">
            <v>รพช.F2 &lt;=30,000</v>
          </cell>
        </row>
        <row r="760">
          <cell r="E760" t="str">
            <v>รพช.</v>
          </cell>
          <cell r="F760" t="str">
            <v>F2</v>
          </cell>
          <cell r="G760">
            <v>30</v>
          </cell>
          <cell r="I760">
            <v>5</v>
          </cell>
          <cell r="J760" t="str">
            <v>รพช.F2 &lt;=30,000</v>
          </cell>
        </row>
        <row r="761">
          <cell r="E761" t="str">
            <v>รพช.</v>
          </cell>
          <cell r="F761" t="str">
            <v>F2</v>
          </cell>
          <cell r="G761">
            <v>72</v>
          </cell>
          <cell r="I761">
            <v>6</v>
          </cell>
          <cell r="J761" t="str">
            <v>รพช.F2 30,000 - 60,000</v>
          </cell>
        </row>
        <row r="762">
          <cell r="E762" t="str">
            <v>รพช.</v>
          </cell>
          <cell r="F762" t="str">
            <v>F3</v>
          </cell>
          <cell r="G762">
            <v>31</v>
          </cell>
          <cell r="I762">
            <v>3</v>
          </cell>
          <cell r="J762" t="str">
            <v>รพช.F3 15,000-25,000</v>
          </cell>
        </row>
        <row r="763">
          <cell r="E763" t="str">
            <v>รพศ.</v>
          </cell>
          <cell r="F763" t="str">
            <v>A</v>
          </cell>
          <cell r="G763">
            <v>844</v>
          </cell>
          <cell r="I763">
            <v>19</v>
          </cell>
          <cell r="J763" t="str">
            <v>รพศ.A &gt;700 to &lt;1000</v>
          </cell>
        </row>
        <row r="764">
          <cell r="E764" t="str">
            <v>รพช.</v>
          </cell>
          <cell r="F764" t="str">
            <v>F2</v>
          </cell>
          <cell r="G764">
            <v>32</v>
          </cell>
          <cell r="I764">
            <v>6</v>
          </cell>
          <cell r="J764" t="str">
            <v>รพช.F2 30,000 - 60,000</v>
          </cell>
        </row>
        <row r="765">
          <cell r="E765" t="str">
            <v>รพช.</v>
          </cell>
          <cell r="F765" t="str">
            <v>F2</v>
          </cell>
          <cell r="G765">
            <v>62</v>
          </cell>
          <cell r="I765">
            <v>6</v>
          </cell>
          <cell r="J765" t="str">
            <v>รพช.F2 30,000 - 60,000</v>
          </cell>
        </row>
        <row r="766">
          <cell r="E766" t="str">
            <v>รพช.</v>
          </cell>
          <cell r="F766" t="str">
            <v>M2</v>
          </cell>
          <cell r="G766">
            <v>90</v>
          </cell>
          <cell r="I766">
            <v>12</v>
          </cell>
          <cell r="J766" t="str">
            <v>รพช. M2 &lt;=100</v>
          </cell>
        </row>
        <row r="767">
          <cell r="E767" t="str">
            <v>รพช.</v>
          </cell>
          <cell r="F767" t="str">
            <v>F2</v>
          </cell>
          <cell r="G767">
            <v>33</v>
          </cell>
          <cell r="I767">
            <v>5</v>
          </cell>
          <cell r="J767" t="str">
            <v>รพช.F2 &lt;=30,000</v>
          </cell>
        </row>
        <row r="768">
          <cell r="E768" t="str">
            <v>รพช.</v>
          </cell>
          <cell r="F768" t="str">
            <v>F1</v>
          </cell>
          <cell r="G768">
            <v>59</v>
          </cell>
          <cell r="I768">
            <v>9</v>
          </cell>
          <cell r="J768" t="str">
            <v>รพช.F1 &lt;=50,000</v>
          </cell>
        </row>
        <row r="769">
          <cell r="E769" t="str">
            <v>รพช.</v>
          </cell>
          <cell r="F769" t="str">
            <v>F1</v>
          </cell>
          <cell r="G769">
            <v>90</v>
          </cell>
          <cell r="I769">
            <v>10</v>
          </cell>
          <cell r="J769" t="str">
            <v>รพช.F1 50,000-100,000</v>
          </cell>
        </row>
        <row r="770">
          <cell r="E770" t="str">
            <v>รพช.</v>
          </cell>
          <cell r="F770" t="str">
            <v>M2</v>
          </cell>
          <cell r="G770">
            <v>251</v>
          </cell>
          <cell r="I770">
            <v>13</v>
          </cell>
          <cell r="J770" t="str">
            <v>รพช. M2 &gt;100</v>
          </cell>
        </row>
        <row r="771">
          <cell r="E771" t="str">
            <v>รพท.</v>
          </cell>
          <cell r="F771" t="str">
            <v>M1</v>
          </cell>
          <cell r="G771">
            <v>322</v>
          </cell>
          <cell r="I771">
            <v>15</v>
          </cell>
          <cell r="J771" t="str">
            <v>รพท. M1 &gt;200</v>
          </cell>
        </row>
        <row r="772">
          <cell r="E772" t="str">
            <v>รพช.</v>
          </cell>
          <cell r="F772" t="str">
            <v>F2</v>
          </cell>
          <cell r="G772">
            <v>61</v>
          </cell>
          <cell r="I772">
            <v>5</v>
          </cell>
          <cell r="J772" t="str">
            <v>รพช.F2 &lt;=30,000</v>
          </cell>
        </row>
        <row r="773">
          <cell r="E773" t="str">
            <v>รพช.</v>
          </cell>
          <cell r="F773" t="str">
            <v>F1</v>
          </cell>
          <cell r="G773">
            <v>69</v>
          </cell>
          <cell r="I773">
            <v>10</v>
          </cell>
          <cell r="J773" t="str">
            <v>รพช.F1 50,000-100,000</v>
          </cell>
        </row>
        <row r="774">
          <cell r="E774" t="str">
            <v>รพช.</v>
          </cell>
          <cell r="F774" t="str">
            <v>M2</v>
          </cell>
          <cell r="G774">
            <v>94</v>
          </cell>
          <cell r="I774">
            <v>12</v>
          </cell>
          <cell r="J774" t="str">
            <v>รพช. M2 &lt;=100</v>
          </cell>
        </row>
        <row r="775">
          <cell r="E775" t="str">
            <v>รพช.</v>
          </cell>
          <cell r="F775" t="str">
            <v>F1</v>
          </cell>
          <cell r="G775">
            <v>81</v>
          </cell>
          <cell r="I775">
            <v>10</v>
          </cell>
          <cell r="J775" t="str">
            <v>รพช.F1 50,000-100,000</v>
          </cell>
        </row>
        <row r="776">
          <cell r="E776" t="str">
            <v>รพท.</v>
          </cell>
          <cell r="F776" t="str">
            <v>M1</v>
          </cell>
          <cell r="G776">
            <v>300</v>
          </cell>
          <cell r="I776">
            <v>15</v>
          </cell>
          <cell r="J776" t="str">
            <v>รพท. M1 &gt;200</v>
          </cell>
        </row>
        <row r="777">
          <cell r="E777" t="str">
            <v>รพช.</v>
          </cell>
          <cell r="F777" t="str">
            <v>F2</v>
          </cell>
          <cell r="G777">
            <v>56</v>
          </cell>
          <cell r="I777">
            <v>5</v>
          </cell>
          <cell r="J777" t="str">
            <v>รพช.F2 &lt;=30,000</v>
          </cell>
        </row>
        <row r="778">
          <cell r="E778" t="str">
            <v>รพช.</v>
          </cell>
          <cell r="F778" t="str">
            <v>F2</v>
          </cell>
          <cell r="G778">
            <v>68</v>
          </cell>
          <cell r="I778">
            <v>6</v>
          </cell>
          <cell r="J778" t="str">
            <v>รพช.F2 30,000 - 60,000</v>
          </cell>
        </row>
        <row r="779">
          <cell r="E779" t="str">
            <v>รพช.</v>
          </cell>
          <cell r="F779" t="str">
            <v>F2</v>
          </cell>
          <cell r="G779">
            <v>33</v>
          </cell>
          <cell r="I779">
            <v>6</v>
          </cell>
          <cell r="J779" t="str">
            <v>รพช.F2 30,000 - 60,000</v>
          </cell>
        </row>
        <row r="780">
          <cell r="E780" t="str">
            <v>รพช.</v>
          </cell>
          <cell r="F780" t="str">
            <v>F3</v>
          </cell>
          <cell r="G780">
            <v>23</v>
          </cell>
          <cell r="I780">
            <v>3</v>
          </cell>
          <cell r="J780" t="str">
            <v>รพช.F3 15,000-25,000</v>
          </cell>
        </row>
        <row r="781">
          <cell r="E781" t="str">
            <v>รพช.</v>
          </cell>
          <cell r="F781" t="str">
            <v>F2</v>
          </cell>
          <cell r="G781">
            <v>35</v>
          </cell>
          <cell r="I781">
            <v>5</v>
          </cell>
          <cell r="J781" t="str">
            <v>รพช.F2 &lt;=30,000</v>
          </cell>
        </row>
        <row r="782">
          <cell r="E782" t="str">
            <v>รพช.</v>
          </cell>
          <cell r="F782" t="str">
            <v>F3</v>
          </cell>
          <cell r="G782">
            <v>29</v>
          </cell>
          <cell r="I782">
            <v>3</v>
          </cell>
          <cell r="J782" t="str">
            <v>รพช.F3 15,000-25,000</v>
          </cell>
        </row>
        <row r="783">
          <cell r="E783" t="str">
            <v>รพช.</v>
          </cell>
          <cell r="F783" t="str">
            <v>F3</v>
          </cell>
          <cell r="G783">
            <v>0</v>
          </cell>
          <cell r="I783">
            <v>3</v>
          </cell>
          <cell r="J783" t="str">
            <v>รพช.F3 15,000-25,000</v>
          </cell>
        </row>
        <row r="784">
          <cell r="E784" t="str">
            <v>รพช.</v>
          </cell>
          <cell r="F784" t="str">
            <v>F3</v>
          </cell>
          <cell r="G784">
            <v>0</v>
          </cell>
          <cell r="I784">
            <v>3</v>
          </cell>
          <cell r="J784" t="str">
            <v>รพช.F3 15,000-25,000</v>
          </cell>
        </row>
        <row r="785">
          <cell r="E785" t="str">
            <v>รพช.</v>
          </cell>
          <cell r="F785" t="str">
            <v>F3</v>
          </cell>
          <cell r="G785">
            <v>0</v>
          </cell>
          <cell r="I785">
            <v>4</v>
          </cell>
          <cell r="J785" t="str">
            <v>รพช.F3 &gt;=25,000</v>
          </cell>
        </row>
        <row r="786">
          <cell r="E786" t="str">
            <v>รพท.</v>
          </cell>
          <cell r="F786" t="str">
            <v>S</v>
          </cell>
          <cell r="G786">
            <v>215</v>
          </cell>
          <cell r="I786">
            <v>16</v>
          </cell>
          <cell r="J786" t="str">
            <v>รพท.S &lt;=400</v>
          </cell>
        </row>
        <row r="787">
          <cell r="E787" t="str">
            <v>รพท.</v>
          </cell>
          <cell r="F787" t="str">
            <v>M1</v>
          </cell>
          <cell r="G787">
            <v>209</v>
          </cell>
          <cell r="I787">
            <v>15</v>
          </cell>
          <cell r="J787" t="str">
            <v>รพท. M1 &gt;200</v>
          </cell>
        </row>
        <row r="788">
          <cell r="E788" t="str">
            <v>รพช.</v>
          </cell>
          <cell r="F788" t="str">
            <v>F2</v>
          </cell>
          <cell r="G788">
            <v>28</v>
          </cell>
          <cell r="I788">
            <v>5</v>
          </cell>
          <cell r="J788" t="str">
            <v>รพช.F2 &lt;=30,000</v>
          </cell>
        </row>
        <row r="789">
          <cell r="E789" t="str">
            <v>รพช.</v>
          </cell>
          <cell r="F789" t="str">
            <v>F2</v>
          </cell>
          <cell r="G789">
            <v>30</v>
          </cell>
          <cell r="I789">
            <v>5</v>
          </cell>
          <cell r="J789" t="str">
            <v>รพช.F2 &lt;=30,000</v>
          </cell>
        </row>
        <row r="790">
          <cell r="E790" t="str">
            <v>รพช.</v>
          </cell>
          <cell r="F790" t="str">
            <v>F2</v>
          </cell>
          <cell r="G790">
            <v>36</v>
          </cell>
          <cell r="I790">
            <v>6</v>
          </cell>
          <cell r="J790" t="str">
            <v>รพช.F2 30,000 - 60,000</v>
          </cell>
        </row>
        <row r="791">
          <cell r="E791" t="str">
            <v>รพช.</v>
          </cell>
          <cell r="F791" t="str">
            <v>F3</v>
          </cell>
          <cell r="G791">
            <v>0</v>
          </cell>
          <cell r="I791">
            <v>2</v>
          </cell>
          <cell r="J791" t="str">
            <v>รพช.F3 &lt;=15,000</v>
          </cell>
        </row>
        <row r="792">
          <cell r="E792" t="str">
            <v>รพช.</v>
          </cell>
          <cell r="F792" t="str">
            <v>F2</v>
          </cell>
          <cell r="G792">
            <v>36</v>
          </cell>
          <cell r="I792">
            <v>5</v>
          </cell>
          <cell r="J792" t="str">
            <v>รพช.F2 &lt;=30,000</v>
          </cell>
        </row>
        <row r="793">
          <cell r="E793" t="str">
            <v>รพช.</v>
          </cell>
          <cell r="F793" t="str">
            <v>F2</v>
          </cell>
          <cell r="G793">
            <v>30</v>
          </cell>
          <cell r="I793">
            <v>5</v>
          </cell>
          <cell r="J793" t="str">
            <v>รพช.F2 &lt;=30,000</v>
          </cell>
        </row>
        <row r="794">
          <cell r="E794" t="str">
            <v>รพช.</v>
          </cell>
          <cell r="F794" t="str">
            <v>F2</v>
          </cell>
          <cell r="G794">
            <v>33</v>
          </cell>
          <cell r="I794">
            <v>6</v>
          </cell>
          <cell r="J794" t="str">
            <v>รพช.F2 30,000 - 60,000</v>
          </cell>
        </row>
        <row r="795">
          <cell r="E795" t="str">
            <v>รพศ.</v>
          </cell>
          <cell r="F795" t="str">
            <v>A</v>
          </cell>
          <cell r="G795">
            <v>591</v>
          </cell>
          <cell r="I795">
            <v>18</v>
          </cell>
          <cell r="J795" t="str">
            <v>รพศ.A &lt;=700</v>
          </cell>
        </row>
        <row r="796">
          <cell r="E796" t="str">
            <v>รพช.</v>
          </cell>
          <cell r="F796" t="str">
            <v>M2</v>
          </cell>
          <cell r="G796">
            <v>60</v>
          </cell>
          <cell r="I796">
            <v>12</v>
          </cell>
          <cell r="J796" t="str">
            <v>รพช. M2 &lt;=100</v>
          </cell>
        </row>
        <row r="797">
          <cell r="E797" t="str">
            <v>รพช.</v>
          </cell>
          <cell r="F797" t="str">
            <v>F1</v>
          </cell>
          <cell r="G797">
            <v>60</v>
          </cell>
          <cell r="I797">
            <v>10</v>
          </cell>
          <cell r="J797" t="str">
            <v>รพช.F1 50,000-100,000</v>
          </cell>
        </row>
        <row r="798">
          <cell r="E798" t="str">
            <v>รพช.</v>
          </cell>
          <cell r="F798" t="str">
            <v>F3</v>
          </cell>
          <cell r="G798">
            <v>0</v>
          </cell>
          <cell r="I798">
            <v>4</v>
          </cell>
          <cell r="J798" t="str">
            <v>รพช.F3 &gt;=25,000</v>
          </cell>
        </row>
        <row r="799">
          <cell r="E799" t="str">
            <v>รพท.</v>
          </cell>
          <cell r="F799" t="str">
            <v>S</v>
          </cell>
          <cell r="G799">
            <v>300</v>
          </cell>
          <cell r="I799">
            <v>16</v>
          </cell>
          <cell r="J799" t="str">
            <v>รพท.S &lt;=400</v>
          </cell>
        </row>
        <row r="800">
          <cell r="E800" t="str">
            <v>รพช.</v>
          </cell>
          <cell r="F800" t="str">
            <v>F3</v>
          </cell>
          <cell r="G800">
            <v>13</v>
          </cell>
          <cell r="I800">
            <v>2</v>
          </cell>
          <cell r="J800" t="str">
            <v>รพช.F3 &lt;=15,000</v>
          </cell>
        </row>
        <row r="801">
          <cell r="E801" t="str">
            <v>รพช.</v>
          </cell>
          <cell r="F801" t="str">
            <v>F2</v>
          </cell>
          <cell r="G801">
            <v>30</v>
          </cell>
          <cell r="I801">
            <v>5</v>
          </cell>
          <cell r="J801" t="str">
            <v>รพช.F2 &lt;=30,000</v>
          </cell>
        </row>
        <row r="802">
          <cell r="E802" t="str">
            <v>รพช.</v>
          </cell>
          <cell r="F802" t="str">
            <v>F2</v>
          </cell>
          <cell r="G802">
            <v>48</v>
          </cell>
          <cell r="I802">
            <v>6</v>
          </cell>
          <cell r="J802" t="str">
            <v>รพช.F2 30,000 - 60,000</v>
          </cell>
        </row>
        <row r="803">
          <cell r="E803" t="str">
            <v>รพช.</v>
          </cell>
          <cell r="F803" t="str">
            <v>F3</v>
          </cell>
          <cell r="G803">
            <v>24</v>
          </cell>
          <cell r="I803">
            <v>2</v>
          </cell>
          <cell r="J803" t="str">
            <v>รพช.F3 &lt;=15,000</v>
          </cell>
        </row>
        <row r="804">
          <cell r="E804" t="str">
            <v>รพศ.</v>
          </cell>
          <cell r="F804" t="str">
            <v>A</v>
          </cell>
          <cell r="G804">
            <v>748</v>
          </cell>
          <cell r="I804">
            <v>19</v>
          </cell>
          <cell r="J804" t="str">
            <v>รพศ.A &gt;700 to &lt;1000</v>
          </cell>
        </row>
        <row r="805">
          <cell r="E805" t="str">
            <v>รพท.</v>
          </cell>
          <cell r="F805" t="str">
            <v>M1</v>
          </cell>
          <cell r="G805">
            <v>159</v>
          </cell>
          <cell r="I805">
            <v>14</v>
          </cell>
          <cell r="J805" t="str">
            <v>รพท. M1 &lt;=200</v>
          </cell>
        </row>
        <row r="806">
          <cell r="E806" t="str">
            <v>รพช.</v>
          </cell>
          <cell r="F806" t="str">
            <v>M2</v>
          </cell>
          <cell r="G806">
            <v>146</v>
          </cell>
          <cell r="I806">
            <v>13</v>
          </cell>
          <cell r="J806" t="str">
            <v>รพช. M2 &gt;100</v>
          </cell>
        </row>
        <row r="807">
          <cell r="E807" t="str">
            <v>รพช.</v>
          </cell>
          <cell r="F807" t="str">
            <v>F2</v>
          </cell>
          <cell r="G807">
            <v>34</v>
          </cell>
          <cell r="I807">
            <v>5</v>
          </cell>
          <cell r="J807" t="str">
            <v>รพช.F2 &lt;=30,000</v>
          </cell>
        </row>
        <row r="808">
          <cell r="E808" t="str">
            <v>รพช.</v>
          </cell>
          <cell r="F808" t="str">
            <v>F2</v>
          </cell>
          <cell r="G808">
            <v>45</v>
          </cell>
          <cell r="I808">
            <v>5</v>
          </cell>
          <cell r="J808" t="str">
            <v>รพช.F2 &lt;=30,000</v>
          </cell>
        </row>
        <row r="809">
          <cell r="E809" t="str">
            <v>รพช.</v>
          </cell>
          <cell r="F809" t="str">
            <v>M2</v>
          </cell>
          <cell r="G809">
            <v>60</v>
          </cell>
          <cell r="I809">
            <v>12</v>
          </cell>
          <cell r="J809" t="str">
            <v>รพช. M2 &lt;=100</v>
          </cell>
        </row>
        <row r="810">
          <cell r="E810" t="str">
            <v>รพช.</v>
          </cell>
          <cell r="F810" t="str">
            <v>F2</v>
          </cell>
          <cell r="G810">
            <v>45</v>
          </cell>
          <cell r="I810">
            <v>6</v>
          </cell>
          <cell r="J810" t="str">
            <v>รพช.F2 30,000 - 60,000</v>
          </cell>
        </row>
        <row r="811">
          <cell r="E811" t="str">
            <v>รพช.</v>
          </cell>
          <cell r="F811" t="str">
            <v>F2</v>
          </cell>
          <cell r="G811">
            <v>30</v>
          </cell>
          <cell r="I811">
            <v>6</v>
          </cell>
          <cell r="J811" t="str">
            <v>รพช.F2 30,000 - 60,000</v>
          </cell>
        </row>
        <row r="812">
          <cell r="E812" t="str">
            <v>รพช.</v>
          </cell>
          <cell r="F812" t="str">
            <v>F3</v>
          </cell>
          <cell r="G812">
            <v>42</v>
          </cell>
          <cell r="I812">
            <v>2</v>
          </cell>
          <cell r="J812" t="str">
            <v>รพช.F3 &lt;=15,000</v>
          </cell>
        </row>
        <row r="813">
          <cell r="E813" t="str">
            <v>รพช.</v>
          </cell>
          <cell r="F813" t="str">
            <v>F2</v>
          </cell>
          <cell r="G813">
            <v>41</v>
          </cell>
          <cell r="I813">
            <v>6</v>
          </cell>
          <cell r="J813" t="str">
            <v>รพช.F2 30,000 - 60,000</v>
          </cell>
        </row>
        <row r="814">
          <cell r="E814" t="str">
            <v>รพช.</v>
          </cell>
          <cell r="F814" t="str">
            <v>F2</v>
          </cell>
          <cell r="G814">
            <v>32</v>
          </cell>
          <cell r="I814">
            <v>5</v>
          </cell>
          <cell r="J814" t="str">
            <v>รพช.F2 &lt;=30,000</v>
          </cell>
        </row>
        <row r="815">
          <cell r="E815" t="str">
            <v>รพช.</v>
          </cell>
          <cell r="F815" t="str">
            <v>M2</v>
          </cell>
          <cell r="G815">
            <v>65</v>
          </cell>
          <cell r="I815">
            <v>12</v>
          </cell>
          <cell r="J815" t="str">
            <v>รพช. M2 &lt;=100</v>
          </cell>
        </row>
        <row r="816">
          <cell r="E816" t="str">
            <v>รพช.</v>
          </cell>
          <cell r="F816" t="str">
            <v>F2</v>
          </cell>
          <cell r="G816">
            <v>33</v>
          </cell>
          <cell r="I816">
            <v>5</v>
          </cell>
          <cell r="J816" t="str">
            <v>รพช.F2 &lt;=30,000</v>
          </cell>
        </row>
        <row r="817">
          <cell r="E817" t="str">
            <v>รพช.</v>
          </cell>
          <cell r="F817" t="str">
            <v>F2</v>
          </cell>
          <cell r="G817">
            <v>37</v>
          </cell>
          <cell r="I817">
            <v>6</v>
          </cell>
          <cell r="J817" t="str">
            <v>รพช.F2 30,000 - 60,000</v>
          </cell>
        </row>
        <row r="818">
          <cell r="E818" t="str">
            <v>รพช.</v>
          </cell>
          <cell r="F818" t="str">
            <v>F2</v>
          </cell>
          <cell r="G818">
            <v>70</v>
          </cell>
          <cell r="I818">
            <v>6</v>
          </cell>
          <cell r="J818" t="str">
            <v>รพช.F2 30,000 - 60,000</v>
          </cell>
        </row>
        <row r="819">
          <cell r="E819" t="str">
            <v>รพช.</v>
          </cell>
          <cell r="F819" t="str">
            <v>F2</v>
          </cell>
          <cell r="G819">
            <v>60</v>
          </cell>
          <cell r="I819">
            <v>6</v>
          </cell>
          <cell r="J819" t="str">
            <v>รพช.F2 30,000 - 60,000</v>
          </cell>
        </row>
        <row r="820">
          <cell r="E820" t="str">
            <v>รพช.</v>
          </cell>
          <cell r="F820" t="str">
            <v>F2</v>
          </cell>
          <cell r="G820">
            <v>36</v>
          </cell>
          <cell r="I820">
            <v>5</v>
          </cell>
          <cell r="J820" t="str">
            <v>รพช.F2 &lt;=30,000</v>
          </cell>
        </row>
        <row r="821">
          <cell r="E821" t="str">
            <v>รพช.</v>
          </cell>
          <cell r="F821" t="str">
            <v>M2</v>
          </cell>
          <cell r="G821">
            <v>120</v>
          </cell>
          <cell r="I821">
            <v>13</v>
          </cell>
          <cell r="J821" t="str">
            <v>รพช. M2 &gt;100</v>
          </cell>
        </row>
        <row r="822">
          <cell r="E822" t="str">
            <v>รพช.</v>
          </cell>
          <cell r="F822" t="str">
            <v>F2</v>
          </cell>
          <cell r="G822">
            <v>35</v>
          </cell>
          <cell r="I822">
            <v>5</v>
          </cell>
          <cell r="J822" t="str">
            <v>รพช.F2 &lt;=30,000</v>
          </cell>
        </row>
        <row r="823">
          <cell r="E823" t="str">
            <v>รพช.</v>
          </cell>
          <cell r="F823" t="str">
            <v>M2</v>
          </cell>
          <cell r="G823">
            <v>73</v>
          </cell>
          <cell r="I823">
            <v>12</v>
          </cell>
          <cell r="J823" t="str">
            <v>รพช. M2 &lt;=100</v>
          </cell>
        </row>
        <row r="824">
          <cell r="E824" t="str">
            <v>รพช.</v>
          </cell>
          <cell r="F824" t="str">
            <v>F3</v>
          </cell>
          <cell r="G824">
            <v>10</v>
          </cell>
          <cell r="I824">
            <v>2</v>
          </cell>
          <cell r="J824" t="str">
            <v>รพช.F3 &lt;=15,000</v>
          </cell>
        </row>
        <row r="825">
          <cell r="E825" t="str">
            <v>รพศ.</v>
          </cell>
          <cell r="F825" t="str">
            <v>A</v>
          </cell>
          <cell r="G825">
            <v>553</v>
          </cell>
          <cell r="I825">
            <v>18</v>
          </cell>
          <cell r="J825" t="str">
            <v>รพศ.A &lt;=700</v>
          </cell>
        </row>
        <row r="826">
          <cell r="E826" t="str">
            <v>รพช.</v>
          </cell>
          <cell r="F826" t="str">
            <v>F1</v>
          </cell>
          <cell r="G826">
            <v>77</v>
          </cell>
          <cell r="I826">
            <v>10</v>
          </cell>
          <cell r="J826" t="str">
            <v>รพช.F1 50,000-100,000</v>
          </cell>
        </row>
        <row r="827">
          <cell r="E827" t="str">
            <v>รพช.</v>
          </cell>
          <cell r="F827" t="str">
            <v>F1</v>
          </cell>
          <cell r="G827">
            <v>60</v>
          </cell>
          <cell r="I827">
            <v>9</v>
          </cell>
          <cell r="J827" t="str">
            <v>รพช.F1 &lt;=50,000</v>
          </cell>
        </row>
        <row r="828">
          <cell r="E828" t="str">
            <v>รพช.</v>
          </cell>
          <cell r="F828" t="str">
            <v>F2</v>
          </cell>
          <cell r="G828">
            <v>43</v>
          </cell>
          <cell r="I828">
            <v>6</v>
          </cell>
          <cell r="J828" t="str">
            <v>รพช.F2 30,000 - 60,000</v>
          </cell>
        </row>
        <row r="829">
          <cell r="E829" t="str">
            <v>รพช.</v>
          </cell>
          <cell r="F829" t="str">
            <v>F2</v>
          </cell>
          <cell r="G829">
            <v>44</v>
          </cell>
          <cell r="I829">
            <v>6</v>
          </cell>
          <cell r="J829" t="str">
            <v>รพช.F2 30,000 - 60,000</v>
          </cell>
        </row>
        <row r="830">
          <cell r="E830" t="str">
            <v>รพช.</v>
          </cell>
          <cell r="F830" t="str">
            <v>M2</v>
          </cell>
          <cell r="G830">
            <v>100</v>
          </cell>
          <cell r="I830">
            <v>12</v>
          </cell>
          <cell r="J830" t="str">
            <v>รพช. M2 &lt;=100</v>
          </cell>
        </row>
        <row r="831">
          <cell r="E831" t="str">
            <v>รพช.</v>
          </cell>
          <cell r="F831" t="str">
            <v>F2</v>
          </cell>
          <cell r="G831">
            <v>38</v>
          </cell>
          <cell r="I831">
            <v>6</v>
          </cell>
          <cell r="J831" t="str">
            <v>รพช.F2 30,000 - 60,000</v>
          </cell>
        </row>
        <row r="832">
          <cell r="E832" t="str">
            <v>รพช.</v>
          </cell>
          <cell r="F832" t="str">
            <v>F2</v>
          </cell>
          <cell r="G832">
            <v>60</v>
          </cell>
          <cell r="I832">
            <v>6</v>
          </cell>
          <cell r="J832" t="str">
            <v>รพช.F2 30,000 - 60,000</v>
          </cell>
        </row>
        <row r="833">
          <cell r="E833" t="str">
            <v>รพช.</v>
          </cell>
          <cell r="F833" t="str">
            <v>F2</v>
          </cell>
          <cell r="G833">
            <v>45</v>
          </cell>
          <cell r="I833">
            <v>5</v>
          </cell>
          <cell r="J833" t="str">
            <v>รพช.F2 &lt;=30,000</v>
          </cell>
        </row>
        <row r="834">
          <cell r="E834" t="str">
            <v>รพช.</v>
          </cell>
          <cell r="F834" t="str">
            <v>F3</v>
          </cell>
          <cell r="G834">
            <v>25</v>
          </cell>
          <cell r="I834">
            <v>2</v>
          </cell>
          <cell r="J834" t="str">
            <v>รพช.F3 &lt;=15,000</v>
          </cell>
        </row>
        <row r="835">
          <cell r="E835" t="str">
            <v>รพท.</v>
          </cell>
          <cell r="F835" t="str">
            <v>S</v>
          </cell>
          <cell r="G835">
            <v>407</v>
          </cell>
          <cell r="I835">
            <v>17</v>
          </cell>
          <cell r="J835" t="str">
            <v>รพท.S &gt;400</v>
          </cell>
        </row>
        <row r="836">
          <cell r="E836" t="str">
            <v>รพท.</v>
          </cell>
          <cell r="F836" t="str">
            <v>M1</v>
          </cell>
          <cell r="G836">
            <v>212</v>
          </cell>
          <cell r="I836">
            <v>15</v>
          </cell>
          <cell r="J836" t="str">
            <v>รพท. M1 &gt;200</v>
          </cell>
        </row>
        <row r="837">
          <cell r="E837" t="str">
            <v>รพช.</v>
          </cell>
          <cell r="F837" t="str">
            <v>F1</v>
          </cell>
          <cell r="G837">
            <v>109</v>
          </cell>
          <cell r="I837">
            <v>10</v>
          </cell>
          <cell r="J837" t="str">
            <v>รพช.F1 50,000-100,000</v>
          </cell>
        </row>
        <row r="838">
          <cell r="E838" t="str">
            <v>รพช.</v>
          </cell>
          <cell r="F838" t="str">
            <v>F2</v>
          </cell>
          <cell r="G838">
            <v>68</v>
          </cell>
          <cell r="I838">
            <v>6</v>
          </cell>
          <cell r="J838" t="str">
            <v>รพช.F2 30,000 - 60,000</v>
          </cell>
        </row>
        <row r="839">
          <cell r="E839" t="str">
            <v>รพช.</v>
          </cell>
          <cell r="F839" t="str">
            <v>F1</v>
          </cell>
          <cell r="G839">
            <v>85</v>
          </cell>
          <cell r="I839">
            <v>10</v>
          </cell>
          <cell r="J839" t="str">
            <v>รพช.F1 50,000-100,000</v>
          </cell>
        </row>
        <row r="840">
          <cell r="E840" t="str">
            <v>รพช.</v>
          </cell>
          <cell r="F840" t="str">
            <v>F2</v>
          </cell>
          <cell r="G840">
            <v>82</v>
          </cell>
          <cell r="I840">
            <v>7</v>
          </cell>
          <cell r="J840" t="str">
            <v>รพช.F2 60,000-90,000</v>
          </cell>
        </row>
        <row r="841">
          <cell r="E841" t="str">
            <v>รพช.</v>
          </cell>
          <cell r="F841" t="str">
            <v>F2</v>
          </cell>
          <cell r="G841">
            <v>42</v>
          </cell>
          <cell r="I841">
            <v>6</v>
          </cell>
          <cell r="J841" t="str">
            <v>รพช.F2 30,000 - 60,000</v>
          </cell>
        </row>
        <row r="842">
          <cell r="E842" t="str">
            <v>รพช.</v>
          </cell>
          <cell r="F842" t="str">
            <v>F2</v>
          </cell>
          <cell r="G842">
            <v>66</v>
          </cell>
          <cell r="I842">
            <v>6</v>
          </cell>
          <cell r="J842" t="str">
            <v>รพช.F2 30,000 - 60,000</v>
          </cell>
        </row>
        <row r="843">
          <cell r="E843" t="str">
            <v>รพช.</v>
          </cell>
          <cell r="F843" t="str">
            <v>F2</v>
          </cell>
          <cell r="G843">
            <v>30</v>
          </cell>
          <cell r="I843">
            <v>5</v>
          </cell>
          <cell r="J843" t="str">
            <v>รพช.F2 &lt;=30,000</v>
          </cell>
        </row>
        <row r="844">
          <cell r="E844" t="str">
            <v>รพช.</v>
          </cell>
          <cell r="F844" t="str">
            <v>F2</v>
          </cell>
          <cell r="G844">
            <v>36</v>
          </cell>
          <cell r="I844">
            <v>6</v>
          </cell>
          <cell r="J844" t="str">
            <v>รพช.F2 30,000 - 60,000</v>
          </cell>
        </row>
        <row r="845">
          <cell r="E845" t="str">
            <v>รพช.</v>
          </cell>
          <cell r="F845" t="str">
            <v>F2</v>
          </cell>
          <cell r="G845">
            <v>72</v>
          </cell>
          <cell r="I845">
            <v>6</v>
          </cell>
          <cell r="J845" t="str">
            <v>รพช.F2 30,000 - 60,000</v>
          </cell>
        </row>
        <row r="846">
          <cell r="E846" t="str">
            <v>รพช.</v>
          </cell>
          <cell r="F846" t="str">
            <v>F2</v>
          </cell>
          <cell r="G846">
            <v>34</v>
          </cell>
          <cell r="I846">
            <v>6</v>
          </cell>
          <cell r="J846" t="str">
            <v>รพช.F2 30,000 - 60,000</v>
          </cell>
        </row>
        <row r="847">
          <cell r="E847" t="str">
            <v>รพช.</v>
          </cell>
          <cell r="F847" t="str">
            <v>F2</v>
          </cell>
          <cell r="G847">
            <v>44</v>
          </cell>
          <cell r="I847">
            <v>6</v>
          </cell>
          <cell r="J847" t="str">
            <v>รพช.F2 30,000 - 60,000</v>
          </cell>
        </row>
        <row r="848">
          <cell r="E848" t="str">
            <v>รพท.</v>
          </cell>
          <cell r="F848" t="str">
            <v>S</v>
          </cell>
          <cell r="G848">
            <v>504</v>
          </cell>
          <cell r="I848">
            <v>17</v>
          </cell>
          <cell r="J848" t="str">
            <v>รพท.S &gt;400</v>
          </cell>
        </row>
        <row r="849">
          <cell r="E849" t="str">
            <v>รพช.</v>
          </cell>
          <cell r="F849" t="str">
            <v>F1</v>
          </cell>
          <cell r="G849">
            <v>106</v>
          </cell>
          <cell r="I849">
            <v>10</v>
          </cell>
          <cell r="J849" t="str">
            <v>รพช.F1 50,000-100,000</v>
          </cell>
        </row>
        <row r="850">
          <cell r="E850" t="str">
            <v>รพช.</v>
          </cell>
          <cell r="F850" t="str">
            <v>F2</v>
          </cell>
          <cell r="G850">
            <v>46</v>
          </cell>
          <cell r="I850">
            <v>7</v>
          </cell>
          <cell r="J850" t="str">
            <v>รพช.F2 60,000-90,000</v>
          </cell>
        </row>
        <row r="851">
          <cell r="E851" t="str">
            <v>รพช.</v>
          </cell>
          <cell r="F851" t="str">
            <v>F2</v>
          </cell>
          <cell r="G851">
            <v>39</v>
          </cell>
          <cell r="I851">
            <v>6</v>
          </cell>
          <cell r="J851" t="str">
            <v>รพช.F2 30,000 - 60,000</v>
          </cell>
        </row>
        <row r="852">
          <cell r="E852" t="str">
            <v>รพช.</v>
          </cell>
          <cell r="F852" t="str">
            <v>F2</v>
          </cell>
          <cell r="G852">
            <v>42</v>
          </cell>
          <cell r="I852">
            <v>6</v>
          </cell>
          <cell r="J852" t="str">
            <v>รพช.F2 30,000 - 60,000</v>
          </cell>
        </row>
        <row r="853">
          <cell r="E853" t="str">
            <v>รพช.</v>
          </cell>
          <cell r="F853" t="str">
            <v>F2</v>
          </cell>
          <cell r="G853">
            <v>36</v>
          </cell>
          <cell r="I853">
            <v>5</v>
          </cell>
          <cell r="J853" t="str">
            <v>รพช.F2 &lt;=30,000</v>
          </cell>
        </row>
        <row r="854">
          <cell r="E854" t="str">
            <v>รพช.</v>
          </cell>
          <cell r="F854" t="str">
            <v>F2</v>
          </cell>
          <cell r="G854">
            <v>34</v>
          </cell>
          <cell r="I854">
            <v>5</v>
          </cell>
          <cell r="J854" t="str">
            <v>รพช.F2 &lt;=30,000</v>
          </cell>
        </row>
        <row r="855">
          <cell r="E855" t="str">
            <v>รพช.</v>
          </cell>
          <cell r="F855" t="str">
            <v>F2</v>
          </cell>
          <cell r="G855">
            <v>79</v>
          </cell>
          <cell r="I855">
            <v>7</v>
          </cell>
          <cell r="J855" t="str">
            <v>รพช.F2 60,000-90,000</v>
          </cell>
        </row>
        <row r="856">
          <cell r="E856" t="str">
            <v>รพช.</v>
          </cell>
          <cell r="F856" t="str">
            <v>F2</v>
          </cell>
          <cell r="G856">
            <v>48</v>
          </cell>
          <cell r="I856">
            <v>7</v>
          </cell>
          <cell r="J856" t="str">
            <v>รพช.F2 60,000-90,000</v>
          </cell>
        </row>
        <row r="857">
          <cell r="E857" t="str">
            <v>รพช.</v>
          </cell>
          <cell r="F857" t="str">
            <v>F2</v>
          </cell>
          <cell r="G857">
            <v>39</v>
          </cell>
          <cell r="I857">
            <v>5</v>
          </cell>
          <cell r="J857" t="str">
            <v>รพช.F2 &lt;=30,000</v>
          </cell>
        </row>
        <row r="858">
          <cell r="E858" t="str">
            <v>รพช.</v>
          </cell>
          <cell r="F858" t="str">
            <v>M2</v>
          </cell>
          <cell r="G858">
            <v>128</v>
          </cell>
          <cell r="I858">
            <v>13</v>
          </cell>
          <cell r="J858" t="str">
            <v>รพช. M2 &gt;100</v>
          </cell>
        </row>
        <row r="859">
          <cell r="E859" t="str">
            <v>รพช.</v>
          </cell>
          <cell r="F859" t="str">
            <v>F2</v>
          </cell>
          <cell r="G859">
            <v>37</v>
          </cell>
          <cell r="I859">
            <v>5</v>
          </cell>
          <cell r="J859" t="str">
            <v>รพช.F2 &lt;=30,000</v>
          </cell>
        </row>
        <row r="860">
          <cell r="E860" t="str">
            <v>รพท.</v>
          </cell>
          <cell r="F860" t="str">
            <v>S</v>
          </cell>
          <cell r="G860">
            <v>448</v>
          </cell>
          <cell r="I860">
            <v>17</v>
          </cell>
          <cell r="J860" t="str">
            <v>รพท.S &gt;400</v>
          </cell>
        </row>
        <row r="861">
          <cell r="E861" t="str">
            <v>รพช.</v>
          </cell>
          <cell r="F861" t="str">
            <v>F2</v>
          </cell>
          <cell r="G861">
            <v>30</v>
          </cell>
          <cell r="I861">
            <v>5</v>
          </cell>
          <cell r="J861" t="str">
            <v>รพช.F2 &lt;=30,000</v>
          </cell>
        </row>
        <row r="862">
          <cell r="E862" t="str">
            <v>รพช.</v>
          </cell>
          <cell r="F862" t="str">
            <v>F2</v>
          </cell>
          <cell r="G862">
            <v>50</v>
          </cell>
          <cell r="I862">
            <v>6</v>
          </cell>
          <cell r="J862" t="str">
            <v>รพช.F2 30,000 - 60,000</v>
          </cell>
        </row>
        <row r="863">
          <cell r="E863" t="str">
            <v>รพช.</v>
          </cell>
          <cell r="F863" t="str">
            <v>F1</v>
          </cell>
          <cell r="G863">
            <v>36</v>
          </cell>
          <cell r="I863">
            <v>9</v>
          </cell>
          <cell r="J863" t="str">
            <v>รพช.F1 &lt;=50,000</v>
          </cell>
        </row>
        <row r="864">
          <cell r="E864" t="str">
            <v>รพช.</v>
          </cell>
          <cell r="F864" t="str">
            <v>M2</v>
          </cell>
          <cell r="G864">
            <v>90</v>
          </cell>
          <cell r="I864">
            <v>12</v>
          </cell>
          <cell r="J864" t="str">
            <v>รพช. M2 &lt;=100</v>
          </cell>
        </row>
        <row r="865">
          <cell r="E865" t="str">
            <v>รพช.</v>
          </cell>
          <cell r="F865" t="str">
            <v>F2</v>
          </cell>
          <cell r="G865">
            <v>36</v>
          </cell>
          <cell r="I865">
            <v>6</v>
          </cell>
          <cell r="J865" t="str">
            <v>รพช.F2 30,000 - 60,000</v>
          </cell>
        </row>
        <row r="866">
          <cell r="E866" t="str">
            <v>รพช.</v>
          </cell>
          <cell r="F866" t="str">
            <v>F2</v>
          </cell>
          <cell r="G866">
            <v>30</v>
          </cell>
          <cell r="I866">
            <v>5</v>
          </cell>
          <cell r="J866" t="str">
            <v>รพช.F2 &lt;=30,000</v>
          </cell>
        </row>
        <row r="867">
          <cell r="E867" t="str">
            <v>รพช.</v>
          </cell>
          <cell r="F867" t="str">
            <v>F2</v>
          </cell>
          <cell r="G867">
            <v>30</v>
          </cell>
          <cell r="I867">
            <v>6</v>
          </cell>
          <cell r="J867" t="str">
            <v>รพช.F2 30,000 - 60,000</v>
          </cell>
        </row>
        <row r="868">
          <cell r="E868" t="str">
            <v>รพช.</v>
          </cell>
          <cell r="F868" t="str">
            <v>F2</v>
          </cell>
          <cell r="G868">
            <v>30</v>
          </cell>
          <cell r="I868">
            <v>5</v>
          </cell>
          <cell r="J868" t="str">
            <v>รพช.F2 &lt;=30,000</v>
          </cell>
        </row>
        <row r="869">
          <cell r="E869" t="str">
            <v>รพช.</v>
          </cell>
          <cell r="F869" t="str">
            <v>F2</v>
          </cell>
          <cell r="G869">
            <v>30</v>
          </cell>
          <cell r="I869">
            <v>5</v>
          </cell>
          <cell r="J869" t="str">
            <v>รพช.F2 &lt;=30,000</v>
          </cell>
        </row>
        <row r="870">
          <cell r="E870" t="str">
            <v>รพช.</v>
          </cell>
          <cell r="F870" t="str">
            <v>F3</v>
          </cell>
          <cell r="G870">
            <v>35</v>
          </cell>
          <cell r="I870">
            <v>3</v>
          </cell>
          <cell r="J870" t="str">
            <v>รพช.F3 15,000-25,000</v>
          </cell>
        </row>
        <row r="871">
          <cell r="E871" t="str">
            <v>รพศ.</v>
          </cell>
          <cell r="F871" t="str">
            <v>A</v>
          </cell>
          <cell r="G871">
            <v>541</v>
          </cell>
          <cell r="I871">
            <v>18</v>
          </cell>
          <cell r="J871" t="str">
            <v>รพศ.A &lt;=700</v>
          </cell>
        </row>
        <row r="872">
          <cell r="E872" t="str">
            <v>รพท.</v>
          </cell>
          <cell r="F872" t="str">
            <v>M1</v>
          </cell>
          <cell r="G872">
            <v>157</v>
          </cell>
          <cell r="I872">
            <v>14</v>
          </cell>
          <cell r="J872" t="str">
            <v>รพท. M1 &lt;=200</v>
          </cell>
        </row>
        <row r="873">
          <cell r="E873" t="str">
            <v>รพช.</v>
          </cell>
          <cell r="F873" t="str">
            <v>F2</v>
          </cell>
          <cell r="G873">
            <v>60</v>
          </cell>
          <cell r="I873">
            <v>6</v>
          </cell>
          <cell r="J873" t="str">
            <v>รพช.F2 30,000 - 60,000</v>
          </cell>
        </row>
        <row r="874">
          <cell r="E874" t="str">
            <v>รพช.</v>
          </cell>
          <cell r="F874" t="str">
            <v>F2</v>
          </cell>
          <cell r="G874">
            <v>30</v>
          </cell>
          <cell r="I874">
            <v>5</v>
          </cell>
          <cell r="J874" t="str">
            <v>รพช.F2 &lt;=30,000</v>
          </cell>
        </row>
        <row r="875">
          <cell r="E875" t="str">
            <v>รพช.</v>
          </cell>
          <cell r="F875" t="str">
            <v>F1</v>
          </cell>
          <cell r="G875">
            <v>107</v>
          </cell>
          <cell r="I875">
            <v>10</v>
          </cell>
          <cell r="J875" t="str">
            <v>รพช.F1 50,000-100,000</v>
          </cell>
        </row>
        <row r="876">
          <cell r="E876" t="str">
            <v>รพช.</v>
          </cell>
          <cell r="F876" t="str">
            <v>F1</v>
          </cell>
          <cell r="G876">
            <v>79</v>
          </cell>
          <cell r="I876">
            <v>10</v>
          </cell>
          <cell r="J876" t="str">
            <v>รพช.F1 50,000-100,000</v>
          </cell>
        </row>
        <row r="877">
          <cell r="E877" t="str">
            <v>รพช.</v>
          </cell>
          <cell r="F877" t="str">
            <v>F2</v>
          </cell>
          <cell r="G877">
            <v>33</v>
          </cell>
          <cell r="I877">
            <v>5</v>
          </cell>
          <cell r="J877" t="str">
            <v>รพช.F2 &lt;=30,000</v>
          </cell>
        </row>
        <row r="878">
          <cell r="E878" t="str">
            <v>รพช.</v>
          </cell>
          <cell r="F878" t="str">
            <v>F2</v>
          </cell>
          <cell r="G878">
            <v>30</v>
          </cell>
          <cell r="I878">
            <v>5</v>
          </cell>
          <cell r="J878" t="str">
            <v>รพช.F2 &lt;=30,000</v>
          </cell>
        </row>
        <row r="879">
          <cell r="E879" t="str">
            <v>รพศ.</v>
          </cell>
          <cell r="F879" t="str">
            <v>A</v>
          </cell>
          <cell r="G879">
            <v>619</v>
          </cell>
          <cell r="I879">
            <v>18</v>
          </cell>
          <cell r="J879" t="str">
            <v>รพศ.A &lt;=700</v>
          </cell>
        </row>
        <row r="880">
          <cell r="E880" t="str">
            <v>รพท.</v>
          </cell>
          <cell r="F880" t="str">
            <v>S</v>
          </cell>
          <cell r="G880">
            <v>508</v>
          </cell>
          <cell r="I880">
            <v>17</v>
          </cell>
          <cell r="J880" t="str">
            <v>รพท.S &gt;400</v>
          </cell>
        </row>
        <row r="881">
          <cell r="E881" t="str">
            <v>รพช.</v>
          </cell>
          <cell r="F881" t="str">
            <v>F2</v>
          </cell>
          <cell r="G881">
            <v>30</v>
          </cell>
          <cell r="I881">
            <v>6</v>
          </cell>
          <cell r="J881" t="str">
            <v>รพช.F2 30,000 - 60,000</v>
          </cell>
        </row>
        <row r="882">
          <cell r="E882" t="str">
            <v>รพช.</v>
          </cell>
          <cell r="F882" t="str">
            <v>F2</v>
          </cell>
          <cell r="G882">
            <v>64</v>
          </cell>
          <cell r="I882">
            <v>7</v>
          </cell>
          <cell r="J882" t="str">
            <v>รพช.F2 60,000-90,000</v>
          </cell>
        </row>
        <row r="883">
          <cell r="E883" t="str">
            <v>รพช.</v>
          </cell>
          <cell r="F883" t="str">
            <v>M2</v>
          </cell>
          <cell r="G883">
            <v>143</v>
          </cell>
          <cell r="I883">
            <v>13</v>
          </cell>
          <cell r="J883" t="str">
            <v>รพช. M2 &gt;100</v>
          </cell>
        </row>
        <row r="884">
          <cell r="E884" t="str">
            <v>รพช.</v>
          </cell>
          <cell r="F884" t="str">
            <v>F2</v>
          </cell>
          <cell r="G884">
            <v>70</v>
          </cell>
          <cell r="I884">
            <v>7</v>
          </cell>
          <cell r="J884" t="str">
            <v>รพช.F2 60,000-90,000</v>
          </cell>
        </row>
        <row r="885">
          <cell r="E885" t="str">
            <v>รพช.</v>
          </cell>
          <cell r="F885" t="str">
            <v>F2</v>
          </cell>
          <cell r="G885">
            <v>46</v>
          </cell>
          <cell r="I885">
            <v>7</v>
          </cell>
          <cell r="J885" t="str">
            <v>รพช.F2 60,000-90,000</v>
          </cell>
        </row>
        <row r="886">
          <cell r="E886" t="str">
            <v>รพช.</v>
          </cell>
          <cell r="F886" t="str">
            <v>F1</v>
          </cell>
          <cell r="G886">
            <v>62</v>
          </cell>
          <cell r="I886">
            <v>9</v>
          </cell>
          <cell r="J886" t="str">
            <v>รพช.F1 &lt;=50,000</v>
          </cell>
        </row>
        <row r="887">
          <cell r="E887" t="str">
            <v>รพช.</v>
          </cell>
          <cell r="F887" t="str">
            <v>F2</v>
          </cell>
          <cell r="G887">
            <v>30</v>
          </cell>
          <cell r="I887">
            <v>5</v>
          </cell>
          <cell r="J887" t="str">
            <v>รพช.F2 &lt;=30,000</v>
          </cell>
        </row>
        <row r="888">
          <cell r="E888" t="str">
            <v>รพช.</v>
          </cell>
          <cell r="F888" t="str">
            <v>F2</v>
          </cell>
          <cell r="G888">
            <v>72</v>
          </cell>
          <cell r="I888">
            <v>6</v>
          </cell>
          <cell r="J888" t="str">
            <v>รพช.F2 30,000 - 60,000</v>
          </cell>
        </row>
        <row r="889">
          <cell r="E889" t="str">
            <v>รพช.</v>
          </cell>
          <cell r="F889" t="str">
            <v>F2</v>
          </cell>
          <cell r="G889">
            <v>55</v>
          </cell>
          <cell r="I889">
            <v>6</v>
          </cell>
          <cell r="J889" t="str">
            <v>รพช.F2 30,000 - 60,000</v>
          </cell>
        </row>
        <row r="890">
          <cell r="E890" t="str">
            <v>รพช.</v>
          </cell>
          <cell r="F890" t="str">
            <v>F2</v>
          </cell>
          <cell r="G890">
            <v>30</v>
          </cell>
          <cell r="I890">
            <v>5</v>
          </cell>
          <cell r="J890" t="str">
            <v>รพช.F2 &lt;=30,000</v>
          </cell>
        </row>
        <row r="891">
          <cell r="E891" t="str">
            <v>รพช.</v>
          </cell>
          <cell r="F891" t="str">
            <v>F2</v>
          </cell>
          <cell r="G891">
            <v>29</v>
          </cell>
          <cell r="I891">
            <v>5</v>
          </cell>
          <cell r="J891" t="str">
            <v>รพช.F2 &lt;=30,000</v>
          </cell>
        </row>
        <row r="892">
          <cell r="E892" t="str">
            <v>รพช.</v>
          </cell>
          <cell r="F892" t="str">
            <v>F2</v>
          </cell>
          <cell r="G892">
            <v>34</v>
          </cell>
          <cell r="I892">
            <v>6</v>
          </cell>
          <cell r="J892" t="str">
            <v>รพช.F2 30,000 - 60,000</v>
          </cell>
        </row>
        <row r="893">
          <cell r="E893" t="str">
            <v>รพช.</v>
          </cell>
          <cell r="F893" t="str">
            <v>F2</v>
          </cell>
          <cell r="G893">
            <v>24</v>
          </cell>
          <cell r="I893">
            <v>5</v>
          </cell>
          <cell r="J893" t="str">
            <v>รพช.F2 &lt;=30,000</v>
          </cell>
        </row>
        <row r="894">
          <cell r="E894" t="str">
            <v>รพช.</v>
          </cell>
          <cell r="F894" t="str">
            <v>F2</v>
          </cell>
          <cell r="G894">
            <v>30</v>
          </cell>
          <cell r="I894">
            <v>6</v>
          </cell>
          <cell r="J894" t="str">
            <v>รพช.F2 30,000 - 60,000</v>
          </cell>
        </row>
        <row r="895">
          <cell r="E895" t="str">
            <v>รพช.</v>
          </cell>
          <cell r="F895" t="str">
            <v>F2</v>
          </cell>
          <cell r="G895">
            <v>36</v>
          </cell>
          <cell r="I895">
            <v>5</v>
          </cell>
          <cell r="J895" t="str">
            <v>รพช.F2 &lt;=30,000</v>
          </cell>
        </row>
        <row r="896">
          <cell r="E896" t="str">
            <v>รพท.</v>
          </cell>
          <cell r="F896" t="str">
            <v>S</v>
          </cell>
          <cell r="G896">
            <v>203</v>
          </cell>
          <cell r="I896">
            <v>16</v>
          </cell>
          <cell r="J896" t="str">
            <v>รพท.S &lt;=400</v>
          </cell>
        </row>
        <row r="897">
          <cell r="E897" t="str">
            <v>รพช.</v>
          </cell>
          <cell r="F897" t="str">
            <v>F2</v>
          </cell>
          <cell r="G897">
            <v>31</v>
          </cell>
          <cell r="I897">
            <v>5</v>
          </cell>
          <cell r="J897" t="str">
            <v>รพช.F2 &lt;=30,000</v>
          </cell>
        </row>
        <row r="898">
          <cell r="E898" t="str">
            <v>รพช.</v>
          </cell>
          <cell r="F898" t="str">
            <v>F2</v>
          </cell>
          <cell r="G898">
            <v>33</v>
          </cell>
          <cell r="I898">
            <v>5</v>
          </cell>
          <cell r="J898" t="str">
            <v>รพช.F2 &lt;=30,000</v>
          </cell>
        </row>
        <row r="899">
          <cell r="E899" t="str">
            <v>รพช.</v>
          </cell>
          <cell r="F899" t="str">
            <v>F2</v>
          </cell>
          <cell r="G899">
            <v>33</v>
          </cell>
          <cell r="I899">
            <v>5</v>
          </cell>
          <cell r="J899" t="str">
            <v>รพช.F2 &lt;=30,000</v>
          </cell>
        </row>
        <row r="900">
          <cell r="E900" t="str">
            <v>รพช.</v>
          </cell>
          <cell r="F900" t="str">
            <v>F1</v>
          </cell>
          <cell r="G900">
            <v>83</v>
          </cell>
          <cell r="I900">
            <v>10</v>
          </cell>
          <cell r="J900" t="str">
            <v>รพช.F1 50,000-100,000</v>
          </cell>
        </row>
        <row r="901">
          <cell r="E901" t="str">
            <v>รพช.</v>
          </cell>
          <cell r="F901" t="str">
            <v>F2</v>
          </cell>
          <cell r="G901">
            <v>36</v>
          </cell>
          <cell r="I901">
            <v>5</v>
          </cell>
          <cell r="J901" t="str">
            <v>รพช.F2 &lt;=30,000</v>
          </cell>
        </row>
        <row r="902">
          <cell r="E902" t="str">
            <v>รพช.</v>
          </cell>
          <cell r="F902" t="str">
            <v>F3</v>
          </cell>
          <cell r="G902">
            <v>34</v>
          </cell>
          <cell r="I902">
            <v>3</v>
          </cell>
          <cell r="J902" t="str">
            <v>รพช.F3 15,000-25,000</v>
          </cell>
        </row>
      </sheetData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43" zoomScale="110" zoomScaleNormal="110" workbookViewId="0">
      <selection activeCell="A32" sqref="A32"/>
    </sheetView>
  </sheetViews>
  <sheetFormatPr defaultColWidth="9" defaultRowHeight="14.4" x14ac:dyDescent="0.3"/>
  <cols>
    <col min="1" max="1" width="101.19921875" style="360" customWidth="1"/>
    <col min="2" max="16384" width="9" style="5"/>
  </cols>
  <sheetData>
    <row r="1" spans="1:1" ht="24" customHeight="1" x14ac:dyDescent="0.75">
      <c r="A1" s="355" t="s">
        <v>729</v>
      </c>
    </row>
    <row r="2" spans="1:1" ht="24.6" x14ac:dyDescent="0.3">
      <c r="A2" s="605" t="s">
        <v>6272</v>
      </c>
    </row>
    <row r="3" spans="1:1" ht="21" x14ac:dyDescent="0.3">
      <c r="A3" s="356" t="s">
        <v>6358</v>
      </c>
    </row>
    <row r="4" spans="1:1" ht="21" x14ac:dyDescent="0.3">
      <c r="A4" s="356" t="s">
        <v>6338</v>
      </c>
    </row>
    <row r="5" spans="1:1" ht="21" x14ac:dyDescent="0.3">
      <c r="A5" s="356" t="s">
        <v>6339</v>
      </c>
    </row>
    <row r="6" spans="1:1" ht="21" x14ac:dyDescent="0.3">
      <c r="A6" s="356" t="s">
        <v>6357</v>
      </c>
    </row>
    <row r="7" spans="1:1" ht="21" x14ac:dyDescent="0.3">
      <c r="A7" s="356" t="s">
        <v>6340</v>
      </c>
    </row>
    <row r="8" spans="1:1" ht="21" x14ac:dyDescent="0.3">
      <c r="A8" s="356" t="s">
        <v>6341</v>
      </c>
    </row>
    <row r="9" spans="1:1" ht="21" x14ac:dyDescent="0.3">
      <c r="A9" s="356" t="s">
        <v>6342</v>
      </c>
    </row>
    <row r="10" spans="1:1" ht="21" x14ac:dyDescent="0.3">
      <c r="A10" s="356" t="s">
        <v>6343</v>
      </c>
    </row>
    <row r="11" spans="1:1" ht="21" x14ac:dyDescent="0.3">
      <c r="A11" s="356" t="s">
        <v>6344</v>
      </c>
    </row>
    <row r="12" spans="1:1" ht="21" x14ac:dyDescent="0.3">
      <c r="A12" s="356" t="s">
        <v>6345</v>
      </c>
    </row>
    <row r="13" spans="1:1" ht="21" x14ac:dyDescent="0.3">
      <c r="A13" s="356" t="s">
        <v>6346</v>
      </c>
    </row>
    <row r="14" spans="1:1" ht="21" x14ac:dyDescent="0.3">
      <c r="A14" s="356" t="s">
        <v>6347</v>
      </c>
    </row>
    <row r="15" spans="1:1" ht="24.6" x14ac:dyDescent="0.3">
      <c r="A15" s="356" t="s">
        <v>6352</v>
      </c>
    </row>
    <row r="16" spans="1:1" ht="21" x14ac:dyDescent="0.3">
      <c r="A16" s="356" t="s">
        <v>6348</v>
      </c>
    </row>
    <row r="17" spans="1:1" ht="24.6" x14ac:dyDescent="0.7">
      <c r="A17" s="362" t="s">
        <v>2306</v>
      </c>
    </row>
    <row r="18" spans="1:1" ht="21" x14ac:dyDescent="0.4">
      <c r="A18" s="361" t="s">
        <v>2307</v>
      </c>
    </row>
    <row r="19" spans="1:1" ht="24.6" x14ac:dyDescent="0.7">
      <c r="A19" s="361" t="s">
        <v>2311</v>
      </c>
    </row>
    <row r="20" spans="1:1" ht="21.6" customHeight="1" x14ac:dyDescent="0.7">
      <c r="A20" s="361" t="s">
        <v>2309</v>
      </c>
    </row>
    <row r="21" spans="1:1" ht="21" customHeight="1" x14ac:dyDescent="0.7">
      <c r="A21" s="361" t="s">
        <v>2308</v>
      </c>
    </row>
    <row r="22" spans="1:1" ht="21.6" customHeight="1" x14ac:dyDescent="0.7">
      <c r="A22" s="361" t="s">
        <v>2310</v>
      </c>
    </row>
    <row r="23" spans="1:1" ht="21" customHeight="1" x14ac:dyDescent="0.7">
      <c r="A23" s="361" t="s">
        <v>6296</v>
      </c>
    </row>
    <row r="24" spans="1:1" ht="24.6" x14ac:dyDescent="0.7">
      <c r="A24" s="361" t="s">
        <v>6201</v>
      </c>
    </row>
    <row r="25" spans="1:1" ht="24.6" x14ac:dyDescent="0.7">
      <c r="A25" s="361" t="s">
        <v>6349</v>
      </c>
    </row>
    <row r="26" spans="1:1" ht="21" x14ac:dyDescent="0.4">
      <c r="A26" s="361" t="s">
        <v>6202</v>
      </c>
    </row>
    <row r="27" spans="1:1" ht="21" x14ac:dyDescent="0.4">
      <c r="A27" s="361" t="s">
        <v>6327</v>
      </c>
    </row>
    <row r="28" spans="1:1" ht="21" x14ac:dyDescent="0.4">
      <c r="A28" s="361" t="s">
        <v>2312</v>
      </c>
    </row>
    <row r="29" spans="1:1" ht="21" x14ac:dyDescent="0.6">
      <c r="A29" s="357"/>
    </row>
    <row r="30" spans="1:1" ht="21" x14ac:dyDescent="0.4">
      <c r="A30" s="361" t="s">
        <v>6203</v>
      </c>
    </row>
    <row r="31" spans="1:1" ht="21" x14ac:dyDescent="0.4">
      <c r="A31" s="361" t="s">
        <v>2398</v>
      </c>
    </row>
    <row r="32" spans="1:1" ht="21" x14ac:dyDescent="0.4">
      <c r="A32" s="361" t="s">
        <v>2313</v>
      </c>
    </row>
    <row r="33" spans="1:1" ht="21" x14ac:dyDescent="0.4">
      <c r="A33" s="361" t="s">
        <v>2402</v>
      </c>
    </row>
    <row r="34" spans="1:1" ht="21" x14ac:dyDescent="0.4">
      <c r="A34" s="361" t="s">
        <v>6297</v>
      </c>
    </row>
    <row r="35" spans="1:1" ht="21" x14ac:dyDescent="0.4">
      <c r="A35" s="361" t="s">
        <v>6350</v>
      </c>
    </row>
    <row r="36" spans="1:1" ht="24.6" x14ac:dyDescent="0.7">
      <c r="A36" s="361" t="s">
        <v>6298</v>
      </c>
    </row>
    <row r="37" spans="1:1" ht="21" x14ac:dyDescent="0.4">
      <c r="A37" s="361" t="s">
        <v>2314</v>
      </c>
    </row>
    <row r="38" spans="1:1" ht="21" x14ac:dyDescent="0.4">
      <c r="A38" s="361" t="s">
        <v>2315</v>
      </c>
    </row>
    <row r="39" spans="1:1" ht="21" x14ac:dyDescent="0.4">
      <c r="A39" s="361" t="s">
        <v>2403</v>
      </c>
    </row>
    <row r="40" spans="1:1" ht="21" x14ac:dyDescent="0.4">
      <c r="A40" s="361" t="s">
        <v>2316</v>
      </c>
    </row>
    <row r="41" spans="1:1" ht="24.6" x14ac:dyDescent="0.7">
      <c r="A41" s="361" t="s">
        <v>2319</v>
      </c>
    </row>
    <row r="42" spans="1:1" ht="21" x14ac:dyDescent="0.4">
      <c r="A42" s="361" t="s">
        <v>2320</v>
      </c>
    </row>
    <row r="43" spans="1:1" ht="21" x14ac:dyDescent="0.4">
      <c r="A43" s="361" t="s">
        <v>6299</v>
      </c>
    </row>
    <row r="44" spans="1:1" ht="24.6" x14ac:dyDescent="0.7">
      <c r="A44" s="362" t="s">
        <v>6300</v>
      </c>
    </row>
    <row r="45" spans="1:1" s="6" customFormat="1" ht="24.6" x14ac:dyDescent="0.7">
      <c r="A45" s="365" t="s">
        <v>6328</v>
      </c>
    </row>
    <row r="46" spans="1:1" s="6" customFormat="1" ht="21" x14ac:dyDescent="0.4">
      <c r="A46" s="365" t="s">
        <v>6301</v>
      </c>
    </row>
    <row r="47" spans="1:1" s="6" customFormat="1" ht="21" x14ac:dyDescent="0.4">
      <c r="A47" s="365" t="s">
        <v>2321</v>
      </c>
    </row>
    <row r="48" spans="1:1" s="6" customFormat="1" ht="24.6" x14ac:dyDescent="0.7">
      <c r="A48" s="365" t="s">
        <v>6302</v>
      </c>
    </row>
    <row r="49" spans="1:1" s="6" customFormat="1" ht="21" x14ac:dyDescent="0.4">
      <c r="A49" s="365" t="s">
        <v>6329</v>
      </c>
    </row>
    <row r="50" spans="1:1" s="6" customFormat="1" ht="21" x14ac:dyDescent="0.4">
      <c r="A50" s="365" t="s">
        <v>2327</v>
      </c>
    </row>
    <row r="51" spans="1:1" s="6" customFormat="1" ht="21" x14ac:dyDescent="0.4">
      <c r="A51" s="365" t="s">
        <v>2328</v>
      </c>
    </row>
    <row r="52" spans="1:1" s="6" customFormat="1" ht="24.6" x14ac:dyDescent="0.7">
      <c r="A52" s="365" t="s">
        <v>6303</v>
      </c>
    </row>
    <row r="53" spans="1:1" s="6" customFormat="1" ht="21" x14ac:dyDescent="0.4">
      <c r="A53" s="365" t="s">
        <v>2323</v>
      </c>
    </row>
    <row r="54" spans="1:1" s="6" customFormat="1" ht="24.6" x14ac:dyDescent="0.7">
      <c r="A54" s="365" t="s">
        <v>2324</v>
      </c>
    </row>
    <row r="55" spans="1:1" s="6" customFormat="1" ht="21" x14ac:dyDescent="0.4">
      <c r="A55" s="365" t="s">
        <v>6304</v>
      </c>
    </row>
    <row r="56" spans="1:1" s="6" customFormat="1" ht="21" x14ac:dyDescent="0.4">
      <c r="A56" s="365" t="s">
        <v>2325</v>
      </c>
    </row>
    <row r="57" spans="1:1" s="6" customFormat="1" ht="21" x14ac:dyDescent="0.4">
      <c r="A57" s="365" t="s">
        <v>6330</v>
      </c>
    </row>
    <row r="58" spans="1:1" s="6" customFormat="1" ht="21" x14ac:dyDescent="0.4">
      <c r="A58" s="365" t="s">
        <v>6331</v>
      </c>
    </row>
    <row r="59" spans="1:1" s="6" customFormat="1" ht="21" x14ac:dyDescent="0.4">
      <c r="A59" s="365" t="s">
        <v>6332</v>
      </c>
    </row>
    <row r="60" spans="1:1" s="6" customFormat="1" ht="21" x14ac:dyDescent="0.4">
      <c r="A60" s="365" t="s">
        <v>6305</v>
      </c>
    </row>
    <row r="61" spans="1:1" s="6" customFormat="1" ht="21" x14ac:dyDescent="0.4">
      <c r="A61" s="365" t="s">
        <v>6306</v>
      </c>
    </row>
    <row r="62" spans="1:1" s="6" customFormat="1" ht="21" x14ac:dyDescent="0.4">
      <c r="A62" s="365" t="s">
        <v>2329</v>
      </c>
    </row>
    <row r="63" spans="1:1" s="6" customFormat="1" ht="21" x14ac:dyDescent="0.4">
      <c r="A63" s="365" t="s">
        <v>2330</v>
      </c>
    </row>
    <row r="64" spans="1:1" s="6" customFormat="1" ht="21" x14ac:dyDescent="0.4">
      <c r="A64" s="365" t="s">
        <v>6307</v>
      </c>
    </row>
    <row r="65" spans="1:1" s="6" customFormat="1" ht="21" x14ac:dyDescent="0.4">
      <c r="A65" s="365" t="s">
        <v>2331</v>
      </c>
    </row>
    <row r="66" spans="1:1" s="6" customFormat="1" ht="21" x14ac:dyDescent="0.4">
      <c r="A66" s="365" t="s">
        <v>2334</v>
      </c>
    </row>
    <row r="67" spans="1:1" s="6" customFormat="1" ht="21" x14ac:dyDescent="0.4">
      <c r="A67" s="358" t="s">
        <v>2335</v>
      </c>
    </row>
    <row r="68" spans="1:1" s="6" customFormat="1" ht="21" x14ac:dyDescent="0.4">
      <c r="A68" s="358" t="s">
        <v>6333</v>
      </c>
    </row>
    <row r="69" spans="1:1" s="6" customFormat="1" ht="24.6" x14ac:dyDescent="0.7">
      <c r="A69" s="358" t="s">
        <v>2336</v>
      </c>
    </row>
    <row r="70" spans="1:1" s="6" customFormat="1" ht="21" x14ac:dyDescent="0.4">
      <c r="A70" s="358" t="s">
        <v>6308</v>
      </c>
    </row>
    <row r="71" spans="1:1" s="6" customFormat="1" ht="21" x14ac:dyDescent="0.4">
      <c r="A71" s="359" t="s">
        <v>2337</v>
      </c>
    </row>
    <row r="72" spans="1:1" s="6" customFormat="1" ht="21" x14ac:dyDescent="0.4">
      <c r="A72" s="358" t="s">
        <v>2341</v>
      </c>
    </row>
    <row r="73" spans="1:1" s="6" customFormat="1" ht="24.6" x14ac:dyDescent="0.7">
      <c r="A73" s="358" t="s">
        <v>6334</v>
      </c>
    </row>
    <row r="74" spans="1:1" ht="24.6" x14ac:dyDescent="0.7">
      <c r="A74" s="358" t="s">
        <v>6309</v>
      </c>
    </row>
    <row r="75" spans="1:1" s="6" customFormat="1" ht="22.8" customHeight="1" x14ac:dyDescent="0.4">
      <c r="A75" s="359" t="s">
        <v>2339</v>
      </c>
    </row>
    <row r="76" spans="1:1" ht="24.6" x14ac:dyDescent="0.7">
      <c r="A76" s="358" t="s">
        <v>6335</v>
      </c>
    </row>
    <row r="77" spans="1:1" s="6" customFormat="1" ht="24.6" x14ac:dyDescent="0.7">
      <c r="A77" s="358" t="s">
        <v>6310</v>
      </c>
    </row>
    <row r="78" spans="1:1" s="6" customFormat="1" ht="24.6" x14ac:dyDescent="0.7">
      <c r="A78" s="358" t="s">
        <v>6311</v>
      </c>
    </row>
    <row r="79" spans="1:1" s="6" customFormat="1" ht="21" x14ac:dyDescent="0.4">
      <c r="A79" s="358" t="s">
        <v>6336</v>
      </c>
    </row>
    <row r="80" spans="1:1" s="6" customFormat="1" ht="24.6" x14ac:dyDescent="0.7">
      <c r="A80" s="358" t="s">
        <v>6312</v>
      </c>
    </row>
    <row r="81" spans="1:1" s="6" customFormat="1" ht="24.6" x14ac:dyDescent="0.7">
      <c r="A81" s="372" t="s">
        <v>6313</v>
      </c>
    </row>
    <row r="82" spans="1:1" s="6" customFormat="1" ht="24.6" x14ac:dyDescent="0.7">
      <c r="A82" s="358" t="s">
        <v>2349</v>
      </c>
    </row>
    <row r="83" spans="1:1" s="6" customFormat="1" ht="24.6" x14ac:dyDescent="0.7">
      <c r="A83" s="358" t="s">
        <v>6337</v>
      </c>
    </row>
    <row r="84" spans="1:1" s="6" customFormat="1" ht="24.6" x14ac:dyDescent="0.7">
      <c r="A84" s="358" t="s">
        <v>6314</v>
      </c>
    </row>
    <row r="85" spans="1:1" s="6" customFormat="1" ht="21" x14ac:dyDescent="0.4">
      <c r="A85" s="358" t="s">
        <v>2345</v>
      </c>
    </row>
    <row r="86" spans="1:1" s="6" customFormat="1" ht="24.6" x14ac:dyDescent="0.7">
      <c r="A86" s="358" t="s">
        <v>6315</v>
      </c>
    </row>
    <row r="87" spans="1:1" s="6" customFormat="1" ht="24.6" x14ac:dyDescent="0.7">
      <c r="A87" s="358" t="s">
        <v>6316</v>
      </c>
    </row>
    <row r="88" spans="1:1" ht="24.6" x14ac:dyDescent="0.7">
      <c r="A88" s="358" t="s">
        <v>6317</v>
      </c>
    </row>
    <row r="89" spans="1:1" ht="24.6" x14ac:dyDescent="0.7">
      <c r="A89" s="358" t="s">
        <v>2343</v>
      </c>
    </row>
    <row r="90" spans="1:1" ht="21" x14ac:dyDescent="0.4">
      <c r="A90" s="358" t="s">
        <v>2344</v>
      </c>
    </row>
    <row r="91" spans="1:1" ht="24.6" x14ac:dyDescent="0.7">
      <c r="A91" s="358" t="s">
        <v>2346</v>
      </c>
    </row>
    <row r="92" spans="1:1" ht="24.6" x14ac:dyDescent="0.7">
      <c r="A92" s="358" t="s">
        <v>6318</v>
      </c>
    </row>
    <row r="93" spans="1:1" ht="24.6" x14ac:dyDescent="0.7">
      <c r="A93" s="372" t="s">
        <v>6319</v>
      </c>
    </row>
    <row r="94" spans="1:1" ht="24.6" x14ac:dyDescent="0.7">
      <c r="A94" s="372" t="s">
        <v>2348</v>
      </c>
    </row>
    <row r="95" spans="1:1" ht="21" x14ac:dyDescent="0.4">
      <c r="A95" s="358" t="s">
        <v>2353</v>
      </c>
    </row>
    <row r="96" spans="1:1" ht="21" x14ac:dyDescent="0.4">
      <c r="A96" s="358" t="s">
        <v>6355</v>
      </c>
    </row>
    <row r="97" spans="1:1" ht="21" x14ac:dyDescent="0.4">
      <c r="A97" s="358" t="s">
        <v>6356</v>
      </c>
    </row>
    <row r="98" spans="1:1" ht="21" x14ac:dyDescent="0.4">
      <c r="A98" s="358" t="s">
        <v>2350</v>
      </c>
    </row>
    <row r="99" spans="1:1" ht="24.6" x14ac:dyDescent="0.7">
      <c r="A99" s="358" t="s">
        <v>2372</v>
      </c>
    </row>
    <row r="100" spans="1:1" ht="21" x14ac:dyDescent="0.4">
      <c r="A100" s="358" t="s">
        <v>6320</v>
      </c>
    </row>
    <row r="101" spans="1:1" ht="21" x14ac:dyDescent="0.4">
      <c r="A101" s="358" t="s">
        <v>2351</v>
      </c>
    </row>
    <row r="102" spans="1:1" ht="24.6" x14ac:dyDescent="0.7">
      <c r="A102" s="358" t="s">
        <v>2373</v>
      </c>
    </row>
    <row r="103" spans="1:1" ht="24.6" x14ac:dyDescent="0.7">
      <c r="A103" s="358" t="s">
        <v>2376</v>
      </c>
    </row>
    <row r="104" spans="1:1" ht="24.6" x14ac:dyDescent="0.7">
      <c r="A104" s="358" t="s">
        <v>2374</v>
      </c>
    </row>
    <row r="105" spans="1:1" ht="24.6" x14ac:dyDescent="0.7">
      <c r="A105" s="358" t="s">
        <v>2377</v>
      </c>
    </row>
    <row r="106" spans="1:1" ht="24.6" x14ac:dyDescent="0.7">
      <c r="A106" s="358" t="s">
        <v>2375</v>
      </c>
    </row>
    <row r="107" spans="1:1" ht="21" x14ac:dyDescent="0.4">
      <c r="A107" s="358" t="s">
        <v>2355</v>
      </c>
    </row>
    <row r="108" spans="1:1" ht="24.6" x14ac:dyDescent="0.7">
      <c r="A108" s="358" t="s">
        <v>2357</v>
      </c>
    </row>
    <row r="109" spans="1:1" ht="21" x14ac:dyDescent="0.4">
      <c r="A109" s="358" t="s">
        <v>2356</v>
      </c>
    </row>
    <row r="110" spans="1:1" ht="24.6" x14ac:dyDescent="0.7">
      <c r="A110" s="358" t="s">
        <v>2358</v>
      </c>
    </row>
    <row r="111" spans="1:1" ht="24.6" x14ac:dyDescent="0.7">
      <c r="A111" s="358" t="s">
        <v>2361</v>
      </c>
    </row>
    <row r="112" spans="1:1" ht="24.6" x14ac:dyDescent="0.7">
      <c r="A112" s="358" t="s">
        <v>2362</v>
      </c>
    </row>
    <row r="113" spans="1:1" ht="24.6" x14ac:dyDescent="0.7">
      <c r="A113" s="358" t="s">
        <v>2363</v>
      </c>
    </row>
    <row r="114" spans="1:1" ht="24.6" x14ac:dyDescent="0.7">
      <c r="A114" s="358" t="s">
        <v>2364</v>
      </c>
    </row>
    <row r="115" spans="1:1" ht="24.6" x14ac:dyDescent="0.7">
      <c r="A115" s="358" t="s">
        <v>2365</v>
      </c>
    </row>
    <row r="116" spans="1:1" ht="24.6" x14ac:dyDescent="0.7">
      <c r="A116" s="358" t="s">
        <v>2366</v>
      </c>
    </row>
    <row r="117" spans="1:1" ht="24.6" x14ac:dyDescent="0.7">
      <c r="A117" s="358" t="s">
        <v>2367</v>
      </c>
    </row>
    <row r="118" spans="1:1" ht="24.6" x14ac:dyDescent="0.7">
      <c r="A118" s="358" t="s">
        <v>2368</v>
      </c>
    </row>
    <row r="119" spans="1:1" ht="24.6" x14ac:dyDescent="0.7">
      <c r="A119" s="358" t="s">
        <v>2369</v>
      </c>
    </row>
    <row r="120" spans="1:1" ht="24.6" x14ac:dyDescent="0.7">
      <c r="A120" s="358" t="s">
        <v>2371</v>
      </c>
    </row>
    <row r="121" spans="1:1" ht="27" x14ac:dyDescent="0.75">
      <c r="A121" s="355" t="s">
        <v>6270</v>
      </c>
    </row>
    <row r="122" spans="1:1" ht="21" x14ac:dyDescent="0.4">
      <c r="A122" s="358"/>
    </row>
    <row r="123" spans="1:1" ht="21" x14ac:dyDescent="0.4">
      <c r="A123" s="358"/>
    </row>
    <row r="124" spans="1:1" ht="21" x14ac:dyDescent="0.4">
      <c r="A124" s="358"/>
    </row>
    <row r="125" spans="1:1" ht="21" x14ac:dyDescent="0.4">
      <c r="A125" s="35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1"/>
  <sheetViews>
    <sheetView topLeftCell="A433" zoomScaleNormal="100" workbookViewId="0">
      <selection activeCell="E444" sqref="E444"/>
    </sheetView>
  </sheetViews>
  <sheetFormatPr defaultColWidth="8.796875" defaultRowHeight="20.399999999999999" x14ac:dyDescent="0.35"/>
  <cols>
    <col min="1" max="1" width="15.69921875" style="39" customWidth="1"/>
    <col min="2" max="2" width="65.3984375" style="39" customWidth="1"/>
    <col min="3" max="3" width="18" style="39" customWidth="1"/>
    <col min="4" max="4" width="8.3984375" style="39" customWidth="1"/>
    <col min="5" max="5" width="14.59765625" style="428" bestFit="1" customWidth="1"/>
    <col min="6" max="6" width="16.796875" style="428" bestFit="1" customWidth="1"/>
    <col min="7" max="7" width="8.09765625" style="428" customWidth="1"/>
    <col min="8" max="8" width="18.09765625" style="613" bestFit="1" customWidth="1"/>
    <col min="9" max="16384" width="8.796875" style="39"/>
  </cols>
  <sheetData>
    <row r="1" spans="1:9" ht="34.200000000000003" customHeight="1" x14ac:dyDescent="1">
      <c r="A1" s="353"/>
      <c r="B1" s="354" t="s">
        <v>6363</v>
      </c>
      <c r="C1" s="353"/>
      <c r="D1" s="353"/>
      <c r="E1" s="427"/>
      <c r="F1" s="427"/>
      <c r="G1" s="427"/>
    </row>
    <row r="2" spans="1:9" ht="24.6" x14ac:dyDescent="0.7">
      <c r="A2" s="642" t="s">
        <v>683</v>
      </c>
      <c r="B2" s="433" t="s">
        <v>684</v>
      </c>
      <c r="C2" s="193" t="s">
        <v>669</v>
      </c>
      <c r="D2" s="189"/>
      <c r="E2" s="227" t="s">
        <v>727</v>
      </c>
      <c r="F2" s="227" t="s">
        <v>6262</v>
      </c>
      <c r="G2" s="227"/>
    </row>
    <row r="3" spans="1:9" s="381" customFormat="1" ht="24" customHeight="1" x14ac:dyDescent="0.4">
      <c r="A3" s="518" t="s">
        <v>139</v>
      </c>
      <c r="B3" s="430" t="s">
        <v>140</v>
      </c>
      <c r="C3" s="216">
        <f>IFERROR(VLOOKUP($A3,'5.งบทดลอง รพ.'!$A$2:$C$501,3,0),0)</f>
        <v>0</v>
      </c>
      <c r="D3" s="159"/>
      <c r="E3" s="395" t="s">
        <v>906</v>
      </c>
      <c r="F3" s="395" t="s">
        <v>16</v>
      </c>
      <c r="G3" s="429"/>
      <c r="H3" s="614"/>
      <c r="I3" s="611"/>
    </row>
    <row r="4" spans="1:9" s="381" customFormat="1" ht="21" x14ac:dyDescent="0.4">
      <c r="A4" s="518" t="s">
        <v>141</v>
      </c>
      <c r="B4" s="430" t="s">
        <v>142</v>
      </c>
      <c r="C4" s="216">
        <f>IFERROR(VLOOKUP($A4,'5.งบทดลอง รพ.'!$A$2:$C$501,3,0),0)</f>
        <v>0</v>
      </c>
      <c r="D4" s="159"/>
      <c r="E4" s="395" t="s">
        <v>906</v>
      </c>
      <c r="F4" s="395" t="s">
        <v>16</v>
      </c>
      <c r="G4" s="429"/>
      <c r="H4" s="614"/>
      <c r="I4" s="611"/>
    </row>
    <row r="5" spans="1:9" s="381" customFormat="1" ht="21" x14ac:dyDescent="0.4">
      <c r="A5" s="518" t="s">
        <v>143</v>
      </c>
      <c r="B5" s="430" t="s">
        <v>144</v>
      </c>
      <c r="C5" s="216">
        <f>IFERROR(VLOOKUP($A5,'5.งบทดลอง รพ.'!$A$2:$C$501,3,0),0)</f>
        <v>0</v>
      </c>
      <c r="D5" s="159"/>
      <c r="E5" s="395" t="s">
        <v>906</v>
      </c>
      <c r="F5" s="395" t="s">
        <v>16</v>
      </c>
      <c r="G5" s="429"/>
      <c r="H5" s="614"/>
      <c r="I5" s="611"/>
    </row>
    <row r="6" spans="1:9" s="381" customFormat="1" ht="21" x14ac:dyDescent="0.4">
      <c r="A6" s="518" t="s">
        <v>145</v>
      </c>
      <c r="B6" s="430" t="s">
        <v>146</v>
      </c>
      <c r="C6" s="216">
        <f>IFERROR(VLOOKUP($A6,'5.งบทดลอง รพ.'!$A$2:$C$501,3,0),0)</f>
        <v>0</v>
      </c>
      <c r="D6" s="159"/>
      <c r="E6" s="395" t="s">
        <v>906</v>
      </c>
      <c r="F6" s="395" t="s">
        <v>16</v>
      </c>
      <c r="G6" s="429"/>
      <c r="H6" s="614"/>
      <c r="I6" s="611"/>
    </row>
    <row r="7" spans="1:9" s="381" customFormat="1" ht="21" x14ac:dyDescent="0.4">
      <c r="A7" s="518" t="s">
        <v>147</v>
      </c>
      <c r="B7" s="430" t="s">
        <v>972</v>
      </c>
      <c r="C7" s="216">
        <f>IFERROR(VLOOKUP($A7,'5.งบทดลอง รพ.'!$A$2:$C$501,3,0),0)</f>
        <v>0</v>
      </c>
      <c r="D7" s="159"/>
      <c r="E7" s="395" t="s">
        <v>906</v>
      </c>
      <c r="F7" s="395" t="s">
        <v>16</v>
      </c>
      <c r="G7" s="429"/>
      <c r="H7" s="614"/>
      <c r="I7" s="611"/>
    </row>
    <row r="8" spans="1:9" s="381" customFormat="1" ht="21" x14ac:dyDescent="0.4">
      <c r="A8" s="518" t="s">
        <v>148</v>
      </c>
      <c r="B8" s="430" t="s">
        <v>149</v>
      </c>
      <c r="C8" s="216">
        <f>IFERROR(VLOOKUP($A8,'5.งบทดลอง รพ.'!$A$2:$C$501,3,0),0)</f>
        <v>0</v>
      </c>
      <c r="D8" s="159"/>
      <c r="E8" s="395" t="s">
        <v>906</v>
      </c>
      <c r="F8" s="395" t="s">
        <v>16</v>
      </c>
      <c r="G8" s="429"/>
      <c r="H8" s="614"/>
      <c r="I8" s="611"/>
    </row>
    <row r="9" spans="1:9" s="381" customFormat="1" ht="21" x14ac:dyDescent="0.4">
      <c r="A9" s="518" t="s">
        <v>150</v>
      </c>
      <c r="B9" s="430" t="s">
        <v>171</v>
      </c>
      <c r="C9" s="216">
        <f>IFERROR(VLOOKUP($A9,'5.งบทดลอง รพ.'!$A$2:$C$501,3,0),0)</f>
        <v>0</v>
      </c>
      <c r="D9" s="159"/>
      <c r="E9" s="395" t="s">
        <v>906</v>
      </c>
      <c r="F9" s="395" t="s">
        <v>16</v>
      </c>
      <c r="G9" s="429"/>
      <c r="H9" s="614"/>
      <c r="I9" s="611"/>
    </row>
    <row r="10" spans="1:9" s="381" customFormat="1" ht="21" x14ac:dyDescent="0.4">
      <c r="A10" s="518" t="s">
        <v>151</v>
      </c>
      <c r="B10" s="430" t="s">
        <v>173</v>
      </c>
      <c r="C10" s="216">
        <f>IFERROR(VLOOKUP($A10,'5.งบทดลอง รพ.'!$A$2:$C$501,3,0),0)</f>
        <v>0</v>
      </c>
      <c r="D10" s="159"/>
      <c r="E10" s="395" t="s">
        <v>906</v>
      </c>
      <c r="F10" s="395" t="s">
        <v>16</v>
      </c>
      <c r="G10" s="429"/>
      <c r="H10" s="614"/>
      <c r="I10" s="611"/>
    </row>
    <row r="11" spans="1:9" s="381" customFormat="1" ht="21" x14ac:dyDescent="0.4">
      <c r="A11" s="518" t="s">
        <v>152</v>
      </c>
      <c r="B11" s="430" t="s">
        <v>153</v>
      </c>
      <c r="C11" s="216">
        <f>IFERROR(VLOOKUP($A11,'5.งบทดลอง รพ.'!$A$2:$C$501,3,0),0)</f>
        <v>0</v>
      </c>
      <c r="D11" s="159"/>
      <c r="E11" s="395" t="s">
        <v>906</v>
      </c>
      <c r="F11" s="395" t="s">
        <v>16</v>
      </c>
      <c r="G11" s="429"/>
      <c r="H11" s="614"/>
      <c r="I11" s="611"/>
    </row>
    <row r="12" spans="1:9" s="381" customFormat="1" ht="21" x14ac:dyDescent="0.4">
      <c r="A12" s="518" t="s">
        <v>6218</v>
      </c>
      <c r="B12" s="430" t="s">
        <v>6219</v>
      </c>
      <c r="C12" s="216">
        <f>IFERROR(VLOOKUP($A12,'5.งบทดลอง รพ.'!$A$2:$C$501,3,0),0)</f>
        <v>0</v>
      </c>
      <c r="D12" s="159"/>
      <c r="E12" s="395" t="s">
        <v>906</v>
      </c>
      <c r="F12" s="395" t="s">
        <v>16</v>
      </c>
      <c r="G12" s="429"/>
      <c r="H12" s="614"/>
      <c r="I12" s="611"/>
    </row>
    <row r="13" spans="1:9" s="381" customFormat="1" ht="21" x14ac:dyDescent="0.4">
      <c r="A13" s="518" t="s">
        <v>154</v>
      </c>
      <c r="B13" s="430" t="s">
        <v>155</v>
      </c>
      <c r="C13" s="216">
        <f>IFERROR(VLOOKUP($A13,'5.งบทดลอง รพ.'!$A$2:$C$501,3,0),0)</f>
        <v>0</v>
      </c>
      <c r="D13" s="159"/>
      <c r="E13" s="395" t="s">
        <v>906</v>
      </c>
      <c r="F13" s="395" t="s">
        <v>16</v>
      </c>
      <c r="G13" s="429"/>
      <c r="H13" s="614"/>
      <c r="I13" s="611"/>
    </row>
    <row r="14" spans="1:9" s="381" customFormat="1" ht="21" x14ac:dyDescent="0.4">
      <c r="A14" s="518" t="s">
        <v>112</v>
      </c>
      <c r="B14" s="430" t="s">
        <v>113</v>
      </c>
      <c r="C14" s="216">
        <f>IFERROR(VLOOKUP($A14,'5.งบทดลอง รพ.'!$A$2:$C$501,3,0),0)</f>
        <v>0</v>
      </c>
      <c r="D14" s="159"/>
      <c r="E14" s="395" t="s">
        <v>899</v>
      </c>
      <c r="F14" s="395" t="s">
        <v>12</v>
      </c>
      <c r="G14" s="429"/>
      <c r="H14" s="614"/>
      <c r="I14" s="611"/>
    </row>
    <row r="15" spans="1:9" s="381" customFormat="1" ht="21" x14ac:dyDescent="0.4">
      <c r="A15" s="518" t="s">
        <v>114</v>
      </c>
      <c r="B15" s="430" t="s">
        <v>115</v>
      </c>
      <c r="C15" s="216">
        <f>IFERROR(VLOOKUP($A15,'5.งบทดลอง รพ.'!$A$2:$C$501,3,0),0)</f>
        <v>0</v>
      </c>
      <c r="D15" s="159"/>
      <c r="E15" s="395" t="s">
        <v>899</v>
      </c>
      <c r="F15" s="395" t="s">
        <v>12</v>
      </c>
      <c r="G15" s="429"/>
      <c r="H15" s="614"/>
      <c r="I15" s="611"/>
    </row>
    <row r="16" spans="1:9" s="381" customFormat="1" ht="21" x14ac:dyDescent="0.4">
      <c r="A16" s="518" t="s">
        <v>739</v>
      </c>
      <c r="B16" s="430" t="s">
        <v>117</v>
      </c>
      <c r="C16" s="216">
        <f>IFERROR(VLOOKUP($A16,'5.งบทดลอง รพ.'!$A$2:$C$501,3,0),0)</f>
        <v>0</v>
      </c>
      <c r="D16" s="159"/>
      <c r="E16" s="395" t="s">
        <v>899</v>
      </c>
      <c r="F16" s="395" t="s">
        <v>12</v>
      </c>
      <c r="G16" s="429"/>
      <c r="H16" s="614"/>
      <c r="I16" s="611"/>
    </row>
    <row r="17" spans="1:9" s="381" customFormat="1" ht="21" x14ac:dyDescent="0.4">
      <c r="A17" s="518" t="s">
        <v>740</v>
      </c>
      <c r="B17" s="430" t="s">
        <v>118</v>
      </c>
      <c r="C17" s="216">
        <f>IFERROR(VLOOKUP($A17,'5.งบทดลอง รพ.'!$A$2:$C$501,3,0),0)</f>
        <v>0</v>
      </c>
      <c r="D17" s="159"/>
      <c r="E17" s="395" t="s">
        <v>899</v>
      </c>
      <c r="F17" s="395" t="s">
        <v>12</v>
      </c>
      <c r="G17" s="429"/>
      <c r="H17" s="614"/>
      <c r="I17" s="611"/>
    </row>
    <row r="18" spans="1:9" s="381" customFormat="1" ht="21" x14ac:dyDescent="0.4">
      <c r="A18" s="518" t="s">
        <v>119</v>
      </c>
      <c r="B18" s="430" t="s">
        <v>120</v>
      </c>
      <c r="C18" s="216">
        <f>IFERROR(VLOOKUP($A18,'5.งบทดลอง รพ.'!$A$2:$C$501,3,0),0)</f>
        <v>0</v>
      </c>
      <c r="D18" s="159"/>
      <c r="E18" s="395" t="s">
        <v>899</v>
      </c>
      <c r="F18" s="395" t="s">
        <v>12</v>
      </c>
      <c r="G18" s="429"/>
      <c r="H18" s="614"/>
      <c r="I18" s="611"/>
    </row>
    <row r="19" spans="1:9" s="381" customFormat="1" ht="21" x14ac:dyDescent="0.4">
      <c r="A19" s="518" t="s">
        <v>121</v>
      </c>
      <c r="B19" s="430" t="s">
        <v>122</v>
      </c>
      <c r="C19" s="216">
        <f>IFERROR(VLOOKUP($A19,'5.งบทดลอง รพ.'!$A$2:$C$501,3,0),0)</f>
        <v>0</v>
      </c>
      <c r="D19" s="159"/>
      <c r="E19" s="395" t="s">
        <v>901</v>
      </c>
      <c r="F19" s="395" t="s">
        <v>12</v>
      </c>
      <c r="G19" s="429"/>
      <c r="H19" s="614"/>
      <c r="I19" s="611"/>
    </row>
    <row r="20" spans="1:9" s="381" customFormat="1" ht="21" x14ac:dyDescent="0.4">
      <c r="A20" s="518" t="s">
        <v>741</v>
      </c>
      <c r="B20" s="430" t="s">
        <v>116</v>
      </c>
      <c r="C20" s="216">
        <f>IFERROR(VLOOKUP($A20,'5.งบทดลอง รพ.'!$A$2:$C$501,3,0),0)</f>
        <v>0</v>
      </c>
      <c r="D20" s="159"/>
      <c r="E20" s="395" t="s">
        <v>899</v>
      </c>
      <c r="F20" s="395" t="s">
        <v>12</v>
      </c>
      <c r="G20" s="429"/>
      <c r="H20" s="614"/>
      <c r="I20" s="611"/>
    </row>
    <row r="21" spans="1:9" s="381" customFormat="1" ht="21" x14ac:dyDescent="0.4">
      <c r="A21" s="518" t="s">
        <v>742</v>
      </c>
      <c r="B21" s="430" t="s">
        <v>79</v>
      </c>
      <c r="C21" s="216">
        <f>IFERROR(VLOOKUP($A21,'5.งบทดลอง รพ.'!$A$2:$C$501,3,0),0)</f>
        <v>0</v>
      </c>
      <c r="D21" s="159"/>
      <c r="E21" s="395" t="s">
        <v>882</v>
      </c>
      <c r="F21" s="395" t="s">
        <v>6</v>
      </c>
      <c r="G21" s="429"/>
      <c r="H21" s="614"/>
      <c r="I21" s="611"/>
    </row>
    <row r="22" spans="1:9" s="381" customFormat="1" ht="21" x14ac:dyDescent="0.4">
      <c r="A22" s="518" t="s">
        <v>743</v>
      </c>
      <c r="B22" s="430" t="s">
        <v>744</v>
      </c>
      <c r="C22" s="216">
        <f>IFERROR(VLOOKUP($A22,'5.งบทดลอง รพ.'!$A$2:$C$501,3,0),0)</f>
        <v>0</v>
      </c>
      <c r="D22" s="159"/>
      <c r="E22" s="395" t="s">
        <v>875</v>
      </c>
      <c r="F22" s="395" t="s">
        <v>2</v>
      </c>
      <c r="G22" s="429"/>
      <c r="H22" s="614"/>
      <c r="I22" s="611"/>
    </row>
    <row r="23" spans="1:9" s="381" customFormat="1" ht="21" x14ac:dyDescent="0.4">
      <c r="A23" s="518" t="s">
        <v>745</v>
      </c>
      <c r="B23" s="430" t="s">
        <v>746</v>
      </c>
      <c r="C23" s="216">
        <f>IFERROR(VLOOKUP($A23,'5.งบทดลอง รพ.'!$A$2:$C$501,3,0),0)</f>
        <v>0</v>
      </c>
      <c r="D23" s="159"/>
      <c r="E23" s="395" t="s">
        <v>899</v>
      </c>
      <c r="F23" s="395" t="s">
        <v>12</v>
      </c>
      <c r="G23" s="429"/>
      <c r="H23" s="614"/>
      <c r="I23" s="611"/>
    </row>
    <row r="24" spans="1:9" s="381" customFormat="1" ht="21" x14ac:dyDescent="0.4">
      <c r="A24" s="518" t="s">
        <v>71</v>
      </c>
      <c r="B24" s="430" t="s">
        <v>973</v>
      </c>
      <c r="C24" s="216">
        <f>IFERROR(VLOOKUP($A24,'5.งบทดลอง รพ.'!$A$2:$C$501,3,0),0)</f>
        <v>0</v>
      </c>
      <c r="D24" s="159"/>
      <c r="E24" s="395" t="s">
        <v>876</v>
      </c>
      <c r="F24" s="395" t="s">
        <v>4</v>
      </c>
      <c r="G24" s="429"/>
      <c r="H24" s="614"/>
      <c r="I24" s="611"/>
    </row>
    <row r="25" spans="1:9" s="381" customFormat="1" ht="21" x14ac:dyDescent="0.4">
      <c r="A25" s="518" t="s">
        <v>72</v>
      </c>
      <c r="B25" s="430" t="s">
        <v>974</v>
      </c>
      <c r="C25" s="216">
        <f>IFERROR(VLOOKUP($A25,'5.งบทดลอง รพ.'!$A$2:$C$501,3,0),0)</f>
        <v>0</v>
      </c>
      <c r="D25" s="159"/>
      <c r="E25" s="395" t="s">
        <v>877</v>
      </c>
      <c r="F25" s="395" t="s">
        <v>4</v>
      </c>
      <c r="G25" s="429"/>
      <c r="H25" s="614"/>
      <c r="I25" s="611"/>
    </row>
    <row r="26" spans="1:9" s="381" customFormat="1" ht="21" x14ac:dyDescent="0.4">
      <c r="A26" s="518" t="s">
        <v>123</v>
      </c>
      <c r="B26" s="430" t="s">
        <v>975</v>
      </c>
      <c r="C26" s="216">
        <f>IFERROR(VLOOKUP($A26,'5.งบทดลอง รพ.'!$A$2:$C$501,3,0),0)</f>
        <v>0</v>
      </c>
      <c r="D26" s="159"/>
      <c r="E26" s="395" t="s">
        <v>901</v>
      </c>
      <c r="F26" s="395" t="s">
        <v>12</v>
      </c>
      <c r="G26" s="429"/>
      <c r="H26" s="614"/>
      <c r="I26" s="611"/>
    </row>
    <row r="27" spans="1:9" s="381" customFormat="1" ht="21" x14ac:dyDescent="0.4">
      <c r="A27" s="518" t="s">
        <v>124</v>
      </c>
      <c r="B27" s="430" t="s">
        <v>976</v>
      </c>
      <c r="C27" s="216">
        <f>IFERROR(VLOOKUP($A27,'5.งบทดลอง รพ.'!$A$2:$C$501,3,0),0)</f>
        <v>0</v>
      </c>
      <c r="D27" s="159"/>
      <c r="E27" s="395" t="s">
        <v>903</v>
      </c>
      <c r="F27" s="395" t="s">
        <v>12</v>
      </c>
      <c r="G27" s="429"/>
      <c r="H27" s="614"/>
      <c r="I27" s="611"/>
    </row>
    <row r="28" spans="1:9" s="381" customFormat="1" ht="21" x14ac:dyDescent="0.4">
      <c r="A28" s="518" t="s">
        <v>1181</v>
      </c>
      <c r="B28" s="430" t="s">
        <v>1132</v>
      </c>
      <c r="C28" s="216">
        <f>IFERROR(VLOOKUP($A28,'5.งบทดลอง รพ.'!$A$2:$C$501,3,0),0)</f>
        <v>0</v>
      </c>
      <c r="D28" s="159"/>
      <c r="E28" s="395" t="s">
        <v>876</v>
      </c>
      <c r="F28" s="395" t="s">
        <v>4</v>
      </c>
      <c r="G28" s="429"/>
      <c r="H28" s="614"/>
      <c r="I28" s="611"/>
    </row>
    <row r="29" spans="1:9" s="381" customFormat="1" ht="21" x14ac:dyDescent="0.4">
      <c r="A29" s="518" t="s">
        <v>1182</v>
      </c>
      <c r="B29" s="430" t="s">
        <v>1133</v>
      </c>
      <c r="C29" s="216">
        <f>IFERROR(VLOOKUP($A29,'5.งบทดลอง รพ.'!$A$2:$C$501,3,0),0)</f>
        <v>0</v>
      </c>
      <c r="D29" s="159"/>
      <c r="E29" s="395" t="s">
        <v>877</v>
      </c>
      <c r="F29" s="395" t="s">
        <v>4</v>
      </c>
      <c r="G29" s="429"/>
      <c r="H29" s="614"/>
      <c r="I29" s="611"/>
    </row>
    <row r="30" spans="1:9" s="381" customFormat="1" ht="21" x14ac:dyDescent="0.4">
      <c r="A30" s="518" t="s">
        <v>1183</v>
      </c>
      <c r="B30" s="430" t="s">
        <v>1134</v>
      </c>
      <c r="C30" s="216">
        <f>IFERROR(VLOOKUP($A30,'5.งบทดลอง รพ.'!$A$2:$C$501,3,0),0)</f>
        <v>0</v>
      </c>
      <c r="D30" s="159"/>
      <c r="E30" s="395">
        <v>44060</v>
      </c>
      <c r="F30" s="395" t="s">
        <v>4</v>
      </c>
      <c r="G30" s="429"/>
      <c r="H30" s="614"/>
      <c r="I30" s="611"/>
    </row>
    <row r="31" spans="1:9" s="381" customFormat="1" ht="21" x14ac:dyDescent="0.4">
      <c r="A31" s="518" t="s">
        <v>1184</v>
      </c>
      <c r="B31" s="430" t="s">
        <v>1135</v>
      </c>
      <c r="C31" s="216">
        <f>IFERROR(VLOOKUP($A31,'5.งบทดลอง รพ.'!$A$2:$C$501,3,0),0)</f>
        <v>0</v>
      </c>
      <c r="D31" s="159"/>
      <c r="E31" s="395">
        <v>44060</v>
      </c>
      <c r="F31" s="395" t="s">
        <v>4</v>
      </c>
      <c r="G31" s="429"/>
      <c r="H31" s="614"/>
      <c r="I31" s="611"/>
    </row>
    <row r="32" spans="1:9" s="381" customFormat="1" ht="21" x14ac:dyDescent="0.4">
      <c r="A32" s="518" t="s">
        <v>80</v>
      </c>
      <c r="B32" s="430" t="s">
        <v>977</v>
      </c>
      <c r="C32" s="216">
        <f>IFERROR(VLOOKUP($A32,'5.งบทดลอง รพ.'!$A$2:$C$501,3,0),0)</f>
        <v>0</v>
      </c>
      <c r="D32" s="159"/>
      <c r="E32" s="395" t="s">
        <v>884</v>
      </c>
      <c r="F32" s="395" t="s">
        <v>6</v>
      </c>
      <c r="G32" s="429"/>
      <c r="H32" s="614"/>
      <c r="I32" s="611"/>
    </row>
    <row r="33" spans="1:9" s="381" customFormat="1" ht="21" x14ac:dyDescent="0.4">
      <c r="A33" s="518" t="s">
        <v>81</v>
      </c>
      <c r="B33" s="430" t="s">
        <v>978</v>
      </c>
      <c r="C33" s="216">
        <f>IFERROR(VLOOKUP($A33,'5.งบทดลอง รพ.'!$A$2:$C$501,3,0),0)</f>
        <v>0</v>
      </c>
      <c r="D33" s="159"/>
      <c r="E33" s="395" t="s">
        <v>885</v>
      </c>
      <c r="F33" s="395" t="s">
        <v>6</v>
      </c>
      <c r="G33" s="429"/>
      <c r="H33" s="614"/>
      <c r="I33" s="611"/>
    </row>
    <row r="34" spans="1:9" s="381" customFormat="1" ht="21" x14ac:dyDescent="0.4">
      <c r="A34" s="518" t="s">
        <v>82</v>
      </c>
      <c r="B34" s="430" t="s">
        <v>83</v>
      </c>
      <c r="C34" s="216">
        <f>IFERROR(VLOOKUP($A34,'5.งบทดลอง รพ.'!$A$2:$C$501,3,0),0)</f>
        <v>0</v>
      </c>
      <c r="D34" s="159"/>
      <c r="E34" s="395" t="s">
        <v>886</v>
      </c>
      <c r="F34" s="395" t="s">
        <v>6</v>
      </c>
      <c r="G34" s="429"/>
      <c r="H34" s="614"/>
      <c r="I34" s="611"/>
    </row>
    <row r="35" spans="1:9" s="381" customFormat="1" ht="21" x14ac:dyDescent="0.4">
      <c r="A35" s="518" t="s">
        <v>84</v>
      </c>
      <c r="B35" s="430" t="s">
        <v>85</v>
      </c>
      <c r="C35" s="216">
        <f>IFERROR(VLOOKUP($A35,'5.งบทดลอง รพ.'!$A$2:$C$501,3,0),0)</f>
        <v>0</v>
      </c>
      <c r="D35" s="159"/>
      <c r="E35" s="395" t="s">
        <v>886</v>
      </c>
      <c r="F35" s="395" t="s">
        <v>6</v>
      </c>
      <c r="G35" s="429"/>
      <c r="H35" s="614"/>
      <c r="I35" s="611"/>
    </row>
    <row r="36" spans="1:9" s="381" customFormat="1" ht="21" x14ac:dyDescent="0.4">
      <c r="A36" s="518" t="s">
        <v>125</v>
      </c>
      <c r="B36" s="430" t="s">
        <v>979</v>
      </c>
      <c r="C36" s="216">
        <f>IFERROR(VLOOKUP($A36,'5.งบทดลอง รพ.'!$A$2:$C$501,3,0),0)</f>
        <v>0</v>
      </c>
      <c r="D36" s="159"/>
      <c r="E36" s="395" t="s">
        <v>901</v>
      </c>
      <c r="F36" s="395" t="s">
        <v>12</v>
      </c>
      <c r="G36" s="429"/>
      <c r="H36" s="614"/>
      <c r="I36" s="611"/>
    </row>
    <row r="37" spans="1:9" s="381" customFormat="1" ht="21" x14ac:dyDescent="0.4">
      <c r="A37" s="518" t="s">
        <v>126</v>
      </c>
      <c r="B37" s="430" t="s">
        <v>980</v>
      </c>
      <c r="C37" s="216">
        <f>IFERROR(VLOOKUP($A37,'5.งบทดลอง รพ.'!$A$2:$C$501,3,0),0)</f>
        <v>0</v>
      </c>
      <c r="D37" s="159"/>
      <c r="E37" s="395" t="s">
        <v>903</v>
      </c>
      <c r="F37" s="395" t="s">
        <v>12</v>
      </c>
      <c r="G37" s="429"/>
      <c r="H37" s="614"/>
      <c r="I37" s="611"/>
    </row>
    <row r="38" spans="1:9" s="381" customFormat="1" ht="21" x14ac:dyDescent="0.4">
      <c r="A38" s="518" t="s">
        <v>73</v>
      </c>
      <c r="B38" s="430" t="s">
        <v>981</v>
      </c>
      <c r="C38" s="216">
        <f>IFERROR(VLOOKUP($A38,'5.งบทดลอง รพ.'!$A$2:$C$501,3,0),0)</f>
        <v>0</v>
      </c>
      <c r="D38" s="159"/>
      <c r="E38" s="395" t="s">
        <v>879</v>
      </c>
      <c r="F38" s="395" t="s">
        <v>878</v>
      </c>
      <c r="G38" s="429"/>
      <c r="H38" s="614"/>
      <c r="I38" s="611"/>
    </row>
    <row r="39" spans="1:9" s="381" customFormat="1" ht="21" x14ac:dyDescent="0.4">
      <c r="A39" s="518" t="s">
        <v>74</v>
      </c>
      <c r="B39" s="430" t="s">
        <v>1138</v>
      </c>
      <c r="C39" s="216">
        <f>IFERROR(VLOOKUP($A39,'5.งบทดลอง รพ.'!$A$2:$C$501,3,0),0)</f>
        <v>0</v>
      </c>
      <c r="D39" s="159"/>
      <c r="E39" s="395" t="s">
        <v>880</v>
      </c>
      <c r="F39" s="395" t="s">
        <v>878</v>
      </c>
      <c r="G39" s="429"/>
      <c r="H39" s="614"/>
      <c r="I39" s="611"/>
    </row>
    <row r="40" spans="1:9" s="381" customFormat="1" ht="21" x14ac:dyDescent="0.4">
      <c r="A40" s="518" t="s">
        <v>75</v>
      </c>
      <c r="B40" s="430" t="s">
        <v>76</v>
      </c>
      <c r="C40" s="216">
        <f>IFERROR(VLOOKUP($A40,'5.งบทดลอง รพ.'!$A$2:$C$501,3,0),0)</f>
        <v>0</v>
      </c>
      <c r="D40" s="159"/>
      <c r="E40" s="395" t="s">
        <v>881</v>
      </c>
      <c r="F40" s="395" t="s">
        <v>878</v>
      </c>
      <c r="G40" s="429"/>
      <c r="H40" s="614"/>
      <c r="I40" s="611"/>
    </row>
    <row r="41" spans="1:9" s="381" customFormat="1" ht="21" x14ac:dyDescent="0.4">
      <c r="A41" s="518" t="s">
        <v>77</v>
      </c>
      <c r="B41" s="430" t="s">
        <v>78</v>
      </c>
      <c r="C41" s="216">
        <f>IFERROR(VLOOKUP($A41,'5.งบทดลอง รพ.'!$A$2:$C$501,3,0),0)</f>
        <v>0</v>
      </c>
      <c r="D41" s="159"/>
      <c r="E41" s="395" t="s">
        <v>881</v>
      </c>
      <c r="F41" s="395" t="s">
        <v>878</v>
      </c>
      <c r="G41" s="429"/>
      <c r="H41" s="614"/>
      <c r="I41" s="611"/>
    </row>
    <row r="42" spans="1:9" s="381" customFormat="1" ht="21" x14ac:dyDescent="0.4">
      <c r="A42" s="518" t="s">
        <v>747</v>
      </c>
      <c r="B42" s="430" t="s">
        <v>1136</v>
      </c>
      <c r="C42" s="216">
        <f>IFERROR(VLOOKUP($A42,'5.งบทดลอง รพ.'!$A$2:$C$501,3,0),0)</f>
        <v>0</v>
      </c>
      <c r="D42" s="159"/>
      <c r="E42" s="395" t="s">
        <v>879</v>
      </c>
      <c r="F42" s="395" t="s">
        <v>878</v>
      </c>
      <c r="G42" s="429"/>
      <c r="H42" s="614"/>
      <c r="I42" s="611"/>
    </row>
    <row r="43" spans="1:9" s="381" customFormat="1" ht="21" x14ac:dyDescent="0.4">
      <c r="A43" s="518" t="s">
        <v>748</v>
      </c>
      <c r="B43" s="430" t="s">
        <v>1137</v>
      </c>
      <c r="C43" s="216">
        <f>IFERROR(VLOOKUP($A43,'5.งบทดลอง รพ.'!$A$2:$C$501,3,0),0)</f>
        <v>0</v>
      </c>
      <c r="D43" s="159"/>
      <c r="E43" s="395" t="s">
        <v>880</v>
      </c>
      <c r="F43" s="395" t="s">
        <v>878</v>
      </c>
      <c r="G43" s="429"/>
      <c r="H43" s="614"/>
      <c r="I43" s="611"/>
    </row>
    <row r="44" spans="1:9" s="381" customFormat="1" ht="21" x14ac:dyDescent="0.4">
      <c r="A44" s="518" t="s">
        <v>749</v>
      </c>
      <c r="B44" s="430" t="s">
        <v>1139</v>
      </c>
      <c r="C44" s="216">
        <f>IFERROR(VLOOKUP($A44,'5.งบทดลอง รพ.'!$A$2:$C$501,3,0),0)</f>
        <v>0</v>
      </c>
      <c r="D44" s="159"/>
      <c r="E44" s="395" t="s">
        <v>881</v>
      </c>
      <c r="F44" s="395" t="s">
        <v>878</v>
      </c>
      <c r="G44" s="429"/>
      <c r="H44" s="614"/>
      <c r="I44" s="611"/>
    </row>
    <row r="45" spans="1:9" s="381" customFormat="1" ht="21" x14ac:dyDescent="0.4">
      <c r="A45" s="518" t="s">
        <v>750</v>
      </c>
      <c r="B45" s="430" t="s">
        <v>1140</v>
      </c>
      <c r="C45" s="216">
        <f>IFERROR(VLOOKUP($A45,'5.งบทดลอง รพ.'!$A$2:$C$501,3,0),0)</f>
        <v>0</v>
      </c>
      <c r="D45" s="159"/>
      <c r="E45" s="395" t="s">
        <v>881</v>
      </c>
      <c r="F45" s="395" t="s">
        <v>878</v>
      </c>
      <c r="G45" s="429"/>
      <c r="H45" s="614"/>
      <c r="I45" s="611"/>
    </row>
    <row r="46" spans="1:9" s="381" customFormat="1" ht="21" x14ac:dyDescent="0.4">
      <c r="A46" s="518" t="s">
        <v>45</v>
      </c>
      <c r="B46" s="430" t="s">
        <v>982</v>
      </c>
      <c r="C46" s="216">
        <f>IFERROR(VLOOKUP($A46,'5.งบทดลอง รพ.'!$A$2:$C$501,3,0),0)</f>
        <v>0</v>
      </c>
      <c r="D46" s="159"/>
      <c r="E46" s="395" t="s">
        <v>868</v>
      </c>
      <c r="F46" s="395" t="s">
        <v>0</v>
      </c>
      <c r="G46" s="429"/>
      <c r="H46" s="614"/>
      <c r="I46" s="611"/>
    </row>
    <row r="47" spans="1:9" s="381" customFormat="1" ht="21" x14ac:dyDescent="0.4">
      <c r="A47" s="518" t="s">
        <v>46</v>
      </c>
      <c r="B47" s="430" t="s">
        <v>983</v>
      </c>
      <c r="C47" s="216">
        <f>IFERROR(VLOOKUP($A47,'5.งบทดลอง รพ.'!$A$2:$C$501,3,0),0)</f>
        <v>0</v>
      </c>
      <c r="D47" s="159"/>
      <c r="E47" s="395" t="s">
        <v>870</v>
      </c>
      <c r="F47" s="395" t="s">
        <v>0</v>
      </c>
      <c r="G47" s="429"/>
      <c r="H47" s="614"/>
      <c r="I47" s="611"/>
    </row>
    <row r="48" spans="1:9" s="381" customFormat="1" ht="21" x14ac:dyDescent="0.4">
      <c r="A48" s="518" t="s">
        <v>47</v>
      </c>
      <c r="B48" s="430" t="s">
        <v>984</v>
      </c>
      <c r="C48" s="216">
        <f>IFERROR(VLOOKUP($A48,'5.งบทดลอง รพ.'!$A$2:$C$501,3,0),0)</f>
        <v>0</v>
      </c>
      <c r="D48" s="159"/>
      <c r="E48" s="395" t="s">
        <v>868</v>
      </c>
      <c r="F48" s="395" t="s">
        <v>0</v>
      </c>
      <c r="G48" s="429"/>
      <c r="H48" s="614"/>
      <c r="I48" s="611"/>
    </row>
    <row r="49" spans="1:9" s="381" customFormat="1" ht="21" x14ac:dyDescent="0.4">
      <c r="A49" s="518" t="s">
        <v>48</v>
      </c>
      <c r="B49" s="430" t="s">
        <v>985</v>
      </c>
      <c r="C49" s="216">
        <f>IFERROR(VLOOKUP($A49,'5.งบทดลอง รพ.'!$A$2:$C$501,3,0),0)</f>
        <v>0</v>
      </c>
      <c r="D49" s="159"/>
      <c r="E49" s="395" t="s">
        <v>868</v>
      </c>
      <c r="F49" s="395" t="s">
        <v>0</v>
      </c>
      <c r="G49" s="429"/>
      <c r="H49" s="614"/>
      <c r="I49" s="611"/>
    </row>
    <row r="50" spans="1:9" s="381" customFormat="1" ht="21" x14ac:dyDescent="0.4">
      <c r="A50" s="518" t="s">
        <v>49</v>
      </c>
      <c r="B50" s="430" t="s">
        <v>986</v>
      </c>
      <c r="C50" s="216">
        <f>IFERROR(VLOOKUP($A50,'5.งบทดลอง รพ.'!$A$2:$C$501,3,0),0)</f>
        <v>0</v>
      </c>
      <c r="D50" s="159"/>
      <c r="E50" s="395" t="s">
        <v>868</v>
      </c>
      <c r="F50" s="395" t="s">
        <v>0</v>
      </c>
      <c r="G50" s="429"/>
      <c r="H50" s="614"/>
      <c r="I50" s="611"/>
    </row>
    <row r="51" spans="1:9" s="381" customFormat="1" ht="21" x14ac:dyDescent="0.4">
      <c r="A51" s="518" t="s">
        <v>209</v>
      </c>
      <c r="B51" s="430" t="s">
        <v>210</v>
      </c>
      <c r="C51" s="216">
        <f>IFERROR(VLOOKUP($A51,'5.งบทดลอง รพ.'!$A$2:$C$501,3,0),0)</f>
        <v>0</v>
      </c>
      <c r="D51" s="159"/>
      <c r="E51" s="395" t="s">
        <v>909</v>
      </c>
      <c r="F51" s="395" t="s">
        <v>18</v>
      </c>
      <c r="G51" s="429"/>
      <c r="H51" s="614"/>
      <c r="I51" s="611"/>
    </row>
    <row r="52" spans="1:9" s="381" customFormat="1" ht="21" x14ac:dyDescent="0.4">
      <c r="A52" s="518" t="s">
        <v>50</v>
      </c>
      <c r="B52" s="430" t="s">
        <v>987</v>
      </c>
      <c r="C52" s="216">
        <f>IFERROR(VLOOKUP($A52,'5.งบทดลอง รพ.'!$A$2:$C$501,3,0),0)</f>
        <v>0</v>
      </c>
      <c r="D52" s="159"/>
      <c r="E52" s="395">
        <v>44010</v>
      </c>
      <c r="F52" s="395" t="s">
        <v>0</v>
      </c>
      <c r="G52" s="429"/>
      <c r="H52" s="614"/>
      <c r="I52" s="611"/>
    </row>
    <row r="53" spans="1:9" s="381" customFormat="1" ht="21" x14ac:dyDescent="0.4">
      <c r="A53" s="518" t="s">
        <v>51</v>
      </c>
      <c r="B53" s="430" t="s">
        <v>988</v>
      </c>
      <c r="C53" s="216">
        <f>IFERROR(VLOOKUP($A53,'5.งบทดลอง รพ.'!$A$2:$C$501,3,0),0)</f>
        <v>0</v>
      </c>
      <c r="D53" s="159"/>
      <c r="E53" s="395" t="s">
        <v>873</v>
      </c>
      <c r="F53" s="395" t="s">
        <v>0</v>
      </c>
      <c r="G53" s="429"/>
      <c r="H53" s="614"/>
      <c r="I53" s="611"/>
    </row>
    <row r="54" spans="1:9" s="381" customFormat="1" ht="21" x14ac:dyDescent="0.4">
      <c r="A54" s="518" t="s">
        <v>52</v>
      </c>
      <c r="B54" s="430" t="s">
        <v>989</v>
      </c>
      <c r="C54" s="216">
        <f>IFERROR(VLOOKUP($A54,'5.งบทดลอง รพ.'!$A$2:$C$501,3,0),0)</f>
        <v>0</v>
      </c>
      <c r="D54" s="159"/>
      <c r="E54" s="395">
        <v>44010</v>
      </c>
      <c r="F54" s="395" t="s">
        <v>0</v>
      </c>
      <c r="G54" s="429"/>
      <c r="H54" s="614"/>
      <c r="I54" s="611"/>
    </row>
    <row r="55" spans="1:9" s="381" customFormat="1" ht="21" x14ac:dyDescent="0.4">
      <c r="A55" s="518" t="s">
        <v>53</v>
      </c>
      <c r="B55" s="430" t="s">
        <v>54</v>
      </c>
      <c r="C55" s="216">
        <f>IFERROR(VLOOKUP($A55,'5.งบทดลอง รพ.'!$A$2:$C$501,3,0),0)</f>
        <v>0</v>
      </c>
      <c r="D55" s="159"/>
      <c r="E55" s="395" t="s">
        <v>873</v>
      </c>
      <c r="F55" s="395" t="s">
        <v>0</v>
      </c>
      <c r="G55" s="429"/>
      <c r="H55" s="614"/>
      <c r="I55" s="611"/>
    </row>
    <row r="56" spans="1:9" s="381" customFormat="1" ht="21" x14ac:dyDescent="0.4">
      <c r="A56" s="518" t="s">
        <v>55</v>
      </c>
      <c r="B56" s="430" t="s">
        <v>990</v>
      </c>
      <c r="C56" s="216">
        <f>IFERROR(VLOOKUP($A56,'5.งบทดลอง รพ.'!$A$2:$C$501,3,0),0)</f>
        <v>0</v>
      </c>
      <c r="D56" s="159"/>
      <c r="E56" s="395" t="s">
        <v>873</v>
      </c>
      <c r="F56" s="395" t="s">
        <v>0</v>
      </c>
      <c r="G56" s="429"/>
      <c r="H56" s="614"/>
      <c r="I56" s="611"/>
    </row>
    <row r="57" spans="1:9" s="381" customFormat="1" ht="21" x14ac:dyDescent="0.4">
      <c r="A57" s="518" t="s">
        <v>56</v>
      </c>
      <c r="B57" s="430" t="s">
        <v>57</v>
      </c>
      <c r="C57" s="216">
        <f>IFERROR(VLOOKUP($A57,'5.งบทดลอง รพ.'!$A$2:$C$501,3,0),0)</f>
        <v>0</v>
      </c>
      <c r="D57" s="159"/>
      <c r="E57" s="395" t="s">
        <v>873</v>
      </c>
      <c r="F57" s="395" t="s">
        <v>0</v>
      </c>
      <c r="G57" s="429"/>
      <c r="H57" s="614"/>
      <c r="I57" s="611"/>
    </row>
    <row r="58" spans="1:9" s="381" customFormat="1" ht="21" x14ac:dyDescent="0.4">
      <c r="A58" s="518" t="s">
        <v>58</v>
      </c>
      <c r="B58" s="430" t="s">
        <v>991</v>
      </c>
      <c r="C58" s="216">
        <f>IFERROR(VLOOKUP($A58,'5.งบทดลอง รพ.'!$A$2:$C$501,3,0),0)</f>
        <v>0</v>
      </c>
      <c r="D58" s="159"/>
      <c r="E58" s="395" t="s">
        <v>872</v>
      </c>
      <c r="F58" s="395" t="s">
        <v>0</v>
      </c>
      <c r="G58" s="429"/>
      <c r="H58" s="614"/>
      <c r="I58" s="611"/>
    </row>
    <row r="59" spans="1:9" s="381" customFormat="1" ht="21" x14ac:dyDescent="0.4">
      <c r="A59" s="518" t="s">
        <v>59</v>
      </c>
      <c r="B59" s="430" t="s">
        <v>992</v>
      </c>
      <c r="C59" s="216">
        <f>IFERROR(VLOOKUP($A59,'5.งบทดลอง รพ.'!$A$2:$C$501,3,0),0)</f>
        <v>0</v>
      </c>
      <c r="D59" s="159"/>
      <c r="E59" s="395" t="s">
        <v>872</v>
      </c>
      <c r="F59" s="395" t="s">
        <v>0</v>
      </c>
      <c r="G59" s="429"/>
      <c r="H59" s="614"/>
      <c r="I59" s="611"/>
    </row>
    <row r="60" spans="1:9" s="381" customFormat="1" ht="21" x14ac:dyDescent="0.4">
      <c r="A60" s="518" t="s">
        <v>60</v>
      </c>
      <c r="B60" s="430" t="s">
        <v>993</v>
      </c>
      <c r="C60" s="216">
        <f>IFERROR(VLOOKUP($A60,'5.งบทดลอง รพ.'!$A$2:$C$501,3,0),0)</f>
        <v>0</v>
      </c>
      <c r="D60" s="159"/>
      <c r="E60" s="395" t="s">
        <v>872</v>
      </c>
      <c r="F60" s="395" t="s">
        <v>0</v>
      </c>
      <c r="G60" s="429"/>
      <c r="H60" s="614"/>
      <c r="I60" s="611"/>
    </row>
    <row r="61" spans="1:9" s="381" customFormat="1" ht="21" x14ac:dyDescent="0.4">
      <c r="A61" s="518" t="s">
        <v>61</v>
      </c>
      <c r="B61" s="430" t="s">
        <v>994</v>
      </c>
      <c r="C61" s="216">
        <f>IFERROR(VLOOKUP($A61,'5.งบทดลอง รพ.'!$A$2:$C$501,3,0),0)</f>
        <v>0</v>
      </c>
      <c r="D61" s="159"/>
      <c r="E61" s="395" t="s">
        <v>872</v>
      </c>
      <c r="F61" s="395" t="s">
        <v>0</v>
      </c>
      <c r="G61" s="429"/>
      <c r="H61" s="614"/>
      <c r="I61" s="611"/>
    </row>
    <row r="62" spans="1:9" s="381" customFormat="1" ht="21" x14ac:dyDescent="0.4">
      <c r="A62" s="518" t="s">
        <v>6206</v>
      </c>
      <c r="B62" s="430" t="s">
        <v>995</v>
      </c>
      <c r="C62" s="216">
        <f>IFERROR(VLOOKUP($A62,'5.งบทดลอง รพ.'!$A$2:$C$501,3,0),0)</f>
        <v>0</v>
      </c>
      <c r="D62" s="159"/>
      <c r="E62" s="395" t="s">
        <v>872</v>
      </c>
      <c r="F62" s="395" t="s">
        <v>0</v>
      </c>
      <c r="G62" s="429"/>
      <c r="H62" s="614"/>
      <c r="I62" s="611"/>
    </row>
    <row r="63" spans="1:9" s="381" customFormat="1" ht="21" x14ac:dyDescent="0.4">
      <c r="A63" s="518" t="s">
        <v>62</v>
      </c>
      <c r="B63" s="430" t="s">
        <v>996</v>
      </c>
      <c r="C63" s="216">
        <f>IFERROR(VLOOKUP($A63,'5.งบทดลอง รพ.'!$A$2:$C$501,3,0),0)</f>
        <v>0</v>
      </c>
      <c r="D63" s="159"/>
      <c r="E63" s="395" t="s">
        <v>868</v>
      </c>
      <c r="F63" s="395" t="s">
        <v>0</v>
      </c>
      <c r="G63" s="429"/>
      <c r="H63" s="614"/>
      <c r="I63" s="611"/>
    </row>
    <row r="64" spans="1:9" s="381" customFormat="1" ht="21" x14ac:dyDescent="0.4">
      <c r="A64" s="518" t="s">
        <v>63</v>
      </c>
      <c r="B64" s="430" t="s">
        <v>64</v>
      </c>
      <c r="C64" s="216">
        <f>IFERROR(VLOOKUP($A64,'5.งบทดลอง รพ.'!$A$2:$C$501,3,0),0)</f>
        <v>0</v>
      </c>
      <c r="D64" s="159"/>
      <c r="E64" s="395" t="s">
        <v>873</v>
      </c>
      <c r="F64" s="395" t="s">
        <v>0</v>
      </c>
      <c r="G64" s="429"/>
      <c r="H64" s="614"/>
      <c r="I64" s="611"/>
    </row>
    <row r="65" spans="1:9" s="381" customFormat="1" ht="21" x14ac:dyDescent="0.4">
      <c r="A65" s="518" t="s">
        <v>65</v>
      </c>
      <c r="B65" s="430" t="s">
        <v>66</v>
      </c>
      <c r="C65" s="216">
        <f>IFERROR(VLOOKUP($A65,'5.งบทดลอง รพ.'!$A$2:$C$501,3,0),0)</f>
        <v>0</v>
      </c>
      <c r="D65" s="159"/>
      <c r="E65" s="395" t="s">
        <v>873</v>
      </c>
      <c r="F65" s="395" t="s">
        <v>0</v>
      </c>
      <c r="G65" s="429"/>
      <c r="H65" s="614"/>
      <c r="I65" s="611"/>
    </row>
    <row r="66" spans="1:9" s="381" customFormat="1" ht="21" x14ac:dyDescent="0.4">
      <c r="A66" s="518" t="s">
        <v>67</v>
      </c>
      <c r="B66" s="430" t="s">
        <v>1141</v>
      </c>
      <c r="C66" s="216">
        <f>IFERROR(VLOOKUP($A66,'5.งบทดลอง รพ.'!$A$2:$C$501,3,0),0)</f>
        <v>0</v>
      </c>
      <c r="D66" s="159"/>
      <c r="E66" s="395" t="s">
        <v>868</v>
      </c>
      <c r="F66" s="395" t="s">
        <v>0</v>
      </c>
      <c r="G66" s="429"/>
      <c r="H66" s="614"/>
      <c r="I66" s="611"/>
    </row>
    <row r="67" spans="1:9" s="381" customFormat="1" ht="21" x14ac:dyDescent="0.4">
      <c r="A67" s="518" t="s">
        <v>68</v>
      </c>
      <c r="B67" s="430" t="s">
        <v>1142</v>
      </c>
      <c r="C67" s="216">
        <f>IFERROR(VLOOKUP($A67,'5.งบทดลอง รพ.'!$A$2:$C$501,3,0),0)</f>
        <v>0</v>
      </c>
      <c r="D67" s="159"/>
      <c r="E67" s="395" t="s">
        <v>870</v>
      </c>
      <c r="F67" s="395" t="s">
        <v>0</v>
      </c>
      <c r="G67" s="429"/>
      <c r="H67" s="614"/>
      <c r="I67" s="611"/>
    </row>
    <row r="68" spans="1:9" s="381" customFormat="1" ht="21" x14ac:dyDescent="0.4">
      <c r="A68" s="518" t="s">
        <v>69</v>
      </c>
      <c r="B68" s="430" t="s">
        <v>997</v>
      </c>
      <c r="C68" s="216">
        <f>IFERROR(VLOOKUP($A68,'5.งบทดลอง รพ.'!$A$2:$C$501,3,0),0)</f>
        <v>0</v>
      </c>
      <c r="D68" s="159"/>
      <c r="E68" s="395" t="s">
        <v>872</v>
      </c>
      <c r="F68" s="395" t="s">
        <v>0</v>
      </c>
      <c r="G68" s="429"/>
      <c r="H68" s="614"/>
      <c r="I68" s="611"/>
    </row>
    <row r="69" spans="1:9" s="381" customFormat="1" ht="21" x14ac:dyDescent="0.4">
      <c r="A69" s="518" t="s">
        <v>70</v>
      </c>
      <c r="B69" s="430" t="s">
        <v>998</v>
      </c>
      <c r="C69" s="216">
        <f>IFERROR(VLOOKUP($A69,'5.งบทดลอง รพ.'!$A$2:$C$501,3,0),0)</f>
        <v>0</v>
      </c>
      <c r="D69" s="159"/>
      <c r="E69" s="395" t="s">
        <v>872</v>
      </c>
      <c r="F69" s="395" t="s">
        <v>0</v>
      </c>
      <c r="G69" s="429"/>
      <c r="H69" s="614"/>
      <c r="I69" s="611"/>
    </row>
    <row r="70" spans="1:9" s="381" customFormat="1" ht="21" x14ac:dyDescent="0.4">
      <c r="A70" s="518" t="s">
        <v>751</v>
      </c>
      <c r="B70" s="430" t="s">
        <v>752</v>
      </c>
      <c r="C70" s="216">
        <f>IFERROR(VLOOKUP($A70,'5.งบทดลอง รพ.'!$A$2:$C$501,3,0),0)</f>
        <v>0</v>
      </c>
      <c r="D70" s="159"/>
      <c r="E70" s="395" t="s">
        <v>873</v>
      </c>
      <c r="F70" s="395" t="s">
        <v>0</v>
      </c>
      <c r="G70" s="429"/>
      <c r="H70" s="614"/>
      <c r="I70" s="611"/>
    </row>
    <row r="71" spans="1:9" s="381" customFormat="1" ht="21" x14ac:dyDescent="0.4">
      <c r="A71" s="518" t="s">
        <v>753</v>
      </c>
      <c r="B71" s="430" t="s">
        <v>754</v>
      </c>
      <c r="C71" s="216">
        <f>IFERROR(VLOOKUP($A71,'5.งบทดลอง รพ.'!$A$2:$C$501,3,0),0)</f>
        <v>0</v>
      </c>
      <c r="D71" s="159"/>
      <c r="E71" s="395" t="s">
        <v>873</v>
      </c>
      <c r="F71" s="395" t="s">
        <v>0</v>
      </c>
      <c r="G71" s="429"/>
      <c r="H71" s="614"/>
      <c r="I71" s="611"/>
    </row>
    <row r="72" spans="1:9" s="381" customFormat="1" ht="21" x14ac:dyDescent="0.4">
      <c r="A72" s="518" t="s">
        <v>755</v>
      </c>
      <c r="B72" s="430" t="s">
        <v>756</v>
      </c>
      <c r="C72" s="216">
        <f>IFERROR(VLOOKUP($A72,'5.งบทดลอง รพ.'!$A$2:$C$501,3,0),0)</f>
        <v>0</v>
      </c>
      <c r="D72" s="159"/>
      <c r="E72" s="395" t="s">
        <v>872</v>
      </c>
      <c r="F72" s="395" t="s">
        <v>0</v>
      </c>
      <c r="G72" s="429"/>
      <c r="H72" s="614"/>
      <c r="I72" s="611"/>
    </row>
    <row r="73" spans="1:9" s="381" customFormat="1" ht="21" x14ac:dyDescent="0.4">
      <c r="A73" s="518" t="s">
        <v>757</v>
      </c>
      <c r="B73" s="430" t="s">
        <v>758</v>
      </c>
      <c r="C73" s="216">
        <f>IFERROR(VLOOKUP($A73,'5.งบทดลอง รพ.'!$A$2:$C$501,3,0),0)</f>
        <v>0</v>
      </c>
      <c r="D73" s="159"/>
      <c r="E73" s="395" t="s">
        <v>872</v>
      </c>
      <c r="F73" s="395" t="s">
        <v>0</v>
      </c>
      <c r="G73" s="429"/>
      <c r="H73" s="614"/>
      <c r="I73" s="611"/>
    </row>
    <row r="74" spans="1:9" s="381" customFormat="1" ht="21" x14ac:dyDescent="0.4">
      <c r="A74" s="518" t="s">
        <v>730</v>
      </c>
      <c r="B74" s="430" t="s">
        <v>999</v>
      </c>
      <c r="C74" s="216">
        <f>IFERROR(VLOOKUP($A74,'5.งบทดลอง รพ.'!$A$2:$C$501,3,0),0)</f>
        <v>0</v>
      </c>
      <c r="D74" s="159"/>
      <c r="E74" s="395" t="s">
        <v>872</v>
      </c>
      <c r="F74" s="395" t="s">
        <v>0</v>
      </c>
      <c r="G74" s="429"/>
      <c r="H74" s="614"/>
      <c r="I74" s="611"/>
    </row>
    <row r="75" spans="1:9" s="381" customFormat="1" ht="21" x14ac:dyDescent="0.4">
      <c r="A75" s="518" t="s">
        <v>731</v>
      </c>
      <c r="B75" s="430" t="s">
        <v>732</v>
      </c>
      <c r="C75" s="216">
        <f>IFERROR(VLOOKUP($A75,'5.งบทดลอง รพ.'!$A$2:$C$501,3,0),0)</f>
        <v>0</v>
      </c>
      <c r="D75" s="159"/>
      <c r="E75" s="395" t="s">
        <v>868</v>
      </c>
      <c r="F75" s="395" t="s">
        <v>0</v>
      </c>
      <c r="G75" s="429"/>
      <c r="H75" s="614"/>
      <c r="I75" s="611"/>
    </row>
    <row r="76" spans="1:9" s="381" customFormat="1" ht="21" x14ac:dyDescent="0.4">
      <c r="A76" s="518" t="s">
        <v>733</v>
      </c>
      <c r="B76" s="430" t="s">
        <v>734</v>
      </c>
      <c r="C76" s="216">
        <f>IFERROR(VLOOKUP($A76,'5.งบทดลอง รพ.'!$A$2:$C$501,3,0),0)</f>
        <v>0</v>
      </c>
      <c r="D76" s="159"/>
      <c r="E76" s="395" t="s">
        <v>872</v>
      </c>
      <c r="F76" s="395" t="s">
        <v>0</v>
      </c>
      <c r="G76" s="429"/>
      <c r="H76" s="614"/>
      <c r="I76" s="611"/>
    </row>
    <row r="77" spans="1:9" s="381" customFormat="1" ht="21" x14ac:dyDescent="0.4">
      <c r="A77" s="518" t="s">
        <v>735</v>
      </c>
      <c r="B77" s="430" t="s">
        <v>736</v>
      </c>
      <c r="C77" s="216">
        <f>IFERROR(VLOOKUP($A77,'5.งบทดลอง รพ.'!$A$2:$C$501,3,0),0)</f>
        <v>0</v>
      </c>
      <c r="D77" s="159"/>
      <c r="E77" s="395" t="s">
        <v>872</v>
      </c>
      <c r="F77" s="395" t="s">
        <v>0</v>
      </c>
      <c r="G77" s="429"/>
      <c r="H77" s="614"/>
      <c r="I77" s="611"/>
    </row>
    <row r="78" spans="1:9" s="381" customFormat="1" ht="21" x14ac:dyDescent="0.4">
      <c r="A78" s="518" t="s">
        <v>737</v>
      </c>
      <c r="B78" s="430" t="s">
        <v>738</v>
      </c>
      <c r="C78" s="216">
        <f>IFERROR(VLOOKUP($A78,'5.งบทดลอง รพ.'!$A$2:$C$501,3,0),0)</f>
        <v>0</v>
      </c>
      <c r="D78" s="159"/>
      <c r="E78" s="395" t="s">
        <v>872</v>
      </c>
      <c r="F78" s="395" t="s">
        <v>0</v>
      </c>
      <c r="G78" s="429"/>
      <c r="H78" s="614"/>
      <c r="I78" s="611"/>
    </row>
    <row r="79" spans="1:9" s="381" customFormat="1" ht="21" x14ac:dyDescent="0.4">
      <c r="A79" s="518" t="s">
        <v>6220</v>
      </c>
      <c r="B79" s="430" t="s">
        <v>6222</v>
      </c>
      <c r="C79" s="216">
        <f>IFERROR(VLOOKUP($A79,'5.งบทดลอง รพ.'!$A$2:$C$501,3,0),0)</f>
        <v>0</v>
      </c>
      <c r="D79" s="159"/>
      <c r="E79" s="395">
        <v>41070</v>
      </c>
      <c r="F79" s="395" t="s">
        <v>12</v>
      </c>
      <c r="G79" s="429"/>
      <c r="H79" s="614"/>
      <c r="I79" s="611"/>
    </row>
    <row r="80" spans="1:9" s="381" customFormat="1" ht="21" x14ac:dyDescent="0.4">
      <c r="A80" s="518" t="s">
        <v>6221</v>
      </c>
      <c r="B80" s="430" t="s">
        <v>6223</v>
      </c>
      <c r="C80" s="216">
        <f>IFERROR(VLOOKUP($A80,'5.งบทดลอง รพ.'!$A$2:$C$501,3,0),0)</f>
        <v>0</v>
      </c>
      <c r="D80" s="159"/>
      <c r="E80" s="395">
        <v>42070</v>
      </c>
      <c r="F80" s="395" t="s">
        <v>12</v>
      </c>
      <c r="G80" s="429"/>
      <c r="H80" s="614"/>
      <c r="I80" s="611"/>
    </row>
    <row r="81" spans="1:9" s="381" customFormat="1" ht="21" x14ac:dyDescent="0.4">
      <c r="A81" s="518" t="s">
        <v>86</v>
      </c>
      <c r="B81" s="430" t="s">
        <v>87</v>
      </c>
      <c r="C81" s="216">
        <f>IFERROR(VLOOKUP($A81,'5.งบทดลอง รพ.'!$A$2:$C$501,3,0),0)</f>
        <v>0</v>
      </c>
      <c r="D81" s="159"/>
      <c r="E81" s="395" t="s">
        <v>890</v>
      </c>
      <c r="F81" s="395" t="s">
        <v>8</v>
      </c>
      <c r="G81" s="429"/>
      <c r="H81" s="614"/>
      <c r="I81" s="611"/>
    </row>
    <row r="82" spans="1:9" s="381" customFormat="1" ht="21" x14ac:dyDescent="0.4">
      <c r="A82" s="518" t="s">
        <v>88</v>
      </c>
      <c r="B82" s="430" t="s">
        <v>1000</v>
      </c>
      <c r="C82" s="216">
        <f>IFERROR(VLOOKUP($A82,'5.งบทดลอง รพ.'!$A$2:$C$501,3,0),0)</f>
        <v>0</v>
      </c>
      <c r="D82" s="159"/>
      <c r="E82" s="395" t="s">
        <v>888</v>
      </c>
      <c r="F82" s="395" t="s">
        <v>8</v>
      </c>
      <c r="G82" s="429"/>
      <c r="H82" s="614"/>
      <c r="I82" s="611"/>
    </row>
    <row r="83" spans="1:9" s="381" customFormat="1" ht="21" x14ac:dyDescent="0.4">
      <c r="A83" s="518" t="s">
        <v>89</v>
      </c>
      <c r="B83" s="430" t="s">
        <v>1001</v>
      </c>
      <c r="C83" s="216">
        <f>IFERROR(VLOOKUP($A83,'5.งบทดลอง รพ.'!$A$2:$C$501,3,0),0)</f>
        <v>0</v>
      </c>
      <c r="D83" s="159"/>
      <c r="E83" s="395" t="s">
        <v>889</v>
      </c>
      <c r="F83" s="395" t="s">
        <v>8</v>
      </c>
      <c r="G83" s="429"/>
      <c r="H83" s="614"/>
      <c r="I83" s="611"/>
    </row>
    <row r="84" spans="1:9" s="381" customFormat="1" ht="21" x14ac:dyDescent="0.4">
      <c r="A84" s="518" t="s">
        <v>90</v>
      </c>
      <c r="B84" s="376" t="s">
        <v>6268</v>
      </c>
      <c r="C84" s="216">
        <f>IFERROR(VLOOKUP($A84,'5.งบทดลอง รพ.'!$A$2:$C$501,3,0),0)</f>
        <v>0</v>
      </c>
      <c r="D84" s="159"/>
      <c r="E84" s="395" t="s">
        <v>888</v>
      </c>
      <c r="F84" s="395" t="s">
        <v>8</v>
      </c>
      <c r="G84" s="429"/>
      <c r="H84" s="614"/>
      <c r="I84" s="611"/>
    </row>
    <row r="85" spans="1:9" s="381" customFormat="1" ht="21" x14ac:dyDescent="0.4">
      <c r="A85" s="518" t="s">
        <v>91</v>
      </c>
      <c r="B85" s="376" t="s">
        <v>6269</v>
      </c>
      <c r="C85" s="216">
        <f>IFERROR(VLOOKUP($A85,'5.งบทดลอง รพ.'!$A$2:$C$501,3,0),0)</f>
        <v>0</v>
      </c>
      <c r="D85" s="159"/>
      <c r="E85" s="395" t="s">
        <v>889</v>
      </c>
      <c r="F85" s="395" t="s">
        <v>8</v>
      </c>
      <c r="G85" s="429"/>
      <c r="H85" s="614"/>
      <c r="I85" s="611"/>
    </row>
    <row r="86" spans="1:9" s="381" customFormat="1" ht="21" x14ac:dyDescent="0.4">
      <c r="A86" s="643" t="s">
        <v>6265</v>
      </c>
      <c r="B86" s="261" t="s">
        <v>6263</v>
      </c>
      <c r="C86" s="216">
        <f>IFERROR(VLOOKUP($A86,'5.งบทดลอง รพ.'!$A$2:$C$501,3,0),0)</f>
        <v>0</v>
      </c>
      <c r="D86" s="159"/>
      <c r="E86" s="395" t="s">
        <v>888</v>
      </c>
      <c r="F86" s="395" t="s">
        <v>8</v>
      </c>
      <c r="G86" s="429"/>
      <c r="H86" s="614"/>
      <c r="I86" s="611"/>
    </row>
    <row r="87" spans="1:9" s="381" customFormat="1" ht="21" x14ac:dyDescent="0.4">
      <c r="A87" s="643" t="s">
        <v>6266</v>
      </c>
      <c r="B87" s="261" t="s">
        <v>6264</v>
      </c>
      <c r="C87" s="216">
        <f>IFERROR(VLOOKUP($A87,'5.งบทดลอง รพ.'!$A$2:$C$501,3,0),0)</f>
        <v>0</v>
      </c>
      <c r="D87" s="159"/>
      <c r="E87" s="395" t="s">
        <v>889</v>
      </c>
      <c r="F87" s="395" t="s">
        <v>8</v>
      </c>
      <c r="G87" s="429"/>
      <c r="H87" s="614"/>
      <c r="I87" s="611"/>
    </row>
    <row r="88" spans="1:9" s="381" customFormat="1" ht="21" x14ac:dyDescent="0.4">
      <c r="A88" s="518" t="s">
        <v>92</v>
      </c>
      <c r="B88" s="430" t="s">
        <v>93</v>
      </c>
      <c r="C88" s="216">
        <f>IFERROR(VLOOKUP($A88,'5.งบทดลอง รพ.'!$A$2:$C$501,3,0),0)</f>
        <v>0</v>
      </c>
      <c r="D88" s="159"/>
      <c r="E88" s="395" t="s">
        <v>890</v>
      </c>
      <c r="F88" s="395" t="s">
        <v>8</v>
      </c>
      <c r="G88" s="429"/>
      <c r="H88" s="614"/>
      <c r="I88" s="611"/>
    </row>
    <row r="89" spans="1:9" s="381" customFormat="1" ht="21" x14ac:dyDescent="0.4">
      <c r="A89" s="518" t="s">
        <v>94</v>
      </c>
      <c r="B89" s="430" t="s">
        <v>95</v>
      </c>
      <c r="C89" s="216">
        <f>IFERROR(VLOOKUP($A89,'5.งบทดลอง รพ.'!$A$2:$C$501,3,0),0)</f>
        <v>0</v>
      </c>
      <c r="D89" s="159"/>
      <c r="E89" s="395" t="s">
        <v>889</v>
      </c>
      <c r="F89" s="395" t="s">
        <v>8</v>
      </c>
      <c r="G89" s="429"/>
      <c r="H89" s="614"/>
      <c r="I89" s="611"/>
    </row>
    <row r="90" spans="1:9" s="381" customFormat="1" ht="21" x14ac:dyDescent="0.4">
      <c r="A90" s="518" t="s">
        <v>96</v>
      </c>
      <c r="B90" s="430" t="s">
        <v>1002</v>
      </c>
      <c r="C90" s="216">
        <f>IFERROR(VLOOKUP($A90,'5.งบทดลอง รพ.'!$A$2:$C$501,3,0),0)</f>
        <v>0</v>
      </c>
      <c r="D90" s="159"/>
      <c r="E90" s="395" t="s">
        <v>888</v>
      </c>
      <c r="F90" s="395" t="s">
        <v>8</v>
      </c>
      <c r="G90" s="429"/>
      <c r="H90" s="614"/>
      <c r="I90" s="611"/>
    </row>
    <row r="91" spans="1:9" s="381" customFormat="1" ht="21" x14ac:dyDescent="0.4">
      <c r="A91" s="518" t="s">
        <v>97</v>
      </c>
      <c r="B91" s="430" t="s">
        <v>1003</v>
      </c>
      <c r="C91" s="216">
        <f>IFERROR(VLOOKUP($A91,'5.งบทดลอง รพ.'!$A$2:$C$501,3,0),0)</f>
        <v>0</v>
      </c>
      <c r="D91" s="159"/>
      <c r="E91" s="395" t="s">
        <v>889</v>
      </c>
      <c r="F91" s="395" t="s">
        <v>8</v>
      </c>
      <c r="G91" s="429"/>
      <c r="H91" s="614"/>
      <c r="I91" s="611"/>
    </row>
    <row r="92" spans="1:9" s="381" customFormat="1" ht="21" x14ac:dyDescent="0.4">
      <c r="A92" s="518" t="s">
        <v>98</v>
      </c>
      <c r="B92" s="430" t="s">
        <v>1004</v>
      </c>
      <c r="C92" s="216">
        <f>IFERROR(VLOOKUP($A92,'5.งบทดลอง รพ.'!$A$2:$C$501,3,0),0)</f>
        <v>0</v>
      </c>
      <c r="D92" s="159"/>
      <c r="E92" s="395" t="s">
        <v>887</v>
      </c>
      <c r="F92" s="395" t="s">
        <v>8</v>
      </c>
      <c r="G92" s="429"/>
      <c r="H92" s="614"/>
      <c r="I92" s="611"/>
    </row>
    <row r="93" spans="1:9" s="381" customFormat="1" ht="21" x14ac:dyDescent="0.4">
      <c r="A93" s="518" t="s">
        <v>99</v>
      </c>
      <c r="B93" s="430" t="s">
        <v>1005</v>
      </c>
      <c r="C93" s="216">
        <f>IFERROR(VLOOKUP($A93,'5.งบทดลอง รพ.'!$A$2:$C$501,3,0),0)</f>
        <v>0</v>
      </c>
      <c r="D93" s="159"/>
      <c r="E93" s="395" t="s">
        <v>887</v>
      </c>
      <c r="F93" s="395" t="s">
        <v>8</v>
      </c>
      <c r="G93" s="429"/>
      <c r="H93" s="614"/>
      <c r="I93" s="611"/>
    </row>
    <row r="94" spans="1:9" s="381" customFormat="1" ht="21" x14ac:dyDescent="0.4">
      <c r="A94" s="518" t="s">
        <v>100</v>
      </c>
      <c r="B94" s="430" t="s">
        <v>1006</v>
      </c>
      <c r="C94" s="216">
        <f>IFERROR(VLOOKUP($A94,'5.งบทดลอง รพ.'!$A$2:$C$501,3,0),0)</f>
        <v>0</v>
      </c>
      <c r="D94" s="159"/>
      <c r="E94" s="395" t="s">
        <v>887</v>
      </c>
      <c r="F94" s="395" t="s">
        <v>8</v>
      </c>
      <c r="G94" s="429"/>
      <c r="H94" s="614"/>
      <c r="I94" s="611"/>
    </row>
    <row r="95" spans="1:9" s="381" customFormat="1" ht="21" x14ac:dyDescent="0.4">
      <c r="A95" s="518" t="s">
        <v>101</v>
      </c>
      <c r="B95" s="430" t="s">
        <v>1007</v>
      </c>
      <c r="C95" s="216">
        <f>IFERROR(VLOOKUP($A95,'5.งบทดลอง รพ.'!$A$2:$C$501,3,0),0)</f>
        <v>0</v>
      </c>
      <c r="D95" s="159"/>
      <c r="E95" s="395" t="s">
        <v>887</v>
      </c>
      <c r="F95" s="395" t="s">
        <v>8</v>
      </c>
      <c r="G95" s="429"/>
      <c r="H95" s="614"/>
      <c r="I95" s="611"/>
    </row>
    <row r="96" spans="1:9" s="381" customFormat="1" ht="21" x14ac:dyDescent="0.4">
      <c r="A96" s="518" t="s">
        <v>759</v>
      </c>
      <c r="B96" s="430" t="s">
        <v>102</v>
      </c>
      <c r="C96" s="216">
        <f>IFERROR(VLOOKUP($A96,'5.งบทดลอง รพ.'!$A$2:$C$501,3,0),0)</f>
        <v>0</v>
      </c>
      <c r="D96" s="159"/>
      <c r="E96" s="395" t="s">
        <v>890</v>
      </c>
      <c r="F96" s="395" t="s">
        <v>8</v>
      </c>
      <c r="G96" s="429"/>
      <c r="H96" s="614"/>
      <c r="I96" s="611"/>
    </row>
    <row r="97" spans="1:9" s="381" customFormat="1" ht="21" x14ac:dyDescent="0.4">
      <c r="A97" s="518" t="s">
        <v>760</v>
      </c>
      <c r="B97" s="430" t="s">
        <v>103</v>
      </c>
      <c r="C97" s="216">
        <f>IFERROR(VLOOKUP($A97,'5.งบทดลอง รพ.'!$A$2:$C$501,3,0),0)</f>
        <v>0</v>
      </c>
      <c r="D97" s="159"/>
      <c r="E97" s="395" t="s">
        <v>890</v>
      </c>
      <c r="F97" s="395" t="s">
        <v>8</v>
      </c>
      <c r="G97" s="429"/>
      <c r="H97" s="614"/>
      <c r="I97" s="611"/>
    </row>
    <row r="98" spans="1:9" s="381" customFormat="1" ht="21" x14ac:dyDescent="0.4">
      <c r="A98" s="518" t="s">
        <v>1195</v>
      </c>
      <c r="B98" s="430" t="s">
        <v>1196</v>
      </c>
      <c r="C98" s="216">
        <f>IFERROR(VLOOKUP($A98,'5.งบทดลอง รพ.'!$A$2:$C$501,3,0),0)</f>
        <v>0</v>
      </c>
      <c r="D98" s="159"/>
      <c r="E98" s="395" t="s">
        <v>892</v>
      </c>
      <c r="F98" s="395" t="s">
        <v>10</v>
      </c>
      <c r="G98" s="429"/>
      <c r="H98" s="614"/>
      <c r="I98" s="611"/>
    </row>
    <row r="99" spans="1:9" s="381" customFormat="1" ht="21" x14ac:dyDescent="0.4">
      <c r="A99" s="518" t="s">
        <v>104</v>
      </c>
      <c r="B99" s="430" t="s">
        <v>1008</v>
      </c>
      <c r="C99" s="216">
        <f>IFERROR(VLOOKUP($A99,'5.งบทดลอง รพ.'!$A$2:$C$501,3,0),0)</f>
        <v>0</v>
      </c>
      <c r="D99" s="159"/>
      <c r="E99" s="395" t="s">
        <v>893</v>
      </c>
      <c r="F99" s="395" t="s">
        <v>10</v>
      </c>
      <c r="G99" s="429"/>
      <c r="H99" s="614"/>
      <c r="I99" s="611"/>
    </row>
    <row r="100" spans="1:9" s="381" customFormat="1" ht="21" x14ac:dyDescent="0.4">
      <c r="A100" s="518" t="s">
        <v>105</v>
      </c>
      <c r="B100" s="430" t="s">
        <v>1009</v>
      </c>
      <c r="C100" s="216">
        <f>IFERROR(VLOOKUP($A100,'5.งบทดลอง รพ.'!$A$2:$C$501,3,0),0)</f>
        <v>0</v>
      </c>
      <c r="D100" s="159"/>
      <c r="E100" s="395" t="s">
        <v>895</v>
      </c>
      <c r="F100" s="395" t="s">
        <v>10</v>
      </c>
      <c r="G100" s="429"/>
      <c r="H100" s="614"/>
      <c r="I100" s="611"/>
    </row>
    <row r="101" spans="1:9" s="381" customFormat="1" ht="21" x14ac:dyDescent="0.4">
      <c r="A101" s="518" t="s">
        <v>106</v>
      </c>
      <c r="B101" s="430" t="s">
        <v>1010</v>
      </c>
      <c r="C101" s="216">
        <f>IFERROR(VLOOKUP($A101,'5.งบทดลอง รพ.'!$A$2:$C$501,3,0),0)</f>
        <v>0</v>
      </c>
      <c r="D101" s="159"/>
      <c r="E101" s="395" t="s">
        <v>892</v>
      </c>
      <c r="F101" s="395" t="s">
        <v>10</v>
      </c>
      <c r="G101" s="429"/>
      <c r="H101" s="614"/>
      <c r="I101" s="611"/>
    </row>
    <row r="102" spans="1:9" s="381" customFormat="1" ht="21" x14ac:dyDescent="0.4">
      <c r="A102" s="518" t="s">
        <v>107</v>
      </c>
      <c r="B102" s="430" t="s">
        <v>1011</v>
      </c>
      <c r="C102" s="216">
        <f>IFERROR(VLOOKUP($A102,'5.งบทดลอง รพ.'!$A$2:$C$501,3,0),0)</f>
        <v>0</v>
      </c>
      <c r="D102" s="159"/>
      <c r="E102" s="395" t="s">
        <v>892</v>
      </c>
      <c r="F102" s="395" t="s">
        <v>10</v>
      </c>
      <c r="G102" s="429"/>
      <c r="H102" s="614"/>
      <c r="I102" s="611"/>
    </row>
    <row r="103" spans="1:9" s="381" customFormat="1" ht="21" x14ac:dyDescent="0.4">
      <c r="A103" s="518" t="s">
        <v>108</v>
      </c>
      <c r="B103" s="430" t="s">
        <v>1012</v>
      </c>
      <c r="C103" s="216">
        <f>IFERROR(VLOOKUP($A103,'5.งบทดลอง รพ.'!$A$2:$C$501,3,0),0)</f>
        <v>0</v>
      </c>
      <c r="D103" s="159"/>
      <c r="E103" s="395" t="s">
        <v>893</v>
      </c>
      <c r="F103" s="395" t="s">
        <v>10</v>
      </c>
      <c r="G103" s="429"/>
      <c r="H103" s="614"/>
      <c r="I103" s="611"/>
    </row>
    <row r="104" spans="1:9" s="381" customFormat="1" ht="21" x14ac:dyDescent="0.4">
      <c r="A104" s="518" t="s">
        <v>109</v>
      </c>
      <c r="B104" s="430" t="s">
        <v>1013</v>
      </c>
      <c r="C104" s="216">
        <f>IFERROR(VLOOKUP($A104,'5.งบทดลอง รพ.'!$A$2:$C$501,3,0),0)</f>
        <v>0</v>
      </c>
      <c r="D104" s="159"/>
      <c r="E104" s="395" t="s">
        <v>892</v>
      </c>
      <c r="F104" s="395" t="s">
        <v>10</v>
      </c>
      <c r="G104" s="429"/>
      <c r="H104" s="614"/>
      <c r="I104" s="611"/>
    </row>
    <row r="105" spans="1:9" s="381" customFormat="1" ht="21" x14ac:dyDescent="0.4">
      <c r="A105" s="518" t="s">
        <v>110</v>
      </c>
      <c r="B105" s="430" t="s">
        <v>1014</v>
      </c>
      <c r="C105" s="216">
        <f>IFERROR(VLOOKUP($A105,'5.งบทดลอง รพ.'!$A$2:$C$501,3,0),0)</f>
        <v>0</v>
      </c>
      <c r="D105" s="159"/>
      <c r="E105" s="395" t="s">
        <v>892</v>
      </c>
      <c r="F105" s="395" t="s">
        <v>10</v>
      </c>
      <c r="G105" s="429"/>
      <c r="H105" s="614"/>
      <c r="I105" s="611"/>
    </row>
    <row r="106" spans="1:9" s="381" customFormat="1" ht="21" x14ac:dyDescent="0.4">
      <c r="A106" s="518" t="s">
        <v>761</v>
      </c>
      <c r="B106" s="430" t="s">
        <v>762</v>
      </c>
      <c r="C106" s="216">
        <f>IFERROR(VLOOKUP($A106,'5.งบทดลอง รพ.'!$A$2:$C$501,3,0),0)</f>
        <v>0</v>
      </c>
      <c r="D106" s="159"/>
      <c r="E106" s="395" t="s">
        <v>893</v>
      </c>
      <c r="F106" s="395" t="s">
        <v>10</v>
      </c>
      <c r="G106" s="429"/>
      <c r="H106" s="614"/>
      <c r="I106" s="611"/>
    </row>
    <row r="107" spans="1:9" s="381" customFormat="1" ht="21" x14ac:dyDescent="0.4">
      <c r="A107" s="518" t="s">
        <v>763</v>
      </c>
      <c r="B107" s="430" t="s">
        <v>764</v>
      </c>
      <c r="C107" s="216">
        <f>IFERROR(VLOOKUP($A107,'5.งบทดลอง รพ.'!$A$2:$C$501,3,0),0)</f>
        <v>0</v>
      </c>
      <c r="D107" s="159"/>
      <c r="E107" s="395" t="s">
        <v>895</v>
      </c>
      <c r="F107" s="395" t="s">
        <v>10</v>
      </c>
      <c r="G107" s="429"/>
      <c r="H107" s="614"/>
      <c r="I107" s="611"/>
    </row>
    <row r="108" spans="1:9" s="381" customFormat="1" ht="21" x14ac:dyDescent="0.4">
      <c r="A108" s="518" t="s">
        <v>765</v>
      </c>
      <c r="B108" s="430" t="s">
        <v>766</v>
      </c>
      <c r="C108" s="216">
        <f>IFERROR(VLOOKUP($A108,'5.งบทดลอง รพ.'!$A$2:$C$501,3,0),0)</f>
        <v>0</v>
      </c>
      <c r="D108" s="159"/>
      <c r="E108" s="395" t="s">
        <v>895</v>
      </c>
      <c r="F108" s="395" t="s">
        <v>10</v>
      </c>
      <c r="G108" s="429"/>
      <c r="H108" s="614"/>
      <c r="I108" s="611"/>
    </row>
    <row r="109" spans="1:9" s="381" customFormat="1" ht="21" x14ac:dyDescent="0.4">
      <c r="A109" s="518" t="s">
        <v>767</v>
      </c>
      <c r="B109" s="430" t="s">
        <v>768</v>
      </c>
      <c r="C109" s="216">
        <f>IFERROR(VLOOKUP($A109,'5.งบทดลอง รพ.'!$A$2:$C$501,3,0),0)</f>
        <v>0</v>
      </c>
      <c r="D109" s="159"/>
      <c r="E109" s="395" t="s">
        <v>892</v>
      </c>
      <c r="F109" s="395" t="s">
        <v>10</v>
      </c>
      <c r="G109" s="429"/>
      <c r="H109" s="614"/>
      <c r="I109" s="611"/>
    </row>
    <row r="110" spans="1:9" s="381" customFormat="1" ht="21" x14ac:dyDescent="0.4">
      <c r="A110" s="518" t="s">
        <v>769</v>
      </c>
      <c r="B110" s="430" t="s">
        <v>770</v>
      </c>
      <c r="C110" s="216">
        <f>IFERROR(VLOOKUP($A110,'5.งบทดลอง รพ.'!$A$2:$C$501,3,0),0)</f>
        <v>0</v>
      </c>
      <c r="D110" s="159"/>
      <c r="E110" s="395" t="s">
        <v>893</v>
      </c>
      <c r="F110" s="395" t="s">
        <v>10</v>
      </c>
      <c r="G110" s="429"/>
      <c r="H110" s="614"/>
      <c r="I110" s="611"/>
    </row>
    <row r="111" spans="1:9" s="381" customFormat="1" ht="21" x14ac:dyDescent="0.4">
      <c r="A111" s="518" t="s">
        <v>771</v>
      </c>
      <c r="B111" s="430" t="s">
        <v>111</v>
      </c>
      <c r="C111" s="216">
        <f>IFERROR(VLOOKUP($A111,'5.งบทดลอง รพ.'!$A$2:$C$501,3,0),0)</f>
        <v>0</v>
      </c>
      <c r="D111" s="159"/>
      <c r="E111" s="395" t="s">
        <v>897</v>
      </c>
      <c r="F111" s="395" t="s">
        <v>10</v>
      </c>
      <c r="G111" s="429"/>
      <c r="H111" s="614"/>
      <c r="I111" s="611"/>
    </row>
    <row r="112" spans="1:9" s="381" customFormat="1" ht="21" x14ac:dyDescent="0.4">
      <c r="A112" s="518" t="s">
        <v>772</v>
      </c>
      <c r="B112" s="430" t="s">
        <v>773</v>
      </c>
      <c r="C112" s="216">
        <f>IFERROR(VLOOKUP($A112,'5.งบทดลอง รพ.'!$A$2:$C$501,3,0),0)</f>
        <v>0</v>
      </c>
      <c r="D112" s="159"/>
      <c r="E112" s="395" t="s">
        <v>897</v>
      </c>
      <c r="F112" s="395" t="s">
        <v>10</v>
      </c>
      <c r="G112" s="429"/>
      <c r="H112" s="614"/>
      <c r="I112" s="611"/>
    </row>
    <row r="113" spans="1:9" s="381" customFormat="1" ht="21" x14ac:dyDescent="0.4">
      <c r="A113" s="518" t="s">
        <v>1185</v>
      </c>
      <c r="B113" s="430" t="s">
        <v>1143</v>
      </c>
      <c r="C113" s="216">
        <f>IFERROR(VLOOKUP($A113,'5.งบทดลอง รพ.'!$A$2:$C$501,3,0),0)</f>
        <v>0</v>
      </c>
      <c r="D113" s="159"/>
      <c r="E113" s="395" t="s">
        <v>892</v>
      </c>
      <c r="F113" s="395" t="s">
        <v>10</v>
      </c>
      <c r="G113" s="429"/>
      <c r="H113" s="614"/>
      <c r="I113" s="611"/>
    </row>
    <row r="114" spans="1:9" s="381" customFormat="1" ht="21" x14ac:dyDescent="0.4">
      <c r="A114" s="518" t="s">
        <v>127</v>
      </c>
      <c r="B114" s="430" t="s">
        <v>1015</v>
      </c>
      <c r="C114" s="216">
        <f>IFERROR(VLOOKUP($A114,'5.งบทดลอง รพ.'!$A$2:$C$501,3,0),0)</f>
        <v>0</v>
      </c>
      <c r="D114" s="159"/>
      <c r="E114" s="395" t="s">
        <v>901</v>
      </c>
      <c r="F114" s="395" t="s">
        <v>12</v>
      </c>
      <c r="G114" s="429"/>
      <c r="H114" s="614"/>
      <c r="I114" s="611"/>
    </row>
    <row r="115" spans="1:9" s="381" customFormat="1" ht="21" x14ac:dyDescent="0.4">
      <c r="A115" s="518" t="s">
        <v>128</v>
      </c>
      <c r="B115" s="430" t="s">
        <v>1016</v>
      </c>
      <c r="C115" s="216">
        <f>IFERROR(VLOOKUP($A115,'5.งบทดลอง รพ.'!$A$2:$C$501,3,0),0)</f>
        <v>0</v>
      </c>
      <c r="D115" s="159"/>
      <c r="E115" s="395" t="s">
        <v>901</v>
      </c>
      <c r="F115" s="395" t="s">
        <v>12</v>
      </c>
      <c r="G115" s="429"/>
      <c r="H115" s="614"/>
      <c r="I115" s="611"/>
    </row>
    <row r="116" spans="1:9" s="381" customFormat="1" ht="21" x14ac:dyDescent="0.4">
      <c r="A116" s="518" t="s">
        <v>129</v>
      </c>
      <c r="B116" s="430" t="s">
        <v>1017</v>
      </c>
      <c r="C116" s="216">
        <f>IFERROR(VLOOKUP($A116,'5.งบทดลอง รพ.'!$A$2:$C$501,3,0),0)</f>
        <v>0</v>
      </c>
      <c r="D116" s="159"/>
      <c r="E116" s="395" t="s">
        <v>901</v>
      </c>
      <c r="F116" s="395" t="s">
        <v>12</v>
      </c>
      <c r="G116" s="429"/>
      <c r="H116" s="614"/>
      <c r="I116" s="611"/>
    </row>
    <row r="117" spans="1:9" s="381" customFormat="1" ht="21" x14ac:dyDescent="0.4">
      <c r="A117" s="518" t="s">
        <v>130</v>
      </c>
      <c r="B117" s="430" t="s">
        <v>131</v>
      </c>
      <c r="C117" s="216">
        <f>IFERROR(VLOOKUP($A117,'5.งบทดลอง รพ.'!$A$2:$C$501,3,0),0)</f>
        <v>0</v>
      </c>
      <c r="D117" s="159"/>
      <c r="E117" s="395" t="s">
        <v>899</v>
      </c>
      <c r="F117" s="395" t="s">
        <v>12</v>
      </c>
      <c r="G117" s="429"/>
      <c r="H117" s="614"/>
      <c r="I117" s="611"/>
    </row>
    <row r="118" spans="1:9" s="381" customFormat="1" ht="21" x14ac:dyDescent="0.4">
      <c r="A118" s="518" t="s">
        <v>132</v>
      </c>
      <c r="B118" s="430" t="s">
        <v>133</v>
      </c>
      <c r="C118" s="216">
        <f>IFERROR(VLOOKUP($A118,'5.งบทดลอง รพ.'!$A$2:$C$501,3,0),0)</f>
        <v>0</v>
      </c>
      <c r="D118" s="159"/>
      <c r="E118" s="395" t="s">
        <v>899</v>
      </c>
      <c r="F118" s="395" t="s">
        <v>12</v>
      </c>
      <c r="G118" s="429"/>
      <c r="H118" s="614"/>
      <c r="I118" s="611"/>
    </row>
    <row r="119" spans="1:9" s="381" customFormat="1" ht="21" x14ac:dyDescent="0.4">
      <c r="A119" s="518" t="s">
        <v>774</v>
      </c>
      <c r="B119" s="430" t="s">
        <v>775</v>
      </c>
      <c r="C119" s="216">
        <f>IFERROR(VLOOKUP($A119,'5.งบทดลอง รพ.'!$A$2:$C$501,3,0),0)</f>
        <v>0</v>
      </c>
      <c r="D119" s="159"/>
      <c r="E119" s="395" t="s">
        <v>901</v>
      </c>
      <c r="F119" s="395" t="s">
        <v>12</v>
      </c>
      <c r="G119" s="429"/>
      <c r="H119" s="614"/>
      <c r="I119" s="611"/>
    </row>
    <row r="120" spans="1:9" s="381" customFormat="1" ht="21" x14ac:dyDescent="0.4">
      <c r="A120" s="518" t="s">
        <v>776</v>
      </c>
      <c r="B120" s="430" t="s">
        <v>777</v>
      </c>
      <c r="C120" s="216">
        <f>IFERROR(VLOOKUP($A120,'5.งบทดลอง รพ.'!$A$2:$C$501,3,0),0)</f>
        <v>0</v>
      </c>
      <c r="D120" s="159"/>
      <c r="E120" s="395" t="s">
        <v>903</v>
      </c>
      <c r="F120" s="395" t="s">
        <v>12</v>
      </c>
      <c r="G120" s="429"/>
      <c r="H120" s="614"/>
      <c r="I120" s="611"/>
    </row>
    <row r="121" spans="1:9" s="381" customFormat="1" ht="21" x14ac:dyDescent="0.4">
      <c r="A121" s="518" t="s">
        <v>778</v>
      </c>
      <c r="B121" s="430" t="s">
        <v>779</v>
      </c>
      <c r="C121" s="216">
        <f>IFERROR(VLOOKUP($A121,'5.งบทดลอง รพ.'!$A$2:$C$501,3,0),0)</f>
        <v>0</v>
      </c>
      <c r="D121" s="159"/>
      <c r="E121" s="395" t="s">
        <v>901</v>
      </c>
      <c r="F121" s="395" t="s">
        <v>12</v>
      </c>
      <c r="G121" s="429"/>
      <c r="H121" s="614"/>
      <c r="I121" s="611"/>
    </row>
    <row r="122" spans="1:9" s="381" customFormat="1" ht="21" x14ac:dyDescent="0.4">
      <c r="A122" s="518" t="s">
        <v>780</v>
      </c>
      <c r="B122" s="430" t="s">
        <v>781</v>
      </c>
      <c r="C122" s="216">
        <f>IFERROR(VLOOKUP($A122,'5.งบทดลอง รพ.'!$A$2:$C$501,3,0),0)</f>
        <v>0</v>
      </c>
      <c r="D122" s="159"/>
      <c r="E122" s="395" t="s">
        <v>899</v>
      </c>
      <c r="F122" s="395" t="s">
        <v>12</v>
      </c>
      <c r="G122" s="429"/>
      <c r="H122" s="614"/>
      <c r="I122" s="611"/>
    </row>
    <row r="123" spans="1:9" s="381" customFormat="1" ht="21" x14ac:dyDescent="0.4">
      <c r="A123" s="518" t="s">
        <v>156</v>
      </c>
      <c r="B123" s="430" t="s">
        <v>157</v>
      </c>
      <c r="C123" s="216">
        <f>IFERROR(VLOOKUP($A123,'5.งบทดลอง รพ.'!$A$2:$C$501,3,0),0)</f>
        <v>0</v>
      </c>
      <c r="D123" s="159"/>
      <c r="E123" s="395" t="s">
        <v>906</v>
      </c>
      <c r="F123" s="395" t="s">
        <v>16</v>
      </c>
      <c r="G123" s="429"/>
      <c r="H123" s="614"/>
      <c r="I123" s="611"/>
    </row>
    <row r="124" spans="1:9" s="381" customFormat="1" ht="21" x14ac:dyDescent="0.4">
      <c r="A124" s="518" t="s">
        <v>158</v>
      </c>
      <c r="B124" s="430" t="s">
        <v>1018</v>
      </c>
      <c r="C124" s="216">
        <f>IFERROR(VLOOKUP($A124,'5.งบทดลอง รพ.'!$A$2:$C$501,3,0),0)</f>
        <v>0</v>
      </c>
      <c r="D124" s="159"/>
      <c r="E124" s="395" t="s">
        <v>906</v>
      </c>
      <c r="F124" s="395" t="s">
        <v>16</v>
      </c>
      <c r="G124" s="429"/>
      <c r="H124" s="614"/>
      <c r="I124" s="611"/>
    </row>
    <row r="125" spans="1:9" s="381" customFormat="1" ht="21" x14ac:dyDescent="0.4">
      <c r="A125" s="518" t="s">
        <v>159</v>
      </c>
      <c r="B125" s="430" t="s">
        <v>1019</v>
      </c>
      <c r="C125" s="216">
        <f>IFERROR(VLOOKUP($A125,'5.งบทดลอง รพ.'!$A$2:$C$501,3,0),0)</f>
        <v>0</v>
      </c>
      <c r="D125" s="159"/>
      <c r="E125" s="395" t="s">
        <v>906</v>
      </c>
      <c r="F125" s="395" t="s">
        <v>16</v>
      </c>
      <c r="G125" s="429"/>
      <c r="H125" s="614"/>
      <c r="I125" s="611"/>
    </row>
    <row r="126" spans="1:9" s="381" customFormat="1" ht="21" x14ac:dyDescent="0.4">
      <c r="A126" s="518" t="s">
        <v>160</v>
      </c>
      <c r="B126" s="430" t="s">
        <v>161</v>
      </c>
      <c r="C126" s="216">
        <f>IFERROR(VLOOKUP($A126,'5.งบทดลอง รพ.'!$A$2:$C$501,3,0),0)</f>
        <v>0</v>
      </c>
      <c r="D126" s="159"/>
      <c r="E126" s="395" t="s">
        <v>906</v>
      </c>
      <c r="F126" s="395" t="s">
        <v>16</v>
      </c>
      <c r="G126" s="429"/>
      <c r="H126" s="614"/>
      <c r="I126" s="611"/>
    </row>
    <row r="127" spans="1:9" s="381" customFormat="1" ht="21" x14ac:dyDescent="0.4">
      <c r="A127" s="518" t="s">
        <v>162</v>
      </c>
      <c r="B127" s="430" t="s">
        <v>163</v>
      </c>
      <c r="C127" s="216">
        <f>IFERROR(VLOOKUP($A127,'5.งบทดลอง รพ.'!$A$2:$C$501,3,0),0)</f>
        <v>0</v>
      </c>
      <c r="D127" s="159"/>
      <c r="E127" s="395" t="s">
        <v>906</v>
      </c>
      <c r="F127" s="395" t="s">
        <v>16</v>
      </c>
      <c r="G127" s="429"/>
      <c r="H127" s="614"/>
      <c r="I127" s="611"/>
    </row>
    <row r="128" spans="1:9" s="381" customFormat="1" ht="21" x14ac:dyDescent="0.4">
      <c r="A128" s="518" t="s">
        <v>164</v>
      </c>
      <c r="B128" s="430" t="s">
        <v>165</v>
      </c>
      <c r="C128" s="216">
        <f>IFERROR(VLOOKUP($A128,'5.งบทดลอง รพ.'!$A$2:$C$501,3,0),0)</f>
        <v>0</v>
      </c>
      <c r="D128" s="159"/>
      <c r="E128" s="395" t="s">
        <v>907</v>
      </c>
      <c r="F128" s="395" t="s">
        <v>18</v>
      </c>
      <c r="G128" s="429"/>
      <c r="H128" s="614"/>
      <c r="I128" s="611"/>
    </row>
    <row r="129" spans="1:9" s="381" customFormat="1" ht="21" x14ac:dyDescent="0.4">
      <c r="A129" s="518" t="s">
        <v>166</v>
      </c>
      <c r="B129" s="430" t="s">
        <v>167</v>
      </c>
      <c r="C129" s="216">
        <f>IFERROR(VLOOKUP($A129,'5.งบทดลอง รพ.'!$A$2:$C$501,3,0),0)</f>
        <v>0</v>
      </c>
      <c r="D129" s="159"/>
      <c r="E129" s="395" t="s">
        <v>907</v>
      </c>
      <c r="F129" s="395" t="s">
        <v>18</v>
      </c>
      <c r="G129" s="429"/>
      <c r="H129" s="614"/>
      <c r="I129" s="611"/>
    </row>
    <row r="130" spans="1:9" s="381" customFormat="1" ht="21" x14ac:dyDescent="0.4">
      <c r="A130" s="518" t="s">
        <v>168</v>
      </c>
      <c r="B130" s="430" t="s">
        <v>1020</v>
      </c>
      <c r="C130" s="216">
        <f>IFERROR(VLOOKUP($A130,'5.งบทดลอง รพ.'!$A$2:$C$501,3,0),0)</f>
        <v>0</v>
      </c>
      <c r="D130" s="159"/>
      <c r="E130" s="395" t="s">
        <v>906</v>
      </c>
      <c r="F130" s="395" t="s">
        <v>16</v>
      </c>
      <c r="G130" s="429"/>
      <c r="H130" s="614"/>
      <c r="I130" s="611"/>
    </row>
    <row r="131" spans="1:9" s="381" customFormat="1" ht="21" x14ac:dyDescent="0.4">
      <c r="A131" s="518" t="s">
        <v>782</v>
      </c>
      <c r="B131" s="430" t="s">
        <v>783</v>
      </c>
      <c r="C131" s="216">
        <f>IFERROR(VLOOKUP($A131,'5.งบทดลอง รพ.'!$A$2:$C$501,3,0),0)</f>
        <v>0</v>
      </c>
      <c r="D131" s="159"/>
      <c r="E131" s="395" t="s">
        <v>906</v>
      </c>
      <c r="F131" s="395" t="s">
        <v>16</v>
      </c>
      <c r="G131" s="429"/>
      <c r="H131" s="614"/>
      <c r="I131" s="611"/>
    </row>
    <row r="132" spans="1:9" s="381" customFormat="1" ht="21" x14ac:dyDescent="0.4">
      <c r="A132" s="518" t="s">
        <v>784</v>
      </c>
      <c r="B132" s="430" t="s">
        <v>785</v>
      </c>
      <c r="C132" s="216">
        <f>IFERROR(VLOOKUP($A132,'5.งบทดลอง รพ.'!$A$2:$C$501,3,0),0)</f>
        <v>0</v>
      </c>
      <c r="D132" s="159"/>
      <c r="E132" s="395">
        <v>45111</v>
      </c>
      <c r="F132" s="395" t="s">
        <v>1197</v>
      </c>
      <c r="G132" s="429"/>
      <c r="H132" s="614"/>
      <c r="I132" s="611"/>
    </row>
    <row r="133" spans="1:9" s="381" customFormat="1" ht="21" x14ac:dyDescent="0.4">
      <c r="A133" s="518" t="s">
        <v>169</v>
      </c>
      <c r="B133" s="430" t="s">
        <v>1021</v>
      </c>
      <c r="C133" s="216">
        <f>IFERROR(VLOOKUP($A133,'5.งบทดลอง รพ.'!$A$2:$C$501,3,0),0)</f>
        <v>0</v>
      </c>
      <c r="D133" s="159"/>
      <c r="E133" s="395" t="s">
        <v>906</v>
      </c>
      <c r="F133" s="395" t="s">
        <v>16</v>
      </c>
      <c r="G133" s="429"/>
      <c r="H133" s="614"/>
      <c r="I133" s="611"/>
    </row>
    <row r="134" spans="1:9" s="381" customFormat="1" ht="21" x14ac:dyDescent="0.4">
      <c r="A134" s="518" t="s">
        <v>170</v>
      </c>
      <c r="B134" s="430" t="s">
        <v>171</v>
      </c>
      <c r="C134" s="216">
        <f>IFERROR(VLOOKUP($A134,'5.งบทดลอง รพ.'!$A$2:$C$501,3,0),0)</f>
        <v>0</v>
      </c>
      <c r="D134" s="159"/>
      <c r="E134" s="395" t="s">
        <v>906</v>
      </c>
      <c r="F134" s="395" t="s">
        <v>16</v>
      </c>
      <c r="G134" s="429"/>
      <c r="H134" s="614"/>
      <c r="I134" s="611"/>
    </row>
    <row r="135" spans="1:9" s="381" customFormat="1" ht="21" x14ac:dyDescent="0.4">
      <c r="A135" s="518" t="s">
        <v>172</v>
      </c>
      <c r="B135" s="430" t="s">
        <v>173</v>
      </c>
      <c r="C135" s="216">
        <f>IFERROR(VLOOKUP($A135,'5.งบทดลอง รพ.'!$A$2:$C$501,3,0),0)</f>
        <v>0</v>
      </c>
      <c r="D135" s="159"/>
      <c r="E135" s="395" t="s">
        <v>906</v>
      </c>
      <c r="F135" s="395" t="s">
        <v>16</v>
      </c>
      <c r="G135" s="429"/>
      <c r="H135" s="614"/>
      <c r="I135" s="611"/>
    </row>
    <row r="136" spans="1:9" s="381" customFormat="1" ht="21" x14ac:dyDescent="0.4">
      <c r="A136" s="518" t="s">
        <v>786</v>
      </c>
      <c r="B136" s="430" t="s">
        <v>787</v>
      </c>
      <c r="C136" s="216">
        <f>IFERROR(VLOOKUP($A136,'5.งบทดลอง รพ.'!$A$2:$C$501,3,0),0)</f>
        <v>0</v>
      </c>
      <c r="D136" s="159"/>
      <c r="E136" s="395" t="s">
        <v>906</v>
      </c>
      <c r="F136" s="395" t="s">
        <v>16</v>
      </c>
      <c r="G136" s="429"/>
      <c r="H136" s="614"/>
      <c r="I136" s="611"/>
    </row>
    <row r="137" spans="1:9" s="381" customFormat="1" ht="21" x14ac:dyDescent="0.4">
      <c r="A137" s="518" t="s">
        <v>138</v>
      </c>
      <c r="B137" s="430" t="s">
        <v>1022</v>
      </c>
      <c r="C137" s="216">
        <f>IFERROR(VLOOKUP($A137,'5.งบทดลอง รพ.'!$A$2:$C$501,3,0),0)</f>
        <v>0</v>
      </c>
      <c r="D137" s="159"/>
      <c r="E137" s="395" t="s">
        <v>905</v>
      </c>
      <c r="F137" s="395" t="s">
        <v>14</v>
      </c>
      <c r="G137" s="429"/>
      <c r="H137" s="614"/>
      <c r="I137" s="611"/>
    </row>
    <row r="138" spans="1:9" s="381" customFormat="1" ht="21" x14ac:dyDescent="0.4">
      <c r="A138" s="518" t="s">
        <v>211</v>
      </c>
      <c r="B138" s="430" t="s">
        <v>1023</v>
      </c>
      <c r="C138" s="216">
        <f>IFERROR(VLOOKUP($A138,'5.งบทดลอง รพ.'!$A$2:$C$501,3,0),0)</f>
        <v>0</v>
      </c>
      <c r="D138" s="159"/>
      <c r="E138" s="395" t="s">
        <v>908</v>
      </c>
      <c r="F138" s="395" t="s">
        <v>18</v>
      </c>
      <c r="G138" s="429"/>
      <c r="H138" s="614"/>
      <c r="I138" s="611"/>
    </row>
    <row r="139" spans="1:9" s="381" customFormat="1" ht="21" x14ac:dyDescent="0.4">
      <c r="A139" s="518" t="s">
        <v>174</v>
      </c>
      <c r="B139" s="430" t="s">
        <v>1024</v>
      </c>
      <c r="C139" s="216">
        <f>IFERROR(VLOOKUP($A139,'5.งบทดลอง รพ.'!$A$2:$C$501,3,0),0)</f>
        <v>0</v>
      </c>
      <c r="D139" s="159"/>
      <c r="E139" s="395" t="s">
        <v>906</v>
      </c>
      <c r="F139" s="395" t="s">
        <v>16</v>
      </c>
      <c r="G139" s="429"/>
      <c r="H139" s="614"/>
      <c r="I139" s="611"/>
    </row>
    <row r="140" spans="1:9" s="381" customFormat="1" ht="21" x14ac:dyDescent="0.4">
      <c r="A140" s="518" t="s">
        <v>175</v>
      </c>
      <c r="B140" s="430" t="s">
        <v>1025</v>
      </c>
      <c r="C140" s="216">
        <f>IFERROR(VLOOKUP($A140,'5.งบทดลอง รพ.'!$A$2:$C$501,3,0),0)</f>
        <v>0</v>
      </c>
      <c r="D140" s="159"/>
      <c r="E140" s="395" t="s">
        <v>906</v>
      </c>
      <c r="F140" s="395" t="s">
        <v>16</v>
      </c>
      <c r="G140" s="429"/>
      <c r="H140" s="614"/>
      <c r="I140" s="611"/>
    </row>
    <row r="141" spans="1:9" s="381" customFormat="1" ht="21" x14ac:dyDescent="0.4">
      <c r="A141" s="518" t="s">
        <v>176</v>
      </c>
      <c r="B141" s="430" t="s">
        <v>1026</v>
      </c>
      <c r="C141" s="216">
        <f>IFERROR(VLOOKUP($A141,'5.งบทดลอง รพ.'!$A$2:$C$501,3,0),0)</f>
        <v>0</v>
      </c>
      <c r="D141" s="159"/>
      <c r="E141" s="395" t="s">
        <v>906</v>
      </c>
      <c r="F141" s="395" t="s">
        <v>16</v>
      </c>
      <c r="G141" s="429"/>
      <c r="H141" s="614"/>
      <c r="I141" s="611"/>
    </row>
    <row r="142" spans="1:9" s="381" customFormat="1" ht="21" x14ac:dyDescent="0.4">
      <c r="A142" s="518" t="s">
        <v>177</v>
      </c>
      <c r="B142" s="430" t="s">
        <v>1027</v>
      </c>
      <c r="C142" s="216">
        <f>IFERROR(VLOOKUP($A142,'5.งบทดลอง รพ.'!$A$2:$C$501,3,0),0)</f>
        <v>0</v>
      </c>
      <c r="D142" s="159"/>
      <c r="E142" s="395" t="s">
        <v>906</v>
      </c>
      <c r="F142" s="395" t="s">
        <v>16</v>
      </c>
      <c r="G142" s="429"/>
      <c r="H142" s="614"/>
      <c r="I142" s="611"/>
    </row>
    <row r="143" spans="1:9" s="381" customFormat="1" ht="21" x14ac:dyDescent="0.4">
      <c r="A143" s="518" t="s">
        <v>178</v>
      </c>
      <c r="B143" s="430" t="s">
        <v>1028</v>
      </c>
      <c r="C143" s="216">
        <f>IFERROR(VLOOKUP($A143,'5.งบทดลอง รพ.'!$A$2:$C$501,3,0),0)</f>
        <v>0</v>
      </c>
      <c r="D143" s="159"/>
      <c r="E143" s="395" t="s">
        <v>906</v>
      </c>
      <c r="F143" s="395" t="s">
        <v>16</v>
      </c>
      <c r="G143" s="429"/>
      <c r="H143" s="614"/>
      <c r="I143" s="611"/>
    </row>
    <row r="144" spans="1:9" s="381" customFormat="1" ht="21" x14ac:dyDescent="0.4">
      <c r="A144" s="518" t="s">
        <v>6225</v>
      </c>
      <c r="B144" s="430" t="s">
        <v>6224</v>
      </c>
      <c r="C144" s="216">
        <f>IFERROR(VLOOKUP($A144,'5.งบทดลอง รพ.'!$A$2:$C$501,3,0),0)</f>
        <v>0</v>
      </c>
      <c r="D144" s="159"/>
      <c r="E144" s="395">
        <v>45111</v>
      </c>
      <c r="F144" s="395" t="s">
        <v>1197</v>
      </c>
      <c r="G144" s="429"/>
      <c r="H144" s="614"/>
      <c r="I144" s="611"/>
    </row>
    <row r="145" spans="1:9" s="381" customFormat="1" ht="21" x14ac:dyDescent="0.4">
      <c r="A145" s="518" t="s">
        <v>788</v>
      </c>
      <c r="B145" s="430" t="s">
        <v>789</v>
      </c>
      <c r="C145" s="216">
        <f>IFERROR(VLOOKUP($A145,'5.งบทดลอง รพ.'!$A$2:$C$501,3,0),0)</f>
        <v>0</v>
      </c>
      <c r="D145" s="159"/>
      <c r="E145" s="395">
        <v>45111</v>
      </c>
      <c r="F145" s="395" t="s">
        <v>1197</v>
      </c>
      <c r="G145" s="429"/>
      <c r="H145" s="614"/>
      <c r="I145" s="611"/>
    </row>
    <row r="146" spans="1:9" s="381" customFormat="1" ht="21" x14ac:dyDescent="0.4">
      <c r="A146" s="518" t="s">
        <v>790</v>
      </c>
      <c r="B146" s="430" t="s">
        <v>791</v>
      </c>
      <c r="C146" s="216">
        <f>IFERROR(VLOOKUP($A146,'5.งบทดลอง รพ.'!$A$2:$C$501,3,0),0)</f>
        <v>0</v>
      </c>
      <c r="D146" s="159"/>
      <c r="E146" s="395">
        <v>45111</v>
      </c>
      <c r="F146" s="395" t="s">
        <v>1197</v>
      </c>
      <c r="G146" s="429"/>
      <c r="H146" s="614"/>
      <c r="I146" s="611"/>
    </row>
    <row r="147" spans="1:9" s="381" customFormat="1" ht="21" x14ac:dyDescent="0.4">
      <c r="A147" s="518" t="s">
        <v>792</v>
      </c>
      <c r="B147" s="430" t="s">
        <v>793</v>
      </c>
      <c r="C147" s="216">
        <f>IFERROR(VLOOKUP($A147,'5.งบทดลอง รพ.'!$A$2:$C$501,3,0),0)</f>
        <v>0</v>
      </c>
      <c r="D147" s="159"/>
      <c r="E147" s="395">
        <v>45111</v>
      </c>
      <c r="F147" s="395" t="s">
        <v>1197</v>
      </c>
      <c r="G147" s="429"/>
      <c r="H147" s="614"/>
      <c r="I147" s="611"/>
    </row>
    <row r="148" spans="1:9" s="381" customFormat="1" ht="21" x14ac:dyDescent="0.4">
      <c r="A148" s="518" t="s">
        <v>179</v>
      </c>
      <c r="B148" s="430" t="s">
        <v>1029</v>
      </c>
      <c r="C148" s="216">
        <f>IFERROR(VLOOKUP($A148,'5.งบทดลอง รพ.'!$A$2:$C$501,3,0),0)</f>
        <v>0</v>
      </c>
      <c r="D148" s="159"/>
      <c r="E148" s="395">
        <v>45111</v>
      </c>
      <c r="F148" s="395" t="s">
        <v>1197</v>
      </c>
      <c r="G148" s="429"/>
      <c r="H148" s="614"/>
      <c r="I148" s="611"/>
    </row>
    <row r="149" spans="1:9" s="381" customFormat="1" ht="21" x14ac:dyDescent="0.4">
      <c r="A149" s="518" t="s">
        <v>794</v>
      </c>
      <c r="B149" s="430" t="s">
        <v>795</v>
      </c>
      <c r="C149" s="216">
        <f>IFERROR(VLOOKUP($A149,'5.งบทดลอง รพ.'!$A$2:$C$501,3,0),0)</f>
        <v>0</v>
      </c>
      <c r="D149" s="159"/>
      <c r="E149" s="395">
        <v>45111</v>
      </c>
      <c r="F149" s="395" t="s">
        <v>1197</v>
      </c>
      <c r="G149" s="429"/>
      <c r="H149" s="614"/>
      <c r="I149" s="611"/>
    </row>
    <row r="150" spans="1:9" s="381" customFormat="1" ht="21" x14ac:dyDescent="0.4">
      <c r="A150" s="518" t="s">
        <v>180</v>
      </c>
      <c r="B150" s="430" t="s">
        <v>1030</v>
      </c>
      <c r="C150" s="216">
        <f>IFERROR(VLOOKUP($A150,'5.งบทดลอง รพ.'!$A$2:$C$501,3,0),0)</f>
        <v>0</v>
      </c>
      <c r="D150" s="159"/>
      <c r="E150" s="395">
        <v>45111</v>
      </c>
      <c r="F150" s="395" t="s">
        <v>1197</v>
      </c>
      <c r="G150" s="429"/>
      <c r="H150" s="614"/>
      <c r="I150" s="611"/>
    </row>
    <row r="151" spans="1:9" s="381" customFormat="1" ht="21" x14ac:dyDescent="0.4">
      <c r="A151" s="518" t="s">
        <v>181</v>
      </c>
      <c r="B151" s="430" t="s">
        <v>182</v>
      </c>
      <c r="C151" s="216">
        <f>IFERROR(VLOOKUP($A151,'5.งบทดลอง รพ.'!$A$2:$C$501,3,0),0)</f>
        <v>0</v>
      </c>
      <c r="D151" s="159"/>
      <c r="E151" s="395" t="s">
        <v>906</v>
      </c>
      <c r="F151" s="395" t="s">
        <v>16</v>
      </c>
      <c r="G151" s="429"/>
      <c r="H151" s="614"/>
      <c r="I151" s="611"/>
    </row>
    <row r="152" spans="1:9" s="381" customFormat="1" ht="21" x14ac:dyDescent="0.4">
      <c r="A152" s="518" t="s">
        <v>183</v>
      </c>
      <c r="B152" s="430" t="s">
        <v>184</v>
      </c>
      <c r="C152" s="216">
        <f>IFERROR(VLOOKUP($A152,'5.งบทดลอง รพ.'!$A$2:$C$501,3,0),0)</f>
        <v>0</v>
      </c>
      <c r="D152" s="159"/>
      <c r="E152" s="395" t="s">
        <v>906</v>
      </c>
      <c r="F152" s="395" t="s">
        <v>16</v>
      </c>
      <c r="G152" s="429"/>
      <c r="H152" s="614"/>
      <c r="I152" s="611"/>
    </row>
    <row r="153" spans="1:9" s="381" customFormat="1" ht="21" x14ac:dyDescent="0.4">
      <c r="A153" s="518" t="s">
        <v>134</v>
      </c>
      <c r="B153" s="430" t="s">
        <v>135</v>
      </c>
      <c r="C153" s="216">
        <f>IFERROR(VLOOKUP($A153,'5.งบทดลอง รพ.'!$A$2:$C$501,3,0),0)</f>
        <v>0</v>
      </c>
      <c r="D153" s="159"/>
      <c r="E153" s="395" t="s">
        <v>899</v>
      </c>
      <c r="F153" s="395" t="s">
        <v>12</v>
      </c>
      <c r="G153" s="429"/>
      <c r="H153" s="614"/>
      <c r="I153" s="611"/>
    </row>
    <row r="154" spans="1:9" s="381" customFormat="1" ht="21" x14ac:dyDescent="0.4">
      <c r="A154" s="518" t="s">
        <v>136</v>
      </c>
      <c r="B154" s="430" t="s">
        <v>137</v>
      </c>
      <c r="C154" s="216">
        <f>IFERROR(VLOOKUP($A154,'5.งบทดลอง รพ.'!$A$2:$C$501,3,0),0)</f>
        <v>0</v>
      </c>
      <c r="D154" s="159"/>
      <c r="E154" s="395" t="s">
        <v>899</v>
      </c>
      <c r="F154" s="395" t="s">
        <v>12</v>
      </c>
      <c r="G154" s="429"/>
      <c r="H154" s="614"/>
      <c r="I154" s="611"/>
    </row>
    <row r="155" spans="1:9" s="381" customFormat="1" ht="21" x14ac:dyDescent="0.4">
      <c r="A155" s="518" t="s">
        <v>185</v>
      </c>
      <c r="B155" s="430" t="s">
        <v>186</v>
      </c>
      <c r="C155" s="216">
        <f>IFERROR(VLOOKUP($A155,'5.งบทดลอง รพ.'!$A$2:$C$501,3,0),0)</f>
        <v>0</v>
      </c>
      <c r="D155" s="159"/>
      <c r="E155" s="395" t="s">
        <v>906</v>
      </c>
      <c r="F155" s="395" t="s">
        <v>16</v>
      </c>
      <c r="G155" s="429"/>
      <c r="H155" s="614"/>
      <c r="I155" s="611"/>
    </row>
    <row r="156" spans="1:9" s="381" customFormat="1" ht="21" x14ac:dyDescent="0.4">
      <c r="A156" s="518" t="s">
        <v>187</v>
      </c>
      <c r="B156" s="430" t="s">
        <v>188</v>
      </c>
      <c r="C156" s="216">
        <f>IFERROR(VLOOKUP($A156,'5.งบทดลอง รพ.'!$A$2:$C$501,3,0),0)</f>
        <v>0</v>
      </c>
      <c r="D156" s="159"/>
      <c r="E156" s="395" t="s">
        <v>906</v>
      </c>
      <c r="F156" s="395" t="s">
        <v>16</v>
      </c>
      <c r="G156" s="429"/>
      <c r="H156" s="614"/>
      <c r="I156" s="611"/>
    </row>
    <row r="157" spans="1:9" s="381" customFormat="1" ht="21" x14ac:dyDescent="0.4">
      <c r="A157" s="518" t="s">
        <v>189</v>
      </c>
      <c r="B157" s="430" t="s">
        <v>190</v>
      </c>
      <c r="C157" s="216">
        <f>IFERROR(VLOOKUP($A157,'5.งบทดลอง รพ.'!$A$2:$C$501,3,0),0)</f>
        <v>0</v>
      </c>
      <c r="D157" s="159"/>
      <c r="E157" s="395" t="s">
        <v>906</v>
      </c>
      <c r="F157" s="395" t="s">
        <v>16</v>
      </c>
      <c r="G157" s="429"/>
      <c r="H157" s="614"/>
      <c r="I157" s="611"/>
    </row>
    <row r="158" spans="1:9" s="381" customFormat="1" ht="21" x14ac:dyDescent="0.4">
      <c r="A158" s="518" t="s">
        <v>191</v>
      </c>
      <c r="B158" s="430" t="s">
        <v>192</v>
      </c>
      <c r="C158" s="216">
        <f>IFERROR(VLOOKUP($A158,'5.งบทดลอง รพ.'!$A$2:$C$501,3,0),0)</f>
        <v>0</v>
      </c>
      <c r="D158" s="159"/>
      <c r="E158" s="395" t="s">
        <v>906</v>
      </c>
      <c r="F158" s="395" t="s">
        <v>16</v>
      </c>
      <c r="G158" s="429"/>
      <c r="H158" s="614"/>
      <c r="I158" s="611"/>
    </row>
    <row r="159" spans="1:9" s="381" customFormat="1" ht="21" x14ac:dyDescent="0.4">
      <c r="A159" s="518" t="s">
        <v>193</v>
      </c>
      <c r="B159" s="430" t="s">
        <v>194</v>
      </c>
      <c r="C159" s="216">
        <f>IFERROR(VLOOKUP($A159,'5.งบทดลอง รพ.'!$A$2:$C$501,3,0),0)</f>
        <v>0</v>
      </c>
      <c r="D159" s="159"/>
      <c r="E159" s="395" t="s">
        <v>906</v>
      </c>
      <c r="F159" s="395" t="s">
        <v>16</v>
      </c>
      <c r="G159" s="429"/>
      <c r="H159" s="614"/>
      <c r="I159" s="611"/>
    </row>
    <row r="160" spans="1:9" s="381" customFormat="1" ht="21" x14ac:dyDescent="0.4">
      <c r="A160" s="518" t="s">
        <v>195</v>
      </c>
      <c r="B160" s="430" t="s">
        <v>1031</v>
      </c>
      <c r="C160" s="216">
        <f>IFERROR(VLOOKUP($A160,'5.งบทดลอง รพ.'!$A$2:$C$501,3,0),0)</f>
        <v>0</v>
      </c>
      <c r="D160" s="159"/>
      <c r="E160" s="395" t="s">
        <v>906</v>
      </c>
      <c r="F160" s="395" t="s">
        <v>16</v>
      </c>
      <c r="G160" s="429"/>
      <c r="H160" s="614"/>
      <c r="I160" s="611"/>
    </row>
    <row r="161" spans="1:9" s="381" customFormat="1" ht="21" x14ac:dyDescent="0.4">
      <c r="A161" s="518" t="s">
        <v>196</v>
      </c>
      <c r="B161" s="430" t="s">
        <v>1032</v>
      </c>
      <c r="C161" s="216">
        <f>IFERROR(VLOOKUP($A161,'5.งบทดลอง รพ.'!$A$2:$C$501,3,0),0)</f>
        <v>0</v>
      </c>
      <c r="D161" s="159"/>
      <c r="E161" s="395" t="s">
        <v>906</v>
      </c>
      <c r="F161" s="395" t="s">
        <v>16</v>
      </c>
      <c r="G161" s="429"/>
      <c r="H161" s="614"/>
      <c r="I161" s="611"/>
    </row>
    <row r="162" spans="1:9" s="381" customFormat="1" ht="21" x14ac:dyDescent="0.4">
      <c r="A162" s="518" t="s">
        <v>197</v>
      </c>
      <c r="B162" s="430" t="s">
        <v>198</v>
      </c>
      <c r="C162" s="216">
        <f>IFERROR(VLOOKUP($A162,'5.งบทดลอง รพ.'!$A$2:$C$501,3,0),0)</f>
        <v>0</v>
      </c>
      <c r="D162" s="159"/>
      <c r="E162" s="395" t="s">
        <v>906</v>
      </c>
      <c r="F162" s="395" t="s">
        <v>16</v>
      </c>
      <c r="G162" s="429"/>
      <c r="H162" s="614"/>
      <c r="I162" s="611"/>
    </row>
    <row r="163" spans="1:9" s="381" customFormat="1" ht="21" x14ac:dyDescent="0.4">
      <c r="A163" s="518" t="s">
        <v>199</v>
      </c>
      <c r="B163" s="430" t="s">
        <v>200</v>
      </c>
      <c r="C163" s="216">
        <f>IFERROR(VLOOKUP($A163,'5.งบทดลอง รพ.'!$A$2:$C$501,3,0),0)</f>
        <v>0</v>
      </c>
      <c r="D163" s="159"/>
      <c r="E163" s="395" t="s">
        <v>906</v>
      </c>
      <c r="F163" s="395" t="s">
        <v>16</v>
      </c>
      <c r="G163" s="429"/>
      <c r="H163" s="614"/>
      <c r="I163" s="611"/>
    </row>
    <row r="164" spans="1:9" s="381" customFormat="1" ht="21" x14ac:dyDescent="0.4">
      <c r="A164" s="518" t="s">
        <v>212</v>
      </c>
      <c r="B164" s="430" t="s">
        <v>213</v>
      </c>
      <c r="C164" s="216">
        <f>IFERROR(VLOOKUP($A164,'5.งบทดลอง รพ.'!$A$2:$C$501,3,0),0)</f>
        <v>0</v>
      </c>
      <c r="D164" s="159"/>
      <c r="E164" s="395" t="s">
        <v>908</v>
      </c>
      <c r="F164" s="395" t="s">
        <v>18</v>
      </c>
      <c r="G164" s="429"/>
      <c r="H164" s="614"/>
      <c r="I164" s="611"/>
    </row>
    <row r="165" spans="1:9" s="381" customFormat="1" ht="21" x14ac:dyDescent="0.4">
      <c r="A165" s="518" t="s">
        <v>201</v>
      </c>
      <c r="B165" s="430" t="s">
        <v>1033</v>
      </c>
      <c r="C165" s="216">
        <f>IFERROR(VLOOKUP($A165,'5.งบทดลอง รพ.'!$A$2:$C$501,3,0),0)</f>
        <v>0</v>
      </c>
      <c r="D165" s="159"/>
      <c r="E165" s="395" t="s">
        <v>906</v>
      </c>
      <c r="F165" s="395" t="s">
        <v>16</v>
      </c>
      <c r="G165" s="429"/>
      <c r="H165" s="614"/>
      <c r="I165" s="611"/>
    </row>
    <row r="166" spans="1:9" s="381" customFormat="1" ht="21" x14ac:dyDescent="0.4">
      <c r="A166" s="518" t="s">
        <v>202</v>
      </c>
      <c r="B166" s="430" t="s">
        <v>203</v>
      </c>
      <c r="C166" s="216">
        <f>IFERROR(VLOOKUP($A166,'5.งบทดลอง รพ.'!$A$2:$C$501,3,0),0)</f>
        <v>0</v>
      </c>
      <c r="D166" s="159"/>
      <c r="E166" s="395" t="s">
        <v>906</v>
      </c>
      <c r="F166" s="395" t="s">
        <v>16</v>
      </c>
      <c r="G166" s="429"/>
      <c r="H166" s="614"/>
      <c r="I166" s="611"/>
    </row>
    <row r="167" spans="1:9" s="381" customFormat="1" ht="21" x14ac:dyDescent="0.4">
      <c r="A167" s="518" t="s">
        <v>204</v>
      </c>
      <c r="B167" s="430" t="s">
        <v>1034</v>
      </c>
      <c r="C167" s="216">
        <f>IFERROR(VLOOKUP($A167,'5.งบทดลอง รพ.'!$A$2:$C$501,3,0),0)</f>
        <v>0</v>
      </c>
      <c r="D167" s="159"/>
      <c r="E167" s="395" t="s">
        <v>906</v>
      </c>
      <c r="F167" s="395" t="s">
        <v>16</v>
      </c>
      <c r="G167" s="429"/>
      <c r="H167" s="614"/>
      <c r="I167" s="611"/>
    </row>
    <row r="168" spans="1:9" s="381" customFormat="1" ht="21" x14ac:dyDescent="0.4">
      <c r="A168" s="518" t="s">
        <v>205</v>
      </c>
      <c r="B168" s="430" t="s">
        <v>206</v>
      </c>
      <c r="C168" s="216">
        <f>IFERROR(VLOOKUP($A168,'5.งบทดลอง รพ.'!$A$2:$C$501,3,0),0)</f>
        <v>0</v>
      </c>
      <c r="D168" s="159"/>
      <c r="E168" s="395" t="s">
        <v>906</v>
      </c>
      <c r="F168" s="395" t="s">
        <v>16</v>
      </c>
      <c r="G168" s="429"/>
      <c r="H168" s="614"/>
      <c r="I168" s="611"/>
    </row>
    <row r="169" spans="1:9" s="381" customFormat="1" ht="21" x14ac:dyDescent="0.4">
      <c r="A169" s="518" t="s">
        <v>207</v>
      </c>
      <c r="B169" s="430" t="s">
        <v>208</v>
      </c>
      <c r="C169" s="216">
        <f>IFERROR(VLOOKUP($A169,'5.งบทดลอง รพ.'!$A$2:$C$501,3,0),0)</f>
        <v>0</v>
      </c>
      <c r="D169" s="159"/>
      <c r="E169" s="395" t="s">
        <v>906</v>
      </c>
      <c r="F169" s="395" t="s">
        <v>16</v>
      </c>
      <c r="G169" s="429"/>
      <c r="H169" s="617">
        <f>SUM(C3:C169)</f>
        <v>0</v>
      </c>
      <c r="I169" s="611"/>
    </row>
    <row r="170" spans="1:9" s="381" customFormat="1" ht="21" x14ac:dyDescent="0.4">
      <c r="A170" s="518" t="s">
        <v>223</v>
      </c>
      <c r="B170" s="430" t="s">
        <v>224</v>
      </c>
      <c r="C170" s="216">
        <f>IFERROR(VLOOKUP($A170,'5.งบทดลอง รพ.'!$A$2:$C$501,3,0),0)</f>
        <v>0</v>
      </c>
      <c r="D170" s="159"/>
      <c r="E170" s="395" t="s">
        <v>920</v>
      </c>
      <c r="F170" s="395" t="s">
        <v>25</v>
      </c>
      <c r="G170" s="429"/>
      <c r="H170" s="614"/>
      <c r="I170" s="611"/>
    </row>
    <row r="171" spans="1:9" s="381" customFormat="1" ht="21" x14ac:dyDescent="0.4">
      <c r="A171" s="518" t="s">
        <v>225</v>
      </c>
      <c r="B171" s="430" t="s">
        <v>226</v>
      </c>
      <c r="C171" s="216">
        <f>IFERROR(VLOOKUP($A171,'5.งบทดลอง รพ.'!$A$2:$C$501,3,0),0)</f>
        <v>0</v>
      </c>
      <c r="D171" s="159"/>
      <c r="E171" s="395" t="s">
        <v>920</v>
      </c>
      <c r="F171" s="395" t="s">
        <v>25</v>
      </c>
      <c r="G171" s="429"/>
      <c r="H171" s="614"/>
      <c r="I171" s="611"/>
    </row>
    <row r="172" spans="1:9" s="381" customFormat="1" ht="21" x14ac:dyDescent="0.4">
      <c r="A172" s="518" t="s">
        <v>227</v>
      </c>
      <c r="B172" s="430" t="s">
        <v>228</v>
      </c>
      <c r="C172" s="216">
        <f>IFERROR(VLOOKUP($A172,'5.งบทดลอง รพ.'!$A$2:$C$501,3,0),0)</f>
        <v>0</v>
      </c>
      <c r="D172" s="159"/>
      <c r="E172" s="395" t="s">
        <v>920</v>
      </c>
      <c r="F172" s="395" t="s">
        <v>25</v>
      </c>
      <c r="G172" s="429"/>
      <c r="H172" s="614"/>
      <c r="I172" s="611"/>
    </row>
    <row r="173" spans="1:9" s="381" customFormat="1" ht="21" x14ac:dyDescent="0.4">
      <c r="A173" s="518" t="s">
        <v>229</v>
      </c>
      <c r="B173" s="430" t="s">
        <v>230</v>
      </c>
      <c r="C173" s="216">
        <f>IFERROR(VLOOKUP($A173,'5.งบทดลอง รพ.'!$A$2:$C$501,3,0),0)</f>
        <v>0</v>
      </c>
      <c r="D173" s="159"/>
      <c r="E173" s="395" t="s">
        <v>920</v>
      </c>
      <c r="F173" s="395" t="s">
        <v>25</v>
      </c>
      <c r="G173" s="429"/>
      <c r="H173" s="614"/>
      <c r="I173" s="611"/>
    </row>
    <row r="174" spans="1:9" s="381" customFormat="1" ht="21" x14ac:dyDescent="0.4">
      <c r="A174" s="518" t="s">
        <v>231</v>
      </c>
      <c r="B174" s="430" t="s">
        <v>232</v>
      </c>
      <c r="C174" s="216">
        <f>IFERROR(VLOOKUP($A174,'5.งบทดลอง รพ.'!$A$2:$C$501,3,0),0)</f>
        <v>0</v>
      </c>
      <c r="D174" s="159"/>
      <c r="E174" s="395" t="s">
        <v>920</v>
      </c>
      <c r="F174" s="395" t="s">
        <v>25</v>
      </c>
      <c r="G174" s="429"/>
      <c r="H174" s="614"/>
      <c r="I174" s="611"/>
    </row>
    <row r="175" spans="1:9" s="381" customFormat="1" ht="21" x14ac:dyDescent="0.4">
      <c r="A175" s="518" t="s">
        <v>233</v>
      </c>
      <c r="B175" s="430" t="s">
        <v>234</v>
      </c>
      <c r="C175" s="216">
        <f>IFERROR(VLOOKUP($A175,'5.งบทดลอง รพ.'!$A$2:$C$501,3,0),0)</f>
        <v>0</v>
      </c>
      <c r="D175" s="159"/>
      <c r="E175" s="395" t="s">
        <v>922</v>
      </c>
      <c r="F175" s="395" t="s">
        <v>29</v>
      </c>
      <c r="G175" s="429"/>
      <c r="H175" s="614"/>
      <c r="I175" s="611"/>
    </row>
    <row r="176" spans="1:9" s="381" customFormat="1" ht="21" x14ac:dyDescent="0.4">
      <c r="A176" s="518" t="s">
        <v>235</v>
      </c>
      <c r="B176" s="430" t="s">
        <v>236</v>
      </c>
      <c r="C176" s="216">
        <f>IFERROR(VLOOKUP($A176,'5.งบทดลอง รพ.'!$A$2:$C$501,3,0),0)</f>
        <v>0</v>
      </c>
      <c r="D176" s="159"/>
      <c r="E176" s="395" t="s">
        <v>920</v>
      </c>
      <c r="F176" s="395" t="s">
        <v>25</v>
      </c>
      <c r="G176" s="429"/>
      <c r="H176" s="614"/>
      <c r="I176" s="611"/>
    </row>
    <row r="177" spans="1:9" s="381" customFormat="1" ht="21" x14ac:dyDescent="0.4">
      <c r="A177" s="518" t="s">
        <v>237</v>
      </c>
      <c r="B177" s="430" t="s">
        <v>238</v>
      </c>
      <c r="C177" s="216">
        <f>IFERROR(VLOOKUP($A177,'5.งบทดลอง รพ.'!$A$2:$C$501,3,0),0)</f>
        <v>0</v>
      </c>
      <c r="D177" s="159"/>
      <c r="E177" s="395" t="s">
        <v>920</v>
      </c>
      <c r="F177" s="395" t="s">
        <v>25</v>
      </c>
      <c r="G177" s="429"/>
      <c r="H177" s="614"/>
      <c r="I177" s="611"/>
    </row>
    <row r="178" spans="1:9" s="381" customFormat="1" ht="21" x14ac:dyDescent="0.4">
      <c r="A178" s="518" t="s">
        <v>239</v>
      </c>
      <c r="B178" s="430" t="s">
        <v>240</v>
      </c>
      <c r="C178" s="216">
        <f>IFERROR(VLOOKUP($A178,'5.งบทดลอง รพ.'!$A$2:$C$501,3,0),0)</f>
        <v>0</v>
      </c>
      <c r="D178" s="159"/>
      <c r="E178" s="395" t="s">
        <v>920</v>
      </c>
      <c r="F178" s="395" t="s">
        <v>25</v>
      </c>
      <c r="G178" s="429"/>
      <c r="H178" s="614"/>
      <c r="I178" s="611"/>
    </row>
    <row r="179" spans="1:9" s="381" customFormat="1" ht="21" x14ac:dyDescent="0.4">
      <c r="A179" s="518" t="s">
        <v>241</v>
      </c>
      <c r="B179" s="430" t="s">
        <v>242</v>
      </c>
      <c r="C179" s="216">
        <f>IFERROR(VLOOKUP($A179,'5.งบทดลอง รพ.'!$A$2:$C$501,3,0),0)</f>
        <v>0</v>
      </c>
      <c r="D179" s="159"/>
      <c r="E179" s="395" t="s">
        <v>920</v>
      </c>
      <c r="F179" s="395" t="s">
        <v>25</v>
      </c>
      <c r="G179" s="429"/>
      <c r="H179" s="614"/>
      <c r="I179" s="611"/>
    </row>
    <row r="180" spans="1:9" s="381" customFormat="1" ht="21" x14ac:dyDescent="0.4">
      <c r="A180" s="518" t="s">
        <v>243</v>
      </c>
      <c r="B180" s="430" t="s">
        <v>244</v>
      </c>
      <c r="C180" s="216">
        <f>IFERROR(VLOOKUP($A180,'5.งบทดลอง รพ.'!$A$2:$C$501,3,0),0)</f>
        <v>0</v>
      </c>
      <c r="D180" s="159"/>
      <c r="E180" s="395" t="s">
        <v>920</v>
      </c>
      <c r="F180" s="395" t="s">
        <v>25</v>
      </c>
      <c r="G180" s="429"/>
      <c r="H180" s="614"/>
      <c r="I180" s="611"/>
    </row>
    <row r="181" spans="1:9" s="381" customFormat="1" ht="21" x14ac:dyDescent="0.4">
      <c r="A181" s="518" t="s">
        <v>245</v>
      </c>
      <c r="B181" s="430" t="s">
        <v>246</v>
      </c>
      <c r="C181" s="216">
        <f>IFERROR(VLOOKUP($A181,'5.งบทดลอง รพ.'!$A$2:$C$501,3,0),0)</f>
        <v>0</v>
      </c>
      <c r="D181" s="159"/>
      <c r="E181" s="395" t="s">
        <v>920</v>
      </c>
      <c r="F181" s="395" t="s">
        <v>25</v>
      </c>
      <c r="G181" s="429"/>
      <c r="H181" s="614"/>
      <c r="I181" s="611"/>
    </row>
    <row r="182" spans="1:9" s="381" customFormat="1" ht="21" x14ac:dyDescent="0.4">
      <c r="A182" s="518" t="s">
        <v>255</v>
      </c>
      <c r="B182" s="430" t="s">
        <v>256</v>
      </c>
      <c r="C182" s="216">
        <f>IFERROR(VLOOKUP($A182,'5.งบทดลอง รพ.'!$A$2:$C$501,3,0),0)</f>
        <v>0</v>
      </c>
      <c r="D182" s="159"/>
      <c r="E182" s="395" t="s">
        <v>924</v>
      </c>
      <c r="F182" s="395" t="s">
        <v>27</v>
      </c>
      <c r="G182" s="429"/>
      <c r="H182" s="614"/>
      <c r="I182" s="611"/>
    </row>
    <row r="183" spans="1:9" s="381" customFormat="1" ht="21" x14ac:dyDescent="0.4">
      <c r="A183" s="518" t="s">
        <v>257</v>
      </c>
      <c r="B183" s="430" t="s">
        <v>258</v>
      </c>
      <c r="C183" s="216">
        <f>IFERROR(VLOOKUP($A183,'5.งบทดลอง รพ.'!$A$2:$C$501,3,0),0)</f>
        <v>0</v>
      </c>
      <c r="D183" s="159"/>
      <c r="E183" s="395" t="s">
        <v>924</v>
      </c>
      <c r="F183" s="395" t="s">
        <v>27</v>
      </c>
      <c r="G183" s="429"/>
      <c r="H183" s="614"/>
      <c r="I183" s="611"/>
    </row>
    <row r="184" spans="1:9" s="381" customFormat="1" ht="21" x14ac:dyDescent="0.4">
      <c r="A184" s="518" t="s">
        <v>259</v>
      </c>
      <c r="B184" s="430" t="s">
        <v>1035</v>
      </c>
      <c r="C184" s="216">
        <f>IFERROR(VLOOKUP($A184,'5.งบทดลอง รพ.'!$A$2:$C$501,3,0),0)</f>
        <v>0</v>
      </c>
      <c r="D184" s="159"/>
      <c r="E184" s="395" t="s">
        <v>926</v>
      </c>
      <c r="F184" s="395" t="s">
        <v>27</v>
      </c>
      <c r="G184" s="429"/>
      <c r="H184" s="614"/>
      <c r="I184" s="611"/>
    </row>
    <row r="185" spans="1:9" s="381" customFormat="1" ht="21" x14ac:dyDescent="0.4">
      <c r="A185" s="518" t="s">
        <v>260</v>
      </c>
      <c r="B185" s="430" t="s">
        <v>261</v>
      </c>
      <c r="C185" s="216">
        <f>IFERROR(VLOOKUP($A185,'5.งบทดลอง รพ.'!$A$2:$C$501,3,0),0)</f>
        <v>0</v>
      </c>
      <c r="D185" s="159"/>
      <c r="E185" s="395" t="s">
        <v>926</v>
      </c>
      <c r="F185" s="395" t="s">
        <v>27</v>
      </c>
      <c r="G185" s="429"/>
      <c r="H185" s="614"/>
      <c r="I185" s="611"/>
    </row>
    <row r="186" spans="1:9" s="381" customFormat="1" ht="21" x14ac:dyDescent="0.4">
      <c r="A186" s="518" t="s">
        <v>262</v>
      </c>
      <c r="B186" s="430" t="s">
        <v>263</v>
      </c>
      <c r="C186" s="216">
        <f>IFERROR(VLOOKUP($A186,'5.งบทดลอง รพ.'!$A$2:$C$501,3,0),0)</f>
        <v>0</v>
      </c>
      <c r="D186" s="159"/>
      <c r="E186" s="395" t="s">
        <v>928</v>
      </c>
      <c r="F186" s="395" t="s">
        <v>27</v>
      </c>
      <c r="G186" s="429"/>
      <c r="H186" s="614"/>
      <c r="I186" s="611"/>
    </row>
    <row r="187" spans="1:9" s="381" customFormat="1" ht="21" x14ac:dyDescent="0.4">
      <c r="A187" s="518" t="s">
        <v>264</v>
      </c>
      <c r="B187" s="430" t="s">
        <v>602</v>
      </c>
      <c r="C187" s="216">
        <f>IFERROR(VLOOKUP($A187,'5.งบทดลอง รพ.'!$A$2:$C$501,3,0),0)</f>
        <v>0</v>
      </c>
      <c r="D187" s="159"/>
      <c r="E187" s="395" t="s">
        <v>928</v>
      </c>
      <c r="F187" s="395" t="s">
        <v>27</v>
      </c>
      <c r="G187" s="429"/>
      <c r="H187" s="614"/>
      <c r="I187" s="611"/>
    </row>
    <row r="188" spans="1:9" s="381" customFormat="1" ht="21" x14ac:dyDescent="0.4">
      <c r="A188" s="518" t="s">
        <v>247</v>
      </c>
      <c r="B188" s="430" t="s">
        <v>1036</v>
      </c>
      <c r="C188" s="216">
        <f>IFERROR(VLOOKUP($A188,'5.งบทดลอง รพ.'!$A$2:$C$501,3,0),0)</f>
        <v>0</v>
      </c>
      <c r="D188" s="159"/>
      <c r="E188" s="395" t="s">
        <v>920</v>
      </c>
      <c r="F188" s="395" t="s">
        <v>25</v>
      </c>
      <c r="G188" s="429"/>
      <c r="H188" s="614"/>
      <c r="I188" s="611"/>
    </row>
    <row r="189" spans="1:9" s="381" customFormat="1" ht="21" x14ac:dyDescent="0.4">
      <c r="A189" s="518" t="s">
        <v>248</v>
      </c>
      <c r="B189" s="430" t="s">
        <v>1037</v>
      </c>
      <c r="C189" s="216">
        <f>IFERROR(VLOOKUP($A189,'5.งบทดลอง รพ.'!$A$2:$C$501,3,0),0)</f>
        <v>0</v>
      </c>
      <c r="D189" s="159"/>
      <c r="E189" s="395" t="s">
        <v>920</v>
      </c>
      <c r="F189" s="395" t="s">
        <v>25</v>
      </c>
      <c r="G189" s="429"/>
      <c r="H189" s="614"/>
      <c r="I189" s="611"/>
    </row>
    <row r="190" spans="1:9" s="381" customFormat="1" ht="21" x14ac:dyDescent="0.4">
      <c r="A190" s="518" t="s">
        <v>249</v>
      </c>
      <c r="B190" s="430" t="s">
        <v>1038</v>
      </c>
      <c r="C190" s="216">
        <f>IFERROR(VLOOKUP($A190,'5.งบทดลอง รพ.'!$A$2:$C$501,3,0),0)</f>
        <v>0</v>
      </c>
      <c r="D190" s="159"/>
      <c r="E190" s="395" t="s">
        <v>920</v>
      </c>
      <c r="F190" s="395" t="s">
        <v>25</v>
      </c>
      <c r="G190" s="429"/>
      <c r="H190" s="614"/>
      <c r="I190" s="611"/>
    </row>
    <row r="191" spans="1:9" s="381" customFormat="1" ht="21" x14ac:dyDescent="0.4">
      <c r="A191" s="518" t="s">
        <v>250</v>
      </c>
      <c r="B191" s="430" t="s">
        <v>1039</v>
      </c>
      <c r="C191" s="216">
        <f>IFERROR(VLOOKUP($A191,'5.งบทดลอง รพ.'!$A$2:$C$501,3,0),0)</f>
        <v>0</v>
      </c>
      <c r="D191" s="159"/>
      <c r="E191" s="395" t="s">
        <v>920</v>
      </c>
      <c r="F191" s="395" t="s">
        <v>25</v>
      </c>
      <c r="G191" s="429"/>
      <c r="H191" s="614"/>
      <c r="I191" s="611"/>
    </row>
    <row r="192" spans="1:9" s="381" customFormat="1" ht="21" x14ac:dyDescent="0.4">
      <c r="A192" s="518" t="s">
        <v>251</v>
      </c>
      <c r="B192" s="430" t="s">
        <v>1040</v>
      </c>
      <c r="C192" s="216">
        <f>IFERROR(VLOOKUP($A192,'5.งบทดลอง รพ.'!$A$2:$C$501,3,0),0)</f>
        <v>0</v>
      </c>
      <c r="D192" s="159"/>
      <c r="E192" s="395" t="s">
        <v>920</v>
      </c>
      <c r="F192" s="395" t="s">
        <v>25</v>
      </c>
      <c r="G192" s="429"/>
      <c r="H192" s="614"/>
      <c r="I192" s="611"/>
    </row>
    <row r="193" spans="1:9" s="381" customFormat="1" ht="21" x14ac:dyDescent="0.4">
      <c r="A193" s="518" t="s">
        <v>252</v>
      </c>
      <c r="B193" s="430" t="s">
        <v>1041</v>
      </c>
      <c r="C193" s="216">
        <f>IFERROR(VLOOKUP($A193,'5.งบทดลอง รพ.'!$A$2:$C$501,3,0),0)</f>
        <v>0</v>
      </c>
      <c r="D193" s="159"/>
      <c r="E193" s="395" t="s">
        <v>920</v>
      </c>
      <c r="F193" s="395" t="s">
        <v>25</v>
      </c>
      <c r="G193" s="429"/>
      <c r="H193" s="614"/>
      <c r="I193" s="611"/>
    </row>
    <row r="194" spans="1:9" s="381" customFormat="1" ht="21" x14ac:dyDescent="0.4">
      <c r="A194" s="518" t="s">
        <v>253</v>
      </c>
      <c r="B194" s="430" t="s">
        <v>1042</v>
      </c>
      <c r="C194" s="216">
        <f>IFERROR(VLOOKUP($A194,'5.งบทดลอง รพ.'!$A$2:$C$501,3,0),0)</f>
        <v>0</v>
      </c>
      <c r="D194" s="159"/>
      <c r="E194" s="395" t="s">
        <v>920</v>
      </c>
      <c r="F194" s="395" t="s">
        <v>25</v>
      </c>
      <c r="G194" s="429"/>
      <c r="H194" s="614"/>
      <c r="I194" s="611"/>
    </row>
    <row r="195" spans="1:9" s="381" customFormat="1" ht="21" x14ac:dyDescent="0.4">
      <c r="A195" s="518" t="s">
        <v>254</v>
      </c>
      <c r="B195" s="430" t="s">
        <v>1043</v>
      </c>
      <c r="C195" s="216">
        <f>IFERROR(VLOOKUP($A195,'5.งบทดลอง รพ.'!$A$2:$C$501,3,0),0)</f>
        <v>0</v>
      </c>
      <c r="D195" s="159"/>
      <c r="E195" s="395" t="s">
        <v>920</v>
      </c>
      <c r="F195" s="395" t="s">
        <v>25</v>
      </c>
      <c r="G195" s="429"/>
      <c r="H195" s="614"/>
      <c r="I195" s="611"/>
    </row>
    <row r="196" spans="1:9" s="381" customFormat="1" ht="21" x14ac:dyDescent="0.4">
      <c r="A196" s="518" t="s">
        <v>796</v>
      </c>
      <c r="B196" s="430" t="s">
        <v>797</v>
      </c>
      <c r="C196" s="216">
        <f>IFERROR(VLOOKUP($A196,'5.งบทดลอง รพ.'!$A$2:$C$501,3,0),0)</f>
        <v>0</v>
      </c>
      <c r="D196" s="159"/>
      <c r="E196" s="395" t="s">
        <v>920</v>
      </c>
      <c r="F196" s="395" t="s">
        <v>25</v>
      </c>
      <c r="G196" s="429"/>
      <c r="H196" s="614"/>
      <c r="I196" s="611"/>
    </row>
    <row r="197" spans="1:9" s="381" customFormat="1" ht="21" x14ac:dyDescent="0.4">
      <c r="A197" s="518" t="s">
        <v>798</v>
      </c>
      <c r="B197" s="430" t="s">
        <v>799</v>
      </c>
      <c r="C197" s="216">
        <f>IFERROR(VLOOKUP($A197,'5.งบทดลอง รพ.'!$A$2:$C$501,3,0),0)</f>
        <v>0</v>
      </c>
      <c r="D197" s="159"/>
      <c r="E197" s="395" t="s">
        <v>920</v>
      </c>
      <c r="F197" s="395" t="s">
        <v>25</v>
      </c>
      <c r="G197" s="429"/>
      <c r="H197" s="614"/>
      <c r="I197" s="611"/>
    </row>
    <row r="198" spans="1:9" s="381" customFormat="1" ht="21" x14ac:dyDescent="0.4">
      <c r="A198" s="518" t="s">
        <v>800</v>
      </c>
      <c r="B198" s="430" t="s">
        <v>1065</v>
      </c>
      <c r="C198" s="216">
        <f>IFERROR(VLOOKUP($A198,'5.งบทดลอง รพ.'!$A$2:$C$501,3,0),0)</f>
        <v>0</v>
      </c>
      <c r="D198" s="159"/>
      <c r="E198" s="395" t="s">
        <v>922</v>
      </c>
      <c r="F198" s="395" t="s">
        <v>29</v>
      </c>
      <c r="G198" s="429"/>
      <c r="H198" s="614"/>
      <c r="I198" s="611"/>
    </row>
    <row r="199" spans="1:9" s="381" customFormat="1" ht="21" x14ac:dyDescent="0.4">
      <c r="A199" s="518" t="s">
        <v>275</v>
      </c>
      <c r="B199" s="430" t="s">
        <v>6226</v>
      </c>
      <c r="C199" s="216">
        <f>IFERROR(VLOOKUP($A199,'5.งบทดลอง รพ.'!$A$2:$C$501,3,0),0)</f>
        <v>0</v>
      </c>
      <c r="D199" s="159"/>
      <c r="E199" s="395" t="s">
        <v>930</v>
      </c>
      <c r="F199" s="395" t="s">
        <v>31</v>
      </c>
      <c r="G199" s="429"/>
      <c r="H199" s="614"/>
      <c r="I199" s="611"/>
    </row>
    <row r="200" spans="1:9" s="381" customFormat="1" ht="21" x14ac:dyDescent="0.4">
      <c r="A200" s="518" t="s">
        <v>6228</v>
      </c>
      <c r="B200" s="430" t="s">
        <v>6227</v>
      </c>
      <c r="C200" s="216">
        <f>IFERROR(VLOOKUP($A200,'5.งบทดลอง รพ.'!$A$2:$C$501,3,0),0)</f>
        <v>0</v>
      </c>
      <c r="D200" s="159"/>
      <c r="E200" s="395" t="s">
        <v>930</v>
      </c>
      <c r="F200" s="395" t="s">
        <v>31</v>
      </c>
      <c r="G200" s="429"/>
      <c r="H200" s="614"/>
      <c r="I200" s="611"/>
    </row>
    <row r="201" spans="1:9" s="381" customFormat="1" ht="21" x14ac:dyDescent="0.4">
      <c r="A201" s="518" t="s">
        <v>276</v>
      </c>
      <c r="B201" s="430" t="s">
        <v>277</v>
      </c>
      <c r="C201" s="216">
        <f>IFERROR(VLOOKUP($A201,'5.งบทดลอง รพ.'!$A$2:$C$501,3,0),0)</f>
        <v>0</v>
      </c>
      <c r="D201" s="159"/>
      <c r="E201" s="395" t="s">
        <v>930</v>
      </c>
      <c r="F201" s="395" t="s">
        <v>31</v>
      </c>
      <c r="G201" s="429"/>
      <c r="H201" s="614"/>
      <c r="I201" s="611"/>
    </row>
    <row r="202" spans="1:9" s="381" customFormat="1" ht="21" x14ac:dyDescent="0.4">
      <c r="A202" s="518" t="s">
        <v>278</v>
      </c>
      <c r="B202" s="430" t="s">
        <v>279</v>
      </c>
      <c r="C202" s="216">
        <f>IFERROR(VLOOKUP($A202,'5.งบทดลอง รพ.'!$A$2:$C$501,3,0),0)</f>
        <v>0</v>
      </c>
      <c r="D202" s="159"/>
      <c r="E202" s="395" t="s">
        <v>930</v>
      </c>
      <c r="F202" s="395" t="s">
        <v>31</v>
      </c>
      <c r="G202" s="429"/>
      <c r="H202" s="614"/>
      <c r="I202" s="611"/>
    </row>
    <row r="203" spans="1:9" s="381" customFormat="1" ht="21" x14ac:dyDescent="0.4">
      <c r="A203" s="518" t="s">
        <v>280</v>
      </c>
      <c r="B203" s="430" t="s">
        <v>281</v>
      </c>
      <c r="C203" s="216">
        <f>IFERROR(VLOOKUP($A203,'5.งบทดลอง รพ.'!$A$2:$C$501,3,0),0)</f>
        <v>0</v>
      </c>
      <c r="D203" s="159"/>
      <c r="E203" s="395" t="s">
        <v>930</v>
      </c>
      <c r="F203" s="395" t="s">
        <v>31</v>
      </c>
      <c r="G203" s="429"/>
      <c r="H203" s="614"/>
      <c r="I203" s="611"/>
    </row>
    <row r="204" spans="1:9" s="381" customFormat="1" ht="21" x14ac:dyDescent="0.4">
      <c r="A204" s="518" t="s">
        <v>282</v>
      </c>
      <c r="B204" s="430" t="s">
        <v>283</v>
      </c>
      <c r="C204" s="216">
        <f>IFERROR(VLOOKUP($A204,'5.งบทดลอง รพ.'!$A$2:$C$501,3,0),0)</f>
        <v>0</v>
      </c>
      <c r="D204" s="159"/>
      <c r="E204" s="395" t="s">
        <v>930</v>
      </c>
      <c r="F204" s="395" t="s">
        <v>31</v>
      </c>
      <c r="G204" s="429"/>
      <c r="H204" s="614"/>
      <c r="I204" s="611"/>
    </row>
    <row r="205" spans="1:9" s="381" customFormat="1" ht="21" x14ac:dyDescent="0.4">
      <c r="A205" s="518" t="s">
        <v>1186</v>
      </c>
      <c r="B205" s="430" t="s">
        <v>1144</v>
      </c>
      <c r="C205" s="216">
        <f>IFERROR(VLOOKUP($A205,'5.งบทดลอง รพ.'!$A$2:$C$501,3,0),0)</f>
        <v>0</v>
      </c>
      <c r="D205" s="159"/>
      <c r="E205" s="395" t="s">
        <v>930</v>
      </c>
      <c r="F205" s="395" t="s">
        <v>31</v>
      </c>
      <c r="G205" s="429"/>
      <c r="H205" s="614"/>
      <c r="I205" s="611"/>
    </row>
    <row r="206" spans="1:9" s="381" customFormat="1" ht="21" x14ac:dyDescent="0.4">
      <c r="A206" s="518" t="s">
        <v>1187</v>
      </c>
      <c r="B206" s="430" t="s">
        <v>1145</v>
      </c>
      <c r="C206" s="216">
        <f>IFERROR(VLOOKUP($A206,'5.งบทดลอง รพ.'!$A$2:$C$501,3,0),0)</f>
        <v>0</v>
      </c>
      <c r="D206" s="159"/>
      <c r="E206" s="395" t="s">
        <v>930</v>
      </c>
      <c r="F206" s="395" t="s">
        <v>31</v>
      </c>
      <c r="G206" s="429"/>
      <c r="H206" s="614"/>
      <c r="I206" s="611"/>
    </row>
    <row r="207" spans="1:9" s="381" customFormat="1" ht="21" x14ac:dyDescent="0.4">
      <c r="A207" s="518" t="s">
        <v>284</v>
      </c>
      <c r="B207" s="430" t="s">
        <v>285</v>
      </c>
      <c r="C207" s="216">
        <f>IFERROR(VLOOKUP($A207,'5.งบทดลอง รพ.'!$A$2:$C$501,3,0),0)</f>
        <v>0</v>
      </c>
      <c r="D207" s="159"/>
      <c r="E207" s="395" t="s">
        <v>930</v>
      </c>
      <c r="F207" s="395" t="s">
        <v>31</v>
      </c>
      <c r="G207" s="429"/>
      <c r="H207" s="614"/>
      <c r="I207" s="611"/>
    </row>
    <row r="208" spans="1:9" s="381" customFormat="1" ht="21" x14ac:dyDescent="0.4">
      <c r="A208" s="518" t="s">
        <v>286</v>
      </c>
      <c r="B208" s="430" t="s">
        <v>287</v>
      </c>
      <c r="C208" s="216">
        <f>IFERROR(VLOOKUP($A208,'5.งบทดลอง รพ.'!$A$2:$C$501,3,0),0)</f>
        <v>0</v>
      </c>
      <c r="D208" s="159"/>
      <c r="E208" s="395" t="s">
        <v>930</v>
      </c>
      <c r="F208" s="395" t="s">
        <v>31</v>
      </c>
      <c r="G208" s="429"/>
      <c r="H208" s="614"/>
      <c r="I208" s="611"/>
    </row>
    <row r="209" spans="1:9" s="381" customFormat="1" ht="21" x14ac:dyDescent="0.4">
      <c r="A209" s="518" t="s">
        <v>268</v>
      </c>
      <c r="B209" s="430" t="s">
        <v>269</v>
      </c>
      <c r="C209" s="216">
        <f>IFERROR(VLOOKUP($A209,'5.งบทดลอง รพ.'!$A$2:$C$501,3,0),0)</f>
        <v>0</v>
      </c>
      <c r="D209" s="159"/>
      <c r="E209" s="395" t="s">
        <v>934</v>
      </c>
      <c r="F209" s="395" t="s">
        <v>29</v>
      </c>
      <c r="G209" s="429"/>
      <c r="H209" s="614"/>
      <c r="I209" s="611"/>
    </row>
    <row r="210" spans="1:9" s="381" customFormat="1" ht="21" x14ac:dyDescent="0.4">
      <c r="A210" s="518" t="s">
        <v>271</v>
      </c>
      <c r="B210" s="430" t="s">
        <v>272</v>
      </c>
      <c r="C210" s="216">
        <f>IFERROR(VLOOKUP($A210,'5.งบทดลอง รพ.'!$A$2:$C$501,3,0),0)</f>
        <v>0</v>
      </c>
      <c r="D210" s="159"/>
      <c r="E210" s="395" t="s">
        <v>934</v>
      </c>
      <c r="F210" s="395" t="s">
        <v>29</v>
      </c>
      <c r="G210" s="429"/>
      <c r="H210" s="614"/>
      <c r="I210" s="611"/>
    </row>
    <row r="211" spans="1:9" s="381" customFormat="1" ht="21" x14ac:dyDescent="0.4">
      <c r="A211" s="518" t="s">
        <v>273</v>
      </c>
      <c r="B211" s="430" t="s">
        <v>1146</v>
      </c>
      <c r="C211" s="216">
        <f>IFERROR(VLOOKUP($A211,'5.งบทดลอง รพ.'!$A$2:$C$501,3,0),0)</f>
        <v>0</v>
      </c>
      <c r="D211" s="159"/>
      <c r="E211" s="395" t="s">
        <v>936</v>
      </c>
      <c r="F211" s="395" t="s">
        <v>29</v>
      </c>
      <c r="G211" s="429"/>
      <c r="H211" s="614"/>
      <c r="I211" s="611"/>
    </row>
    <row r="212" spans="1:9" s="381" customFormat="1" ht="21" x14ac:dyDescent="0.4">
      <c r="A212" s="518" t="s">
        <v>274</v>
      </c>
      <c r="B212" s="430" t="s">
        <v>1147</v>
      </c>
      <c r="C212" s="216">
        <f>IFERROR(VLOOKUP($A212,'5.งบทดลอง รพ.'!$A$2:$C$501,3,0),0)</f>
        <v>0</v>
      </c>
      <c r="D212" s="159"/>
      <c r="E212" s="395" t="s">
        <v>936</v>
      </c>
      <c r="F212" s="395" t="s">
        <v>29</v>
      </c>
      <c r="G212" s="429"/>
      <c r="H212" s="614"/>
      <c r="I212" s="611"/>
    </row>
    <row r="213" spans="1:9" s="381" customFormat="1" ht="21" x14ac:dyDescent="0.4">
      <c r="A213" s="518" t="s">
        <v>801</v>
      </c>
      <c r="B213" s="430" t="s">
        <v>1148</v>
      </c>
      <c r="C213" s="216">
        <f>IFERROR(VLOOKUP($A213,'5.งบทดลอง รพ.'!$A$2:$C$501,3,0),0)</f>
        <v>0</v>
      </c>
      <c r="D213" s="159"/>
      <c r="E213" s="395" t="s">
        <v>932</v>
      </c>
      <c r="F213" s="395" t="s">
        <v>29</v>
      </c>
      <c r="G213" s="429"/>
      <c r="H213" s="614"/>
      <c r="I213" s="611"/>
    </row>
    <row r="214" spans="1:9" s="381" customFormat="1" ht="21" x14ac:dyDescent="0.4">
      <c r="A214" s="518" t="s">
        <v>802</v>
      </c>
      <c r="B214" s="430" t="s">
        <v>1149</v>
      </c>
      <c r="C214" s="216">
        <f>IFERROR(VLOOKUP($A214,'5.งบทดลอง รพ.'!$A$2:$C$501,3,0),0)</f>
        <v>0</v>
      </c>
      <c r="D214" s="159"/>
      <c r="E214" s="395" t="s">
        <v>932</v>
      </c>
      <c r="F214" s="395" t="s">
        <v>29</v>
      </c>
      <c r="G214" s="429"/>
      <c r="H214" s="614"/>
      <c r="I214" s="611"/>
    </row>
    <row r="215" spans="1:9" s="381" customFormat="1" ht="21" x14ac:dyDescent="0.4">
      <c r="A215" s="518" t="s">
        <v>1150</v>
      </c>
      <c r="B215" s="430" t="s">
        <v>1153</v>
      </c>
      <c r="C215" s="216">
        <f>IFERROR(VLOOKUP($A215,'5.งบทดลอง รพ.'!$A$2:$C$501,3,0),0)</f>
        <v>0</v>
      </c>
      <c r="D215" s="159"/>
      <c r="E215" s="395" t="s">
        <v>936</v>
      </c>
      <c r="F215" s="395" t="s">
        <v>29</v>
      </c>
      <c r="G215" s="429"/>
      <c r="H215" s="614"/>
      <c r="I215" s="611"/>
    </row>
    <row r="216" spans="1:9" s="381" customFormat="1" ht="21" x14ac:dyDescent="0.4">
      <c r="A216" s="518" t="s">
        <v>1151</v>
      </c>
      <c r="B216" s="430" t="s">
        <v>1154</v>
      </c>
      <c r="C216" s="216">
        <f>IFERROR(VLOOKUP($A216,'5.งบทดลอง รพ.'!$A$2:$C$501,3,0),0)</f>
        <v>0</v>
      </c>
      <c r="D216" s="159"/>
      <c r="E216" s="395" t="s">
        <v>936</v>
      </c>
      <c r="F216" s="395" t="s">
        <v>29</v>
      </c>
      <c r="G216" s="429"/>
      <c r="H216" s="614"/>
      <c r="I216" s="611"/>
    </row>
    <row r="217" spans="1:9" s="381" customFormat="1" ht="21" x14ac:dyDescent="0.4">
      <c r="A217" s="518" t="s">
        <v>1152</v>
      </c>
      <c r="B217" s="430" t="s">
        <v>1156</v>
      </c>
      <c r="C217" s="216">
        <f>IFERROR(VLOOKUP($A217,'5.งบทดลอง รพ.'!$A$2:$C$501,3,0),0)</f>
        <v>0</v>
      </c>
      <c r="D217" s="159"/>
      <c r="E217" s="395" t="s">
        <v>932</v>
      </c>
      <c r="F217" s="395" t="s">
        <v>29</v>
      </c>
      <c r="G217" s="429"/>
      <c r="H217" s="614"/>
      <c r="I217" s="611"/>
    </row>
    <row r="218" spans="1:9" s="381" customFormat="1" ht="21" x14ac:dyDescent="0.4">
      <c r="A218" s="518" t="s">
        <v>1155</v>
      </c>
      <c r="B218" s="430" t="s">
        <v>1157</v>
      </c>
      <c r="C218" s="216">
        <f>IFERROR(VLOOKUP($A218,'5.งบทดลอง รพ.'!$A$2:$C$501,3,0),0)</f>
        <v>0</v>
      </c>
      <c r="D218" s="159"/>
      <c r="E218" s="395" t="s">
        <v>932</v>
      </c>
      <c r="F218" s="395" t="s">
        <v>29</v>
      </c>
      <c r="G218" s="429"/>
      <c r="H218" s="614"/>
      <c r="I218" s="611"/>
    </row>
    <row r="219" spans="1:9" s="381" customFormat="1" ht="21" x14ac:dyDescent="0.4">
      <c r="A219" s="518" t="s">
        <v>803</v>
      </c>
      <c r="B219" s="430" t="s">
        <v>804</v>
      </c>
      <c r="C219" s="216">
        <f>IFERROR(VLOOKUP($A219,'5.งบทดลอง รพ.'!$A$2:$C$501,3,0),0)</f>
        <v>0</v>
      </c>
      <c r="D219" s="159"/>
      <c r="E219" s="395" t="s">
        <v>936</v>
      </c>
      <c r="F219" s="395" t="s">
        <v>29</v>
      </c>
      <c r="G219" s="429"/>
      <c r="H219" s="614"/>
      <c r="I219" s="611"/>
    </row>
    <row r="220" spans="1:9" s="381" customFormat="1" ht="21" x14ac:dyDescent="0.4">
      <c r="A220" s="518" t="s">
        <v>1191</v>
      </c>
      <c r="B220" s="430" t="s">
        <v>1192</v>
      </c>
      <c r="C220" s="216">
        <f>IFERROR(VLOOKUP($A220,'5.งบทดลอง รพ.'!$A$2:$C$501,3,0),0)</f>
        <v>0</v>
      </c>
      <c r="D220" s="159"/>
      <c r="E220" s="395" t="s">
        <v>930</v>
      </c>
      <c r="F220" s="395" t="s">
        <v>31</v>
      </c>
      <c r="G220" s="429"/>
      <c r="H220" s="614"/>
      <c r="I220" s="611"/>
    </row>
    <row r="221" spans="1:9" s="381" customFormat="1" ht="21" x14ac:dyDescent="0.4">
      <c r="A221" s="518" t="s">
        <v>1193</v>
      </c>
      <c r="B221" s="430" t="s">
        <v>1194</v>
      </c>
      <c r="C221" s="216">
        <f>IFERROR(VLOOKUP($A221,'5.งบทดลอง รพ.'!$A$2:$C$501,3,0),0)</f>
        <v>0</v>
      </c>
      <c r="D221" s="159"/>
      <c r="E221" s="395" t="s">
        <v>930</v>
      </c>
      <c r="F221" s="395" t="s">
        <v>31</v>
      </c>
      <c r="G221" s="429"/>
      <c r="H221" s="614"/>
      <c r="I221" s="611"/>
    </row>
    <row r="222" spans="1:9" s="381" customFormat="1" ht="21" x14ac:dyDescent="0.4">
      <c r="A222" s="518" t="s">
        <v>805</v>
      </c>
      <c r="B222" s="430" t="s">
        <v>806</v>
      </c>
      <c r="C222" s="216">
        <f>IFERROR(VLOOKUP($A222,'5.งบทดลอง รพ.'!$A$2:$C$501,3,0),0)</f>
        <v>0</v>
      </c>
      <c r="D222" s="159"/>
      <c r="E222" s="395" t="s">
        <v>936</v>
      </c>
      <c r="F222" s="395" t="s">
        <v>29</v>
      </c>
      <c r="G222" s="548"/>
      <c r="H222" s="614"/>
      <c r="I222" s="611"/>
    </row>
    <row r="223" spans="1:9" s="381" customFormat="1" ht="21" x14ac:dyDescent="0.4">
      <c r="A223" s="518" t="s">
        <v>807</v>
      </c>
      <c r="B223" s="430" t="s">
        <v>808</v>
      </c>
      <c r="C223" s="216">
        <f>IFERROR(VLOOKUP($A223,'5.งบทดลอง รพ.'!$A$2:$C$501,3,0),0)</f>
        <v>0</v>
      </c>
      <c r="D223" s="159"/>
      <c r="E223" s="395" t="s">
        <v>936</v>
      </c>
      <c r="F223" s="395" t="s">
        <v>29</v>
      </c>
      <c r="G223" s="548"/>
      <c r="H223" s="614"/>
      <c r="I223" s="611"/>
    </row>
    <row r="224" spans="1:9" s="381" customFormat="1" ht="21" x14ac:dyDescent="0.4">
      <c r="A224" s="518" t="s">
        <v>288</v>
      </c>
      <c r="B224" s="430" t="s">
        <v>289</v>
      </c>
      <c r="C224" s="216">
        <f>IFERROR(VLOOKUP($A224,'5.งบทดลอง รพ.'!$A$2:$C$501,3,0),0)</f>
        <v>0</v>
      </c>
      <c r="D224" s="159"/>
      <c r="E224" s="395" t="s">
        <v>930</v>
      </c>
      <c r="F224" s="395" t="s">
        <v>31</v>
      </c>
      <c r="G224" s="429"/>
      <c r="H224" s="614"/>
      <c r="I224" s="611"/>
    </row>
    <row r="225" spans="1:9" s="381" customFormat="1" ht="21" x14ac:dyDescent="0.4">
      <c r="A225" s="518" t="s">
        <v>290</v>
      </c>
      <c r="B225" s="430" t="s">
        <v>291</v>
      </c>
      <c r="C225" s="216">
        <f>IFERROR(VLOOKUP($A225,'5.งบทดลอง รพ.'!$A$2:$C$501,3,0),0)</f>
        <v>0</v>
      </c>
      <c r="D225" s="159"/>
      <c r="E225" s="395" t="s">
        <v>930</v>
      </c>
      <c r="F225" s="395" t="s">
        <v>31</v>
      </c>
      <c r="G225" s="429"/>
      <c r="H225" s="614"/>
      <c r="I225" s="611"/>
    </row>
    <row r="226" spans="1:9" s="381" customFormat="1" ht="21" x14ac:dyDescent="0.4">
      <c r="A226" s="518" t="s">
        <v>809</v>
      </c>
      <c r="B226" s="430" t="s">
        <v>810</v>
      </c>
      <c r="C226" s="216">
        <f>IFERROR(VLOOKUP($A226,'5.งบทดลอง รพ.'!$A$2:$C$501,3,0),0)</f>
        <v>0</v>
      </c>
      <c r="D226" s="159"/>
      <c r="E226" s="395" t="s">
        <v>930</v>
      </c>
      <c r="F226" s="395" t="s">
        <v>31</v>
      </c>
      <c r="G226" s="429"/>
      <c r="H226" s="614"/>
      <c r="I226" s="611"/>
    </row>
    <row r="227" spans="1:9" s="381" customFormat="1" ht="21" x14ac:dyDescent="0.4">
      <c r="A227" s="518" t="s">
        <v>292</v>
      </c>
      <c r="B227" s="430" t="s">
        <v>293</v>
      </c>
      <c r="C227" s="216">
        <f>IFERROR(VLOOKUP($A227,'5.งบทดลอง รพ.'!$A$2:$C$501,3,0),0)</f>
        <v>0</v>
      </c>
      <c r="D227" s="159"/>
      <c r="E227" s="395" t="s">
        <v>930</v>
      </c>
      <c r="F227" s="395" t="s">
        <v>31</v>
      </c>
      <c r="G227" s="429"/>
      <c r="H227" s="614"/>
      <c r="I227" s="611"/>
    </row>
    <row r="228" spans="1:9" s="381" customFormat="1" ht="21" x14ac:dyDescent="0.4">
      <c r="A228" s="518" t="s">
        <v>294</v>
      </c>
      <c r="B228" s="430" t="s">
        <v>295</v>
      </c>
      <c r="C228" s="216">
        <f>IFERROR(VLOOKUP($A228,'5.งบทดลอง รพ.'!$A$2:$C$501,3,0),0)</f>
        <v>0</v>
      </c>
      <c r="D228" s="159"/>
      <c r="E228" s="395" t="s">
        <v>930</v>
      </c>
      <c r="F228" s="395" t="s">
        <v>31</v>
      </c>
      <c r="G228" s="429"/>
      <c r="H228" s="614"/>
      <c r="I228" s="611"/>
    </row>
    <row r="229" spans="1:9" s="381" customFormat="1" ht="21" x14ac:dyDescent="0.4">
      <c r="A229" s="518" t="s">
        <v>296</v>
      </c>
      <c r="B229" s="430" t="s">
        <v>1044</v>
      </c>
      <c r="C229" s="216">
        <f>IFERROR(VLOOKUP($A229,'5.งบทดลอง รพ.'!$A$2:$C$501,3,0),0)</f>
        <v>0</v>
      </c>
      <c r="D229" s="159"/>
      <c r="E229" s="395" t="s">
        <v>930</v>
      </c>
      <c r="F229" s="395" t="s">
        <v>31</v>
      </c>
      <c r="G229" s="429"/>
      <c r="H229" s="614"/>
      <c r="I229" s="611"/>
    </row>
    <row r="230" spans="1:9" s="381" customFormat="1" ht="21" x14ac:dyDescent="0.4">
      <c r="A230" s="518" t="s">
        <v>297</v>
      </c>
      <c r="B230" s="430" t="s">
        <v>298</v>
      </c>
      <c r="C230" s="216">
        <f>IFERROR(VLOOKUP($A230,'5.งบทดลอง รพ.'!$A$2:$C$501,3,0),0)</f>
        <v>0</v>
      </c>
      <c r="D230" s="159"/>
      <c r="E230" s="395" t="s">
        <v>930</v>
      </c>
      <c r="F230" s="395" t="s">
        <v>31</v>
      </c>
      <c r="G230" s="429"/>
      <c r="H230" s="614"/>
      <c r="I230" s="611"/>
    </row>
    <row r="231" spans="1:9" s="381" customFormat="1" ht="21" x14ac:dyDescent="0.4">
      <c r="A231" s="518" t="s">
        <v>299</v>
      </c>
      <c r="B231" s="430" t="s">
        <v>300</v>
      </c>
      <c r="C231" s="216">
        <f>IFERROR(VLOOKUP($A231,'5.งบทดลอง รพ.'!$A$2:$C$501,3,0),0)</f>
        <v>0</v>
      </c>
      <c r="D231" s="159"/>
      <c r="E231" s="395" t="s">
        <v>930</v>
      </c>
      <c r="F231" s="395" t="s">
        <v>31</v>
      </c>
      <c r="G231" s="429"/>
      <c r="H231" s="614"/>
      <c r="I231" s="611"/>
    </row>
    <row r="232" spans="1:9" s="381" customFormat="1" ht="21" x14ac:dyDescent="0.4">
      <c r="A232" s="518" t="s">
        <v>301</v>
      </c>
      <c r="B232" s="430" t="s">
        <v>302</v>
      </c>
      <c r="C232" s="216">
        <f>IFERROR(VLOOKUP($A232,'5.งบทดลอง รพ.'!$A$2:$C$501,3,0),0)</f>
        <v>0</v>
      </c>
      <c r="D232" s="159"/>
      <c r="E232" s="395" t="s">
        <v>930</v>
      </c>
      <c r="F232" s="395" t="s">
        <v>31</v>
      </c>
      <c r="G232" s="429"/>
      <c r="H232" s="614"/>
      <c r="I232" s="611"/>
    </row>
    <row r="233" spans="1:9" s="381" customFormat="1" ht="21" x14ac:dyDescent="0.4">
      <c r="A233" s="518" t="s">
        <v>303</v>
      </c>
      <c r="B233" s="430" t="s">
        <v>289</v>
      </c>
      <c r="C233" s="216">
        <f>IFERROR(VLOOKUP($A233,'5.งบทดลอง รพ.'!$A$2:$C$501,3,0),0)</f>
        <v>0</v>
      </c>
      <c r="D233" s="159"/>
      <c r="E233" s="395" t="s">
        <v>930</v>
      </c>
      <c r="F233" s="395" t="s">
        <v>31</v>
      </c>
      <c r="G233" s="429"/>
      <c r="H233" s="614"/>
      <c r="I233" s="611"/>
    </row>
    <row r="234" spans="1:9" s="381" customFormat="1" ht="21" x14ac:dyDescent="0.4">
      <c r="A234" s="518" t="s">
        <v>304</v>
      </c>
      <c r="B234" s="430" t="s">
        <v>305</v>
      </c>
      <c r="C234" s="216">
        <f>IFERROR(VLOOKUP($A234,'5.งบทดลอง รพ.'!$A$2:$C$501,3,0),0)</f>
        <v>0</v>
      </c>
      <c r="D234" s="159"/>
      <c r="E234" s="395" t="s">
        <v>930</v>
      </c>
      <c r="F234" s="395" t="s">
        <v>31</v>
      </c>
      <c r="G234" s="429"/>
      <c r="H234" s="614"/>
      <c r="I234" s="611"/>
    </row>
    <row r="235" spans="1:9" s="381" customFormat="1" ht="21" x14ac:dyDescent="0.4">
      <c r="A235" s="518" t="s">
        <v>811</v>
      </c>
      <c r="B235" s="430" t="s">
        <v>812</v>
      </c>
      <c r="C235" s="216">
        <f>IFERROR(VLOOKUP($A235,'5.งบทดลอง รพ.'!$A$2:$C$501,3,0),0)</f>
        <v>0</v>
      </c>
      <c r="D235" s="159"/>
      <c r="E235" s="395" t="s">
        <v>930</v>
      </c>
      <c r="F235" s="395" t="s">
        <v>31</v>
      </c>
      <c r="G235" s="429"/>
      <c r="H235" s="614"/>
      <c r="I235" s="611"/>
    </row>
    <row r="236" spans="1:9" s="381" customFormat="1" ht="21" x14ac:dyDescent="0.4">
      <c r="A236" s="518" t="s">
        <v>306</v>
      </c>
      <c r="B236" s="430" t="s">
        <v>307</v>
      </c>
      <c r="C236" s="216">
        <f>IFERROR(VLOOKUP($A236,'5.งบทดลอง รพ.'!$A$2:$C$501,3,0),0)</f>
        <v>0</v>
      </c>
      <c r="D236" s="159"/>
      <c r="E236" s="395" t="s">
        <v>930</v>
      </c>
      <c r="F236" s="395" t="s">
        <v>31</v>
      </c>
      <c r="G236" s="429"/>
      <c r="H236" s="614"/>
      <c r="I236" s="611"/>
    </row>
    <row r="237" spans="1:9" s="381" customFormat="1" ht="21" x14ac:dyDescent="0.4">
      <c r="A237" s="518" t="s">
        <v>308</v>
      </c>
      <c r="B237" s="430" t="s">
        <v>309</v>
      </c>
      <c r="C237" s="216">
        <f>IFERROR(VLOOKUP($A237,'5.งบทดลอง รพ.'!$A$2:$C$501,3,0),0)</f>
        <v>0</v>
      </c>
      <c r="D237" s="159"/>
      <c r="E237" s="395" t="s">
        <v>930</v>
      </c>
      <c r="F237" s="395" t="s">
        <v>31</v>
      </c>
      <c r="G237" s="429"/>
      <c r="H237" s="614"/>
      <c r="I237" s="611"/>
    </row>
    <row r="238" spans="1:9" s="381" customFormat="1" ht="21" x14ac:dyDescent="0.4">
      <c r="A238" s="518" t="s">
        <v>310</v>
      </c>
      <c r="B238" s="430" t="s">
        <v>311</v>
      </c>
      <c r="C238" s="216">
        <f>IFERROR(VLOOKUP($A238,'5.งบทดลอง รพ.'!$A$2:$C$501,3,0),0)</f>
        <v>0</v>
      </c>
      <c r="D238" s="159"/>
      <c r="E238" s="395" t="s">
        <v>930</v>
      </c>
      <c r="F238" s="395" t="s">
        <v>31</v>
      </c>
      <c r="G238" s="429"/>
      <c r="H238" s="614"/>
      <c r="I238" s="611"/>
    </row>
    <row r="239" spans="1:9" s="381" customFormat="1" ht="21" x14ac:dyDescent="0.4">
      <c r="A239" s="518" t="s">
        <v>312</v>
      </c>
      <c r="B239" s="430" t="s">
        <v>1163</v>
      </c>
      <c r="C239" s="216">
        <f>IFERROR(VLOOKUP($A239,'5.งบทดลอง รพ.'!$A$2:$C$501,3,0),0)</f>
        <v>0</v>
      </c>
      <c r="D239" s="159"/>
      <c r="E239" s="395" t="s">
        <v>930</v>
      </c>
      <c r="F239" s="395" t="s">
        <v>31</v>
      </c>
      <c r="G239" s="429"/>
      <c r="H239" s="614"/>
      <c r="I239" s="611"/>
    </row>
    <row r="240" spans="1:9" s="381" customFormat="1" ht="21" x14ac:dyDescent="0.4">
      <c r="A240" s="518" t="s">
        <v>1158</v>
      </c>
      <c r="B240" s="430" t="s">
        <v>1161</v>
      </c>
      <c r="C240" s="216">
        <f>IFERROR(VLOOKUP($A240,'5.งบทดลอง รพ.'!$A$2:$C$501,3,0),0)</f>
        <v>0</v>
      </c>
      <c r="D240" s="159"/>
      <c r="E240" s="395" t="s">
        <v>930</v>
      </c>
      <c r="F240" s="395" t="s">
        <v>31</v>
      </c>
      <c r="G240" s="429"/>
      <c r="H240" s="614"/>
      <c r="I240" s="611"/>
    </row>
    <row r="241" spans="1:9" s="381" customFormat="1" ht="21" x14ac:dyDescent="0.4">
      <c r="A241" s="518" t="s">
        <v>313</v>
      </c>
      <c r="B241" s="430" t="s">
        <v>1162</v>
      </c>
      <c r="C241" s="216">
        <f>IFERROR(VLOOKUP($A241,'5.งบทดลอง รพ.'!$A$2:$C$501,3,0),0)</f>
        <v>0</v>
      </c>
      <c r="D241" s="159"/>
      <c r="E241" s="395" t="s">
        <v>930</v>
      </c>
      <c r="F241" s="395" t="s">
        <v>31</v>
      </c>
      <c r="G241" s="429"/>
      <c r="H241" s="614"/>
      <c r="I241" s="611"/>
    </row>
    <row r="242" spans="1:9" s="381" customFormat="1" ht="21" x14ac:dyDescent="0.4">
      <c r="A242" s="518" t="s">
        <v>1159</v>
      </c>
      <c r="B242" s="430" t="s">
        <v>1164</v>
      </c>
      <c r="C242" s="216">
        <f>IFERROR(VLOOKUP($A242,'5.งบทดลอง รพ.'!$A$2:$C$501,3,0),0)</f>
        <v>0</v>
      </c>
      <c r="D242" s="159"/>
      <c r="E242" s="395" t="s">
        <v>930</v>
      </c>
      <c r="F242" s="395" t="s">
        <v>31</v>
      </c>
      <c r="G242" s="429"/>
      <c r="H242" s="614"/>
      <c r="I242" s="611"/>
    </row>
    <row r="243" spans="1:9" s="381" customFormat="1" ht="21" x14ac:dyDescent="0.4">
      <c r="A243" s="518" t="s">
        <v>314</v>
      </c>
      <c r="B243" s="430" t="s">
        <v>1167</v>
      </c>
      <c r="C243" s="216">
        <f>IFERROR(VLOOKUP($A243,'5.งบทดลอง รพ.'!$A$2:$C$501,3,0),0)</f>
        <v>0</v>
      </c>
      <c r="D243" s="159"/>
      <c r="E243" s="395" t="s">
        <v>938</v>
      </c>
      <c r="F243" s="395" t="s">
        <v>33</v>
      </c>
      <c r="G243" s="429"/>
      <c r="H243" s="614"/>
      <c r="I243" s="611"/>
    </row>
    <row r="244" spans="1:9" s="381" customFormat="1" ht="21" x14ac:dyDescent="0.4">
      <c r="A244" s="518" t="s">
        <v>1160</v>
      </c>
      <c r="B244" s="430" t="s">
        <v>1168</v>
      </c>
      <c r="C244" s="216">
        <f>IFERROR(VLOOKUP($A244,'5.งบทดลอง รพ.'!$A$2:$C$501,3,0),0)</f>
        <v>0</v>
      </c>
      <c r="D244" s="159"/>
      <c r="E244" s="395" t="s">
        <v>938</v>
      </c>
      <c r="F244" s="395" t="s">
        <v>33</v>
      </c>
      <c r="G244" s="429"/>
      <c r="H244" s="614"/>
      <c r="I244" s="611"/>
    </row>
    <row r="245" spans="1:9" s="381" customFormat="1" ht="21" x14ac:dyDescent="0.4">
      <c r="A245" s="518" t="s">
        <v>315</v>
      </c>
      <c r="B245" s="430" t="s">
        <v>1169</v>
      </c>
      <c r="C245" s="216">
        <f>IFERROR(VLOOKUP($A245,'5.งบทดลอง รพ.'!$A$2:$C$501,3,0),0)</f>
        <v>0</v>
      </c>
      <c r="D245" s="159"/>
      <c r="E245" s="395" t="s">
        <v>938</v>
      </c>
      <c r="F245" s="395" t="s">
        <v>33</v>
      </c>
      <c r="G245" s="429"/>
      <c r="H245" s="614"/>
      <c r="I245" s="611"/>
    </row>
    <row r="246" spans="1:9" s="381" customFormat="1" ht="21" x14ac:dyDescent="0.4">
      <c r="A246" s="518" t="s">
        <v>1165</v>
      </c>
      <c r="B246" s="430" t="s">
        <v>1170</v>
      </c>
      <c r="C246" s="216">
        <f>IFERROR(VLOOKUP($A246,'5.งบทดลอง รพ.'!$A$2:$C$501,3,0),0)</f>
        <v>0</v>
      </c>
      <c r="D246" s="159"/>
      <c r="E246" s="395" t="s">
        <v>938</v>
      </c>
      <c r="F246" s="395" t="s">
        <v>33</v>
      </c>
      <c r="G246" s="429"/>
      <c r="H246" s="614"/>
      <c r="I246" s="611"/>
    </row>
    <row r="247" spans="1:9" s="381" customFormat="1" ht="21" x14ac:dyDescent="0.4">
      <c r="A247" s="518" t="s">
        <v>316</v>
      </c>
      <c r="B247" s="430" t="s">
        <v>1171</v>
      </c>
      <c r="C247" s="216">
        <f>IFERROR(VLOOKUP($A247,'5.งบทดลอง รพ.'!$A$2:$C$501,3,0),0)</f>
        <v>0</v>
      </c>
      <c r="D247" s="159"/>
      <c r="E247" s="395" t="s">
        <v>938</v>
      </c>
      <c r="F247" s="395" t="s">
        <v>33</v>
      </c>
      <c r="G247" s="429"/>
      <c r="H247" s="614"/>
      <c r="I247" s="611"/>
    </row>
    <row r="248" spans="1:9" s="381" customFormat="1" ht="21" x14ac:dyDescent="0.4">
      <c r="A248" s="518" t="s">
        <v>1166</v>
      </c>
      <c r="B248" s="430" t="s">
        <v>1172</v>
      </c>
      <c r="C248" s="216">
        <f>IFERROR(VLOOKUP($A248,'5.งบทดลอง รพ.'!$A$2:$C$501,3,0),0)</f>
        <v>0</v>
      </c>
      <c r="D248" s="159"/>
      <c r="E248" s="395" t="s">
        <v>938</v>
      </c>
      <c r="F248" s="395" t="s">
        <v>33</v>
      </c>
      <c r="G248" s="429"/>
      <c r="H248" s="614"/>
      <c r="I248" s="611"/>
    </row>
    <row r="249" spans="1:9" s="381" customFormat="1" ht="21" x14ac:dyDescent="0.4">
      <c r="A249" s="518" t="s">
        <v>813</v>
      </c>
      <c r="B249" s="430" t="s">
        <v>382</v>
      </c>
      <c r="C249" s="216">
        <f>IFERROR(VLOOKUP($A249,'5.งบทดลอง รพ.'!$A$2:$C$501,3,0),0)</f>
        <v>0</v>
      </c>
      <c r="D249" s="159"/>
      <c r="E249" s="395" t="s">
        <v>950</v>
      </c>
      <c r="F249" s="395" t="s">
        <v>37</v>
      </c>
      <c r="G249" s="429"/>
      <c r="H249" s="614"/>
      <c r="I249" s="611"/>
    </row>
    <row r="250" spans="1:9" s="381" customFormat="1" ht="21" x14ac:dyDescent="0.4">
      <c r="A250" s="518" t="s">
        <v>814</v>
      </c>
      <c r="B250" s="430" t="s">
        <v>383</v>
      </c>
      <c r="C250" s="216">
        <f>IFERROR(VLOOKUP($A250,'5.งบทดลอง รพ.'!$A$2:$C$501,3,0),0)</f>
        <v>0</v>
      </c>
      <c r="D250" s="159"/>
      <c r="E250" s="395" t="s">
        <v>950</v>
      </c>
      <c r="F250" s="395" t="s">
        <v>37</v>
      </c>
      <c r="G250" s="429"/>
      <c r="H250" s="614"/>
      <c r="I250" s="611"/>
    </row>
    <row r="251" spans="1:9" s="381" customFormat="1" ht="21" x14ac:dyDescent="0.4">
      <c r="A251" s="518" t="s">
        <v>815</v>
      </c>
      <c r="B251" s="430" t="s">
        <v>384</v>
      </c>
      <c r="C251" s="216">
        <f>IFERROR(VLOOKUP($A251,'5.งบทดลอง รพ.'!$A$2:$C$501,3,0),0)</f>
        <v>0</v>
      </c>
      <c r="D251" s="159"/>
      <c r="E251" s="395" t="s">
        <v>950</v>
      </c>
      <c r="F251" s="395" t="s">
        <v>37</v>
      </c>
      <c r="G251" s="429"/>
      <c r="H251" s="614"/>
      <c r="I251" s="611"/>
    </row>
    <row r="252" spans="1:9" s="381" customFormat="1" ht="21" x14ac:dyDescent="0.4">
      <c r="A252" s="518" t="s">
        <v>816</v>
      </c>
      <c r="B252" s="430" t="s">
        <v>385</v>
      </c>
      <c r="C252" s="216">
        <f>IFERROR(VLOOKUP($A252,'5.งบทดลอง รพ.'!$A$2:$C$501,3,0),0)</f>
        <v>0</v>
      </c>
      <c r="D252" s="159"/>
      <c r="E252" s="395" t="s">
        <v>950</v>
      </c>
      <c r="F252" s="395" t="s">
        <v>37</v>
      </c>
      <c r="G252" s="429"/>
      <c r="H252" s="614"/>
      <c r="I252" s="611"/>
    </row>
    <row r="253" spans="1:9" s="381" customFormat="1" ht="21" x14ac:dyDescent="0.4">
      <c r="A253" s="518" t="s">
        <v>817</v>
      </c>
      <c r="B253" s="430" t="s">
        <v>386</v>
      </c>
      <c r="C253" s="216">
        <f>IFERROR(VLOOKUP($A253,'5.งบทดลอง รพ.'!$A$2:$C$501,3,0),0)</f>
        <v>0</v>
      </c>
      <c r="D253" s="159"/>
      <c r="E253" s="395" t="s">
        <v>950</v>
      </c>
      <c r="F253" s="395" t="s">
        <v>37</v>
      </c>
      <c r="G253" s="429"/>
      <c r="H253" s="614"/>
      <c r="I253" s="611"/>
    </row>
    <row r="254" spans="1:9" s="381" customFormat="1" ht="21" x14ac:dyDescent="0.4">
      <c r="A254" s="518" t="s">
        <v>818</v>
      </c>
      <c r="B254" s="430" t="s">
        <v>387</v>
      </c>
      <c r="C254" s="216">
        <f>IFERROR(VLOOKUP($A254,'5.งบทดลอง รพ.'!$A$2:$C$501,3,0),0)</f>
        <v>0</v>
      </c>
      <c r="D254" s="159"/>
      <c r="E254" s="395" t="s">
        <v>950</v>
      </c>
      <c r="F254" s="395" t="s">
        <v>37</v>
      </c>
      <c r="G254" s="429"/>
      <c r="H254" s="614"/>
      <c r="I254" s="611"/>
    </row>
    <row r="255" spans="1:9" s="381" customFormat="1" ht="21" x14ac:dyDescent="0.4">
      <c r="A255" s="518" t="s">
        <v>819</v>
      </c>
      <c r="B255" s="430" t="s">
        <v>392</v>
      </c>
      <c r="C255" s="216">
        <f>IFERROR(VLOOKUP($A255,'5.งบทดลอง รพ.'!$A$2:$C$501,3,0),0)</f>
        <v>0</v>
      </c>
      <c r="D255" s="159"/>
      <c r="E255" s="395" t="s">
        <v>950</v>
      </c>
      <c r="F255" s="395" t="s">
        <v>37</v>
      </c>
      <c r="G255" s="429"/>
      <c r="H255" s="614"/>
      <c r="I255" s="611"/>
    </row>
    <row r="256" spans="1:9" s="381" customFormat="1" ht="21" x14ac:dyDescent="0.4">
      <c r="A256" s="518" t="s">
        <v>2400</v>
      </c>
      <c r="B256" s="430" t="s">
        <v>393</v>
      </c>
      <c r="C256" s="216">
        <f>IFERROR(VLOOKUP($A256,'5.งบทดลอง รพ.'!$A$2:$C$501,3,0),0)</f>
        <v>0</v>
      </c>
      <c r="D256" s="159"/>
      <c r="E256" s="395" t="s">
        <v>950</v>
      </c>
      <c r="F256" s="395" t="s">
        <v>37</v>
      </c>
      <c r="G256" s="429"/>
      <c r="H256" s="614"/>
      <c r="I256" s="611"/>
    </row>
    <row r="257" spans="1:9" s="381" customFormat="1" ht="21" x14ac:dyDescent="0.4">
      <c r="A257" s="518" t="s">
        <v>820</v>
      </c>
      <c r="B257" s="430" t="s">
        <v>394</v>
      </c>
      <c r="C257" s="216">
        <f>IFERROR(VLOOKUP($A257,'5.งบทดลอง รพ.'!$A$2:$C$501,3,0),0)</f>
        <v>0</v>
      </c>
      <c r="D257" s="159"/>
      <c r="E257" s="395" t="s">
        <v>950</v>
      </c>
      <c r="F257" s="395" t="s">
        <v>37</v>
      </c>
      <c r="G257" s="429"/>
      <c r="H257" s="614"/>
      <c r="I257" s="611"/>
    </row>
    <row r="258" spans="1:9" s="381" customFormat="1" ht="21" x14ac:dyDescent="0.4">
      <c r="A258" s="518" t="s">
        <v>317</v>
      </c>
      <c r="B258" s="430" t="s">
        <v>318</v>
      </c>
      <c r="C258" s="216">
        <f>IFERROR(VLOOKUP($A258,'5.งบทดลอง รพ.'!$A$2:$C$501,3,0),0)</f>
        <v>0</v>
      </c>
      <c r="D258" s="159"/>
      <c r="E258" s="395" t="s">
        <v>940</v>
      </c>
      <c r="F258" s="395" t="s">
        <v>33</v>
      </c>
      <c r="G258" s="429"/>
      <c r="H258" s="614"/>
      <c r="I258" s="611"/>
    </row>
    <row r="259" spans="1:9" s="381" customFormat="1" ht="21" x14ac:dyDescent="0.4">
      <c r="A259" s="518" t="s">
        <v>319</v>
      </c>
      <c r="B259" s="430" t="s">
        <v>320</v>
      </c>
      <c r="C259" s="216">
        <f>IFERROR(VLOOKUP($A259,'5.งบทดลอง รพ.'!$A$2:$C$501,3,0),0)</f>
        <v>0</v>
      </c>
      <c r="D259" s="159"/>
      <c r="E259" s="395" t="s">
        <v>940</v>
      </c>
      <c r="F259" s="395" t="s">
        <v>33</v>
      </c>
      <c r="G259" s="429"/>
      <c r="H259" s="614"/>
      <c r="I259" s="611"/>
    </row>
    <row r="260" spans="1:9" s="381" customFormat="1" ht="21" x14ac:dyDescent="0.4">
      <c r="A260" s="518" t="s">
        <v>321</v>
      </c>
      <c r="B260" s="430" t="s">
        <v>322</v>
      </c>
      <c r="C260" s="216">
        <f>IFERROR(VLOOKUP($A260,'5.งบทดลอง รพ.'!$A$2:$C$501,3,0),0)</f>
        <v>0</v>
      </c>
      <c r="D260" s="159"/>
      <c r="E260" s="395" t="s">
        <v>940</v>
      </c>
      <c r="F260" s="395" t="s">
        <v>33</v>
      </c>
      <c r="G260" s="429"/>
      <c r="H260" s="614"/>
      <c r="I260" s="611"/>
    </row>
    <row r="261" spans="1:9" s="381" customFormat="1" ht="21" x14ac:dyDescent="0.4">
      <c r="A261" s="518" t="s">
        <v>323</v>
      </c>
      <c r="B261" s="430" t="s">
        <v>324</v>
      </c>
      <c r="C261" s="216">
        <f>IFERROR(VLOOKUP($A261,'5.งบทดลอง รพ.'!$A$2:$C$501,3,0),0)</f>
        <v>0</v>
      </c>
      <c r="D261" s="159"/>
      <c r="E261" s="395" t="s">
        <v>940</v>
      </c>
      <c r="F261" s="395" t="s">
        <v>33</v>
      </c>
      <c r="G261" s="429"/>
      <c r="H261" s="614"/>
      <c r="I261" s="611"/>
    </row>
    <row r="262" spans="1:9" s="381" customFormat="1" ht="21" x14ac:dyDescent="0.4">
      <c r="A262" s="518" t="s">
        <v>325</v>
      </c>
      <c r="B262" s="430" t="s">
        <v>326</v>
      </c>
      <c r="C262" s="216">
        <f>IFERROR(VLOOKUP($A262,'5.งบทดลอง รพ.'!$A$2:$C$501,3,0),0)</f>
        <v>0</v>
      </c>
      <c r="D262" s="159"/>
      <c r="E262" s="395" t="s">
        <v>940</v>
      </c>
      <c r="F262" s="395" t="s">
        <v>33</v>
      </c>
      <c r="G262" s="429"/>
      <c r="H262" s="614"/>
      <c r="I262" s="611"/>
    </row>
    <row r="263" spans="1:9" s="381" customFormat="1" ht="21" x14ac:dyDescent="0.4">
      <c r="A263" s="518" t="s">
        <v>327</v>
      </c>
      <c r="B263" s="430" t="s">
        <v>328</v>
      </c>
      <c r="C263" s="216">
        <f>IFERROR(VLOOKUP($A263,'5.งบทดลอง รพ.'!$A$2:$C$501,3,0),0)</f>
        <v>0</v>
      </c>
      <c r="D263" s="159"/>
      <c r="E263" s="395" t="s">
        <v>940</v>
      </c>
      <c r="F263" s="395" t="s">
        <v>33</v>
      </c>
      <c r="G263" s="429"/>
      <c r="H263" s="614"/>
      <c r="I263" s="611"/>
    </row>
    <row r="264" spans="1:9" s="381" customFormat="1" ht="21" x14ac:dyDescent="0.4">
      <c r="A264" s="518" t="s">
        <v>329</v>
      </c>
      <c r="B264" s="430" t="s">
        <v>330</v>
      </c>
      <c r="C264" s="216">
        <f>IFERROR(VLOOKUP($A264,'5.งบทดลอง รพ.'!$A$2:$C$501,3,0),0)</f>
        <v>0</v>
      </c>
      <c r="D264" s="159"/>
      <c r="E264" s="395" t="s">
        <v>940</v>
      </c>
      <c r="F264" s="395" t="s">
        <v>33</v>
      </c>
      <c r="G264" s="429"/>
      <c r="H264" s="614"/>
      <c r="I264" s="611"/>
    </row>
    <row r="265" spans="1:9" s="381" customFormat="1" ht="21" x14ac:dyDescent="0.4">
      <c r="A265" s="518" t="s">
        <v>331</v>
      </c>
      <c r="B265" s="430" t="s">
        <v>332</v>
      </c>
      <c r="C265" s="216">
        <f>IFERROR(VLOOKUP($A265,'5.งบทดลอง รพ.'!$A$2:$C$501,3,0),0)</f>
        <v>0</v>
      </c>
      <c r="D265" s="159"/>
      <c r="E265" s="395" t="s">
        <v>940</v>
      </c>
      <c r="F265" s="395" t="s">
        <v>33</v>
      </c>
      <c r="G265" s="429"/>
      <c r="H265" s="614"/>
      <c r="I265" s="611"/>
    </row>
    <row r="266" spans="1:9" s="381" customFormat="1" ht="21" x14ac:dyDescent="0.4">
      <c r="A266" s="518" t="s">
        <v>333</v>
      </c>
      <c r="B266" s="430" t="s">
        <v>334</v>
      </c>
      <c r="C266" s="216">
        <f>IFERROR(VLOOKUP($A266,'5.งบทดลอง รพ.'!$A$2:$C$501,3,0),0)</f>
        <v>0</v>
      </c>
      <c r="D266" s="159"/>
      <c r="E266" s="395" t="s">
        <v>942</v>
      </c>
      <c r="F266" s="395" t="s">
        <v>33</v>
      </c>
      <c r="G266" s="429"/>
      <c r="H266" s="614"/>
      <c r="I266" s="611"/>
    </row>
    <row r="267" spans="1:9" s="381" customFormat="1" ht="21" x14ac:dyDescent="0.4">
      <c r="A267" s="518" t="s">
        <v>335</v>
      </c>
      <c r="B267" s="430" t="s">
        <v>336</v>
      </c>
      <c r="C267" s="216">
        <f>IFERROR(VLOOKUP($A267,'5.งบทดลอง รพ.'!$A$2:$C$501,3,0),0)</f>
        <v>0</v>
      </c>
      <c r="D267" s="159"/>
      <c r="E267" s="395" t="s">
        <v>942</v>
      </c>
      <c r="F267" s="395" t="s">
        <v>33</v>
      </c>
      <c r="G267" s="429"/>
      <c r="H267" s="614"/>
      <c r="I267" s="611"/>
    </row>
    <row r="268" spans="1:9" s="381" customFormat="1" ht="21" x14ac:dyDescent="0.4">
      <c r="A268" s="518" t="s">
        <v>337</v>
      </c>
      <c r="B268" s="430" t="s">
        <v>1045</v>
      </c>
      <c r="C268" s="216">
        <f>IFERROR(VLOOKUP($A268,'5.งบทดลอง รพ.'!$A$2:$C$501,3,0),0)</f>
        <v>0</v>
      </c>
      <c r="D268" s="159"/>
      <c r="E268" s="395" t="s">
        <v>942</v>
      </c>
      <c r="F268" s="395" t="s">
        <v>33</v>
      </c>
      <c r="G268" s="429"/>
      <c r="H268" s="614"/>
      <c r="I268" s="611"/>
    </row>
    <row r="269" spans="1:9" s="381" customFormat="1" ht="21" x14ac:dyDescent="0.4">
      <c r="A269" s="518" t="s">
        <v>338</v>
      </c>
      <c r="B269" s="430" t="s">
        <v>339</v>
      </c>
      <c r="C269" s="216">
        <f>IFERROR(VLOOKUP($A269,'5.งบทดลอง รพ.'!$A$2:$C$501,3,0),0)</f>
        <v>0</v>
      </c>
      <c r="D269" s="159"/>
      <c r="E269" s="395" t="s">
        <v>942</v>
      </c>
      <c r="F269" s="395" t="s">
        <v>33</v>
      </c>
      <c r="G269" s="429"/>
      <c r="H269" s="614"/>
      <c r="I269" s="611"/>
    </row>
    <row r="270" spans="1:9" s="381" customFormat="1" ht="21" x14ac:dyDescent="0.4">
      <c r="A270" s="518" t="s">
        <v>340</v>
      </c>
      <c r="B270" s="430" t="s">
        <v>341</v>
      </c>
      <c r="C270" s="216">
        <f>IFERROR(VLOOKUP($A270,'5.งบทดลอง รพ.'!$A$2:$C$501,3,0),0)</f>
        <v>0</v>
      </c>
      <c r="D270" s="159"/>
      <c r="E270" s="395" t="s">
        <v>942</v>
      </c>
      <c r="F270" s="395" t="s">
        <v>33</v>
      </c>
      <c r="G270" s="429"/>
      <c r="H270" s="614"/>
      <c r="I270" s="611"/>
    </row>
    <row r="271" spans="1:9" s="381" customFormat="1" ht="21" x14ac:dyDescent="0.4">
      <c r="A271" s="518" t="s">
        <v>821</v>
      </c>
      <c r="B271" s="430" t="s">
        <v>822</v>
      </c>
      <c r="C271" s="216">
        <f>IFERROR(VLOOKUP($A271,'5.งบทดลอง รพ.'!$A$2:$C$501,3,0),0)</f>
        <v>0</v>
      </c>
      <c r="D271" s="159"/>
      <c r="E271" s="395" t="s">
        <v>950</v>
      </c>
      <c r="F271" s="395" t="s">
        <v>37</v>
      </c>
      <c r="G271" s="429"/>
      <c r="H271" s="614"/>
      <c r="I271" s="611"/>
    </row>
    <row r="272" spans="1:9" s="381" customFormat="1" ht="21" x14ac:dyDescent="0.4">
      <c r="A272" s="518" t="s">
        <v>342</v>
      </c>
      <c r="B272" s="430" t="s">
        <v>343</v>
      </c>
      <c r="C272" s="216">
        <f>IFERROR(VLOOKUP($A272,'5.งบทดลอง รพ.'!$A$2:$C$501,3,0),0)</f>
        <v>0</v>
      </c>
      <c r="D272" s="159"/>
      <c r="E272" s="395" t="s">
        <v>944</v>
      </c>
      <c r="F272" s="395" t="s">
        <v>33</v>
      </c>
      <c r="G272" s="429"/>
      <c r="H272" s="614"/>
      <c r="I272" s="611"/>
    </row>
    <row r="273" spans="1:9" s="381" customFormat="1" ht="21" x14ac:dyDescent="0.4">
      <c r="A273" s="518" t="s">
        <v>344</v>
      </c>
      <c r="B273" s="430" t="s">
        <v>345</v>
      </c>
      <c r="C273" s="216">
        <f>IFERROR(VLOOKUP($A273,'5.งบทดลอง รพ.'!$A$2:$C$501,3,0),0)</f>
        <v>0</v>
      </c>
      <c r="D273" s="159"/>
      <c r="E273" s="395" t="s">
        <v>944</v>
      </c>
      <c r="F273" s="395" t="s">
        <v>33</v>
      </c>
      <c r="G273" s="429"/>
      <c r="H273" s="614"/>
      <c r="I273" s="611"/>
    </row>
    <row r="274" spans="1:9" s="381" customFormat="1" ht="21" x14ac:dyDescent="0.4">
      <c r="A274" s="518" t="s">
        <v>346</v>
      </c>
      <c r="B274" s="430" t="s">
        <v>347</v>
      </c>
      <c r="C274" s="216">
        <f>IFERROR(VLOOKUP($A274,'5.งบทดลอง รพ.'!$A$2:$C$501,3,0),0)</f>
        <v>0</v>
      </c>
      <c r="D274" s="159"/>
      <c r="E274" s="395" t="s">
        <v>944</v>
      </c>
      <c r="F274" s="395" t="s">
        <v>33</v>
      </c>
      <c r="G274" s="429"/>
      <c r="H274" s="614"/>
      <c r="I274" s="611"/>
    </row>
    <row r="275" spans="1:9" s="381" customFormat="1" ht="21" x14ac:dyDescent="0.4">
      <c r="A275" s="518" t="s">
        <v>348</v>
      </c>
      <c r="B275" s="430" t="s">
        <v>349</v>
      </c>
      <c r="C275" s="216">
        <f>IFERROR(VLOOKUP($A275,'5.งบทดลอง รพ.'!$A$2:$C$501,3,0),0)</f>
        <v>0</v>
      </c>
      <c r="D275" s="159"/>
      <c r="E275" s="395" t="s">
        <v>944</v>
      </c>
      <c r="F275" s="395" t="s">
        <v>33</v>
      </c>
      <c r="G275" s="429"/>
      <c r="H275" s="614"/>
      <c r="I275" s="611"/>
    </row>
    <row r="276" spans="1:9" s="381" customFormat="1" ht="21" x14ac:dyDescent="0.4">
      <c r="A276" s="518" t="s">
        <v>350</v>
      </c>
      <c r="B276" s="430" t="s">
        <v>351</v>
      </c>
      <c r="C276" s="216">
        <f>IFERROR(VLOOKUP($A276,'5.งบทดลอง รพ.'!$A$2:$C$501,3,0),0)</f>
        <v>0</v>
      </c>
      <c r="D276" s="159"/>
      <c r="E276" s="395" t="s">
        <v>944</v>
      </c>
      <c r="F276" s="395" t="s">
        <v>33</v>
      </c>
      <c r="G276" s="429"/>
      <c r="H276" s="614"/>
      <c r="I276" s="611"/>
    </row>
    <row r="277" spans="1:9" s="381" customFormat="1" ht="21" x14ac:dyDescent="0.4">
      <c r="A277" s="518" t="s">
        <v>352</v>
      </c>
      <c r="B277" s="430" t="s">
        <v>353</v>
      </c>
      <c r="C277" s="216">
        <f>IFERROR(VLOOKUP($A277,'5.งบทดลอง รพ.'!$A$2:$C$501,3,0),0)</f>
        <v>0</v>
      </c>
      <c r="D277" s="159"/>
      <c r="E277" s="395" t="s">
        <v>944</v>
      </c>
      <c r="F277" s="395" t="s">
        <v>33</v>
      </c>
      <c r="G277" s="429"/>
      <c r="H277" s="614"/>
      <c r="I277" s="611"/>
    </row>
    <row r="278" spans="1:9" s="381" customFormat="1" ht="21" x14ac:dyDescent="0.4">
      <c r="A278" s="518" t="s">
        <v>354</v>
      </c>
      <c r="B278" s="430" t="s">
        <v>1046</v>
      </c>
      <c r="C278" s="216">
        <f>IFERROR(VLOOKUP($A278,'5.งบทดลอง รพ.'!$A$2:$C$501,3,0),0)</f>
        <v>0</v>
      </c>
      <c r="D278" s="159"/>
      <c r="E278" s="395" t="s">
        <v>946</v>
      </c>
      <c r="F278" s="395" t="s">
        <v>33</v>
      </c>
      <c r="G278" s="429"/>
      <c r="H278" s="614"/>
      <c r="I278" s="611"/>
    </row>
    <row r="279" spans="1:9" s="381" customFormat="1" ht="21" x14ac:dyDescent="0.4">
      <c r="A279" s="518" t="s">
        <v>356</v>
      </c>
      <c r="B279" s="430" t="s">
        <v>1047</v>
      </c>
      <c r="C279" s="216">
        <f>IFERROR(VLOOKUP($A279,'5.งบทดลอง รพ.'!$A$2:$C$501,3,0),0)</f>
        <v>0</v>
      </c>
      <c r="D279" s="159"/>
      <c r="E279" s="395" t="s">
        <v>944</v>
      </c>
      <c r="F279" s="395" t="s">
        <v>33</v>
      </c>
      <c r="G279" s="429"/>
      <c r="H279" s="614"/>
      <c r="I279" s="611"/>
    </row>
    <row r="280" spans="1:9" s="381" customFormat="1" ht="21" x14ac:dyDescent="0.4">
      <c r="A280" s="518" t="s">
        <v>357</v>
      </c>
      <c r="B280" s="430" t="s">
        <v>358</v>
      </c>
      <c r="C280" s="216">
        <f>IFERROR(VLOOKUP($A280,'5.งบทดลอง รพ.'!$A$2:$C$501,3,0),0)</f>
        <v>0</v>
      </c>
      <c r="D280" s="159"/>
      <c r="E280" s="395" t="s">
        <v>946</v>
      </c>
      <c r="F280" s="395" t="s">
        <v>33</v>
      </c>
      <c r="G280" s="429"/>
      <c r="H280" s="614"/>
      <c r="I280" s="611"/>
    </row>
    <row r="281" spans="1:9" s="381" customFormat="1" ht="21" x14ac:dyDescent="0.4">
      <c r="A281" s="518" t="s">
        <v>359</v>
      </c>
      <c r="B281" s="430" t="s">
        <v>360</v>
      </c>
      <c r="C281" s="216">
        <f>IFERROR(VLOOKUP($A281,'5.งบทดลอง รพ.'!$A$2:$C$501,3,0),0)</f>
        <v>0</v>
      </c>
      <c r="D281" s="159"/>
      <c r="E281" s="395" t="s">
        <v>946</v>
      </c>
      <c r="F281" s="395" t="s">
        <v>33</v>
      </c>
      <c r="G281" s="429"/>
      <c r="H281" s="614"/>
      <c r="I281" s="611"/>
    </row>
    <row r="282" spans="1:9" s="381" customFormat="1" ht="21" x14ac:dyDescent="0.4">
      <c r="A282" s="518" t="s">
        <v>361</v>
      </c>
      <c r="B282" s="430" t="s">
        <v>362</v>
      </c>
      <c r="C282" s="216">
        <f>IFERROR(VLOOKUP($A282,'5.งบทดลอง รพ.'!$A$2:$C$501,3,0),0)</f>
        <v>0</v>
      </c>
      <c r="D282" s="159"/>
      <c r="E282" s="395" t="s">
        <v>938</v>
      </c>
      <c r="F282" s="395" t="s">
        <v>33</v>
      </c>
      <c r="G282" s="429"/>
      <c r="H282" s="614"/>
      <c r="I282" s="611"/>
    </row>
    <row r="283" spans="1:9" s="381" customFormat="1" ht="21" x14ac:dyDescent="0.4">
      <c r="A283" s="518" t="s">
        <v>363</v>
      </c>
      <c r="B283" s="430" t="s">
        <v>364</v>
      </c>
      <c r="C283" s="216">
        <f>IFERROR(VLOOKUP($A283,'5.งบทดลอง รพ.'!$A$2:$C$501,3,0),0)</f>
        <v>0</v>
      </c>
      <c r="D283" s="159"/>
      <c r="E283" s="395" t="s">
        <v>938</v>
      </c>
      <c r="F283" s="395" t="s">
        <v>33</v>
      </c>
      <c r="G283" s="429"/>
      <c r="H283" s="614"/>
      <c r="I283" s="611"/>
    </row>
    <row r="284" spans="1:9" s="381" customFormat="1" ht="21" x14ac:dyDescent="0.4">
      <c r="A284" s="518" t="s">
        <v>373</v>
      </c>
      <c r="B284" s="430" t="s">
        <v>374</v>
      </c>
      <c r="C284" s="216">
        <f>IFERROR(VLOOKUP($A284,'5.งบทดลอง รพ.'!$A$2:$C$501,3,0),0)</f>
        <v>0</v>
      </c>
      <c r="D284" s="159"/>
      <c r="E284" s="395" t="s">
        <v>948</v>
      </c>
      <c r="F284" s="395" t="s">
        <v>35</v>
      </c>
      <c r="G284" s="429"/>
      <c r="H284" s="614"/>
      <c r="I284" s="611"/>
    </row>
    <row r="285" spans="1:9" s="381" customFormat="1" ht="21" x14ac:dyDescent="0.4">
      <c r="A285" s="518" t="s">
        <v>375</v>
      </c>
      <c r="B285" s="430" t="s">
        <v>1048</v>
      </c>
      <c r="C285" s="216">
        <f>IFERROR(VLOOKUP($A285,'5.งบทดลอง รพ.'!$A$2:$C$501,3,0),0)</f>
        <v>0</v>
      </c>
      <c r="D285" s="159"/>
      <c r="E285" s="395" t="s">
        <v>948</v>
      </c>
      <c r="F285" s="395" t="s">
        <v>35</v>
      </c>
      <c r="G285" s="429"/>
      <c r="H285" s="614"/>
      <c r="I285" s="611"/>
    </row>
    <row r="286" spans="1:9" s="381" customFormat="1" ht="21" x14ac:dyDescent="0.4">
      <c r="A286" s="518" t="s">
        <v>376</v>
      </c>
      <c r="B286" s="430" t="s">
        <v>377</v>
      </c>
      <c r="C286" s="216">
        <f>IFERROR(VLOOKUP($A286,'5.งบทดลอง รพ.'!$A$2:$C$501,3,0),0)</f>
        <v>0</v>
      </c>
      <c r="D286" s="159"/>
      <c r="E286" s="395" t="s">
        <v>948</v>
      </c>
      <c r="F286" s="395" t="s">
        <v>35</v>
      </c>
      <c r="G286" s="429"/>
      <c r="H286" s="614"/>
      <c r="I286" s="611"/>
    </row>
    <row r="287" spans="1:9" s="381" customFormat="1" ht="21" x14ac:dyDescent="0.4">
      <c r="A287" s="518" t="s">
        <v>378</v>
      </c>
      <c r="B287" s="430" t="s">
        <v>379</v>
      </c>
      <c r="C287" s="216">
        <f>IFERROR(VLOOKUP($A287,'5.งบทดลอง รพ.'!$A$2:$C$501,3,0),0)</f>
        <v>0</v>
      </c>
      <c r="D287" s="159"/>
      <c r="E287" s="395" t="s">
        <v>948</v>
      </c>
      <c r="F287" s="395" t="s">
        <v>35</v>
      </c>
      <c r="G287" s="429"/>
      <c r="H287" s="614"/>
      <c r="I287" s="611"/>
    </row>
    <row r="288" spans="1:9" s="381" customFormat="1" ht="21" x14ac:dyDescent="0.4">
      <c r="A288" s="518" t="s">
        <v>380</v>
      </c>
      <c r="B288" s="430" t="s">
        <v>381</v>
      </c>
      <c r="C288" s="216">
        <f>IFERROR(VLOOKUP($A288,'5.งบทดลอง รพ.'!$A$2:$C$501,3,0),0)</f>
        <v>0</v>
      </c>
      <c r="D288" s="159"/>
      <c r="E288" s="395" t="s">
        <v>948</v>
      </c>
      <c r="F288" s="395" t="s">
        <v>35</v>
      </c>
      <c r="G288" s="429"/>
      <c r="H288" s="614"/>
      <c r="I288" s="611"/>
    </row>
    <row r="289" spans="1:9" s="381" customFormat="1" ht="21" x14ac:dyDescent="0.4">
      <c r="A289" s="518" t="s">
        <v>365</v>
      </c>
      <c r="B289" s="430" t="s">
        <v>366</v>
      </c>
      <c r="C289" s="216">
        <f>IFERROR(VLOOKUP($A289,'5.งบทดลอง รพ.'!$A$2:$C$501,3,0),0)</f>
        <v>0</v>
      </c>
      <c r="D289" s="159"/>
      <c r="E289" s="395" t="s">
        <v>938</v>
      </c>
      <c r="F289" s="395" t="s">
        <v>33</v>
      </c>
      <c r="G289" s="429"/>
      <c r="H289" s="614"/>
      <c r="I289" s="611"/>
    </row>
    <row r="290" spans="1:9" s="381" customFormat="1" ht="21" x14ac:dyDescent="0.4">
      <c r="A290" s="518" t="s">
        <v>367</v>
      </c>
      <c r="B290" s="430" t="s">
        <v>368</v>
      </c>
      <c r="C290" s="216">
        <f>IFERROR(VLOOKUP($A290,'5.งบทดลอง รพ.'!$A$2:$C$501,3,0),0)</f>
        <v>0</v>
      </c>
      <c r="D290" s="159"/>
      <c r="E290" s="395" t="s">
        <v>938</v>
      </c>
      <c r="F290" s="395" t="s">
        <v>33</v>
      </c>
      <c r="G290" s="429"/>
      <c r="H290" s="614"/>
      <c r="I290" s="611"/>
    </row>
    <row r="291" spans="1:9" s="381" customFormat="1" ht="21" x14ac:dyDescent="0.4">
      <c r="A291" s="518" t="s">
        <v>214</v>
      </c>
      <c r="B291" s="430" t="s">
        <v>215</v>
      </c>
      <c r="C291" s="216">
        <f>IFERROR(VLOOKUP($A291,'5.งบทดลอง รพ.'!$A$2:$C$501,3,0),0)</f>
        <v>0</v>
      </c>
      <c r="D291" s="159"/>
      <c r="E291" s="395" t="s">
        <v>910</v>
      </c>
      <c r="F291" s="395" t="s">
        <v>19</v>
      </c>
      <c r="G291" s="429"/>
      <c r="H291" s="614"/>
      <c r="I291" s="611"/>
    </row>
    <row r="292" spans="1:9" s="381" customFormat="1" ht="21" x14ac:dyDescent="0.4">
      <c r="A292" s="518" t="s">
        <v>216</v>
      </c>
      <c r="B292" s="430" t="s">
        <v>1049</v>
      </c>
      <c r="C292" s="216">
        <f>IFERROR(VLOOKUP($A292,'5.งบทดลอง รพ.'!$A$2:$C$501,3,0),0)</f>
        <v>0</v>
      </c>
      <c r="D292" s="159"/>
      <c r="E292" s="395" t="s">
        <v>912</v>
      </c>
      <c r="F292" s="395" t="s">
        <v>21</v>
      </c>
      <c r="G292" s="429"/>
      <c r="H292" s="614"/>
      <c r="I292" s="611"/>
    </row>
    <row r="293" spans="1:9" s="381" customFormat="1" ht="21" x14ac:dyDescent="0.4">
      <c r="A293" s="518" t="s">
        <v>218</v>
      </c>
      <c r="B293" s="430" t="s">
        <v>1050</v>
      </c>
      <c r="C293" s="216">
        <f>IFERROR(VLOOKUP($A293,'5.งบทดลอง รพ.'!$A$2:$C$501,3,0),0)</f>
        <v>0</v>
      </c>
      <c r="D293" s="159"/>
      <c r="E293" s="395" t="s">
        <v>914</v>
      </c>
      <c r="F293" s="395" t="s">
        <v>21</v>
      </c>
      <c r="G293" s="429"/>
      <c r="H293" s="614"/>
      <c r="I293" s="611"/>
    </row>
    <row r="294" spans="1:9" s="381" customFormat="1" ht="21" x14ac:dyDescent="0.4">
      <c r="A294" s="518" t="s">
        <v>221</v>
      </c>
      <c r="B294" s="430" t="s">
        <v>222</v>
      </c>
      <c r="C294" s="216">
        <f>IFERROR(VLOOKUP($A294,'5.งบทดลอง รพ.'!$A$2:$C$501,3,0),0)</f>
        <v>0</v>
      </c>
      <c r="D294" s="159"/>
      <c r="E294" s="395" t="s">
        <v>918</v>
      </c>
      <c r="F294" s="395" t="s">
        <v>23</v>
      </c>
      <c r="G294" s="429"/>
      <c r="H294" s="614"/>
      <c r="I294" s="611"/>
    </row>
    <row r="295" spans="1:9" s="381" customFormat="1" ht="21" x14ac:dyDescent="0.4">
      <c r="A295" s="518" t="s">
        <v>388</v>
      </c>
      <c r="B295" s="430" t="s">
        <v>389</v>
      </c>
      <c r="C295" s="216">
        <f>IFERROR(VLOOKUP($A295,'5.งบทดลอง รพ.'!$A$2:$C$501,3,0),0)</f>
        <v>0</v>
      </c>
      <c r="D295" s="159"/>
      <c r="E295" s="395" t="s">
        <v>950</v>
      </c>
      <c r="F295" s="395" t="s">
        <v>37</v>
      </c>
      <c r="G295" s="429"/>
      <c r="H295" s="614"/>
      <c r="I295" s="611"/>
    </row>
    <row r="296" spans="1:9" s="381" customFormat="1" ht="21" x14ac:dyDescent="0.4">
      <c r="A296" s="518" t="s">
        <v>390</v>
      </c>
      <c r="B296" s="430" t="s">
        <v>391</v>
      </c>
      <c r="C296" s="216">
        <f>IFERROR(VLOOKUP($A296,'5.งบทดลอง รพ.'!$A$2:$C$501,3,0),0)</f>
        <v>0</v>
      </c>
      <c r="D296" s="159"/>
      <c r="E296" s="395" t="s">
        <v>950</v>
      </c>
      <c r="F296" s="395" t="s">
        <v>37</v>
      </c>
      <c r="G296" s="429"/>
      <c r="H296" s="614"/>
      <c r="I296" s="611"/>
    </row>
    <row r="297" spans="1:9" s="381" customFormat="1" ht="21" x14ac:dyDescent="0.4">
      <c r="A297" s="518" t="s">
        <v>219</v>
      </c>
      <c r="B297" s="430" t="s">
        <v>220</v>
      </c>
      <c r="C297" s="216">
        <f>IFERROR(VLOOKUP($A297,'5.งบทดลอง รพ.'!$A$2:$C$501,3,0),0)</f>
        <v>0</v>
      </c>
      <c r="D297" s="159"/>
      <c r="E297" s="395" t="s">
        <v>916</v>
      </c>
      <c r="F297" s="395" t="s">
        <v>679</v>
      </c>
      <c r="G297" s="429"/>
      <c r="H297" s="614"/>
      <c r="I297" s="611"/>
    </row>
    <row r="298" spans="1:9" s="381" customFormat="1" ht="21.6" customHeight="1" x14ac:dyDescent="0.4">
      <c r="A298" s="518" t="s">
        <v>823</v>
      </c>
      <c r="B298" s="430" t="s">
        <v>824</v>
      </c>
      <c r="C298" s="216">
        <f>IFERROR(VLOOKUP($A298,'5.งบทดลอง รพ.'!$A$2:$C$501,3,0),0)</f>
        <v>0</v>
      </c>
      <c r="D298" s="159"/>
      <c r="E298" s="395" t="s">
        <v>912</v>
      </c>
      <c r="F298" s="395" t="s">
        <v>21</v>
      </c>
      <c r="G298" s="429"/>
      <c r="H298" s="614"/>
      <c r="I298" s="611"/>
    </row>
    <row r="299" spans="1:9" s="381" customFormat="1" ht="21.6" customHeight="1" x14ac:dyDescent="0.4">
      <c r="A299" s="518" t="s">
        <v>395</v>
      </c>
      <c r="B299" s="430" t="s">
        <v>1051</v>
      </c>
      <c r="C299" s="216">
        <f>IFERROR(VLOOKUP($A299,'5.งบทดลอง รพ.'!$A$2:$C$501,3,0),0)</f>
        <v>0</v>
      </c>
      <c r="D299" s="159"/>
      <c r="E299" s="395" t="s">
        <v>950</v>
      </c>
      <c r="F299" s="395" t="s">
        <v>37</v>
      </c>
      <c r="G299" s="429"/>
      <c r="H299" s="614"/>
      <c r="I299" s="611"/>
    </row>
    <row r="300" spans="1:9" s="381" customFormat="1" ht="21.6" customHeight="1" x14ac:dyDescent="0.4">
      <c r="A300" s="518" t="s">
        <v>369</v>
      </c>
      <c r="B300" s="430" t="s">
        <v>370</v>
      </c>
      <c r="C300" s="216">
        <f>IFERROR(VLOOKUP($A300,'5.งบทดลอง รพ.'!$A$2:$C$501,3,0),0)</f>
        <v>0</v>
      </c>
      <c r="D300" s="159"/>
      <c r="E300" s="395" t="s">
        <v>938</v>
      </c>
      <c r="F300" s="395" t="s">
        <v>33</v>
      </c>
      <c r="G300" s="429"/>
      <c r="H300" s="614"/>
      <c r="I300" s="611"/>
    </row>
    <row r="301" spans="1:9" s="381" customFormat="1" ht="21.6" customHeight="1" x14ac:dyDescent="0.4">
      <c r="A301" s="518" t="s">
        <v>371</v>
      </c>
      <c r="B301" s="430" t="s">
        <v>372</v>
      </c>
      <c r="C301" s="216">
        <f>IFERROR(VLOOKUP($A301,'5.งบทดลอง รพ.'!$A$2:$C$501,3,0),0)</f>
        <v>0</v>
      </c>
      <c r="D301" s="159"/>
      <c r="E301" s="395" t="s">
        <v>938</v>
      </c>
      <c r="F301" s="395" t="s">
        <v>33</v>
      </c>
      <c r="G301" s="429"/>
      <c r="H301" s="614"/>
      <c r="I301" s="611"/>
    </row>
    <row r="302" spans="1:9" s="381" customFormat="1" ht="21.6" customHeight="1" x14ac:dyDescent="0.4">
      <c r="A302" s="518" t="s">
        <v>486</v>
      </c>
      <c r="B302" s="430" t="s">
        <v>1052</v>
      </c>
      <c r="C302" s="216">
        <f>IFERROR(VLOOKUP($A302,'5.งบทดลอง รพ.'!$A$2:$C$501,3,0),0)</f>
        <v>0</v>
      </c>
      <c r="D302" s="159"/>
      <c r="E302" s="395" t="s">
        <v>938</v>
      </c>
      <c r="F302" s="395" t="s">
        <v>33</v>
      </c>
      <c r="G302" s="429"/>
      <c r="H302" s="614"/>
      <c r="I302" s="611"/>
    </row>
    <row r="303" spans="1:9" s="381" customFormat="1" ht="21.6" customHeight="1" x14ac:dyDescent="0.4">
      <c r="A303" s="518" t="s">
        <v>825</v>
      </c>
      <c r="B303" s="430" t="s">
        <v>826</v>
      </c>
      <c r="C303" s="216">
        <f>IFERROR(VLOOKUP($A303,'5.งบทดลอง รพ.'!$A$2:$C$501,3,0),0)</f>
        <v>0</v>
      </c>
      <c r="D303" s="159"/>
      <c r="E303" s="395" t="s">
        <v>938</v>
      </c>
      <c r="F303" s="395" t="s">
        <v>33</v>
      </c>
      <c r="G303" s="429"/>
      <c r="H303" s="614"/>
      <c r="I303" s="611"/>
    </row>
    <row r="304" spans="1:9" s="381" customFormat="1" ht="21.6" customHeight="1" x14ac:dyDescent="0.4">
      <c r="A304" s="518" t="s">
        <v>487</v>
      </c>
      <c r="B304" s="430" t="s">
        <v>488</v>
      </c>
      <c r="C304" s="216">
        <f>IFERROR(VLOOKUP($A304,'5.งบทดลอง รพ.'!$A$2:$C$501,3,0),0)</f>
        <v>0</v>
      </c>
      <c r="D304" s="159"/>
      <c r="E304" s="395" t="s">
        <v>938</v>
      </c>
      <c r="F304" s="395" t="s">
        <v>33</v>
      </c>
      <c r="G304" s="429"/>
      <c r="H304" s="614"/>
      <c r="I304" s="611"/>
    </row>
    <row r="305" spans="1:9" s="381" customFormat="1" ht="21.6" customHeight="1" x14ac:dyDescent="0.4">
      <c r="A305" s="518" t="s">
        <v>827</v>
      </c>
      <c r="B305" s="430" t="s">
        <v>828</v>
      </c>
      <c r="C305" s="216">
        <f>IFERROR(VLOOKUP($A305,'5.งบทดลอง รพ.'!$A$2:$C$501,3,0),0)</f>
        <v>0</v>
      </c>
      <c r="D305" s="159"/>
      <c r="E305" s="395" t="s">
        <v>964</v>
      </c>
      <c r="F305" s="395" t="s">
        <v>41</v>
      </c>
      <c r="G305" s="429"/>
      <c r="H305" s="614"/>
      <c r="I305" s="611"/>
    </row>
    <row r="306" spans="1:9" s="381" customFormat="1" ht="21.6" customHeight="1" x14ac:dyDescent="0.4">
      <c r="A306" s="518" t="s">
        <v>489</v>
      </c>
      <c r="B306" s="430" t="s">
        <v>490</v>
      </c>
      <c r="C306" s="216">
        <f>IFERROR(VLOOKUP($A306,'5.งบทดลอง รพ.'!$A$2:$C$501,3,0),0)</f>
        <v>0</v>
      </c>
      <c r="D306" s="159"/>
      <c r="E306" s="395" t="s">
        <v>938</v>
      </c>
      <c r="F306" s="395" t="s">
        <v>33</v>
      </c>
      <c r="G306" s="429"/>
      <c r="H306" s="614"/>
      <c r="I306" s="611"/>
    </row>
    <row r="307" spans="1:9" s="381" customFormat="1" ht="21.6" customHeight="1" x14ac:dyDescent="0.4">
      <c r="A307" s="518" t="s">
        <v>491</v>
      </c>
      <c r="B307" s="430" t="s">
        <v>492</v>
      </c>
      <c r="C307" s="216">
        <f>IFERROR(VLOOKUP($A307,'5.งบทดลอง รพ.'!$A$2:$C$501,3,0),0)</f>
        <v>0</v>
      </c>
      <c r="D307" s="159"/>
      <c r="E307" s="395" t="s">
        <v>938</v>
      </c>
      <c r="F307" s="395" t="s">
        <v>33</v>
      </c>
      <c r="G307" s="429"/>
      <c r="H307" s="614"/>
      <c r="I307" s="611"/>
    </row>
    <row r="308" spans="1:9" s="381" customFormat="1" ht="21.6" customHeight="1" x14ac:dyDescent="0.4">
      <c r="A308" s="518" t="s">
        <v>493</v>
      </c>
      <c r="B308" s="430" t="s">
        <v>1173</v>
      </c>
      <c r="C308" s="216">
        <f>IFERROR(VLOOKUP($A308,'5.งบทดลอง รพ.'!$A$2:$C$501,3,0),0)</f>
        <v>0</v>
      </c>
      <c r="D308" s="159"/>
      <c r="E308" s="395" t="s">
        <v>958</v>
      </c>
      <c r="F308" s="395" t="s">
        <v>41</v>
      </c>
      <c r="G308" s="429"/>
      <c r="H308" s="614"/>
      <c r="I308" s="611"/>
    </row>
    <row r="309" spans="1:9" s="381" customFormat="1" ht="21.6" customHeight="1" x14ac:dyDescent="0.4">
      <c r="A309" s="518" t="s">
        <v>494</v>
      </c>
      <c r="B309" s="430" t="s">
        <v>1174</v>
      </c>
      <c r="C309" s="216">
        <f>IFERROR(VLOOKUP($A309,'5.งบทดลอง รพ.'!$A$2:$C$501,3,0),0)</f>
        <v>0</v>
      </c>
      <c r="D309" s="159"/>
      <c r="E309" s="395" t="s">
        <v>960</v>
      </c>
      <c r="F309" s="395" t="s">
        <v>41</v>
      </c>
      <c r="G309" s="429"/>
      <c r="H309" s="614"/>
      <c r="I309" s="611"/>
    </row>
    <row r="310" spans="1:9" s="381" customFormat="1" ht="21.6" customHeight="1" x14ac:dyDescent="0.4">
      <c r="A310" s="518" t="s">
        <v>829</v>
      </c>
      <c r="B310" s="430" t="s">
        <v>830</v>
      </c>
      <c r="C310" s="216">
        <f>IFERROR(VLOOKUP($A310,'5.งบทดลอง รพ.'!$A$2:$C$501,3,0),0)</f>
        <v>0</v>
      </c>
      <c r="D310" s="159"/>
      <c r="E310" s="395" t="s">
        <v>938</v>
      </c>
      <c r="F310" s="395" t="s">
        <v>33</v>
      </c>
      <c r="G310" s="429"/>
      <c r="H310" s="614"/>
      <c r="I310" s="611"/>
    </row>
    <row r="311" spans="1:9" s="381" customFormat="1" ht="21.6" customHeight="1" x14ac:dyDescent="0.4">
      <c r="A311" s="518" t="s">
        <v>1175</v>
      </c>
      <c r="B311" s="430" t="s">
        <v>1176</v>
      </c>
      <c r="C311" s="216">
        <f>IFERROR(VLOOKUP($A311,'5.งบทดลอง รพ.'!$A$2:$C$501,3,0),0)</f>
        <v>0</v>
      </c>
      <c r="D311" s="159"/>
      <c r="E311" s="395" t="s">
        <v>960</v>
      </c>
      <c r="F311" s="395" t="s">
        <v>41</v>
      </c>
      <c r="G311" s="429"/>
      <c r="H311" s="614"/>
      <c r="I311" s="611"/>
    </row>
    <row r="312" spans="1:9" s="381" customFormat="1" ht="21.6" customHeight="1" x14ac:dyDescent="0.4">
      <c r="A312" s="518" t="s">
        <v>495</v>
      </c>
      <c r="B312" s="430" t="s">
        <v>1053</v>
      </c>
      <c r="C312" s="216">
        <f>IFERROR(VLOOKUP($A312,'5.งบทดลอง รพ.'!$A$2:$C$501,3,0),0)</f>
        <v>0</v>
      </c>
      <c r="D312" s="159"/>
      <c r="E312" s="395" t="s">
        <v>962</v>
      </c>
      <c r="F312" s="395" t="s">
        <v>41</v>
      </c>
      <c r="G312" s="429"/>
      <c r="H312" s="614"/>
      <c r="I312" s="611"/>
    </row>
    <row r="313" spans="1:9" s="381" customFormat="1" ht="21.6" customHeight="1" x14ac:dyDescent="0.4">
      <c r="A313" s="518" t="s">
        <v>496</v>
      </c>
      <c r="B313" s="430" t="s">
        <v>1054</v>
      </c>
      <c r="C313" s="216">
        <f>IFERROR(VLOOKUP($A313,'5.งบทดลอง รพ.'!$A$2:$C$501,3,0),0)</f>
        <v>0</v>
      </c>
      <c r="D313" s="159"/>
      <c r="E313" s="395" t="s">
        <v>962</v>
      </c>
      <c r="F313" s="395" t="s">
        <v>41</v>
      </c>
      <c r="G313" s="429"/>
      <c r="H313" s="614"/>
      <c r="I313" s="611"/>
    </row>
    <row r="314" spans="1:9" s="381" customFormat="1" ht="21.6" customHeight="1" x14ac:dyDescent="0.4">
      <c r="A314" s="518" t="s">
        <v>2382</v>
      </c>
      <c r="B314" s="430" t="s">
        <v>2380</v>
      </c>
      <c r="C314" s="216">
        <f>IFERROR(VLOOKUP($A314,'5.งบทดลอง รพ.'!$A$2:$C$501,3,0),0)</f>
        <v>0</v>
      </c>
      <c r="D314" s="159"/>
      <c r="E314" s="395" t="s">
        <v>952</v>
      </c>
      <c r="F314" s="395" t="s">
        <v>39</v>
      </c>
      <c r="G314" s="429"/>
      <c r="H314" s="614"/>
      <c r="I314" s="611"/>
    </row>
    <row r="315" spans="1:9" s="381" customFormat="1" ht="21.6" customHeight="1" x14ac:dyDescent="0.4">
      <c r="A315" s="644" t="s">
        <v>6267</v>
      </c>
      <c r="B315" s="645" t="s">
        <v>6241</v>
      </c>
      <c r="C315" s="216">
        <f>IFERROR(VLOOKUP($A315,'5.งบทดลอง รพ.'!$A$2:$C$501,3,0),0)</f>
        <v>0</v>
      </c>
      <c r="D315" s="159"/>
      <c r="E315" s="395" t="s">
        <v>962</v>
      </c>
      <c r="F315" s="395" t="s">
        <v>41</v>
      </c>
      <c r="G315" s="429"/>
      <c r="H315" s="614"/>
      <c r="I315" s="611"/>
    </row>
    <row r="316" spans="1:9" s="381" customFormat="1" ht="21" x14ac:dyDescent="0.4">
      <c r="A316" s="518" t="s">
        <v>831</v>
      </c>
      <c r="B316" s="430" t="s">
        <v>832</v>
      </c>
      <c r="C316" s="216">
        <f>IFERROR(VLOOKUP($A316,'5.งบทดลอง รพ.'!$A$2:$C$501,3,0),0)</f>
        <v>0</v>
      </c>
      <c r="D316" s="159"/>
      <c r="E316" s="395" t="s">
        <v>962</v>
      </c>
      <c r="F316" s="395" t="s">
        <v>41</v>
      </c>
      <c r="G316" s="429"/>
      <c r="H316" s="614"/>
      <c r="I316" s="611"/>
    </row>
    <row r="317" spans="1:9" s="381" customFormat="1" ht="21" x14ac:dyDescent="0.4">
      <c r="A317" s="518" t="s">
        <v>497</v>
      </c>
      <c r="B317" s="430" t="s">
        <v>498</v>
      </c>
      <c r="C317" s="216">
        <f>IFERROR(VLOOKUP($A317,'5.งบทดลอง รพ.'!$A$2:$C$501,3,0),0)</f>
        <v>0</v>
      </c>
      <c r="D317" s="159"/>
      <c r="E317" s="395" t="s">
        <v>958</v>
      </c>
      <c r="F317" s="395" t="s">
        <v>41</v>
      </c>
      <c r="G317" s="429"/>
      <c r="H317" s="614"/>
      <c r="I317" s="611"/>
    </row>
    <row r="318" spans="1:9" s="381" customFormat="1" ht="21" x14ac:dyDescent="0.4">
      <c r="A318" s="518" t="s">
        <v>499</v>
      </c>
      <c r="B318" s="430" t="s">
        <v>500</v>
      </c>
      <c r="C318" s="216">
        <f>IFERROR(VLOOKUP($A318,'5.งบทดลอง รพ.'!$A$2:$C$501,3,0),0)</f>
        <v>0</v>
      </c>
      <c r="D318" s="159"/>
      <c r="E318" s="395" t="s">
        <v>962</v>
      </c>
      <c r="F318" s="395" t="s">
        <v>41</v>
      </c>
      <c r="G318" s="429"/>
      <c r="H318" s="614"/>
      <c r="I318" s="611"/>
    </row>
    <row r="319" spans="1:9" s="381" customFormat="1" ht="21" x14ac:dyDescent="0.4">
      <c r="A319" s="518" t="s">
        <v>833</v>
      </c>
      <c r="B319" s="430" t="s">
        <v>834</v>
      </c>
      <c r="C319" s="216">
        <f>IFERROR(VLOOKUP($A319,'5.งบทดลอง รพ.'!$A$2:$C$501,3,0),0)</f>
        <v>0</v>
      </c>
      <c r="D319" s="159"/>
      <c r="E319" s="395" t="s">
        <v>922</v>
      </c>
      <c r="F319" s="395" t="s">
        <v>29</v>
      </c>
      <c r="G319" s="429"/>
      <c r="H319" s="614"/>
      <c r="I319" s="611"/>
    </row>
    <row r="320" spans="1:9" s="381" customFormat="1" ht="21" x14ac:dyDescent="0.4">
      <c r="A320" s="518" t="s">
        <v>835</v>
      </c>
      <c r="B320" s="430" t="s">
        <v>836</v>
      </c>
      <c r="C320" s="216">
        <f>IFERROR(VLOOKUP($A320,'5.งบทดลอง รพ.'!$A$2:$C$501,3,0),0)</f>
        <v>0</v>
      </c>
      <c r="D320" s="159"/>
      <c r="E320" s="395" t="s">
        <v>922</v>
      </c>
      <c r="F320" s="395" t="s">
        <v>29</v>
      </c>
      <c r="G320" s="429"/>
      <c r="H320" s="614"/>
      <c r="I320" s="611"/>
    </row>
    <row r="321" spans="1:9" s="381" customFormat="1" ht="21" x14ac:dyDescent="0.4">
      <c r="A321" s="518" t="s">
        <v>837</v>
      </c>
      <c r="B321" s="430" t="s">
        <v>838</v>
      </c>
      <c r="C321" s="216">
        <f>IFERROR(VLOOKUP($A321,'5.งบทดลอง รพ.'!$A$2:$C$501,3,0),0)</f>
        <v>0</v>
      </c>
      <c r="D321" s="159"/>
      <c r="E321" s="395" t="s">
        <v>922</v>
      </c>
      <c r="F321" s="395" t="s">
        <v>29</v>
      </c>
      <c r="G321" s="429"/>
      <c r="H321" s="614"/>
      <c r="I321" s="611"/>
    </row>
    <row r="322" spans="1:9" s="381" customFormat="1" ht="21" x14ac:dyDescent="0.4">
      <c r="A322" s="518" t="s">
        <v>839</v>
      </c>
      <c r="B322" s="430" t="s">
        <v>1177</v>
      </c>
      <c r="C322" s="216">
        <f>IFERROR(VLOOKUP($A322,'5.งบทดลอง รพ.'!$A$2:$C$501,3,0),0)</f>
        <v>0</v>
      </c>
      <c r="D322" s="159"/>
      <c r="E322" s="395" t="s">
        <v>922</v>
      </c>
      <c r="F322" s="395" t="s">
        <v>29</v>
      </c>
      <c r="G322" s="429"/>
      <c r="H322" s="614"/>
      <c r="I322" s="611"/>
    </row>
    <row r="323" spans="1:9" s="381" customFormat="1" ht="21" x14ac:dyDescent="0.4">
      <c r="A323" s="518" t="s">
        <v>840</v>
      </c>
      <c r="B323" s="430" t="s">
        <v>841</v>
      </c>
      <c r="C323" s="216">
        <f>IFERROR(VLOOKUP($A323,'5.งบทดลอง รพ.'!$A$2:$C$501,3,0),0)</f>
        <v>0</v>
      </c>
      <c r="D323" s="159"/>
      <c r="E323" s="395" t="s">
        <v>922</v>
      </c>
      <c r="F323" s="395" t="s">
        <v>29</v>
      </c>
      <c r="G323" s="429"/>
      <c r="H323" s="614"/>
      <c r="I323" s="611"/>
    </row>
    <row r="324" spans="1:9" s="381" customFormat="1" ht="21" x14ac:dyDescent="0.4">
      <c r="A324" s="518" t="s">
        <v>842</v>
      </c>
      <c r="B324" s="430" t="s">
        <v>265</v>
      </c>
      <c r="C324" s="216">
        <f>IFERROR(VLOOKUP($A324,'5.งบทดลอง รพ.'!$A$2:$C$501,3,0),0)</f>
        <v>0</v>
      </c>
      <c r="D324" s="159"/>
      <c r="E324" s="395" t="s">
        <v>922</v>
      </c>
      <c r="F324" s="395" t="s">
        <v>29</v>
      </c>
      <c r="G324" s="429"/>
      <c r="H324" s="614"/>
      <c r="I324" s="611"/>
    </row>
    <row r="325" spans="1:9" s="381" customFormat="1" ht="21" x14ac:dyDescent="0.4">
      <c r="A325" s="518" t="s">
        <v>843</v>
      </c>
      <c r="B325" s="430" t="s">
        <v>266</v>
      </c>
      <c r="C325" s="216">
        <f>IFERROR(VLOOKUP($A325,'5.งบทดลอง รพ.'!$A$2:$C$501,3,0),0)</f>
        <v>0</v>
      </c>
      <c r="D325" s="159"/>
      <c r="E325" s="395" t="s">
        <v>922</v>
      </c>
      <c r="F325" s="395" t="s">
        <v>29</v>
      </c>
      <c r="G325" s="429"/>
      <c r="H325" s="614"/>
      <c r="I325" s="611"/>
    </row>
    <row r="326" spans="1:9" s="381" customFormat="1" ht="21" x14ac:dyDescent="0.4">
      <c r="A326" s="518" t="s">
        <v>844</v>
      </c>
      <c r="B326" s="430" t="s">
        <v>267</v>
      </c>
      <c r="C326" s="216">
        <f>IFERROR(VLOOKUP($A326,'5.งบทดลอง รพ.'!$A$2:$C$501,3,0),0)</f>
        <v>0</v>
      </c>
      <c r="D326" s="159"/>
      <c r="E326" s="395" t="s">
        <v>922</v>
      </c>
      <c r="F326" s="395" t="s">
        <v>29</v>
      </c>
      <c r="G326" s="429"/>
      <c r="H326" s="614"/>
      <c r="I326" s="611"/>
    </row>
    <row r="327" spans="1:9" s="381" customFormat="1" ht="21" x14ac:dyDescent="0.4">
      <c r="A327" s="518" t="s">
        <v>845</v>
      </c>
      <c r="B327" s="430" t="s">
        <v>846</v>
      </c>
      <c r="C327" s="216">
        <f>IFERROR(VLOOKUP($A327,'5.งบทดลอง รพ.'!$A$2:$C$501,3,0),0)</f>
        <v>0</v>
      </c>
      <c r="D327" s="159"/>
      <c r="E327" s="395" t="s">
        <v>922</v>
      </c>
      <c r="F327" s="395" t="s">
        <v>29</v>
      </c>
      <c r="G327" s="429"/>
      <c r="H327" s="614"/>
      <c r="I327" s="611"/>
    </row>
    <row r="328" spans="1:9" s="381" customFormat="1" ht="21" x14ac:dyDescent="0.4">
      <c r="A328" s="518" t="s">
        <v>847</v>
      </c>
      <c r="B328" s="430" t="s">
        <v>270</v>
      </c>
      <c r="C328" s="216">
        <f>IFERROR(VLOOKUP($A328,'5.งบทดลอง รพ.'!$A$2:$C$501,3,0),0)</f>
        <v>0</v>
      </c>
      <c r="D328" s="159"/>
      <c r="E328" s="395" t="s">
        <v>922</v>
      </c>
      <c r="F328" s="395" t="s">
        <v>29</v>
      </c>
      <c r="G328" s="429"/>
      <c r="H328" s="614"/>
      <c r="I328" s="611"/>
    </row>
    <row r="329" spans="1:9" s="381" customFormat="1" ht="21" x14ac:dyDescent="0.4">
      <c r="A329" s="518" t="s">
        <v>1178</v>
      </c>
      <c r="B329" s="430" t="s">
        <v>1179</v>
      </c>
      <c r="C329" s="216">
        <f>IFERROR(VLOOKUP($A329,'5.งบทดลอง รพ.'!$A$2:$C$501,3,0),0)</f>
        <v>0</v>
      </c>
      <c r="D329" s="159"/>
      <c r="E329" s="395" t="s">
        <v>922</v>
      </c>
      <c r="F329" s="395" t="s">
        <v>29</v>
      </c>
      <c r="G329" s="429"/>
      <c r="H329" s="614"/>
      <c r="I329" s="611"/>
    </row>
    <row r="330" spans="1:9" s="381" customFormat="1" ht="21" x14ac:dyDescent="0.4">
      <c r="A330" s="518" t="s">
        <v>396</v>
      </c>
      <c r="B330" s="430" t="s">
        <v>397</v>
      </c>
      <c r="C330" s="216">
        <f>IFERROR(VLOOKUP($A330,'5.งบทดลอง รพ.'!$A$2:$C$501,3,0),0)</f>
        <v>0</v>
      </c>
      <c r="D330" s="159"/>
      <c r="E330" s="395" t="s">
        <v>952</v>
      </c>
      <c r="F330" s="395" t="s">
        <v>39</v>
      </c>
      <c r="G330" s="429"/>
      <c r="H330" s="614"/>
      <c r="I330" s="611"/>
    </row>
    <row r="331" spans="1:9" s="381" customFormat="1" ht="21" x14ac:dyDescent="0.4">
      <c r="A331" s="518" t="s">
        <v>398</v>
      </c>
      <c r="B331" s="430" t="s">
        <v>399</v>
      </c>
      <c r="C331" s="216">
        <f>IFERROR(VLOOKUP($A331,'5.งบทดลอง รพ.'!$A$2:$C$501,3,0),0)</f>
        <v>0</v>
      </c>
      <c r="D331" s="159"/>
      <c r="E331" s="395" t="s">
        <v>952</v>
      </c>
      <c r="F331" s="395" t="s">
        <v>39</v>
      </c>
      <c r="G331" s="429"/>
      <c r="H331" s="614"/>
      <c r="I331" s="611"/>
    </row>
    <row r="332" spans="1:9" s="381" customFormat="1" ht="21" x14ac:dyDescent="0.4">
      <c r="A332" s="518" t="s">
        <v>400</v>
      </c>
      <c r="B332" s="430" t="s">
        <v>401</v>
      </c>
      <c r="C332" s="216">
        <f>IFERROR(VLOOKUP($A332,'5.งบทดลอง รพ.'!$A$2:$C$501,3,0),0)</f>
        <v>0</v>
      </c>
      <c r="D332" s="159"/>
      <c r="E332" s="395" t="s">
        <v>952</v>
      </c>
      <c r="F332" s="395" t="s">
        <v>39</v>
      </c>
      <c r="G332" s="429"/>
      <c r="H332" s="614"/>
      <c r="I332" s="611"/>
    </row>
    <row r="333" spans="1:9" s="381" customFormat="1" ht="21" x14ac:dyDescent="0.4">
      <c r="A333" s="518" t="s">
        <v>402</v>
      </c>
      <c r="B333" s="430" t="s">
        <v>403</v>
      </c>
      <c r="C333" s="216">
        <f>IFERROR(VLOOKUP($A333,'5.งบทดลอง รพ.'!$A$2:$C$501,3,0),0)</f>
        <v>0</v>
      </c>
      <c r="D333" s="159"/>
      <c r="E333" s="395" t="s">
        <v>952</v>
      </c>
      <c r="F333" s="395" t="s">
        <v>39</v>
      </c>
      <c r="G333" s="429"/>
      <c r="H333" s="614"/>
      <c r="I333" s="611"/>
    </row>
    <row r="334" spans="1:9" s="381" customFormat="1" ht="21" x14ac:dyDescent="0.4">
      <c r="A334" s="518" t="s">
        <v>404</v>
      </c>
      <c r="B334" s="430" t="s">
        <v>405</v>
      </c>
      <c r="C334" s="216">
        <f>IFERROR(VLOOKUP($A334,'5.งบทดลอง รพ.'!$A$2:$C$501,3,0),0)</f>
        <v>0</v>
      </c>
      <c r="D334" s="159"/>
      <c r="E334" s="395" t="s">
        <v>952</v>
      </c>
      <c r="F334" s="395" t="s">
        <v>39</v>
      </c>
      <c r="G334" s="429"/>
      <c r="H334" s="614"/>
      <c r="I334" s="611"/>
    </row>
    <row r="335" spans="1:9" s="381" customFormat="1" ht="21" x14ac:dyDescent="0.4">
      <c r="A335" s="518" t="s">
        <v>406</v>
      </c>
      <c r="B335" s="430" t="s">
        <v>407</v>
      </c>
      <c r="C335" s="216">
        <f>IFERROR(VLOOKUP($A335,'5.งบทดลอง รพ.'!$A$2:$C$501,3,0),0)</f>
        <v>0</v>
      </c>
      <c r="D335" s="159"/>
      <c r="E335" s="395" t="s">
        <v>952</v>
      </c>
      <c r="F335" s="395" t="s">
        <v>39</v>
      </c>
      <c r="G335" s="429"/>
      <c r="H335" s="614"/>
      <c r="I335" s="611"/>
    </row>
    <row r="336" spans="1:9" s="381" customFormat="1" ht="21" x14ac:dyDescent="0.4">
      <c r="A336" s="518" t="s">
        <v>408</v>
      </c>
      <c r="B336" s="430" t="s">
        <v>409</v>
      </c>
      <c r="C336" s="216">
        <f>IFERROR(VLOOKUP($A336,'5.งบทดลอง รพ.'!$A$2:$C$501,3,0),0)</f>
        <v>0</v>
      </c>
      <c r="D336" s="159"/>
      <c r="E336" s="395" t="s">
        <v>952</v>
      </c>
      <c r="F336" s="395" t="s">
        <v>39</v>
      </c>
      <c r="G336" s="429"/>
      <c r="H336" s="614"/>
      <c r="I336" s="611"/>
    </row>
    <row r="337" spans="1:9" s="381" customFormat="1" ht="21" x14ac:dyDescent="0.4">
      <c r="A337" s="518" t="s">
        <v>410</v>
      </c>
      <c r="B337" s="430" t="s">
        <v>411</v>
      </c>
      <c r="C337" s="216">
        <f>IFERROR(VLOOKUP($A337,'5.งบทดลอง รพ.'!$A$2:$C$501,3,0),0)</f>
        <v>0</v>
      </c>
      <c r="D337" s="159"/>
      <c r="E337" s="395" t="s">
        <v>952</v>
      </c>
      <c r="F337" s="395" t="s">
        <v>39</v>
      </c>
      <c r="G337" s="429"/>
      <c r="H337" s="614"/>
      <c r="I337" s="611"/>
    </row>
    <row r="338" spans="1:9" s="381" customFormat="1" ht="21" x14ac:dyDescent="0.4">
      <c r="A338" s="518" t="s">
        <v>412</v>
      </c>
      <c r="B338" s="430" t="s">
        <v>413</v>
      </c>
      <c r="C338" s="216">
        <f>IFERROR(VLOOKUP($A338,'5.งบทดลอง รพ.'!$A$2:$C$501,3,0),0)</f>
        <v>0</v>
      </c>
      <c r="D338" s="159"/>
      <c r="E338" s="395" t="s">
        <v>952</v>
      </c>
      <c r="F338" s="395" t="s">
        <v>39</v>
      </c>
      <c r="G338" s="429"/>
      <c r="H338" s="614"/>
      <c r="I338" s="611"/>
    </row>
    <row r="339" spans="1:9" s="381" customFormat="1" ht="21" x14ac:dyDescent="0.4">
      <c r="A339" s="518" t="s">
        <v>414</v>
      </c>
      <c r="B339" s="430" t="s">
        <v>415</v>
      </c>
      <c r="C339" s="216">
        <f>IFERROR(VLOOKUP($A339,'5.งบทดลอง รพ.'!$A$2:$C$501,3,0),0)</f>
        <v>0</v>
      </c>
      <c r="D339" s="159"/>
      <c r="E339" s="395" t="s">
        <v>954</v>
      </c>
      <c r="F339" s="395" t="s">
        <v>39</v>
      </c>
      <c r="G339" s="429"/>
      <c r="H339" s="614"/>
      <c r="I339" s="611"/>
    </row>
    <row r="340" spans="1:9" s="381" customFormat="1" ht="21" x14ac:dyDescent="0.4">
      <c r="A340" s="518" t="s">
        <v>416</v>
      </c>
      <c r="B340" s="430" t="s">
        <v>417</v>
      </c>
      <c r="C340" s="216">
        <f>IFERROR(VLOOKUP($A340,'5.งบทดลอง รพ.'!$A$2:$C$501,3,0),0)</f>
        <v>0</v>
      </c>
      <c r="D340" s="159"/>
      <c r="E340" s="395" t="s">
        <v>954</v>
      </c>
      <c r="F340" s="395" t="s">
        <v>39</v>
      </c>
      <c r="G340" s="429"/>
      <c r="H340" s="614"/>
      <c r="I340" s="611"/>
    </row>
    <row r="341" spans="1:9" s="381" customFormat="1" ht="21" x14ac:dyDescent="0.4">
      <c r="A341" s="518" t="s">
        <v>418</v>
      </c>
      <c r="B341" s="430" t="s">
        <v>419</v>
      </c>
      <c r="C341" s="216">
        <f>IFERROR(VLOOKUP($A341,'5.งบทดลอง รพ.'!$A$2:$C$501,3,0),0)</f>
        <v>0</v>
      </c>
      <c r="D341" s="159"/>
      <c r="E341" s="395" t="s">
        <v>954</v>
      </c>
      <c r="F341" s="395" t="s">
        <v>39</v>
      </c>
      <c r="G341" s="429"/>
      <c r="H341" s="614"/>
      <c r="I341" s="611"/>
    </row>
    <row r="342" spans="1:9" s="381" customFormat="1" ht="21" x14ac:dyDescent="0.4">
      <c r="A342" s="518" t="s">
        <v>420</v>
      </c>
      <c r="B342" s="430" t="s">
        <v>421</v>
      </c>
      <c r="C342" s="216">
        <f>IFERROR(VLOOKUP($A342,'5.งบทดลอง รพ.'!$A$2:$C$501,3,0),0)</f>
        <v>0</v>
      </c>
      <c r="D342" s="159"/>
      <c r="E342" s="395" t="s">
        <v>954</v>
      </c>
      <c r="F342" s="395" t="s">
        <v>39</v>
      </c>
      <c r="G342" s="429"/>
      <c r="H342" s="614"/>
      <c r="I342" s="611"/>
    </row>
    <row r="343" spans="1:9" s="381" customFormat="1" ht="21" x14ac:dyDescent="0.4">
      <c r="A343" s="518" t="s">
        <v>422</v>
      </c>
      <c r="B343" s="430" t="s">
        <v>423</v>
      </c>
      <c r="C343" s="216">
        <f>IFERROR(VLOOKUP($A343,'5.งบทดลอง รพ.'!$A$2:$C$501,3,0),0)</f>
        <v>0</v>
      </c>
      <c r="D343" s="159"/>
      <c r="E343" s="395" t="s">
        <v>954</v>
      </c>
      <c r="F343" s="395" t="s">
        <v>39</v>
      </c>
      <c r="G343" s="429"/>
      <c r="H343" s="614"/>
      <c r="I343" s="611"/>
    </row>
    <row r="344" spans="1:9" s="381" customFormat="1" ht="21" x14ac:dyDescent="0.4">
      <c r="A344" s="518" t="s">
        <v>424</v>
      </c>
      <c r="B344" s="430" t="s">
        <v>425</v>
      </c>
      <c r="C344" s="216">
        <f>IFERROR(VLOOKUP($A344,'5.งบทดลอง รพ.'!$A$2:$C$501,3,0),0)</f>
        <v>0</v>
      </c>
      <c r="D344" s="159"/>
      <c r="E344" s="395" t="s">
        <v>954</v>
      </c>
      <c r="F344" s="395" t="s">
        <v>39</v>
      </c>
      <c r="G344" s="429"/>
      <c r="H344" s="614"/>
      <c r="I344" s="611"/>
    </row>
    <row r="345" spans="1:9" s="381" customFormat="1" ht="21" x14ac:dyDescent="0.4">
      <c r="A345" s="518" t="s">
        <v>426</v>
      </c>
      <c r="B345" s="430" t="s">
        <v>427</v>
      </c>
      <c r="C345" s="216">
        <f>IFERROR(VLOOKUP($A345,'5.งบทดลอง รพ.'!$A$2:$C$501,3,0),0)</f>
        <v>0</v>
      </c>
      <c r="D345" s="159"/>
      <c r="E345" s="395" t="s">
        <v>954</v>
      </c>
      <c r="F345" s="395" t="s">
        <v>39</v>
      </c>
      <c r="G345" s="429"/>
      <c r="H345" s="614"/>
      <c r="I345" s="611"/>
    </row>
    <row r="346" spans="1:9" s="381" customFormat="1" ht="21" x14ac:dyDescent="0.4">
      <c r="A346" s="518" t="s">
        <v>428</v>
      </c>
      <c r="B346" s="430" t="s">
        <v>429</v>
      </c>
      <c r="C346" s="216">
        <f>IFERROR(VLOOKUP($A346,'5.งบทดลอง รพ.'!$A$2:$C$501,3,0),0)</f>
        <v>0</v>
      </c>
      <c r="D346" s="159"/>
      <c r="E346" s="395" t="s">
        <v>954</v>
      </c>
      <c r="F346" s="395" t="s">
        <v>39</v>
      </c>
      <c r="G346" s="429"/>
      <c r="H346" s="614"/>
      <c r="I346" s="611"/>
    </row>
    <row r="347" spans="1:9" s="381" customFormat="1" ht="21" x14ac:dyDescent="0.4">
      <c r="A347" s="518" t="s">
        <v>848</v>
      </c>
      <c r="B347" s="430" t="s">
        <v>849</v>
      </c>
      <c r="C347" s="216">
        <f>IFERROR(VLOOKUP($A347,'5.งบทดลอง รพ.'!$A$2:$C$501,3,0),0)</f>
        <v>0</v>
      </c>
      <c r="D347" s="159"/>
      <c r="E347" s="395" t="s">
        <v>954</v>
      </c>
      <c r="F347" s="395" t="s">
        <v>39</v>
      </c>
      <c r="G347" s="429"/>
      <c r="H347" s="614"/>
      <c r="I347" s="611"/>
    </row>
    <row r="348" spans="1:9" s="381" customFormat="1" ht="21" x14ac:dyDescent="0.4">
      <c r="A348" s="518" t="s">
        <v>430</v>
      </c>
      <c r="B348" s="430" t="s">
        <v>431</v>
      </c>
      <c r="C348" s="216">
        <f>IFERROR(VLOOKUP($A348,'5.งบทดลอง รพ.'!$A$2:$C$501,3,0),0)</f>
        <v>0</v>
      </c>
      <c r="D348" s="159"/>
      <c r="E348" s="395" t="s">
        <v>954</v>
      </c>
      <c r="F348" s="395" t="s">
        <v>39</v>
      </c>
      <c r="G348" s="429"/>
      <c r="H348" s="614"/>
      <c r="I348" s="611"/>
    </row>
    <row r="349" spans="1:9" s="381" customFormat="1" ht="21" x14ac:dyDescent="0.4">
      <c r="A349" s="518" t="s">
        <v>850</v>
      </c>
      <c r="B349" s="430" t="s">
        <v>851</v>
      </c>
      <c r="C349" s="216">
        <f>IFERROR(VLOOKUP($A349,'5.งบทดลอง รพ.'!$A$2:$C$501,3,0),0)</f>
        <v>0</v>
      </c>
      <c r="D349" s="159"/>
      <c r="E349" s="395" t="s">
        <v>954</v>
      </c>
      <c r="F349" s="395" t="s">
        <v>39</v>
      </c>
      <c r="G349" s="429"/>
      <c r="H349" s="614"/>
      <c r="I349" s="611"/>
    </row>
    <row r="350" spans="1:9" s="381" customFormat="1" ht="21" x14ac:dyDescent="0.4">
      <c r="A350" s="518" t="s">
        <v>852</v>
      </c>
      <c r="B350" s="430" t="s">
        <v>853</v>
      </c>
      <c r="C350" s="216">
        <f>IFERROR(VLOOKUP($A350,'5.งบทดลอง รพ.'!$A$2:$C$501,3,0),0)</f>
        <v>0</v>
      </c>
      <c r="D350" s="159"/>
      <c r="E350" s="395" t="s">
        <v>954</v>
      </c>
      <c r="F350" s="395" t="s">
        <v>39</v>
      </c>
      <c r="G350" s="429"/>
      <c r="H350" s="614"/>
      <c r="I350" s="611"/>
    </row>
    <row r="351" spans="1:9" s="381" customFormat="1" ht="21" x14ac:dyDescent="0.4">
      <c r="A351" s="518" t="s">
        <v>854</v>
      </c>
      <c r="B351" s="430" t="s">
        <v>855</v>
      </c>
      <c r="C351" s="216">
        <f>IFERROR(VLOOKUP($A351,'5.งบทดลอง รพ.'!$A$2:$C$501,3,0),0)</f>
        <v>0</v>
      </c>
      <c r="D351" s="159"/>
      <c r="E351" s="395" t="s">
        <v>954</v>
      </c>
      <c r="F351" s="395" t="s">
        <v>39</v>
      </c>
      <c r="G351" s="429"/>
      <c r="H351" s="614"/>
      <c r="I351" s="611"/>
    </row>
    <row r="352" spans="1:9" s="381" customFormat="1" ht="21" x14ac:dyDescent="0.4">
      <c r="A352" s="518" t="s">
        <v>432</v>
      </c>
      <c r="B352" s="430" t="s">
        <v>433</v>
      </c>
      <c r="C352" s="216">
        <f>IFERROR(VLOOKUP($A352,'5.งบทดลอง รพ.'!$A$2:$C$501,3,0),0)</f>
        <v>0</v>
      </c>
      <c r="D352" s="159"/>
      <c r="E352" s="395" t="s">
        <v>954</v>
      </c>
      <c r="F352" s="395" t="s">
        <v>39</v>
      </c>
      <c r="G352" s="429"/>
      <c r="H352" s="614"/>
      <c r="I352" s="611"/>
    </row>
    <row r="353" spans="1:9" s="381" customFormat="1" ht="21" x14ac:dyDescent="0.4">
      <c r="A353" s="518" t="s">
        <v>434</v>
      </c>
      <c r="B353" s="430" t="s">
        <v>435</v>
      </c>
      <c r="C353" s="216">
        <f>IFERROR(VLOOKUP($A353,'5.งบทดลอง รพ.'!$A$2:$C$501,3,0),0)</f>
        <v>0</v>
      </c>
      <c r="D353" s="159"/>
      <c r="E353" s="395" t="s">
        <v>956</v>
      </c>
      <c r="F353" s="395" t="s">
        <v>39</v>
      </c>
      <c r="G353" s="429"/>
      <c r="H353" s="614"/>
      <c r="I353" s="611"/>
    </row>
    <row r="354" spans="1:9" s="381" customFormat="1" ht="21" x14ac:dyDescent="0.4">
      <c r="A354" s="518" t="s">
        <v>436</v>
      </c>
      <c r="B354" s="430" t="s">
        <v>437</v>
      </c>
      <c r="C354" s="216">
        <f>IFERROR(VLOOKUP($A354,'5.งบทดลอง รพ.'!$A$2:$C$501,3,0),0)</f>
        <v>0</v>
      </c>
      <c r="D354" s="159"/>
      <c r="E354" s="395" t="s">
        <v>956</v>
      </c>
      <c r="F354" s="395" t="s">
        <v>39</v>
      </c>
      <c r="G354" s="429"/>
      <c r="H354" s="614"/>
      <c r="I354" s="611"/>
    </row>
    <row r="355" spans="1:9" s="381" customFormat="1" ht="21" x14ac:dyDescent="0.4">
      <c r="A355" s="518" t="s">
        <v>438</v>
      </c>
      <c r="B355" s="430" t="s">
        <v>439</v>
      </c>
      <c r="C355" s="216">
        <f>IFERROR(VLOOKUP($A355,'5.งบทดลอง รพ.'!$A$2:$C$501,3,0),0)</f>
        <v>0</v>
      </c>
      <c r="D355" s="159"/>
      <c r="E355" s="395" t="s">
        <v>952</v>
      </c>
      <c r="F355" s="395" t="s">
        <v>39</v>
      </c>
      <c r="G355" s="429"/>
      <c r="H355" s="614"/>
      <c r="I355" s="611"/>
    </row>
    <row r="356" spans="1:9" s="381" customFormat="1" ht="21" x14ac:dyDescent="0.4">
      <c r="A356" s="518" t="s">
        <v>440</v>
      </c>
      <c r="B356" s="430" t="s">
        <v>441</v>
      </c>
      <c r="C356" s="216">
        <f>IFERROR(VLOOKUP($A356,'5.งบทดลอง รพ.'!$A$2:$C$501,3,0),0)</f>
        <v>0</v>
      </c>
      <c r="D356" s="159"/>
      <c r="E356" s="395" t="s">
        <v>952</v>
      </c>
      <c r="F356" s="395" t="s">
        <v>39</v>
      </c>
      <c r="G356" s="429"/>
      <c r="H356" s="614"/>
      <c r="I356" s="611"/>
    </row>
    <row r="357" spans="1:9" s="381" customFormat="1" ht="21" x14ac:dyDescent="0.4">
      <c r="A357" s="518" t="s">
        <v>442</v>
      </c>
      <c r="B357" s="430" t="s">
        <v>443</v>
      </c>
      <c r="C357" s="216">
        <f>IFERROR(VLOOKUP($A357,'5.งบทดลอง รพ.'!$A$2:$C$501,3,0),0)</f>
        <v>0</v>
      </c>
      <c r="D357" s="159"/>
      <c r="E357" s="395" t="s">
        <v>952</v>
      </c>
      <c r="F357" s="395" t="s">
        <v>39</v>
      </c>
      <c r="G357" s="429"/>
      <c r="H357" s="614"/>
      <c r="I357" s="611"/>
    </row>
    <row r="358" spans="1:9" s="381" customFormat="1" ht="21" x14ac:dyDescent="0.4">
      <c r="A358" s="518" t="s">
        <v>444</v>
      </c>
      <c r="B358" s="430" t="s">
        <v>445</v>
      </c>
      <c r="C358" s="216">
        <f>IFERROR(VLOOKUP($A358,'5.งบทดลอง รพ.'!$A$2:$C$501,3,0),0)</f>
        <v>0</v>
      </c>
      <c r="D358" s="159"/>
      <c r="E358" s="395" t="s">
        <v>952</v>
      </c>
      <c r="F358" s="395" t="s">
        <v>39</v>
      </c>
      <c r="G358" s="429"/>
      <c r="H358" s="614"/>
      <c r="I358" s="611"/>
    </row>
    <row r="359" spans="1:9" s="381" customFormat="1" ht="21" x14ac:dyDescent="0.4">
      <c r="A359" s="518" t="s">
        <v>446</v>
      </c>
      <c r="B359" s="430" t="s">
        <v>447</v>
      </c>
      <c r="C359" s="216">
        <f>IFERROR(VLOOKUP($A359,'5.งบทดลอง รพ.'!$A$2:$C$501,3,0),0)</f>
        <v>0</v>
      </c>
      <c r="D359" s="159"/>
      <c r="E359" s="395" t="s">
        <v>952</v>
      </c>
      <c r="F359" s="395" t="s">
        <v>39</v>
      </c>
      <c r="G359" s="429"/>
      <c r="H359" s="614"/>
      <c r="I359" s="611"/>
    </row>
    <row r="360" spans="1:9" s="381" customFormat="1" ht="21" x14ac:dyDescent="0.4">
      <c r="A360" s="518" t="s">
        <v>448</v>
      </c>
      <c r="B360" s="430" t="s">
        <v>449</v>
      </c>
      <c r="C360" s="216">
        <f>IFERROR(VLOOKUP($A360,'5.งบทดลอง รพ.'!$A$2:$C$501,3,0),0)</f>
        <v>0</v>
      </c>
      <c r="D360" s="159"/>
      <c r="E360" s="395" t="s">
        <v>952</v>
      </c>
      <c r="F360" s="395" t="s">
        <v>39</v>
      </c>
      <c r="G360" s="429"/>
      <c r="H360" s="614"/>
      <c r="I360" s="611"/>
    </row>
    <row r="361" spans="1:9" s="381" customFormat="1" ht="21" x14ac:dyDescent="0.4">
      <c r="A361" s="518" t="s">
        <v>450</v>
      </c>
      <c r="B361" s="430" t="s">
        <v>451</v>
      </c>
      <c r="C361" s="216">
        <f>IFERROR(VLOOKUP($A361,'5.งบทดลอง รพ.'!$A$2:$C$501,3,0),0)</f>
        <v>0</v>
      </c>
      <c r="D361" s="159"/>
      <c r="E361" s="395" t="s">
        <v>952</v>
      </c>
      <c r="F361" s="395" t="s">
        <v>39</v>
      </c>
      <c r="G361" s="429"/>
      <c r="H361" s="614"/>
      <c r="I361" s="611"/>
    </row>
    <row r="362" spans="1:9" s="381" customFormat="1" ht="21" x14ac:dyDescent="0.4">
      <c r="A362" s="518" t="s">
        <v>452</v>
      </c>
      <c r="B362" s="430" t="s">
        <v>453</v>
      </c>
      <c r="C362" s="216">
        <f>IFERROR(VLOOKUP($A362,'5.งบทดลอง รพ.'!$A$2:$C$501,3,0),0)</f>
        <v>0</v>
      </c>
      <c r="D362" s="159"/>
      <c r="E362" s="395" t="s">
        <v>952</v>
      </c>
      <c r="F362" s="395" t="s">
        <v>39</v>
      </c>
      <c r="G362" s="429"/>
      <c r="H362" s="614"/>
      <c r="I362" s="611"/>
    </row>
    <row r="363" spans="1:9" s="381" customFormat="1" ht="21" x14ac:dyDescent="0.4">
      <c r="A363" s="518" t="s">
        <v>454</v>
      </c>
      <c r="B363" s="430" t="s">
        <v>455</v>
      </c>
      <c r="C363" s="216">
        <f>IFERROR(VLOOKUP($A363,'5.งบทดลอง รพ.'!$A$2:$C$501,3,0),0)</f>
        <v>0</v>
      </c>
      <c r="D363" s="159"/>
      <c r="E363" s="395" t="s">
        <v>952</v>
      </c>
      <c r="F363" s="395" t="s">
        <v>39</v>
      </c>
      <c r="G363" s="429"/>
      <c r="H363" s="614"/>
      <c r="I363" s="611"/>
    </row>
    <row r="364" spans="1:9" s="381" customFormat="1" ht="21" x14ac:dyDescent="0.4">
      <c r="A364" s="518" t="s">
        <v>456</v>
      </c>
      <c r="B364" s="430" t="s">
        <v>457</v>
      </c>
      <c r="C364" s="216">
        <f>IFERROR(VLOOKUP($A364,'5.งบทดลอง รพ.'!$A$2:$C$501,3,0),0)</f>
        <v>0</v>
      </c>
      <c r="D364" s="159"/>
      <c r="E364" s="395" t="s">
        <v>952</v>
      </c>
      <c r="F364" s="395" t="s">
        <v>39</v>
      </c>
      <c r="G364" s="429"/>
      <c r="H364" s="614"/>
      <c r="I364" s="611"/>
    </row>
    <row r="365" spans="1:9" s="381" customFormat="1" ht="21" x14ac:dyDescent="0.4">
      <c r="A365" s="518" t="s">
        <v>458</v>
      </c>
      <c r="B365" s="430" t="s">
        <v>459</v>
      </c>
      <c r="C365" s="216">
        <f>IFERROR(VLOOKUP($A365,'5.งบทดลอง รพ.'!$A$2:$C$501,3,0),0)</f>
        <v>0</v>
      </c>
      <c r="D365" s="159"/>
      <c r="E365" s="395" t="s">
        <v>954</v>
      </c>
      <c r="F365" s="395" t="s">
        <v>39</v>
      </c>
      <c r="G365" s="429"/>
      <c r="H365" s="614"/>
      <c r="I365" s="611"/>
    </row>
    <row r="366" spans="1:9" s="381" customFormat="1" ht="21" x14ac:dyDescent="0.4">
      <c r="A366" s="518" t="s">
        <v>460</v>
      </c>
      <c r="B366" s="430" t="s">
        <v>461</v>
      </c>
      <c r="C366" s="216">
        <f>IFERROR(VLOOKUP($A366,'5.งบทดลอง รพ.'!$A$2:$C$501,3,0),0)</f>
        <v>0</v>
      </c>
      <c r="D366" s="159"/>
      <c r="E366" s="395" t="s">
        <v>954</v>
      </c>
      <c r="F366" s="395" t="s">
        <v>39</v>
      </c>
      <c r="G366" s="429"/>
      <c r="H366" s="614"/>
      <c r="I366" s="611"/>
    </row>
    <row r="367" spans="1:9" s="381" customFormat="1" ht="21" x14ac:dyDescent="0.4">
      <c r="A367" s="518" t="s">
        <v>462</v>
      </c>
      <c r="B367" s="430" t="s">
        <v>463</v>
      </c>
      <c r="C367" s="216">
        <f>IFERROR(VLOOKUP($A367,'5.งบทดลอง รพ.'!$A$2:$C$501,3,0),0)</f>
        <v>0</v>
      </c>
      <c r="D367" s="159"/>
      <c r="E367" s="395" t="s">
        <v>954</v>
      </c>
      <c r="F367" s="395" t="s">
        <v>39</v>
      </c>
      <c r="G367" s="429"/>
      <c r="H367" s="614"/>
      <c r="I367" s="611"/>
    </row>
    <row r="368" spans="1:9" s="381" customFormat="1" ht="21" x14ac:dyDescent="0.4">
      <c r="A368" s="518" t="s">
        <v>464</v>
      </c>
      <c r="B368" s="430" t="s">
        <v>465</v>
      </c>
      <c r="C368" s="216">
        <f>IFERROR(VLOOKUP($A368,'5.งบทดลอง รพ.'!$A$2:$C$501,3,0),0)</f>
        <v>0</v>
      </c>
      <c r="D368" s="159"/>
      <c r="E368" s="395" t="s">
        <v>954</v>
      </c>
      <c r="F368" s="395" t="s">
        <v>39</v>
      </c>
      <c r="G368" s="429"/>
      <c r="H368" s="614"/>
      <c r="I368" s="611"/>
    </row>
    <row r="369" spans="1:9" s="381" customFormat="1" ht="21" x14ac:dyDescent="0.4">
      <c r="A369" s="518" t="s">
        <v>466</v>
      </c>
      <c r="B369" s="430" t="s">
        <v>467</v>
      </c>
      <c r="C369" s="216">
        <f>IFERROR(VLOOKUP($A369,'5.งบทดลอง รพ.'!$A$2:$C$501,3,0),0)</f>
        <v>0</v>
      </c>
      <c r="D369" s="159"/>
      <c r="E369" s="395" t="s">
        <v>954</v>
      </c>
      <c r="F369" s="395" t="s">
        <v>39</v>
      </c>
      <c r="G369" s="429"/>
      <c r="H369" s="614"/>
      <c r="I369" s="611"/>
    </row>
    <row r="370" spans="1:9" s="381" customFormat="1" ht="21" x14ac:dyDescent="0.4">
      <c r="A370" s="518" t="s">
        <v>468</v>
      </c>
      <c r="B370" s="430" t="s">
        <v>469</v>
      </c>
      <c r="C370" s="216">
        <f>IFERROR(VLOOKUP($A370,'5.งบทดลอง รพ.'!$A$2:$C$501,3,0),0)</f>
        <v>0</v>
      </c>
      <c r="D370" s="159"/>
      <c r="E370" s="395" t="s">
        <v>954</v>
      </c>
      <c r="F370" s="395" t="s">
        <v>39</v>
      </c>
      <c r="G370" s="429"/>
      <c r="H370" s="614"/>
      <c r="I370" s="611"/>
    </row>
    <row r="371" spans="1:9" s="381" customFormat="1" ht="21" x14ac:dyDescent="0.4">
      <c r="A371" s="518" t="s">
        <v>470</v>
      </c>
      <c r="B371" s="430" t="s">
        <v>471</v>
      </c>
      <c r="C371" s="216">
        <f>IFERROR(VLOOKUP($A371,'5.งบทดลอง รพ.'!$A$2:$C$501,3,0),0)</f>
        <v>0</v>
      </c>
      <c r="D371" s="159"/>
      <c r="E371" s="395" t="s">
        <v>954</v>
      </c>
      <c r="F371" s="395" t="s">
        <v>39</v>
      </c>
      <c r="G371" s="429"/>
      <c r="H371" s="614"/>
      <c r="I371" s="611"/>
    </row>
    <row r="372" spans="1:9" s="381" customFormat="1" ht="21" x14ac:dyDescent="0.4">
      <c r="A372" s="518" t="s">
        <v>472</v>
      </c>
      <c r="B372" s="430" t="s">
        <v>473</v>
      </c>
      <c r="C372" s="216">
        <f>IFERROR(VLOOKUP($A372,'5.งบทดลอง รพ.'!$A$2:$C$501,3,0),0)</f>
        <v>0</v>
      </c>
      <c r="D372" s="159"/>
      <c r="E372" s="395" t="s">
        <v>954</v>
      </c>
      <c r="F372" s="395" t="s">
        <v>39</v>
      </c>
      <c r="G372" s="429"/>
      <c r="H372" s="614"/>
      <c r="I372" s="611"/>
    </row>
    <row r="373" spans="1:9" s="381" customFormat="1" ht="21" x14ac:dyDescent="0.4">
      <c r="A373" s="518" t="s">
        <v>474</v>
      </c>
      <c r="B373" s="430" t="s">
        <v>475</v>
      </c>
      <c r="C373" s="216">
        <f>IFERROR(VLOOKUP($A373,'5.งบทดลอง รพ.'!$A$2:$C$501,3,0),0)</f>
        <v>0</v>
      </c>
      <c r="D373" s="159"/>
      <c r="E373" s="395" t="s">
        <v>954</v>
      </c>
      <c r="F373" s="395" t="s">
        <v>39</v>
      </c>
      <c r="G373" s="429"/>
      <c r="H373" s="614"/>
      <c r="I373" s="611"/>
    </row>
    <row r="374" spans="1:9" s="381" customFormat="1" ht="21" x14ac:dyDescent="0.4">
      <c r="A374" s="518" t="s">
        <v>476</v>
      </c>
      <c r="B374" s="430" t="s">
        <v>477</v>
      </c>
      <c r="C374" s="216">
        <f>IFERROR(VLOOKUP($A374,'5.งบทดลอง รพ.'!$A$2:$C$501,3,0),0)</f>
        <v>0</v>
      </c>
      <c r="D374" s="159"/>
      <c r="E374" s="395" t="s">
        <v>954</v>
      </c>
      <c r="F374" s="395" t="s">
        <v>39</v>
      </c>
      <c r="G374" s="429"/>
      <c r="H374" s="614"/>
      <c r="I374" s="611"/>
    </row>
    <row r="375" spans="1:9" s="381" customFormat="1" ht="21" x14ac:dyDescent="0.4">
      <c r="A375" s="518" t="s">
        <v>478</v>
      </c>
      <c r="B375" s="430" t="s">
        <v>479</v>
      </c>
      <c r="C375" s="216">
        <f>IFERROR(VLOOKUP($A375,'5.งบทดลอง รพ.'!$A$2:$C$501,3,0),0)</f>
        <v>0</v>
      </c>
      <c r="D375" s="159"/>
      <c r="E375" s="395" t="s">
        <v>956</v>
      </c>
      <c r="F375" s="395" t="s">
        <v>39</v>
      </c>
      <c r="G375" s="429"/>
      <c r="H375" s="614"/>
      <c r="I375" s="611"/>
    </row>
    <row r="376" spans="1:9" s="381" customFormat="1" ht="21" x14ac:dyDescent="0.4">
      <c r="A376" s="518" t="s">
        <v>480</v>
      </c>
      <c r="B376" s="430" t="s">
        <v>481</v>
      </c>
      <c r="C376" s="216">
        <f>IFERROR(VLOOKUP($A376,'5.งบทดลอง รพ.'!$A$2:$C$501,3,0),0)</f>
        <v>0</v>
      </c>
      <c r="D376" s="159"/>
      <c r="E376" s="395" t="s">
        <v>956</v>
      </c>
      <c r="F376" s="395" t="s">
        <v>39</v>
      </c>
      <c r="G376" s="429"/>
      <c r="H376" s="614"/>
      <c r="I376" s="611"/>
    </row>
    <row r="377" spans="1:9" s="381" customFormat="1" ht="21" x14ac:dyDescent="0.4">
      <c r="A377" s="518" t="s">
        <v>482</v>
      </c>
      <c r="B377" s="430" t="s">
        <v>483</v>
      </c>
      <c r="C377" s="216">
        <f>IFERROR(VLOOKUP($A377,'5.งบทดลอง รพ.'!$A$2:$C$501,3,0),0)</f>
        <v>0</v>
      </c>
      <c r="D377" s="159"/>
      <c r="E377" s="395" t="s">
        <v>952</v>
      </c>
      <c r="F377" s="395" t="s">
        <v>39</v>
      </c>
      <c r="G377" s="429"/>
      <c r="H377" s="614"/>
      <c r="I377" s="611"/>
    </row>
    <row r="378" spans="1:9" s="381" customFormat="1" ht="21" x14ac:dyDescent="0.4">
      <c r="A378" s="518" t="s">
        <v>484</v>
      </c>
      <c r="B378" s="430" t="s">
        <v>485</v>
      </c>
      <c r="C378" s="216">
        <f>IFERROR(VLOOKUP($A378,'5.งบทดลอง รพ.'!$A$2:$C$501,3,0),0)</f>
        <v>0</v>
      </c>
      <c r="D378" s="159"/>
      <c r="E378" s="395" t="s">
        <v>952</v>
      </c>
      <c r="F378" s="395" t="s">
        <v>39</v>
      </c>
      <c r="G378" s="429"/>
      <c r="H378" s="614"/>
      <c r="I378" s="611"/>
    </row>
    <row r="379" spans="1:9" s="381" customFormat="1" ht="21" x14ac:dyDescent="0.4">
      <c r="A379" s="518" t="s">
        <v>6243</v>
      </c>
      <c r="B379" s="430" t="s">
        <v>6242</v>
      </c>
      <c r="C379" s="216">
        <f>IFERROR(VLOOKUP($A379,'5.งบทดลอง รพ.'!$A$2:$C$501,3,0),0)</f>
        <v>0</v>
      </c>
      <c r="D379" s="159"/>
      <c r="E379" s="395" t="s">
        <v>930</v>
      </c>
      <c r="F379" s="395" t="s">
        <v>31</v>
      </c>
      <c r="G379" s="429"/>
      <c r="H379" s="614"/>
      <c r="I379" s="611"/>
    </row>
    <row r="380" spans="1:9" s="381" customFormat="1" ht="21" x14ac:dyDescent="0.4">
      <c r="A380" s="518" t="s">
        <v>501</v>
      </c>
      <c r="B380" s="430" t="s">
        <v>502</v>
      </c>
      <c r="C380" s="216">
        <f>IFERROR(VLOOKUP($A380,'5.งบทดลอง รพ.'!$A$2:$C$501,3,0),0)</f>
        <v>0</v>
      </c>
      <c r="D380" s="159"/>
      <c r="E380" s="395" t="s">
        <v>964</v>
      </c>
      <c r="F380" s="395" t="s">
        <v>41</v>
      </c>
      <c r="G380" s="429"/>
      <c r="H380" s="614"/>
      <c r="I380" s="611"/>
    </row>
    <row r="381" spans="1:9" s="381" customFormat="1" ht="21" x14ac:dyDescent="0.4">
      <c r="A381" s="518" t="s">
        <v>503</v>
      </c>
      <c r="B381" s="430" t="s">
        <v>504</v>
      </c>
      <c r="C381" s="216">
        <f>IFERROR(VLOOKUP($A381,'5.งบทดลอง รพ.'!$A$2:$C$501,3,0),0)</f>
        <v>0</v>
      </c>
      <c r="D381" s="159"/>
      <c r="E381" s="395" t="s">
        <v>964</v>
      </c>
      <c r="F381" s="395" t="s">
        <v>41</v>
      </c>
      <c r="G381" s="429"/>
      <c r="H381" s="614"/>
      <c r="I381" s="611"/>
    </row>
    <row r="382" spans="1:9" s="381" customFormat="1" ht="21" x14ac:dyDescent="0.4">
      <c r="A382" s="518" t="s">
        <v>856</v>
      </c>
      <c r="B382" s="430" t="s">
        <v>857</v>
      </c>
      <c r="C382" s="216">
        <f>IFERROR(VLOOKUP($A382,'5.งบทดลอง รพ.'!$A$2:$C$501,3,0),0)</f>
        <v>0</v>
      </c>
      <c r="D382" s="159"/>
      <c r="E382" s="395" t="s">
        <v>964</v>
      </c>
      <c r="F382" s="395" t="s">
        <v>1198</v>
      </c>
      <c r="G382" s="429"/>
      <c r="H382" s="614"/>
      <c r="I382" s="611"/>
    </row>
    <row r="383" spans="1:9" s="381" customFormat="1" ht="21" x14ac:dyDescent="0.4">
      <c r="A383" s="518" t="s">
        <v>505</v>
      </c>
      <c r="B383" s="430" t="s">
        <v>1055</v>
      </c>
      <c r="C383" s="216">
        <f>IFERROR(VLOOKUP($A383,'5.งบทดลอง รพ.'!$A$2:$C$501,3,0),0)</f>
        <v>0</v>
      </c>
      <c r="D383" s="159"/>
      <c r="E383" s="395" t="s">
        <v>966</v>
      </c>
      <c r="F383" s="395" t="s">
        <v>681</v>
      </c>
      <c r="G383" s="429"/>
      <c r="H383" s="614"/>
      <c r="I383" s="611"/>
    </row>
    <row r="384" spans="1:9" s="381" customFormat="1" ht="21" x14ac:dyDescent="0.4">
      <c r="A384" s="518" t="s">
        <v>506</v>
      </c>
      <c r="B384" s="430" t="s">
        <v>507</v>
      </c>
      <c r="C384" s="216">
        <f>IFERROR(VLOOKUP($A384,'5.งบทดลอง รพ.'!$A$2:$C$501,3,0),0)</f>
        <v>0</v>
      </c>
      <c r="D384" s="159"/>
      <c r="E384" s="395" t="s">
        <v>966</v>
      </c>
      <c r="F384" s="395" t="s">
        <v>681</v>
      </c>
      <c r="G384" s="429"/>
      <c r="H384" s="614"/>
      <c r="I384" s="611"/>
    </row>
    <row r="385" spans="1:9" s="381" customFormat="1" ht="21" x14ac:dyDescent="0.4">
      <c r="A385" s="518" t="s">
        <v>508</v>
      </c>
      <c r="B385" s="430" t="s">
        <v>509</v>
      </c>
      <c r="C385" s="216">
        <f>IFERROR(VLOOKUP($A385,'5.งบทดลอง รพ.'!$A$2:$C$501,3,0),0)</f>
        <v>0</v>
      </c>
      <c r="D385" s="159"/>
      <c r="E385" s="395" t="s">
        <v>966</v>
      </c>
      <c r="F385" s="395" t="s">
        <v>681</v>
      </c>
      <c r="G385" s="429"/>
      <c r="H385" s="614"/>
      <c r="I385" s="611"/>
    </row>
    <row r="386" spans="1:9" s="381" customFormat="1" ht="21" x14ac:dyDescent="0.4">
      <c r="A386" s="518" t="s">
        <v>510</v>
      </c>
      <c r="B386" s="430" t="s">
        <v>1056</v>
      </c>
      <c r="C386" s="216">
        <f>IFERROR(VLOOKUP($A386,'5.งบทดลอง รพ.'!$A$2:$C$501,3,0),0)</f>
        <v>0</v>
      </c>
      <c r="D386" s="159"/>
      <c r="E386" s="395" t="s">
        <v>966</v>
      </c>
      <c r="F386" s="395" t="s">
        <v>681</v>
      </c>
      <c r="G386" s="429"/>
      <c r="H386" s="614"/>
      <c r="I386" s="611"/>
    </row>
    <row r="387" spans="1:9" s="381" customFormat="1" ht="21" x14ac:dyDescent="0.4">
      <c r="A387" s="518" t="s">
        <v>511</v>
      </c>
      <c r="B387" s="430" t="s">
        <v>1057</v>
      </c>
      <c r="C387" s="216">
        <f>IFERROR(VLOOKUP($A387,'5.งบทดลอง รพ.'!$A$2:$C$501,3,0),0)</f>
        <v>0</v>
      </c>
      <c r="D387" s="159"/>
      <c r="E387" s="395" t="s">
        <v>966</v>
      </c>
      <c r="F387" s="395" t="s">
        <v>681</v>
      </c>
      <c r="G387" s="429"/>
      <c r="H387" s="614"/>
      <c r="I387" s="611"/>
    </row>
    <row r="388" spans="1:9" s="381" customFormat="1" ht="21" x14ac:dyDescent="0.4">
      <c r="A388" s="518" t="s">
        <v>512</v>
      </c>
      <c r="B388" s="430" t="s">
        <v>1188</v>
      </c>
      <c r="C388" s="216">
        <f>IFERROR(VLOOKUP($A388,'5.งบทดลอง รพ.'!$A$2:$C$501,3,0),0)</f>
        <v>0</v>
      </c>
      <c r="D388" s="159"/>
      <c r="E388" s="395" t="s">
        <v>966</v>
      </c>
      <c r="F388" s="395" t="s">
        <v>681</v>
      </c>
      <c r="G388" s="429"/>
      <c r="H388" s="614"/>
      <c r="I388" s="611"/>
    </row>
    <row r="389" spans="1:9" s="381" customFormat="1" ht="21" x14ac:dyDescent="0.4">
      <c r="A389" s="518" t="s">
        <v>513</v>
      </c>
      <c r="B389" s="430" t="s">
        <v>1058</v>
      </c>
      <c r="C389" s="216">
        <f>IFERROR(VLOOKUP($A389,'5.งบทดลอง รพ.'!$A$2:$C$501,3,0),0)</f>
        <v>0</v>
      </c>
      <c r="D389" s="159"/>
      <c r="E389" s="395" t="s">
        <v>966</v>
      </c>
      <c r="F389" s="395" t="s">
        <v>681</v>
      </c>
      <c r="G389" s="429"/>
      <c r="H389" s="614"/>
      <c r="I389" s="611"/>
    </row>
    <row r="390" spans="1:9" s="381" customFormat="1" ht="21" x14ac:dyDescent="0.4">
      <c r="A390" s="518" t="s">
        <v>514</v>
      </c>
      <c r="B390" s="430" t="s">
        <v>515</v>
      </c>
      <c r="C390" s="216">
        <f>IFERROR(VLOOKUP($A390,'5.งบทดลอง รพ.'!$A$2:$C$501,3,0),0)</f>
        <v>0</v>
      </c>
      <c r="D390" s="159"/>
      <c r="E390" s="395" t="s">
        <v>966</v>
      </c>
      <c r="F390" s="395" t="s">
        <v>681</v>
      </c>
      <c r="G390" s="429"/>
      <c r="H390" s="614"/>
      <c r="I390" s="611"/>
    </row>
    <row r="391" spans="1:9" s="381" customFormat="1" ht="21" x14ac:dyDescent="0.4">
      <c r="A391" s="518" t="s">
        <v>516</v>
      </c>
      <c r="B391" s="430" t="s">
        <v>517</v>
      </c>
      <c r="C391" s="216">
        <f>IFERROR(VLOOKUP($A391,'5.งบทดลอง รพ.'!$A$2:$C$501,3,0),0)</f>
        <v>0</v>
      </c>
      <c r="D391" s="159"/>
      <c r="E391" s="395" t="s">
        <v>966</v>
      </c>
      <c r="F391" s="395" t="s">
        <v>681</v>
      </c>
      <c r="G391" s="429"/>
      <c r="H391" s="614"/>
      <c r="I391" s="611"/>
    </row>
    <row r="392" spans="1:9" s="381" customFormat="1" ht="21" x14ac:dyDescent="0.4">
      <c r="A392" s="518" t="s">
        <v>6245</v>
      </c>
      <c r="B392" s="430" t="s">
        <v>6244</v>
      </c>
      <c r="C392" s="216">
        <f>IFERROR(VLOOKUP($A392,'5.งบทดลอง รพ.'!$A$2:$C$501,3,0),0)</f>
        <v>0</v>
      </c>
      <c r="D392" s="159"/>
      <c r="E392" s="395" t="s">
        <v>966</v>
      </c>
      <c r="F392" s="395" t="s">
        <v>681</v>
      </c>
      <c r="G392" s="429"/>
      <c r="H392" s="614"/>
      <c r="I392" s="611"/>
    </row>
    <row r="393" spans="1:9" s="381" customFormat="1" ht="21" x14ac:dyDescent="0.4">
      <c r="A393" s="518" t="s">
        <v>518</v>
      </c>
      <c r="B393" s="430" t="s">
        <v>1059</v>
      </c>
      <c r="C393" s="216">
        <f>IFERROR(VLOOKUP($A393,'5.งบทดลอง รพ.'!$A$2:$C$501,3,0),0)</f>
        <v>0</v>
      </c>
      <c r="D393" s="159"/>
      <c r="E393" s="395" t="s">
        <v>966</v>
      </c>
      <c r="F393" s="395" t="s">
        <v>681</v>
      </c>
      <c r="G393" s="429"/>
      <c r="H393" s="614"/>
      <c r="I393" s="611"/>
    </row>
    <row r="394" spans="1:9" s="381" customFormat="1" ht="21" x14ac:dyDescent="0.4">
      <c r="A394" s="518" t="s">
        <v>519</v>
      </c>
      <c r="B394" s="430" t="s">
        <v>1060</v>
      </c>
      <c r="C394" s="216">
        <f>IFERROR(VLOOKUP($A394,'5.งบทดลอง รพ.'!$A$2:$C$501,3,0),0)</f>
        <v>0</v>
      </c>
      <c r="D394" s="159"/>
      <c r="E394" s="395" t="s">
        <v>966</v>
      </c>
      <c r="F394" s="395" t="s">
        <v>681</v>
      </c>
      <c r="G394" s="429"/>
      <c r="H394" s="614"/>
      <c r="I394" s="611"/>
    </row>
    <row r="395" spans="1:9" s="381" customFormat="1" ht="21" x14ac:dyDescent="0.4">
      <c r="A395" s="518" t="s">
        <v>6275</v>
      </c>
      <c r="B395" s="430" t="s">
        <v>6273</v>
      </c>
      <c r="C395" s="216">
        <f>IFERROR(VLOOKUP($A395,'5.งบทดลอง รพ.'!$A$2:$C$501,3,0),0)</f>
        <v>0</v>
      </c>
      <c r="D395" s="159"/>
      <c r="E395" s="395" t="s">
        <v>966</v>
      </c>
      <c r="F395" s="395" t="s">
        <v>681</v>
      </c>
      <c r="G395" s="429"/>
      <c r="H395" s="614"/>
      <c r="I395" s="611"/>
    </row>
    <row r="396" spans="1:9" s="381" customFormat="1" ht="21" x14ac:dyDescent="0.4">
      <c r="A396" s="518" t="s">
        <v>6276</v>
      </c>
      <c r="B396" s="430" t="s">
        <v>6274</v>
      </c>
      <c r="C396" s="216">
        <f>IFERROR(VLOOKUP($A396,'5.งบทดลอง รพ.'!$A$2:$C$501,3,0),0)</f>
        <v>0</v>
      </c>
      <c r="D396" s="159"/>
      <c r="E396" s="395" t="s">
        <v>966</v>
      </c>
      <c r="F396" s="395" t="s">
        <v>681</v>
      </c>
      <c r="G396" s="429"/>
      <c r="H396" s="614"/>
      <c r="I396" s="611"/>
    </row>
    <row r="397" spans="1:9" s="381" customFormat="1" ht="21" x14ac:dyDescent="0.4">
      <c r="A397" s="518" t="s">
        <v>1189</v>
      </c>
      <c r="B397" s="430" t="s">
        <v>1180</v>
      </c>
      <c r="C397" s="216">
        <f>IFERROR(VLOOKUP($A397,'5.งบทดลอง รพ.'!$A$2:$C$501,3,0),0)</f>
        <v>0</v>
      </c>
      <c r="D397" s="159"/>
      <c r="E397" s="395" t="s">
        <v>964</v>
      </c>
      <c r="F397" s="395" t="s">
        <v>41</v>
      </c>
      <c r="G397" s="429"/>
      <c r="H397" s="614"/>
      <c r="I397" s="611"/>
    </row>
    <row r="398" spans="1:9" s="381" customFormat="1" ht="21" x14ac:dyDescent="0.4">
      <c r="A398" s="518" t="s">
        <v>520</v>
      </c>
      <c r="B398" s="430" t="s">
        <v>521</v>
      </c>
      <c r="C398" s="216">
        <f>IFERROR(VLOOKUP($A398,'5.งบทดลอง รพ.'!$A$2:$C$501,3,0),0)</f>
        <v>0</v>
      </c>
      <c r="D398" s="159"/>
      <c r="E398" s="395" t="s">
        <v>964</v>
      </c>
      <c r="F398" s="395" t="s">
        <v>41</v>
      </c>
      <c r="G398" s="429"/>
      <c r="H398" s="614"/>
      <c r="I398" s="611"/>
    </row>
    <row r="399" spans="1:9" s="381" customFormat="1" ht="21" x14ac:dyDescent="0.4">
      <c r="A399" s="518" t="s">
        <v>522</v>
      </c>
      <c r="B399" s="430" t="s">
        <v>523</v>
      </c>
      <c r="C399" s="216">
        <f>IFERROR(VLOOKUP($A399,'5.งบทดลอง รพ.'!$A$2:$C$501,3,0),0)</f>
        <v>0</v>
      </c>
      <c r="D399" s="159"/>
      <c r="E399" s="395" t="s">
        <v>964</v>
      </c>
      <c r="F399" s="395" t="s">
        <v>41</v>
      </c>
      <c r="G399" s="429"/>
      <c r="H399" s="614"/>
      <c r="I399" s="611"/>
    </row>
    <row r="400" spans="1:9" s="381" customFormat="1" ht="21" x14ac:dyDescent="0.4">
      <c r="A400" s="518" t="s">
        <v>524</v>
      </c>
      <c r="B400" s="430" t="s">
        <v>525</v>
      </c>
      <c r="C400" s="216">
        <f>IFERROR(VLOOKUP($A400,'5.งบทดลอง รพ.'!$A$2:$C$501,3,0),0)</f>
        <v>0</v>
      </c>
      <c r="D400" s="159"/>
      <c r="E400" s="395" t="s">
        <v>964</v>
      </c>
      <c r="F400" s="395" t="s">
        <v>41</v>
      </c>
      <c r="G400" s="429"/>
      <c r="H400" s="614"/>
      <c r="I400" s="611"/>
    </row>
    <row r="401" spans="1:9" s="381" customFormat="1" ht="21" x14ac:dyDescent="0.4">
      <c r="A401" s="518" t="s">
        <v>526</v>
      </c>
      <c r="B401" s="430" t="s">
        <v>527</v>
      </c>
      <c r="C401" s="216">
        <f>IFERROR(VLOOKUP($A401,'5.งบทดลอง รพ.'!$A$2:$C$501,3,0),0)</f>
        <v>0</v>
      </c>
      <c r="D401" s="159"/>
      <c r="E401" s="395" t="s">
        <v>964</v>
      </c>
      <c r="F401" s="395" t="s">
        <v>41</v>
      </c>
      <c r="G401" s="429"/>
      <c r="H401" s="614"/>
      <c r="I401" s="611"/>
    </row>
    <row r="402" spans="1:9" s="381" customFormat="1" ht="21" x14ac:dyDescent="0.4">
      <c r="A402" s="518" t="s">
        <v>528</v>
      </c>
      <c r="B402" s="430" t="s">
        <v>529</v>
      </c>
      <c r="C402" s="216">
        <f>IFERROR(VLOOKUP($A402,'5.งบทดลอง รพ.'!$A$2:$C$501,3,0),0)</f>
        <v>0</v>
      </c>
      <c r="D402" s="159"/>
      <c r="E402" s="395" t="s">
        <v>964</v>
      </c>
      <c r="F402" s="395" t="s">
        <v>41</v>
      </c>
      <c r="G402" s="429"/>
      <c r="H402" s="614"/>
      <c r="I402" s="611"/>
    </row>
    <row r="403" spans="1:9" s="381" customFormat="1" ht="21" x14ac:dyDescent="0.4">
      <c r="A403" s="518" t="s">
        <v>530</v>
      </c>
      <c r="B403" s="430" t="s">
        <v>531</v>
      </c>
      <c r="C403" s="216">
        <f>IFERROR(VLOOKUP($A403,'5.งบทดลอง รพ.'!$A$2:$C$501,3,0),0)</f>
        <v>0</v>
      </c>
      <c r="D403" s="159"/>
      <c r="E403" s="395" t="s">
        <v>964</v>
      </c>
      <c r="F403" s="395" t="s">
        <v>41</v>
      </c>
      <c r="G403" s="429"/>
      <c r="H403" s="614"/>
      <c r="I403" s="611"/>
    </row>
    <row r="404" spans="1:9" s="381" customFormat="1" ht="21" x14ac:dyDescent="0.4">
      <c r="A404" s="518" t="s">
        <v>532</v>
      </c>
      <c r="B404" s="430" t="s">
        <v>533</v>
      </c>
      <c r="C404" s="216">
        <f>IFERROR(VLOOKUP($A404,'5.งบทดลอง รพ.'!$A$2:$C$501,3,0),0)</f>
        <v>0</v>
      </c>
      <c r="D404" s="159"/>
      <c r="E404" s="395" t="s">
        <v>964</v>
      </c>
      <c r="F404" s="395" t="s">
        <v>41</v>
      </c>
      <c r="G404" s="429"/>
      <c r="H404" s="614"/>
      <c r="I404" s="611"/>
    </row>
    <row r="405" spans="1:9" s="381" customFormat="1" ht="21" x14ac:dyDescent="0.4">
      <c r="A405" s="518" t="s">
        <v>534</v>
      </c>
      <c r="B405" s="430" t="s">
        <v>535</v>
      </c>
      <c r="C405" s="216">
        <f>IFERROR(VLOOKUP($A405,'5.งบทดลอง รพ.'!$A$2:$C$501,3,0),0)</f>
        <v>0</v>
      </c>
      <c r="D405" s="159"/>
      <c r="E405" s="395" t="s">
        <v>964</v>
      </c>
      <c r="F405" s="395" t="s">
        <v>41</v>
      </c>
      <c r="G405" s="429"/>
      <c r="H405" s="614"/>
      <c r="I405" s="611"/>
    </row>
    <row r="406" spans="1:9" s="381" customFormat="1" ht="21" x14ac:dyDescent="0.4">
      <c r="A406" s="518" t="s">
        <v>536</v>
      </c>
      <c r="B406" s="430" t="s">
        <v>537</v>
      </c>
      <c r="C406" s="216">
        <f>IFERROR(VLOOKUP($A406,'5.งบทดลอง รพ.'!$A$2:$C$501,3,0),0)</f>
        <v>0</v>
      </c>
      <c r="D406" s="159"/>
      <c r="E406" s="395" t="s">
        <v>964</v>
      </c>
      <c r="F406" s="395" t="s">
        <v>41</v>
      </c>
      <c r="G406" s="429"/>
      <c r="H406" s="614"/>
      <c r="I406" s="611"/>
    </row>
    <row r="407" spans="1:9" s="381" customFormat="1" ht="21" x14ac:dyDescent="0.4">
      <c r="A407" s="518" t="s">
        <v>538</v>
      </c>
      <c r="B407" s="430" t="s">
        <v>539</v>
      </c>
      <c r="C407" s="216">
        <f>IFERROR(VLOOKUP($A407,'5.งบทดลอง รพ.'!$A$2:$C$501,3,0),0)</f>
        <v>0</v>
      </c>
      <c r="D407" s="159"/>
      <c r="E407" s="395" t="s">
        <v>964</v>
      </c>
      <c r="F407" s="395" t="s">
        <v>41</v>
      </c>
      <c r="G407" s="429"/>
      <c r="H407" s="614"/>
      <c r="I407" s="611"/>
    </row>
    <row r="408" spans="1:9" s="381" customFormat="1" ht="21" x14ac:dyDescent="0.4">
      <c r="A408" s="518" t="s">
        <v>540</v>
      </c>
      <c r="B408" s="430" t="s">
        <v>541</v>
      </c>
      <c r="C408" s="216">
        <f>IFERROR(VLOOKUP($A408,'5.งบทดลอง รพ.'!$A$2:$C$501,3,0),0)</f>
        <v>0</v>
      </c>
      <c r="D408" s="159"/>
      <c r="E408" s="395" t="s">
        <v>964</v>
      </c>
      <c r="F408" s="395" t="s">
        <v>41</v>
      </c>
      <c r="G408" s="429"/>
      <c r="H408" s="614"/>
      <c r="I408" s="611"/>
    </row>
    <row r="409" spans="1:9" s="381" customFormat="1" ht="21" x14ac:dyDescent="0.4">
      <c r="A409" s="518" t="s">
        <v>542</v>
      </c>
      <c r="B409" s="430" t="s">
        <v>543</v>
      </c>
      <c r="C409" s="216">
        <f>IFERROR(VLOOKUP($A409,'5.งบทดลอง รพ.'!$A$2:$C$501,3,0),0)</f>
        <v>0</v>
      </c>
      <c r="D409" s="159"/>
      <c r="E409" s="395" t="s">
        <v>964</v>
      </c>
      <c r="F409" s="395" t="s">
        <v>41</v>
      </c>
      <c r="G409" s="429"/>
      <c r="H409" s="614"/>
      <c r="I409" s="611"/>
    </row>
    <row r="410" spans="1:9" s="381" customFormat="1" ht="21" x14ac:dyDescent="0.4">
      <c r="A410" s="518" t="s">
        <v>544</v>
      </c>
      <c r="B410" s="430" t="s">
        <v>545</v>
      </c>
      <c r="C410" s="216">
        <f>IFERROR(VLOOKUP($A410,'5.งบทดลอง รพ.'!$A$2:$C$501,3,0),0)</f>
        <v>0</v>
      </c>
      <c r="D410" s="159"/>
      <c r="E410" s="395" t="s">
        <v>964</v>
      </c>
      <c r="F410" s="395" t="s">
        <v>41</v>
      </c>
      <c r="G410" s="429"/>
      <c r="H410" s="614"/>
      <c r="I410" s="611"/>
    </row>
    <row r="411" spans="1:9" s="381" customFormat="1" ht="21" x14ac:dyDescent="0.4">
      <c r="A411" s="518" t="s">
        <v>546</v>
      </c>
      <c r="B411" s="430" t="s">
        <v>547</v>
      </c>
      <c r="C411" s="216">
        <f>IFERROR(VLOOKUP($A411,'5.งบทดลอง รพ.'!$A$2:$C$501,3,0),0)</f>
        <v>0</v>
      </c>
      <c r="D411" s="159"/>
      <c r="E411" s="395" t="s">
        <v>964</v>
      </c>
      <c r="F411" s="395" t="s">
        <v>41</v>
      </c>
      <c r="G411" s="429"/>
      <c r="H411" s="614"/>
      <c r="I411" s="611"/>
    </row>
    <row r="412" spans="1:9" s="381" customFormat="1" ht="21" x14ac:dyDescent="0.4">
      <c r="A412" s="518" t="s">
        <v>548</v>
      </c>
      <c r="B412" s="430" t="s">
        <v>549</v>
      </c>
      <c r="C412" s="216">
        <f>IFERROR(VLOOKUP($A412,'5.งบทดลอง รพ.'!$A$2:$C$501,3,0),0)</f>
        <v>0</v>
      </c>
      <c r="D412" s="159"/>
      <c r="E412" s="395" t="s">
        <v>964</v>
      </c>
      <c r="F412" s="395" t="s">
        <v>41</v>
      </c>
      <c r="G412" s="429"/>
      <c r="H412" s="614"/>
      <c r="I412" s="611"/>
    </row>
    <row r="413" spans="1:9" s="381" customFormat="1" ht="21" x14ac:dyDescent="0.4">
      <c r="A413" s="518" t="s">
        <v>550</v>
      </c>
      <c r="B413" s="430" t="s">
        <v>551</v>
      </c>
      <c r="C413" s="216">
        <f>IFERROR(VLOOKUP($A413,'5.งบทดลอง รพ.'!$A$2:$C$501,3,0),0)</f>
        <v>0</v>
      </c>
      <c r="D413" s="159"/>
      <c r="E413" s="395" t="s">
        <v>964</v>
      </c>
      <c r="F413" s="395" t="s">
        <v>41</v>
      </c>
      <c r="G413" s="429"/>
      <c r="H413" s="614"/>
      <c r="I413" s="611"/>
    </row>
    <row r="414" spans="1:9" s="381" customFormat="1" ht="21" x14ac:dyDescent="0.4">
      <c r="A414" s="518" t="s">
        <v>552</v>
      </c>
      <c r="B414" s="430" t="s">
        <v>553</v>
      </c>
      <c r="C414" s="216">
        <f>IFERROR(VLOOKUP($A414,'5.งบทดลอง รพ.'!$A$2:$C$501,3,0),0)</f>
        <v>0</v>
      </c>
      <c r="D414" s="159"/>
      <c r="E414" s="395" t="s">
        <v>964</v>
      </c>
      <c r="F414" s="395" t="s">
        <v>41</v>
      </c>
      <c r="G414" s="429"/>
      <c r="H414" s="614"/>
      <c r="I414" s="611"/>
    </row>
    <row r="415" spans="1:9" s="381" customFormat="1" ht="21" x14ac:dyDescent="0.4">
      <c r="A415" s="518" t="s">
        <v>554</v>
      </c>
      <c r="B415" s="430" t="s">
        <v>555</v>
      </c>
      <c r="C415" s="216">
        <f>IFERROR(VLOOKUP($A415,'5.งบทดลอง รพ.'!$A$2:$C$501,3,0),0)</f>
        <v>0</v>
      </c>
      <c r="D415" s="159"/>
      <c r="E415" s="395" t="s">
        <v>964</v>
      </c>
      <c r="F415" s="395" t="s">
        <v>41</v>
      </c>
      <c r="G415" s="429"/>
      <c r="H415" s="614"/>
      <c r="I415" s="611"/>
    </row>
    <row r="416" spans="1:9" s="381" customFormat="1" ht="21" x14ac:dyDescent="0.4">
      <c r="A416" s="518" t="s">
        <v>556</v>
      </c>
      <c r="B416" s="430" t="s">
        <v>557</v>
      </c>
      <c r="C416" s="216">
        <f>IFERROR(VLOOKUP($A416,'5.งบทดลอง รพ.'!$A$2:$C$501,3,0),0)</f>
        <v>0</v>
      </c>
      <c r="D416" s="159"/>
      <c r="E416" s="395" t="s">
        <v>964</v>
      </c>
      <c r="F416" s="395" t="s">
        <v>41</v>
      </c>
      <c r="G416" s="429"/>
      <c r="H416" s="614"/>
      <c r="I416" s="611"/>
    </row>
    <row r="417" spans="1:9" s="381" customFormat="1" ht="21" x14ac:dyDescent="0.4">
      <c r="A417" s="518" t="s">
        <v>558</v>
      </c>
      <c r="B417" s="430" t="s">
        <v>559</v>
      </c>
      <c r="C417" s="216">
        <f>IFERROR(VLOOKUP($A417,'5.งบทดลอง รพ.'!$A$2:$C$501,3,0),0)</f>
        <v>0</v>
      </c>
      <c r="D417" s="159"/>
      <c r="E417" s="395" t="s">
        <v>964</v>
      </c>
      <c r="F417" s="395" t="s">
        <v>41</v>
      </c>
      <c r="G417" s="429"/>
      <c r="H417" s="614"/>
      <c r="I417" s="611"/>
    </row>
    <row r="418" spans="1:9" s="381" customFormat="1" ht="21" x14ac:dyDescent="0.4">
      <c r="A418" s="518" t="s">
        <v>2401</v>
      </c>
      <c r="B418" s="430" t="s">
        <v>858</v>
      </c>
      <c r="C418" s="216">
        <f>IFERROR(VLOOKUP($A418,'5.งบทดลอง รพ.'!$A$2:$C$501,3,0),0)</f>
        <v>0</v>
      </c>
      <c r="D418" s="159"/>
      <c r="E418" s="395" t="s">
        <v>964</v>
      </c>
      <c r="F418" s="395" t="s">
        <v>1198</v>
      </c>
      <c r="G418" s="429"/>
      <c r="H418" s="614"/>
      <c r="I418" s="611"/>
    </row>
    <row r="419" spans="1:9" s="381" customFormat="1" ht="21" x14ac:dyDescent="0.4">
      <c r="A419" s="518" t="s">
        <v>859</v>
      </c>
      <c r="B419" s="430" t="s">
        <v>860</v>
      </c>
      <c r="C419" s="216">
        <f>IFERROR(VLOOKUP($A419,'5.งบทดลอง รพ.'!$A$2:$C$501,3,0),0)</f>
        <v>0</v>
      </c>
      <c r="D419" s="159"/>
      <c r="E419" s="395" t="s">
        <v>964</v>
      </c>
      <c r="F419" s="395" t="s">
        <v>1198</v>
      </c>
      <c r="G419" s="429"/>
      <c r="H419" s="614"/>
      <c r="I419" s="611"/>
    </row>
    <row r="420" spans="1:9" s="381" customFormat="1" ht="21" x14ac:dyDescent="0.4">
      <c r="A420" s="518" t="s">
        <v>861</v>
      </c>
      <c r="B420" s="430" t="s">
        <v>862</v>
      </c>
      <c r="C420" s="216">
        <f>IFERROR(VLOOKUP($A420,'5.งบทดลอง รพ.'!$A$2:$C$501,3,0),0)</f>
        <v>0</v>
      </c>
      <c r="D420" s="159"/>
      <c r="E420" s="395" t="s">
        <v>964</v>
      </c>
      <c r="F420" s="395" t="s">
        <v>1198</v>
      </c>
      <c r="G420" s="429"/>
      <c r="H420" s="614"/>
      <c r="I420" s="611"/>
    </row>
    <row r="421" spans="1:9" s="381" customFormat="1" ht="21" x14ac:dyDescent="0.4">
      <c r="A421" s="518" t="s">
        <v>560</v>
      </c>
      <c r="B421" s="430" t="s">
        <v>1061</v>
      </c>
      <c r="C421" s="216">
        <f>IFERROR(VLOOKUP($A421,'5.งบทดลอง รพ.'!$A$2:$C$501,3,0),0)</f>
        <v>0</v>
      </c>
      <c r="D421" s="159"/>
      <c r="E421" s="395" t="s">
        <v>964</v>
      </c>
      <c r="F421" s="395" t="s">
        <v>1198</v>
      </c>
      <c r="G421" s="429"/>
      <c r="H421" s="614"/>
      <c r="I421" s="611"/>
    </row>
    <row r="422" spans="1:9" s="381" customFormat="1" ht="21" x14ac:dyDescent="0.4">
      <c r="A422" s="518" t="s">
        <v>863</v>
      </c>
      <c r="B422" s="430" t="s">
        <v>864</v>
      </c>
      <c r="C422" s="216">
        <f>IFERROR(VLOOKUP($A422,'5.งบทดลอง รพ.'!$A$2:$C$501,3,0),0)</f>
        <v>0</v>
      </c>
      <c r="D422" s="159"/>
      <c r="E422" s="395" t="s">
        <v>964</v>
      </c>
      <c r="F422" s="395" t="s">
        <v>1198</v>
      </c>
      <c r="G422" s="429"/>
      <c r="H422" s="614"/>
      <c r="I422" s="611"/>
    </row>
    <row r="423" spans="1:9" s="381" customFormat="1" ht="21" x14ac:dyDescent="0.4">
      <c r="A423" s="518" t="s">
        <v>865</v>
      </c>
      <c r="B423" s="430" t="s">
        <v>866</v>
      </c>
      <c r="C423" s="216">
        <f>IFERROR(VLOOKUP($A423,'5.งบทดลอง รพ.'!$A$2:$C$501,3,0),0)</f>
        <v>0</v>
      </c>
      <c r="D423" s="159"/>
      <c r="E423" s="395" t="s">
        <v>964</v>
      </c>
      <c r="F423" s="395" t="s">
        <v>1198</v>
      </c>
      <c r="G423" s="429"/>
      <c r="H423" s="614"/>
      <c r="I423" s="611"/>
    </row>
    <row r="424" spans="1:9" s="381" customFormat="1" ht="21" x14ac:dyDescent="0.4">
      <c r="A424" s="518" t="s">
        <v>561</v>
      </c>
      <c r="B424" s="430" t="s">
        <v>1062</v>
      </c>
      <c r="C424" s="216">
        <f>IFERROR(VLOOKUP($A424,'5.งบทดลอง รพ.'!$A$2:$C$501,3,0),0)</f>
        <v>0</v>
      </c>
      <c r="D424" s="159"/>
      <c r="E424" s="395" t="s">
        <v>964</v>
      </c>
      <c r="F424" s="395" t="s">
        <v>1198</v>
      </c>
      <c r="G424" s="429"/>
      <c r="H424" s="614"/>
      <c r="I424" s="611"/>
    </row>
    <row r="425" spans="1:9" s="381" customFormat="1" ht="21" x14ac:dyDescent="0.4">
      <c r="A425" s="518" t="s">
        <v>867</v>
      </c>
      <c r="B425" s="430" t="s">
        <v>562</v>
      </c>
      <c r="C425" s="216">
        <f>IFERROR(VLOOKUP($A425,'5.งบทดลอง รพ.'!$A$2:$C$501,3,0),0)</f>
        <v>0</v>
      </c>
      <c r="D425" s="159"/>
      <c r="E425" s="395" t="s">
        <v>964</v>
      </c>
      <c r="F425" s="395" t="s">
        <v>41</v>
      </c>
      <c r="G425" s="429"/>
      <c r="H425" s="614"/>
      <c r="I425" s="611"/>
    </row>
    <row r="426" spans="1:9" s="381" customFormat="1" ht="21" x14ac:dyDescent="0.4">
      <c r="A426" s="518" t="s">
        <v>563</v>
      </c>
      <c r="B426" s="430" t="s">
        <v>564</v>
      </c>
      <c r="C426" s="216">
        <f>IFERROR(VLOOKUP($A426,'5.งบทดลอง รพ.'!$A$2:$C$501,3,0),0)</f>
        <v>0</v>
      </c>
      <c r="D426" s="159"/>
      <c r="E426" s="395" t="s">
        <v>964</v>
      </c>
      <c r="F426" s="395" t="s">
        <v>41</v>
      </c>
      <c r="G426" s="429"/>
      <c r="H426" s="614"/>
      <c r="I426" s="611"/>
    </row>
    <row r="427" spans="1:9" s="381" customFormat="1" ht="21" x14ac:dyDescent="0.4">
      <c r="A427" s="518" t="s">
        <v>565</v>
      </c>
      <c r="B427" s="430" t="s">
        <v>566</v>
      </c>
      <c r="C427" s="216">
        <f>IFERROR(VLOOKUP($A427,'5.งบทดลอง รพ.'!$A$2:$C$501,3,0),0)</f>
        <v>0</v>
      </c>
      <c r="D427" s="159"/>
      <c r="E427" s="395" t="s">
        <v>964</v>
      </c>
      <c r="F427" s="395" t="s">
        <v>41</v>
      </c>
      <c r="G427" s="429"/>
      <c r="H427" s="614"/>
      <c r="I427" s="611"/>
    </row>
    <row r="428" spans="1:9" s="381" customFormat="1" ht="21" x14ac:dyDescent="0.4">
      <c r="A428" s="518" t="s">
        <v>567</v>
      </c>
      <c r="B428" s="430" t="s">
        <v>568</v>
      </c>
      <c r="C428" s="216">
        <f>IFERROR(VLOOKUP($A428,'5.งบทดลอง รพ.'!$A$2:$C$501,3,0),0)</f>
        <v>0</v>
      </c>
      <c r="D428" s="159"/>
      <c r="E428" s="395" t="s">
        <v>964</v>
      </c>
      <c r="F428" s="395" t="s">
        <v>41</v>
      </c>
      <c r="G428" s="429"/>
      <c r="H428" s="614"/>
      <c r="I428" s="611"/>
    </row>
    <row r="429" spans="1:9" s="381" customFormat="1" ht="21" x14ac:dyDescent="0.4">
      <c r="A429" s="518" t="s">
        <v>569</v>
      </c>
      <c r="B429" s="430" t="s">
        <v>570</v>
      </c>
      <c r="C429" s="216">
        <f>IFERROR(VLOOKUP($A429,'5.งบทดลอง รพ.'!$A$2:$C$501,3,0),0)</f>
        <v>0</v>
      </c>
      <c r="D429" s="159"/>
      <c r="E429" s="395" t="s">
        <v>964</v>
      </c>
      <c r="F429" s="395" t="s">
        <v>41</v>
      </c>
      <c r="G429" s="429"/>
      <c r="H429" s="614"/>
      <c r="I429" s="611"/>
    </row>
    <row r="430" spans="1:9" s="381" customFormat="1" ht="21" x14ac:dyDescent="0.4">
      <c r="A430" s="518" t="s">
        <v>571</v>
      </c>
      <c r="B430" s="430" t="s">
        <v>1063</v>
      </c>
      <c r="C430" s="216">
        <f>IFERROR(VLOOKUP($A430,'5.งบทดลอง รพ.'!$A$2:$C$501,3,0),0)</f>
        <v>0</v>
      </c>
      <c r="D430" s="159"/>
      <c r="E430" s="395" t="s">
        <v>964</v>
      </c>
      <c r="F430" s="395" t="s">
        <v>41</v>
      </c>
      <c r="G430" s="429"/>
      <c r="H430" s="614"/>
      <c r="I430" s="611"/>
    </row>
    <row r="431" spans="1:9" s="381" customFormat="1" ht="21" x14ac:dyDescent="0.4">
      <c r="A431" s="518" t="s">
        <v>572</v>
      </c>
      <c r="B431" s="430" t="s">
        <v>1064</v>
      </c>
      <c r="C431" s="216">
        <f>IFERROR(VLOOKUP($A431,'5.งบทดลอง รพ.'!$A$2:$C$501,3,0),0)</f>
        <v>0</v>
      </c>
      <c r="D431" s="159"/>
      <c r="E431" s="395" t="s">
        <v>964</v>
      </c>
      <c r="F431" s="395" t="s">
        <v>41</v>
      </c>
      <c r="G431" s="429"/>
      <c r="H431" s="614"/>
      <c r="I431" s="611"/>
    </row>
    <row r="432" spans="1:9" s="381" customFormat="1" ht="21" x14ac:dyDescent="0.4">
      <c r="A432" s="518" t="s">
        <v>573</v>
      </c>
      <c r="B432" s="430" t="s">
        <v>574</v>
      </c>
      <c r="C432" s="216">
        <f>IFERROR(VLOOKUP($A432,'5.งบทดลอง รพ.'!$A$2:$C$501,3,0),0)</f>
        <v>0</v>
      </c>
      <c r="D432" s="159"/>
      <c r="E432" s="395" t="s">
        <v>964</v>
      </c>
      <c r="F432" s="395" t="s">
        <v>41</v>
      </c>
      <c r="G432" s="429"/>
      <c r="H432" s="615"/>
      <c r="I432" s="612"/>
    </row>
    <row r="433" spans="1:9" s="381" customFormat="1" ht="21" x14ac:dyDescent="0.4">
      <c r="A433" s="518" t="s">
        <v>575</v>
      </c>
      <c r="B433" s="430" t="s">
        <v>576</v>
      </c>
      <c r="C433" s="216">
        <f>IFERROR(VLOOKUP($A433,'5.งบทดลอง รพ.'!$A$2:$C$501,3,0),0)</f>
        <v>0</v>
      </c>
      <c r="D433" s="159"/>
      <c r="E433" s="395" t="s">
        <v>964</v>
      </c>
      <c r="F433" s="395" t="s">
        <v>41</v>
      </c>
      <c r="G433" s="429"/>
      <c r="H433" s="615"/>
      <c r="I433" s="612"/>
    </row>
    <row r="434" spans="1:9" ht="21" x14ac:dyDescent="0.4">
      <c r="A434" s="518" t="s">
        <v>577</v>
      </c>
      <c r="B434" s="430" t="s">
        <v>578</v>
      </c>
      <c r="C434" s="216">
        <f>IFERROR(VLOOKUP($A434,'5.งบทดลอง รพ.'!$A$2:$C$501,3,0),0)</f>
        <v>0</v>
      </c>
      <c r="D434" s="159"/>
      <c r="E434" s="395" t="s">
        <v>964</v>
      </c>
      <c r="F434" s="395" t="s">
        <v>41</v>
      </c>
      <c r="G434" s="429"/>
      <c r="H434" s="615"/>
      <c r="I434" s="612"/>
    </row>
    <row r="435" spans="1:9" ht="21" x14ac:dyDescent="0.4">
      <c r="A435" s="518" t="s">
        <v>579</v>
      </c>
      <c r="B435" s="430" t="s">
        <v>580</v>
      </c>
      <c r="C435" s="216">
        <f>IFERROR(VLOOKUP($A435,'5.งบทดลอง รพ.'!$A$2:$C$501,3,0),0)</f>
        <v>0</v>
      </c>
      <c r="D435" s="159"/>
      <c r="E435" s="395">
        <v>53050</v>
      </c>
      <c r="F435" s="395" t="s">
        <v>41</v>
      </c>
      <c r="G435" s="429"/>
      <c r="H435" s="615"/>
      <c r="I435" s="612"/>
    </row>
    <row r="436" spans="1:9" ht="21" x14ac:dyDescent="0.4">
      <c r="A436" s="518" t="s">
        <v>581</v>
      </c>
      <c r="B436" s="430" t="s">
        <v>582</v>
      </c>
      <c r="C436" s="216">
        <f>IFERROR(VLOOKUP($A436,'5.งบทดลอง รพ.'!$A$2:$C$501,3,0),0)</f>
        <v>0</v>
      </c>
      <c r="D436" s="159"/>
      <c r="E436" s="395" t="s">
        <v>964</v>
      </c>
      <c r="F436" s="395" t="s">
        <v>41</v>
      </c>
      <c r="G436" s="429"/>
      <c r="H436" s="615"/>
      <c r="I436" s="612"/>
    </row>
    <row r="437" spans="1:9" ht="21" x14ac:dyDescent="0.4">
      <c r="A437" s="518" t="s">
        <v>583</v>
      </c>
      <c r="B437" s="430" t="s">
        <v>584</v>
      </c>
      <c r="C437" s="216">
        <f>IFERROR(VLOOKUP($A437,'5.งบทดลอง รพ.'!$A$2:$C$501,3,0),0)</f>
        <v>0</v>
      </c>
      <c r="D437" s="159"/>
      <c r="E437" s="395" t="s">
        <v>964</v>
      </c>
      <c r="F437" s="395" t="s">
        <v>41</v>
      </c>
      <c r="G437" s="429"/>
      <c r="H437" s="615"/>
      <c r="I437" s="612"/>
    </row>
    <row r="438" spans="1:9" ht="21" x14ac:dyDescent="0.4">
      <c r="A438" s="518" t="s">
        <v>585</v>
      </c>
      <c r="B438" s="430" t="s">
        <v>586</v>
      </c>
      <c r="C438" s="216">
        <f>IFERROR(VLOOKUP($A438,'5.งบทดลอง รพ.'!$A$2:$C$501,3,0),0)</f>
        <v>0</v>
      </c>
      <c r="D438" s="159"/>
      <c r="E438" s="548" t="s">
        <v>964</v>
      </c>
      <c r="F438" s="548" t="s">
        <v>41</v>
      </c>
      <c r="G438" s="429"/>
      <c r="H438" s="615"/>
      <c r="I438" s="612"/>
    </row>
    <row r="439" spans="1:9" ht="21" x14ac:dyDescent="0.4">
      <c r="A439" s="518" t="s">
        <v>587</v>
      </c>
      <c r="B439" s="430" t="s">
        <v>588</v>
      </c>
      <c r="C439" s="216">
        <f>IFERROR(VLOOKUP($A439,'5.งบทดลอง รพ.'!$A$2:$C$501,3,0),0)</f>
        <v>0</v>
      </c>
      <c r="D439" s="159"/>
      <c r="E439" s="548" t="s">
        <v>964</v>
      </c>
      <c r="F439" s="548" t="s">
        <v>41</v>
      </c>
      <c r="G439" s="429"/>
      <c r="H439" s="615"/>
      <c r="I439" s="612"/>
    </row>
    <row r="440" spans="1:9" x14ac:dyDescent="0.35">
      <c r="C440" s="616">
        <f>SUM(C3:C439)</f>
        <v>0</v>
      </c>
      <c r="H440" s="39"/>
    </row>
    <row r="441" spans="1:9" x14ac:dyDescent="0.35">
      <c r="H441" s="39"/>
    </row>
  </sheetData>
  <autoFilter ref="A2:F440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78 E436:F439 F435 E81:F43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O15"/>
  <sheetViews>
    <sheetView zoomScale="90" zoomScaleNormal="90" workbookViewId="0">
      <pane xSplit="1" ySplit="4" topLeftCell="J5" activePane="bottomRight" state="frozen"/>
      <selection pane="topRight" activeCell="B1" sqref="B1"/>
      <selection pane="bottomLeft" activeCell="A3" sqref="A3"/>
      <selection pane="bottomRight" activeCell="K11" sqref="K11"/>
    </sheetView>
  </sheetViews>
  <sheetFormatPr defaultColWidth="9" defaultRowHeight="20.399999999999999" x14ac:dyDescent="0.35"/>
  <cols>
    <col min="1" max="1" width="31" style="39" customWidth="1"/>
    <col min="2" max="2" width="17.796875" style="39" customWidth="1"/>
    <col min="3" max="3" width="19.09765625" style="39" customWidth="1"/>
    <col min="4" max="4" width="17.69921875" style="39" customWidth="1"/>
    <col min="5" max="7" width="19.3984375" style="39" customWidth="1"/>
    <col min="8" max="8" width="25.296875" style="39" customWidth="1"/>
    <col min="9" max="9" width="21.796875" style="39" customWidth="1"/>
    <col min="10" max="10" width="18.19921875" style="39" customWidth="1"/>
    <col min="11" max="11" width="20.796875" style="39" customWidth="1"/>
    <col min="12" max="12" width="18.3984375" style="39" customWidth="1"/>
    <col min="13" max="13" width="38.296875" style="39" customWidth="1"/>
    <col min="14" max="14" width="22.3984375" style="39" customWidth="1"/>
    <col min="15" max="15" width="19.3984375" style="39" customWidth="1"/>
    <col min="16" max="16384" width="9" style="39"/>
  </cols>
  <sheetData>
    <row r="1" spans="1:15" ht="27" customHeight="1" x14ac:dyDescent="0.35">
      <c r="A1" s="683" t="s">
        <v>665</v>
      </c>
      <c r="B1" s="683"/>
      <c r="C1" s="683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5" s="382" customFormat="1" ht="27.6" customHeight="1" x14ac:dyDescent="0.25">
      <c r="A2" s="187"/>
      <c r="B2" s="187" t="s">
        <v>1069</v>
      </c>
      <c r="C2" s="187" t="s">
        <v>1079</v>
      </c>
      <c r="D2" s="187" t="s">
        <v>1071</v>
      </c>
      <c r="E2" s="187" t="s">
        <v>1072</v>
      </c>
      <c r="F2" s="187" t="s">
        <v>1066</v>
      </c>
      <c r="G2" s="187" t="s">
        <v>1068</v>
      </c>
      <c r="H2" s="187" t="s">
        <v>1217</v>
      </c>
      <c r="I2" s="187" t="s">
        <v>1214</v>
      </c>
      <c r="J2" s="187" t="s">
        <v>1081</v>
      </c>
      <c r="K2" s="187" t="s">
        <v>1082</v>
      </c>
      <c r="L2" s="187" t="s">
        <v>1215</v>
      </c>
      <c r="M2" s="383" t="s">
        <v>2318</v>
      </c>
      <c r="N2" s="187" t="s">
        <v>1216</v>
      </c>
      <c r="O2" s="187" t="s">
        <v>2317</v>
      </c>
    </row>
    <row r="3" spans="1:15" s="366" customFormat="1" ht="102" customHeight="1" x14ac:dyDescent="0.25">
      <c r="A3" s="148"/>
      <c r="B3" s="684" t="s">
        <v>1208</v>
      </c>
      <c r="C3" s="684"/>
      <c r="D3" s="684"/>
      <c r="E3" s="685" t="s">
        <v>1211</v>
      </c>
      <c r="F3" s="685"/>
      <c r="G3" s="685"/>
      <c r="H3" s="148" t="s">
        <v>2397</v>
      </c>
      <c r="I3" s="148" t="s">
        <v>1219</v>
      </c>
      <c r="J3" s="148" t="s">
        <v>1220</v>
      </c>
      <c r="K3" s="148"/>
      <c r="L3" s="148"/>
      <c r="M3" s="148"/>
      <c r="N3" s="148"/>
    </row>
    <row r="4" spans="1:15" s="52" customFormat="1" ht="75" customHeight="1" x14ac:dyDescent="0.35">
      <c r="A4" s="124" t="s">
        <v>698</v>
      </c>
      <c r="B4" s="125" t="s">
        <v>1209</v>
      </c>
      <c r="C4" s="125" t="s">
        <v>1210</v>
      </c>
      <c r="D4" s="125" t="s">
        <v>6277</v>
      </c>
      <c r="E4" s="126" t="s">
        <v>1209</v>
      </c>
      <c r="F4" s="126" t="s">
        <v>1210</v>
      </c>
      <c r="G4" s="126" t="s">
        <v>6277</v>
      </c>
      <c r="H4" s="348" t="s">
        <v>6278</v>
      </c>
      <c r="I4" s="349" t="s">
        <v>6279</v>
      </c>
      <c r="J4" s="349" t="s">
        <v>6280</v>
      </c>
      <c r="K4" s="349" t="s">
        <v>6281</v>
      </c>
      <c r="L4" s="350" t="s">
        <v>6377</v>
      </c>
      <c r="M4" s="346" t="s">
        <v>6378</v>
      </c>
      <c r="N4" s="347" t="s">
        <v>6282</v>
      </c>
      <c r="O4" s="364" t="s">
        <v>6283</v>
      </c>
    </row>
    <row r="5" spans="1:15" ht="21" x14ac:dyDescent="0.4">
      <c r="A5" s="122" t="s">
        <v>589</v>
      </c>
      <c r="B5" s="460"/>
      <c r="C5" s="460"/>
      <c r="D5" s="460"/>
      <c r="E5" s="461"/>
      <c r="F5" s="462"/>
      <c r="G5" s="462"/>
      <c r="H5" s="463">
        <f>SUM('1.Planfin2564'!G17)</f>
        <v>87894537.230000004</v>
      </c>
      <c r="I5" s="464">
        <f>SUM('1.Planfin2564'!H17)</f>
        <v>0</v>
      </c>
      <c r="J5" s="464">
        <f>SUM('1.Planfin2564'!C103)</f>
        <v>0</v>
      </c>
      <c r="K5" s="464"/>
      <c r="L5" s="465"/>
      <c r="M5" s="459">
        <f>SUM(L5+N5+O5-I5-J5-K5)</f>
        <v>0</v>
      </c>
      <c r="N5" s="466"/>
      <c r="O5" s="462"/>
    </row>
    <row r="6" spans="1:15" ht="21" x14ac:dyDescent="0.4">
      <c r="A6" s="122" t="s">
        <v>699</v>
      </c>
      <c r="B6" s="460"/>
      <c r="C6" s="460"/>
      <c r="D6" s="460"/>
      <c r="E6" s="461"/>
      <c r="F6" s="462"/>
      <c r="G6" s="462"/>
      <c r="H6" s="463">
        <f>SUM('1.Planfin2564'!F18,'1.Planfin2564'!G19)</f>
        <v>46474468.740000002</v>
      </c>
      <c r="I6" s="464">
        <f>SUM('1.Planfin2564'!H18,'1.Planfin2564'!H19)</f>
        <v>0</v>
      </c>
      <c r="J6" s="464">
        <f>SUM('1.Planfin2564'!C104)</f>
        <v>0</v>
      </c>
      <c r="K6" s="464"/>
      <c r="L6" s="465"/>
      <c r="M6" s="459">
        <f>SUM(L6+N6+O6-I6-J6-K6)</f>
        <v>0</v>
      </c>
      <c r="N6" s="466"/>
      <c r="O6" s="462"/>
    </row>
    <row r="7" spans="1:15" ht="21" x14ac:dyDescent="0.4">
      <c r="A7" s="122" t="s">
        <v>700</v>
      </c>
      <c r="B7" s="460"/>
      <c r="C7" s="460"/>
      <c r="D7" s="460"/>
      <c r="E7" s="461"/>
      <c r="F7" s="462"/>
      <c r="G7" s="462"/>
      <c r="H7" s="463">
        <f>SUM('1.Planfin2564'!G20)</f>
        <v>14493164.9</v>
      </c>
      <c r="I7" s="464">
        <f>SUM('1.Planfin2564'!H20)</f>
        <v>0</v>
      </c>
      <c r="J7" s="464">
        <f>SUM('1.Planfin2564'!C105)</f>
        <v>0</v>
      </c>
      <c r="K7" s="464"/>
      <c r="L7" s="465"/>
      <c r="M7" s="459">
        <f>SUM(L7+N7+O7-I7-J7-K7)</f>
        <v>0</v>
      </c>
      <c r="N7" s="466"/>
      <c r="O7" s="462"/>
    </row>
    <row r="8" spans="1:15" s="52" customFormat="1" ht="24.6" x14ac:dyDescent="0.7">
      <c r="A8" s="123" t="s">
        <v>631</v>
      </c>
      <c r="B8" s="453">
        <f t="shared" ref="B8:G8" si="0">SUM(B5:B7)</f>
        <v>0</v>
      </c>
      <c r="C8" s="453">
        <f t="shared" si="0"/>
        <v>0</v>
      </c>
      <c r="D8" s="453">
        <f t="shared" si="0"/>
        <v>0</v>
      </c>
      <c r="E8" s="454">
        <f t="shared" si="0"/>
        <v>0</v>
      </c>
      <c r="F8" s="454">
        <f t="shared" si="0"/>
        <v>0</v>
      </c>
      <c r="G8" s="454">
        <f t="shared" si="0"/>
        <v>0</v>
      </c>
      <c r="H8" s="455">
        <f t="shared" ref="H8:N8" si="1">SUM(H5:H7)</f>
        <v>148862170.87</v>
      </c>
      <c r="I8" s="456">
        <f>SUM(I5:I7)</f>
        <v>0</v>
      </c>
      <c r="J8" s="456">
        <f t="shared" si="1"/>
        <v>0</v>
      </c>
      <c r="K8" s="456">
        <f t="shared" si="1"/>
        <v>0</v>
      </c>
      <c r="L8" s="457">
        <f>SUM(L5:L7)</f>
        <v>0</v>
      </c>
      <c r="M8" s="459">
        <f>SUM(L8+N8+O8-I8-J8-K8)</f>
        <v>0</v>
      </c>
      <c r="N8" s="458">
        <f t="shared" si="1"/>
        <v>0</v>
      </c>
      <c r="O8" s="454">
        <f>SUM(O5:O7)</f>
        <v>0</v>
      </c>
    </row>
    <row r="9" spans="1:15" ht="21" x14ac:dyDescent="0.4">
      <c r="H9" s="127">
        <f>SUM('1.Planfin2564'!G17:G20)</f>
        <v>145862039.53999999</v>
      </c>
      <c r="I9" s="467">
        <f>SUM('1.Planfin2564'!H17:H20)</f>
        <v>0</v>
      </c>
    </row>
    <row r="10" spans="1:15" ht="20.399999999999999" customHeight="1" x14ac:dyDescent="0.35">
      <c r="H10" s="686" t="s">
        <v>2322</v>
      </c>
      <c r="I10" s="682" t="s">
        <v>2326</v>
      </c>
    </row>
    <row r="11" spans="1:15" ht="20.399999999999999" customHeight="1" x14ac:dyDescent="0.35">
      <c r="H11" s="686"/>
      <c r="I11" s="682"/>
    </row>
    <row r="12" spans="1:15" ht="20.399999999999999" customHeight="1" x14ac:dyDescent="0.35">
      <c r="H12" s="686"/>
      <c r="I12" s="682"/>
    </row>
    <row r="13" spans="1:15" ht="20.399999999999999" customHeight="1" x14ac:dyDescent="0.35">
      <c r="H13" s="686"/>
    </row>
    <row r="14" spans="1:15" ht="20.399999999999999" customHeight="1" x14ac:dyDescent="0.35">
      <c r="H14" s="686"/>
    </row>
    <row r="15" spans="1:15" ht="20.399999999999999" customHeight="1" x14ac:dyDescent="0.35">
      <c r="H15" s="686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S20"/>
  <sheetViews>
    <sheetView zoomScale="80" zoomScaleNormal="80" workbookViewId="0">
      <pane xSplit="1" ySplit="5" topLeftCell="K6" activePane="bottomRight" state="frozen"/>
      <selection pane="topRight" activeCell="B1" sqref="B1"/>
      <selection pane="bottomLeft" activeCell="A5" sqref="A5"/>
      <selection pane="bottomRight" activeCell="A16" sqref="A16"/>
    </sheetView>
  </sheetViews>
  <sheetFormatPr defaultColWidth="8.796875" defaultRowHeight="20.399999999999999" x14ac:dyDescent="0.35"/>
  <cols>
    <col min="1" max="1" width="25.3984375" style="39" customWidth="1"/>
    <col min="2" max="2" width="17.796875" style="39" customWidth="1"/>
    <col min="3" max="3" width="19.09765625" style="39" customWidth="1"/>
    <col min="4" max="5" width="17.69921875" style="39" customWidth="1"/>
    <col min="6" max="6" width="18.796875" style="39" customWidth="1"/>
    <col min="7" max="7" width="17.19921875" style="39" customWidth="1"/>
    <col min="8" max="8" width="19" style="39" customWidth="1"/>
    <col min="9" max="9" width="21.09765625" style="39" customWidth="1"/>
    <col min="10" max="10" width="27.19921875" style="39" bestFit="1" customWidth="1"/>
    <col min="11" max="11" width="27.3984375" style="39" customWidth="1"/>
    <col min="12" max="12" width="19" style="39" customWidth="1"/>
    <col min="13" max="13" width="34.09765625" style="39" bestFit="1" customWidth="1"/>
    <col min="14" max="14" width="20" style="39" customWidth="1"/>
    <col min="15" max="15" width="15.69921875" style="39" customWidth="1"/>
    <col min="16" max="17" width="8.796875" style="39"/>
    <col min="18" max="18" width="14.3984375" style="39" hidden="1" customWidth="1"/>
    <col min="19" max="19" width="23.09765625" style="39" hidden="1" customWidth="1"/>
    <col min="20" max="16384" width="8.796875" style="39"/>
  </cols>
  <sheetData>
    <row r="1" spans="1:19" ht="33.6" x14ac:dyDescent="0.35">
      <c r="A1" s="177" t="s">
        <v>701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9" s="371" customFormat="1" ht="30" customHeight="1" x14ac:dyDescent="0.25">
      <c r="A2" s="187"/>
      <c r="B2" s="370" t="s">
        <v>1069</v>
      </c>
      <c r="C2" s="370" t="s">
        <v>1079</v>
      </c>
      <c r="D2" s="370" t="s">
        <v>1071</v>
      </c>
      <c r="E2" s="370" t="s">
        <v>1072</v>
      </c>
      <c r="F2" s="370" t="s">
        <v>1066</v>
      </c>
      <c r="G2" s="370" t="s">
        <v>1068</v>
      </c>
      <c r="H2" s="370" t="s">
        <v>1213</v>
      </c>
      <c r="I2" s="370" t="s">
        <v>1214</v>
      </c>
      <c r="J2" s="370" t="s">
        <v>1081</v>
      </c>
      <c r="K2" s="370" t="s">
        <v>1082</v>
      </c>
      <c r="L2" s="370" t="s">
        <v>1215</v>
      </c>
      <c r="M2" s="384" t="s">
        <v>2333</v>
      </c>
      <c r="N2" s="370" t="s">
        <v>1216</v>
      </c>
      <c r="O2" s="370" t="s">
        <v>2317</v>
      </c>
    </row>
    <row r="3" spans="1:19" s="146" customFormat="1" ht="24.6" customHeight="1" x14ac:dyDescent="0.35">
      <c r="A3" s="151"/>
      <c r="B3" s="147"/>
      <c r="C3" s="147"/>
      <c r="D3" s="147"/>
      <c r="E3" s="147"/>
      <c r="F3" s="147"/>
      <c r="G3" s="147"/>
      <c r="H3" s="147"/>
      <c r="I3" s="147"/>
      <c r="J3" s="149"/>
      <c r="K3" s="147"/>
      <c r="L3" s="147"/>
      <c r="M3" s="147"/>
      <c r="N3" s="147"/>
    </row>
    <row r="4" spans="1:19" ht="24.6" x14ac:dyDescent="0.35">
      <c r="A4" s="691" t="s">
        <v>698</v>
      </c>
      <c r="B4" s="689" t="s">
        <v>1208</v>
      </c>
      <c r="C4" s="689"/>
      <c r="D4" s="689"/>
      <c r="E4" s="690" t="s">
        <v>2332</v>
      </c>
      <c r="F4" s="690"/>
      <c r="G4" s="690"/>
      <c r="H4" s="694" t="s">
        <v>6278</v>
      </c>
      <c r="I4" s="695" t="s">
        <v>6279</v>
      </c>
      <c r="J4" s="695" t="s">
        <v>6280</v>
      </c>
      <c r="K4" s="695" t="s">
        <v>6284</v>
      </c>
      <c r="L4" s="696" t="s">
        <v>6377</v>
      </c>
      <c r="M4" s="692" t="s">
        <v>6379</v>
      </c>
      <c r="N4" s="693" t="s">
        <v>6282</v>
      </c>
      <c r="O4" s="687" t="s">
        <v>6285</v>
      </c>
    </row>
    <row r="5" spans="1:19" ht="24.6" x14ac:dyDescent="0.35">
      <c r="A5" s="691"/>
      <c r="B5" s="125" t="s">
        <v>1209</v>
      </c>
      <c r="C5" s="125" t="s">
        <v>1210</v>
      </c>
      <c r="D5" s="125" t="s">
        <v>6277</v>
      </c>
      <c r="E5" s="126" t="s">
        <v>1209</v>
      </c>
      <c r="F5" s="126" t="s">
        <v>1210</v>
      </c>
      <c r="G5" s="126" t="s">
        <v>6277</v>
      </c>
      <c r="H5" s="694"/>
      <c r="I5" s="695"/>
      <c r="J5" s="695"/>
      <c r="K5" s="695"/>
      <c r="L5" s="696"/>
      <c r="M5" s="692"/>
      <c r="N5" s="693"/>
      <c r="O5" s="688"/>
    </row>
    <row r="6" spans="1:19" ht="22.8" x14ac:dyDescent="0.4">
      <c r="A6" s="53" t="s">
        <v>590</v>
      </c>
      <c r="B6" s="446"/>
      <c r="C6" s="446"/>
      <c r="D6" s="446"/>
      <c r="E6" s="447"/>
      <c r="F6" s="448"/>
      <c r="G6" s="448"/>
      <c r="H6" s="449"/>
      <c r="I6" s="450">
        <f>IFERROR(INDEX('6.WS-Re-Exp'!$C$3:$C$433,MATCH('8.WS-วัสดุอื่น'!$R6,'6.WS-Re-Exp'!$A$3:$A$433,0)),0)</f>
        <v>0</v>
      </c>
      <c r="J6" s="450"/>
      <c r="K6" s="450"/>
      <c r="L6" s="451"/>
      <c r="M6" s="468">
        <f>SUM(L6+N6+O6-I6-J6-K6)</f>
        <v>0</v>
      </c>
      <c r="N6" s="452"/>
      <c r="O6" s="469"/>
      <c r="R6" s="429" t="s">
        <v>813</v>
      </c>
      <c r="S6" s="430" t="s">
        <v>382</v>
      </c>
    </row>
    <row r="7" spans="1:19" ht="22.8" x14ac:dyDescent="0.4">
      <c r="A7" s="53" t="s">
        <v>591</v>
      </c>
      <c r="B7" s="446"/>
      <c r="C7" s="446"/>
      <c r="D7" s="446"/>
      <c r="E7" s="447"/>
      <c r="F7" s="448"/>
      <c r="G7" s="448"/>
      <c r="H7" s="449"/>
      <c r="I7" s="450">
        <f>IFERROR(INDEX('6.WS-Re-Exp'!$C$3:$C$433,MATCH('8.WS-วัสดุอื่น'!$R7,'6.WS-Re-Exp'!$A$3:$A$433,0)),0)</f>
        <v>0</v>
      </c>
      <c r="J7" s="450"/>
      <c r="K7" s="450"/>
      <c r="L7" s="451"/>
      <c r="M7" s="468">
        <f t="shared" ref="M7:M17" si="0">SUM(L7+N7+O7-I7-J7-K7)</f>
        <v>0</v>
      </c>
      <c r="N7" s="452"/>
      <c r="O7" s="469"/>
      <c r="R7" s="429" t="s">
        <v>814</v>
      </c>
      <c r="S7" s="430" t="s">
        <v>383</v>
      </c>
    </row>
    <row r="8" spans="1:19" ht="22.8" x14ac:dyDescent="0.4">
      <c r="A8" s="53" t="s">
        <v>592</v>
      </c>
      <c r="B8" s="446"/>
      <c r="C8" s="446"/>
      <c r="D8" s="446"/>
      <c r="E8" s="447"/>
      <c r="F8" s="448"/>
      <c r="G8" s="448"/>
      <c r="H8" s="449"/>
      <c r="I8" s="450">
        <f>IFERROR(INDEX('6.WS-Re-Exp'!$C$3:$C$433,MATCH('8.WS-วัสดุอื่น'!$R8,'6.WS-Re-Exp'!$A$3:$A$433,0)),0)</f>
        <v>0</v>
      </c>
      <c r="J8" s="450"/>
      <c r="K8" s="450"/>
      <c r="L8" s="451"/>
      <c r="M8" s="468">
        <f t="shared" si="0"/>
        <v>0</v>
      </c>
      <c r="N8" s="452"/>
      <c r="O8" s="469"/>
      <c r="R8" s="429" t="s">
        <v>821</v>
      </c>
      <c r="S8" s="430" t="s">
        <v>822</v>
      </c>
    </row>
    <row r="9" spans="1:19" ht="22.8" x14ac:dyDescent="0.4">
      <c r="A9" s="53" t="s">
        <v>593</v>
      </c>
      <c r="B9" s="446"/>
      <c r="C9" s="446"/>
      <c r="D9" s="446"/>
      <c r="E9" s="447"/>
      <c r="F9" s="448"/>
      <c r="G9" s="448"/>
      <c r="H9" s="449"/>
      <c r="I9" s="450">
        <f>IFERROR(INDEX('6.WS-Re-Exp'!$C$3:$C$433,MATCH('8.WS-วัสดุอื่น'!$R9,'6.WS-Re-Exp'!$A$3:$A$433,0)),0)</f>
        <v>0</v>
      </c>
      <c r="J9" s="450"/>
      <c r="K9" s="450"/>
      <c r="L9" s="451"/>
      <c r="M9" s="468">
        <f t="shared" si="0"/>
        <v>0</v>
      </c>
      <c r="N9" s="452"/>
      <c r="O9" s="469"/>
      <c r="R9" s="429" t="s">
        <v>815</v>
      </c>
      <c r="S9" s="430" t="s">
        <v>384</v>
      </c>
    </row>
    <row r="10" spans="1:19" ht="22.8" x14ac:dyDescent="0.4">
      <c r="A10" s="53" t="s">
        <v>594</v>
      </c>
      <c r="B10" s="446"/>
      <c r="C10" s="446"/>
      <c r="D10" s="446"/>
      <c r="E10" s="447"/>
      <c r="F10" s="448"/>
      <c r="G10" s="448"/>
      <c r="H10" s="449"/>
      <c r="I10" s="450">
        <f>IFERROR(INDEX('6.WS-Re-Exp'!$C$3:$C$433,MATCH('8.WS-วัสดุอื่น'!$R10,'6.WS-Re-Exp'!$A$3:$A$433,0)),0)</f>
        <v>0</v>
      </c>
      <c r="J10" s="450"/>
      <c r="K10" s="450"/>
      <c r="L10" s="451"/>
      <c r="M10" s="468">
        <f t="shared" si="0"/>
        <v>0</v>
      </c>
      <c r="N10" s="452"/>
      <c r="O10" s="469"/>
      <c r="R10" s="429" t="s">
        <v>816</v>
      </c>
      <c r="S10" s="430" t="s">
        <v>385</v>
      </c>
    </row>
    <row r="11" spans="1:19" ht="22.8" x14ac:dyDescent="0.4">
      <c r="A11" s="53" t="s">
        <v>595</v>
      </c>
      <c r="B11" s="446"/>
      <c r="C11" s="446"/>
      <c r="D11" s="446"/>
      <c r="E11" s="447"/>
      <c r="F11" s="448"/>
      <c r="G11" s="448"/>
      <c r="H11" s="449"/>
      <c r="I11" s="450">
        <f>IFERROR(INDEX('6.WS-Re-Exp'!$C$3:$C$433,MATCH('8.WS-วัสดุอื่น'!$R11,'6.WS-Re-Exp'!$A$3:$A$433,0)),0)</f>
        <v>0</v>
      </c>
      <c r="J11" s="450"/>
      <c r="K11" s="450"/>
      <c r="L11" s="451"/>
      <c r="M11" s="468">
        <f t="shared" si="0"/>
        <v>0</v>
      </c>
      <c r="N11" s="452"/>
      <c r="O11" s="469"/>
      <c r="R11" s="429" t="s">
        <v>817</v>
      </c>
      <c r="S11" s="430" t="s">
        <v>386</v>
      </c>
    </row>
    <row r="12" spans="1:19" ht="22.8" x14ac:dyDescent="0.4">
      <c r="A12" s="53" t="s">
        <v>596</v>
      </c>
      <c r="B12" s="446"/>
      <c r="C12" s="446"/>
      <c r="D12" s="446"/>
      <c r="E12" s="447"/>
      <c r="F12" s="448"/>
      <c r="G12" s="448"/>
      <c r="H12" s="449"/>
      <c r="I12" s="450">
        <f>IFERROR(INDEX('6.WS-Re-Exp'!$C$3:$C$433,MATCH('8.WS-วัสดุอื่น'!$R12,'6.WS-Re-Exp'!$A$3:$A$433,0)),0)</f>
        <v>0</v>
      </c>
      <c r="J12" s="450"/>
      <c r="K12" s="450"/>
      <c r="L12" s="451"/>
      <c r="M12" s="468">
        <f>SUM(L12+N12+O12-I12-J12-K12)</f>
        <v>0</v>
      </c>
      <c r="N12" s="452"/>
      <c r="O12" s="469"/>
      <c r="R12" s="429" t="s">
        <v>818</v>
      </c>
      <c r="S12" s="430" t="s">
        <v>387</v>
      </c>
    </row>
    <row r="13" spans="1:19" ht="22.8" x14ac:dyDescent="0.4">
      <c r="A13" s="53" t="s">
        <v>597</v>
      </c>
      <c r="B13" s="446"/>
      <c r="C13" s="446"/>
      <c r="D13" s="446"/>
      <c r="E13" s="447"/>
      <c r="F13" s="448"/>
      <c r="G13" s="448"/>
      <c r="H13" s="449"/>
      <c r="I13" s="450">
        <f>IFERROR(INDEX('6.WS-Re-Exp'!$C$3:$C$433,MATCH('8.WS-วัสดุอื่น'!$R13,'6.WS-Re-Exp'!$A$3:$A$433,0)),0)</f>
        <v>0</v>
      </c>
      <c r="J13" s="450"/>
      <c r="K13" s="450"/>
      <c r="L13" s="451"/>
      <c r="M13" s="468">
        <f t="shared" si="0"/>
        <v>0</v>
      </c>
      <c r="N13" s="452"/>
      <c r="O13" s="469"/>
      <c r="R13" s="429" t="s">
        <v>388</v>
      </c>
      <c r="S13" s="430" t="s">
        <v>389</v>
      </c>
    </row>
    <row r="14" spans="1:19" ht="22.8" x14ac:dyDescent="0.4">
      <c r="A14" s="53" t="s">
        <v>598</v>
      </c>
      <c r="B14" s="446"/>
      <c r="C14" s="446"/>
      <c r="D14" s="446"/>
      <c r="E14" s="447"/>
      <c r="F14" s="448"/>
      <c r="G14" s="448"/>
      <c r="H14" s="449"/>
      <c r="I14" s="450">
        <f>IFERROR(INDEX('6.WS-Re-Exp'!$C$3:$C$433,MATCH('8.WS-วัสดุอื่น'!$R14,'6.WS-Re-Exp'!$A$3:$A$433,0)),0)</f>
        <v>0</v>
      </c>
      <c r="J14" s="450"/>
      <c r="K14" s="450"/>
      <c r="L14" s="451"/>
      <c r="M14" s="468">
        <f t="shared" si="0"/>
        <v>0</v>
      </c>
      <c r="N14" s="452"/>
      <c r="O14" s="469"/>
      <c r="R14" s="429" t="s">
        <v>390</v>
      </c>
      <c r="S14" s="430" t="s">
        <v>391</v>
      </c>
    </row>
    <row r="15" spans="1:19" ht="22.8" x14ac:dyDescent="0.4">
      <c r="A15" s="53" t="s">
        <v>599</v>
      </c>
      <c r="B15" s="446"/>
      <c r="C15" s="446"/>
      <c r="D15" s="446"/>
      <c r="E15" s="447"/>
      <c r="F15" s="448"/>
      <c r="G15" s="448"/>
      <c r="H15" s="449"/>
      <c r="I15" s="450">
        <f>IFERROR(INDEX('6.WS-Re-Exp'!$C$3:$C$433,MATCH('8.WS-วัสดุอื่น'!$R15,'6.WS-Re-Exp'!$A$3:$A$433,0)),0)</f>
        <v>0</v>
      </c>
      <c r="J15" s="450"/>
      <c r="K15" s="450"/>
      <c r="L15" s="451"/>
      <c r="M15" s="468">
        <f t="shared" si="0"/>
        <v>0</v>
      </c>
      <c r="N15" s="452"/>
      <c r="O15" s="469"/>
      <c r="R15" s="429" t="s">
        <v>819</v>
      </c>
      <c r="S15" s="430" t="s">
        <v>392</v>
      </c>
    </row>
    <row r="16" spans="1:19" ht="22.8" x14ac:dyDescent="0.4">
      <c r="A16" s="153" t="s">
        <v>600</v>
      </c>
      <c r="B16" s="470"/>
      <c r="C16" s="470"/>
      <c r="D16" s="470"/>
      <c r="E16" s="471"/>
      <c r="F16" s="472"/>
      <c r="G16" s="472"/>
      <c r="H16" s="473"/>
      <c r="I16" s="450">
        <f>IFERROR(INDEX('6.WS-Re-Exp'!$C$3:$C$433,MATCH('8.WS-วัสดุอื่น'!$R16,'6.WS-Re-Exp'!$A$3:$A$433,0)),0)</f>
        <v>0</v>
      </c>
      <c r="J16" s="474"/>
      <c r="K16" s="474"/>
      <c r="L16" s="475"/>
      <c r="M16" s="468">
        <f t="shared" ref="M16" si="1">SUM(L16+N16+O16-I16-J16-K16)</f>
        <v>0</v>
      </c>
      <c r="N16" s="476"/>
      <c r="O16" s="469"/>
      <c r="R16" s="518" t="s">
        <v>2400</v>
      </c>
      <c r="S16" s="430" t="s">
        <v>393</v>
      </c>
    </row>
    <row r="17" spans="1:19" ht="22.8" x14ac:dyDescent="0.4">
      <c r="A17" s="153" t="s">
        <v>1051</v>
      </c>
      <c r="B17" s="470"/>
      <c r="C17" s="470"/>
      <c r="D17" s="470"/>
      <c r="E17" s="471"/>
      <c r="F17" s="472"/>
      <c r="G17" s="472"/>
      <c r="H17" s="473"/>
      <c r="I17" s="450">
        <f>IFERROR(INDEX('6.WS-Re-Exp'!$C$3:$C$433,MATCH('8.WS-วัสดุอื่น'!$R17,'6.WS-Re-Exp'!$A$3:$A$433,0)),0)</f>
        <v>0</v>
      </c>
      <c r="J17" s="474"/>
      <c r="K17" s="474"/>
      <c r="L17" s="475"/>
      <c r="M17" s="468">
        <f t="shared" si="0"/>
        <v>0</v>
      </c>
      <c r="N17" s="476"/>
      <c r="O17" s="469"/>
      <c r="R17" s="431" t="s">
        <v>395</v>
      </c>
      <c r="S17" s="94" t="s">
        <v>1051</v>
      </c>
    </row>
    <row r="18" spans="1:19" s="52" customFormat="1" ht="25.2" thickBot="1" x14ac:dyDescent="0.75">
      <c r="A18" s="176" t="s">
        <v>631</v>
      </c>
      <c r="B18" s="477">
        <f>SUM(B6:B17)</f>
        <v>0</v>
      </c>
      <c r="C18" s="477">
        <f t="shared" ref="C18:I18" si="2">SUM(C6:C17)</f>
        <v>0</v>
      </c>
      <c r="D18" s="477">
        <f t="shared" si="2"/>
        <v>0</v>
      </c>
      <c r="E18" s="478">
        <f t="shared" si="2"/>
        <v>0</v>
      </c>
      <c r="F18" s="478">
        <f t="shared" si="2"/>
        <v>0</v>
      </c>
      <c r="G18" s="478">
        <f t="shared" si="2"/>
        <v>0</v>
      </c>
      <c r="H18" s="479">
        <f t="shared" si="2"/>
        <v>0</v>
      </c>
      <c r="I18" s="480">
        <f t="shared" si="2"/>
        <v>0</v>
      </c>
      <c r="J18" s="480">
        <f>SUM('1.Planfin2564'!C106)</f>
        <v>0</v>
      </c>
      <c r="K18" s="480">
        <f>SUM(K6:K17)</f>
        <v>0</v>
      </c>
      <c r="L18" s="481">
        <f>SUM(L6:L17)</f>
        <v>0</v>
      </c>
      <c r="M18" s="482">
        <f>SUM(M6:M17)</f>
        <v>0</v>
      </c>
      <c r="N18" s="483">
        <f>SUM(N6:N17)</f>
        <v>0</v>
      </c>
      <c r="O18" s="484"/>
      <c r="R18" s="429"/>
      <c r="S18" s="430"/>
    </row>
    <row r="19" spans="1:19" ht="21.6" thickTop="1" x14ac:dyDescent="0.4">
      <c r="H19" s="127"/>
      <c r="I19" s="127">
        <f>SUM('1.Planfin2564'!H27)</f>
        <v>0</v>
      </c>
      <c r="J19" s="91">
        <f>SUM('1.Planfin2564'!C106)</f>
        <v>0</v>
      </c>
    </row>
    <row r="20" spans="1:19" ht="24.6" x14ac:dyDescent="0.7">
      <c r="H20" s="128"/>
      <c r="I20" s="128" t="s">
        <v>1212</v>
      </c>
      <c r="J20" s="128" t="s">
        <v>1212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J3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9" sqref="A9"/>
    </sheetView>
  </sheetViews>
  <sheetFormatPr defaultColWidth="9" defaultRowHeight="14.4" x14ac:dyDescent="0.3"/>
  <cols>
    <col min="1" max="1" width="38.19921875" style="5" customWidth="1"/>
    <col min="2" max="2" width="15.296875" style="5" customWidth="1"/>
    <col min="3" max="3" width="17.59765625" style="5" customWidth="1"/>
    <col min="4" max="4" width="18.09765625" style="9" customWidth="1"/>
    <col min="5" max="5" width="21.19921875" style="5" customWidth="1"/>
    <col min="6" max="6" width="19.296875" style="5" customWidth="1"/>
    <col min="7" max="10" width="13.8984375" style="5" customWidth="1"/>
    <col min="11" max="16384" width="9" style="5"/>
  </cols>
  <sheetData>
    <row r="1" spans="1:10" s="130" customFormat="1" ht="30" x14ac:dyDescent="0.3">
      <c r="A1" s="150" t="s">
        <v>2338</v>
      </c>
      <c r="C1" s="150"/>
      <c r="D1" s="180"/>
      <c r="E1" s="150"/>
      <c r="F1" s="150"/>
      <c r="G1" s="150"/>
      <c r="H1" s="150"/>
      <c r="I1" s="150"/>
      <c r="J1" s="150"/>
    </row>
    <row r="2" spans="1:10" s="187" customFormat="1" ht="27.6" customHeight="1" x14ac:dyDescent="0.25">
      <c r="B2" s="187" t="s">
        <v>1069</v>
      </c>
      <c r="C2" s="187" t="s">
        <v>1079</v>
      </c>
      <c r="D2" s="187" t="s">
        <v>2340</v>
      </c>
      <c r="E2" s="187" t="s">
        <v>1072</v>
      </c>
      <c r="F2" s="187" t="s">
        <v>1218</v>
      </c>
      <c r="G2" s="187" t="s">
        <v>1068</v>
      </c>
      <c r="H2" s="187" t="s">
        <v>1213</v>
      </c>
      <c r="I2" s="187" t="s">
        <v>1214</v>
      </c>
      <c r="J2" s="187" t="s">
        <v>1081</v>
      </c>
    </row>
    <row r="3" spans="1:10" ht="24.6" x14ac:dyDescent="0.3">
      <c r="A3" s="697" t="s">
        <v>698</v>
      </c>
      <c r="B3" s="694" t="s">
        <v>6380</v>
      </c>
      <c r="C3" s="694" t="s">
        <v>6286</v>
      </c>
      <c r="D3" s="698" t="s">
        <v>6287</v>
      </c>
      <c r="E3" s="699" t="s">
        <v>6288</v>
      </c>
      <c r="F3" s="694" t="s">
        <v>6289</v>
      </c>
      <c r="G3" s="697" t="s">
        <v>702</v>
      </c>
      <c r="H3" s="697"/>
      <c r="I3" s="697"/>
      <c r="J3" s="697"/>
    </row>
    <row r="4" spans="1:10" ht="48.6" customHeight="1" x14ac:dyDescent="0.3">
      <c r="A4" s="697"/>
      <c r="B4" s="694"/>
      <c r="C4" s="694"/>
      <c r="D4" s="698"/>
      <c r="E4" s="699"/>
      <c r="F4" s="694"/>
      <c r="G4" s="174" t="s">
        <v>1190</v>
      </c>
      <c r="H4" s="174" t="s">
        <v>1206</v>
      </c>
      <c r="I4" s="174" t="s">
        <v>2342</v>
      </c>
      <c r="J4" s="174" t="s">
        <v>6290</v>
      </c>
    </row>
    <row r="5" spans="1:10" ht="26.1" customHeight="1" x14ac:dyDescent="0.4">
      <c r="A5" s="144" t="s">
        <v>2302</v>
      </c>
      <c r="B5" s="486"/>
      <c r="C5" s="487">
        <f>SUM('7.WS-ยา วชภฯ'!N5)</f>
        <v>0</v>
      </c>
      <c r="D5" s="488">
        <f>SUM(B5:C5)</f>
        <v>0</v>
      </c>
      <c r="E5" s="489"/>
      <c r="F5" s="490">
        <f>SUM(D5-E5)</f>
        <v>0</v>
      </c>
      <c r="G5" s="490"/>
      <c r="H5" s="490"/>
      <c r="I5" s="490"/>
      <c r="J5" s="490"/>
    </row>
    <row r="6" spans="1:10" ht="26.1" customHeight="1" x14ac:dyDescent="0.4">
      <c r="A6" s="144" t="s">
        <v>2303</v>
      </c>
      <c r="B6" s="486"/>
      <c r="C6" s="487">
        <f>SUM('7.WS-ยา วชภฯ'!N6)</f>
        <v>0</v>
      </c>
      <c r="D6" s="488">
        <f t="shared" ref="D6:D12" si="0">SUM(B6:C6)</f>
        <v>0</v>
      </c>
      <c r="E6" s="489"/>
      <c r="F6" s="490">
        <f t="shared" ref="F6:F12" si="1">SUM(D6-E6)</f>
        <v>0</v>
      </c>
      <c r="G6" s="490"/>
      <c r="H6" s="490"/>
      <c r="I6" s="490"/>
      <c r="J6" s="490"/>
    </row>
    <row r="7" spans="1:10" ht="26.1" customHeight="1" x14ac:dyDescent="0.4">
      <c r="A7" s="144" t="s">
        <v>2304</v>
      </c>
      <c r="B7" s="486"/>
      <c r="C7" s="487">
        <f>SUM('7.WS-ยา วชภฯ'!N7)</f>
        <v>0</v>
      </c>
      <c r="D7" s="488">
        <f t="shared" si="0"/>
        <v>0</v>
      </c>
      <c r="E7" s="489"/>
      <c r="F7" s="490">
        <f t="shared" si="1"/>
        <v>0</v>
      </c>
      <c r="G7" s="490"/>
      <c r="H7" s="490"/>
      <c r="I7" s="490"/>
      <c r="J7" s="490"/>
    </row>
    <row r="8" spans="1:10" ht="26.1" customHeight="1" x14ac:dyDescent="0.4">
      <c r="A8" s="144" t="s">
        <v>704</v>
      </c>
      <c r="B8" s="486"/>
      <c r="C8" s="487"/>
      <c r="D8" s="488">
        <f t="shared" si="0"/>
        <v>0</v>
      </c>
      <c r="E8" s="489"/>
      <c r="F8" s="490">
        <f t="shared" si="1"/>
        <v>0</v>
      </c>
      <c r="G8" s="490"/>
      <c r="H8" s="490"/>
      <c r="I8" s="490"/>
      <c r="J8" s="490"/>
    </row>
    <row r="9" spans="1:10" ht="26.1" customHeight="1" x14ac:dyDescent="0.4">
      <c r="A9" s="144" t="s">
        <v>705</v>
      </c>
      <c r="B9" s="486"/>
      <c r="C9" s="487"/>
      <c r="D9" s="488">
        <f t="shared" si="0"/>
        <v>0</v>
      </c>
      <c r="E9" s="489"/>
      <c r="F9" s="490">
        <f t="shared" si="1"/>
        <v>0</v>
      </c>
      <c r="G9" s="490"/>
      <c r="H9" s="490"/>
      <c r="I9" s="490"/>
      <c r="J9" s="490"/>
    </row>
    <row r="10" spans="1:10" ht="26.1" customHeight="1" x14ac:dyDescent="0.4">
      <c r="A10" s="144" t="s">
        <v>706</v>
      </c>
      <c r="B10" s="486"/>
      <c r="C10" s="487"/>
      <c r="D10" s="488">
        <f t="shared" si="0"/>
        <v>0</v>
      </c>
      <c r="E10" s="489"/>
      <c r="F10" s="490">
        <f t="shared" si="1"/>
        <v>0</v>
      </c>
      <c r="G10" s="490"/>
      <c r="H10" s="490"/>
      <c r="I10" s="490"/>
      <c r="J10" s="490"/>
    </row>
    <row r="11" spans="1:10" ht="26.1" customHeight="1" x14ac:dyDescent="0.4">
      <c r="A11" s="144" t="s">
        <v>2305</v>
      </c>
      <c r="B11" s="486"/>
      <c r="C11" s="487">
        <f>SUM('8.WS-วัสดุอื่น'!N18)</f>
        <v>0</v>
      </c>
      <c r="D11" s="488">
        <f t="shared" si="0"/>
        <v>0</v>
      </c>
      <c r="E11" s="489"/>
      <c r="F11" s="490">
        <f t="shared" si="1"/>
        <v>0</v>
      </c>
      <c r="G11" s="490"/>
      <c r="H11" s="490"/>
      <c r="I11" s="490"/>
      <c r="J11" s="490"/>
    </row>
    <row r="12" spans="1:10" ht="26.1" customHeight="1" x14ac:dyDescent="0.4">
      <c r="A12" s="144" t="s">
        <v>601</v>
      </c>
      <c r="B12" s="486"/>
      <c r="C12" s="487"/>
      <c r="D12" s="488">
        <f t="shared" si="0"/>
        <v>0</v>
      </c>
      <c r="E12" s="489"/>
      <c r="F12" s="490">
        <f t="shared" si="1"/>
        <v>0</v>
      </c>
      <c r="G12" s="490"/>
      <c r="H12" s="490"/>
      <c r="I12" s="490"/>
      <c r="J12" s="490"/>
    </row>
    <row r="13" spans="1:10" s="186" customFormat="1" ht="26.1" customHeight="1" x14ac:dyDescent="0.25">
      <c r="A13" s="124" t="s">
        <v>707</v>
      </c>
      <c r="B13" s="491">
        <f>SUM(B5:B12)</f>
        <v>0</v>
      </c>
      <c r="C13" s="491">
        <f>SUM(C5:C12)</f>
        <v>0</v>
      </c>
      <c r="D13" s="491">
        <f t="shared" ref="C13:J13" si="2">SUM(D5:D12)</f>
        <v>0</v>
      </c>
      <c r="E13" s="491">
        <f t="shared" si="2"/>
        <v>0</v>
      </c>
      <c r="F13" s="491">
        <f t="shared" si="2"/>
        <v>0</v>
      </c>
      <c r="G13" s="491">
        <f t="shared" si="2"/>
        <v>0</v>
      </c>
      <c r="H13" s="491">
        <f t="shared" si="2"/>
        <v>0</v>
      </c>
      <c r="I13" s="491">
        <f t="shared" si="2"/>
        <v>0</v>
      </c>
      <c r="J13" s="491">
        <f t="shared" si="2"/>
        <v>0</v>
      </c>
    </row>
    <row r="14" spans="1:10" ht="26.1" customHeight="1" x14ac:dyDescent="0.45">
      <c r="A14" s="4"/>
      <c r="B14" s="19"/>
      <c r="C14" s="19"/>
      <c r="D14" s="54"/>
      <c r="E14" s="4"/>
      <c r="F14" s="4"/>
      <c r="G14" s="4"/>
      <c r="H14" s="4"/>
      <c r="I14" s="4"/>
      <c r="J14" s="4"/>
    </row>
    <row r="15" spans="1:10" ht="26.1" customHeight="1" x14ac:dyDescent="0.45">
      <c r="A15" s="4"/>
      <c r="B15" s="20"/>
      <c r="C15" s="20"/>
      <c r="D15" s="55"/>
      <c r="E15" s="4"/>
      <c r="F15" s="4"/>
      <c r="G15" s="4"/>
      <c r="H15" s="4"/>
      <c r="I15" s="4"/>
      <c r="J15" s="4"/>
    </row>
    <row r="16" spans="1:10" ht="26.1" customHeight="1" x14ac:dyDescent="0.45">
      <c r="A16" s="4"/>
      <c r="B16" s="20"/>
      <c r="C16" s="20"/>
      <c r="D16" s="55"/>
      <c r="E16" s="4"/>
      <c r="F16" s="4"/>
      <c r="G16" s="4"/>
      <c r="H16" s="4"/>
      <c r="I16" s="4"/>
      <c r="J16" s="4"/>
    </row>
    <row r="17" spans="1:10" ht="26.1" customHeight="1" x14ac:dyDescent="0.45">
      <c r="A17" s="4"/>
      <c r="B17" s="21"/>
      <c r="C17" s="21"/>
      <c r="D17" s="56"/>
      <c r="E17" s="4"/>
      <c r="F17" s="4"/>
      <c r="G17" s="4"/>
      <c r="H17" s="4"/>
      <c r="I17" s="4"/>
      <c r="J17" s="4"/>
    </row>
    <row r="18" spans="1:10" ht="26.1" customHeight="1" x14ac:dyDescent="0.45">
      <c r="A18" s="4"/>
      <c r="B18" s="21"/>
      <c r="C18" s="21"/>
      <c r="D18" s="56"/>
      <c r="E18" s="4"/>
      <c r="F18" s="4"/>
      <c r="G18" s="4"/>
      <c r="H18" s="4"/>
      <c r="I18" s="4"/>
      <c r="J18" s="4"/>
    </row>
    <row r="19" spans="1:10" ht="26.1" customHeight="1" x14ac:dyDescent="0.45">
      <c r="A19" s="4"/>
      <c r="B19" s="19"/>
      <c r="C19" s="19"/>
      <c r="D19" s="54"/>
      <c r="E19" s="4"/>
      <c r="F19" s="4"/>
      <c r="G19" s="4"/>
      <c r="H19" s="4"/>
      <c r="I19" s="4"/>
      <c r="J19" s="4"/>
    </row>
    <row r="20" spans="1:10" ht="26.1" customHeight="1" x14ac:dyDescent="0.45">
      <c r="A20" s="4"/>
      <c r="B20" s="19"/>
      <c r="C20" s="19"/>
      <c r="D20" s="54"/>
      <c r="E20" s="4"/>
      <c r="F20" s="4"/>
      <c r="G20" s="4"/>
      <c r="H20" s="4"/>
      <c r="I20" s="4"/>
      <c r="J20" s="4"/>
    </row>
    <row r="21" spans="1:10" ht="26.1" customHeight="1" x14ac:dyDescent="0.45">
      <c r="A21" s="4"/>
      <c r="B21" s="19"/>
      <c r="C21" s="19"/>
      <c r="D21" s="54"/>
      <c r="E21" s="4"/>
      <c r="F21" s="4"/>
      <c r="G21" s="4"/>
      <c r="H21" s="4"/>
      <c r="I21" s="4"/>
      <c r="J21" s="4"/>
    </row>
    <row r="22" spans="1:10" ht="26.1" customHeight="1" x14ac:dyDescent="0.45">
      <c r="A22" s="4"/>
      <c r="B22" s="19"/>
      <c r="C22" s="19"/>
      <c r="D22" s="54"/>
      <c r="E22" s="4"/>
      <c r="F22" s="4"/>
      <c r="G22" s="4"/>
      <c r="H22" s="4"/>
      <c r="I22" s="4"/>
      <c r="J22" s="4"/>
    </row>
    <row r="23" spans="1:10" ht="26.1" customHeight="1" x14ac:dyDescent="0.45">
      <c r="A23" s="4"/>
      <c r="B23" s="19"/>
      <c r="C23" s="19"/>
      <c r="D23" s="54"/>
      <c r="E23" s="4"/>
      <c r="F23" s="4"/>
      <c r="G23" s="4"/>
      <c r="H23" s="4"/>
      <c r="I23" s="4"/>
      <c r="J23" s="4"/>
    </row>
    <row r="24" spans="1:10" ht="26.1" customHeight="1" x14ac:dyDescent="0.45">
      <c r="A24" s="4"/>
      <c r="B24" s="19"/>
      <c r="C24" s="19"/>
      <c r="D24" s="54"/>
      <c r="E24" s="4"/>
      <c r="F24" s="4"/>
      <c r="G24" s="4"/>
      <c r="H24" s="4"/>
      <c r="I24" s="4"/>
      <c r="J24" s="4"/>
    </row>
    <row r="25" spans="1:10" ht="26.1" customHeight="1" x14ac:dyDescent="0.45">
      <c r="A25" s="4"/>
      <c r="B25" s="19"/>
      <c r="C25" s="19"/>
      <c r="D25" s="54"/>
      <c r="E25" s="4"/>
      <c r="F25" s="4"/>
      <c r="G25" s="4"/>
      <c r="H25" s="4"/>
      <c r="I25" s="4"/>
      <c r="J25" s="4"/>
    </row>
    <row r="26" spans="1:10" ht="26.1" customHeight="1" x14ac:dyDescent="0.45">
      <c r="A26" s="4"/>
      <c r="B26" s="19"/>
      <c r="C26" s="19"/>
      <c r="D26" s="54"/>
      <c r="E26" s="4"/>
      <c r="F26" s="4"/>
      <c r="G26" s="4"/>
      <c r="H26" s="4"/>
      <c r="I26" s="4"/>
      <c r="J26" s="4"/>
    </row>
    <row r="27" spans="1:10" ht="26.1" customHeight="1" x14ac:dyDescent="0.45">
      <c r="A27" s="4"/>
      <c r="B27" s="19"/>
      <c r="C27" s="19"/>
      <c r="D27" s="54"/>
      <c r="E27" s="4"/>
      <c r="F27" s="4"/>
      <c r="G27" s="4"/>
      <c r="H27" s="4"/>
      <c r="I27" s="4"/>
      <c r="J27" s="4"/>
    </row>
    <row r="28" spans="1:10" ht="26.1" customHeight="1" x14ac:dyDescent="0.45">
      <c r="A28" s="4"/>
      <c r="B28" s="19"/>
      <c r="C28" s="19"/>
      <c r="D28" s="54"/>
      <c r="E28" s="4"/>
      <c r="F28" s="4"/>
      <c r="G28" s="4"/>
      <c r="H28" s="4"/>
      <c r="I28" s="4"/>
      <c r="J28" s="4"/>
    </row>
    <row r="29" spans="1:10" ht="26.1" customHeight="1" x14ac:dyDescent="0.45">
      <c r="A29" s="4"/>
      <c r="B29" s="19"/>
      <c r="C29" s="19"/>
      <c r="D29" s="54"/>
      <c r="E29" s="4"/>
      <c r="F29" s="4"/>
      <c r="G29" s="4"/>
      <c r="H29" s="4"/>
      <c r="I29" s="4"/>
      <c r="J29" s="4"/>
    </row>
    <row r="30" spans="1:10" ht="26.1" customHeight="1" x14ac:dyDescent="0.45">
      <c r="A30" s="4"/>
      <c r="B30" s="19"/>
      <c r="C30" s="19"/>
      <c r="D30" s="54"/>
      <c r="E30" s="4"/>
      <c r="F30" s="4"/>
      <c r="G30" s="4"/>
      <c r="H30" s="4"/>
      <c r="I30" s="4"/>
      <c r="J30" s="4"/>
    </row>
    <row r="31" spans="1:10" ht="26.1" customHeight="1" x14ac:dyDescent="0.45">
      <c r="A31" s="4"/>
      <c r="B31" s="19"/>
      <c r="C31" s="19"/>
      <c r="D31" s="54"/>
      <c r="E31" s="4"/>
      <c r="F31" s="4"/>
      <c r="G31" s="4"/>
      <c r="H31" s="4"/>
      <c r="I31" s="4"/>
      <c r="J31" s="4"/>
    </row>
    <row r="32" spans="1:10" ht="26.1" customHeight="1" x14ac:dyDescent="0.45">
      <c r="A32" s="4"/>
      <c r="B32" s="19"/>
      <c r="C32" s="19"/>
      <c r="D32" s="54"/>
      <c r="E32" s="4"/>
      <c r="F32" s="4"/>
      <c r="G32" s="4"/>
      <c r="H32" s="4"/>
      <c r="I32" s="4"/>
      <c r="J32" s="4"/>
    </row>
    <row r="33" spans="1:10" ht="26.1" customHeight="1" x14ac:dyDescent="0.45">
      <c r="A33" s="4"/>
      <c r="B33" s="19"/>
      <c r="C33" s="19"/>
      <c r="D33" s="54"/>
      <c r="E33" s="4"/>
      <c r="F33" s="4"/>
      <c r="G33" s="4"/>
      <c r="H33" s="4"/>
      <c r="I33" s="4"/>
      <c r="J33" s="4"/>
    </row>
    <row r="34" spans="1:10" ht="26.1" customHeight="1" x14ac:dyDescent="0.45">
      <c r="A34" s="4"/>
      <c r="B34" s="19"/>
      <c r="C34" s="19"/>
      <c r="D34" s="54"/>
      <c r="E34" s="4"/>
      <c r="F34" s="4"/>
      <c r="G34" s="4"/>
      <c r="H34" s="4"/>
      <c r="I34" s="4"/>
      <c r="J34" s="4"/>
    </row>
    <row r="35" spans="1:10" ht="23.4" x14ac:dyDescent="0.45">
      <c r="A35" s="4"/>
      <c r="B35" s="4"/>
      <c r="C35" s="4"/>
      <c r="D35" s="57"/>
      <c r="E35" s="4"/>
      <c r="F35" s="4"/>
      <c r="G35" s="4"/>
      <c r="H35" s="4"/>
      <c r="I35" s="4"/>
      <c r="J35" s="4"/>
    </row>
    <row r="36" spans="1:10" ht="23.4" x14ac:dyDescent="0.45">
      <c r="A36" s="4"/>
      <c r="B36" s="4"/>
      <c r="C36" s="4"/>
      <c r="D36" s="57"/>
      <c r="E36" s="4"/>
      <c r="F36" s="4"/>
      <c r="G36" s="4"/>
      <c r="H36" s="4"/>
      <c r="I36" s="4"/>
      <c r="J36" s="4"/>
    </row>
    <row r="37" spans="1:10" ht="23.4" x14ac:dyDescent="0.45">
      <c r="A37" s="4"/>
      <c r="B37" s="4"/>
      <c r="C37" s="4"/>
      <c r="D37" s="57"/>
      <c r="E37" s="4"/>
      <c r="F37" s="4"/>
      <c r="G37" s="4"/>
      <c r="H37" s="4"/>
      <c r="I37" s="4"/>
      <c r="J37" s="4"/>
    </row>
    <row r="38" spans="1:10" ht="23.4" x14ac:dyDescent="0.45">
      <c r="A38" s="4"/>
      <c r="B38" s="4"/>
      <c r="C38" s="4"/>
      <c r="D38" s="57"/>
      <c r="E38" s="4"/>
      <c r="F38" s="4"/>
      <c r="G38" s="4"/>
      <c r="H38" s="4"/>
      <c r="I38" s="4"/>
      <c r="J38" s="4"/>
    </row>
    <row r="39" spans="1:10" ht="23.4" x14ac:dyDescent="0.45">
      <c r="A39" s="4"/>
      <c r="B39" s="4"/>
      <c r="C39" s="4"/>
      <c r="D39" s="57"/>
      <c r="E39" s="4"/>
      <c r="F39" s="4"/>
      <c r="G39" s="4"/>
      <c r="H39" s="4"/>
      <c r="I39" s="4"/>
      <c r="J39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4" sqref="H4"/>
    </sheetView>
  </sheetViews>
  <sheetFormatPr defaultRowHeight="13.8" x14ac:dyDescent="0.25"/>
  <cols>
    <col min="1" max="1" width="37.3984375" customWidth="1"/>
    <col min="2" max="2" width="21" customWidth="1"/>
    <col min="3" max="3" width="19.69921875" customWidth="1"/>
    <col min="4" max="4" width="20.296875" style="152" customWidth="1"/>
    <col min="5" max="5" width="24.8984375" bestFit="1" customWidth="1"/>
    <col min="6" max="6" width="17.8984375" customWidth="1"/>
    <col min="7" max="7" width="17.3984375" customWidth="1"/>
    <col min="8" max="8" width="21.19921875" customWidth="1"/>
    <col min="9" max="9" width="12.3984375" customWidth="1"/>
  </cols>
  <sheetData>
    <row r="1" spans="1:8" s="185" customFormat="1" ht="30" x14ac:dyDescent="0.85">
      <c r="A1" s="183" t="s">
        <v>695</v>
      </c>
      <c r="B1" s="184"/>
      <c r="C1" s="184"/>
      <c r="D1" s="184"/>
      <c r="E1" s="184"/>
      <c r="F1" s="184"/>
      <c r="G1" s="184"/>
      <c r="H1" s="184"/>
    </row>
    <row r="2" spans="1:8" s="208" customFormat="1" ht="25.2" customHeight="1" x14ac:dyDescent="0.25">
      <c r="A2" s="178"/>
      <c r="B2" s="179" t="s">
        <v>1069</v>
      </c>
      <c r="C2" s="179" t="s">
        <v>1070</v>
      </c>
      <c r="D2" s="179" t="s">
        <v>1229</v>
      </c>
      <c r="E2" s="179" t="s">
        <v>1072</v>
      </c>
      <c r="F2" s="198" t="s">
        <v>1066</v>
      </c>
      <c r="G2" s="182" t="s">
        <v>1068</v>
      </c>
      <c r="H2" s="179" t="s">
        <v>2347</v>
      </c>
    </row>
    <row r="3" spans="1:8" s="154" customFormat="1" ht="25.2" customHeight="1" x14ac:dyDescent="0.25">
      <c r="A3" s="209"/>
      <c r="B3" s="209"/>
      <c r="C3" s="209" t="s">
        <v>1235</v>
      </c>
      <c r="D3" s="210"/>
      <c r="E3" s="209"/>
      <c r="F3" s="209"/>
      <c r="G3" s="209"/>
      <c r="H3" s="209"/>
    </row>
    <row r="4" spans="1:8" s="26" customFormat="1" ht="86.4" customHeight="1" x14ac:dyDescent="0.25">
      <c r="A4" s="124" t="s">
        <v>698</v>
      </c>
      <c r="B4" s="175" t="s">
        <v>6381</v>
      </c>
      <c r="C4" s="175" t="s">
        <v>6291</v>
      </c>
      <c r="D4" s="175" t="s">
        <v>6292</v>
      </c>
      <c r="E4" s="175" t="s">
        <v>6293</v>
      </c>
      <c r="F4" s="175" t="s">
        <v>1067</v>
      </c>
      <c r="G4" s="175" t="s">
        <v>1073</v>
      </c>
      <c r="H4" s="175" t="s">
        <v>6294</v>
      </c>
    </row>
    <row r="5" spans="1:8" s="6" customFormat="1" ht="24.6" x14ac:dyDescent="0.7">
      <c r="A5" s="8" t="s">
        <v>2385</v>
      </c>
      <c r="B5" s="485" t="s">
        <v>2399</v>
      </c>
      <c r="C5" s="492">
        <f>SUM('2.Revenue'!G4,'2.Revenue'!G13)</f>
        <v>0</v>
      </c>
      <c r="D5" s="493">
        <f>SUM(B5:C5)</f>
        <v>0</v>
      </c>
      <c r="E5" s="51"/>
      <c r="F5" s="485">
        <f>SUM('2.Revenue'!G30)</f>
        <v>0</v>
      </c>
      <c r="G5" s="485"/>
      <c r="H5" s="485">
        <f>SUM(D5-E5+F5-G5)</f>
        <v>0</v>
      </c>
    </row>
    <row r="6" spans="1:8" s="6" customFormat="1" ht="24.6" x14ac:dyDescent="0.7">
      <c r="A6" s="8" t="s">
        <v>2386</v>
      </c>
      <c r="B6" s="485"/>
      <c r="C6" s="492">
        <f>SUM('2.Revenue'!G5,'2.Revenue'!G14)</f>
        <v>0</v>
      </c>
      <c r="D6" s="493">
        <f t="shared" ref="D6:D11" si="0">SUM(B6:C6)</f>
        <v>0</v>
      </c>
      <c r="E6" s="51"/>
      <c r="F6" s="494"/>
      <c r="G6" s="485"/>
      <c r="H6" s="485">
        <f t="shared" ref="H6:H11" si="1">SUM(D6-E6+F6-G6)</f>
        <v>0</v>
      </c>
    </row>
    <row r="7" spans="1:8" s="6" customFormat="1" ht="24.6" x14ac:dyDescent="0.7">
      <c r="A7" s="8" t="s">
        <v>2387</v>
      </c>
      <c r="B7" s="485"/>
      <c r="C7" s="492">
        <f>SUM('2.Revenue'!G6,'2.Revenue'!G15)</f>
        <v>0</v>
      </c>
      <c r="D7" s="493">
        <f t="shared" si="0"/>
        <v>0</v>
      </c>
      <c r="E7" s="51"/>
      <c r="F7" s="485">
        <f>SUM('2.Revenue'!G32)</f>
        <v>0</v>
      </c>
      <c r="G7" s="485"/>
      <c r="H7" s="485">
        <f t="shared" si="1"/>
        <v>0</v>
      </c>
    </row>
    <row r="8" spans="1:8" s="6" customFormat="1" ht="24.6" x14ac:dyDescent="0.7">
      <c r="A8" s="8" t="s">
        <v>2388</v>
      </c>
      <c r="B8" s="485"/>
      <c r="C8" s="492">
        <f>SUM('2.Revenue'!G7,'2.Revenue'!G16)</f>
        <v>0</v>
      </c>
      <c r="D8" s="493">
        <f t="shared" si="0"/>
        <v>0</v>
      </c>
      <c r="E8" s="51"/>
      <c r="F8" s="485">
        <f>SUM('2.Revenue'!G31)</f>
        <v>0</v>
      </c>
      <c r="G8" s="485"/>
      <c r="H8" s="485">
        <f t="shared" si="1"/>
        <v>0</v>
      </c>
    </row>
    <row r="9" spans="1:8" s="6" customFormat="1" ht="24.6" x14ac:dyDescent="0.7">
      <c r="A9" s="8" t="s">
        <v>2389</v>
      </c>
      <c r="B9" s="485"/>
      <c r="C9" s="492">
        <f>SUM('2.Revenue'!G8,'2.Revenue'!G17)</f>
        <v>0</v>
      </c>
      <c r="D9" s="493">
        <f t="shared" si="0"/>
        <v>0</v>
      </c>
      <c r="E9" s="51"/>
      <c r="F9" s="485">
        <f>SUM('2.Revenue'!G33)</f>
        <v>0</v>
      </c>
      <c r="G9" s="485"/>
      <c r="H9" s="485">
        <f t="shared" si="1"/>
        <v>0</v>
      </c>
    </row>
    <row r="10" spans="1:8" s="6" customFormat="1" ht="24.6" x14ac:dyDescent="0.7">
      <c r="A10" s="8" t="s">
        <v>2390</v>
      </c>
      <c r="B10" s="485"/>
      <c r="C10" s="492">
        <f>SUM('2.Revenue'!G9,'2.Revenue'!G18)</f>
        <v>0</v>
      </c>
      <c r="D10" s="493">
        <f t="shared" si="0"/>
        <v>0</v>
      </c>
      <c r="E10" s="51"/>
      <c r="F10" s="485">
        <f>SUM('2.Revenue'!G34)</f>
        <v>0</v>
      </c>
      <c r="G10" s="485"/>
      <c r="H10" s="485">
        <f t="shared" si="1"/>
        <v>0</v>
      </c>
    </row>
    <row r="11" spans="1:8" s="6" customFormat="1" ht="24.6" x14ac:dyDescent="0.7">
      <c r="A11" s="8" t="s">
        <v>2391</v>
      </c>
      <c r="B11" s="485"/>
      <c r="C11" s="492">
        <f>SUM('2.Revenue'!G10,'2.Revenue'!G19)</f>
        <v>0</v>
      </c>
      <c r="D11" s="493">
        <f t="shared" si="0"/>
        <v>0</v>
      </c>
      <c r="E11" s="51"/>
      <c r="F11" s="494"/>
      <c r="G11" s="485"/>
      <c r="H11" s="485">
        <f t="shared" si="1"/>
        <v>0</v>
      </c>
    </row>
    <row r="12" spans="1:8" s="1" customFormat="1" ht="24.6" x14ac:dyDescent="0.7">
      <c r="A12" s="59" t="s">
        <v>631</v>
      </c>
      <c r="B12" s="495">
        <f t="shared" ref="B12:H12" si="2">SUM(B5:B11)</f>
        <v>0</v>
      </c>
      <c r="C12" s="495">
        <f t="shared" si="2"/>
        <v>0</v>
      </c>
      <c r="D12" s="495">
        <f t="shared" si="2"/>
        <v>0</v>
      </c>
      <c r="E12" s="495">
        <f t="shared" si="2"/>
        <v>0</v>
      </c>
      <c r="F12" s="495">
        <f t="shared" si="2"/>
        <v>0</v>
      </c>
      <c r="G12" s="495">
        <f t="shared" si="2"/>
        <v>0</v>
      </c>
      <c r="H12" s="495">
        <f t="shared" si="2"/>
        <v>0</v>
      </c>
    </row>
    <row r="13" spans="1:8" ht="19.8" customHeight="1" x14ac:dyDescent="0.25"/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9" defaultRowHeight="22.2" x14ac:dyDescent="0.35"/>
  <cols>
    <col min="1" max="1" width="46.3984375" style="17" customWidth="1"/>
    <col min="2" max="2" width="20.8984375" style="17" customWidth="1"/>
    <col min="3" max="3" width="7.8984375" style="17" customWidth="1"/>
    <col min="4" max="4" width="16.3984375" style="17" customWidth="1"/>
    <col min="5" max="5" width="7.296875" style="17" customWidth="1"/>
    <col min="6" max="6" width="19" style="17" customWidth="1"/>
    <col min="7" max="7" width="19.09765625" style="17" customWidth="1"/>
    <col min="8" max="8" width="16.09765625" style="17" customWidth="1"/>
    <col min="9" max="16384" width="9" style="17"/>
  </cols>
  <sheetData>
    <row r="1" spans="1:8" ht="30" x14ac:dyDescent="0.85">
      <c r="A1" s="211" t="s">
        <v>708</v>
      </c>
      <c r="B1" s="387" t="s">
        <v>1069</v>
      </c>
      <c r="C1" s="387" t="s">
        <v>1079</v>
      </c>
      <c r="D1" s="387" t="s">
        <v>1071</v>
      </c>
      <c r="E1" s="387" t="s">
        <v>1072</v>
      </c>
      <c r="F1" s="387" t="s">
        <v>1066</v>
      </c>
      <c r="G1" s="387" t="s">
        <v>1257</v>
      </c>
      <c r="H1" s="60"/>
    </row>
    <row r="2" spans="1:8" ht="26.4" x14ac:dyDescent="0.7">
      <c r="A2" s="700" t="s">
        <v>698</v>
      </c>
      <c r="B2" s="703" t="s">
        <v>1239</v>
      </c>
      <c r="C2" s="706" t="s">
        <v>709</v>
      </c>
      <c r="D2" s="707"/>
      <c r="E2" s="707"/>
      <c r="F2" s="708"/>
      <c r="G2" s="709" t="s">
        <v>6295</v>
      </c>
      <c r="H2" s="712" t="s">
        <v>710</v>
      </c>
    </row>
    <row r="3" spans="1:8" ht="26.4" x14ac:dyDescent="0.7">
      <c r="A3" s="701"/>
      <c r="B3" s="704"/>
      <c r="C3" s="715" t="s">
        <v>1237</v>
      </c>
      <c r="D3" s="716"/>
      <c r="E3" s="716" t="s">
        <v>2352</v>
      </c>
      <c r="F3" s="717"/>
      <c r="G3" s="710"/>
      <c r="H3" s="713"/>
    </row>
    <row r="4" spans="1:8" s="212" customFormat="1" ht="60" customHeight="1" x14ac:dyDescent="0.25">
      <c r="A4" s="702"/>
      <c r="B4" s="705"/>
      <c r="C4" s="173" t="s">
        <v>1238</v>
      </c>
      <c r="D4" s="175" t="s">
        <v>1236</v>
      </c>
      <c r="E4" s="173" t="s">
        <v>1238</v>
      </c>
      <c r="F4" s="175" t="s">
        <v>1236</v>
      </c>
      <c r="G4" s="711"/>
      <c r="H4" s="714"/>
    </row>
    <row r="5" spans="1:8" s="23" customFormat="1" ht="20.399999999999999" customHeight="1" x14ac:dyDescent="0.25">
      <c r="A5" s="40" t="s">
        <v>711</v>
      </c>
      <c r="B5" s="496">
        <f>SUM('1.Planfin2564'!H41)</f>
        <v>0</v>
      </c>
      <c r="C5" s="497"/>
      <c r="D5" s="498"/>
      <c r="E5" s="497"/>
      <c r="F5" s="498"/>
      <c r="G5" s="499">
        <f>SUM(D5,F5)</f>
        <v>0</v>
      </c>
      <c r="H5" s="22"/>
    </row>
    <row r="6" spans="1:8" ht="24.6" x14ac:dyDescent="0.45">
      <c r="A6" s="41" t="s">
        <v>712</v>
      </c>
      <c r="B6" s="500"/>
      <c r="C6" s="490"/>
      <c r="D6" s="501"/>
      <c r="E6" s="490"/>
      <c r="F6" s="501"/>
      <c r="G6" s="499">
        <f>SUM(D6,F6)</f>
        <v>0</v>
      </c>
      <c r="H6" s="18"/>
    </row>
    <row r="7" spans="1:8" ht="24.6" x14ac:dyDescent="0.45">
      <c r="A7" s="8" t="s">
        <v>713</v>
      </c>
      <c r="B7" s="500"/>
      <c r="C7" s="490"/>
      <c r="D7" s="501"/>
      <c r="E7" s="490"/>
      <c r="F7" s="501"/>
      <c r="G7" s="499">
        <f>SUM(D7,F7)</f>
        <v>0</v>
      </c>
      <c r="H7" s="18"/>
    </row>
    <row r="8" spans="1:8" ht="24.6" x14ac:dyDescent="0.45">
      <c r="A8" s="8" t="s">
        <v>6353</v>
      </c>
      <c r="B8" s="500"/>
      <c r="C8" s="490"/>
      <c r="D8" s="501"/>
      <c r="E8" s="490"/>
      <c r="F8" s="501"/>
      <c r="G8" s="499">
        <f>SUM(D8,F8)</f>
        <v>0</v>
      </c>
      <c r="H8" s="18"/>
    </row>
    <row r="9" spans="1:8" ht="24.6" x14ac:dyDescent="0.45">
      <c r="A9" s="637" t="s">
        <v>6354</v>
      </c>
      <c r="B9" s="638"/>
      <c r="C9" s="639"/>
      <c r="D9" s="640"/>
      <c r="E9" s="639"/>
      <c r="F9" s="640"/>
      <c r="G9" s="499">
        <f>SUM(D9,F9)</f>
        <v>0</v>
      </c>
      <c r="H9" s="641"/>
    </row>
    <row r="10" spans="1:8" ht="26.4" x14ac:dyDescent="0.7">
      <c r="A10" s="61" t="s">
        <v>631</v>
      </c>
      <c r="B10" s="502">
        <f t="shared" ref="B10:G10" si="0">SUM(B5:B8)</f>
        <v>0</v>
      </c>
      <c r="C10" s="503">
        <f t="shared" si="0"/>
        <v>0</v>
      </c>
      <c r="D10" s="502">
        <f>SUM(D5:D9)</f>
        <v>0</v>
      </c>
      <c r="E10" s="504">
        <f t="shared" si="0"/>
        <v>0</v>
      </c>
      <c r="F10" s="502">
        <f t="shared" si="0"/>
        <v>0</v>
      </c>
      <c r="G10" s="502">
        <f t="shared" si="0"/>
        <v>0</v>
      </c>
      <c r="H10" s="207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J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J3" sqref="J3"/>
    </sheetView>
  </sheetViews>
  <sheetFormatPr defaultRowHeight="13.8" x14ac:dyDescent="0.25"/>
  <cols>
    <col min="1" max="1" width="4.8984375" customWidth="1"/>
    <col min="2" max="2" width="23.8984375" customWidth="1"/>
    <col min="3" max="9" width="20" customWidth="1"/>
    <col min="10" max="10" width="31.796875" customWidth="1"/>
  </cols>
  <sheetData>
    <row r="1" spans="1:10" ht="27" x14ac:dyDescent="0.75">
      <c r="A1" s="185"/>
      <c r="B1" s="719" t="s">
        <v>2354</v>
      </c>
      <c r="C1" s="719"/>
      <c r="D1" s="719"/>
      <c r="E1" s="719"/>
      <c r="F1" s="719"/>
      <c r="G1" s="719"/>
      <c r="H1" s="719"/>
      <c r="I1" s="719"/>
      <c r="J1" s="719"/>
    </row>
    <row r="2" spans="1:10" ht="27" x14ac:dyDescent="0.75">
      <c r="A2" s="185"/>
      <c r="B2" s="373"/>
      <c r="C2" s="224" t="s">
        <v>1069</v>
      </c>
      <c r="D2" s="224" t="s">
        <v>1079</v>
      </c>
      <c r="E2" s="224" t="s">
        <v>1071</v>
      </c>
      <c r="F2" s="224" t="s">
        <v>1072</v>
      </c>
      <c r="G2" s="224" t="s">
        <v>1066</v>
      </c>
      <c r="H2" s="224" t="s">
        <v>1068</v>
      </c>
      <c r="I2" s="224" t="s">
        <v>1213</v>
      </c>
      <c r="J2" s="224" t="s">
        <v>2370</v>
      </c>
    </row>
    <row r="3" spans="1:10" s="367" customFormat="1" ht="60.6" customHeight="1" x14ac:dyDescent="0.25">
      <c r="A3" s="374" t="s">
        <v>2299</v>
      </c>
      <c r="B3" s="374" t="s">
        <v>715</v>
      </c>
      <c r="C3" s="10" t="s">
        <v>720</v>
      </c>
      <c r="D3" s="374" t="s">
        <v>717</v>
      </c>
      <c r="E3" s="385" t="s">
        <v>589</v>
      </c>
      <c r="F3" s="385" t="s">
        <v>699</v>
      </c>
      <c r="G3" s="385" t="s">
        <v>700</v>
      </c>
      <c r="H3" s="385" t="s">
        <v>600</v>
      </c>
      <c r="I3" s="374" t="s">
        <v>716</v>
      </c>
      <c r="J3" s="386" t="s">
        <v>714</v>
      </c>
    </row>
    <row r="4" spans="1:10" ht="21" x14ac:dyDescent="0.25">
      <c r="A4" s="24">
        <v>1</v>
      </c>
      <c r="B4" s="38"/>
      <c r="C4" s="505"/>
      <c r="D4" s="506"/>
      <c r="E4" s="506"/>
      <c r="F4" s="506"/>
      <c r="G4" s="506"/>
      <c r="H4" s="506"/>
      <c r="I4" s="506"/>
      <c r="J4" s="507">
        <f>SUM(C4:I4)</f>
        <v>0</v>
      </c>
    </row>
    <row r="5" spans="1:10" ht="21" x14ac:dyDescent="0.25">
      <c r="A5" s="24">
        <v>2</v>
      </c>
      <c r="B5" s="38"/>
      <c r="C5" s="505"/>
      <c r="D5" s="506"/>
      <c r="E5" s="506"/>
      <c r="F5" s="506"/>
      <c r="G5" s="506"/>
      <c r="H5" s="506"/>
      <c r="I5" s="506"/>
      <c r="J5" s="507">
        <f>SUM(C5:I5)</f>
        <v>0</v>
      </c>
    </row>
    <row r="6" spans="1:10" ht="21" x14ac:dyDescent="0.25">
      <c r="A6" s="24">
        <v>3</v>
      </c>
      <c r="B6" s="38"/>
      <c r="C6" s="505"/>
      <c r="D6" s="506"/>
      <c r="E6" s="506"/>
      <c r="F6" s="506"/>
      <c r="G6" s="506"/>
      <c r="H6" s="506"/>
      <c r="I6" s="506"/>
      <c r="J6" s="507">
        <f t="shared" ref="J6:J15" si="0">SUM(C6:I6)</f>
        <v>0</v>
      </c>
    </row>
    <row r="7" spans="1:10" ht="21" x14ac:dyDescent="0.25">
      <c r="A7" s="24">
        <v>4</v>
      </c>
      <c r="B7" s="38"/>
      <c r="C7" s="505"/>
      <c r="D7" s="506"/>
      <c r="E7" s="506"/>
      <c r="F7" s="506"/>
      <c r="G7" s="506"/>
      <c r="H7" s="506"/>
      <c r="I7" s="506"/>
      <c r="J7" s="507">
        <f t="shared" si="0"/>
        <v>0</v>
      </c>
    </row>
    <row r="8" spans="1:10" ht="21" x14ac:dyDescent="0.25">
      <c r="A8" s="24">
        <v>5</v>
      </c>
      <c r="B8" s="38"/>
      <c r="C8" s="505"/>
      <c r="D8" s="506"/>
      <c r="E8" s="506"/>
      <c r="F8" s="506"/>
      <c r="G8" s="506"/>
      <c r="H8" s="506"/>
      <c r="I8" s="506"/>
      <c r="J8" s="507">
        <f t="shared" si="0"/>
        <v>0</v>
      </c>
    </row>
    <row r="9" spans="1:10" ht="21" x14ac:dyDescent="0.25">
      <c r="A9" s="24">
        <v>6</v>
      </c>
      <c r="B9" s="38"/>
      <c r="C9" s="505"/>
      <c r="D9" s="506"/>
      <c r="E9" s="506"/>
      <c r="F9" s="506"/>
      <c r="G9" s="506"/>
      <c r="H9" s="506"/>
      <c r="I9" s="506"/>
      <c r="J9" s="507">
        <f t="shared" si="0"/>
        <v>0</v>
      </c>
    </row>
    <row r="10" spans="1:10" ht="21" x14ac:dyDescent="0.25">
      <c r="A10" s="24">
        <v>7</v>
      </c>
      <c r="B10" s="38"/>
      <c r="C10" s="505"/>
      <c r="D10" s="506"/>
      <c r="E10" s="506"/>
      <c r="F10" s="506"/>
      <c r="G10" s="506"/>
      <c r="H10" s="506"/>
      <c r="I10" s="506"/>
      <c r="J10" s="507">
        <f t="shared" si="0"/>
        <v>0</v>
      </c>
    </row>
    <row r="11" spans="1:10" ht="21" x14ac:dyDescent="0.25">
      <c r="A11" s="24">
        <v>8</v>
      </c>
      <c r="B11" s="38"/>
      <c r="C11" s="505"/>
      <c r="D11" s="506"/>
      <c r="E11" s="506"/>
      <c r="F11" s="506"/>
      <c r="G11" s="506"/>
      <c r="H11" s="506"/>
      <c r="I11" s="506"/>
      <c r="J11" s="507">
        <f t="shared" si="0"/>
        <v>0</v>
      </c>
    </row>
    <row r="12" spans="1:10" ht="21" x14ac:dyDescent="0.4">
      <c r="A12" s="24">
        <v>9</v>
      </c>
      <c r="B12" s="8"/>
      <c r="C12" s="508"/>
      <c r="D12" s="509"/>
      <c r="E12" s="490"/>
      <c r="F12" s="490"/>
      <c r="G12" s="490"/>
      <c r="H12" s="490"/>
      <c r="I12" s="490"/>
      <c r="J12" s="507">
        <f t="shared" si="0"/>
        <v>0</v>
      </c>
    </row>
    <row r="13" spans="1:10" ht="21" x14ac:dyDescent="0.4">
      <c r="A13" s="24">
        <v>10</v>
      </c>
      <c r="B13" s="8"/>
      <c r="C13" s="490"/>
      <c r="D13" s="490"/>
      <c r="E13" s="490"/>
      <c r="F13" s="490"/>
      <c r="G13" s="490"/>
      <c r="H13" s="490"/>
      <c r="I13" s="490"/>
      <c r="J13" s="507">
        <f t="shared" si="0"/>
        <v>0</v>
      </c>
    </row>
    <row r="14" spans="1:10" ht="27" customHeight="1" x14ac:dyDescent="0.4">
      <c r="A14" s="24">
        <v>11</v>
      </c>
      <c r="B14" s="8"/>
      <c r="C14" s="490"/>
      <c r="D14" s="490"/>
      <c r="E14" s="490"/>
      <c r="F14" s="490"/>
      <c r="G14" s="490"/>
      <c r="H14" s="490"/>
      <c r="I14" s="490"/>
      <c r="J14" s="507">
        <f t="shared" si="0"/>
        <v>0</v>
      </c>
    </row>
    <row r="15" spans="1:10" ht="24" customHeight="1" x14ac:dyDescent="0.4">
      <c r="A15" s="24">
        <v>12</v>
      </c>
      <c r="B15" s="8"/>
      <c r="C15" s="490"/>
      <c r="D15" s="490"/>
      <c r="E15" s="490"/>
      <c r="F15" s="490"/>
      <c r="G15" s="490"/>
      <c r="H15" s="490"/>
      <c r="I15" s="490"/>
      <c r="J15" s="507">
        <f t="shared" si="0"/>
        <v>0</v>
      </c>
    </row>
    <row r="16" spans="1:10" s="43" customFormat="1" ht="24.75" customHeight="1" x14ac:dyDescent="0.7">
      <c r="A16" s="720" t="s">
        <v>631</v>
      </c>
      <c r="B16" s="720"/>
      <c r="C16" s="510">
        <f>SUM(C4:C15)</f>
        <v>0</v>
      </c>
      <c r="D16" s="510">
        <f t="shared" ref="D16:J16" si="1">SUM(D4:D15)</f>
        <v>0</v>
      </c>
      <c r="E16" s="510">
        <f t="shared" si="1"/>
        <v>0</v>
      </c>
      <c r="F16" s="510">
        <f t="shared" si="1"/>
        <v>0</v>
      </c>
      <c r="G16" s="510">
        <f t="shared" si="1"/>
        <v>0</v>
      </c>
      <c r="H16" s="510">
        <f t="shared" si="1"/>
        <v>0</v>
      </c>
      <c r="I16" s="510">
        <f t="shared" si="1"/>
        <v>0</v>
      </c>
      <c r="J16" s="510">
        <f t="shared" si="1"/>
        <v>0</v>
      </c>
    </row>
    <row r="17" spans="2:10" s="4" customFormat="1" ht="23.4" x14ac:dyDescent="0.45"/>
    <row r="18" spans="2:10" s="271" customFormat="1" ht="27" x14ac:dyDescent="0.25">
      <c r="B18" s="270" t="s">
        <v>721</v>
      </c>
      <c r="C18" s="271" t="s">
        <v>722</v>
      </c>
    </row>
    <row r="19" spans="2:10" s="271" customFormat="1" ht="22.8" customHeight="1" x14ac:dyDescent="0.25">
      <c r="B19" s="270"/>
      <c r="C19" s="271" t="s">
        <v>723</v>
      </c>
    </row>
    <row r="20" spans="2:10" s="271" customFormat="1" ht="24.6" customHeight="1" x14ac:dyDescent="0.25">
      <c r="B20" s="25" t="s">
        <v>724</v>
      </c>
      <c r="C20" s="718" t="s">
        <v>725</v>
      </c>
      <c r="D20" s="718"/>
      <c r="E20" s="718"/>
      <c r="F20" s="718"/>
      <c r="G20" s="718"/>
      <c r="H20" s="718"/>
      <c r="I20" s="718"/>
      <c r="J20" s="718"/>
    </row>
    <row r="21" spans="2:10" s="271" customFormat="1" ht="23.4" customHeight="1" x14ac:dyDescent="0.25">
      <c r="B21" s="25" t="s">
        <v>2359</v>
      </c>
      <c r="C21" s="718" t="s">
        <v>2360</v>
      </c>
      <c r="D21" s="718"/>
      <c r="E21" s="718"/>
      <c r="F21" s="718"/>
      <c r="G21" s="718"/>
      <c r="H21" s="25"/>
      <c r="I21" s="25"/>
      <c r="J21" s="25"/>
    </row>
    <row r="22" spans="2:10" s="271" customFormat="1" ht="27" x14ac:dyDescent="0.25">
      <c r="B22" s="271" t="s">
        <v>726</v>
      </c>
      <c r="C22" s="271" t="s">
        <v>1256</v>
      </c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tabColor theme="7" tint="0.39997558519241921"/>
  </sheetPr>
  <dimension ref="A1:L438"/>
  <sheetViews>
    <sheetView zoomScale="90" zoomScaleNormal="9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B441" sqref="B441"/>
    </sheetView>
  </sheetViews>
  <sheetFormatPr defaultColWidth="9" defaultRowHeight="21" x14ac:dyDescent="0.25"/>
  <cols>
    <col min="1" max="1" width="17.296875" style="101" customWidth="1"/>
    <col min="2" max="2" width="58.3984375" style="100" customWidth="1"/>
    <col min="3" max="3" width="11.3984375" style="101" customWidth="1"/>
    <col min="4" max="4" width="33.09765625" style="103" customWidth="1"/>
    <col min="5" max="5" width="14.09765625" style="101" customWidth="1"/>
    <col min="6" max="6" width="49" style="100" customWidth="1"/>
    <col min="7" max="7" width="9.3984375" style="101" customWidth="1"/>
    <col min="8" max="8" width="11.09765625" style="100" customWidth="1"/>
    <col min="9" max="9" width="16.3984375" style="100" customWidth="1"/>
    <col min="10" max="16384" width="9" style="100"/>
  </cols>
  <sheetData>
    <row r="1" spans="1:9" s="101" customFormat="1" ht="27" customHeight="1" x14ac:dyDescent="0.25">
      <c r="A1" s="96" t="s">
        <v>970</v>
      </c>
      <c r="B1" s="96" t="s">
        <v>971</v>
      </c>
      <c r="C1" s="98" t="s">
        <v>2379</v>
      </c>
      <c r="D1" s="98" t="s">
        <v>2378</v>
      </c>
      <c r="E1" s="104" t="s">
        <v>690</v>
      </c>
      <c r="F1" s="104" t="s">
        <v>691</v>
      </c>
      <c r="G1" s="99" t="s">
        <v>968</v>
      </c>
      <c r="H1" s="99" t="s">
        <v>969</v>
      </c>
    </row>
    <row r="2" spans="1:9" hidden="1" x14ac:dyDescent="0.25">
      <c r="A2" s="431" t="s">
        <v>139</v>
      </c>
      <c r="B2" s="94" t="s">
        <v>140</v>
      </c>
      <c r="C2" s="97" t="s">
        <v>16</v>
      </c>
      <c r="D2" s="95" t="s">
        <v>17</v>
      </c>
      <c r="E2" s="97" t="s">
        <v>906</v>
      </c>
      <c r="F2" s="94" t="s">
        <v>17</v>
      </c>
      <c r="G2" s="97">
        <v>9</v>
      </c>
      <c r="H2" s="94" t="s">
        <v>892</v>
      </c>
      <c r="I2" s="101"/>
    </row>
    <row r="3" spans="1:9" hidden="1" x14ac:dyDescent="0.25">
      <c r="A3" s="431" t="s">
        <v>141</v>
      </c>
      <c r="B3" s="94" t="s">
        <v>142</v>
      </c>
      <c r="C3" s="97" t="s">
        <v>16</v>
      </c>
      <c r="D3" s="95" t="s">
        <v>17</v>
      </c>
      <c r="E3" s="97" t="s">
        <v>906</v>
      </c>
      <c r="F3" s="94" t="s">
        <v>17</v>
      </c>
      <c r="G3" s="97">
        <v>9</v>
      </c>
      <c r="H3" s="94" t="s">
        <v>897</v>
      </c>
      <c r="I3" s="101"/>
    </row>
    <row r="4" spans="1:9" hidden="1" x14ac:dyDescent="0.25">
      <c r="A4" s="431" t="s">
        <v>143</v>
      </c>
      <c r="B4" s="94" t="s">
        <v>144</v>
      </c>
      <c r="C4" s="97" t="s">
        <v>16</v>
      </c>
      <c r="D4" s="95" t="s">
        <v>17</v>
      </c>
      <c r="E4" s="97" t="s">
        <v>906</v>
      </c>
      <c r="F4" s="94" t="s">
        <v>17</v>
      </c>
      <c r="G4" s="97">
        <v>9</v>
      </c>
      <c r="H4" s="94" t="s">
        <v>892</v>
      </c>
      <c r="I4" s="101"/>
    </row>
    <row r="5" spans="1:9" hidden="1" x14ac:dyDescent="0.25">
      <c r="A5" s="431" t="s">
        <v>145</v>
      </c>
      <c r="B5" s="94" t="s">
        <v>146</v>
      </c>
      <c r="C5" s="97" t="s">
        <v>16</v>
      </c>
      <c r="D5" s="95" t="s">
        <v>17</v>
      </c>
      <c r="E5" s="97" t="s">
        <v>906</v>
      </c>
      <c r="F5" s="94" t="s">
        <v>17</v>
      </c>
      <c r="G5" s="97">
        <v>9</v>
      </c>
      <c r="H5" s="94" t="s">
        <v>892</v>
      </c>
      <c r="I5" s="101"/>
    </row>
    <row r="6" spans="1:9" hidden="1" x14ac:dyDescent="0.25">
      <c r="A6" s="431" t="s">
        <v>147</v>
      </c>
      <c r="B6" s="94" t="s">
        <v>972</v>
      </c>
      <c r="C6" s="97" t="s">
        <v>16</v>
      </c>
      <c r="D6" s="95" t="s">
        <v>17</v>
      </c>
      <c r="E6" s="97" t="s">
        <v>906</v>
      </c>
      <c r="F6" s="94" t="s">
        <v>17</v>
      </c>
      <c r="G6" s="97">
        <v>9</v>
      </c>
      <c r="H6" s="94" t="s">
        <v>893</v>
      </c>
      <c r="I6" s="101"/>
    </row>
    <row r="7" spans="1:9" hidden="1" x14ac:dyDescent="0.25">
      <c r="A7" s="431" t="s">
        <v>148</v>
      </c>
      <c r="B7" s="94" t="s">
        <v>149</v>
      </c>
      <c r="C7" s="97" t="s">
        <v>16</v>
      </c>
      <c r="D7" s="95" t="s">
        <v>17</v>
      </c>
      <c r="E7" s="97" t="s">
        <v>906</v>
      </c>
      <c r="F7" s="94" t="s">
        <v>17</v>
      </c>
      <c r="G7" s="97">
        <v>9</v>
      </c>
      <c r="H7" s="94" t="s">
        <v>895</v>
      </c>
      <c r="I7" s="101"/>
    </row>
    <row r="8" spans="1:9" hidden="1" x14ac:dyDescent="0.25">
      <c r="A8" s="431" t="s">
        <v>150</v>
      </c>
      <c r="B8" s="94" t="s">
        <v>171</v>
      </c>
      <c r="C8" s="97" t="s">
        <v>16</v>
      </c>
      <c r="D8" s="95" t="s">
        <v>17</v>
      </c>
      <c r="E8" s="97" t="s">
        <v>906</v>
      </c>
      <c r="F8" s="94" t="s">
        <v>17</v>
      </c>
      <c r="G8" s="97">
        <v>9</v>
      </c>
      <c r="H8" s="94" t="s">
        <v>895</v>
      </c>
      <c r="I8" s="101"/>
    </row>
    <row r="9" spans="1:9" hidden="1" x14ac:dyDescent="0.25">
      <c r="A9" s="431" t="s">
        <v>151</v>
      </c>
      <c r="B9" s="94" t="s">
        <v>173</v>
      </c>
      <c r="C9" s="97" t="s">
        <v>16</v>
      </c>
      <c r="D9" s="95" t="s">
        <v>17</v>
      </c>
      <c r="E9" s="97" t="s">
        <v>906</v>
      </c>
      <c r="F9" s="94" t="s">
        <v>17</v>
      </c>
      <c r="G9" s="97">
        <v>9</v>
      </c>
      <c r="H9" s="94" t="s">
        <v>892</v>
      </c>
      <c r="I9" s="101"/>
    </row>
    <row r="10" spans="1:9" hidden="1" x14ac:dyDescent="0.25">
      <c r="A10" s="431" t="s">
        <v>152</v>
      </c>
      <c r="B10" s="94" t="s">
        <v>153</v>
      </c>
      <c r="C10" s="97" t="s">
        <v>16</v>
      </c>
      <c r="D10" s="95" t="s">
        <v>17</v>
      </c>
      <c r="E10" s="97" t="s">
        <v>906</v>
      </c>
      <c r="F10" s="94" t="s">
        <v>17</v>
      </c>
      <c r="G10" s="97">
        <v>9</v>
      </c>
      <c r="H10" s="94" t="s">
        <v>897</v>
      </c>
      <c r="I10" s="101"/>
    </row>
    <row r="11" spans="1:9" hidden="1" x14ac:dyDescent="0.25">
      <c r="A11" s="540" t="s">
        <v>6218</v>
      </c>
      <c r="B11" s="541" t="s">
        <v>6219</v>
      </c>
      <c r="C11" s="542" t="s">
        <v>16</v>
      </c>
      <c r="D11" s="543" t="s">
        <v>17</v>
      </c>
      <c r="E11" s="542" t="s">
        <v>906</v>
      </c>
      <c r="F11" s="541" t="s">
        <v>17</v>
      </c>
      <c r="G11" s="97">
        <v>9</v>
      </c>
      <c r="H11" s="94" t="s">
        <v>897</v>
      </c>
      <c r="I11" s="101"/>
    </row>
    <row r="12" spans="1:9" hidden="1" x14ac:dyDescent="0.25">
      <c r="A12" s="431" t="s">
        <v>154</v>
      </c>
      <c r="B12" s="94" t="s">
        <v>155</v>
      </c>
      <c r="C12" s="97" t="s">
        <v>16</v>
      </c>
      <c r="D12" s="95" t="s">
        <v>17</v>
      </c>
      <c r="E12" s="97" t="s">
        <v>906</v>
      </c>
      <c r="F12" s="94" t="s">
        <v>17</v>
      </c>
      <c r="G12" s="97">
        <v>9</v>
      </c>
      <c r="H12" s="94" t="s">
        <v>897</v>
      </c>
      <c r="I12" s="101"/>
    </row>
    <row r="13" spans="1:9" hidden="1" x14ac:dyDescent="0.25">
      <c r="A13" s="431" t="s">
        <v>112</v>
      </c>
      <c r="B13" s="94" t="s">
        <v>113</v>
      </c>
      <c r="C13" s="97" t="s">
        <v>12</v>
      </c>
      <c r="D13" s="95" t="s">
        <v>13</v>
      </c>
      <c r="E13" s="97" t="s">
        <v>899</v>
      </c>
      <c r="F13" s="94" t="s">
        <v>900</v>
      </c>
      <c r="G13" s="97">
        <v>8</v>
      </c>
      <c r="H13" s="94" t="s">
        <v>888</v>
      </c>
      <c r="I13" s="101"/>
    </row>
    <row r="14" spans="1:9" hidden="1" x14ac:dyDescent="0.25">
      <c r="A14" s="431" t="s">
        <v>114</v>
      </c>
      <c r="B14" s="94" t="s">
        <v>115</v>
      </c>
      <c r="C14" s="97" t="s">
        <v>12</v>
      </c>
      <c r="D14" s="95" t="s">
        <v>13</v>
      </c>
      <c r="E14" s="97" t="s">
        <v>899</v>
      </c>
      <c r="F14" s="94" t="s">
        <v>900</v>
      </c>
      <c r="G14" s="97">
        <v>8</v>
      </c>
      <c r="H14" s="94" t="s">
        <v>889</v>
      </c>
      <c r="I14" s="101"/>
    </row>
    <row r="15" spans="1:9" hidden="1" x14ac:dyDescent="0.25">
      <c r="A15" s="431" t="s">
        <v>739</v>
      </c>
      <c r="B15" s="94" t="s">
        <v>117</v>
      </c>
      <c r="C15" s="97" t="s">
        <v>12</v>
      </c>
      <c r="D15" s="95" t="s">
        <v>13</v>
      </c>
      <c r="E15" s="97" t="s">
        <v>899</v>
      </c>
      <c r="F15" s="94" t="s">
        <v>900</v>
      </c>
      <c r="G15" s="97">
        <v>8</v>
      </c>
      <c r="H15" s="94" t="s">
        <v>888</v>
      </c>
      <c r="I15" s="101"/>
    </row>
    <row r="16" spans="1:9" hidden="1" x14ac:dyDescent="0.25">
      <c r="A16" s="431" t="s">
        <v>740</v>
      </c>
      <c r="B16" s="94" t="s">
        <v>118</v>
      </c>
      <c r="C16" s="97" t="s">
        <v>12</v>
      </c>
      <c r="D16" s="95" t="s">
        <v>13</v>
      </c>
      <c r="E16" s="97" t="s">
        <v>899</v>
      </c>
      <c r="F16" s="94" t="s">
        <v>900</v>
      </c>
      <c r="G16" s="97">
        <v>8</v>
      </c>
      <c r="H16" s="94" t="s">
        <v>889</v>
      </c>
      <c r="I16" s="101"/>
    </row>
    <row r="17" spans="1:12" hidden="1" x14ac:dyDescent="0.25">
      <c r="A17" s="431" t="s">
        <v>119</v>
      </c>
      <c r="B17" s="94" t="s">
        <v>120</v>
      </c>
      <c r="C17" s="97" t="s">
        <v>12</v>
      </c>
      <c r="D17" s="95" t="s">
        <v>13</v>
      </c>
      <c r="E17" s="97" t="s">
        <v>899</v>
      </c>
      <c r="F17" s="94" t="s">
        <v>900</v>
      </c>
      <c r="G17" s="97">
        <v>8</v>
      </c>
      <c r="H17" s="94" t="s">
        <v>889</v>
      </c>
      <c r="I17" s="101"/>
    </row>
    <row r="18" spans="1:12" x14ac:dyDescent="0.25">
      <c r="A18" s="432" t="s">
        <v>121</v>
      </c>
      <c r="B18" s="376" t="s">
        <v>122</v>
      </c>
      <c r="C18" s="375" t="s">
        <v>12</v>
      </c>
      <c r="D18" s="377" t="s">
        <v>13</v>
      </c>
      <c r="E18" s="375" t="s">
        <v>901</v>
      </c>
      <c r="F18" s="376" t="s">
        <v>6229</v>
      </c>
      <c r="G18" s="97">
        <v>8</v>
      </c>
      <c r="H18" s="94" t="s">
        <v>888</v>
      </c>
      <c r="I18" s="101"/>
    </row>
    <row r="19" spans="1:12" hidden="1" x14ac:dyDescent="0.25">
      <c r="A19" s="431" t="s">
        <v>741</v>
      </c>
      <c r="B19" s="94" t="s">
        <v>116</v>
      </c>
      <c r="C19" s="97" t="s">
        <v>12</v>
      </c>
      <c r="D19" s="95" t="s">
        <v>13</v>
      </c>
      <c r="E19" s="97" t="s">
        <v>899</v>
      </c>
      <c r="F19" s="94" t="s">
        <v>900</v>
      </c>
      <c r="G19" s="97">
        <v>8</v>
      </c>
      <c r="H19" s="94" t="s">
        <v>889</v>
      </c>
      <c r="I19" s="101"/>
    </row>
    <row r="20" spans="1:12" hidden="1" x14ac:dyDescent="0.25">
      <c r="A20" s="431" t="s">
        <v>742</v>
      </c>
      <c r="B20" s="94" t="s">
        <v>79</v>
      </c>
      <c r="C20" s="97" t="s">
        <v>6</v>
      </c>
      <c r="D20" s="95" t="s">
        <v>7</v>
      </c>
      <c r="E20" s="97" t="s">
        <v>882</v>
      </c>
      <c r="F20" s="94" t="s">
        <v>883</v>
      </c>
      <c r="G20" s="97">
        <v>4</v>
      </c>
      <c r="H20" s="94" t="s">
        <v>868</v>
      </c>
      <c r="I20" s="101"/>
    </row>
    <row r="21" spans="1:12" hidden="1" x14ac:dyDescent="0.25">
      <c r="A21" s="431" t="s">
        <v>743</v>
      </c>
      <c r="B21" s="94" t="s">
        <v>744</v>
      </c>
      <c r="C21" s="97" t="s">
        <v>2</v>
      </c>
      <c r="D21" s="95" t="s">
        <v>3</v>
      </c>
      <c r="E21" s="97" t="s">
        <v>875</v>
      </c>
      <c r="F21" s="94" t="s">
        <v>3</v>
      </c>
      <c r="G21" s="97">
        <v>162</v>
      </c>
      <c r="H21" s="94" t="s">
        <v>881</v>
      </c>
      <c r="I21" s="101"/>
    </row>
    <row r="22" spans="1:12" hidden="1" x14ac:dyDescent="0.25">
      <c r="A22" s="431" t="s">
        <v>745</v>
      </c>
      <c r="B22" s="94" t="s">
        <v>746</v>
      </c>
      <c r="C22" s="97" t="s">
        <v>12</v>
      </c>
      <c r="D22" s="95" t="s">
        <v>13</v>
      </c>
      <c r="E22" s="97" t="s">
        <v>899</v>
      </c>
      <c r="F22" s="94" t="s">
        <v>900</v>
      </c>
      <c r="G22" s="97">
        <v>8</v>
      </c>
      <c r="H22" s="94" t="s">
        <v>887</v>
      </c>
      <c r="I22" s="101"/>
    </row>
    <row r="23" spans="1:12" hidden="1" x14ac:dyDescent="0.25">
      <c r="A23" s="431" t="s">
        <v>71</v>
      </c>
      <c r="B23" s="94" t="s">
        <v>973</v>
      </c>
      <c r="C23" s="97" t="s">
        <v>4</v>
      </c>
      <c r="D23" s="95" t="s">
        <v>5</v>
      </c>
      <c r="E23" s="97" t="s">
        <v>876</v>
      </c>
      <c r="F23" s="94" t="s">
        <v>6230</v>
      </c>
      <c r="G23" s="97">
        <v>162</v>
      </c>
      <c r="H23" s="94" t="s">
        <v>881</v>
      </c>
      <c r="I23" s="101"/>
    </row>
    <row r="24" spans="1:12" hidden="1" x14ac:dyDescent="0.25">
      <c r="A24" s="431" t="s">
        <v>72</v>
      </c>
      <c r="B24" s="94" t="s">
        <v>974</v>
      </c>
      <c r="C24" s="97" t="s">
        <v>4</v>
      </c>
      <c r="D24" s="95" t="s">
        <v>5</v>
      </c>
      <c r="E24" s="97" t="s">
        <v>877</v>
      </c>
      <c r="F24" s="94" t="s">
        <v>6231</v>
      </c>
      <c r="G24" s="97">
        <v>4</v>
      </c>
      <c r="H24" s="94" t="s">
        <v>868</v>
      </c>
      <c r="I24" s="101"/>
    </row>
    <row r="25" spans="1:12" x14ac:dyDescent="0.25">
      <c r="A25" s="431" t="s">
        <v>123</v>
      </c>
      <c r="B25" s="94" t="s">
        <v>975</v>
      </c>
      <c r="C25" s="97" t="s">
        <v>12</v>
      </c>
      <c r="D25" s="95" t="s">
        <v>13</v>
      </c>
      <c r="E25" s="97" t="s">
        <v>901</v>
      </c>
      <c r="F25" s="94" t="s">
        <v>6229</v>
      </c>
      <c r="G25" s="97">
        <v>4</v>
      </c>
      <c r="H25" s="94" t="s">
        <v>872</v>
      </c>
      <c r="I25" s="101"/>
    </row>
    <row r="26" spans="1:12" x14ac:dyDescent="0.25">
      <c r="A26" s="431" t="s">
        <v>124</v>
      </c>
      <c r="B26" s="94" t="s">
        <v>976</v>
      </c>
      <c r="C26" s="97" t="s">
        <v>12</v>
      </c>
      <c r="D26" s="95" t="s">
        <v>13</v>
      </c>
      <c r="E26" s="97" t="s">
        <v>903</v>
      </c>
      <c r="F26" s="94" t="s">
        <v>6232</v>
      </c>
      <c r="G26" s="97">
        <v>4</v>
      </c>
      <c r="H26" s="94" t="s">
        <v>872</v>
      </c>
      <c r="I26" s="101"/>
      <c r="L26" s="102"/>
    </row>
    <row r="27" spans="1:12" s="102" customFormat="1" hidden="1" x14ac:dyDescent="0.25">
      <c r="A27" s="431" t="s">
        <v>1181</v>
      </c>
      <c r="B27" s="94" t="s">
        <v>1132</v>
      </c>
      <c r="C27" s="97" t="s">
        <v>4</v>
      </c>
      <c r="D27" s="95" t="s">
        <v>5</v>
      </c>
      <c r="E27" s="97" t="s">
        <v>876</v>
      </c>
      <c r="F27" s="94" t="s">
        <v>6230</v>
      </c>
      <c r="G27" s="97">
        <v>162</v>
      </c>
      <c r="H27" s="94" t="s">
        <v>881</v>
      </c>
      <c r="I27" s="101"/>
    </row>
    <row r="28" spans="1:12" s="102" customFormat="1" hidden="1" x14ac:dyDescent="0.25">
      <c r="A28" s="431" t="s">
        <v>1182</v>
      </c>
      <c r="B28" s="94" t="s">
        <v>1133</v>
      </c>
      <c r="C28" s="97" t="s">
        <v>4</v>
      </c>
      <c r="D28" s="95" t="s">
        <v>5</v>
      </c>
      <c r="E28" s="97" t="s">
        <v>877</v>
      </c>
      <c r="F28" s="94" t="s">
        <v>6231</v>
      </c>
      <c r="G28" s="97">
        <v>4</v>
      </c>
      <c r="H28" s="94" t="s">
        <v>868</v>
      </c>
      <c r="I28" s="101"/>
    </row>
    <row r="29" spans="1:12" s="102" customFormat="1" hidden="1" x14ac:dyDescent="0.25">
      <c r="A29" s="431" t="s">
        <v>1183</v>
      </c>
      <c r="B29" s="94" t="s">
        <v>1134</v>
      </c>
      <c r="C29" s="97" t="s">
        <v>4</v>
      </c>
      <c r="D29" s="95" t="s">
        <v>5</v>
      </c>
      <c r="E29" s="544">
        <v>44060</v>
      </c>
      <c r="F29" s="545" t="s">
        <v>6207</v>
      </c>
      <c r="G29" s="97">
        <v>162</v>
      </c>
      <c r="H29" s="94" t="s">
        <v>868</v>
      </c>
      <c r="I29" s="101"/>
    </row>
    <row r="30" spans="1:12" s="102" customFormat="1" hidden="1" x14ac:dyDescent="0.25">
      <c r="A30" s="431" t="s">
        <v>1184</v>
      </c>
      <c r="B30" s="94" t="s">
        <v>1135</v>
      </c>
      <c r="C30" s="97" t="s">
        <v>4</v>
      </c>
      <c r="D30" s="95" t="s">
        <v>5</v>
      </c>
      <c r="E30" s="544">
        <v>44060</v>
      </c>
      <c r="F30" s="545" t="s">
        <v>6207</v>
      </c>
      <c r="G30" s="97">
        <v>4</v>
      </c>
      <c r="H30" s="94" t="s">
        <v>909</v>
      </c>
      <c r="I30" s="101"/>
      <c r="L30" s="100"/>
    </row>
    <row r="31" spans="1:12" hidden="1" x14ac:dyDescent="0.25">
      <c r="A31" s="431" t="s">
        <v>80</v>
      </c>
      <c r="B31" s="94" t="s">
        <v>977</v>
      </c>
      <c r="C31" s="97" t="s">
        <v>6</v>
      </c>
      <c r="D31" s="95" t="s">
        <v>7</v>
      </c>
      <c r="E31" s="97" t="s">
        <v>884</v>
      </c>
      <c r="F31" s="94" t="s">
        <v>6233</v>
      </c>
      <c r="G31" s="97">
        <v>4</v>
      </c>
      <c r="H31" s="94" t="s">
        <v>870</v>
      </c>
      <c r="I31" s="101"/>
    </row>
    <row r="32" spans="1:12" hidden="1" x14ac:dyDescent="0.25">
      <c r="A32" s="431" t="s">
        <v>81</v>
      </c>
      <c r="B32" s="94" t="s">
        <v>978</v>
      </c>
      <c r="C32" s="97" t="s">
        <v>6</v>
      </c>
      <c r="D32" s="95" t="s">
        <v>7</v>
      </c>
      <c r="E32" s="97" t="s">
        <v>885</v>
      </c>
      <c r="F32" s="94" t="s">
        <v>6234</v>
      </c>
      <c r="G32" s="97">
        <v>4</v>
      </c>
      <c r="H32" s="94" t="s">
        <v>868</v>
      </c>
      <c r="I32" s="101"/>
    </row>
    <row r="33" spans="1:9" hidden="1" x14ac:dyDescent="0.25">
      <c r="A33" s="431" t="s">
        <v>82</v>
      </c>
      <c r="B33" s="94" t="s">
        <v>83</v>
      </c>
      <c r="C33" s="97" t="s">
        <v>6</v>
      </c>
      <c r="D33" s="95" t="s">
        <v>7</v>
      </c>
      <c r="E33" s="97" t="s">
        <v>886</v>
      </c>
      <c r="F33" s="94" t="s">
        <v>634</v>
      </c>
      <c r="G33" s="97">
        <v>4</v>
      </c>
      <c r="H33" s="94" t="s">
        <v>868</v>
      </c>
      <c r="I33" s="101"/>
    </row>
    <row r="34" spans="1:9" hidden="1" x14ac:dyDescent="0.25">
      <c r="A34" s="431" t="s">
        <v>84</v>
      </c>
      <c r="B34" s="94" t="s">
        <v>85</v>
      </c>
      <c r="C34" s="97" t="s">
        <v>6</v>
      </c>
      <c r="D34" s="95" t="s">
        <v>7</v>
      </c>
      <c r="E34" s="97" t="s">
        <v>886</v>
      </c>
      <c r="F34" s="94" t="s">
        <v>634</v>
      </c>
      <c r="G34" s="97">
        <v>33</v>
      </c>
      <c r="H34" s="94" t="s">
        <v>909</v>
      </c>
      <c r="I34" s="101"/>
    </row>
    <row r="35" spans="1:9" x14ac:dyDescent="0.25">
      <c r="A35" s="431" t="s">
        <v>125</v>
      </c>
      <c r="B35" s="94" t="s">
        <v>979</v>
      </c>
      <c r="C35" s="97" t="s">
        <v>12</v>
      </c>
      <c r="D35" s="95" t="s">
        <v>13</v>
      </c>
      <c r="E35" s="97" t="s">
        <v>901</v>
      </c>
      <c r="F35" s="94" t="s">
        <v>6229</v>
      </c>
      <c r="G35" s="97">
        <v>4</v>
      </c>
      <c r="H35" s="94" t="s">
        <v>872</v>
      </c>
      <c r="I35" s="101"/>
    </row>
    <row r="36" spans="1:9" x14ac:dyDescent="0.25">
      <c r="A36" s="431" t="s">
        <v>126</v>
      </c>
      <c r="B36" s="94" t="s">
        <v>980</v>
      </c>
      <c r="C36" s="97" t="s">
        <v>12</v>
      </c>
      <c r="D36" s="95" t="s">
        <v>13</v>
      </c>
      <c r="E36" s="97" t="s">
        <v>903</v>
      </c>
      <c r="F36" s="94" t="s">
        <v>6232</v>
      </c>
      <c r="G36" s="97">
        <v>4</v>
      </c>
      <c r="H36" s="94" t="s">
        <v>872</v>
      </c>
      <c r="I36" s="101"/>
    </row>
    <row r="37" spans="1:9" hidden="1" x14ac:dyDescent="0.25">
      <c r="A37" s="431" t="s">
        <v>73</v>
      </c>
      <c r="B37" s="94" t="s">
        <v>981</v>
      </c>
      <c r="C37" s="97" t="s">
        <v>878</v>
      </c>
      <c r="D37" s="95" t="s">
        <v>678</v>
      </c>
      <c r="E37" s="97" t="s">
        <v>879</v>
      </c>
      <c r="F37" s="94" t="s">
        <v>6235</v>
      </c>
      <c r="G37" s="97">
        <v>25</v>
      </c>
      <c r="H37" s="94" t="s">
        <v>964</v>
      </c>
      <c r="I37" s="101"/>
    </row>
    <row r="38" spans="1:9" hidden="1" x14ac:dyDescent="0.25">
      <c r="A38" s="431" t="s">
        <v>74</v>
      </c>
      <c r="B38" s="94" t="s">
        <v>1138</v>
      </c>
      <c r="C38" s="97" t="s">
        <v>878</v>
      </c>
      <c r="D38" s="95" t="s">
        <v>678</v>
      </c>
      <c r="E38" s="97" t="s">
        <v>880</v>
      </c>
      <c r="F38" s="94" t="s">
        <v>6236</v>
      </c>
      <c r="G38" s="97">
        <v>25</v>
      </c>
      <c r="H38" s="94" t="s">
        <v>964</v>
      </c>
      <c r="I38" s="101"/>
    </row>
    <row r="39" spans="1:9" hidden="1" x14ac:dyDescent="0.25">
      <c r="A39" s="431" t="s">
        <v>75</v>
      </c>
      <c r="B39" s="94" t="s">
        <v>76</v>
      </c>
      <c r="C39" s="97" t="s">
        <v>878</v>
      </c>
      <c r="D39" s="95" t="s">
        <v>678</v>
      </c>
      <c r="E39" s="97" t="s">
        <v>881</v>
      </c>
      <c r="F39" s="94" t="s">
        <v>635</v>
      </c>
      <c r="G39" s="97">
        <v>25</v>
      </c>
      <c r="H39" s="94" t="s">
        <v>964</v>
      </c>
      <c r="I39" s="101"/>
    </row>
    <row r="40" spans="1:9" hidden="1" x14ac:dyDescent="0.25">
      <c r="A40" s="431" t="s">
        <v>77</v>
      </c>
      <c r="B40" s="94" t="s">
        <v>78</v>
      </c>
      <c r="C40" s="97" t="s">
        <v>878</v>
      </c>
      <c r="D40" s="95" t="s">
        <v>678</v>
      </c>
      <c r="E40" s="97" t="s">
        <v>881</v>
      </c>
      <c r="F40" s="94" t="s">
        <v>635</v>
      </c>
      <c r="G40" s="97">
        <v>25</v>
      </c>
      <c r="H40" s="94" t="s">
        <v>964</v>
      </c>
      <c r="I40" s="101"/>
    </row>
    <row r="41" spans="1:9" hidden="1" x14ac:dyDescent="0.25">
      <c r="A41" s="431" t="s">
        <v>747</v>
      </c>
      <c r="B41" s="94" t="s">
        <v>1136</v>
      </c>
      <c r="C41" s="97" t="s">
        <v>878</v>
      </c>
      <c r="D41" s="95" t="s">
        <v>678</v>
      </c>
      <c r="E41" s="97" t="s">
        <v>879</v>
      </c>
      <c r="F41" s="94" t="s">
        <v>6235</v>
      </c>
      <c r="G41" s="97">
        <v>25</v>
      </c>
      <c r="H41" s="94" t="s">
        <v>964</v>
      </c>
      <c r="I41" s="101"/>
    </row>
    <row r="42" spans="1:9" hidden="1" x14ac:dyDescent="0.25">
      <c r="A42" s="431" t="s">
        <v>748</v>
      </c>
      <c r="B42" s="94" t="s">
        <v>1137</v>
      </c>
      <c r="C42" s="97" t="s">
        <v>878</v>
      </c>
      <c r="D42" s="95" t="s">
        <v>678</v>
      </c>
      <c r="E42" s="97" t="s">
        <v>880</v>
      </c>
      <c r="F42" s="94" t="s">
        <v>6236</v>
      </c>
      <c r="G42" s="97">
        <v>25</v>
      </c>
      <c r="H42" s="94" t="s">
        <v>964</v>
      </c>
      <c r="I42" s="101"/>
    </row>
    <row r="43" spans="1:9" hidden="1" x14ac:dyDescent="0.25">
      <c r="A43" s="431" t="s">
        <v>749</v>
      </c>
      <c r="B43" s="94" t="s">
        <v>1139</v>
      </c>
      <c r="C43" s="97" t="s">
        <v>878</v>
      </c>
      <c r="D43" s="95" t="s">
        <v>678</v>
      </c>
      <c r="E43" s="97" t="s">
        <v>881</v>
      </c>
      <c r="F43" s="94" t="s">
        <v>635</v>
      </c>
      <c r="G43" s="97">
        <v>25</v>
      </c>
      <c r="H43" s="94" t="s">
        <v>964</v>
      </c>
      <c r="I43" s="101"/>
    </row>
    <row r="44" spans="1:9" hidden="1" x14ac:dyDescent="0.25">
      <c r="A44" s="431" t="s">
        <v>750</v>
      </c>
      <c r="B44" s="94" t="s">
        <v>1140</v>
      </c>
      <c r="C44" s="97" t="s">
        <v>878</v>
      </c>
      <c r="D44" s="95" t="s">
        <v>678</v>
      </c>
      <c r="E44" s="97" t="s">
        <v>881</v>
      </c>
      <c r="F44" s="94" t="s">
        <v>635</v>
      </c>
      <c r="G44" s="97">
        <v>25</v>
      </c>
      <c r="H44" s="94" t="s">
        <v>964</v>
      </c>
      <c r="I44" s="101"/>
    </row>
    <row r="45" spans="1:9" hidden="1" x14ac:dyDescent="0.25">
      <c r="A45" s="431" t="s">
        <v>45</v>
      </c>
      <c r="B45" s="94" t="s">
        <v>982</v>
      </c>
      <c r="C45" s="97" t="s">
        <v>0</v>
      </c>
      <c r="D45" s="95" t="s">
        <v>1</v>
      </c>
      <c r="E45" s="97" t="s">
        <v>868</v>
      </c>
      <c r="F45" s="94" t="s">
        <v>6237</v>
      </c>
      <c r="G45" s="97">
        <v>12</v>
      </c>
      <c r="H45" s="94" t="s">
        <v>906</v>
      </c>
      <c r="I45" s="101"/>
    </row>
    <row r="46" spans="1:9" hidden="1" x14ac:dyDescent="0.25">
      <c r="A46" s="431" t="s">
        <v>46</v>
      </c>
      <c r="B46" s="94" t="s">
        <v>983</v>
      </c>
      <c r="C46" s="97" t="s">
        <v>0</v>
      </c>
      <c r="D46" s="95" t="s">
        <v>1</v>
      </c>
      <c r="E46" s="97" t="s">
        <v>870</v>
      </c>
      <c r="F46" s="94" t="s">
        <v>6238</v>
      </c>
      <c r="G46" s="97">
        <v>12</v>
      </c>
      <c r="H46" s="94" t="s">
        <v>906</v>
      </c>
      <c r="I46" s="101"/>
    </row>
    <row r="47" spans="1:9" hidden="1" x14ac:dyDescent="0.25">
      <c r="A47" s="431" t="s">
        <v>47</v>
      </c>
      <c r="B47" s="94" t="s">
        <v>984</v>
      </c>
      <c r="C47" s="97" t="s">
        <v>0</v>
      </c>
      <c r="D47" s="95" t="s">
        <v>1</v>
      </c>
      <c r="E47" s="97" t="s">
        <v>868</v>
      </c>
      <c r="F47" s="94" t="s">
        <v>6237</v>
      </c>
      <c r="G47" s="97">
        <v>12</v>
      </c>
      <c r="H47" s="94" t="s">
        <v>906</v>
      </c>
      <c r="I47" s="101"/>
    </row>
    <row r="48" spans="1:9" hidden="1" x14ac:dyDescent="0.25">
      <c r="A48" s="431" t="s">
        <v>48</v>
      </c>
      <c r="B48" s="94" t="s">
        <v>985</v>
      </c>
      <c r="C48" s="97" t="s">
        <v>0</v>
      </c>
      <c r="D48" s="95" t="s">
        <v>1</v>
      </c>
      <c r="E48" s="97" t="s">
        <v>868</v>
      </c>
      <c r="F48" s="94" t="s">
        <v>6237</v>
      </c>
      <c r="G48" s="97">
        <v>12</v>
      </c>
      <c r="H48" s="94" t="s">
        <v>906</v>
      </c>
      <c r="I48" s="101"/>
    </row>
    <row r="49" spans="1:9" hidden="1" x14ac:dyDescent="0.25">
      <c r="A49" s="431" t="s">
        <v>49</v>
      </c>
      <c r="B49" s="94" t="s">
        <v>986</v>
      </c>
      <c r="C49" s="97" t="s">
        <v>0</v>
      </c>
      <c r="D49" s="95" t="s">
        <v>1</v>
      </c>
      <c r="E49" s="97" t="s">
        <v>868</v>
      </c>
      <c r="F49" s="94" t="s">
        <v>6237</v>
      </c>
      <c r="G49" s="97">
        <v>12</v>
      </c>
      <c r="H49" s="94" t="s">
        <v>906</v>
      </c>
      <c r="I49" s="101"/>
    </row>
    <row r="50" spans="1:9" hidden="1" x14ac:dyDescent="0.25">
      <c r="A50" s="431" t="s">
        <v>209</v>
      </c>
      <c r="B50" s="94" t="s">
        <v>210</v>
      </c>
      <c r="C50" s="97" t="s">
        <v>18</v>
      </c>
      <c r="D50" s="95" t="s">
        <v>653</v>
      </c>
      <c r="E50" s="97" t="s">
        <v>909</v>
      </c>
      <c r="F50" s="94" t="s">
        <v>639</v>
      </c>
      <c r="G50" s="97">
        <v>12</v>
      </c>
      <c r="H50" s="94" t="s">
        <v>906</v>
      </c>
      <c r="I50" s="101"/>
    </row>
    <row r="51" spans="1:9" s="379" customFormat="1" hidden="1" x14ac:dyDescent="0.25">
      <c r="A51" s="432" t="s">
        <v>50</v>
      </c>
      <c r="B51" s="376" t="s">
        <v>987</v>
      </c>
      <c r="C51" s="375" t="s">
        <v>0</v>
      </c>
      <c r="D51" s="377" t="s">
        <v>1</v>
      </c>
      <c r="E51" s="395">
        <v>44010</v>
      </c>
      <c r="F51" s="397" t="s">
        <v>633</v>
      </c>
      <c r="G51" s="375">
        <v>6</v>
      </c>
      <c r="H51" s="376" t="s">
        <v>876</v>
      </c>
      <c r="I51" s="378"/>
    </row>
    <row r="52" spans="1:9" s="379" customFormat="1" hidden="1" x14ac:dyDescent="0.25">
      <c r="A52" s="432" t="s">
        <v>51</v>
      </c>
      <c r="B52" s="376" t="s">
        <v>988</v>
      </c>
      <c r="C52" s="375" t="s">
        <v>0</v>
      </c>
      <c r="D52" s="377" t="s">
        <v>1</v>
      </c>
      <c r="E52" s="375" t="s">
        <v>873</v>
      </c>
      <c r="F52" s="376" t="s">
        <v>874</v>
      </c>
      <c r="G52" s="375">
        <v>10</v>
      </c>
      <c r="H52" s="376" t="s">
        <v>899</v>
      </c>
      <c r="I52" s="378"/>
    </row>
    <row r="53" spans="1:9" s="379" customFormat="1" hidden="1" x14ac:dyDescent="0.25">
      <c r="A53" s="432" t="s">
        <v>52</v>
      </c>
      <c r="B53" s="376" t="s">
        <v>989</v>
      </c>
      <c r="C53" s="375" t="s">
        <v>0</v>
      </c>
      <c r="D53" s="377" t="s">
        <v>1</v>
      </c>
      <c r="E53" s="395">
        <v>44010</v>
      </c>
      <c r="F53" s="397" t="s">
        <v>633</v>
      </c>
      <c r="G53" s="375">
        <v>12</v>
      </c>
      <c r="H53" s="376" t="s">
        <v>906</v>
      </c>
      <c r="I53" s="378"/>
    </row>
    <row r="54" spans="1:9" hidden="1" x14ac:dyDescent="0.25">
      <c r="A54" s="431" t="s">
        <v>53</v>
      </c>
      <c r="B54" s="94" t="s">
        <v>54</v>
      </c>
      <c r="C54" s="97" t="s">
        <v>0</v>
      </c>
      <c r="D54" s="95" t="s">
        <v>1</v>
      </c>
      <c r="E54" s="97" t="s">
        <v>873</v>
      </c>
      <c r="F54" s="94" t="s">
        <v>874</v>
      </c>
      <c r="G54" s="97">
        <v>10</v>
      </c>
      <c r="H54" s="94" t="s">
        <v>899</v>
      </c>
      <c r="I54" s="101"/>
    </row>
    <row r="55" spans="1:9" hidden="1" x14ac:dyDescent="0.25">
      <c r="A55" s="431" t="s">
        <v>55</v>
      </c>
      <c r="B55" s="94" t="s">
        <v>990</v>
      </c>
      <c r="C55" s="97" t="s">
        <v>0</v>
      </c>
      <c r="D55" s="95" t="s">
        <v>1</v>
      </c>
      <c r="E55" s="97" t="s">
        <v>873</v>
      </c>
      <c r="F55" s="94" t="s">
        <v>874</v>
      </c>
      <c r="G55" s="97">
        <v>10</v>
      </c>
      <c r="H55" s="94" t="s">
        <v>899</v>
      </c>
      <c r="I55" s="101"/>
    </row>
    <row r="56" spans="1:9" hidden="1" x14ac:dyDescent="0.25">
      <c r="A56" s="431" t="s">
        <v>56</v>
      </c>
      <c r="B56" s="94" t="s">
        <v>57</v>
      </c>
      <c r="C56" s="97" t="s">
        <v>0</v>
      </c>
      <c r="D56" s="95" t="s">
        <v>1</v>
      </c>
      <c r="E56" s="97" t="s">
        <v>873</v>
      </c>
      <c r="F56" s="94" t="s">
        <v>874</v>
      </c>
      <c r="G56" s="97">
        <v>10</v>
      </c>
      <c r="H56" s="94" t="s">
        <v>899</v>
      </c>
      <c r="I56" s="101"/>
    </row>
    <row r="57" spans="1:9" hidden="1" x14ac:dyDescent="0.25">
      <c r="A57" s="431" t="s">
        <v>58</v>
      </c>
      <c r="B57" s="94" t="s">
        <v>991</v>
      </c>
      <c r="C57" s="97" t="s">
        <v>0</v>
      </c>
      <c r="D57" s="95" t="s">
        <v>1</v>
      </c>
      <c r="E57" s="97" t="s">
        <v>872</v>
      </c>
      <c r="F57" s="94" t="s">
        <v>633</v>
      </c>
      <c r="G57" s="97">
        <v>6</v>
      </c>
      <c r="H57" s="94" t="s">
        <v>877</v>
      </c>
      <c r="I57" s="101"/>
    </row>
    <row r="58" spans="1:9" hidden="1" x14ac:dyDescent="0.25">
      <c r="A58" s="431" t="s">
        <v>59</v>
      </c>
      <c r="B58" s="94" t="s">
        <v>992</v>
      </c>
      <c r="C58" s="97" t="s">
        <v>0</v>
      </c>
      <c r="D58" s="95" t="s">
        <v>1</v>
      </c>
      <c r="E58" s="97" t="s">
        <v>872</v>
      </c>
      <c r="F58" s="94" t="s">
        <v>633</v>
      </c>
      <c r="G58" s="97">
        <v>10</v>
      </c>
      <c r="H58" s="94" t="s">
        <v>901</v>
      </c>
      <c r="I58" s="101"/>
    </row>
    <row r="59" spans="1:9" hidden="1" x14ac:dyDescent="0.25">
      <c r="A59" s="431" t="s">
        <v>60</v>
      </c>
      <c r="B59" s="94" t="s">
        <v>993</v>
      </c>
      <c r="C59" s="97" t="s">
        <v>0</v>
      </c>
      <c r="D59" s="95" t="s">
        <v>1</v>
      </c>
      <c r="E59" s="97" t="s">
        <v>872</v>
      </c>
      <c r="F59" s="94" t="s">
        <v>633</v>
      </c>
      <c r="G59" s="97">
        <v>10</v>
      </c>
      <c r="H59" s="94" t="s">
        <v>903</v>
      </c>
      <c r="I59" s="101"/>
    </row>
    <row r="60" spans="1:9" hidden="1" x14ac:dyDescent="0.25">
      <c r="A60" s="431" t="s">
        <v>61</v>
      </c>
      <c r="B60" s="94" t="s">
        <v>994</v>
      </c>
      <c r="C60" s="97" t="s">
        <v>0</v>
      </c>
      <c r="D60" s="95" t="s">
        <v>1</v>
      </c>
      <c r="E60" s="97" t="s">
        <v>872</v>
      </c>
      <c r="F60" s="94" t="s">
        <v>633</v>
      </c>
      <c r="G60" s="97">
        <v>7</v>
      </c>
      <c r="H60" s="94" t="s">
        <v>884</v>
      </c>
      <c r="I60" s="101"/>
    </row>
    <row r="61" spans="1:9" hidden="1" x14ac:dyDescent="0.25">
      <c r="A61" s="431" t="s">
        <v>6206</v>
      </c>
      <c r="B61" s="94" t="s">
        <v>995</v>
      </c>
      <c r="C61" s="97" t="s">
        <v>0</v>
      </c>
      <c r="D61" s="95" t="s">
        <v>1</v>
      </c>
      <c r="E61" s="97" t="s">
        <v>872</v>
      </c>
      <c r="F61" s="94" t="s">
        <v>633</v>
      </c>
      <c r="G61" s="97">
        <v>7</v>
      </c>
      <c r="H61" s="94" t="s">
        <v>885</v>
      </c>
      <c r="I61" s="101"/>
    </row>
    <row r="62" spans="1:9" hidden="1" x14ac:dyDescent="0.25">
      <c r="A62" s="431" t="s">
        <v>62</v>
      </c>
      <c r="B62" s="94" t="s">
        <v>996</v>
      </c>
      <c r="C62" s="97" t="s">
        <v>0</v>
      </c>
      <c r="D62" s="95" t="s">
        <v>1</v>
      </c>
      <c r="E62" s="97" t="s">
        <v>868</v>
      </c>
      <c r="F62" s="94" t="s">
        <v>869</v>
      </c>
      <c r="G62" s="97">
        <v>12</v>
      </c>
      <c r="H62" s="94" t="s">
        <v>906</v>
      </c>
      <c r="I62" s="101"/>
    </row>
    <row r="63" spans="1:9" hidden="1" x14ac:dyDescent="0.25">
      <c r="A63" s="431" t="s">
        <v>63</v>
      </c>
      <c r="B63" s="94" t="s">
        <v>64</v>
      </c>
      <c r="C63" s="97" t="s">
        <v>0</v>
      </c>
      <c r="D63" s="95" t="s">
        <v>1</v>
      </c>
      <c r="E63" s="97" t="s">
        <v>873</v>
      </c>
      <c r="F63" s="94" t="s">
        <v>874</v>
      </c>
      <c r="G63" s="97">
        <v>10</v>
      </c>
      <c r="H63" s="94" t="s">
        <v>899</v>
      </c>
      <c r="I63" s="101"/>
    </row>
    <row r="64" spans="1:9" hidden="1" x14ac:dyDescent="0.25">
      <c r="A64" s="431" t="s">
        <v>65</v>
      </c>
      <c r="B64" s="94" t="s">
        <v>66</v>
      </c>
      <c r="C64" s="97" t="s">
        <v>0</v>
      </c>
      <c r="D64" s="95" t="s">
        <v>1</v>
      </c>
      <c r="E64" s="97" t="s">
        <v>873</v>
      </c>
      <c r="F64" s="94" t="s">
        <v>874</v>
      </c>
      <c r="G64" s="97">
        <v>7</v>
      </c>
      <c r="H64" s="94" t="s">
        <v>882</v>
      </c>
      <c r="I64" s="101"/>
    </row>
    <row r="65" spans="1:9" hidden="1" x14ac:dyDescent="0.25">
      <c r="A65" s="431" t="s">
        <v>67</v>
      </c>
      <c r="B65" s="94" t="s">
        <v>1141</v>
      </c>
      <c r="C65" s="97" t="s">
        <v>0</v>
      </c>
      <c r="D65" s="95" t="s">
        <v>1</v>
      </c>
      <c r="E65" s="97" t="s">
        <v>868</v>
      </c>
      <c r="F65" s="94" t="s">
        <v>869</v>
      </c>
      <c r="G65" s="97">
        <v>12</v>
      </c>
      <c r="H65" s="94" t="s">
        <v>906</v>
      </c>
      <c r="I65" s="101"/>
    </row>
    <row r="66" spans="1:9" hidden="1" x14ac:dyDescent="0.25">
      <c r="A66" s="431" t="s">
        <v>68</v>
      </c>
      <c r="B66" s="94" t="s">
        <v>1142</v>
      </c>
      <c r="C66" s="97" t="s">
        <v>0</v>
      </c>
      <c r="D66" s="95" t="s">
        <v>1</v>
      </c>
      <c r="E66" s="97" t="s">
        <v>870</v>
      </c>
      <c r="F66" s="94" t="s">
        <v>871</v>
      </c>
      <c r="G66" s="97">
        <v>10</v>
      </c>
      <c r="H66" s="94" t="s">
        <v>899</v>
      </c>
      <c r="I66" s="101"/>
    </row>
    <row r="67" spans="1:9" hidden="1" x14ac:dyDescent="0.25">
      <c r="A67" s="431" t="s">
        <v>69</v>
      </c>
      <c r="B67" s="94" t="s">
        <v>997</v>
      </c>
      <c r="C67" s="97" t="s">
        <v>0</v>
      </c>
      <c r="D67" s="95" t="s">
        <v>1</v>
      </c>
      <c r="E67" s="97" t="s">
        <v>872</v>
      </c>
      <c r="F67" s="94" t="s">
        <v>633</v>
      </c>
      <c r="G67" s="97">
        <v>7</v>
      </c>
      <c r="H67" s="94" t="s">
        <v>886</v>
      </c>
      <c r="I67" s="101"/>
    </row>
    <row r="68" spans="1:9" hidden="1" x14ac:dyDescent="0.25">
      <c r="A68" s="431" t="s">
        <v>70</v>
      </c>
      <c r="B68" s="94" t="s">
        <v>998</v>
      </c>
      <c r="C68" s="97" t="s">
        <v>0</v>
      </c>
      <c r="D68" s="95" t="s">
        <v>1</v>
      </c>
      <c r="E68" s="97" t="s">
        <v>872</v>
      </c>
      <c r="F68" s="94" t="s">
        <v>633</v>
      </c>
      <c r="G68" s="97">
        <v>7</v>
      </c>
      <c r="H68" s="94" t="s">
        <v>886</v>
      </c>
      <c r="I68" s="101"/>
    </row>
    <row r="69" spans="1:9" hidden="1" x14ac:dyDescent="0.25">
      <c r="A69" s="431" t="s">
        <v>751</v>
      </c>
      <c r="B69" s="94" t="s">
        <v>752</v>
      </c>
      <c r="C69" s="97" t="s">
        <v>0</v>
      </c>
      <c r="D69" s="95" t="s">
        <v>1</v>
      </c>
      <c r="E69" s="97" t="s">
        <v>873</v>
      </c>
      <c r="F69" s="94" t="s">
        <v>874</v>
      </c>
      <c r="G69" s="97">
        <v>5</v>
      </c>
      <c r="H69" s="94" t="s">
        <v>875</v>
      </c>
      <c r="I69" s="101"/>
    </row>
    <row r="70" spans="1:9" hidden="1" x14ac:dyDescent="0.25">
      <c r="A70" s="431" t="s">
        <v>753</v>
      </c>
      <c r="B70" s="94" t="s">
        <v>754</v>
      </c>
      <c r="C70" s="97" t="s">
        <v>0</v>
      </c>
      <c r="D70" s="95" t="s">
        <v>1</v>
      </c>
      <c r="E70" s="97" t="s">
        <v>873</v>
      </c>
      <c r="F70" s="94" t="s">
        <v>874</v>
      </c>
      <c r="G70" s="97">
        <v>10</v>
      </c>
      <c r="H70" s="94" t="s">
        <v>899</v>
      </c>
      <c r="I70" s="101"/>
    </row>
    <row r="71" spans="1:9" hidden="1" x14ac:dyDescent="0.25">
      <c r="A71" s="431" t="s">
        <v>755</v>
      </c>
      <c r="B71" s="94" t="s">
        <v>756</v>
      </c>
      <c r="C71" s="97" t="s">
        <v>0</v>
      </c>
      <c r="D71" s="95" t="s">
        <v>1</v>
      </c>
      <c r="E71" s="97" t="s">
        <v>872</v>
      </c>
      <c r="F71" s="94" t="s">
        <v>633</v>
      </c>
      <c r="G71" s="97">
        <v>162</v>
      </c>
      <c r="H71" s="94" t="s">
        <v>879</v>
      </c>
      <c r="I71" s="101"/>
    </row>
    <row r="72" spans="1:9" hidden="1" x14ac:dyDescent="0.25">
      <c r="A72" s="431" t="s">
        <v>757</v>
      </c>
      <c r="B72" s="94" t="s">
        <v>758</v>
      </c>
      <c r="C72" s="97" t="s">
        <v>0</v>
      </c>
      <c r="D72" s="95" t="s">
        <v>1</v>
      </c>
      <c r="E72" s="97" t="s">
        <v>872</v>
      </c>
      <c r="F72" s="94" t="s">
        <v>633</v>
      </c>
      <c r="G72" s="97">
        <v>162</v>
      </c>
      <c r="H72" s="94" t="s">
        <v>880</v>
      </c>
      <c r="I72" s="101"/>
    </row>
    <row r="73" spans="1:9" hidden="1" x14ac:dyDescent="0.25">
      <c r="A73" s="431" t="s">
        <v>730</v>
      </c>
      <c r="B73" s="94" t="s">
        <v>999</v>
      </c>
      <c r="C73" s="97" t="s">
        <v>0</v>
      </c>
      <c r="D73" s="95" t="s">
        <v>1</v>
      </c>
      <c r="E73" s="97" t="s">
        <v>872</v>
      </c>
      <c r="F73" s="94" t="s">
        <v>633</v>
      </c>
      <c r="G73" s="97">
        <v>162</v>
      </c>
      <c r="H73" s="94" t="s">
        <v>881</v>
      </c>
      <c r="I73" s="101"/>
    </row>
    <row r="74" spans="1:9" hidden="1" x14ac:dyDescent="0.25">
      <c r="A74" s="431" t="s">
        <v>731</v>
      </c>
      <c r="B74" s="94" t="s">
        <v>732</v>
      </c>
      <c r="C74" s="97" t="s">
        <v>0</v>
      </c>
      <c r="D74" s="95" t="s">
        <v>1</v>
      </c>
      <c r="E74" s="97" t="s">
        <v>868</v>
      </c>
      <c r="F74" s="94" t="s">
        <v>6237</v>
      </c>
      <c r="G74" s="97">
        <v>162</v>
      </c>
      <c r="H74" s="94" t="s">
        <v>881</v>
      </c>
      <c r="I74" s="101"/>
    </row>
    <row r="75" spans="1:9" hidden="1" x14ac:dyDescent="0.25">
      <c r="A75" s="431" t="s">
        <v>733</v>
      </c>
      <c r="B75" s="94" t="s">
        <v>734</v>
      </c>
      <c r="C75" s="97" t="s">
        <v>0</v>
      </c>
      <c r="D75" s="95" t="s">
        <v>1</v>
      </c>
      <c r="E75" s="97" t="s">
        <v>872</v>
      </c>
      <c r="F75" s="94" t="s">
        <v>633</v>
      </c>
      <c r="G75" s="97">
        <v>162</v>
      </c>
      <c r="H75" s="94" t="s">
        <v>881</v>
      </c>
      <c r="I75" s="101"/>
    </row>
    <row r="76" spans="1:9" hidden="1" x14ac:dyDescent="0.25">
      <c r="A76" s="431" t="s">
        <v>735</v>
      </c>
      <c r="B76" s="94" t="s">
        <v>736</v>
      </c>
      <c r="C76" s="97" t="s">
        <v>0</v>
      </c>
      <c r="D76" s="95" t="s">
        <v>1</v>
      </c>
      <c r="E76" s="97" t="s">
        <v>872</v>
      </c>
      <c r="F76" s="94" t="s">
        <v>633</v>
      </c>
      <c r="G76" s="97">
        <v>162</v>
      </c>
      <c r="H76" s="94" t="s">
        <v>881</v>
      </c>
      <c r="I76" s="101"/>
    </row>
    <row r="77" spans="1:9" hidden="1" x14ac:dyDescent="0.25">
      <c r="A77" s="431" t="s">
        <v>737</v>
      </c>
      <c r="B77" s="94" t="s">
        <v>738</v>
      </c>
      <c r="C77" s="97" t="s">
        <v>0</v>
      </c>
      <c r="D77" s="95" t="s">
        <v>1</v>
      </c>
      <c r="E77" s="97" t="s">
        <v>872</v>
      </c>
      <c r="F77" s="94" t="s">
        <v>633</v>
      </c>
      <c r="G77" s="97">
        <v>162</v>
      </c>
      <c r="H77" s="94" t="s">
        <v>880</v>
      </c>
      <c r="I77" s="101"/>
    </row>
    <row r="78" spans="1:9" x14ac:dyDescent="0.25">
      <c r="A78" s="540" t="s">
        <v>6220</v>
      </c>
      <c r="B78" s="541" t="s">
        <v>6222</v>
      </c>
      <c r="C78" s="665" t="s">
        <v>12</v>
      </c>
      <c r="D78" s="666" t="s">
        <v>13</v>
      </c>
      <c r="E78" s="665" t="s">
        <v>901</v>
      </c>
      <c r="F78" s="667" t="s">
        <v>902</v>
      </c>
      <c r="G78" s="97">
        <v>11</v>
      </c>
      <c r="H78" s="94"/>
      <c r="I78" s="101"/>
    </row>
    <row r="79" spans="1:9" x14ac:dyDescent="0.25">
      <c r="A79" s="540" t="s">
        <v>6221</v>
      </c>
      <c r="B79" s="541" t="s">
        <v>6223</v>
      </c>
      <c r="C79" s="665" t="s">
        <v>12</v>
      </c>
      <c r="D79" s="666" t="s">
        <v>13</v>
      </c>
      <c r="E79" s="665" t="s">
        <v>903</v>
      </c>
      <c r="F79" s="667" t="s">
        <v>904</v>
      </c>
      <c r="G79" s="97">
        <v>11</v>
      </c>
      <c r="H79" s="94"/>
      <c r="I79" s="101"/>
    </row>
    <row r="80" spans="1:9" hidden="1" x14ac:dyDescent="0.25">
      <c r="A80" s="431" t="s">
        <v>86</v>
      </c>
      <c r="B80" s="94" t="s">
        <v>87</v>
      </c>
      <c r="C80" s="97" t="s">
        <v>8</v>
      </c>
      <c r="D80" s="95" t="s">
        <v>9</v>
      </c>
      <c r="E80" s="97" t="s">
        <v>890</v>
      </c>
      <c r="F80" s="94" t="s">
        <v>891</v>
      </c>
      <c r="G80" s="97">
        <v>4</v>
      </c>
      <c r="H80" s="94" t="s">
        <v>872</v>
      </c>
      <c r="I80" s="101"/>
    </row>
    <row r="81" spans="1:9" hidden="1" x14ac:dyDescent="0.25">
      <c r="A81" s="431" t="s">
        <v>88</v>
      </c>
      <c r="B81" s="94" t="s">
        <v>1000</v>
      </c>
      <c r="C81" s="97" t="s">
        <v>8</v>
      </c>
      <c r="D81" s="95" t="s">
        <v>9</v>
      </c>
      <c r="E81" s="97" t="s">
        <v>888</v>
      </c>
      <c r="F81" s="94" t="s">
        <v>6239</v>
      </c>
      <c r="G81" s="97">
        <v>4</v>
      </c>
      <c r="H81" s="94" t="s">
        <v>872</v>
      </c>
      <c r="I81" s="101"/>
    </row>
    <row r="82" spans="1:9" hidden="1" x14ac:dyDescent="0.25">
      <c r="A82" s="431" t="s">
        <v>89</v>
      </c>
      <c r="B82" s="94" t="s">
        <v>1001</v>
      </c>
      <c r="C82" s="97" t="s">
        <v>8</v>
      </c>
      <c r="D82" s="95" t="s">
        <v>9</v>
      </c>
      <c r="E82" s="97" t="s">
        <v>889</v>
      </c>
      <c r="F82" s="94" t="s">
        <v>6240</v>
      </c>
      <c r="G82" s="97">
        <v>4</v>
      </c>
      <c r="H82" s="94" t="s">
        <v>873</v>
      </c>
      <c r="I82" s="101"/>
    </row>
    <row r="83" spans="1:9" hidden="1" x14ac:dyDescent="0.25">
      <c r="A83" s="431" t="s">
        <v>90</v>
      </c>
      <c r="B83" s="94" t="s">
        <v>6268</v>
      </c>
      <c r="C83" s="97" t="s">
        <v>8</v>
      </c>
      <c r="D83" s="95" t="s">
        <v>9</v>
      </c>
      <c r="E83" s="97" t="s">
        <v>888</v>
      </c>
      <c r="F83" s="94" t="s">
        <v>6239</v>
      </c>
      <c r="G83" s="97">
        <v>4</v>
      </c>
      <c r="H83" s="94" t="s">
        <v>873</v>
      </c>
      <c r="I83" s="101"/>
    </row>
    <row r="84" spans="1:9" hidden="1" x14ac:dyDescent="0.25">
      <c r="A84" s="431" t="s">
        <v>91</v>
      </c>
      <c r="B84" s="94" t="s">
        <v>6269</v>
      </c>
      <c r="C84" s="97" t="s">
        <v>8</v>
      </c>
      <c r="D84" s="95" t="s">
        <v>9</v>
      </c>
      <c r="E84" s="97" t="s">
        <v>889</v>
      </c>
      <c r="F84" s="94" t="s">
        <v>6240</v>
      </c>
      <c r="G84" s="97">
        <v>4</v>
      </c>
      <c r="H84" s="94" t="s">
        <v>873</v>
      </c>
      <c r="I84" s="101"/>
    </row>
    <row r="85" spans="1:9" hidden="1" x14ac:dyDescent="0.25">
      <c r="A85" s="596" t="s">
        <v>6265</v>
      </c>
      <c r="B85" s="600" t="s">
        <v>6263</v>
      </c>
      <c r="C85" s="97" t="s">
        <v>8</v>
      </c>
      <c r="D85" s="95" t="s">
        <v>9</v>
      </c>
      <c r="E85" s="97" t="s">
        <v>888</v>
      </c>
      <c r="F85" s="94" t="s">
        <v>6239</v>
      </c>
      <c r="G85" s="97">
        <v>4</v>
      </c>
      <c r="H85" s="94" t="s">
        <v>873</v>
      </c>
      <c r="I85" s="101"/>
    </row>
    <row r="86" spans="1:9" hidden="1" x14ac:dyDescent="0.25">
      <c r="A86" s="596" t="s">
        <v>6266</v>
      </c>
      <c r="B86" s="600" t="s">
        <v>6264</v>
      </c>
      <c r="C86" s="97" t="s">
        <v>8</v>
      </c>
      <c r="D86" s="95" t="s">
        <v>9</v>
      </c>
      <c r="E86" s="97" t="s">
        <v>889</v>
      </c>
      <c r="F86" s="94" t="s">
        <v>6240</v>
      </c>
      <c r="G86" s="97">
        <v>4</v>
      </c>
      <c r="H86" s="94" t="s">
        <v>873</v>
      </c>
      <c r="I86" s="101"/>
    </row>
    <row r="87" spans="1:9" hidden="1" x14ac:dyDescent="0.25">
      <c r="A87" s="431" t="s">
        <v>92</v>
      </c>
      <c r="B87" s="94" t="s">
        <v>93</v>
      </c>
      <c r="C87" s="97" t="s">
        <v>8</v>
      </c>
      <c r="D87" s="95" t="s">
        <v>9</v>
      </c>
      <c r="E87" s="97" t="s">
        <v>890</v>
      </c>
      <c r="F87" s="94" t="s">
        <v>891</v>
      </c>
      <c r="G87" s="97">
        <v>4</v>
      </c>
      <c r="H87" s="94" t="s">
        <v>872</v>
      </c>
      <c r="I87" s="101"/>
    </row>
    <row r="88" spans="1:9" hidden="1" x14ac:dyDescent="0.25">
      <c r="A88" s="431" t="s">
        <v>94</v>
      </c>
      <c r="B88" s="94" t="s">
        <v>95</v>
      </c>
      <c r="C88" s="97" t="s">
        <v>8</v>
      </c>
      <c r="D88" s="95" t="s">
        <v>9</v>
      </c>
      <c r="E88" s="97" t="s">
        <v>889</v>
      </c>
      <c r="F88" s="94" t="s">
        <v>6240</v>
      </c>
      <c r="G88" s="97">
        <v>4</v>
      </c>
      <c r="H88" s="94" t="s">
        <v>873</v>
      </c>
      <c r="I88" s="101"/>
    </row>
    <row r="89" spans="1:9" hidden="1" x14ac:dyDescent="0.25">
      <c r="A89" s="431" t="s">
        <v>96</v>
      </c>
      <c r="B89" s="94" t="s">
        <v>1002</v>
      </c>
      <c r="C89" s="97" t="s">
        <v>8</v>
      </c>
      <c r="D89" s="95" t="s">
        <v>9</v>
      </c>
      <c r="E89" s="97" t="s">
        <v>888</v>
      </c>
      <c r="F89" s="94" t="s">
        <v>6239</v>
      </c>
      <c r="G89" s="97">
        <v>4</v>
      </c>
      <c r="H89" s="94" t="s">
        <v>868</v>
      </c>
      <c r="I89" s="101"/>
    </row>
    <row r="90" spans="1:9" hidden="1" x14ac:dyDescent="0.25">
      <c r="A90" s="431" t="s">
        <v>97</v>
      </c>
      <c r="B90" s="94" t="s">
        <v>1003</v>
      </c>
      <c r="C90" s="97" t="s">
        <v>8</v>
      </c>
      <c r="D90" s="95" t="s">
        <v>9</v>
      </c>
      <c r="E90" s="97" t="s">
        <v>889</v>
      </c>
      <c r="F90" s="94" t="s">
        <v>6240</v>
      </c>
      <c r="G90" s="97">
        <v>4</v>
      </c>
      <c r="H90" s="94" t="s">
        <v>872</v>
      </c>
      <c r="I90" s="101"/>
    </row>
    <row r="91" spans="1:9" hidden="1" x14ac:dyDescent="0.25">
      <c r="A91" s="431" t="s">
        <v>98</v>
      </c>
      <c r="B91" s="94" t="s">
        <v>1004</v>
      </c>
      <c r="C91" s="97" t="s">
        <v>8</v>
      </c>
      <c r="D91" s="95" t="s">
        <v>9</v>
      </c>
      <c r="E91" s="97" t="s">
        <v>887</v>
      </c>
      <c r="F91" s="94" t="s">
        <v>636</v>
      </c>
      <c r="G91" s="97">
        <v>4</v>
      </c>
      <c r="H91" s="94" t="s">
        <v>868</v>
      </c>
      <c r="I91" s="101"/>
    </row>
    <row r="92" spans="1:9" hidden="1" x14ac:dyDescent="0.25">
      <c r="A92" s="431" t="s">
        <v>99</v>
      </c>
      <c r="B92" s="94" t="s">
        <v>1005</v>
      </c>
      <c r="C92" s="97" t="s">
        <v>8</v>
      </c>
      <c r="D92" s="95" t="s">
        <v>9</v>
      </c>
      <c r="E92" s="97" t="s">
        <v>887</v>
      </c>
      <c r="F92" s="94" t="s">
        <v>636</v>
      </c>
      <c r="G92" s="97">
        <v>4</v>
      </c>
      <c r="H92" s="94" t="s">
        <v>873</v>
      </c>
      <c r="I92" s="101"/>
    </row>
    <row r="93" spans="1:9" hidden="1" x14ac:dyDescent="0.25">
      <c r="A93" s="431" t="s">
        <v>100</v>
      </c>
      <c r="B93" s="94" t="s">
        <v>1006</v>
      </c>
      <c r="C93" s="97" t="s">
        <v>8</v>
      </c>
      <c r="D93" s="95" t="s">
        <v>9</v>
      </c>
      <c r="E93" s="97" t="s">
        <v>887</v>
      </c>
      <c r="F93" s="94" t="s">
        <v>636</v>
      </c>
      <c r="G93" s="97">
        <v>4</v>
      </c>
      <c r="H93" s="94" t="s">
        <v>873</v>
      </c>
      <c r="I93" s="101"/>
    </row>
    <row r="94" spans="1:9" hidden="1" x14ac:dyDescent="0.25">
      <c r="A94" s="431" t="s">
        <v>101</v>
      </c>
      <c r="B94" s="94" t="s">
        <v>1007</v>
      </c>
      <c r="C94" s="97" t="s">
        <v>8</v>
      </c>
      <c r="D94" s="95" t="s">
        <v>9</v>
      </c>
      <c r="E94" s="97" t="s">
        <v>887</v>
      </c>
      <c r="F94" s="94" t="s">
        <v>636</v>
      </c>
      <c r="G94" s="97">
        <v>4</v>
      </c>
      <c r="H94" s="94" t="s">
        <v>868</v>
      </c>
      <c r="I94" s="101"/>
    </row>
    <row r="95" spans="1:9" hidden="1" x14ac:dyDescent="0.25">
      <c r="A95" s="431" t="s">
        <v>759</v>
      </c>
      <c r="B95" s="94" t="s">
        <v>102</v>
      </c>
      <c r="C95" s="97" t="s">
        <v>8</v>
      </c>
      <c r="D95" s="95" t="s">
        <v>9</v>
      </c>
      <c r="E95" s="97" t="s">
        <v>890</v>
      </c>
      <c r="F95" s="94" t="s">
        <v>891</v>
      </c>
      <c r="G95" s="97">
        <v>4</v>
      </c>
      <c r="H95" s="94" t="s">
        <v>872</v>
      </c>
      <c r="I95" s="101"/>
    </row>
    <row r="96" spans="1:9" hidden="1" x14ac:dyDescent="0.25">
      <c r="A96" s="431" t="s">
        <v>760</v>
      </c>
      <c r="B96" s="94" t="s">
        <v>103</v>
      </c>
      <c r="C96" s="97" t="s">
        <v>8</v>
      </c>
      <c r="D96" s="95" t="s">
        <v>9</v>
      </c>
      <c r="E96" s="97" t="s">
        <v>890</v>
      </c>
      <c r="F96" s="94" t="s">
        <v>891</v>
      </c>
      <c r="G96" s="97">
        <v>4</v>
      </c>
      <c r="H96" s="94" t="s">
        <v>872</v>
      </c>
      <c r="I96" s="101"/>
    </row>
    <row r="97" spans="1:12" hidden="1" x14ac:dyDescent="0.25">
      <c r="A97" s="431" t="s">
        <v>1195</v>
      </c>
      <c r="B97" s="94" t="s">
        <v>1196</v>
      </c>
      <c r="C97" s="97" t="s">
        <v>10</v>
      </c>
      <c r="D97" s="95" t="s">
        <v>11</v>
      </c>
      <c r="E97" s="97" t="s">
        <v>892</v>
      </c>
      <c r="F97" s="94" t="s">
        <v>637</v>
      </c>
      <c r="G97" s="97">
        <v>4</v>
      </c>
      <c r="H97" s="94" t="s">
        <v>873</v>
      </c>
      <c r="I97" s="101"/>
    </row>
    <row r="98" spans="1:12" hidden="1" x14ac:dyDescent="0.25">
      <c r="A98" s="431" t="s">
        <v>104</v>
      </c>
      <c r="B98" s="94" t="s">
        <v>1008</v>
      </c>
      <c r="C98" s="97" t="s">
        <v>10</v>
      </c>
      <c r="D98" s="95" t="s">
        <v>11</v>
      </c>
      <c r="E98" s="97" t="s">
        <v>893</v>
      </c>
      <c r="F98" s="94" t="s">
        <v>894</v>
      </c>
      <c r="G98" s="97">
        <v>4</v>
      </c>
      <c r="H98" s="94" t="s">
        <v>870</v>
      </c>
      <c r="I98" s="101"/>
    </row>
    <row r="99" spans="1:12" hidden="1" x14ac:dyDescent="0.25">
      <c r="A99" s="431" t="s">
        <v>105</v>
      </c>
      <c r="B99" s="94" t="s">
        <v>1009</v>
      </c>
      <c r="C99" s="97" t="s">
        <v>10</v>
      </c>
      <c r="D99" s="95" t="s">
        <v>11</v>
      </c>
      <c r="E99" s="97" t="s">
        <v>895</v>
      </c>
      <c r="F99" s="94" t="s">
        <v>896</v>
      </c>
      <c r="G99" s="97">
        <v>4</v>
      </c>
      <c r="H99" s="94" t="s">
        <v>870</v>
      </c>
      <c r="I99" s="101"/>
      <c r="L99" s="102"/>
    </row>
    <row r="100" spans="1:12" s="102" customFormat="1" hidden="1" x14ac:dyDescent="0.25">
      <c r="A100" s="431" t="s">
        <v>106</v>
      </c>
      <c r="B100" s="94" t="s">
        <v>1010</v>
      </c>
      <c r="C100" s="97" t="s">
        <v>10</v>
      </c>
      <c r="D100" s="95" t="s">
        <v>11</v>
      </c>
      <c r="E100" s="97" t="s">
        <v>892</v>
      </c>
      <c r="F100" s="94" t="s">
        <v>637</v>
      </c>
      <c r="G100" s="97">
        <v>4</v>
      </c>
      <c r="H100" s="94" t="s">
        <v>873</v>
      </c>
      <c r="I100" s="101"/>
      <c r="L100" s="100"/>
    </row>
    <row r="101" spans="1:12" hidden="1" x14ac:dyDescent="0.25">
      <c r="A101" s="431" t="s">
        <v>107</v>
      </c>
      <c r="B101" s="94" t="s">
        <v>1011</v>
      </c>
      <c r="C101" s="97" t="s">
        <v>10</v>
      </c>
      <c r="D101" s="95" t="s">
        <v>11</v>
      </c>
      <c r="E101" s="97" t="s">
        <v>892</v>
      </c>
      <c r="F101" s="94" t="s">
        <v>637</v>
      </c>
      <c r="G101" s="97">
        <v>4</v>
      </c>
      <c r="H101" s="94" t="s">
        <v>873</v>
      </c>
      <c r="I101" s="101"/>
    </row>
    <row r="102" spans="1:12" hidden="1" x14ac:dyDescent="0.25">
      <c r="A102" s="431" t="s">
        <v>108</v>
      </c>
      <c r="B102" s="94" t="s">
        <v>1012</v>
      </c>
      <c r="C102" s="97" t="s">
        <v>10</v>
      </c>
      <c r="D102" s="95" t="s">
        <v>11</v>
      </c>
      <c r="E102" s="97" t="s">
        <v>893</v>
      </c>
      <c r="F102" s="94" t="s">
        <v>894</v>
      </c>
      <c r="G102" s="97">
        <v>4</v>
      </c>
      <c r="H102" s="94" t="s">
        <v>873</v>
      </c>
      <c r="I102" s="101"/>
    </row>
    <row r="103" spans="1:12" hidden="1" x14ac:dyDescent="0.25">
      <c r="A103" s="431" t="s">
        <v>109</v>
      </c>
      <c r="B103" s="94" t="s">
        <v>1013</v>
      </c>
      <c r="C103" s="97" t="s">
        <v>10</v>
      </c>
      <c r="D103" s="95" t="s">
        <v>11</v>
      </c>
      <c r="E103" s="97" t="s">
        <v>892</v>
      </c>
      <c r="F103" s="94" t="s">
        <v>637</v>
      </c>
      <c r="G103" s="97">
        <v>4</v>
      </c>
      <c r="H103" s="94" t="s">
        <v>872</v>
      </c>
      <c r="I103" s="101"/>
    </row>
    <row r="104" spans="1:12" hidden="1" x14ac:dyDescent="0.25">
      <c r="A104" s="431" t="s">
        <v>110</v>
      </c>
      <c r="B104" s="94" t="s">
        <v>1014</v>
      </c>
      <c r="C104" s="97" t="s">
        <v>10</v>
      </c>
      <c r="D104" s="95" t="s">
        <v>11</v>
      </c>
      <c r="E104" s="97" t="s">
        <v>892</v>
      </c>
      <c r="F104" s="94" t="s">
        <v>637</v>
      </c>
      <c r="G104" s="97">
        <v>4</v>
      </c>
      <c r="H104" s="94" t="s">
        <v>872</v>
      </c>
      <c r="I104" s="101"/>
    </row>
    <row r="105" spans="1:12" hidden="1" x14ac:dyDescent="0.25">
      <c r="A105" s="431" t="s">
        <v>761</v>
      </c>
      <c r="B105" s="94" t="s">
        <v>762</v>
      </c>
      <c r="C105" s="97" t="s">
        <v>10</v>
      </c>
      <c r="D105" s="95" t="s">
        <v>11</v>
      </c>
      <c r="E105" s="97" t="s">
        <v>893</v>
      </c>
      <c r="F105" s="94" t="s">
        <v>894</v>
      </c>
      <c r="G105" s="97">
        <v>4</v>
      </c>
      <c r="H105" s="94" t="s">
        <v>868</v>
      </c>
      <c r="I105" s="101"/>
    </row>
    <row r="106" spans="1:12" hidden="1" x14ac:dyDescent="0.25">
      <c r="A106" s="431" t="s">
        <v>763</v>
      </c>
      <c r="B106" s="94" t="s">
        <v>764</v>
      </c>
      <c r="C106" s="97" t="s">
        <v>10</v>
      </c>
      <c r="D106" s="95" t="s">
        <v>11</v>
      </c>
      <c r="E106" s="97" t="s">
        <v>895</v>
      </c>
      <c r="F106" s="94" t="s">
        <v>896</v>
      </c>
      <c r="G106" s="97">
        <v>4</v>
      </c>
      <c r="H106" s="94" t="s">
        <v>868</v>
      </c>
      <c r="I106" s="101"/>
    </row>
    <row r="107" spans="1:12" hidden="1" x14ac:dyDescent="0.25">
      <c r="A107" s="431" t="s">
        <v>765</v>
      </c>
      <c r="B107" s="94" t="s">
        <v>766</v>
      </c>
      <c r="C107" s="97" t="s">
        <v>10</v>
      </c>
      <c r="D107" s="95" t="s">
        <v>11</v>
      </c>
      <c r="E107" s="97" t="s">
        <v>895</v>
      </c>
      <c r="F107" s="94" t="s">
        <v>896</v>
      </c>
      <c r="G107" s="97">
        <v>4</v>
      </c>
      <c r="H107" s="94" t="s">
        <v>870</v>
      </c>
      <c r="I107" s="101"/>
    </row>
    <row r="108" spans="1:12" hidden="1" x14ac:dyDescent="0.25">
      <c r="A108" s="431" t="s">
        <v>767</v>
      </c>
      <c r="B108" s="94" t="s">
        <v>768</v>
      </c>
      <c r="C108" s="97" t="s">
        <v>10</v>
      </c>
      <c r="D108" s="95" t="s">
        <v>11</v>
      </c>
      <c r="E108" s="97" t="s">
        <v>892</v>
      </c>
      <c r="F108" s="94" t="s">
        <v>637</v>
      </c>
      <c r="G108" s="97">
        <v>4</v>
      </c>
      <c r="H108" s="94" t="s">
        <v>872</v>
      </c>
      <c r="I108" s="101"/>
    </row>
    <row r="109" spans="1:12" hidden="1" x14ac:dyDescent="0.25">
      <c r="A109" s="431" t="s">
        <v>769</v>
      </c>
      <c r="B109" s="94" t="s">
        <v>770</v>
      </c>
      <c r="C109" s="97" t="s">
        <v>10</v>
      </c>
      <c r="D109" s="95" t="s">
        <v>11</v>
      </c>
      <c r="E109" s="524" t="s">
        <v>893</v>
      </c>
      <c r="F109" s="525" t="s">
        <v>894</v>
      </c>
      <c r="G109" s="97">
        <v>4</v>
      </c>
      <c r="H109" s="94" t="s">
        <v>873</v>
      </c>
      <c r="I109" s="101"/>
    </row>
    <row r="110" spans="1:12" hidden="1" x14ac:dyDescent="0.25">
      <c r="A110" s="431" t="s">
        <v>771</v>
      </c>
      <c r="B110" s="94" t="s">
        <v>111</v>
      </c>
      <c r="C110" s="97" t="s">
        <v>10</v>
      </c>
      <c r="D110" s="95" t="s">
        <v>11</v>
      </c>
      <c r="E110" s="97" t="s">
        <v>897</v>
      </c>
      <c r="F110" s="94" t="s">
        <v>898</v>
      </c>
      <c r="G110" s="97">
        <v>4</v>
      </c>
      <c r="H110" s="94" t="s">
        <v>872</v>
      </c>
      <c r="I110" s="101"/>
    </row>
    <row r="111" spans="1:12" hidden="1" x14ac:dyDescent="0.25">
      <c r="A111" s="431" t="s">
        <v>772</v>
      </c>
      <c r="B111" s="94" t="s">
        <v>773</v>
      </c>
      <c r="C111" s="97" t="s">
        <v>10</v>
      </c>
      <c r="D111" s="95" t="s">
        <v>11</v>
      </c>
      <c r="E111" s="97" t="s">
        <v>897</v>
      </c>
      <c r="F111" s="94" t="s">
        <v>898</v>
      </c>
      <c r="G111" s="97">
        <v>4</v>
      </c>
      <c r="H111" s="94" t="s">
        <v>872</v>
      </c>
      <c r="I111" s="101"/>
    </row>
    <row r="112" spans="1:12" hidden="1" x14ac:dyDescent="0.25">
      <c r="A112" s="431" t="s">
        <v>1185</v>
      </c>
      <c r="B112" s="94" t="s">
        <v>1143</v>
      </c>
      <c r="C112" s="97" t="s">
        <v>10</v>
      </c>
      <c r="D112" s="95" t="s">
        <v>11</v>
      </c>
      <c r="E112" s="97" t="s">
        <v>892</v>
      </c>
      <c r="F112" s="94" t="s">
        <v>637</v>
      </c>
      <c r="G112" s="97">
        <v>4</v>
      </c>
      <c r="H112" s="95">
        <v>44010</v>
      </c>
      <c r="I112" s="101"/>
    </row>
    <row r="113" spans="1:9" x14ac:dyDescent="0.25">
      <c r="A113" s="431" t="s">
        <v>127</v>
      </c>
      <c r="B113" s="94" t="s">
        <v>1015</v>
      </c>
      <c r="C113" s="97" t="s">
        <v>12</v>
      </c>
      <c r="D113" s="95" t="s">
        <v>13</v>
      </c>
      <c r="E113" s="97" t="s">
        <v>901</v>
      </c>
      <c r="F113" s="94" t="s">
        <v>902</v>
      </c>
      <c r="G113" s="97">
        <v>4</v>
      </c>
      <c r="H113" s="94" t="s">
        <v>872</v>
      </c>
      <c r="I113" s="101"/>
    </row>
    <row r="114" spans="1:9" x14ac:dyDescent="0.25">
      <c r="A114" s="431" t="s">
        <v>128</v>
      </c>
      <c r="B114" s="94" t="s">
        <v>1016</v>
      </c>
      <c r="C114" s="97" t="s">
        <v>12</v>
      </c>
      <c r="D114" s="95" t="s">
        <v>13</v>
      </c>
      <c r="E114" s="97" t="s">
        <v>901</v>
      </c>
      <c r="F114" s="94" t="s">
        <v>902</v>
      </c>
      <c r="G114" s="97">
        <v>8</v>
      </c>
      <c r="H114" s="94" t="s">
        <v>887</v>
      </c>
      <c r="I114" s="101"/>
    </row>
    <row r="115" spans="1:9" x14ac:dyDescent="0.25">
      <c r="A115" s="431" t="s">
        <v>129</v>
      </c>
      <c r="B115" s="94" t="s">
        <v>1017</v>
      </c>
      <c r="C115" s="97" t="s">
        <v>12</v>
      </c>
      <c r="D115" s="95" t="s">
        <v>13</v>
      </c>
      <c r="E115" s="97" t="s">
        <v>901</v>
      </c>
      <c r="F115" s="94" t="s">
        <v>902</v>
      </c>
      <c r="G115" s="97">
        <v>8</v>
      </c>
      <c r="H115" s="94" t="s">
        <v>887</v>
      </c>
      <c r="I115" s="101"/>
    </row>
    <row r="116" spans="1:9" hidden="1" x14ac:dyDescent="0.25">
      <c r="A116" s="431" t="s">
        <v>130</v>
      </c>
      <c r="B116" s="94" t="s">
        <v>131</v>
      </c>
      <c r="C116" s="97" t="s">
        <v>12</v>
      </c>
      <c r="D116" s="95" t="s">
        <v>13</v>
      </c>
      <c r="E116" s="97" t="s">
        <v>899</v>
      </c>
      <c r="F116" s="94" t="s">
        <v>900</v>
      </c>
      <c r="G116" s="97">
        <v>8</v>
      </c>
      <c r="H116" s="94" t="s">
        <v>887</v>
      </c>
      <c r="I116" s="101"/>
    </row>
    <row r="117" spans="1:9" hidden="1" x14ac:dyDescent="0.25">
      <c r="A117" s="431" t="s">
        <v>132</v>
      </c>
      <c r="B117" s="94" t="s">
        <v>133</v>
      </c>
      <c r="C117" s="97" t="s">
        <v>12</v>
      </c>
      <c r="D117" s="95" t="s">
        <v>13</v>
      </c>
      <c r="E117" s="97" t="s">
        <v>899</v>
      </c>
      <c r="F117" s="94" t="s">
        <v>900</v>
      </c>
      <c r="G117" s="97">
        <v>8</v>
      </c>
      <c r="H117" s="94" t="s">
        <v>890</v>
      </c>
      <c r="I117" s="101"/>
    </row>
    <row r="118" spans="1:9" x14ac:dyDescent="0.25">
      <c r="A118" s="431" t="s">
        <v>774</v>
      </c>
      <c r="B118" s="94" t="s">
        <v>775</v>
      </c>
      <c r="C118" s="97" t="s">
        <v>12</v>
      </c>
      <c r="D118" s="95" t="s">
        <v>13</v>
      </c>
      <c r="E118" s="97" t="s">
        <v>901</v>
      </c>
      <c r="F118" s="94" t="s">
        <v>902</v>
      </c>
      <c r="G118" s="97">
        <v>4</v>
      </c>
      <c r="H118" s="94" t="s">
        <v>872</v>
      </c>
      <c r="I118" s="101"/>
    </row>
    <row r="119" spans="1:9" x14ac:dyDescent="0.25">
      <c r="A119" s="431" t="s">
        <v>776</v>
      </c>
      <c r="B119" s="94" t="s">
        <v>777</v>
      </c>
      <c r="C119" s="97" t="s">
        <v>12</v>
      </c>
      <c r="D119" s="95" t="s">
        <v>13</v>
      </c>
      <c r="E119" s="97" t="s">
        <v>903</v>
      </c>
      <c r="F119" s="94" t="s">
        <v>904</v>
      </c>
      <c r="G119" s="97">
        <v>4</v>
      </c>
      <c r="H119" s="94" t="s">
        <v>872</v>
      </c>
      <c r="I119" s="101"/>
    </row>
    <row r="120" spans="1:9" x14ac:dyDescent="0.25">
      <c r="A120" s="431" t="s">
        <v>778</v>
      </c>
      <c r="B120" s="94" t="s">
        <v>779</v>
      </c>
      <c r="C120" s="97" t="s">
        <v>12</v>
      </c>
      <c r="D120" s="95" t="s">
        <v>13</v>
      </c>
      <c r="E120" s="97" t="s">
        <v>901</v>
      </c>
      <c r="F120" s="94" t="s">
        <v>902</v>
      </c>
      <c r="G120" s="97">
        <v>8</v>
      </c>
      <c r="H120" s="94" t="s">
        <v>887</v>
      </c>
      <c r="I120" s="101"/>
    </row>
    <row r="121" spans="1:9" hidden="1" x14ac:dyDescent="0.25">
      <c r="A121" s="431" t="s">
        <v>780</v>
      </c>
      <c r="B121" s="94" t="s">
        <v>781</v>
      </c>
      <c r="C121" s="97" t="s">
        <v>12</v>
      </c>
      <c r="D121" s="95" t="s">
        <v>13</v>
      </c>
      <c r="E121" s="97" t="s">
        <v>899</v>
      </c>
      <c r="F121" s="94" t="s">
        <v>900</v>
      </c>
      <c r="G121" s="97">
        <v>8</v>
      </c>
      <c r="H121" s="94" t="s">
        <v>890</v>
      </c>
      <c r="I121" s="101"/>
    </row>
    <row r="122" spans="1:9" hidden="1" x14ac:dyDescent="0.25">
      <c r="A122" s="431" t="s">
        <v>156</v>
      </c>
      <c r="B122" s="94" t="s">
        <v>157</v>
      </c>
      <c r="C122" s="97" t="s">
        <v>16</v>
      </c>
      <c r="D122" s="95" t="s">
        <v>17</v>
      </c>
      <c r="E122" s="97" t="s">
        <v>906</v>
      </c>
      <c r="F122" s="94" t="s">
        <v>17</v>
      </c>
      <c r="G122" s="97">
        <v>9</v>
      </c>
      <c r="H122" s="94" t="s">
        <v>897</v>
      </c>
      <c r="I122" s="101"/>
    </row>
    <row r="123" spans="1:9" hidden="1" x14ac:dyDescent="0.25">
      <c r="A123" s="431" t="s">
        <v>158</v>
      </c>
      <c r="B123" s="94" t="s">
        <v>1018</v>
      </c>
      <c r="C123" s="97" t="s">
        <v>16</v>
      </c>
      <c r="D123" s="95" t="s">
        <v>17</v>
      </c>
      <c r="E123" s="97" t="s">
        <v>906</v>
      </c>
      <c r="F123" s="94" t="s">
        <v>17</v>
      </c>
      <c r="G123" s="97">
        <v>10</v>
      </c>
      <c r="H123" s="94" t="s">
        <v>901</v>
      </c>
      <c r="I123" s="101"/>
    </row>
    <row r="124" spans="1:9" hidden="1" x14ac:dyDescent="0.25">
      <c r="A124" s="431" t="s">
        <v>159</v>
      </c>
      <c r="B124" s="94" t="s">
        <v>1019</v>
      </c>
      <c r="C124" s="97" t="s">
        <v>16</v>
      </c>
      <c r="D124" s="95" t="s">
        <v>17</v>
      </c>
      <c r="E124" s="97" t="s">
        <v>906</v>
      </c>
      <c r="F124" s="94" t="s">
        <v>17</v>
      </c>
      <c r="G124" s="97">
        <v>10</v>
      </c>
      <c r="H124" s="94" t="s">
        <v>899</v>
      </c>
      <c r="I124" s="101"/>
    </row>
    <row r="125" spans="1:9" hidden="1" x14ac:dyDescent="0.25">
      <c r="A125" s="431" t="s">
        <v>160</v>
      </c>
      <c r="B125" s="94" t="s">
        <v>161</v>
      </c>
      <c r="C125" s="97" t="s">
        <v>16</v>
      </c>
      <c r="D125" s="95" t="s">
        <v>17</v>
      </c>
      <c r="E125" s="97" t="s">
        <v>906</v>
      </c>
      <c r="F125" s="94" t="s">
        <v>17</v>
      </c>
      <c r="G125" s="97">
        <v>10</v>
      </c>
      <c r="H125" s="94" t="s">
        <v>899</v>
      </c>
      <c r="I125" s="101"/>
    </row>
    <row r="126" spans="1:9" hidden="1" x14ac:dyDescent="0.25">
      <c r="A126" s="431" t="s">
        <v>162</v>
      </c>
      <c r="B126" s="94" t="s">
        <v>163</v>
      </c>
      <c r="C126" s="97" t="s">
        <v>16</v>
      </c>
      <c r="D126" s="95" t="s">
        <v>17</v>
      </c>
      <c r="E126" s="97" t="s">
        <v>906</v>
      </c>
      <c r="F126" s="94" t="s">
        <v>17</v>
      </c>
      <c r="G126" s="97">
        <v>10</v>
      </c>
      <c r="H126" s="94" t="s">
        <v>899</v>
      </c>
      <c r="I126" s="101"/>
    </row>
    <row r="127" spans="1:9" hidden="1" x14ac:dyDescent="0.25">
      <c r="A127" s="431" t="s">
        <v>164</v>
      </c>
      <c r="B127" s="94" t="s">
        <v>165</v>
      </c>
      <c r="C127" s="97" t="s">
        <v>18</v>
      </c>
      <c r="D127" s="95" t="s">
        <v>653</v>
      </c>
      <c r="E127" s="97" t="s">
        <v>907</v>
      </c>
      <c r="F127" s="94" t="s">
        <v>640</v>
      </c>
      <c r="G127" s="97">
        <v>12</v>
      </c>
      <c r="H127" s="94" t="s">
        <v>906</v>
      </c>
      <c r="I127" s="101"/>
    </row>
    <row r="128" spans="1:9" hidden="1" x14ac:dyDescent="0.25">
      <c r="A128" s="431" t="s">
        <v>166</v>
      </c>
      <c r="B128" s="94" t="s">
        <v>167</v>
      </c>
      <c r="C128" s="97" t="s">
        <v>18</v>
      </c>
      <c r="D128" s="95" t="s">
        <v>653</v>
      </c>
      <c r="E128" s="97" t="s">
        <v>907</v>
      </c>
      <c r="F128" s="94" t="s">
        <v>640</v>
      </c>
      <c r="G128" s="97">
        <v>12</v>
      </c>
      <c r="H128" s="94" t="s">
        <v>906</v>
      </c>
      <c r="I128" s="101"/>
    </row>
    <row r="129" spans="1:9" s="379" customFormat="1" hidden="1" x14ac:dyDescent="0.25">
      <c r="A129" s="431" t="s">
        <v>168</v>
      </c>
      <c r="B129" s="94" t="s">
        <v>1020</v>
      </c>
      <c r="C129" s="97" t="s">
        <v>16</v>
      </c>
      <c r="D129" s="95" t="s">
        <v>17</v>
      </c>
      <c r="E129" s="97" t="s">
        <v>906</v>
      </c>
      <c r="F129" s="94" t="s">
        <v>17</v>
      </c>
      <c r="G129" s="97">
        <v>10</v>
      </c>
      <c r="H129" s="94" t="s">
        <v>901</v>
      </c>
      <c r="I129" s="378"/>
    </row>
    <row r="130" spans="1:9" hidden="1" x14ac:dyDescent="0.25">
      <c r="A130" s="431" t="s">
        <v>782</v>
      </c>
      <c r="B130" s="94" t="s">
        <v>783</v>
      </c>
      <c r="C130" s="97" t="s">
        <v>16</v>
      </c>
      <c r="D130" s="95" t="s">
        <v>17</v>
      </c>
      <c r="E130" s="97" t="s">
        <v>906</v>
      </c>
      <c r="F130" s="94" t="s">
        <v>17</v>
      </c>
      <c r="G130" s="97">
        <v>10</v>
      </c>
      <c r="H130" s="94" t="s">
        <v>903</v>
      </c>
      <c r="I130" s="101"/>
    </row>
    <row r="131" spans="1:9" hidden="1" x14ac:dyDescent="0.25">
      <c r="A131" s="432" t="s">
        <v>784</v>
      </c>
      <c r="B131" s="376" t="s">
        <v>785</v>
      </c>
      <c r="C131" s="375" t="s">
        <v>1197</v>
      </c>
      <c r="D131" s="377" t="s">
        <v>1200</v>
      </c>
      <c r="E131" s="375">
        <v>45111</v>
      </c>
      <c r="F131" s="376" t="s">
        <v>1200</v>
      </c>
      <c r="G131" s="375">
        <v>10</v>
      </c>
      <c r="H131" s="376" t="s">
        <v>903</v>
      </c>
      <c r="I131" s="101"/>
    </row>
    <row r="132" spans="1:9" hidden="1" x14ac:dyDescent="0.25">
      <c r="A132" s="431" t="s">
        <v>169</v>
      </c>
      <c r="B132" s="94" t="s">
        <v>1021</v>
      </c>
      <c r="C132" s="97" t="s">
        <v>16</v>
      </c>
      <c r="D132" s="95" t="s">
        <v>17</v>
      </c>
      <c r="E132" s="97" t="s">
        <v>906</v>
      </c>
      <c r="F132" s="94" t="s">
        <v>17</v>
      </c>
      <c r="G132" s="97">
        <v>10</v>
      </c>
      <c r="H132" s="94" t="s">
        <v>899</v>
      </c>
      <c r="I132" s="101"/>
    </row>
    <row r="133" spans="1:9" hidden="1" x14ac:dyDescent="0.25">
      <c r="A133" s="431" t="s">
        <v>170</v>
      </c>
      <c r="B133" s="94" t="s">
        <v>171</v>
      </c>
      <c r="C133" s="97" t="s">
        <v>16</v>
      </c>
      <c r="D133" s="95" t="s">
        <v>17</v>
      </c>
      <c r="E133" s="97" t="s">
        <v>906</v>
      </c>
      <c r="F133" s="94" t="s">
        <v>17</v>
      </c>
      <c r="G133" s="97">
        <v>12</v>
      </c>
      <c r="H133" s="94" t="s">
        <v>906</v>
      </c>
      <c r="I133" s="101"/>
    </row>
    <row r="134" spans="1:9" hidden="1" x14ac:dyDescent="0.25">
      <c r="A134" s="431" t="s">
        <v>172</v>
      </c>
      <c r="B134" s="94" t="s">
        <v>173</v>
      </c>
      <c r="C134" s="97" t="s">
        <v>16</v>
      </c>
      <c r="D134" s="95" t="s">
        <v>17</v>
      </c>
      <c r="E134" s="97" t="s">
        <v>906</v>
      </c>
      <c r="F134" s="94" t="s">
        <v>17</v>
      </c>
      <c r="G134" s="97">
        <v>12</v>
      </c>
      <c r="H134" s="94" t="s">
        <v>906</v>
      </c>
      <c r="I134" s="101"/>
    </row>
    <row r="135" spans="1:9" hidden="1" x14ac:dyDescent="0.25">
      <c r="A135" s="431" t="s">
        <v>786</v>
      </c>
      <c r="B135" s="94" t="s">
        <v>787</v>
      </c>
      <c r="C135" s="97" t="s">
        <v>16</v>
      </c>
      <c r="D135" s="95" t="s">
        <v>17</v>
      </c>
      <c r="E135" s="97" t="s">
        <v>906</v>
      </c>
      <c r="F135" s="94" t="s">
        <v>17</v>
      </c>
      <c r="G135" s="97">
        <v>12</v>
      </c>
      <c r="H135" s="94" t="s">
        <v>906</v>
      </c>
      <c r="I135" s="101"/>
    </row>
    <row r="136" spans="1:9" hidden="1" x14ac:dyDescent="0.25">
      <c r="A136" s="431" t="s">
        <v>138</v>
      </c>
      <c r="B136" s="94" t="s">
        <v>1022</v>
      </c>
      <c r="C136" s="97" t="s">
        <v>14</v>
      </c>
      <c r="D136" s="95" t="s">
        <v>15</v>
      </c>
      <c r="E136" s="97" t="s">
        <v>905</v>
      </c>
      <c r="F136" s="94" t="s">
        <v>15</v>
      </c>
      <c r="G136" s="97">
        <v>9</v>
      </c>
      <c r="H136" s="94" t="s">
        <v>892</v>
      </c>
      <c r="I136" s="101"/>
    </row>
    <row r="137" spans="1:9" hidden="1" x14ac:dyDescent="0.25">
      <c r="A137" s="431" t="s">
        <v>211</v>
      </c>
      <c r="B137" s="94" t="s">
        <v>1023</v>
      </c>
      <c r="C137" s="97" t="s">
        <v>18</v>
      </c>
      <c r="D137" s="95" t="s">
        <v>653</v>
      </c>
      <c r="E137" s="97" t="s">
        <v>908</v>
      </c>
      <c r="F137" s="94" t="s">
        <v>638</v>
      </c>
      <c r="G137" s="97">
        <v>10</v>
      </c>
      <c r="H137" s="94" t="s">
        <v>899</v>
      </c>
      <c r="I137" s="101"/>
    </row>
    <row r="138" spans="1:9" hidden="1" x14ac:dyDescent="0.25">
      <c r="A138" s="431" t="s">
        <v>174</v>
      </c>
      <c r="B138" s="94" t="s">
        <v>1024</v>
      </c>
      <c r="C138" s="97" t="s">
        <v>16</v>
      </c>
      <c r="D138" s="95" t="s">
        <v>17</v>
      </c>
      <c r="E138" s="97" t="s">
        <v>906</v>
      </c>
      <c r="F138" s="94" t="s">
        <v>17</v>
      </c>
      <c r="G138" s="97">
        <v>12</v>
      </c>
      <c r="H138" s="94" t="s">
        <v>906</v>
      </c>
      <c r="I138" s="101"/>
    </row>
    <row r="139" spans="1:9" hidden="1" x14ac:dyDescent="0.25">
      <c r="A139" s="431" t="s">
        <v>175</v>
      </c>
      <c r="B139" s="94" t="s">
        <v>1025</v>
      </c>
      <c r="C139" s="97" t="s">
        <v>16</v>
      </c>
      <c r="D139" s="95" t="s">
        <v>17</v>
      </c>
      <c r="E139" s="97" t="s">
        <v>906</v>
      </c>
      <c r="F139" s="94" t="s">
        <v>17</v>
      </c>
      <c r="G139" s="97">
        <v>12</v>
      </c>
      <c r="H139" s="94" t="s">
        <v>906</v>
      </c>
      <c r="I139" s="101"/>
    </row>
    <row r="140" spans="1:9" hidden="1" x14ac:dyDescent="0.25">
      <c r="A140" s="431" t="s">
        <v>176</v>
      </c>
      <c r="B140" s="94" t="s">
        <v>1026</v>
      </c>
      <c r="C140" s="97" t="s">
        <v>16</v>
      </c>
      <c r="D140" s="95" t="s">
        <v>17</v>
      </c>
      <c r="E140" s="97" t="s">
        <v>906</v>
      </c>
      <c r="F140" s="94" t="s">
        <v>17</v>
      </c>
      <c r="G140" s="97">
        <v>33</v>
      </c>
      <c r="H140" s="94" t="s">
        <v>907</v>
      </c>
      <c r="I140" s="101"/>
    </row>
    <row r="141" spans="1:9" hidden="1" x14ac:dyDescent="0.25">
      <c r="A141" s="431" t="s">
        <v>177</v>
      </c>
      <c r="B141" s="94" t="s">
        <v>1027</v>
      </c>
      <c r="C141" s="97" t="s">
        <v>16</v>
      </c>
      <c r="D141" s="95" t="s">
        <v>17</v>
      </c>
      <c r="E141" s="97" t="s">
        <v>906</v>
      </c>
      <c r="F141" s="94" t="s">
        <v>17</v>
      </c>
      <c r="G141" s="97">
        <v>33</v>
      </c>
      <c r="H141" s="94" t="s">
        <v>907</v>
      </c>
      <c r="I141" s="101"/>
    </row>
    <row r="142" spans="1:9" s="379" customFormat="1" hidden="1" x14ac:dyDescent="0.25">
      <c r="A142" s="431" t="s">
        <v>178</v>
      </c>
      <c r="B142" s="94" t="s">
        <v>1028</v>
      </c>
      <c r="C142" s="97" t="s">
        <v>16</v>
      </c>
      <c r="D142" s="95" t="s">
        <v>17</v>
      </c>
      <c r="E142" s="97" t="s">
        <v>906</v>
      </c>
      <c r="F142" s="94" t="s">
        <v>17</v>
      </c>
      <c r="G142" s="97">
        <v>12</v>
      </c>
      <c r="H142" s="94" t="s">
        <v>906</v>
      </c>
      <c r="I142" s="378"/>
    </row>
    <row r="143" spans="1:9" s="379" customFormat="1" hidden="1" x14ac:dyDescent="0.25">
      <c r="A143" s="540" t="s">
        <v>6225</v>
      </c>
      <c r="B143" s="541" t="s">
        <v>6224</v>
      </c>
      <c r="C143" s="542" t="s">
        <v>1197</v>
      </c>
      <c r="D143" s="543" t="s">
        <v>1200</v>
      </c>
      <c r="E143" s="542">
        <v>45111</v>
      </c>
      <c r="F143" s="541" t="s">
        <v>1200</v>
      </c>
      <c r="G143" s="375">
        <v>12</v>
      </c>
      <c r="H143" s="376" t="s">
        <v>906</v>
      </c>
      <c r="I143" s="378"/>
    </row>
    <row r="144" spans="1:9" s="379" customFormat="1" hidden="1" x14ac:dyDescent="0.25">
      <c r="A144" s="432" t="s">
        <v>788</v>
      </c>
      <c r="B144" s="376" t="s">
        <v>789</v>
      </c>
      <c r="C144" s="375" t="s">
        <v>1197</v>
      </c>
      <c r="D144" s="377" t="s">
        <v>1200</v>
      </c>
      <c r="E144" s="375">
        <v>45111</v>
      </c>
      <c r="F144" s="376" t="s">
        <v>1200</v>
      </c>
      <c r="G144" s="375">
        <v>12</v>
      </c>
      <c r="H144" s="376" t="s">
        <v>906</v>
      </c>
      <c r="I144" s="378"/>
    </row>
    <row r="145" spans="1:9" s="379" customFormat="1" hidden="1" x14ac:dyDescent="0.25">
      <c r="A145" s="432" t="s">
        <v>790</v>
      </c>
      <c r="B145" s="376" t="s">
        <v>791</v>
      </c>
      <c r="C145" s="375" t="s">
        <v>1197</v>
      </c>
      <c r="D145" s="377" t="s">
        <v>1200</v>
      </c>
      <c r="E145" s="375">
        <v>45111</v>
      </c>
      <c r="F145" s="376" t="s">
        <v>1200</v>
      </c>
      <c r="G145" s="375">
        <v>12</v>
      </c>
      <c r="H145" s="376" t="s">
        <v>906</v>
      </c>
      <c r="I145" s="378"/>
    </row>
    <row r="146" spans="1:9" s="379" customFormat="1" hidden="1" x14ac:dyDescent="0.25">
      <c r="A146" s="432" t="s">
        <v>792</v>
      </c>
      <c r="B146" s="376" t="s">
        <v>793</v>
      </c>
      <c r="C146" s="375" t="s">
        <v>1197</v>
      </c>
      <c r="D146" s="377" t="s">
        <v>1200</v>
      </c>
      <c r="E146" s="375">
        <v>45111</v>
      </c>
      <c r="F146" s="376" t="s">
        <v>1200</v>
      </c>
      <c r="G146" s="375">
        <v>12</v>
      </c>
      <c r="H146" s="376" t="s">
        <v>906</v>
      </c>
      <c r="I146" s="378"/>
    </row>
    <row r="147" spans="1:9" s="379" customFormat="1" hidden="1" x14ac:dyDescent="0.25">
      <c r="A147" s="432" t="s">
        <v>179</v>
      </c>
      <c r="B147" s="376" t="s">
        <v>1029</v>
      </c>
      <c r="C147" s="375" t="s">
        <v>1197</v>
      </c>
      <c r="D147" s="377" t="s">
        <v>1200</v>
      </c>
      <c r="E147" s="375">
        <v>45111</v>
      </c>
      <c r="F147" s="376" t="s">
        <v>1200</v>
      </c>
      <c r="G147" s="375">
        <v>12</v>
      </c>
      <c r="H147" s="376" t="s">
        <v>906</v>
      </c>
      <c r="I147" s="378"/>
    </row>
    <row r="148" spans="1:9" hidden="1" x14ac:dyDescent="0.25">
      <c r="A148" s="432" t="s">
        <v>794</v>
      </c>
      <c r="B148" s="376" t="s">
        <v>795</v>
      </c>
      <c r="C148" s="375" t="s">
        <v>1197</v>
      </c>
      <c r="D148" s="377" t="s">
        <v>1200</v>
      </c>
      <c r="E148" s="375">
        <v>45111</v>
      </c>
      <c r="F148" s="376" t="s">
        <v>1200</v>
      </c>
      <c r="G148" s="375">
        <v>12</v>
      </c>
      <c r="H148" s="376" t="s">
        <v>906</v>
      </c>
      <c r="I148" s="101"/>
    </row>
    <row r="149" spans="1:9" hidden="1" x14ac:dyDescent="0.25">
      <c r="A149" s="432" t="s">
        <v>180</v>
      </c>
      <c r="B149" s="376" t="s">
        <v>1030</v>
      </c>
      <c r="C149" s="375" t="s">
        <v>1197</v>
      </c>
      <c r="D149" s="377" t="s">
        <v>1200</v>
      </c>
      <c r="E149" s="375">
        <v>45111</v>
      </c>
      <c r="F149" s="376" t="s">
        <v>1200</v>
      </c>
      <c r="G149" s="375">
        <v>12</v>
      </c>
      <c r="H149" s="376" t="s">
        <v>906</v>
      </c>
      <c r="I149" s="101"/>
    </row>
    <row r="150" spans="1:9" hidden="1" x14ac:dyDescent="0.25">
      <c r="A150" s="431" t="s">
        <v>181</v>
      </c>
      <c r="B150" s="94" t="s">
        <v>182</v>
      </c>
      <c r="C150" s="97" t="s">
        <v>16</v>
      </c>
      <c r="D150" s="95" t="s">
        <v>17</v>
      </c>
      <c r="E150" s="97" t="s">
        <v>906</v>
      </c>
      <c r="F150" s="94" t="s">
        <v>17</v>
      </c>
      <c r="G150" s="97">
        <v>12</v>
      </c>
      <c r="H150" s="94" t="s">
        <v>906</v>
      </c>
      <c r="I150" s="101"/>
    </row>
    <row r="151" spans="1:9" hidden="1" x14ac:dyDescent="0.25">
      <c r="A151" s="431" t="s">
        <v>183</v>
      </c>
      <c r="B151" s="94" t="s">
        <v>184</v>
      </c>
      <c r="C151" s="97" t="s">
        <v>16</v>
      </c>
      <c r="D151" s="95" t="s">
        <v>17</v>
      </c>
      <c r="E151" s="97" t="s">
        <v>906</v>
      </c>
      <c r="F151" s="94" t="s">
        <v>17</v>
      </c>
      <c r="G151" s="97">
        <v>11</v>
      </c>
      <c r="H151" s="94" t="s">
        <v>905</v>
      </c>
      <c r="I151" s="101"/>
    </row>
    <row r="152" spans="1:9" hidden="1" x14ac:dyDescent="0.25">
      <c r="A152" s="431" t="s">
        <v>134</v>
      </c>
      <c r="B152" s="94" t="s">
        <v>135</v>
      </c>
      <c r="C152" s="97" t="s">
        <v>12</v>
      </c>
      <c r="D152" s="95" t="s">
        <v>13</v>
      </c>
      <c r="E152" s="97" t="s">
        <v>899</v>
      </c>
      <c r="F152" s="94" t="s">
        <v>900</v>
      </c>
      <c r="G152" s="97">
        <v>9</v>
      </c>
      <c r="H152" s="94" t="s">
        <v>893</v>
      </c>
      <c r="I152" s="101"/>
    </row>
    <row r="153" spans="1:9" hidden="1" x14ac:dyDescent="0.25">
      <c r="A153" s="431" t="s">
        <v>136</v>
      </c>
      <c r="B153" s="94" t="s">
        <v>137</v>
      </c>
      <c r="C153" s="97" t="s">
        <v>12</v>
      </c>
      <c r="D153" s="95" t="s">
        <v>13</v>
      </c>
      <c r="E153" s="97" t="s">
        <v>899</v>
      </c>
      <c r="F153" s="94" t="s">
        <v>900</v>
      </c>
      <c r="G153" s="97">
        <v>9</v>
      </c>
      <c r="H153" s="94" t="s">
        <v>895</v>
      </c>
      <c r="I153" s="101"/>
    </row>
    <row r="154" spans="1:9" hidden="1" x14ac:dyDescent="0.25">
      <c r="A154" s="431" t="s">
        <v>185</v>
      </c>
      <c r="B154" s="94" t="s">
        <v>186</v>
      </c>
      <c r="C154" s="97" t="s">
        <v>16</v>
      </c>
      <c r="D154" s="95" t="s">
        <v>17</v>
      </c>
      <c r="E154" s="97" t="s">
        <v>906</v>
      </c>
      <c r="F154" s="94" t="s">
        <v>17</v>
      </c>
      <c r="G154" s="97">
        <v>33</v>
      </c>
      <c r="H154" s="94" t="s">
        <v>908</v>
      </c>
      <c r="I154" s="101"/>
    </row>
    <row r="155" spans="1:9" hidden="1" x14ac:dyDescent="0.25">
      <c r="A155" s="431" t="s">
        <v>187</v>
      </c>
      <c r="B155" s="94" t="s">
        <v>188</v>
      </c>
      <c r="C155" s="97" t="s">
        <v>16</v>
      </c>
      <c r="D155" s="95" t="s">
        <v>17</v>
      </c>
      <c r="E155" s="97" t="s">
        <v>906</v>
      </c>
      <c r="F155" s="94" t="s">
        <v>17</v>
      </c>
      <c r="G155" s="97">
        <v>12</v>
      </c>
      <c r="H155" s="94" t="s">
        <v>906</v>
      </c>
      <c r="I155" s="101"/>
    </row>
    <row r="156" spans="1:9" hidden="1" x14ac:dyDescent="0.25">
      <c r="A156" s="431" t="s">
        <v>189</v>
      </c>
      <c r="B156" s="94" t="s">
        <v>190</v>
      </c>
      <c r="C156" s="97" t="s">
        <v>16</v>
      </c>
      <c r="D156" s="95" t="s">
        <v>17</v>
      </c>
      <c r="E156" s="97" t="s">
        <v>906</v>
      </c>
      <c r="F156" s="94" t="s">
        <v>17</v>
      </c>
      <c r="G156" s="97">
        <v>12</v>
      </c>
      <c r="H156" s="94" t="s">
        <v>906</v>
      </c>
      <c r="I156" s="101"/>
    </row>
    <row r="157" spans="1:9" hidden="1" x14ac:dyDescent="0.25">
      <c r="A157" s="431" t="s">
        <v>191</v>
      </c>
      <c r="B157" s="94" t="s">
        <v>192</v>
      </c>
      <c r="C157" s="97" t="s">
        <v>16</v>
      </c>
      <c r="D157" s="95" t="s">
        <v>17</v>
      </c>
      <c r="E157" s="97" t="s">
        <v>906</v>
      </c>
      <c r="F157" s="94" t="s">
        <v>17</v>
      </c>
      <c r="G157" s="97">
        <v>12</v>
      </c>
      <c r="H157" s="94" t="s">
        <v>906</v>
      </c>
      <c r="I157" s="101"/>
    </row>
    <row r="158" spans="1:9" hidden="1" x14ac:dyDescent="0.25">
      <c r="A158" s="431" t="s">
        <v>193</v>
      </c>
      <c r="B158" s="94" t="s">
        <v>194</v>
      </c>
      <c r="C158" s="97" t="s">
        <v>16</v>
      </c>
      <c r="D158" s="95" t="s">
        <v>17</v>
      </c>
      <c r="E158" s="97" t="s">
        <v>906</v>
      </c>
      <c r="F158" s="94" t="s">
        <v>17</v>
      </c>
      <c r="G158" s="97">
        <v>12</v>
      </c>
      <c r="H158" s="94" t="s">
        <v>906</v>
      </c>
      <c r="I158" s="101"/>
    </row>
    <row r="159" spans="1:9" hidden="1" x14ac:dyDescent="0.25">
      <c r="A159" s="431" t="s">
        <v>195</v>
      </c>
      <c r="B159" s="94" t="s">
        <v>1031</v>
      </c>
      <c r="C159" s="97" t="s">
        <v>16</v>
      </c>
      <c r="D159" s="95" t="s">
        <v>17</v>
      </c>
      <c r="E159" s="97" t="s">
        <v>906</v>
      </c>
      <c r="F159" s="94" t="s">
        <v>17</v>
      </c>
      <c r="G159" s="97">
        <v>12</v>
      </c>
      <c r="H159" s="94" t="s">
        <v>906</v>
      </c>
      <c r="I159" s="101"/>
    </row>
    <row r="160" spans="1:9" hidden="1" x14ac:dyDescent="0.25">
      <c r="A160" s="431" t="s">
        <v>196</v>
      </c>
      <c r="B160" s="94" t="s">
        <v>1032</v>
      </c>
      <c r="C160" s="97" t="s">
        <v>16</v>
      </c>
      <c r="D160" s="95" t="s">
        <v>17</v>
      </c>
      <c r="E160" s="97" t="s">
        <v>906</v>
      </c>
      <c r="F160" s="94" t="s">
        <v>17</v>
      </c>
      <c r="G160" s="97">
        <v>12</v>
      </c>
      <c r="H160" s="94" t="s">
        <v>906</v>
      </c>
      <c r="I160" s="101"/>
    </row>
    <row r="161" spans="1:9" hidden="1" x14ac:dyDescent="0.25">
      <c r="A161" s="431" t="s">
        <v>197</v>
      </c>
      <c r="B161" s="94" t="s">
        <v>198</v>
      </c>
      <c r="C161" s="97" t="s">
        <v>16</v>
      </c>
      <c r="D161" s="95" t="s">
        <v>17</v>
      </c>
      <c r="E161" s="97" t="s">
        <v>906</v>
      </c>
      <c r="F161" s="94" t="s">
        <v>17</v>
      </c>
      <c r="G161" s="97">
        <v>12</v>
      </c>
      <c r="H161" s="94" t="s">
        <v>906</v>
      </c>
      <c r="I161" s="101"/>
    </row>
    <row r="162" spans="1:9" hidden="1" x14ac:dyDescent="0.25">
      <c r="A162" s="431" t="s">
        <v>199</v>
      </c>
      <c r="B162" s="94" t="s">
        <v>200</v>
      </c>
      <c r="C162" s="97" t="s">
        <v>16</v>
      </c>
      <c r="D162" s="95" t="s">
        <v>17</v>
      </c>
      <c r="E162" s="97" t="s">
        <v>906</v>
      </c>
      <c r="F162" s="94" t="s">
        <v>17</v>
      </c>
      <c r="G162" s="97">
        <v>12</v>
      </c>
      <c r="H162" s="94" t="s">
        <v>906</v>
      </c>
      <c r="I162" s="101"/>
    </row>
    <row r="163" spans="1:9" hidden="1" x14ac:dyDescent="0.25">
      <c r="A163" s="431" t="s">
        <v>212</v>
      </c>
      <c r="B163" s="94" t="s">
        <v>213</v>
      </c>
      <c r="C163" s="97" t="s">
        <v>18</v>
      </c>
      <c r="D163" s="95" t="s">
        <v>653</v>
      </c>
      <c r="E163" s="97" t="s">
        <v>908</v>
      </c>
      <c r="F163" s="94" t="s">
        <v>638</v>
      </c>
      <c r="G163" s="97">
        <v>10</v>
      </c>
      <c r="H163" s="94" t="s">
        <v>899</v>
      </c>
      <c r="I163" s="101"/>
    </row>
    <row r="164" spans="1:9" hidden="1" x14ac:dyDescent="0.25">
      <c r="A164" s="431" t="s">
        <v>201</v>
      </c>
      <c r="B164" s="94" t="s">
        <v>1033</v>
      </c>
      <c r="C164" s="97" t="s">
        <v>16</v>
      </c>
      <c r="D164" s="95" t="s">
        <v>17</v>
      </c>
      <c r="E164" s="97" t="s">
        <v>906</v>
      </c>
      <c r="F164" s="94" t="s">
        <v>17</v>
      </c>
      <c r="G164" s="97">
        <v>12</v>
      </c>
      <c r="H164" s="94" t="s">
        <v>906</v>
      </c>
      <c r="I164" s="101"/>
    </row>
    <row r="165" spans="1:9" hidden="1" x14ac:dyDescent="0.25">
      <c r="A165" s="431" t="s">
        <v>202</v>
      </c>
      <c r="B165" s="94" t="s">
        <v>203</v>
      </c>
      <c r="C165" s="97" t="s">
        <v>16</v>
      </c>
      <c r="D165" s="95" t="s">
        <v>17</v>
      </c>
      <c r="E165" s="97" t="s">
        <v>906</v>
      </c>
      <c r="F165" s="94" t="s">
        <v>17</v>
      </c>
      <c r="G165" s="97">
        <v>12</v>
      </c>
      <c r="H165" s="94" t="s">
        <v>906</v>
      </c>
      <c r="I165" s="101"/>
    </row>
    <row r="166" spans="1:9" hidden="1" x14ac:dyDescent="0.25">
      <c r="A166" s="431" t="s">
        <v>204</v>
      </c>
      <c r="B166" s="94" t="s">
        <v>1034</v>
      </c>
      <c r="C166" s="97" t="s">
        <v>16</v>
      </c>
      <c r="D166" s="95" t="s">
        <v>17</v>
      </c>
      <c r="E166" s="97" t="s">
        <v>906</v>
      </c>
      <c r="F166" s="94" t="s">
        <v>17</v>
      </c>
      <c r="G166" s="97">
        <v>12</v>
      </c>
      <c r="H166" s="94" t="s">
        <v>906</v>
      </c>
      <c r="I166" s="101"/>
    </row>
    <row r="167" spans="1:9" hidden="1" x14ac:dyDescent="0.25">
      <c r="A167" s="431" t="s">
        <v>205</v>
      </c>
      <c r="B167" s="94" t="s">
        <v>206</v>
      </c>
      <c r="C167" s="97" t="s">
        <v>16</v>
      </c>
      <c r="D167" s="95" t="s">
        <v>17</v>
      </c>
      <c r="E167" s="97" t="s">
        <v>906</v>
      </c>
      <c r="F167" s="94" t="s">
        <v>17</v>
      </c>
      <c r="G167" s="97">
        <v>12</v>
      </c>
      <c r="H167" s="94" t="s">
        <v>906</v>
      </c>
      <c r="I167" s="101"/>
    </row>
    <row r="168" spans="1:9" hidden="1" x14ac:dyDescent="0.25">
      <c r="A168" s="431" t="s">
        <v>207</v>
      </c>
      <c r="B168" s="94" t="s">
        <v>208</v>
      </c>
      <c r="C168" s="97" t="s">
        <v>16</v>
      </c>
      <c r="D168" s="95" t="s">
        <v>17</v>
      </c>
      <c r="E168" s="97" t="s">
        <v>906</v>
      </c>
      <c r="F168" s="94" t="s">
        <v>17</v>
      </c>
      <c r="G168" s="97">
        <v>12</v>
      </c>
      <c r="H168" s="94" t="s">
        <v>906</v>
      </c>
      <c r="I168" s="101"/>
    </row>
    <row r="169" spans="1:9" hidden="1" x14ac:dyDescent="0.25">
      <c r="A169" s="431" t="s">
        <v>223</v>
      </c>
      <c r="B169" s="94" t="s">
        <v>224</v>
      </c>
      <c r="C169" s="97" t="s">
        <v>25</v>
      </c>
      <c r="D169" s="95" t="s">
        <v>26</v>
      </c>
      <c r="E169" s="97" t="s">
        <v>920</v>
      </c>
      <c r="F169" s="94" t="s">
        <v>921</v>
      </c>
      <c r="G169" s="97">
        <v>33</v>
      </c>
      <c r="H169" s="94" t="s">
        <v>908</v>
      </c>
      <c r="I169" s="101"/>
    </row>
    <row r="170" spans="1:9" hidden="1" x14ac:dyDescent="0.25">
      <c r="A170" s="431" t="s">
        <v>225</v>
      </c>
      <c r="B170" s="94" t="s">
        <v>226</v>
      </c>
      <c r="C170" s="97" t="s">
        <v>25</v>
      </c>
      <c r="D170" s="95" t="s">
        <v>26</v>
      </c>
      <c r="E170" s="97" t="s">
        <v>920</v>
      </c>
      <c r="F170" s="94" t="s">
        <v>921</v>
      </c>
      <c r="G170" s="97">
        <v>12</v>
      </c>
      <c r="H170" s="94" t="s">
        <v>906</v>
      </c>
      <c r="I170" s="101"/>
    </row>
    <row r="171" spans="1:9" hidden="1" x14ac:dyDescent="0.25">
      <c r="A171" s="431" t="s">
        <v>227</v>
      </c>
      <c r="B171" s="94" t="s">
        <v>228</v>
      </c>
      <c r="C171" s="97" t="s">
        <v>25</v>
      </c>
      <c r="D171" s="95" t="s">
        <v>26</v>
      </c>
      <c r="E171" s="97" t="s">
        <v>920</v>
      </c>
      <c r="F171" s="94" t="s">
        <v>921</v>
      </c>
      <c r="G171" s="97">
        <v>12</v>
      </c>
      <c r="H171" s="94" t="s">
        <v>906</v>
      </c>
      <c r="I171" s="101"/>
    </row>
    <row r="172" spans="1:9" hidden="1" x14ac:dyDescent="0.25">
      <c r="A172" s="431" t="s">
        <v>229</v>
      </c>
      <c r="B172" s="94" t="s">
        <v>230</v>
      </c>
      <c r="C172" s="97" t="s">
        <v>25</v>
      </c>
      <c r="D172" s="95" t="s">
        <v>26</v>
      </c>
      <c r="E172" s="97" t="s">
        <v>920</v>
      </c>
      <c r="F172" s="94" t="s">
        <v>921</v>
      </c>
      <c r="G172" s="97">
        <v>12</v>
      </c>
      <c r="H172" s="94" t="s">
        <v>906</v>
      </c>
      <c r="I172" s="101"/>
    </row>
    <row r="173" spans="1:9" hidden="1" x14ac:dyDescent="0.25">
      <c r="A173" s="431" t="s">
        <v>231</v>
      </c>
      <c r="B173" s="94" t="s">
        <v>232</v>
      </c>
      <c r="C173" s="97" t="s">
        <v>25</v>
      </c>
      <c r="D173" s="95" t="s">
        <v>26</v>
      </c>
      <c r="E173" s="97" t="s">
        <v>920</v>
      </c>
      <c r="F173" s="94" t="s">
        <v>921</v>
      </c>
      <c r="G173" s="97">
        <v>12</v>
      </c>
      <c r="H173" s="94" t="s">
        <v>906</v>
      </c>
      <c r="I173" s="101"/>
    </row>
    <row r="174" spans="1:9" hidden="1" x14ac:dyDescent="0.25">
      <c r="A174" s="431" t="s">
        <v>233</v>
      </c>
      <c r="B174" s="94" t="s">
        <v>234</v>
      </c>
      <c r="C174" s="97" t="s">
        <v>29</v>
      </c>
      <c r="D174" s="95" t="s">
        <v>30</v>
      </c>
      <c r="E174" s="97" t="s">
        <v>922</v>
      </c>
      <c r="F174" s="94" t="s">
        <v>923</v>
      </c>
      <c r="G174" s="97">
        <v>17</v>
      </c>
      <c r="H174" s="94" t="s">
        <v>920</v>
      </c>
      <c r="I174" s="101"/>
    </row>
    <row r="175" spans="1:9" hidden="1" x14ac:dyDescent="0.25">
      <c r="A175" s="431" t="s">
        <v>235</v>
      </c>
      <c r="B175" s="94" t="s">
        <v>236</v>
      </c>
      <c r="C175" s="97" t="s">
        <v>25</v>
      </c>
      <c r="D175" s="95" t="s">
        <v>26</v>
      </c>
      <c r="E175" s="97" t="s">
        <v>920</v>
      </c>
      <c r="F175" s="94" t="s">
        <v>921</v>
      </c>
      <c r="G175" s="97">
        <v>12</v>
      </c>
      <c r="H175" s="94" t="s">
        <v>906</v>
      </c>
      <c r="I175" s="101"/>
    </row>
    <row r="176" spans="1:9" hidden="1" x14ac:dyDescent="0.25">
      <c r="A176" s="431" t="s">
        <v>237</v>
      </c>
      <c r="B176" s="94" t="s">
        <v>238</v>
      </c>
      <c r="C176" s="97" t="s">
        <v>25</v>
      </c>
      <c r="D176" s="95" t="s">
        <v>26</v>
      </c>
      <c r="E176" s="97" t="s">
        <v>920</v>
      </c>
      <c r="F176" s="94" t="s">
        <v>921</v>
      </c>
      <c r="G176" s="97">
        <v>17</v>
      </c>
      <c r="H176" s="94" t="s">
        <v>920</v>
      </c>
      <c r="I176" s="101"/>
    </row>
    <row r="177" spans="1:9" hidden="1" x14ac:dyDescent="0.25">
      <c r="A177" s="431" t="s">
        <v>239</v>
      </c>
      <c r="B177" s="94" t="s">
        <v>240</v>
      </c>
      <c r="C177" s="97" t="s">
        <v>25</v>
      </c>
      <c r="D177" s="95" t="s">
        <v>26</v>
      </c>
      <c r="E177" s="97" t="s">
        <v>920</v>
      </c>
      <c r="F177" s="94" t="s">
        <v>921</v>
      </c>
      <c r="G177" s="97">
        <v>17</v>
      </c>
      <c r="H177" s="94" t="s">
        <v>920</v>
      </c>
      <c r="I177" s="101"/>
    </row>
    <row r="178" spans="1:9" hidden="1" x14ac:dyDescent="0.25">
      <c r="A178" s="431" t="s">
        <v>241</v>
      </c>
      <c r="B178" s="94" t="s">
        <v>242</v>
      </c>
      <c r="C178" s="97" t="s">
        <v>25</v>
      </c>
      <c r="D178" s="95" t="s">
        <v>26</v>
      </c>
      <c r="E178" s="97" t="s">
        <v>920</v>
      </c>
      <c r="F178" s="94" t="s">
        <v>921</v>
      </c>
      <c r="G178" s="97">
        <v>17</v>
      </c>
      <c r="H178" s="94" t="s">
        <v>920</v>
      </c>
      <c r="I178" s="101"/>
    </row>
    <row r="179" spans="1:9" hidden="1" x14ac:dyDescent="0.25">
      <c r="A179" s="431" t="s">
        <v>243</v>
      </c>
      <c r="B179" s="94" t="s">
        <v>244</v>
      </c>
      <c r="C179" s="97" t="s">
        <v>25</v>
      </c>
      <c r="D179" s="95" t="s">
        <v>26</v>
      </c>
      <c r="E179" s="97" t="s">
        <v>920</v>
      </c>
      <c r="F179" s="94" t="s">
        <v>921</v>
      </c>
      <c r="G179" s="97">
        <v>17</v>
      </c>
      <c r="H179" s="94" t="s">
        <v>920</v>
      </c>
      <c r="I179" s="101"/>
    </row>
    <row r="180" spans="1:9" hidden="1" x14ac:dyDescent="0.25">
      <c r="A180" s="431" t="s">
        <v>245</v>
      </c>
      <c r="B180" s="94" t="s">
        <v>246</v>
      </c>
      <c r="C180" s="97" t="s">
        <v>25</v>
      </c>
      <c r="D180" s="95" t="s">
        <v>26</v>
      </c>
      <c r="E180" s="97" t="s">
        <v>920</v>
      </c>
      <c r="F180" s="94" t="s">
        <v>921</v>
      </c>
      <c r="G180" s="97">
        <v>17</v>
      </c>
      <c r="H180" s="94" t="s">
        <v>920</v>
      </c>
      <c r="I180" s="101"/>
    </row>
    <row r="181" spans="1:9" hidden="1" x14ac:dyDescent="0.25">
      <c r="A181" s="431" t="s">
        <v>255</v>
      </c>
      <c r="B181" s="94" t="s">
        <v>256</v>
      </c>
      <c r="C181" s="97" t="s">
        <v>27</v>
      </c>
      <c r="D181" s="95" t="s">
        <v>28</v>
      </c>
      <c r="E181" s="97" t="s">
        <v>924</v>
      </c>
      <c r="F181" s="94" t="s">
        <v>925</v>
      </c>
      <c r="G181" s="97">
        <v>18</v>
      </c>
      <c r="H181" s="94" t="s">
        <v>928</v>
      </c>
      <c r="I181" s="101"/>
    </row>
    <row r="182" spans="1:9" hidden="1" x14ac:dyDescent="0.25">
      <c r="A182" s="431" t="s">
        <v>257</v>
      </c>
      <c r="B182" s="94" t="s">
        <v>258</v>
      </c>
      <c r="C182" s="97" t="s">
        <v>27</v>
      </c>
      <c r="D182" s="95" t="s">
        <v>28</v>
      </c>
      <c r="E182" s="97" t="s">
        <v>924</v>
      </c>
      <c r="F182" s="94" t="s">
        <v>925</v>
      </c>
      <c r="G182" s="97">
        <v>17</v>
      </c>
      <c r="H182" s="94" t="s">
        <v>920</v>
      </c>
      <c r="I182" s="101"/>
    </row>
    <row r="183" spans="1:9" hidden="1" x14ac:dyDescent="0.25">
      <c r="A183" s="431" t="s">
        <v>259</v>
      </c>
      <c r="B183" s="94" t="s">
        <v>1035</v>
      </c>
      <c r="C183" s="97" t="s">
        <v>27</v>
      </c>
      <c r="D183" s="95" t="s">
        <v>28</v>
      </c>
      <c r="E183" s="97" t="s">
        <v>926</v>
      </c>
      <c r="F183" s="94" t="s">
        <v>927</v>
      </c>
      <c r="G183" s="97">
        <v>18</v>
      </c>
      <c r="H183" s="94" t="s">
        <v>926</v>
      </c>
      <c r="I183" s="101"/>
    </row>
    <row r="184" spans="1:9" hidden="1" x14ac:dyDescent="0.25">
      <c r="A184" s="431" t="s">
        <v>260</v>
      </c>
      <c r="B184" s="94" t="s">
        <v>261</v>
      </c>
      <c r="C184" s="97" t="s">
        <v>27</v>
      </c>
      <c r="D184" s="95" t="s">
        <v>28</v>
      </c>
      <c r="E184" s="97" t="s">
        <v>926</v>
      </c>
      <c r="F184" s="94" t="s">
        <v>927</v>
      </c>
      <c r="G184" s="97">
        <v>18</v>
      </c>
      <c r="H184" s="94" t="s">
        <v>928</v>
      </c>
      <c r="I184" s="101"/>
    </row>
    <row r="185" spans="1:9" hidden="1" x14ac:dyDescent="0.25">
      <c r="A185" s="431" t="s">
        <v>262</v>
      </c>
      <c r="B185" s="94" t="s">
        <v>263</v>
      </c>
      <c r="C185" s="97" t="s">
        <v>27</v>
      </c>
      <c r="D185" s="95" t="s">
        <v>28</v>
      </c>
      <c r="E185" s="97" t="s">
        <v>928</v>
      </c>
      <c r="F185" s="94" t="s">
        <v>929</v>
      </c>
      <c r="G185" s="97">
        <v>17</v>
      </c>
      <c r="H185" s="94" t="s">
        <v>920</v>
      </c>
      <c r="I185" s="101"/>
    </row>
    <row r="186" spans="1:9" hidden="1" x14ac:dyDescent="0.25">
      <c r="A186" s="431" t="s">
        <v>264</v>
      </c>
      <c r="B186" s="94" t="s">
        <v>602</v>
      </c>
      <c r="C186" s="97" t="s">
        <v>27</v>
      </c>
      <c r="D186" s="95" t="s">
        <v>28</v>
      </c>
      <c r="E186" s="97" t="s">
        <v>928</v>
      </c>
      <c r="F186" s="94" t="s">
        <v>929</v>
      </c>
      <c r="G186" s="97">
        <v>17</v>
      </c>
      <c r="H186" s="94" t="s">
        <v>920</v>
      </c>
      <c r="I186" s="101"/>
    </row>
    <row r="187" spans="1:9" hidden="1" x14ac:dyDescent="0.25">
      <c r="A187" s="431" t="s">
        <v>247</v>
      </c>
      <c r="B187" s="94" t="s">
        <v>1036</v>
      </c>
      <c r="C187" s="97" t="s">
        <v>25</v>
      </c>
      <c r="D187" s="95" t="s">
        <v>26</v>
      </c>
      <c r="E187" s="97" t="s">
        <v>920</v>
      </c>
      <c r="F187" s="94" t="s">
        <v>921</v>
      </c>
      <c r="G187" s="97">
        <v>19</v>
      </c>
      <c r="H187" s="94" t="s">
        <v>922</v>
      </c>
      <c r="I187" s="101"/>
    </row>
    <row r="188" spans="1:9" hidden="1" x14ac:dyDescent="0.25">
      <c r="A188" s="431" t="s">
        <v>248</v>
      </c>
      <c r="B188" s="94" t="s">
        <v>1037</v>
      </c>
      <c r="C188" s="97" t="s">
        <v>25</v>
      </c>
      <c r="D188" s="95" t="s">
        <v>26</v>
      </c>
      <c r="E188" s="97" t="s">
        <v>920</v>
      </c>
      <c r="F188" s="94" t="s">
        <v>921</v>
      </c>
      <c r="G188" s="97">
        <v>17</v>
      </c>
      <c r="H188" s="94" t="s">
        <v>920</v>
      </c>
      <c r="I188" s="101"/>
    </row>
    <row r="189" spans="1:9" hidden="1" x14ac:dyDescent="0.25">
      <c r="A189" s="431" t="s">
        <v>249</v>
      </c>
      <c r="B189" s="94" t="s">
        <v>1038</v>
      </c>
      <c r="C189" s="97" t="s">
        <v>25</v>
      </c>
      <c r="D189" s="95" t="s">
        <v>26</v>
      </c>
      <c r="E189" s="97" t="s">
        <v>920</v>
      </c>
      <c r="F189" s="94" t="s">
        <v>921</v>
      </c>
      <c r="G189" s="97">
        <v>17</v>
      </c>
      <c r="H189" s="94" t="s">
        <v>920</v>
      </c>
      <c r="I189" s="101"/>
    </row>
    <row r="190" spans="1:9" hidden="1" x14ac:dyDescent="0.25">
      <c r="A190" s="431" t="s">
        <v>250</v>
      </c>
      <c r="B190" s="94" t="s">
        <v>1039</v>
      </c>
      <c r="C190" s="97" t="s">
        <v>25</v>
      </c>
      <c r="D190" s="95" t="s">
        <v>26</v>
      </c>
      <c r="E190" s="97" t="s">
        <v>920</v>
      </c>
      <c r="F190" s="94" t="s">
        <v>921</v>
      </c>
      <c r="G190" s="97">
        <v>17</v>
      </c>
      <c r="H190" s="94" t="s">
        <v>920</v>
      </c>
      <c r="I190" s="101"/>
    </row>
    <row r="191" spans="1:9" hidden="1" x14ac:dyDescent="0.25">
      <c r="A191" s="431" t="s">
        <v>251</v>
      </c>
      <c r="B191" s="94" t="s">
        <v>1040</v>
      </c>
      <c r="C191" s="97" t="s">
        <v>25</v>
      </c>
      <c r="D191" s="95" t="s">
        <v>26</v>
      </c>
      <c r="E191" s="97" t="s">
        <v>920</v>
      </c>
      <c r="F191" s="94" t="s">
        <v>921</v>
      </c>
      <c r="G191" s="97">
        <v>17</v>
      </c>
      <c r="H191" s="94" t="s">
        <v>920</v>
      </c>
      <c r="I191" s="101"/>
    </row>
    <row r="192" spans="1:9" hidden="1" x14ac:dyDescent="0.25">
      <c r="A192" s="431" t="s">
        <v>252</v>
      </c>
      <c r="B192" s="94" t="s">
        <v>1041</v>
      </c>
      <c r="C192" s="97" t="s">
        <v>25</v>
      </c>
      <c r="D192" s="95" t="s">
        <v>26</v>
      </c>
      <c r="E192" s="97" t="s">
        <v>920</v>
      </c>
      <c r="F192" s="94" t="s">
        <v>921</v>
      </c>
      <c r="G192" s="97">
        <v>17</v>
      </c>
      <c r="H192" s="94" t="s">
        <v>920</v>
      </c>
      <c r="I192" s="101"/>
    </row>
    <row r="193" spans="1:9" hidden="1" x14ac:dyDescent="0.25">
      <c r="A193" s="431" t="s">
        <v>253</v>
      </c>
      <c r="B193" s="94" t="s">
        <v>1042</v>
      </c>
      <c r="C193" s="97" t="s">
        <v>25</v>
      </c>
      <c r="D193" s="95" t="s">
        <v>26</v>
      </c>
      <c r="E193" s="97" t="s">
        <v>920</v>
      </c>
      <c r="F193" s="94" t="s">
        <v>921</v>
      </c>
      <c r="G193" s="97">
        <v>17</v>
      </c>
      <c r="H193" s="94" t="s">
        <v>920</v>
      </c>
      <c r="I193" s="101"/>
    </row>
    <row r="194" spans="1:9" hidden="1" x14ac:dyDescent="0.25">
      <c r="A194" s="431" t="s">
        <v>254</v>
      </c>
      <c r="B194" s="94" t="s">
        <v>1043</v>
      </c>
      <c r="C194" s="97" t="s">
        <v>25</v>
      </c>
      <c r="D194" s="95" t="s">
        <v>26</v>
      </c>
      <c r="E194" s="97" t="s">
        <v>920</v>
      </c>
      <c r="F194" s="94" t="s">
        <v>921</v>
      </c>
      <c r="G194" s="97">
        <v>18</v>
      </c>
      <c r="H194" s="94" t="s">
        <v>924</v>
      </c>
      <c r="I194" s="101"/>
    </row>
    <row r="195" spans="1:9" hidden="1" x14ac:dyDescent="0.25">
      <c r="A195" s="431" t="s">
        <v>796</v>
      </c>
      <c r="B195" s="94" t="s">
        <v>797</v>
      </c>
      <c r="C195" s="97" t="s">
        <v>25</v>
      </c>
      <c r="D195" s="95" t="s">
        <v>26</v>
      </c>
      <c r="E195" s="97" t="s">
        <v>920</v>
      </c>
      <c r="F195" s="94" t="s">
        <v>921</v>
      </c>
      <c r="G195" s="97">
        <v>18</v>
      </c>
      <c r="H195" s="94" t="s">
        <v>924</v>
      </c>
      <c r="I195" s="101"/>
    </row>
    <row r="196" spans="1:9" hidden="1" x14ac:dyDescent="0.25">
      <c r="A196" s="431" t="s">
        <v>798</v>
      </c>
      <c r="B196" s="94" t="s">
        <v>799</v>
      </c>
      <c r="C196" s="97" t="s">
        <v>25</v>
      </c>
      <c r="D196" s="95" t="s">
        <v>26</v>
      </c>
      <c r="E196" s="97" t="s">
        <v>920</v>
      </c>
      <c r="F196" s="94" t="s">
        <v>921</v>
      </c>
      <c r="G196" s="97">
        <v>18</v>
      </c>
      <c r="H196" s="94" t="s">
        <v>926</v>
      </c>
      <c r="I196" s="101"/>
    </row>
    <row r="197" spans="1:9" hidden="1" x14ac:dyDescent="0.25">
      <c r="A197" s="431" t="s">
        <v>800</v>
      </c>
      <c r="B197" s="94" t="s">
        <v>1065</v>
      </c>
      <c r="C197" s="97" t="s">
        <v>29</v>
      </c>
      <c r="D197" s="95" t="s">
        <v>30</v>
      </c>
      <c r="E197" s="97" t="s">
        <v>922</v>
      </c>
      <c r="F197" s="94" t="s">
        <v>923</v>
      </c>
      <c r="G197" s="97">
        <v>17</v>
      </c>
      <c r="H197" s="94" t="s">
        <v>920</v>
      </c>
      <c r="I197" s="101"/>
    </row>
    <row r="198" spans="1:9" hidden="1" x14ac:dyDescent="0.25">
      <c r="A198" s="431" t="s">
        <v>275</v>
      </c>
      <c r="B198" s="94" t="s">
        <v>6226</v>
      </c>
      <c r="C198" s="97" t="s">
        <v>31</v>
      </c>
      <c r="D198" s="95" t="s">
        <v>32</v>
      </c>
      <c r="E198" s="97" t="s">
        <v>930</v>
      </c>
      <c r="F198" s="94" t="s">
        <v>931</v>
      </c>
      <c r="G198" s="97">
        <v>19</v>
      </c>
      <c r="H198" s="94" t="s">
        <v>922</v>
      </c>
      <c r="I198" s="101"/>
    </row>
    <row r="199" spans="1:9" hidden="1" x14ac:dyDescent="0.25">
      <c r="A199" s="540" t="s">
        <v>6228</v>
      </c>
      <c r="B199" s="541" t="s">
        <v>6227</v>
      </c>
      <c r="C199" s="542" t="s">
        <v>31</v>
      </c>
      <c r="D199" s="543" t="s">
        <v>32</v>
      </c>
      <c r="E199" s="542" t="s">
        <v>930</v>
      </c>
      <c r="F199" s="541" t="s">
        <v>931</v>
      </c>
      <c r="G199" s="97">
        <v>19</v>
      </c>
      <c r="H199" s="94" t="s">
        <v>922</v>
      </c>
      <c r="I199" s="101"/>
    </row>
    <row r="200" spans="1:9" hidden="1" x14ac:dyDescent="0.25">
      <c r="A200" s="431" t="s">
        <v>276</v>
      </c>
      <c r="B200" s="94" t="s">
        <v>277</v>
      </c>
      <c r="C200" s="97" t="s">
        <v>31</v>
      </c>
      <c r="D200" s="95" t="s">
        <v>32</v>
      </c>
      <c r="E200" s="97" t="s">
        <v>930</v>
      </c>
      <c r="F200" s="94" t="s">
        <v>931</v>
      </c>
      <c r="G200" s="97">
        <v>19</v>
      </c>
      <c r="H200" s="94" t="s">
        <v>936</v>
      </c>
      <c r="I200" s="101"/>
    </row>
    <row r="201" spans="1:9" hidden="1" x14ac:dyDescent="0.25">
      <c r="A201" s="431" t="s">
        <v>278</v>
      </c>
      <c r="B201" s="94" t="s">
        <v>279</v>
      </c>
      <c r="C201" s="97" t="s">
        <v>31</v>
      </c>
      <c r="D201" s="95" t="s">
        <v>32</v>
      </c>
      <c r="E201" s="97" t="s">
        <v>930</v>
      </c>
      <c r="F201" s="94" t="s">
        <v>931</v>
      </c>
      <c r="G201" s="97">
        <v>19</v>
      </c>
      <c r="H201" s="94" t="s">
        <v>936</v>
      </c>
      <c r="I201" s="101"/>
    </row>
    <row r="202" spans="1:9" hidden="1" x14ac:dyDescent="0.25">
      <c r="A202" s="431" t="s">
        <v>280</v>
      </c>
      <c r="B202" s="94" t="s">
        <v>281</v>
      </c>
      <c r="C202" s="97" t="s">
        <v>31</v>
      </c>
      <c r="D202" s="95" t="s">
        <v>32</v>
      </c>
      <c r="E202" s="97" t="s">
        <v>930</v>
      </c>
      <c r="F202" s="94" t="s">
        <v>931</v>
      </c>
      <c r="G202" s="97">
        <v>19</v>
      </c>
      <c r="H202" s="94" t="s">
        <v>936</v>
      </c>
      <c r="I202" s="101"/>
    </row>
    <row r="203" spans="1:9" hidden="1" x14ac:dyDescent="0.25">
      <c r="A203" s="431" t="s">
        <v>282</v>
      </c>
      <c r="B203" s="94" t="s">
        <v>283</v>
      </c>
      <c r="C203" s="97" t="s">
        <v>31</v>
      </c>
      <c r="D203" s="95" t="s">
        <v>32</v>
      </c>
      <c r="E203" s="97" t="s">
        <v>930</v>
      </c>
      <c r="F203" s="94" t="s">
        <v>931</v>
      </c>
      <c r="G203" s="97">
        <v>20</v>
      </c>
      <c r="H203" s="94" t="s">
        <v>930</v>
      </c>
      <c r="I203" s="101"/>
    </row>
    <row r="204" spans="1:9" hidden="1" x14ac:dyDescent="0.25">
      <c r="A204" s="431" t="s">
        <v>1186</v>
      </c>
      <c r="B204" s="94" t="s">
        <v>1144</v>
      </c>
      <c r="C204" s="97" t="s">
        <v>31</v>
      </c>
      <c r="D204" s="95" t="s">
        <v>32</v>
      </c>
      <c r="E204" s="97" t="s">
        <v>930</v>
      </c>
      <c r="F204" s="94" t="s">
        <v>931</v>
      </c>
      <c r="G204" s="97">
        <v>20</v>
      </c>
      <c r="H204" s="94" t="s">
        <v>930</v>
      </c>
      <c r="I204" s="101"/>
    </row>
    <row r="205" spans="1:9" hidden="1" x14ac:dyDescent="0.25">
      <c r="A205" s="431" t="s">
        <v>1187</v>
      </c>
      <c r="B205" s="94" t="s">
        <v>1145</v>
      </c>
      <c r="C205" s="97" t="s">
        <v>31</v>
      </c>
      <c r="D205" s="95" t="s">
        <v>32</v>
      </c>
      <c r="E205" s="97" t="s">
        <v>930</v>
      </c>
      <c r="F205" s="94" t="s">
        <v>931</v>
      </c>
      <c r="G205" s="97">
        <v>20</v>
      </c>
      <c r="H205" s="94" t="s">
        <v>930</v>
      </c>
      <c r="I205" s="101"/>
    </row>
    <row r="206" spans="1:9" hidden="1" x14ac:dyDescent="0.25">
      <c r="A206" s="431" t="s">
        <v>284</v>
      </c>
      <c r="B206" s="94" t="s">
        <v>285</v>
      </c>
      <c r="C206" s="97" t="s">
        <v>31</v>
      </c>
      <c r="D206" s="95" t="s">
        <v>32</v>
      </c>
      <c r="E206" s="97" t="s">
        <v>930</v>
      </c>
      <c r="F206" s="94" t="s">
        <v>931</v>
      </c>
      <c r="G206" s="97">
        <v>20</v>
      </c>
      <c r="H206" s="94" t="s">
        <v>930</v>
      </c>
      <c r="I206" s="101"/>
    </row>
    <row r="207" spans="1:9" hidden="1" x14ac:dyDescent="0.25">
      <c r="A207" s="431" t="s">
        <v>286</v>
      </c>
      <c r="B207" s="94" t="s">
        <v>287</v>
      </c>
      <c r="C207" s="97" t="s">
        <v>31</v>
      </c>
      <c r="D207" s="95" t="s">
        <v>32</v>
      </c>
      <c r="E207" s="97" t="s">
        <v>930</v>
      </c>
      <c r="F207" s="94" t="s">
        <v>931</v>
      </c>
      <c r="G207" s="97">
        <v>20</v>
      </c>
      <c r="H207" s="94" t="s">
        <v>930</v>
      </c>
      <c r="I207" s="101"/>
    </row>
    <row r="208" spans="1:9" hidden="1" x14ac:dyDescent="0.25">
      <c r="A208" s="431" t="s">
        <v>268</v>
      </c>
      <c r="B208" s="94" t="s">
        <v>269</v>
      </c>
      <c r="C208" s="97" t="s">
        <v>29</v>
      </c>
      <c r="D208" s="95" t="s">
        <v>30</v>
      </c>
      <c r="E208" s="97" t="s">
        <v>934</v>
      </c>
      <c r="F208" s="94" t="s">
        <v>935</v>
      </c>
      <c r="G208" s="97">
        <v>20</v>
      </c>
      <c r="H208" s="94" t="s">
        <v>930</v>
      </c>
      <c r="I208" s="101"/>
    </row>
    <row r="209" spans="1:9" hidden="1" x14ac:dyDescent="0.25">
      <c r="A209" s="431" t="s">
        <v>271</v>
      </c>
      <c r="B209" s="94" t="s">
        <v>272</v>
      </c>
      <c r="C209" s="97" t="s">
        <v>29</v>
      </c>
      <c r="D209" s="95" t="s">
        <v>30</v>
      </c>
      <c r="E209" s="97" t="s">
        <v>934</v>
      </c>
      <c r="F209" s="94" t="s">
        <v>935</v>
      </c>
      <c r="G209" s="97">
        <v>20</v>
      </c>
      <c r="H209" s="94" t="s">
        <v>930</v>
      </c>
      <c r="I209" s="101"/>
    </row>
    <row r="210" spans="1:9" hidden="1" x14ac:dyDescent="0.25">
      <c r="A210" s="431" t="s">
        <v>273</v>
      </c>
      <c r="B210" s="94" t="s">
        <v>1146</v>
      </c>
      <c r="C210" s="97" t="s">
        <v>29</v>
      </c>
      <c r="D210" s="95" t="s">
        <v>30</v>
      </c>
      <c r="E210" s="97" t="s">
        <v>936</v>
      </c>
      <c r="F210" s="94" t="s">
        <v>937</v>
      </c>
      <c r="G210" s="97">
        <v>19</v>
      </c>
      <c r="H210" s="94" t="s">
        <v>934</v>
      </c>
      <c r="I210" s="101"/>
    </row>
    <row r="211" spans="1:9" hidden="1" x14ac:dyDescent="0.25">
      <c r="A211" s="431" t="s">
        <v>274</v>
      </c>
      <c r="B211" s="94" t="s">
        <v>1147</v>
      </c>
      <c r="C211" s="97" t="s">
        <v>29</v>
      </c>
      <c r="D211" s="95" t="s">
        <v>30</v>
      </c>
      <c r="E211" s="97" t="s">
        <v>936</v>
      </c>
      <c r="F211" s="94" t="s">
        <v>937</v>
      </c>
      <c r="G211" s="97">
        <v>19</v>
      </c>
      <c r="H211" s="94" t="s">
        <v>934</v>
      </c>
      <c r="I211" s="101"/>
    </row>
    <row r="212" spans="1:9" hidden="1" x14ac:dyDescent="0.25">
      <c r="A212" s="431" t="s">
        <v>801</v>
      </c>
      <c r="B212" s="94" t="s">
        <v>1148</v>
      </c>
      <c r="C212" s="97" t="s">
        <v>29</v>
      </c>
      <c r="D212" s="95" t="s">
        <v>30</v>
      </c>
      <c r="E212" s="97" t="s">
        <v>932</v>
      </c>
      <c r="F212" s="94" t="s">
        <v>933</v>
      </c>
      <c r="G212" s="97">
        <v>20</v>
      </c>
      <c r="H212" s="94" t="s">
        <v>930</v>
      </c>
      <c r="I212" s="101"/>
    </row>
    <row r="213" spans="1:9" hidden="1" x14ac:dyDescent="0.25">
      <c r="A213" s="431" t="s">
        <v>802</v>
      </c>
      <c r="B213" s="94" t="s">
        <v>1149</v>
      </c>
      <c r="C213" s="97" t="s">
        <v>29</v>
      </c>
      <c r="D213" s="95" t="s">
        <v>30</v>
      </c>
      <c r="E213" s="97" t="s">
        <v>932</v>
      </c>
      <c r="F213" s="94" t="s">
        <v>933</v>
      </c>
      <c r="G213" s="97">
        <v>20</v>
      </c>
      <c r="H213" s="94" t="s">
        <v>930</v>
      </c>
      <c r="I213" s="101"/>
    </row>
    <row r="214" spans="1:9" hidden="1" x14ac:dyDescent="0.25">
      <c r="A214" s="431" t="s">
        <v>1150</v>
      </c>
      <c r="B214" s="94" t="s">
        <v>1153</v>
      </c>
      <c r="C214" s="97" t="s">
        <v>29</v>
      </c>
      <c r="D214" s="95" t="s">
        <v>30</v>
      </c>
      <c r="E214" s="97" t="s">
        <v>936</v>
      </c>
      <c r="F214" s="94" t="s">
        <v>937</v>
      </c>
      <c r="G214" s="97">
        <v>19</v>
      </c>
      <c r="H214" s="94" t="s">
        <v>934</v>
      </c>
      <c r="I214" s="101"/>
    </row>
    <row r="215" spans="1:9" hidden="1" x14ac:dyDescent="0.25">
      <c r="A215" s="431" t="s">
        <v>1151</v>
      </c>
      <c r="B215" s="94" t="s">
        <v>1154</v>
      </c>
      <c r="C215" s="97" t="s">
        <v>29</v>
      </c>
      <c r="D215" s="95" t="s">
        <v>30</v>
      </c>
      <c r="E215" s="97" t="s">
        <v>936</v>
      </c>
      <c r="F215" s="94" t="s">
        <v>937</v>
      </c>
      <c r="G215" s="97">
        <v>19</v>
      </c>
      <c r="H215" s="94" t="s">
        <v>934</v>
      </c>
      <c r="I215" s="101"/>
    </row>
    <row r="216" spans="1:9" hidden="1" x14ac:dyDescent="0.25">
      <c r="A216" s="431" t="s">
        <v>1152</v>
      </c>
      <c r="B216" s="94" t="s">
        <v>1156</v>
      </c>
      <c r="C216" s="97" t="s">
        <v>29</v>
      </c>
      <c r="D216" s="95" t="s">
        <v>30</v>
      </c>
      <c r="E216" s="97" t="s">
        <v>932</v>
      </c>
      <c r="F216" s="94" t="s">
        <v>933</v>
      </c>
      <c r="G216" s="97">
        <v>20</v>
      </c>
      <c r="H216" s="94" t="s">
        <v>930</v>
      </c>
      <c r="I216" s="101"/>
    </row>
    <row r="217" spans="1:9" hidden="1" x14ac:dyDescent="0.25">
      <c r="A217" s="431" t="s">
        <v>1155</v>
      </c>
      <c r="B217" s="94" t="s">
        <v>1157</v>
      </c>
      <c r="C217" s="97" t="s">
        <v>29</v>
      </c>
      <c r="D217" s="95" t="s">
        <v>30</v>
      </c>
      <c r="E217" s="97" t="s">
        <v>932</v>
      </c>
      <c r="F217" s="94" t="s">
        <v>933</v>
      </c>
      <c r="G217" s="97">
        <v>20</v>
      </c>
      <c r="H217" s="94" t="s">
        <v>930</v>
      </c>
      <c r="I217" s="101"/>
    </row>
    <row r="218" spans="1:9" hidden="1" x14ac:dyDescent="0.25">
      <c r="A218" s="431" t="s">
        <v>803</v>
      </c>
      <c r="B218" s="94" t="s">
        <v>804</v>
      </c>
      <c r="C218" s="97" t="s">
        <v>29</v>
      </c>
      <c r="D218" s="95" t="s">
        <v>30</v>
      </c>
      <c r="E218" s="97" t="s">
        <v>936</v>
      </c>
      <c r="F218" s="94" t="s">
        <v>937</v>
      </c>
      <c r="G218" s="97">
        <v>19</v>
      </c>
      <c r="H218" s="94" t="s">
        <v>936</v>
      </c>
      <c r="I218" s="101"/>
    </row>
    <row r="219" spans="1:9" hidden="1" x14ac:dyDescent="0.25">
      <c r="A219" s="431" t="s">
        <v>1191</v>
      </c>
      <c r="B219" s="94" t="s">
        <v>1192</v>
      </c>
      <c r="C219" s="97" t="s">
        <v>31</v>
      </c>
      <c r="D219" s="95" t="s">
        <v>32</v>
      </c>
      <c r="E219" s="97" t="s">
        <v>930</v>
      </c>
      <c r="F219" s="94" t="s">
        <v>931</v>
      </c>
      <c r="G219" s="97">
        <v>20</v>
      </c>
      <c r="H219" s="94" t="s">
        <v>930</v>
      </c>
      <c r="I219" s="101"/>
    </row>
    <row r="220" spans="1:9" hidden="1" x14ac:dyDescent="0.25">
      <c r="A220" s="431" t="s">
        <v>1193</v>
      </c>
      <c r="B220" s="94" t="s">
        <v>1194</v>
      </c>
      <c r="C220" s="97" t="s">
        <v>31</v>
      </c>
      <c r="D220" s="95" t="s">
        <v>32</v>
      </c>
      <c r="E220" s="97" t="s">
        <v>930</v>
      </c>
      <c r="F220" s="94" t="s">
        <v>931</v>
      </c>
      <c r="G220" s="97">
        <v>20</v>
      </c>
      <c r="H220" s="94" t="s">
        <v>930</v>
      </c>
      <c r="I220" s="101"/>
    </row>
    <row r="221" spans="1:9" hidden="1" x14ac:dyDescent="0.25">
      <c r="A221" s="431" t="s">
        <v>805</v>
      </c>
      <c r="B221" s="94" t="s">
        <v>806</v>
      </c>
      <c r="C221" s="395" t="s">
        <v>29</v>
      </c>
      <c r="D221" s="396" t="s">
        <v>30</v>
      </c>
      <c r="E221" s="395" t="s">
        <v>936</v>
      </c>
      <c r="F221" s="397" t="s">
        <v>937</v>
      </c>
      <c r="G221" s="97">
        <v>19</v>
      </c>
      <c r="H221" s="94" t="s">
        <v>934</v>
      </c>
      <c r="I221" s="101"/>
    </row>
    <row r="222" spans="1:9" hidden="1" x14ac:dyDescent="0.25">
      <c r="A222" s="431" t="s">
        <v>807</v>
      </c>
      <c r="B222" s="94" t="s">
        <v>808</v>
      </c>
      <c r="C222" s="395" t="s">
        <v>29</v>
      </c>
      <c r="D222" s="396" t="s">
        <v>30</v>
      </c>
      <c r="E222" s="395" t="s">
        <v>936</v>
      </c>
      <c r="F222" s="397" t="s">
        <v>937</v>
      </c>
      <c r="G222" s="97">
        <v>19</v>
      </c>
      <c r="H222" s="94" t="s">
        <v>934</v>
      </c>
      <c r="I222" s="101"/>
    </row>
    <row r="223" spans="1:9" hidden="1" x14ac:dyDescent="0.25">
      <c r="A223" s="431" t="s">
        <v>288</v>
      </c>
      <c r="B223" s="94" t="s">
        <v>289</v>
      </c>
      <c r="C223" s="97" t="s">
        <v>31</v>
      </c>
      <c r="D223" s="95" t="s">
        <v>32</v>
      </c>
      <c r="E223" s="97" t="s">
        <v>930</v>
      </c>
      <c r="F223" s="94" t="s">
        <v>931</v>
      </c>
      <c r="G223" s="97">
        <v>20</v>
      </c>
      <c r="H223" s="94" t="s">
        <v>930</v>
      </c>
      <c r="I223" s="101"/>
    </row>
    <row r="224" spans="1:9" hidden="1" x14ac:dyDescent="0.25">
      <c r="A224" s="431" t="s">
        <v>290</v>
      </c>
      <c r="B224" s="94" t="s">
        <v>291</v>
      </c>
      <c r="C224" s="97" t="s">
        <v>31</v>
      </c>
      <c r="D224" s="95" t="s">
        <v>32</v>
      </c>
      <c r="E224" s="97" t="s">
        <v>930</v>
      </c>
      <c r="F224" s="94" t="s">
        <v>931</v>
      </c>
      <c r="G224" s="97">
        <v>20</v>
      </c>
      <c r="H224" s="94" t="s">
        <v>930</v>
      </c>
      <c r="I224" s="101"/>
    </row>
    <row r="225" spans="1:9" hidden="1" x14ac:dyDescent="0.25">
      <c r="A225" s="431" t="s">
        <v>809</v>
      </c>
      <c r="B225" s="94" t="s">
        <v>810</v>
      </c>
      <c r="C225" s="97" t="s">
        <v>31</v>
      </c>
      <c r="D225" s="95" t="s">
        <v>32</v>
      </c>
      <c r="E225" s="97" t="s">
        <v>930</v>
      </c>
      <c r="F225" s="94" t="s">
        <v>931</v>
      </c>
      <c r="G225" s="97">
        <v>20</v>
      </c>
      <c r="H225" s="94" t="s">
        <v>930</v>
      </c>
      <c r="I225" s="101"/>
    </row>
    <row r="226" spans="1:9" hidden="1" x14ac:dyDescent="0.25">
      <c r="A226" s="431" t="s">
        <v>292</v>
      </c>
      <c r="B226" s="94" t="s">
        <v>293</v>
      </c>
      <c r="C226" s="97" t="s">
        <v>31</v>
      </c>
      <c r="D226" s="95" t="s">
        <v>32</v>
      </c>
      <c r="E226" s="97" t="s">
        <v>930</v>
      </c>
      <c r="F226" s="94" t="s">
        <v>931</v>
      </c>
      <c r="G226" s="97">
        <v>20</v>
      </c>
      <c r="H226" s="94" t="s">
        <v>930</v>
      </c>
      <c r="I226" s="101"/>
    </row>
    <row r="227" spans="1:9" hidden="1" x14ac:dyDescent="0.25">
      <c r="A227" s="431" t="s">
        <v>294</v>
      </c>
      <c r="B227" s="94" t="s">
        <v>295</v>
      </c>
      <c r="C227" s="97" t="s">
        <v>31</v>
      </c>
      <c r="D227" s="95" t="s">
        <v>32</v>
      </c>
      <c r="E227" s="97" t="s">
        <v>930</v>
      </c>
      <c r="F227" s="94" t="s">
        <v>931</v>
      </c>
      <c r="G227" s="97">
        <v>20</v>
      </c>
      <c r="H227" s="94" t="s">
        <v>930</v>
      </c>
      <c r="I227" s="101"/>
    </row>
    <row r="228" spans="1:9" hidden="1" x14ac:dyDescent="0.25">
      <c r="A228" s="431" t="s">
        <v>296</v>
      </c>
      <c r="B228" s="94" t="s">
        <v>1044</v>
      </c>
      <c r="C228" s="97" t="s">
        <v>31</v>
      </c>
      <c r="D228" s="95" t="s">
        <v>32</v>
      </c>
      <c r="E228" s="97" t="s">
        <v>930</v>
      </c>
      <c r="F228" s="94" t="s">
        <v>931</v>
      </c>
      <c r="G228" s="97">
        <v>20</v>
      </c>
      <c r="H228" s="94" t="s">
        <v>930</v>
      </c>
      <c r="I228" s="101"/>
    </row>
    <row r="229" spans="1:9" hidden="1" x14ac:dyDescent="0.25">
      <c r="A229" s="431" t="s">
        <v>297</v>
      </c>
      <c r="B229" s="94" t="s">
        <v>298</v>
      </c>
      <c r="C229" s="97" t="s">
        <v>31</v>
      </c>
      <c r="D229" s="95" t="s">
        <v>32</v>
      </c>
      <c r="E229" s="97" t="s">
        <v>930</v>
      </c>
      <c r="F229" s="94" t="s">
        <v>931</v>
      </c>
      <c r="G229" s="97">
        <v>20</v>
      </c>
      <c r="H229" s="94" t="s">
        <v>930</v>
      </c>
      <c r="I229" s="101"/>
    </row>
    <row r="230" spans="1:9" hidden="1" x14ac:dyDescent="0.25">
      <c r="A230" s="431" t="s">
        <v>299</v>
      </c>
      <c r="B230" s="94" t="s">
        <v>300</v>
      </c>
      <c r="C230" s="97" t="s">
        <v>31</v>
      </c>
      <c r="D230" s="95" t="s">
        <v>32</v>
      </c>
      <c r="E230" s="97" t="s">
        <v>930</v>
      </c>
      <c r="F230" s="94" t="s">
        <v>931</v>
      </c>
      <c r="G230" s="97">
        <v>20</v>
      </c>
      <c r="H230" s="94" t="s">
        <v>930</v>
      </c>
      <c r="I230" s="101"/>
    </row>
    <row r="231" spans="1:9" hidden="1" x14ac:dyDescent="0.25">
      <c r="A231" s="431" t="s">
        <v>301</v>
      </c>
      <c r="B231" s="94" t="s">
        <v>302</v>
      </c>
      <c r="C231" s="97" t="s">
        <v>31</v>
      </c>
      <c r="D231" s="95" t="s">
        <v>32</v>
      </c>
      <c r="E231" s="97" t="s">
        <v>930</v>
      </c>
      <c r="F231" s="94" t="s">
        <v>931</v>
      </c>
      <c r="G231" s="97">
        <v>20</v>
      </c>
      <c r="H231" s="94" t="s">
        <v>930</v>
      </c>
      <c r="I231" s="101"/>
    </row>
    <row r="232" spans="1:9" hidden="1" x14ac:dyDescent="0.25">
      <c r="A232" s="431" t="s">
        <v>303</v>
      </c>
      <c r="B232" s="94" t="s">
        <v>289</v>
      </c>
      <c r="C232" s="97" t="s">
        <v>31</v>
      </c>
      <c r="D232" s="95" t="s">
        <v>32</v>
      </c>
      <c r="E232" s="97" t="s">
        <v>930</v>
      </c>
      <c r="F232" s="94" t="s">
        <v>931</v>
      </c>
      <c r="G232" s="97">
        <v>20</v>
      </c>
      <c r="H232" s="94" t="s">
        <v>930</v>
      </c>
      <c r="I232" s="101"/>
    </row>
    <row r="233" spans="1:9" hidden="1" x14ac:dyDescent="0.25">
      <c r="A233" s="431" t="s">
        <v>304</v>
      </c>
      <c r="B233" s="94" t="s">
        <v>305</v>
      </c>
      <c r="C233" s="97" t="s">
        <v>31</v>
      </c>
      <c r="D233" s="95" t="s">
        <v>32</v>
      </c>
      <c r="E233" s="97" t="s">
        <v>930</v>
      </c>
      <c r="F233" s="94" t="s">
        <v>931</v>
      </c>
      <c r="G233" s="97">
        <v>20</v>
      </c>
      <c r="H233" s="94" t="s">
        <v>930</v>
      </c>
      <c r="I233" s="101"/>
    </row>
    <row r="234" spans="1:9" hidden="1" x14ac:dyDescent="0.25">
      <c r="A234" s="431" t="s">
        <v>811</v>
      </c>
      <c r="B234" s="94" t="s">
        <v>812</v>
      </c>
      <c r="C234" s="97" t="s">
        <v>31</v>
      </c>
      <c r="D234" s="95" t="s">
        <v>32</v>
      </c>
      <c r="E234" s="97" t="s">
        <v>930</v>
      </c>
      <c r="F234" s="94" t="s">
        <v>931</v>
      </c>
      <c r="G234" s="97">
        <v>20</v>
      </c>
      <c r="H234" s="94" t="s">
        <v>930</v>
      </c>
      <c r="I234" s="101"/>
    </row>
    <row r="235" spans="1:9" hidden="1" x14ac:dyDescent="0.25">
      <c r="A235" s="431" t="s">
        <v>306</v>
      </c>
      <c r="B235" s="94" t="s">
        <v>307</v>
      </c>
      <c r="C235" s="97" t="s">
        <v>31</v>
      </c>
      <c r="D235" s="95" t="s">
        <v>32</v>
      </c>
      <c r="E235" s="97" t="s">
        <v>930</v>
      </c>
      <c r="F235" s="94" t="s">
        <v>931</v>
      </c>
      <c r="G235" s="97">
        <v>20</v>
      </c>
      <c r="H235" s="94" t="s">
        <v>930</v>
      </c>
      <c r="I235" s="101"/>
    </row>
    <row r="236" spans="1:9" hidden="1" x14ac:dyDescent="0.25">
      <c r="A236" s="431" t="s">
        <v>308</v>
      </c>
      <c r="B236" s="94" t="s">
        <v>309</v>
      </c>
      <c r="C236" s="97" t="s">
        <v>31</v>
      </c>
      <c r="D236" s="95" t="s">
        <v>32</v>
      </c>
      <c r="E236" s="97" t="s">
        <v>930</v>
      </c>
      <c r="F236" s="94" t="s">
        <v>931</v>
      </c>
      <c r="G236" s="97">
        <v>21</v>
      </c>
      <c r="H236" s="94" t="s">
        <v>938</v>
      </c>
      <c r="I236" s="101"/>
    </row>
    <row r="237" spans="1:9" hidden="1" x14ac:dyDescent="0.25">
      <c r="A237" s="431" t="s">
        <v>310</v>
      </c>
      <c r="B237" s="94" t="s">
        <v>311</v>
      </c>
      <c r="C237" s="97" t="s">
        <v>31</v>
      </c>
      <c r="D237" s="95" t="s">
        <v>32</v>
      </c>
      <c r="E237" s="97" t="s">
        <v>930</v>
      </c>
      <c r="F237" s="94" t="s">
        <v>931</v>
      </c>
      <c r="G237" s="97">
        <v>21</v>
      </c>
      <c r="H237" s="94" t="s">
        <v>938</v>
      </c>
      <c r="I237" s="101"/>
    </row>
    <row r="238" spans="1:9" hidden="1" x14ac:dyDescent="0.25">
      <c r="A238" s="431" t="s">
        <v>312</v>
      </c>
      <c r="B238" s="94" t="s">
        <v>1163</v>
      </c>
      <c r="C238" s="97" t="s">
        <v>31</v>
      </c>
      <c r="D238" s="95" t="s">
        <v>32</v>
      </c>
      <c r="E238" s="97" t="s">
        <v>930</v>
      </c>
      <c r="F238" s="94" t="s">
        <v>931</v>
      </c>
      <c r="G238" s="97">
        <v>21</v>
      </c>
      <c r="H238" s="94" t="s">
        <v>938</v>
      </c>
      <c r="I238" s="101"/>
    </row>
    <row r="239" spans="1:9" hidden="1" x14ac:dyDescent="0.25">
      <c r="A239" s="431" t="s">
        <v>1158</v>
      </c>
      <c r="B239" s="94" t="s">
        <v>1161</v>
      </c>
      <c r="C239" s="97" t="s">
        <v>31</v>
      </c>
      <c r="D239" s="95" t="s">
        <v>32</v>
      </c>
      <c r="E239" s="97" t="s">
        <v>930</v>
      </c>
      <c r="F239" s="94" t="s">
        <v>931</v>
      </c>
      <c r="G239" s="97">
        <v>21</v>
      </c>
      <c r="H239" s="94" t="s">
        <v>938</v>
      </c>
      <c r="I239" s="101"/>
    </row>
    <row r="240" spans="1:9" hidden="1" x14ac:dyDescent="0.25">
      <c r="A240" s="431" t="s">
        <v>313</v>
      </c>
      <c r="B240" s="94" t="s">
        <v>1162</v>
      </c>
      <c r="C240" s="97" t="s">
        <v>31</v>
      </c>
      <c r="D240" s="95" t="s">
        <v>32</v>
      </c>
      <c r="E240" s="97" t="s">
        <v>930</v>
      </c>
      <c r="F240" s="94" t="s">
        <v>931</v>
      </c>
      <c r="G240" s="97">
        <v>23</v>
      </c>
      <c r="H240" s="94" t="s">
        <v>950</v>
      </c>
      <c r="I240" s="101"/>
    </row>
    <row r="241" spans="1:9" hidden="1" x14ac:dyDescent="0.25">
      <c r="A241" s="431" t="s">
        <v>1159</v>
      </c>
      <c r="B241" s="94" t="s">
        <v>1164</v>
      </c>
      <c r="C241" s="97" t="s">
        <v>31</v>
      </c>
      <c r="D241" s="95" t="s">
        <v>32</v>
      </c>
      <c r="E241" s="97" t="s">
        <v>930</v>
      </c>
      <c r="F241" s="94" t="s">
        <v>931</v>
      </c>
      <c r="G241" s="97">
        <v>23</v>
      </c>
      <c r="H241" s="94" t="s">
        <v>950</v>
      </c>
      <c r="I241" s="101"/>
    </row>
    <row r="242" spans="1:9" hidden="1" x14ac:dyDescent="0.25">
      <c r="A242" s="431" t="s">
        <v>314</v>
      </c>
      <c r="B242" s="94" t="s">
        <v>1167</v>
      </c>
      <c r="C242" s="97" t="s">
        <v>33</v>
      </c>
      <c r="D242" s="95" t="s">
        <v>34</v>
      </c>
      <c r="E242" s="97" t="s">
        <v>938</v>
      </c>
      <c r="F242" s="94" t="s">
        <v>939</v>
      </c>
      <c r="G242" s="97">
        <v>21</v>
      </c>
      <c r="H242" s="94" t="s">
        <v>944</v>
      </c>
      <c r="I242" s="101"/>
    </row>
    <row r="243" spans="1:9" hidden="1" x14ac:dyDescent="0.25">
      <c r="A243" s="431" t="s">
        <v>1160</v>
      </c>
      <c r="B243" s="94" t="s">
        <v>1168</v>
      </c>
      <c r="C243" s="97" t="s">
        <v>33</v>
      </c>
      <c r="D243" s="95" t="s">
        <v>34</v>
      </c>
      <c r="E243" s="97" t="s">
        <v>938</v>
      </c>
      <c r="F243" s="94" t="s">
        <v>939</v>
      </c>
      <c r="G243" s="97">
        <v>21</v>
      </c>
      <c r="H243" s="94" t="s">
        <v>944</v>
      </c>
      <c r="I243" s="101"/>
    </row>
    <row r="244" spans="1:9" hidden="1" x14ac:dyDescent="0.25">
      <c r="A244" s="431" t="s">
        <v>315</v>
      </c>
      <c r="B244" s="94" t="s">
        <v>1169</v>
      </c>
      <c r="C244" s="97" t="s">
        <v>33</v>
      </c>
      <c r="D244" s="95" t="s">
        <v>34</v>
      </c>
      <c r="E244" s="97" t="s">
        <v>938</v>
      </c>
      <c r="F244" s="94" t="s">
        <v>939</v>
      </c>
      <c r="G244" s="97">
        <v>21</v>
      </c>
      <c r="H244" s="94" t="s">
        <v>944</v>
      </c>
      <c r="I244" s="101"/>
    </row>
    <row r="245" spans="1:9" hidden="1" x14ac:dyDescent="0.25">
      <c r="A245" s="431" t="s">
        <v>1165</v>
      </c>
      <c r="B245" s="94" t="s">
        <v>1170</v>
      </c>
      <c r="C245" s="97" t="s">
        <v>33</v>
      </c>
      <c r="D245" s="95" t="s">
        <v>34</v>
      </c>
      <c r="E245" s="97" t="s">
        <v>938</v>
      </c>
      <c r="F245" s="94" t="s">
        <v>939</v>
      </c>
      <c r="G245" s="97">
        <v>21</v>
      </c>
      <c r="H245" s="94" t="s">
        <v>944</v>
      </c>
      <c r="I245" s="101"/>
    </row>
    <row r="246" spans="1:9" hidden="1" x14ac:dyDescent="0.25">
      <c r="A246" s="431" t="s">
        <v>316</v>
      </c>
      <c r="B246" s="94" t="s">
        <v>1171</v>
      </c>
      <c r="C246" s="97" t="s">
        <v>33</v>
      </c>
      <c r="D246" s="95" t="s">
        <v>34</v>
      </c>
      <c r="E246" s="97" t="s">
        <v>938</v>
      </c>
      <c r="F246" s="94" t="s">
        <v>939</v>
      </c>
      <c r="G246" s="97">
        <v>21</v>
      </c>
      <c r="H246" s="94" t="s">
        <v>944</v>
      </c>
      <c r="I246" s="101"/>
    </row>
    <row r="247" spans="1:9" hidden="1" x14ac:dyDescent="0.25">
      <c r="A247" s="431" t="s">
        <v>1166</v>
      </c>
      <c r="B247" s="94" t="s">
        <v>1172</v>
      </c>
      <c r="C247" s="97" t="s">
        <v>33</v>
      </c>
      <c r="D247" s="95" t="s">
        <v>34</v>
      </c>
      <c r="E247" s="97" t="s">
        <v>938</v>
      </c>
      <c r="F247" s="94" t="s">
        <v>939</v>
      </c>
      <c r="G247" s="97">
        <v>21</v>
      </c>
      <c r="H247" s="94" t="s">
        <v>944</v>
      </c>
      <c r="I247" s="101"/>
    </row>
    <row r="248" spans="1:9" hidden="1" x14ac:dyDescent="0.25">
      <c r="A248" s="431" t="s">
        <v>813</v>
      </c>
      <c r="B248" s="94" t="s">
        <v>382</v>
      </c>
      <c r="C248" s="97" t="s">
        <v>37</v>
      </c>
      <c r="D248" s="95" t="s">
        <v>38</v>
      </c>
      <c r="E248" s="97" t="s">
        <v>950</v>
      </c>
      <c r="F248" s="94" t="s">
        <v>951</v>
      </c>
      <c r="G248" s="97">
        <v>16</v>
      </c>
      <c r="H248" s="94" t="s">
        <v>918</v>
      </c>
      <c r="I248" s="101"/>
    </row>
    <row r="249" spans="1:9" hidden="1" x14ac:dyDescent="0.25">
      <c r="A249" s="431" t="s">
        <v>814</v>
      </c>
      <c r="B249" s="94" t="s">
        <v>383</v>
      </c>
      <c r="C249" s="97" t="s">
        <v>37</v>
      </c>
      <c r="D249" s="95" t="s">
        <v>38</v>
      </c>
      <c r="E249" s="97" t="s">
        <v>950</v>
      </c>
      <c r="F249" s="94" t="s">
        <v>951</v>
      </c>
      <c r="G249" s="97">
        <v>23</v>
      </c>
      <c r="H249" s="94" t="s">
        <v>950</v>
      </c>
      <c r="I249" s="101"/>
    </row>
    <row r="250" spans="1:9" hidden="1" x14ac:dyDescent="0.25">
      <c r="A250" s="431" t="s">
        <v>815</v>
      </c>
      <c r="B250" s="94" t="s">
        <v>384</v>
      </c>
      <c r="C250" s="97" t="s">
        <v>37</v>
      </c>
      <c r="D250" s="95" t="s">
        <v>38</v>
      </c>
      <c r="E250" s="97" t="s">
        <v>950</v>
      </c>
      <c r="F250" s="94" t="s">
        <v>951</v>
      </c>
      <c r="G250" s="97">
        <v>23</v>
      </c>
      <c r="H250" s="94" t="s">
        <v>950</v>
      </c>
      <c r="I250" s="101"/>
    </row>
    <row r="251" spans="1:9" hidden="1" x14ac:dyDescent="0.25">
      <c r="A251" s="431" t="s">
        <v>816</v>
      </c>
      <c r="B251" s="94" t="s">
        <v>385</v>
      </c>
      <c r="C251" s="97" t="s">
        <v>37</v>
      </c>
      <c r="D251" s="95" t="s">
        <v>38</v>
      </c>
      <c r="E251" s="97" t="s">
        <v>950</v>
      </c>
      <c r="F251" s="94" t="s">
        <v>951</v>
      </c>
      <c r="G251" s="97">
        <v>163</v>
      </c>
      <c r="H251" s="94" t="s">
        <v>916</v>
      </c>
      <c r="I251" s="101"/>
    </row>
    <row r="252" spans="1:9" hidden="1" x14ac:dyDescent="0.25">
      <c r="A252" s="431" t="s">
        <v>817</v>
      </c>
      <c r="B252" s="94" t="s">
        <v>386</v>
      </c>
      <c r="C252" s="97" t="s">
        <v>37</v>
      </c>
      <c r="D252" s="95" t="s">
        <v>38</v>
      </c>
      <c r="E252" s="97" t="s">
        <v>950</v>
      </c>
      <c r="F252" s="94" t="s">
        <v>951</v>
      </c>
      <c r="G252" s="97">
        <v>15</v>
      </c>
      <c r="H252" s="94" t="s">
        <v>912</v>
      </c>
      <c r="I252" s="101"/>
    </row>
    <row r="253" spans="1:9" hidden="1" x14ac:dyDescent="0.25">
      <c r="A253" s="431" t="s">
        <v>818</v>
      </c>
      <c r="B253" s="94" t="s">
        <v>387</v>
      </c>
      <c r="C253" s="97" t="s">
        <v>37</v>
      </c>
      <c r="D253" s="95" t="s">
        <v>38</v>
      </c>
      <c r="E253" s="97" t="s">
        <v>950</v>
      </c>
      <c r="F253" s="94" t="s">
        <v>951</v>
      </c>
      <c r="G253" s="97">
        <v>23</v>
      </c>
      <c r="H253" s="94" t="s">
        <v>950</v>
      </c>
      <c r="I253" s="101"/>
    </row>
    <row r="254" spans="1:9" hidden="1" x14ac:dyDescent="0.25">
      <c r="A254" s="431" t="s">
        <v>819</v>
      </c>
      <c r="B254" s="94" t="s">
        <v>392</v>
      </c>
      <c r="C254" s="97" t="s">
        <v>37</v>
      </c>
      <c r="D254" s="95" t="s">
        <v>38</v>
      </c>
      <c r="E254" s="97" t="s">
        <v>950</v>
      </c>
      <c r="F254" s="94" t="s">
        <v>951</v>
      </c>
      <c r="G254" s="97">
        <v>21</v>
      </c>
      <c r="H254" s="94" t="s">
        <v>938</v>
      </c>
      <c r="I254" s="101"/>
    </row>
    <row r="255" spans="1:9" hidden="1" x14ac:dyDescent="0.25">
      <c r="A255" s="431" t="s">
        <v>2400</v>
      </c>
      <c r="B255" s="94" t="s">
        <v>393</v>
      </c>
      <c r="C255" s="97" t="s">
        <v>37</v>
      </c>
      <c r="D255" s="95" t="s">
        <v>38</v>
      </c>
      <c r="E255" s="97" t="s">
        <v>950</v>
      </c>
      <c r="F255" s="94" t="s">
        <v>951</v>
      </c>
      <c r="G255" s="97">
        <v>21</v>
      </c>
      <c r="H255" s="94" t="s">
        <v>938</v>
      </c>
      <c r="I255" s="101"/>
    </row>
    <row r="256" spans="1:9" hidden="1" x14ac:dyDescent="0.25">
      <c r="A256" s="431" t="s">
        <v>820</v>
      </c>
      <c r="B256" s="94" t="s">
        <v>394</v>
      </c>
      <c r="C256" s="97" t="s">
        <v>37</v>
      </c>
      <c r="D256" s="95" t="s">
        <v>38</v>
      </c>
      <c r="E256" s="97" t="s">
        <v>950</v>
      </c>
      <c r="F256" s="94" t="s">
        <v>951</v>
      </c>
      <c r="G256" s="97">
        <v>21</v>
      </c>
      <c r="H256" s="94" t="s">
        <v>938</v>
      </c>
      <c r="I256" s="101"/>
    </row>
    <row r="257" spans="1:9" hidden="1" x14ac:dyDescent="0.25">
      <c r="A257" s="431" t="s">
        <v>317</v>
      </c>
      <c r="B257" s="94" t="s">
        <v>318</v>
      </c>
      <c r="C257" s="97" t="s">
        <v>33</v>
      </c>
      <c r="D257" s="95" t="s">
        <v>34</v>
      </c>
      <c r="E257" s="97" t="s">
        <v>940</v>
      </c>
      <c r="F257" s="94" t="s">
        <v>941</v>
      </c>
      <c r="G257" s="97">
        <v>21</v>
      </c>
      <c r="H257" s="94" t="s">
        <v>940</v>
      </c>
      <c r="I257" s="101"/>
    </row>
    <row r="258" spans="1:9" hidden="1" x14ac:dyDescent="0.25">
      <c r="A258" s="431" t="s">
        <v>319</v>
      </c>
      <c r="B258" s="94" t="s">
        <v>320</v>
      </c>
      <c r="C258" s="97" t="s">
        <v>33</v>
      </c>
      <c r="D258" s="95" t="s">
        <v>34</v>
      </c>
      <c r="E258" s="97" t="s">
        <v>940</v>
      </c>
      <c r="F258" s="94" t="s">
        <v>941</v>
      </c>
      <c r="G258" s="97">
        <v>21</v>
      </c>
      <c r="H258" s="94" t="s">
        <v>942</v>
      </c>
      <c r="I258" s="101"/>
    </row>
    <row r="259" spans="1:9" hidden="1" x14ac:dyDescent="0.25">
      <c r="A259" s="431" t="s">
        <v>321</v>
      </c>
      <c r="B259" s="94" t="s">
        <v>322</v>
      </c>
      <c r="C259" s="97" t="s">
        <v>33</v>
      </c>
      <c r="D259" s="95" t="s">
        <v>34</v>
      </c>
      <c r="E259" s="97" t="s">
        <v>940</v>
      </c>
      <c r="F259" s="94" t="s">
        <v>941</v>
      </c>
      <c r="G259" s="97">
        <v>21</v>
      </c>
      <c r="H259" s="94" t="s">
        <v>942</v>
      </c>
      <c r="I259" s="101"/>
    </row>
    <row r="260" spans="1:9" hidden="1" x14ac:dyDescent="0.25">
      <c r="A260" s="431" t="s">
        <v>323</v>
      </c>
      <c r="B260" s="94" t="s">
        <v>324</v>
      </c>
      <c r="C260" s="97" t="s">
        <v>33</v>
      </c>
      <c r="D260" s="95" t="s">
        <v>34</v>
      </c>
      <c r="E260" s="97" t="s">
        <v>940</v>
      </c>
      <c r="F260" s="94" t="s">
        <v>941</v>
      </c>
      <c r="G260" s="97">
        <v>21</v>
      </c>
      <c r="H260" s="94" t="s">
        <v>942</v>
      </c>
      <c r="I260" s="101"/>
    </row>
    <row r="261" spans="1:9" hidden="1" x14ac:dyDescent="0.25">
      <c r="A261" s="431" t="s">
        <v>325</v>
      </c>
      <c r="B261" s="94" t="s">
        <v>326</v>
      </c>
      <c r="C261" s="97" t="s">
        <v>33</v>
      </c>
      <c r="D261" s="95" t="s">
        <v>34</v>
      </c>
      <c r="E261" s="97" t="s">
        <v>940</v>
      </c>
      <c r="F261" s="94" t="s">
        <v>941</v>
      </c>
      <c r="G261" s="97">
        <v>21</v>
      </c>
      <c r="H261" s="94" t="s">
        <v>942</v>
      </c>
      <c r="I261" s="101"/>
    </row>
    <row r="262" spans="1:9" hidden="1" x14ac:dyDescent="0.25">
      <c r="A262" s="431" t="s">
        <v>327</v>
      </c>
      <c r="B262" s="94" t="s">
        <v>328</v>
      </c>
      <c r="C262" s="97" t="s">
        <v>33</v>
      </c>
      <c r="D262" s="95" t="s">
        <v>34</v>
      </c>
      <c r="E262" s="97" t="s">
        <v>940</v>
      </c>
      <c r="F262" s="94" t="s">
        <v>941</v>
      </c>
      <c r="G262" s="97">
        <v>21</v>
      </c>
      <c r="H262" s="94" t="s">
        <v>942</v>
      </c>
      <c r="I262" s="101"/>
    </row>
    <row r="263" spans="1:9" hidden="1" x14ac:dyDescent="0.25">
      <c r="A263" s="431" t="s">
        <v>329</v>
      </c>
      <c r="B263" s="94" t="s">
        <v>330</v>
      </c>
      <c r="C263" s="97" t="s">
        <v>33</v>
      </c>
      <c r="D263" s="95" t="s">
        <v>34</v>
      </c>
      <c r="E263" s="97" t="s">
        <v>940</v>
      </c>
      <c r="F263" s="94" t="s">
        <v>941</v>
      </c>
      <c r="G263" s="97">
        <v>23</v>
      </c>
      <c r="H263" s="94" t="s">
        <v>950</v>
      </c>
      <c r="I263" s="101"/>
    </row>
    <row r="264" spans="1:9" hidden="1" x14ac:dyDescent="0.25">
      <c r="A264" s="431" t="s">
        <v>331</v>
      </c>
      <c r="B264" s="94" t="s">
        <v>332</v>
      </c>
      <c r="C264" s="97" t="s">
        <v>33</v>
      </c>
      <c r="D264" s="95" t="s">
        <v>34</v>
      </c>
      <c r="E264" s="97" t="s">
        <v>940</v>
      </c>
      <c r="F264" s="94" t="s">
        <v>941</v>
      </c>
      <c r="G264" s="97">
        <v>21</v>
      </c>
      <c r="H264" s="94" t="s">
        <v>944</v>
      </c>
      <c r="I264" s="101"/>
    </row>
    <row r="265" spans="1:9" hidden="1" x14ac:dyDescent="0.25">
      <c r="A265" s="431" t="s">
        <v>333</v>
      </c>
      <c r="B265" s="94" t="s">
        <v>334</v>
      </c>
      <c r="C265" s="97" t="s">
        <v>33</v>
      </c>
      <c r="D265" s="95" t="s">
        <v>34</v>
      </c>
      <c r="E265" s="97" t="s">
        <v>942</v>
      </c>
      <c r="F265" s="94" t="s">
        <v>943</v>
      </c>
      <c r="G265" s="97">
        <v>23</v>
      </c>
      <c r="H265" s="94" t="s">
        <v>950</v>
      </c>
      <c r="I265" s="101"/>
    </row>
    <row r="266" spans="1:9" hidden="1" x14ac:dyDescent="0.25">
      <c r="A266" s="431" t="s">
        <v>335</v>
      </c>
      <c r="B266" s="94" t="s">
        <v>336</v>
      </c>
      <c r="C266" s="97" t="s">
        <v>33</v>
      </c>
      <c r="D266" s="95" t="s">
        <v>34</v>
      </c>
      <c r="E266" s="97" t="s">
        <v>942</v>
      </c>
      <c r="F266" s="94" t="s">
        <v>943</v>
      </c>
      <c r="G266" s="97">
        <v>23</v>
      </c>
      <c r="H266" s="94" t="s">
        <v>950</v>
      </c>
      <c r="I266" s="101"/>
    </row>
    <row r="267" spans="1:9" hidden="1" x14ac:dyDescent="0.25">
      <c r="A267" s="431" t="s">
        <v>337</v>
      </c>
      <c r="B267" s="94" t="s">
        <v>1045</v>
      </c>
      <c r="C267" s="97" t="s">
        <v>33</v>
      </c>
      <c r="D267" s="95" t="s">
        <v>34</v>
      </c>
      <c r="E267" s="97" t="s">
        <v>942</v>
      </c>
      <c r="F267" s="94" t="s">
        <v>943</v>
      </c>
      <c r="G267" s="97">
        <v>23</v>
      </c>
      <c r="H267" s="94" t="s">
        <v>950</v>
      </c>
      <c r="I267" s="101"/>
    </row>
    <row r="268" spans="1:9" hidden="1" x14ac:dyDescent="0.25">
      <c r="A268" s="431" t="s">
        <v>338</v>
      </c>
      <c r="B268" s="94" t="s">
        <v>339</v>
      </c>
      <c r="C268" s="97" t="s">
        <v>33</v>
      </c>
      <c r="D268" s="95" t="s">
        <v>34</v>
      </c>
      <c r="E268" s="97" t="s">
        <v>942</v>
      </c>
      <c r="F268" s="94" t="s">
        <v>943</v>
      </c>
      <c r="G268" s="97">
        <v>23</v>
      </c>
      <c r="H268" s="94" t="s">
        <v>950</v>
      </c>
      <c r="I268" s="101"/>
    </row>
    <row r="269" spans="1:9" hidden="1" x14ac:dyDescent="0.25">
      <c r="A269" s="431" t="s">
        <v>340</v>
      </c>
      <c r="B269" s="94" t="s">
        <v>341</v>
      </c>
      <c r="C269" s="97" t="s">
        <v>33</v>
      </c>
      <c r="D269" s="95" t="s">
        <v>34</v>
      </c>
      <c r="E269" s="97" t="s">
        <v>942</v>
      </c>
      <c r="F269" s="94" t="s">
        <v>943</v>
      </c>
      <c r="G269" s="97">
        <v>23</v>
      </c>
      <c r="H269" s="94" t="s">
        <v>950</v>
      </c>
      <c r="I269" s="101"/>
    </row>
    <row r="270" spans="1:9" hidden="1" x14ac:dyDescent="0.25">
      <c r="A270" s="431" t="s">
        <v>821</v>
      </c>
      <c r="B270" s="94" t="s">
        <v>822</v>
      </c>
      <c r="C270" s="97" t="s">
        <v>37</v>
      </c>
      <c r="D270" s="95" t="s">
        <v>38</v>
      </c>
      <c r="E270" s="97" t="s">
        <v>950</v>
      </c>
      <c r="F270" s="94" t="s">
        <v>951</v>
      </c>
      <c r="G270" s="97">
        <v>21</v>
      </c>
      <c r="H270" s="94" t="s">
        <v>938</v>
      </c>
      <c r="I270" s="101"/>
    </row>
    <row r="271" spans="1:9" hidden="1" x14ac:dyDescent="0.25">
      <c r="A271" s="431" t="s">
        <v>342</v>
      </c>
      <c r="B271" s="94" t="s">
        <v>343</v>
      </c>
      <c r="C271" s="97" t="s">
        <v>33</v>
      </c>
      <c r="D271" s="95" t="s">
        <v>34</v>
      </c>
      <c r="E271" s="97" t="s">
        <v>944</v>
      </c>
      <c r="F271" s="94" t="s">
        <v>945</v>
      </c>
      <c r="G271" s="97">
        <v>21</v>
      </c>
      <c r="H271" s="94" t="s">
        <v>940</v>
      </c>
      <c r="I271" s="101"/>
    </row>
    <row r="272" spans="1:9" hidden="1" x14ac:dyDescent="0.25">
      <c r="A272" s="431" t="s">
        <v>344</v>
      </c>
      <c r="B272" s="94" t="s">
        <v>345</v>
      </c>
      <c r="C272" s="97" t="s">
        <v>33</v>
      </c>
      <c r="D272" s="95" t="s">
        <v>34</v>
      </c>
      <c r="E272" s="97" t="s">
        <v>944</v>
      </c>
      <c r="F272" s="94" t="s">
        <v>945</v>
      </c>
      <c r="G272" s="97">
        <v>21</v>
      </c>
      <c r="H272" s="94" t="s">
        <v>940</v>
      </c>
      <c r="I272" s="101"/>
    </row>
    <row r="273" spans="1:9" hidden="1" x14ac:dyDescent="0.25">
      <c r="A273" s="431" t="s">
        <v>346</v>
      </c>
      <c r="B273" s="94" t="s">
        <v>347</v>
      </c>
      <c r="C273" s="97" t="s">
        <v>33</v>
      </c>
      <c r="D273" s="95" t="s">
        <v>34</v>
      </c>
      <c r="E273" s="97" t="s">
        <v>944</v>
      </c>
      <c r="F273" s="94" t="s">
        <v>945</v>
      </c>
      <c r="G273" s="97">
        <v>21</v>
      </c>
      <c r="H273" s="94" t="s">
        <v>940</v>
      </c>
      <c r="I273" s="101"/>
    </row>
    <row r="274" spans="1:9" hidden="1" x14ac:dyDescent="0.25">
      <c r="A274" s="431" t="s">
        <v>348</v>
      </c>
      <c r="B274" s="94" t="s">
        <v>349</v>
      </c>
      <c r="C274" s="97" t="s">
        <v>33</v>
      </c>
      <c r="D274" s="95" t="s">
        <v>34</v>
      </c>
      <c r="E274" s="97" t="s">
        <v>944</v>
      </c>
      <c r="F274" s="94" t="s">
        <v>945</v>
      </c>
      <c r="G274" s="97">
        <v>21</v>
      </c>
      <c r="H274" s="94" t="s">
        <v>940</v>
      </c>
      <c r="I274" s="101"/>
    </row>
    <row r="275" spans="1:9" hidden="1" x14ac:dyDescent="0.25">
      <c r="A275" s="431" t="s">
        <v>350</v>
      </c>
      <c r="B275" s="94" t="s">
        <v>351</v>
      </c>
      <c r="C275" s="97" t="s">
        <v>33</v>
      </c>
      <c r="D275" s="95" t="s">
        <v>34</v>
      </c>
      <c r="E275" s="97" t="s">
        <v>944</v>
      </c>
      <c r="F275" s="94" t="s">
        <v>945</v>
      </c>
      <c r="G275" s="97">
        <v>21</v>
      </c>
      <c r="H275" s="94" t="s">
        <v>940</v>
      </c>
      <c r="I275" s="101"/>
    </row>
    <row r="276" spans="1:9" hidden="1" x14ac:dyDescent="0.25">
      <c r="A276" s="431" t="s">
        <v>352</v>
      </c>
      <c r="B276" s="94" t="s">
        <v>353</v>
      </c>
      <c r="C276" s="97" t="s">
        <v>33</v>
      </c>
      <c r="D276" s="95" t="s">
        <v>34</v>
      </c>
      <c r="E276" s="97" t="s">
        <v>944</v>
      </c>
      <c r="F276" s="94" t="s">
        <v>945</v>
      </c>
      <c r="G276" s="97">
        <v>21</v>
      </c>
      <c r="H276" s="94" t="s">
        <v>940</v>
      </c>
      <c r="I276" s="101"/>
    </row>
    <row r="277" spans="1:9" hidden="1" x14ac:dyDescent="0.25">
      <c r="A277" s="431" t="s">
        <v>354</v>
      </c>
      <c r="B277" s="94" t="s">
        <v>1046</v>
      </c>
      <c r="C277" s="97" t="s">
        <v>33</v>
      </c>
      <c r="D277" s="95" t="s">
        <v>34</v>
      </c>
      <c r="E277" s="97" t="s">
        <v>946</v>
      </c>
      <c r="F277" s="94" t="s">
        <v>947</v>
      </c>
      <c r="G277" s="97">
        <v>23</v>
      </c>
      <c r="H277" s="94" t="s">
        <v>950</v>
      </c>
      <c r="I277" s="101"/>
    </row>
    <row r="278" spans="1:9" hidden="1" x14ac:dyDescent="0.25">
      <c r="A278" s="431" t="s">
        <v>356</v>
      </c>
      <c r="B278" s="94" t="s">
        <v>1047</v>
      </c>
      <c r="C278" s="97" t="s">
        <v>33</v>
      </c>
      <c r="D278" s="95" t="s">
        <v>34</v>
      </c>
      <c r="E278" s="97" t="s">
        <v>944</v>
      </c>
      <c r="F278" s="94" t="s">
        <v>945</v>
      </c>
      <c r="G278" s="97">
        <v>21</v>
      </c>
      <c r="H278" s="94" t="s">
        <v>940</v>
      </c>
      <c r="I278" s="101"/>
    </row>
    <row r="279" spans="1:9" hidden="1" x14ac:dyDescent="0.25">
      <c r="A279" s="431" t="s">
        <v>357</v>
      </c>
      <c r="B279" s="94" t="s">
        <v>358</v>
      </c>
      <c r="C279" s="97" t="s">
        <v>33</v>
      </c>
      <c r="D279" s="95" t="s">
        <v>34</v>
      </c>
      <c r="E279" s="97" t="s">
        <v>946</v>
      </c>
      <c r="F279" s="94" t="s">
        <v>947</v>
      </c>
      <c r="G279" s="97">
        <v>23</v>
      </c>
      <c r="H279" s="94" t="s">
        <v>950</v>
      </c>
      <c r="I279" s="101"/>
    </row>
    <row r="280" spans="1:9" hidden="1" x14ac:dyDescent="0.25">
      <c r="A280" s="431" t="s">
        <v>359</v>
      </c>
      <c r="B280" s="94" t="s">
        <v>360</v>
      </c>
      <c r="C280" s="97" t="s">
        <v>33</v>
      </c>
      <c r="D280" s="95" t="s">
        <v>34</v>
      </c>
      <c r="E280" s="97" t="s">
        <v>946</v>
      </c>
      <c r="F280" s="94" t="s">
        <v>947</v>
      </c>
      <c r="G280" s="97">
        <v>23</v>
      </c>
      <c r="H280" s="94" t="s">
        <v>950</v>
      </c>
      <c r="I280" s="101"/>
    </row>
    <row r="281" spans="1:9" hidden="1" x14ac:dyDescent="0.25">
      <c r="A281" s="431" t="s">
        <v>361</v>
      </c>
      <c r="B281" s="94" t="s">
        <v>362</v>
      </c>
      <c r="C281" s="97" t="s">
        <v>33</v>
      </c>
      <c r="D281" s="95" t="s">
        <v>34</v>
      </c>
      <c r="E281" s="97" t="s">
        <v>938</v>
      </c>
      <c r="F281" s="94" t="s">
        <v>939</v>
      </c>
      <c r="G281" s="97">
        <v>21</v>
      </c>
      <c r="H281" s="94" t="s">
        <v>944</v>
      </c>
      <c r="I281" s="101"/>
    </row>
    <row r="282" spans="1:9" hidden="1" x14ac:dyDescent="0.25">
      <c r="A282" s="431" t="s">
        <v>363</v>
      </c>
      <c r="B282" s="94" t="s">
        <v>364</v>
      </c>
      <c r="C282" s="97" t="s">
        <v>33</v>
      </c>
      <c r="D282" s="95" t="s">
        <v>34</v>
      </c>
      <c r="E282" s="97" t="s">
        <v>938</v>
      </c>
      <c r="F282" s="94" t="s">
        <v>939</v>
      </c>
      <c r="G282" s="97">
        <v>21</v>
      </c>
      <c r="H282" s="94" t="s">
        <v>944</v>
      </c>
      <c r="I282" s="101"/>
    </row>
    <row r="283" spans="1:9" hidden="1" x14ac:dyDescent="0.25">
      <c r="A283" s="431" t="s">
        <v>373</v>
      </c>
      <c r="B283" s="94" t="s">
        <v>374</v>
      </c>
      <c r="C283" s="97" t="s">
        <v>35</v>
      </c>
      <c r="D283" s="95" t="s">
        <v>36</v>
      </c>
      <c r="E283" s="97" t="s">
        <v>948</v>
      </c>
      <c r="F283" s="94" t="s">
        <v>949</v>
      </c>
      <c r="G283" s="97">
        <v>21</v>
      </c>
      <c r="H283" s="94" t="s">
        <v>938</v>
      </c>
      <c r="I283" s="101"/>
    </row>
    <row r="284" spans="1:9" hidden="1" x14ac:dyDescent="0.25">
      <c r="A284" s="431" t="s">
        <v>375</v>
      </c>
      <c r="B284" s="94" t="s">
        <v>1048</v>
      </c>
      <c r="C284" s="97" t="s">
        <v>35</v>
      </c>
      <c r="D284" s="95" t="s">
        <v>36</v>
      </c>
      <c r="E284" s="97" t="s">
        <v>948</v>
      </c>
      <c r="F284" s="94" t="s">
        <v>949</v>
      </c>
      <c r="G284" s="97">
        <v>21</v>
      </c>
      <c r="H284" s="94" t="s">
        <v>938</v>
      </c>
      <c r="I284" s="101"/>
    </row>
    <row r="285" spans="1:9" hidden="1" x14ac:dyDescent="0.25">
      <c r="A285" s="431" t="s">
        <v>376</v>
      </c>
      <c r="B285" s="94" t="s">
        <v>377</v>
      </c>
      <c r="C285" s="97" t="s">
        <v>35</v>
      </c>
      <c r="D285" s="95" t="s">
        <v>36</v>
      </c>
      <c r="E285" s="97" t="s">
        <v>948</v>
      </c>
      <c r="F285" s="94" t="s">
        <v>949</v>
      </c>
      <c r="G285" s="97">
        <v>14</v>
      </c>
      <c r="H285" s="94" t="s">
        <v>910</v>
      </c>
      <c r="I285" s="101"/>
    </row>
    <row r="286" spans="1:9" hidden="1" x14ac:dyDescent="0.25">
      <c r="A286" s="431" t="s">
        <v>378</v>
      </c>
      <c r="B286" s="94" t="s">
        <v>379</v>
      </c>
      <c r="C286" s="97" t="s">
        <v>35</v>
      </c>
      <c r="D286" s="95" t="s">
        <v>36</v>
      </c>
      <c r="E286" s="97" t="s">
        <v>948</v>
      </c>
      <c r="F286" s="94" t="s">
        <v>949</v>
      </c>
      <c r="G286" s="97">
        <v>15</v>
      </c>
      <c r="H286" s="94" t="s">
        <v>912</v>
      </c>
      <c r="I286" s="101"/>
    </row>
    <row r="287" spans="1:9" hidden="1" x14ac:dyDescent="0.25">
      <c r="A287" s="431" t="s">
        <v>380</v>
      </c>
      <c r="B287" s="94" t="s">
        <v>381</v>
      </c>
      <c r="C287" s="97" t="s">
        <v>35</v>
      </c>
      <c r="D287" s="95" t="s">
        <v>36</v>
      </c>
      <c r="E287" s="97" t="s">
        <v>948</v>
      </c>
      <c r="F287" s="94" t="s">
        <v>949</v>
      </c>
      <c r="G287" s="97">
        <v>15</v>
      </c>
      <c r="H287" s="94" t="s">
        <v>914</v>
      </c>
      <c r="I287" s="101"/>
    </row>
    <row r="288" spans="1:9" hidden="1" x14ac:dyDescent="0.25">
      <c r="A288" s="431" t="s">
        <v>365</v>
      </c>
      <c r="B288" s="94" t="s">
        <v>366</v>
      </c>
      <c r="C288" s="97" t="s">
        <v>33</v>
      </c>
      <c r="D288" s="95" t="s">
        <v>34</v>
      </c>
      <c r="E288" s="97" t="s">
        <v>938</v>
      </c>
      <c r="F288" s="94" t="s">
        <v>939</v>
      </c>
      <c r="G288" s="97">
        <v>21</v>
      </c>
      <c r="H288" s="94" t="s">
        <v>946</v>
      </c>
      <c r="I288" s="101"/>
    </row>
    <row r="289" spans="1:9" hidden="1" x14ac:dyDescent="0.25">
      <c r="A289" s="431" t="s">
        <v>367</v>
      </c>
      <c r="B289" s="94" t="s">
        <v>368</v>
      </c>
      <c r="C289" s="97" t="s">
        <v>33</v>
      </c>
      <c r="D289" s="95" t="s">
        <v>34</v>
      </c>
      <c r="E289" s="97" t="s">
        <v>938</v>
      </c>
      <c r="F289" s="94" t="s">
        <v>939</v>
      </c>
      <c r="G289" s="97">
        <v>21</v>
      </c>
      <c r="H289" s="94" t="s">
        <v>944</v>
      </c>
      <c r="I289" s="101"/>
    </row>
    <row r="290" spans="1:9" hidden="1" x14ac:dyDescent="0.25">
      <c r="A290" s="431" t="s">
        <v>214</v>
      </c>
      <c r="B290" s="94" t="s">
        <v>215</v>
      </c>
      <c r="C290" s="97" t="s">
        <v>19</v>
      </c>
      <c r="D290" s="95" t="s">
        <v>20</v>
      </c>
      <c r="E290" s="97" t="s">
        <v>910</v>
      </c>
      <c r="F290" s="94" t="s">
        <v>911</v>
      </c>
      <c r="G290" s="97">
        <v>12</v>
      </c>
      <c r="H290" s="94" t="s">
        <v>906</v>
      </c>
      <c r="I290" s="101"/>
    </row>
    <row r="291" spans="1:9" hidden="1" x14ac:dyDescent="0.25">
      <c r="A291" s="431" t="s">
        <v>216</v>
      </c>
      <c r="B291" s="94" t="s">
        <v>1049</v>
      </c>
      <c r="C291" s="97" t="s">
        <v>21</v>
      </c>
      <c r="D291" s="95" t="s">
        <v>22</v>
      </c>
      <c r="E291" s="97" t="s">
        <v>912</v>
      </c>
      <c r="F291" s="94" t="s">
        <v>913</v>
      </c>
      <c r="G291" s="97">
        <v>12</v>
      </c>
      <c r="H291" s="94" t="s">
        <v>906</v>
      </c>
      <c r="I291" s="101"/>
    </row>
    <row r="292" spans="1:9" hidden="1" x14ac:dyDescent="0.25">
      <c r="A292" s="431" t="s">
        <v>218</v>
      </c>
      <c r="B292" s="94" t="s">
        <v>1050</v>
      </c>
      <c r="C292" s="97" t="s">
        <v>21</v>
      </c>
      <c r="D292" s="95" t="s">
        <v>22</v>
      </c>
      <c r="E292" s="97" t="s">
        <v>914</v>
      </c>
      <c r="F292" s="94" t="s">
        <v>915</v>
      </c>
      <c r="G292" s="97">
        <v>12</v>
      </c>
      <c r="H292" s="94" t="s">
        <v>906</v>
      </c>
      <c r="I292" s="101"/>
    </row>
    <row r="293" spans="1:9" hidden="1" x14ac:dyDescent="0.25">
      <c r="A293" s="431" t="s">
        <v>221</v>
      </c>
      <c r="B293" s="94" t="s">
        <v>222</v>
      </c>
      <c r="C293" s="97" t="s">
        <v>23</v>
      </c>
      <c r="D293" s="95" t="s">
        <v>24</v>
      </c>
      <c r="E293" s="97" t="s">
        <v>918</v>
      </c>
      <c r="F293" s="94" t="s">
        <v>919</v>
      </c>
      <c r="G293" s="97">
        <v>12</v>
      </c>
      <c r="H293" s="94" t="s">
        <v>906</v>
      </c>
      <c r="I293" s="101"/>
    </row>
    <row r="294" spans="1:9" hidden="1" x14ac:dyDescent="0.25">
      <c r="A294" s="431" t="s">
        <v>388</v>
      </c>
      <c r="B294" s="94" t="s">
        <v>389</v>
      </c>
      <c r="C294" s="97" t="s">
        <v>37</v>
      </c>
      <c r="D294" s="95" t="s">
        <v>38</v>
      </c>
      <c r="E294" s="97" t="s">
        <v>950</v>
      </c>
      <c r="F294" s="94" t="s">
        <v>951</v>
      </c>
      <c r="G294" s="97">
        <v>21</v>
      </c>
      <c r="H294" s="94" t="s">
        <v>938</v>
      </c>
      <c r="I294" s="101"/>
    </row>
    <row r="295" spans="1:9" hidden="1" x14ac:dyDescent="0.25">
      <c r="A295" s="431" t="s">
        <v>390</v>
      </c>
      <c r="B295" s="94" t="s">
        <v>391</v>
      </c>
      <c r="C295" s="97" t="s">
        <v>37</v>
      </c>
      <c r="D295" s="95" t="s">
        <v>38</v>
      </c>
      <c r="E295" s="97" t="s">
        <v>950</v>
      </c>
      <c r="F295" s="94" t="s">
        <v>951</v>
      </c>
      <c r="G295" s="97">
        <v>25</v>
      </c>
      <c r="H295" s="94" t="s">
        <v>964</v>
      </c>
      <c r="I295" s="101"/>
    </row>
    <row r="296" spans="1:9" hidden="1" x14ac:dyDescent="0.25">
      <c r="A296" s="431" t="s">
        <v>219</v>
      </c>
      <c r="B296" s="94" t="s">
        <v>220</v>
      </c>
      <c r="C296" s="97" t="s">
        <v>679</v>
      </c>
      <c r="D296" s="95" t="s">
        <v>680</v>
      </c>
      <c r="E296" s="97" t="s">
        <v>916</v>
      </c>
      <c r="F296" s="94" t="s">
        <v>917</v>
      </c>
      <c r="G296" s="97">
        <v>12</v>
      </c>
      <c r="H296" s="94" t="s">
        <v>906</v>
      </c>
      <c r="I296" s="101"/>
    </row>
    <row r="297" spans="1:9" hidden="1" x14ac:dyDescent="0.25">
      <c r="A297" s="431" t="s">
        <v>823</v>
      </c>
      <c r="B297" s="94" t="s">
        <v>824</v>
      </c>
      <c r="C297" s="97" t="s">
        <v>21</v>
      </c>
      <c r="D297" s="95" t="s">
        <v>22</v>
      </c>
      <c r="E297" s="97" t="s">
        <v>912</v>
      </c>
      <c r="F297" s="94" t="s">
        <v>913</v>
      </c>
      <c r="G297" s="97">
        <v>12</v>
      </c>
      <c r="H297" s="94" t="s">
        <v>906</v>
      </c>
      <c r="I297" s="101"/>
    </row>
    <row r="298" spans="1:9" hidden="1" x14ac:dyDescent="0.25">
      <c r="A298" s="431" t="s">
        <v>395</v>
      </c>
      <c r="B298" s="94" t="s">
        <v>1051</v>
      </c>
      <c r="C298" s="97" t="s">
        <v>37</v>
      </c>
      <c r="D298" s="95" t="s">
        <v>38</v>
      </c>
      <c r="E298" s="97" t="s">
        <v>950</v>
      </c>
      <c r="F298" s="94" t="s">
        <v>951</v>
      </c>
      <c r="G298" s="97">
        <v>21</v>
      </c>
      <c r="H298" s="94" t="s">
        <v>938</v>
      </c>
      <c r="I298" s="101"/>
    </row>
    <row r="299" spans="1:9" hidden="1" x14ac:dyDescent="0.25">
      <c r="A299" s="431" t="s">
        <v>369</v>
      </c>
      <c r="B299" s="94" t="s">
        <v>370</v>
      </c>
      <c r="C299" s="97" t="s">
        <v>33</v>
      </c>
      <c r="D299" s="95" t="s">
        <v>34</v>
      </c>
      <c r="E299" s="97" t="s">
        <v>938</v>
      </c>
      <c r="F299" s="94" t="s">
        <v>939</v>
      </c>
      <c r="G299" s="97">
        <v>21</v>
      </c>
      <c r="H299" s="94" t="s">
        <v>946</v>
      </c>
      <c r="I299" s="101"/>
    </row>
    <row r="300" spans="1:9" hidden="1" x14ac:dyDescent="0.25">
      <c r="A300" s="431" t="s">
        <v>371</v>
      </c>
      <c r="B300" s="94" t="s">
        <v>372</v>
      </c>
      <c r="C300" s="97" t="s">
        <v>33</v>
      </c>
      <c r="D300" s="95" t="s">
        <v>34</v>
      </c>
      <c r="E300" s="97" t="s">
        <v>938</v>
      </c>
      <c r="F300" s="94" t="s">
        <v>939</v>
      </c>
      <c r="G300" s="97">
        <v>21</v>
      </c>
      <c r="H300" s="94" t="s">
        <v>946</v>
      </c>
      <c r="I300" s="101"/>
    </row>
    <row r="301" spans="1:9" hidden="1" x14ac:dyDescent="0.25">
      <c r="A301" s="431" t="s">
        <v>486</v>
      </c>
      <c r="B301" s="94" t="s">
        <v>1052</v>
      </c>
      <c r="C301" s="97" t="s">
        <v>33</v>
      </c>
      <c r="D301" s="95" t="s">
        <v>34</v>
      </c>
      <c r="E301" s="97" t="s">
        <v>938</v>
      </c>
      <c r="F301" s="94" t="s">
        <v>939</v>
      </c>
      <c r="G301" s="97">
        <v>21</v>
      </c>
      <c r="H301" s="94" t="s">
        <v>938</v>
      </c>
      <c r="I301" s="101"/>
    </row>
    <row r="302" spans="1:9" hidden="1" x14ac:dyDescent="0.25">
      <c r="A302" s="431" t="s">
        <v>825</v>
      </c>
      <c r="B302" s="94" t="s">
        <v>826</v>
      </c>
      <c r="C302" s="97" t="s">
        <v>33</v>
      </c>
      <c r="D302" s="95" t="s">
        <v>34</v>
      </c>
      <c r="E302" s="97" t="s">
        <v>938</v>
      </c>
      <c r="F302" s="94" t="s">
        <v>939</v>
      </c>
      <c r="G302" s="97">
        <v>21</v>
      </c>
      <c r="H302" s="94" t="s">
        <v>938</v>
      </c>
      <c r="I302" s="101"/>
    </row>
    <row r="303" spans="1:9" hidden="1" x14ac:dyDescent="0.25">
      <c r="A303" s="431" t="s">
        <v>487</v>
      </c>
      <c r="B303" s="94" t="s">
        <v>488</v>
      </c>
      <c r="C303" s="97" t="s">
        <v>33</v>
      </c>
      <c r="D303" s="95" t="s">
        <v>34</v>
      </c>
      <c r="E303" s="97" t="s">
        <v>938</v>
      </c>
      <c r="F303" s="94" t="s">
        <v>939</v>
      </c>
      <c r="G303" s="97">
        <v>22</v>
      </c>
      <c r="H303" s="94" t="s">
        <v>948</v>
      </c>
      <c r="I303" s="101"/>
    </row>
    <row r="304" spans="1:9" hidden="1" x14ac:dyDescent="0.25">
      <c r="A304" s="431" t="s">
        <v>827</v>
      </c>
      <c r="B304" s="94" t="s">
        <v>828</v>
      </c>
      <c r="C304" s="97" t="s">
        <v>41</v>
      </c>
      <c r="D304" s="95" t="s">
        <v>42</v>
      </c>
      <c r="E304" s="97" t="s">
        <v>964</v>
      </c>
      <c r="F304" s="94" t="s">
        <v>965</v>
      </c>
      <c r="G304" s="97">
        <v>164</v>
      </c>
      <c r="H304" s="94" t="s">
        <v>966</v>
      </c>
      <c r="I304" s="101"/>
    </row>
    <row r="305" spans="1:9" hidden="1" x14ac:dyDescent="0.25">
      <c r="A305" s="431" t="s">
        <v>489</v>
      </c>
      <c r="B305" s="94" t="s">
        <v>490</v>
      </c>
      <c r="C305" s="97" t="s">
        <v>33</v>
      </c>
      <c r="D305" s="95" t="s">
        <v>34</v>
      </c>
      <c r="E305" s="97" t="s">
        <v>938</v>
      </c>
      <c r="F305" s="94" t="s">
        <v>939</v>
      </c>
      <c r="G305" s="97">
        <v>22</v>
      </c>
      <c r="H305" s="94" t="s">
        <v>948</v>
      </c>
      <c r="I305" s="101"/>
    </row>
    <row r="306" spans="1:9" hidden="1" x14ac:dyDescent="0.25">
      <c r="A306" s="431" t="s">
        <v>491</v>
      </c>
      <c r="B306" s="94" t="s">
        <v>492</v>
      </c>
      <c r="C306" s="97" t="s">
        <v>33</v>
      </c>
      <c r="D306" s="95" t="s">
        <v>34</v>
      </c>
      <c r="E306" s="97" t="s">
        <v>938</v>
      </c>
      <c r="F306" s="94" t="s">
        <v>939</v>
      </c>
      <c r="G306" s="97">
        <v>22</v>
      </c>
      <c r="H306" s="94" t="s">
        <v>948</v>
      </c>
      <c r="I306" s="101"/>
    </row>
    <row r="307" spans="1:9" hidden="1" x14ac:dyDescent="0.25">
      <c r="A307" s="431" t="s">
        <v>493</v>
      </c>
      <c r="B307" s="94" t="s">
        <v>1173</v>
      </c>
      <c r="C307" s="97" t="s">
        <v>41</v>
      </c>
      <c r="D307" s="95" t="s">
        <v>42</v>
      </c>
      <c r="E307" s="97" t="s">
        <v>958</v>
      </c>
      <c r="F307" s="94" t="s">
        <v>959</v>
      </c>
      <c r="G307" s="97">
        <v>164</v>
      </c>
      <c r="H307" s="94" t="s">
        <v>966</v>
      </c>
      <c r="I307" s="101"/>
    </row>
    <row r="308" spans="1:9" hidden="1" x14ac:dyDescent="0.25">
      <c r="A308" s="431" t="s">
        <v>494</v>
      </c>
      <c r="B308" s="94" t="s">
        <v>1174</v>
      </c>
      <c r="C308" s="97" t="s">
        <v>41</v>
      </c>
      <c r="D308" s="95" t="s">
        <v>42</v>
      </c>
      <c r="E308" s="97" t="s">
        <v>960</v>
      </c>
      <c r="F308" s="94" t="s">
        <v>961</v>
      </c>
      <c r="G308" s="97">
        <v>164</v>
      </c>
      <c r="H308" s="94" t="s">
        <v>966</v>
      </c>
      <c r="I308" s="101"/>
    </row>
    <row r="309" spans="1:9" hidden="1" x14ac:dyDescent="0.25">
      <c r="A309" s="431" t="s">
        <v>829</v>
      </c>
      <c r="B309" s="94" t="s">
        <v>830</v>
      </c>
      <c r="C309" s="97" t="s">
        <v>33</v>
      </c>
      <c r="D309" s="95" t="s">
        <v>34</v>
      </c>
      <c r="E309" s="97" t="s">
        <v>938</v>
      </c>
      <c r="F309" s="94" t="s">
        <v>939</v>
      </c>
      <c r="G309" s="97">
        <v>22</v>
      </c>
      <c r="H309" s="94" t="s">
        <v>948</v>
      </c>
      <c r="I309" s="101"/>
    </row>
    <row r="310" spans="1:9" hidden="1" x14ac:dyDescent="0.25">
      <c r="A310" s="431" t="s">
        <v>1175</v>
      </c>
      <c r="B310" s="94" t="s">
        <v>1176</v>
      </c>
      <c r="C310" s="97" t="s">
        <v>41</v>
      </c>
      <c r="D310" s="95" t="s">
        <v>42</v>
      </c>
      <c r="E310" s="97" t="s">
        <v>960</v>
      </c>
      <c r="F310" s="94" t="s">
        <v>961</v>
      </c>
      <c r="G310" s="97">
        <v>164</v>
      </c>
      <c r="H310" s="94" t="s">
        <v>966</v>
      </c>
      <c r="I310" s="101"/>
    </row>
    <row r="311" spans="1:9" s="379" customFormat="1" hidden="1" x14ac:dyDescent="0.25">
      <c r="A311" s="431" t="s">
        <v>495</v>
      </c>
      <c r="B311" s="94" t="s">
        <v>1053</v>
      </c>
      <c r="C311" s="97" t="s">
        <v>41</v>
      </c>
      <c r="D311" s="95" t="s">
        <v>42</v>
      </c>
      <c r="E311" s="97" t="s">
        <v>962</v>
      </c>
      <c r="F311" s="94" t="s">
        <v>963</v>
      </c>
      <c r="G311" s="97">
        <v>164</v>
      </c>
      <c r="H311" s="94" t="s">
        <v>966</v>
      </c>
      <c r="I311" s="378"/>
    </row>
    <row r="312" spans="1:9" s="379" customFormat="1" hidden="1" x14ac:dyDescent="0.25">
      <c r="A312" s="595" t="s">
        <v>496</v>
      </c>
      <c r="B312" s="599" t="s">
        <v>1054</v>
      </c>
      <c r="C312" s="97" t="s">
        <v>41</v>
      </c>
      <c r="D312" s="95" t="s">
        <v>42</v>
      </c>
      <c r="E312" s="97" t="s">
        <v>962</v>
      </c>
      <c r="F312" s="94" t="s">
        <v>963</v>
      </c>
      <c r="G312" s="97">
        <v>164</v>
      </c>
      <c r="H312" s="94" t="s">
        <v>966</v>
      </c>
      <c r="I312" s="378"/>
    </row>
    <row r="313" spans="1:9" hidden="1" x14ac:dyDescent="0.25">
      <c r="A313" s="432" t="s">
        <v>2382</v>
      </c>
      <c r="B313" s="376" t="s">
        <v>2380</v>
      </c>
      <c r="C313" s="375" t="s">
        <v>39</v>
      </c>
      <c r="D313" s="377" t="s">
        <v>40</v>
      </c>
      <c r="E313" s="375" t="s">
        <v>952</v>
      </c>
      <c r="F313" s="376" t="s">
        <v>953</v>
      </c>
      <c r="G313" s="375">
        <v>22</v>
      </c>
      <c r="H313" s="376" t="s">
        <v>948</v>
      </c>
      <c r="I313" s="101"/>
    </row>
    <row r="314" spans="1:9" hidden="1" x14ac:dyDescent="0.25">
      <c r="A314" s="604" t="s">
        <v>6267</v>
      </c>
      <c r="B314" s="598" t="s">
        <v>6241</v>
      </c>
      <c r="C314" s="542" t="s">
        <v>41</v>
      </c>
      <c r="D314" s="543" t="s">
        <v>42</v>
      </c>
      <c r="E314" s="542" t="s">
        <v>962</v>
      </c>
      <c r="F314" s="541" t="s">
        <v>963</v>
      </c>
      <c r="G314" s="375"/>
      <c r="H314" s="376"/>
      <c r="I314" s="101"/>
    </row>
    <row r="315" spans="1:9" hidden="1" x14ac:dyDescent="0.25">
      <c r="A315" s="431" t="s">
        <v>831</v>
      </c>
      <c r="B315" s="94" t="s">
        <v>832</v>
      </c>
      <c r="C315" s="97" t="s">
        <v>41</v>
      </c>
      <c r="D315" s="95" t="s">
        <v>42</v>
      </c>
      <c r="E315" s="97" t="s">
        <v>962</v>
      </c>
      <c r="F315" s="94" t="s">
        <v>963</v>
      </c>
      <c r="G315" s="97">
        <v>164</v>
      </c>
      <c r="H315" s="94" t="s">
        <v>966</v>
      </c>
      <c r="I315" s="101"/>
    </row>
    <row r="316" spans="1:9" hidden="1" x14ac:dyDescent="0.25">
      <c r="A316" s="431" t="s">
        <v>497</v>
      </c>
      <c r="B316" s="94" t="s">
        <v>498</v>
      </c>
      <c r="C316" s="97" t="s">
        <v>41</v>
      </c>
      <c r="D316" s="95" t="s">
        <v>42</v>
      </c>
      <c r="E316" s="97" t="s">
        <v>958</v>
      </c>
      <c r="F316" s="94" t="s">
        <v>959</v>
      </c>
      <c r="G316" s="97">
        <v>164</v>
      </c>
      <c r="H316" s="94" t="s">
        <v>966</v>
      </c>
      <c r="I316" s="101"/>
    </row>
    <row r="317" spans="1:9" hidden="1" x14ac:dyDescent="0.25">
      <c r="A317" s="431" t="s">
        <v>499</v>
      </c>
      <c r="B317" s="94" t="s">
        <v>500</v>
      </c>
      <c r="C317" s="97" t="s">
        <v>41</v>
      </c>
      <c r="D317" s="95" t="s">
        <v>42</v>
      </c>
      <c r="E317" s="97" t="s">
        <v>962</v>
      </c>
      <c r="F317" s="94" t="s">
        <v>963</v>
      </c>
      <c r="G317" s="97">
        <v>164</v>
      </c>
      <c r="H317" s="94" t="s">
        <v>966</v>
      </c>
      <c r="I317" s="101"/>
    </row>
    <row r="318" spans="1:9" hidden="1" x14ac:dyDescent="0.25">
      <c r="A318" s="431" t="s">
        <v>833</v>
      </c>
      <c r="B318" s="94" t="s">
        <v>834</v>
      </c>
      <c r="C318" s="97" t="s">
        <v>29</v>
      </c>
      <c r="D318" s="95" t="s">
        <v>30</v>
      </c>
      <c r="E318" s="97" t="s">
        <v>922</v>
      </c>
      <c r="F318" s="94" t="s">
        <v>923</v>
      </c>
      <c r="G318" s="97">
        <v>17</v>
      </c>
      <c r="H318" s="94" t="s">
        <v>920</v>
      </c>
      <c r="I318" s="101"/>
    </row>
    <row r="319" spans="1:9" hidden="1" x14ac:dyDescent="0.25">
      <c r="A319" s="431" t="s">
        <v>835</v>
      </c>
      <c r="B319" s="94" t="s">
        <v>836</v>
      </c>
      <c r="C319" s="97" t="s">
        <v>29</v>
      </c>
      <c r="D319" s="95" t="s">
        <v>30</v>
      </c>
      <c r="E319" s="97" t="s">
        <v>922</v>
      </c>
      <c r="F319" s="94" t="s">
        <v>923</v>
      </c>
      <c r="G319" s="97">
        <v>17</v>
      </c>
      <c r="H319" s="94" t="s">
        <v>920</v>
      </c>
      <c r="I319" s="101"/>
    </row>
    <row r="320" spans="1:9" hidden="1" x14ac:dyDescent="0.25">
      <c r="A320" s="431" t="s">
        <v>837</v>
      </c>
      <c r="B320" s="94" t="s">
        <v>838</v>
      </c>
      <c r="C320" s="97" t="s">
        <v>29</v>
      </c>
      <c r="D320" s="95" t="s">
        <v>30</v>
      </c>
      <c r="E320" s="97" t="s">
        <v>922</v>
      </c>
      <c r="F320" s="94" t="s">
        <v>923</v>
      </c>
      <c r="G320" s="97">
        <v>17</v>
      </c>
      <c r="H320" s="94" t="s">
        <v>920</v>
      </c>
      <c r="I320" s="101"/>
    </row>
    <row r="321" spans="1:9" hidden="1" x14ac:dyDescent="0.25">
      <c r="A321" s="431" t="s">
        <v>839</v>
      </c>
      <c r="B321" s="94" t="s">
        <v>1177</v>
      </c>
      <c r="C321" s="97" t="s">
        <v>29</v>
      </c>
      <c r="D321" s="95" t="s">
        <v>30</v>
      </c>
      <c r="E321" s="97" t="s">
        <v>922</v>
      </c>
      <c r="F321" s="94" t="s">
        <v>923</v>
      </c>
      <c r="G321" s="97">
        <v>17</v>
      </c>
      <c r="H321" s="94" t="s">
        <v>920</v>
      </c>
      <c r="I321" s="101"/>
    </row>
    <row r="322" spans="1:9" hidden="1" x14ac:dyDescent="0.25">
      <c r="A322" s="431" t="s">
        <v>840</v>
      </c>
      <c r="B322" s="94" t="s">
        <v>841</v>
      </c>
      <c r="C322" s="97" t="s">
        <v>29</v>
      </c>
      <c r="D322" s="95" t="s">
        <v>30</v>
      </c>
      <c r="E322" s="97" t="s">
        <v>922</v>
      </c>
      <c r="F322" s="94" t="s">
        <v>923</v>
      </c>
      <c r="G322" s="97">
        <v>17</v>
      </c>
      <c r="H322" s="94" t="s">
        <v>920</v>
      </c>
      <c r="I322" s="101"/>
    </row>
    <row r="323" spans="1:9" hidden="1" x14ac:dyDescent="0.25">
      <c r="A323" s="431" t="s">
        <v>842</v>
      </c>
      <c r="B323" s="94" t="s">
        <v>265</v>
      </c>
      <c r="C323" s="97" t="s">
        <v>29</v>
      </c>
      <c r="D323" s="95" t="s">
        <v>30</v>
      </c>
      <c r="E323" s="97" t="s">
        <v>922</v>
      </c>
      <c r="F323" s="94" t="s">
        <v>923</v>
      </c>
      <c r="G323" s="97">
        <v>19</v>
      </c>
      <c r="H323" s="94" t="s">
        <v>922</v>
      </c>
      <c r="I323" s="101"/>
    </row>
    <row r="324" spans="1:9" hidden="1" x14ac:dyDescent="0.25">
      <c r="A324" s="431" t="s">
        <v>843</v>
      </c>
      <c r="B324" s="94" t="s">
        <v>266</v>
      </c>
      <c r="C324" s="97" t="s">
        <v>29</v>
      </c>
      <c r="D324" s="95" t="s">
        <v>30</v>
      </c>
      <c r="E324" s="97" t="s">
        <v>922</v>
      </c>
      <c r="F324" s="94" t="s">
        <v>923</v>
      </c>
      <c r="G324" s="97">
        <v>20</v>
      </c>
      <c r="H324" s="94" t="s">
        <v>930</v>
      </c>
      <c r="I324" s="101"/>
    </row>
    <row r="325" spans="1:9" hidden="1" x14ac:dyDescent="0.25">
      <c r="A325" s="431" t="s">
        <v>844</v>
      </c>
      <c r="B325" s="94" t="s">
        <v>267</v>
      </c>
      <c r="C325" s="97" t="s">
        <v>29</v>
      </c>
      <c r="D325" s="95" t="s">
        <v>30</v>
      </c>
      <c r="E325" s="97" t="s">
        <v>922</v>
      </c>
      <c r="F325" s="94" t="s">
        <v>923</v>
      </c>
      <c r="G325" s="97">
        <v>20</v>
      </c>
      <c r="H325" s="94" t="s">
        <v>930</v>
      </c>
      <c r="I325" s="101"/>
    </row>
    <row r="326" spans="1:9" hidden="1" x14ac:dyDescent="0.25">
      <c r="A326" s="431" t="s">
        <v>845</v>
      </c>
      <c r="B326" s="94" t="s">
        <v>846</v>
      </c>
      <c r="C326" s="97" t="s">
        <v>29</v>
      </c>
      <c r="D326" s="95" t="s">
        <v>30</v>
      </c>
      <c r="E326" s="97" t="s">
        <v>922</v>
      </c>
      <c r="F326" s="94" t="s">
        <v>923</v>
      </c>
      <c r="G326" s="97">
        <v>20</v>
      </c>
      <c r="H326" s="94" t="s">
        <v>930</v>
      </c>
      <c r="I326" s="101"/>
    </row>
    <row r="327" spans="1:9" hidden="1" x14ac:dyDescent="0.25">
      <c r="A327" s="431" t="s">
        <v>847</v>
      </c>
      <c r="B327" s="94" t="s">
        <v>270</v>
      </c>
      <c r="C327" s="97" t="s">
        <v>29</v>
      </c>
      <c r="D327" s="95" t="s">
        <v>30</v>
      </c>
      <c r="E327" s="97" t="s">
        <v>922</v>
      </c>
      <c r="F327" s="94" t="s">
        <v>923</v>
      </c>
      <c r="G327" s="97">
        <v>20</v>
      </c>
      <c r="H327" s="94" t="s">
        <v>930</v>
      </c>
      <c r="I327" s="101"/>
    </row>
    <row r="328" spans="1:9" hidden="1" x14ac:dyDescent="0.25">
      <c r="A328" s="431" t="s">
        <v>1178</v>
      </c>
      <c r="B328" s="94" t="s">
        <v>1179</v>
      </c>
      <c r="C328" s="97" t="s">
        <v>29</v>
      </c>
      <c r="D328" s="95" t="s">
        <v>30</v>
      </c>
      <c r="E328" s="97" t="s">
        <v>922</v>
      </c>
      <c r="F328" s="94" t="s">
        <v>923</v>
      </c>
      <c r="G328" s="97">
        <v>17</v>
      </c>
      <c r="H328" s="94" t="s">
        <v>920</v>
      </c>
      <c r="I328" s="101"/>
    </row>
    <row r="329" spans="1:9" hidden="1" x14ac:dyDescent="0.25">
      <c r="A329" s="431" t="s">
        <v>396</v>
      </c>
      <c r="B329" s="94" t="s">
        <v>397</v>
      </c>
      <c r="C329" s="97" t="s">
        <v>39</v>
      </c>
      <c r="D329" s="95" t="s">
        <v>40</v>
      </c>
      <c r="E329" s="97" t="s">
        <v>952</v>
      </c>
      <c r="F329" s="94" t="s">
        <v>953</v>
      </c>
      <c r="G329" s="97">
        <v>21</v>
      </c>
      <c r="H329" s="94" t="s">
        <v>938</v>
      </c>
      <c r="I329" s="101"/>
    </row>
    <row r="330" spans="1:9" hidden="1" x14ac:dyDescent="0.25">
      <c r="A330" s="431" t="s">
        <v>398</v>
      </c>
      <c r="B330" s="94" t="s">
        <v>399</v>
      </c>
      <c r="C330" s="97" t="s">
        <v>39</v>
      </c>
      <c r="D330" s="95" t="s">
        <v>40</v>
      </c>
      <c r="E330" s="97" t="s">
        <v>952</v>
      </c>
      <c r="F330" s="94" t="s">
        <v>953</v>
      </c>
      <c r="G330" s="97">
        <v>21</v>
      </c>
      <c r="H330" s="94" t="s">
        <v>938</v>
      </c>
      <c r="I330" s="101"/>
    </row>
    <row r="331" spans="1:9" hidden="1" x14ac:dyDescent="0.25">
      <c r="A331" s="431" t="s">
        <v>400</v>
      </c>
      <c r="B331" s="94" t="s">
        <v>401</v>
      </c>
      <c r="C331" s="97" t="s">
        <v>39</v>
      </c>
      <c r="D331" s="95" t="s">
        <v>40</v>
      </c>
      <c r="E331" s="97" t="s">
        <v>952</v>
      </c>
      <c r="F331" s="94" t="s">
        <v>953</v>
      </c>
      <c r="G331" s="97">
        <v>25</v>
      </c>
      <c r="H331" s="94" t="s">
        <v>958</v>
      </c>
      <c r="I331" s="101"/>
    </row>
    <row r="332" spans="1:9" hidden="1" x14ac:dyDescent="0.25">
      <c r="A332" s="431" t="s">
        <v>402</v>
      </c>
      <c r="B332" s="94" t="s">
        <v>403</v>
      </c>
      <c r="C332" s="97" t="s">
        <v>39</v>
      </c>
      <c r="D332" s="95" t="s">
        <v>40</v>
      </c>
      <c r="E332" s="97" t="s">
        <v>952</v>
      </c>
      <c r="F332" s="94" t="s">
        <v>953</v>
      </c>
      <c r="G332" s="97">
        <v>25</v>
      </c>
      <c r="H332" s="94" t="s">
        <v>960</v>
      </c>
      <c r="I332" s="101"/>
    </row>
    <row r="333" spans="1:9" hidden="1" x14ac:dyDescent="0.25">
      <c r="A333" s="431" t="s">
        <v>404</v>
      </c>
      <c r="B333" s="94" t="s">
        <v>405</v>
      </c>
      <c r="C333" s="97" t="s">
        <v>39</v>
      </c>
      <c r="D333" s="95" t="s">
        <v>40</v>
      </c>
      <c r="E333" s="97" t="s">
        <v>952</v>
      </c>
      <c r="F333" s="94" t="s">
        <v>953</v>
      </c>
      <c r="G333" s="97">
        <v>21</v>
      </c>
      <c r="H333" s="94" t="s">
        <v>938</v>
      </c>
      <c r="I333" s="101"/>
    </row>
    <row r="334" spans="1:9" hidden="1" x14ac:dyDescent="0.25">
      <c r="A334" s="431" t="s">
        <v>406</v>
      </c>
      <c r="B334" s="94" t="s">
        <v>407</v>
      </c>
      <c r="C334" s="97" t="s">
        <v>39</v>
      </c>
      <c r="D334" s="95" t="s">
        <v>40</v>
      </c>
      <c r="E334" s="97" t="s">
        <v>952</v>
      </c>
      <c r="F334" s="94" t="s">
        <v>953</v>
      </c>
      <c r="G334" s="97">
        <v>25</v>
      </c>
      <c r="H334" s="94" t="s">
        <v>962</v>
      </c>
      <c r="I334" s="101"/>
    </row>
    <row r="335" spans="1:9" hidden="1" x14ac:dyDescent="0.25">
      <c r="A335" s="431" t="s">
        <v>408</v>
      </c>
      <c r="B335" s="94" t="s">
        <v>409</v>
      </c>
      <c r="C335" s="97" t="s">
        <v>39</v>
      </c>
      <c r="D335" s="95" t="s">
        <v>40</v>
      </c>
      <c r="E335" s="97" t="s">
        <v>952</v>
      </c>
      <c r="F335" s="94" t="s">
        <v>953</v>
      </c>
      <c r="G335" s="97">
        <v>25</v>
      </c>
      <c r="H335" s="94" t="s">
        <v>962</v>
      </c>
      <c r="I335" s="101"/>
    </row>
    <row r="336" spans="1:9" hidden="1" x14ac:dyDescent="0.25">
      <c r="A336" s="431" t="s">
        <v>410</v>
      </c>
      <c r="B336" s="94" t="s">
        <v>411</v>
      </c>
      <c r="C336" s="97" t="s">
        <v>39</v>
      </c>
      <c r="D336" s="95" t="s">
        <v>40</v>
      </c>
      <c r="E336" s="97" t="s">
        <v>952</v>
      </c>
      <c r="F336" s="94" t="s">
        <v>953</v>
      </c>
      <c r="G336" s="97">
        <v>25</v>
      </c>
      <c r="H336" s="94" t="s">
        <v>962</v>
      </c>
      <c r="I336" s="101"/>
    </row>
    <row r="337" spans="1:9" hidden="1" x14ac:dyDescent="0.25">
      <c r="A337" s="431" t="s">
        <v>412</v>
      </c>
      <c r="B337" s="94" t="s">
        <v>413</v>
      </c>
      <c r="C337" s="97" t="s">
        <v>39</v>
      </c>
      <c r="D337" s="95" t="s">
        <v>40</v>
      </c>
      <c r="E337" s="97" t="s">
        <v>952</v>
      </c>
      <c r="F337" s="94" t="s">
        <v>953</v>
      </c>
      <c r="G337" s="97">
        <v>25</v>
      </c>
      <c r="H337" s="94" t="s">
        <v>958</v>
      </c>
      <c r="I337" s="101"/>
    </row>
    <row r="338" spans="1:9" hidden="1" x14ac:dyDescent="0.25">
      <c r="A338" s="431" t="s">
        <v>414</v>
      </c>
      <c r="B338" s="94" t="s">
        <v>415</v>
      </c>
      <c r="C338" s="97" t="s">
        <v>39</v>
      </c>
      <c r="D338" s="95" t="s">
        <v>40</v>
      </c>
      <c r="E338" s="97" t="s">
        <v>954</v>
      </c>
      <c r="F338" s="94" t="s">
        <v>955</v>
      </c>
      <c r="G338" s="97">
        <v>24</v>
      </c>
      <c r="H338" s="94" t="s">
        <v>952</v>
      </c>
      <c r="I338" s="101"/>
    </row>
    <row r="339" spans="1:9" hidden="1" x14ac:dyDescent="0.25">
      <c r="A339" s="431" t="s">
        <v>416</v>
      </c>
      <c r="B339" s="94" t="s">
        <v>417</v>
      </c>
      <c r="C339" s="97" t="s">
        <v>39</v>
      </c>
      <c r="D339" s="95" t="s">
        <v>40</v>
      </c>
      <c r="E339" s="97" t="s">
        <v>954</v>
      </c>
      <c r="F339" s="94" t="s">
        <v>955</v>
      </c>
      <c r="G339" s="97">
        <v>24</v>
      </c>
      <c r="H339" s="94" t="s">
        <v>952</v>
      </c>
      <c r="I339" s="101"/>
    </row>
    <row r="340" spans="1:9" hidden="1" x14ac:dyDescent="0.25">
      <c r="A340" s="431" t="s">
        <v>418</v>
      </c>
      <c r="B340" s="94" t="s">
        <v>419</v>
      </c>
      <c r="C340" s="97" t="s">
        <v>39</v>
      </c>
      <c r="D340" s="95" t="s">
        <v>40</v>
      </c>
      <c r="E340" s="97" t="s">
        <v>954</v>
      </c>
      <c r="F340" s="94" t="s">
        <v>955</v>
      </c>
      <c r="G340" s="97">
        <v>24</v>
      </c>
      <c r="H340" s="94" t="s">
        <v>952</v>
      </c>
      <c r="I340" s="101"/>
    </row>
    <row r="341" spans="1:9" hidden="1" x14ac:dyDescent="0.25">
      <c r="A341" s="431" t="s">
        <v>420</v>
      </c>
      <c r="B341" s="94" t="s">
        <v>421</v>
      </c>
      <c r="C341" s="97" t="s">
        <v>39</v>
      </c>
      <c r="D341" s="95" t="s">
        <v>40</v>
      </c>
      <c r="E341" s="97" t="s">
        <v>954</v>
      </c>
      <c r="F341" s="94" t="s">
        <v>955</v>
      </c>
      <c r="G341" s="97">
        <v>24</v>
      </c>
      <c r="H341" s="94" t="s">
        <v>952</v>
      </c>
      <c r="I341" s="101"/>
    </row>
    <row r="342" spans="1:9" hidden="1" x14ac:dyDescent="0.25">
      <c r="A342" s="431" t="s">
        <v>422</v>
      </c>
      <c r="B342" s="94" t="s">
        <v>423</v>
      </c>
      <c r="C342" s="97" t="s">
        <v>39</v>
      </c>
      <c r="D342" s="95" t="s">
        <v>40</v>
      </c>
      <c r="E342" s="97" t="s">
        <v>954</v>
      </c>
      <c r="F342" s="94" t="s">
        <v>955</v>
      </c>
      <c r="G342" s="97">
        <v>24</v>
      </c>
      <c r="H342" s="94" t="s">
        <v>952</v>
      </c>
      <c r="I342" s="101"/>
    </row>
    <row r="343" spans="1:9" hidden="1" x14ac:dyDescent="0.25">
      <c r="A343" s="431" t="s">
        <v>424</v>
      </c>
      <c r="B343" s="94" t="s">
        <v>425</v>
      </c>
      <c r="C343" s="97" t="s">
        <v>39</v>
      </c>
      <c r="D343" s="95" t="s">
        <v>40</v>
      </c>
      <c r="E343" s="97" t="s">
        <v>954</v>
      </c>
      <c r="F343" s="94" t="s">
        <v>955</v>
      </c>
      <c r="G343" s="97">
        <v>24</v>
      </c>
      <c r="H343" s="94" t="s">
        <v>952</v>
      </c>
      <c r="I343" s="101"/>
    </row>
    <row r="344" spans="1:9" hidden="1" x14ac:dyDescent="0.25">
      <c r="A344" s="431" t="s">
        <v>426</v>
      </c>
      <c r="B344" s="94" t="s">
        <v>427</v>
      </c>
      <c r="C344" s="97" t="s">
        <v>39</v>
      </c>
      <c r="D344" s="95" t="s">
        <v>40</v>
      </c>
      <c r="E344" s="97" t="s">
        <v>954</v>
      </c>
      <c r="F344" s="94" t="s">
        <v>955</v>
      </c>
      <c r="G344" s="97">
        <v>24</v>
      </c>
      <c r="H344" s="94" t="s">
        <v>952</v>
      </c>
      <c r="I344" s="101"/>
    </row>
    <row r="345" spans="1:9" hidden="1" x14ac:dyDescent="0.25">
      <c r="A345" s="431" t="s">
        <v>428</v>
      </c>
      <c r="B345" s="94" t="s">
        <v>429</v>
      </c>
      <c r="C345" s="97" t="s">
        <v>39</v>
      </c>
      <c r="D345" s="95" t="s">
        <v>40</v>
      </c>
      <c r="E345" s="97" t="s">
        <v>954</v>
      </c>
      <c r="F345" s="94" t="s">
        <v>955</v>
      </c>
      <c r="G345" s="97">
        <v>24</v>
      </c>
      <c r="H345" s="94" t="s">
        <v>952</v>
      </c>
      <c r="I345" s="101"/>
    </row>
    <row r="346" spans="1:9" hidden="1" x14ac:dyDescent="0.25">
      <c r="A346" s="431" t="s">
        <v>848</v>
      </c>
      <c r="B346" s="94" t="s">
        <v>849</v>
      </c>
      <c r="C346" s="97" t="s">
        <v>39</v>
      </c>
      <c r="D346" s="95" t="s">
        <v>40</v>
      </c>
      <c r="E346" s="97" t="s">
        <v>954</v>
      </c>
      <c r="F346" s="94" t="s">
        <v>955</v>
      </c>
      <c r="G346" s="97">
        <v>24</v>
      </c>
      <c r="H346" s="94" t="s">
        <v>954</v>
      </c>
      <c r="I346" s="101"/>
    </row>
    <row r="347" spans="1:9" hidden="1" x14ac:dyDescent="0.25">
      <c r="A347" s="431" t="s">
        <v>430</v>
      </c>
      <c r="B347" s="94" t="s">
        <v>431</v>
      </c>
      <c r="C347" s="97" t="s">
        <v>39</v>
      </c>
      <c r="D347" s="95" t="s">
        <v>40</v>
      </c>
      <c r="E347" s="97" t="s">
        <v>954</v>
      </c>
      <c r="F347" s="94" t="s">
        <v>955</v>
      </c>
      <c r="G347" s="97">
        <v>24</v>
      </c>
      <c r="H347" s="94" t="s">
        <v>954</v>
      </c>
      <c r="I347" s="101"/>
    </row>
    <row r="348" spans="1:9" hidden="1" x14ac:dyDescent="0.25">
      <c r="A348" s="431" t="s">
        <v>850</v>
      </c>
      <c r="B348" s="94" t="s">
        <v>851</v>
      </c>
      <c r="C348" s="97" t="s">
        <v>39</v>
      </c>
      <c r="D348" s="95" t="s">
        <v>40</v>
      </c>
      <c r="E348" s="97" t="s">
        <v>954</v>
      </c>
      <c r="F348" s="94" t="s">
        <v>955</v>
      </c>
      <c r="G348" s="97">
        <v>24</v>
      </c>
      <c r="H348" s="94" t="s">
        <v>954</v>
      </c>
      <c r="I348" s="101"/>
    </row>
    <row r="349" spans="1:9" hidden="1" x14ac:dyDescent="0.25">
      <c r="A349" s="431" t="s">
        <v>852</v>
      </c>
      <c r="B349" s="94" t="s">
        <v>853</v>
      </c>
      <c r="C349" s="97" t="s">
        <v>39</v>
      </c>
      <c r="D349" s="95" t="s">
        <v>40</v>
      </c>
      <c r="E349" s="97" t="s">
        <v>954</v>
      </c>
      <c r="F349" s="94" t="s">
        <v>955</v>
      </c>
      <c r="G349" s="97">
        <v>24</v>
      </c>
      <c r="H349" s="94" t="s">
        <v>954</v>
      </c>
      <c r="I349" s="101"/>
    </row>
    <row r="350" spans="1:9" hidden="1" x14ac:dyDescent="0.25">
      <c r="A350" s="431" t="s">
        <v>854</v>
      </c>
      <c r="B350" s="94" t="s">
        <v>855</v>
      </c>
      <c r="C350" s="97" t="s">
        <v>39</v>
      </c>
      <c r="D350" s="95" t="s">
        <v>40</v>
      </c>
      <c r="E350" s="97" t="s">
        <v>954</v>
      </c>
      <c r="F350" s="94" t="s">
        <v>955</v>
      </c>
      <c r="G350" s="97">
        <v>24</v>
      </c>
      <c r="H350" s="94" t="s">
        <v>954</v>
      </c>
      <c r="I350" s="101"/>
    </row>
    <row r="351" spans="1:9" hidden="1" x14ac:dyDescent="0.25">
      <c r="A351" s="431" t="s">
        <v>432</v>
      </c>
      <c r="B351" s="94" t="s">
        <v>433</v>
      </c>
      <c r="C351" s="97" t="s">
        <v>39</v>
      </c>
      <c r="D351" s="95" t="s">
        <v>40</v>
      </c>
      <c r="E351" s="97" t="s">
        <v>954</v>
      </c>
      <c r="F351" s="94" t="s">
        <v>955</v>
      </c>
      <c r="G351" s="97">
        <v>24</v>
      </c>
      <c r="H351" s="94" t="s">
        <v>954</v>
      </c>
      <c r="I351" s="101"/>
    </row>
    <row r="352" spans="1:9" hidden="1" x14ac:dyDescent="0.25">
      <c r="A352" s="431" t="s">
        <v>434</v>
      </c>
      <c r="B352" s="94" t="s">
        <v>435</v>
      </c>
      <c r="C352" s="97" t="s">
        <v>39</v>
      </c>
      <c r="D352" s="95" t="s">
        <v>40</v>
      </c>
      <c r="E352" s="97" t="s">
        <v>956</v>
      </c>
      <c r="F352" s="94" t="s">
        <v>957</v>
      </c>
      <c r="G352" s="97">
        <v>24</v>
      </c>
      <c r="H352" s="94" t="s">
        <v>952</v>
      </c>
      <c r="I352" s="101"/>
    </row>
    <row r="353" spans="1:9" hidden="1" x14ac:dyDescent="0.25">
      <c r="A353" s="431" t="s">
        <v>436</v>
      </c>
      <c r="B353" s="94" t="s">
        <v>437</v>
      </c>
      <c r="C353" s="97" t="s">
        <v>39</v>
      </c>
      <c r="D353" s="95" t="s">
        <v>40</v>
      </c>
      <c r="E353" s="97" t="s">
        <v>956</v>
      </c>
      <c r="F353" s="94" t="s">
        <v>957</v>
      </c>
      <c r="G353" s="97">
        <v>24</v>
      </c>
      <c r="H353" s="94" t="s">
        <v>952</v>
      </c>
      <c r="I353" s="101"/>
    </row>
    <row r="354" spans="1:9" hidden="1" x14ac:dyDescent="0.25">
      <c r="A354" s="431" t="s">
        <v>438</v>
      </c>
      <c r="B354" s="94" t="s">
        <v>439</v>
      </c>
      <c r="C354" s="97" t="s">
        <v>39</v>
      </c>
      <c r="D354" s="95" t="s">
        <v>40</v>
      </c>
      <c r="E354" s="97" t="s">
        <v>952</v>
      </c>
      <c r="F354" s="94" t="s">
        <v>953</v>
      </c>
      <c r="G354" s="97">
        <v>25</v>
      </c>
      <c r="H354" s="94" t="s">
        <v>962</v>
      </c>
      <c r="I354" s="101"/>
    </row>
    <row r="355" spans="1:9" hidden="1" x14ac:dyDescent="0.25">
      <c r="A355" s="431" t="s">
        <v>440</v>
      </c>
      <c r="B355" s="94" t="s">
        <v>441</v>
      </c>
      <c r="C355" s="97" t="s">
        <v>39</v>
      </c>
      <c r="D355" s="95" t="s">
        <v>40</v>
      </c>
      <c r="E355" s="97" t="s">
        <v>952</v>
      </c>
      <c r="F355" s="94" t="s">
        <v>953</v>
      </c>
      <c r="G355" s="97">
        <v>19</v>
      </c>
      <c r="H355" s="94" t="s">
        <v>922</v>
      </c>
      <c r="I355" s="101"/>
    </row>
    <row r="356" spans="1:9" hidden="1" x14ac:dyDescent="0.25">
      <c r="A356" s="431" t="s">
        <v>442</v>
      </c>
      <c r="B356" s="94" t="s">
        <v>443</v>
      </c>
      <c r="C356" s="97" t="s">
        <v>39</v>
      </c>
      <c r="D356" s="95" t="s">
        <v>40</v>
      </c>
      <c r="E356" s="97" t="s">
        <v>952</v>
      </c>
      <c r="F356" s="94" t="s">
        <v>953</v>
      </c>
      <c r="G356" s="97">
        <v>19</v>
      </c>
      <c r="H356" s="94" t="s">
        <v>922</v>
      </c>
      <c r="I356" s="101"/>
    </row>
    <row r="357" spans="1:9" hidden="1" x14ac:dyDescent="0.25">
      <c r="A357" s="431" t="s">
        <v>444</v>
      </c>
      <c r="B357" s="94" t="s">
        <v>445</v>
      </c>
      <c r="C357" s="97" t="s">
        <v>39</v>
      </c>
      <c r="D357" s="95" t="s">
        <v>40</v>
      </c>
      <c r="E357" s="97" t="s">
        <v>952</v>
      </c>
      <c r="F357" s="94" t="s">
        <v>953</v>
      </c>
      <c r="G357" s="97">
        <v>19</v>
      </c>
      <c r="H357" s="94" t="s">
        <v>922</v>
      </c>
      <c r="I357" s="101"/>
    </row>
    <row r="358" spans="1:9" hidden="1" x14ac:dyDescent="0.25">
      <c r="A358" s="431" t="s">
        <v>446</v>
      </c>
      <c r="B358" s="94" t="s">
        <v>447</v>
      </c>
      <c r="C358" s="97" t="s">
        <v>39</v>
      </c>
      <c r="D358" s="95" t="s">
        <v>40</v>
      </c>
      <c r="E358" s="97" t="s">
        <v>952</v>
      </c>
      <c r="F358" s="94" t="s">
        <v>953</v>
      </c>
      <c r="G358" s="97">
        <v>19</v>
      </c>
      <c r="H358" s="94" t="s">
        <v>922</v>
      </c>
      <c r="I358" s="101"/>
    </row>
    <row r="359" spans="1:9" hidden="1" x14ac:dyDescent="0.25">
      <c r="A359" s="431" t="s">
        <v>448</v>
      </c>
      <c r="B359" s="94" t="s">
        <v>449</v>
      </c>
      <c r="C359" s="97" t="s">
        <v>39</v>
      </c>
      <c r="D359" s="95" t="s">
        <v>40</v>
      </c>
      <c r="E359" s="97" t="s">
        <v>952</v>
      </c>
      <c r="F359" s="94" t="s">
        <v>953</v>
      </c>
      <c r="G359" s="97">
        <v>19</v>
      </c>
      <c r="H359" s="94" t="s">
        <v>922</v>
      </c>
      <c r="I359" s="101"/>
    </row>
    <row r="360" spans="1:9" hidden="1" x14ac:dyDescent="0.25">
      <c r="A360" s="431" t="s">
        <v>450</v>
      </c>
      <c r="B360" s="94" t="s">
        <v>451</v>
      </c>
      <c r="C360" s="97" t="s">
        <v>39</v>
      </c>
      <c r="D360" s="95" t="s">
        <v>40</v>
      </c>
      <c r="E360" s="97" t="s">
        <v>952</v>
      </c>
      <c r="F360" s="94" t="s">
        <v>953</v>
      </c>
      <c r="G360" s="97">
        <v>19</v>
      </c>
      <c r="H360" s="94" t="s">
        <v>922</v>
      </c>
      <c r="I360" s="101"/>
    </row>
    <row r="361" spans="1:9" hidden="1" x14ac:dyDescent="0.25">
      <c r="A361" s="431" t="s">
        <v>452</v>
      </c>
      <c r="B361" s="94" t="s">
        <v>453</v>
      </c>
      <c r="C361" s="97" t="s">
        <v>39</v>
      </c>
      <c r="D361" s="95" t="s">
        <v>40</v>
      </c>
      <c r="E361" s="97" t="s">
        <v>952</v>
      </c>
      <c r="F361" s="94" t="s">
        <v>953</v>
      </c>
      <c r="G361" s="97">
        <v>19</v>
      </c>
      <c r="H361" s="94" t="s">
        <v>922</v>
      </c>
      <c r="I361" s="101"/>
    </row>
    <row r="362" spans="1:9" hidden="1" x14ac:dyDescent="0.25">
      <c r="A362" s="431" t="s">
        <v>454</v>
      </c>
      <c r="B362" s="94" t="s">
        <v>455</v>
      </c>
      <c r="C362" s="97" t="s">
        <v>39</v>
      </c>
      <c r="D362" s="95" t="s">
        <v>40</v>
      </c>
      <c r="E362" s="97" t="s">
        <v>952</v>
      </c>
      <c r="F362" s="94" t="s">
        <v>953</v>
      </c>
      <c r="G362" s="97">
        <v>19</v>
      </c>
      <c r="H362" s="94" t="s">
        <v>922</v>
      </c>
      <c r="I362" s="101"/>
    </row>
    <row r="363" spans="1:9" hidden="1" x14ac:dyDescent="0.25">
      <c r="A363" s="431" t="s">
        <v>456</v>
      </c>
      <c r="B363" s="94" t="s">
        <v>457</v>
      </c>
      <c r="C363" s="97" t="s">
        <v>39</v>
      </c>
      <c r="D363" s="95" t="s">
        <v>40</v>
      </c>
      <c r="E363" s="97" t="s">
        <v>952</v>
      </c>
      <c r="F363" s="94" t="s">
        <v>953</v>
      </c>
      <c r="G363" s="97">
        <v>19</v>
      </c>
      <c r="H363" s="94" t="s">
        <v>922</v>
      </c>
      <c r="I363" s="101"/>
    </row>
    <row r="364" spans="1:9" hidden="1" x14ac:dyDescent="0.25">
      <c r="A364" s="431" t="s">
        <v>458</v>
      </c>
      <c r="B364" s="94" t="s">
        <v>459</v>
      </c>
      <c r="C364" s="97" t="s">
        <v>39</v>
      </c>
      <c r="D364" s="95" t="s">
        <v>40</v>
      </c>
      <c r="E364" s="97" t="s">
        <v>954</v>
      </c>
      <c r="F364" s="94" t="s">
        <v>955</v>
      </c>
      <c r="G364" s="97">
        <v>24</v>
      </c>
      <c r="H364" s="94" t="s">
        <v>954</v>
      </c>
      <c r="I364" s="101"/>
    </row>
    <row r="365" spans="1:9" hidden="1" x14ac:dyDescent="0.25">
      <c r="A365" s="431" t="s">
        <v>460</v>
      </c>
      <c r="B365" s="94" t="s">
        <v>461</v>
      </c>
      <c r="C365" s="97" t="s">
        <v>39</v>
      </c>
      <c r="D365" s="95" t="s">
        <v>40</v>
      </c>
      <c r="E365" s="97" t="s">
        <v>954</v>
      </c>
      <c r="F365" s="94" t="s">
        <v>955</v>
      </c>
      <c r="G365" s="97">
        <v>24</v>
      </c>
      <c r="H365" s="94" t="s">
        <v>954</v>
      </c>
      <c r="I365" s="101"/>
    </row>
    <row r="366" spans="1:9" hidden="1" x14ac:dyDescent="0.25">
      <c r="A366" s="431" t="s">
        <v>462</v>
      </c>
      <c r="B366" s="94" t="s">
        <v>463</v>
      </c>
      <c r="C366" s="97" t="s">
        <v>39</v>
      </c>
      <c r="D366" s="95" t="s">
        <v>40</v>
      </c>
      <c r="E366" s="97" t="s">
        <v>954</v>
      </c>
      <c r="F366" s="94" t="s">
        <v>955</v>
      </c>
      <c r="G366" s="97">
        <v>24</v>
      </c>
      <c r="H366" s="94" t="s">
        <v>954</v>
      </c>
      <c r="I366" s="101"/>
    </row>
    <row r="367" spans="1:9" hidden="1" x14ac:dyDescent="0.25">
      <c r="A367" s="431" t="s">
        <v>464</v>
      </c>
      <c r="B367" s="94" t="s">
        <v>465</v>
      </c>
      <c r="C367" s="97" t="s">
        <v>39</v>
      </c>
      <c r="D367" s="95" t="s">
        <v>40</v>
      </c>
      <c r="E367" s="97" t="s">
        <v>954</v>
      </c>
      <c r="F367" s="94" t="s">
        <v>955</v>
      </c>
      <c r="G367" s="97">
        <v>24</v>
      </c>
      <c r="H367" s="94" t="s">
        <v>954</v>
      </c>
      <c r="I367" s="101"/>
    </row>
    <row r="368" spans="1:9" hidden="1" x14ac:dyDescent="0.25">
      <c r="A368" s="431" t="s">
        <v>466</v>
      </c>
      <c r="B368" s="94" t="s">
        <v>467</v>
      </c>
      <c r="C368" s="97" t="s">
        <v>39</v>
      </c>
      <c r="D368" s="95" t="s">
        <v>40</v>
      </c>
      <c r="E368" s="97" t="s">
        <v>954</v>
      </c>
      <c r="F368" s="94" t="s">
        <v>955</v>
      </c>
      <c r="G368" s="97">
        <v>24</v>
      </c>
      <c r="H368" s="94" t="s">
        <v>954</v>
      </c>
      <c r="I368" s="101"/>
    </row>
    <row r="369" spans="1:9" hidden="1" x14ac:dyDescent="0.25">
      <c r="A369" s="431" t="s">
        <v>468</v>
      </c>
      <c r="B369" s="94" t="s">
        <v>469</v>
      </c>
      <c r="C369" s="97" t="s">
        <v>39</v>
      </c>
      <c r="D369" s="95" t="s">
        <v>40</v>
      </c>
      <c r="E369" s="97" t="s">
        <v>954</v>
      </c>
      <c r="F369" s="94" t="s">
        <v>955</v>
      </c>
      <c r="G369" s="97">
        <v>24</v>
      </c>
      <c r="H369" s="94" t="s">
        <v>954</v>
      </c>
      <c r="I369" s="101"/>
    </row>
    <row r="370" spans="1:9" hidden="1" x14ac:dyDescent="0.25">
      <c r="A370" s="431" t="s">
        <v>470</v>
      </c>
      <c r="B370" s="94" t="s">
        <v>471</v>
      </c>
      <c r="C370" s="97" t="s">
        <v>39</v>
      </c>
      <c r="D370" s="95" t="s">
        <v>40</v>
      </c>
      <c r="E370" s="97" t="s">
        <v>954</v>
      </c>
      <c r="F370" s="94" t="s">
        <v>955</v>
      </c>
      <c r="G370" s="97">
        <v>24</v>
      </c>
      <c r="H370" s="94" t="s">
        <v>954</v>
      </c>
      <c r="I370" s="101"/>
    </row>
    <row r="371" spans="1:9" hidden="1" x14ac:dyDescent="0.25">
      <c r="A371" s="431" t="s">
        <v>472</v>
      </c>
      <c r="B371" s="94" t="s">
        <v>473</v>
      </c>
      <c r="C371" s="97" t="s">
        <v>39</v>
      </c>
      <c r="D371" s="95" t="s">
        <v>40</v>
      </c>
      <c r="E371" s="97" t="s">
        <v>954</v>
      </c>
      <c r="F371" s="94" t="s">
        <v>955</v>
      </c>
      <c r="G371" s="97">
        <v>24</v>
      </c>
      <c r="H371" s="94" t="s">
        <v>954</v>
      </c>
      <c r="I371" s="101"/>
    </row>
    <row r="372" spans="1:9" hidden="1" x14ac:dyDescent="0.25">
      <c r="A372" s="431" t="s">
        <v>474</v>
      </c>
      <c r="B372" s="94" t="s">
        <v>475</v>
      </c>
      <c r="C372" s="97" t="s">
        <v>39</v>
      </c>
      <c r="D372" s="95" t="s">
        <v>40</v>
      </c>
      <c r="E372" s="97" t="s">
        <v>954</v>
      </c>
      <c r="F372" s="94" t="s">
        <v>955</v>
      </c>
      <c r="G372" s="97">
        <v>24</v>
      </c>
      <c r="H372" s="94" t="s">
        <v>956</v>
      </c>
      <c r="I372" s="101"/>
    </row>
    <row r="373" spans="1:9" hidden="1" x14ac:dyDescent="0.25">
      <c r="A373" s="431" t="s">
        <v>476</v>
      </c>
      <c r="B373" s="94" t="s">
        <v>477</v>
      </c>
      <c r="C373" s="97" t="s">
        <v>39</v>
      </c>
      <c r="D373" s="95" t="s">
        <v>40</v>
      </c>
      <c r="E373" s="97" t="s">
        <v>954</v>
      </c>
      <c r="F373" s="94" t="s">
        <v>955</v>
      </c>
      <c r="G373" s="97">
        <v>24</v>
      </c>
      <c r="H373" s="94" t="s">
        <v>956</v>
      </c>
      <c r="I373" s="101"/>
    </row>
    <row r="374" spans="1:9" hidden="1" x14ac:dyDescent="0.25">
      <c r="A374" s="431" t="s">
        <v>478</v>
      </c>
      <c r="B374" s="94" t="s">
        <v>479</v>
      </c>
      <c r="C374" s="97" t="s">
        <v>39</v>
      </c>
      <c r="D374" s="95" t="s">
        <v>40</v>
      </c>
      <c r="E374" s="97" t="s">
        <v>956</v>
      </c>
      <c r="F374" s="94" t="s">
        <v>957</v>
      </c>
      <c r="G374" s="97">
        <v>24</v>
      </c>
      <c r="H374" s="94" t="s">
        <v>952</v>
      </c>
      <c r="I374" s="101"/>
    </row>
    <row r="375" spans="1:9" hidden="1" x14ac:dyDescent="0.25">
      <c r="A375" s="431" t="s">
        <v>480</v>
      </c>
      <c r="B375" s="94" t="s">
        <v>481</v>
      </c>
      <c r="C375" s="97" t="s">
        <v>39</v>
      </c>
      <c r="D375" s="95" t="s">
        <v>40</v>
      </c>
      <c r="E375" s="97" t="s">
        <v>956</v>
      </c>
      <c r="F375" s="94" t="s">
        <v>957</v>
      </c>
      <c r="G375" s="97">
        <v>24</v>
      </c>
      <c r="H375" s="94" t="s">
        <v>952</v>
      </c>
      <c r="I375" s="101"/>
    </row>
    <row r="376" spans="1:9" hidden="1" x14ac:dyDescent="0.25">
      <c r="A376" s="431" t="s">
        <v>482</v>
      </c>
      <c r="B376" s="94" t="s">
        <v>483</v>
      </c>
      <c r="C376" s="97" t="s">
        <v>39</v>
      </c>
      <c r="D376" s="95" t="s">
        <v>40</v>
      </c>
      <c r="E376" s="97" t="s">
        <v>952</v>
      </c>
      <c r="F376" s="94" t="s">
        <v>953</v>
      </c>
      <c r="G376" s="97">
        <v>19</v>
      </c>
      <c r="H376" s="94" t="s">
        <v>922</v>
      </c>
      <c r="I376" s="101"/>
    </row>
    <row r="377" spans="1:9" hidden="1" x14ac:dyDescent="0.25">
      <c r="A377" s="431" t="s">
        <v>484</v>
      </c>
      <c r="B377" s="94" t="s">
        <v>485</v>
      </c>
      <c r="C377" s="97" t="s">
        <v>39</v>
      </c>
      <c r="D377" s="95" t="s">
        <v>40</v>
      </c>
      <c r="E377" s="97" t="s">
        <v>952</v>
      </c>
      <c r="F377" s="94" t="s">
        <v>953</v>
      </c>
      <c r="G377" s="97">
        <v>24</v>
      </c>
      <c r="H377" s="94" t="s">
        <v>952</v>
      </c>
      <c r="I377" s="101"/>
    </row>
    <row r="378" spans="1:9" hidden="1" x14ac:dyDescent="0.25">
      <c r="A378" s="540" t="s">
        <v>6243</v>
      </c>
      <c r="B378" s="541" t="s">
        <v>6242</v>
      </c>
      <c r="C378" s="542" t="s">
        <v>31</v>
      </c>
      <c r="D378" s="543" t="s">
        <v>32</v>
      </c>
      <c r="E378" s="542" t="s">
        <v>930</v>
      </c>
      <c r="F378" s="541" t="s">
        <v>931</v>
      </c>
      <c r="G378" s="97"/>
      <c r="H378" s="94"/>
      <c r="I378" s="101"/>
    </row>
    <row r="379" spans="1:9" s="379" customFormat="1" hidden="1" x14ac:dyDescent="0.25">
      <c r="A379" s="431" t="s">
        <v>501</v>
      </c>
      <c r="B379" s="94" t="s">
        <v>502</v>
      </c>
      <c r="C379" s="97" t="s">
        <v>41</v>
      </c>
      <c r="D379" s="95" t="s">
        <v>42</v>
      </c>
      <c r="E379" s="97" t="s">
        <v>964</v>
      </c>
      <c r="F379" s="94" t="s">
        <v>965</v>
      </c>
      <c r="G379" s="97">
        <v>164</v>
      </c>
      <c r="H379" s="94" t="s">
        <v>966</v>
      </c>
      <c r="I379" s="378"/>
    </row>
    <row r="380" spans="1:9" hidden="1" x14ac:dyDescent="0.25">
      <c r="A380" s="431" t="s">
        <v>503</v>
      </c>
      <c r="B380" s="94" t="s">
        <v>504</v>
      </c>
      <c r="C380" s="97" t="s">
        <v>41</v>
      </c>
      <c r="D380" s="95" t="s">
        <v>42</v>
      </c>
      <c r="E380" s="97" t="s">
        <v>964</v>
      </c>
      <c r="F380" s="94" t="s">
        <v>965</v>
      </c>
      <c r="G380" s="97">
        <v>164</v>
      </c>
      <c r="H380" s="94" t="s">
        <v>966</v>
      </c>
      <c r="I380" s="101"/>
    </row>
    <row r="381" spans="1:9" hidden="1" x14ac:dyDescent="0.25">
      <c r="A381" s="432" t="s">
        <v>856</v>
      </c>
      <c r="B381" s="376" t="s">
        <v>857</v>
      </c>
      <c r="C381" s="375" t="s">
        <v>1198</v>
      </c>
      <c r="D381" s="377" t="s">
        <v>1199</v>
      </c>
      <c r="E381" s="375" t="s">
        <v>964</v>
      </c>
      <c r="F381" s="376" t="s">
        <v>965</v>
      </c>
      <c r="G381" s="375">
        <v>164</v>
      </c>
      <c r="H381" s="376" t="s">
        <v>966</v>
      </c>
      <c r="I381" s="101"/>
    </row>
    <row r="382" spans="1:9" hidden="1" x14ac:dyDescent="0.25">
      <c r="A382" s="431" t="s">
        <v>505</v>
      </c>
      <c r="B382" s="94" t="s">
        <v>1055</v>
      </c>
      <c r="C382" s="97" t="s">
        <v>681</v>
      </c>
      <c r="D382" s="95" t="s">
        <v>682</v>
      </c>
      <c r="E382" s="97" t="s">
        <v>966</v>
      </c>
      <c r="F382" s="94" t="s">
        <v>967</v>
      </c>
      <c r="G382" s="97">
        <v>24</v>
      </c>
      <c r="H382" s="94" t="s">
        <v>952</v>
      </c>
      <c r="I382" s="101"/>
    </row>
    <row r="383" spans="1:9" hidden="1" x14ac:dyDescent="0.25">
      <c r="A383" s="431" t="s">
        <v>506</v>
      </c>
      <c r="B383" s="94" t="s">
        <v>507</v>
      </c>
      <c r="C383" s="97" t="s">
        <v>681</v>
      </c>
      <c r="D383" s="95" t="s">
        <v>682</v>
      </c>
      <c r="E383" s="97" t="s">
        <v>966</v>
      </c>
      <c r="F383" s="94" t="s">
        <v>967</v>
      </c>
      <c r="G383" s="97">
        <v>24</v>
      </c>
      <c r="H383" s="94" t="s">
        <v>952</v>
      </c>
      <c r="I383" s="101"/>
    </row>
    <row r="384" spans="1:9" hidden="1" x14ac:dyDescent="0.25">
      <c r="A384" s="431" t="s">
        <v>508</v>
      </c>
      <c r="B384" s="94" t="s">
        <v>509</v>
      </c>
      <c r="C384" s="97" t="s">
        <v>681</v>
      </c>
      <c r="D384" s="95" t="s">
        <v>682</v>
      </c>
      <c r="E384" s="97" t="s">
        <v>966</v>
      </c>
      <c r="F384" s="94" t="s">
        <v>967</v>
      </c>
      <c r="G384" s="97">
        <v>24</v>
      </c>
      <c r="H384" s="94" t="s">
        <v>952</v>
      </c>
      <c r="I384" s="101"/>
    </row>
    <row r="385" spans="1:9" hidden="1" x14ac:dyDescent="0.25">
      <c r="A385" s="431" t="s">
        <v>510</v>
      </c>
      <c r="B385" s="94" t="s">
        <v>1056</v>
      </c>
      <c r="C385" s="97" t="s">
        <v>681</v>
      </c>
      <c r="D385" s="95" t="s">
        <v>682</v>
      </c>
      <c r="E385" s="97" t="s">
        <v>966</v>
      </c>
      <c r="F385" s="94" t="s">
        <v>967</v>
      </c>
      <c r="G385" s="97">
        <v>24</v>
      </c>
      <c r="H385" s="94" t="s">
        <v>952</v>
      </c>
      <c r="I385" s="101"/>
    </row>
    <row r="386" spans="1:9" hidden="1" x14ac:dyDescent="0.25">
      <c r="A386" s="431" t="s">
        <v>511</v>
      </c>
      <c r="B386" s="94" t="s">
        <v>1057</v>
      </c>
      <c r="C386" s="97" t="s">
        <v>681</v>
      </c>
      <c r="D386" s="95" t="s">
        <v>682</v>
      </c>
      <c r="E386" s="97" t="s">
        <v>966</v>
      </c>
      <c r="F386" s="94" t="s">
        <v>967</v>
      </c>
      <c r="G386" s="97">
        <v>24</v>
      </c>
      <c r="H386" s="94" t="s">
        <v>952</v>
      </c>
      <c r="I386" s="101"/>
    </row>
    <row r="387" spans="1:9" hidden="1" x14ac:dyDescent="0.25">
      <c r="A387" s="431" t="s">
        <v>512</v>
      </c>
      <c r="B387" s="94" t="s">
        <v>1188</v>
      </c>
      <c r="C387" s="97" t="s">
        <v>681</v>
      </c>
      <c r="D387" s="95" t="s">
        <v>682</v>
      </c>
      <c r="E387" s="97" t="s">
        <v>966</v>
      </c>
      <c r="F387" s="94" t="s">
        <v>967</v>
      </c>
      <c r="G387" s="97">
        <v>24</v>
      </c>
      <c r="H387" s="94" t="s">
        <v>954</v>
      </c>
      <c r="I387" s="101"/>
    </row>
    <row r="388" spans="1:9" hidden="1" x14ac:dyDescent="0.25">
      <c r="A388" s="431" t="s">
        <v>513</v>
      </c>
      <c r="B388" s="94" t="s">
        <v>1058</v>
      </c>
      <c r="C388" s="97" t="s">
        <v>681</v>
      </c>
      <c r="D388" s="95" t="s">
        <v>682</v>
      </c>
      <c r="E388" s="97" t="s">
        <v>966</v>
      </c>
      <c r="F388" s="94" t="s">
        <v>967</v>
      </c>
      <c r="G388" s="97">
        <v>24</v>
      </c>
      <c r="H388" s="94" t="s">
        <v>954</v>
      </c>
      <c r="I388" s="101"/>
    </row>
    <row r="389" spans="1:9" hidden="1" x14ac:dyDescent="0.25">
      <c r="A389" s="431" t="s">
        <v>514</v>
      </c>
      <c r="B389" s="94" t="s">
        <v>515</v>
      </c>
      <c r="C389" s="97" t="s">
        <v>681</v>
      </c>
      <c r="D389" s="95" t="s">
        <v>682</v>
      </c>
      <c r="E389" s="97" t="s">
        <v>966</v>
      </c>
      <c r="F389" s="94" t="s">
        <v>967</v>
      </c>
      <c r="G389" s="97">
        <v>24</v>
      </c>
      <c r="H389" s="94" t="s">
        <v>956</v>
      </c>
      <c r="I389" s="101"/>
    </row>
    <row r="390" spans="1:9" hidden="1" x14ac:dyDescent="0.25">
      <c r="A390" s="431" t="s">
        <v>516</v>
      </c>
      <c r="B390" s="94" t="s">
        <v>517</v>
      </c>
      <c r="C390" s="97" t="s">
        <v>681</v>
      </c>
      <c r="D390" s="95" t="s">
        <v>682</v>
      </c>
      <c r="E390" s="97" t="s">
        <v>966</v>
      </c>
      <c r="F390" s="94" t="s">
        <v>967</v>
      </c>
      <c r="G390" s="97">
        <v>24</v>
      </c>
      <c r="H390" s="94" t="s">
        <v>956</v>
      </c>
      <c r="I390" s="101"/>
    </row>
    <row r="391" spans="1:9" hidden="1" x14ac:dyDescent="0.25">
      <c r="A391" s="540" t="s">
        <v>6245</v>
      </c>
      <c r="B391" s="541" t="s">
        <v>6244</v>
      </c>
      <c r="C391" s="542" t="s">
        <v>681</v>
      </c>
      <c r="D391" s="543" t="s">
        <v>682</v>
      </c>
      <c r="E391" s="542" t="s">
        <v>966</v>
      </c>
      <c r="F391" s="541" t="s">
        <v>967</v>
      </c>
      <c r="G391" s="542">
        <v>24</v>
      </c>
      <c r="H391" s="541" t="s">
        <v>956</v>
      </c>
      <c r="I391" s="101"/>
    </row>
    <row r="392" spans="1:9" hidden="1" x14ac:dyDescent="0.25">
      <c r="A392" s="431" t="s">
        <v>518</v>
      </c>
      <c r="B392" s="94" t="s">
        <v>1059</v>
      </c>
      <c r="C392" s="97" t="s">
        <v>681</v>
      </c>
      <c r="D392" s="95" t="s">
        <v>682</v>
      </c>
      <c r="E392" s="97" t="s">
        <v>966</v>
      </c>
      <c r="F392" s="94" t="s">
        <v>967</v>
      </c>
      <c r="G392" s="97">
        <v>24</v>
      </c>
      <c r="H392" s="94" t="s">
        <v>952</v>
      </c>
      <c r="I392" s="101"/>
    </row>
    <row r="393" spans="1:9" hidden="1" x14ac:dyDescent="0.25">
      <c r="A393" s="431" t="s">
        <v>519</v>
      </c>
      <c r="B393" s="94" t="s">
        <v>1060</v>
      </c>
      <c r="C393" s="97" t="s">
        <v>681</v>
      </c>
      <c r="D393" s="95" t="s">
        <v>682</v>
      </c>
      <c r="E393" s="97" t="s">
        <v>966</v>
      </c>
      <c r="F393" s="94" t="s">
        <v>967</v>
      </c>
      <c r="G393" s="97">
        <v>24</v>
      </c>
      <c r="H393" s="94" t="s">
        <v>952</v>
      </c>
      <c r="I393" s="101"/>
    </row>
    <row r="394" spans="1:9" hidden="1" x14ac:dyDescent="0.25">
      <c r="A394" s="540" t="s">
        <v>6275</v>
      </c>
      <c r="B394" s="541" t="s">
        <v>6273</v>
      </c>
      <c r="C394" s="542" t="s">
        <v>681</v>
      </c>
      <c r="D394" s="543" t="s">
        <v>682</v>
      </c>
      <c r="E394" s="542" t="s">
        <v>966</v>
      </c>
      <c r="F394" s="541" t="s">
        <v>967</v>
      </c>
      <c r="G394" s="542">
        <v>24</v>
      </c>
      <c r="H394" s="541" t="s">
        <v>952</v>
      </c>
      <c r="I394" s="101"/>
    </row>
    <row r="395" spans="1:9" hidden="1" x14ac:dyDescent="0.25">
      <c r="A395" s="540" t="s">
        <v>6276</v>
      </c>
      <c r="B395" s="541" t="s">
        <v>6274</v>
      </c>
      <c r="C395" s="542" t="s">
        <v>681</v>
      </c>
      <c r="D395" s="543" t="s">
        <v>682</v>
      </c>
      <c r="E395" s="542" t="s">
        <v>966</v>
      </c>
      <c r="F395" s="541" t="s">
        <v>967</v>
      </c>
      <c r="G395" s="542">
        <v>24</v>
      </c>
      <c r="H395" s="541" t="s">
        <v>952</v>
      </c>
      <c r="I395" s="101"/>
    </row>
    <row r="396" spans="1:9" hidden="1" x14ac:dyDescent="0.25">
      <c r="A396" s="431" t="s">
        <v>1189</v>
      </c>
      <c r="B396" s="94" t="s">
        <v>1180</v>
      </c>
      <c r="C396" s="97" t="s">
        <v>41</v>
      </c>
      <c r="D396" s="95" t="s">
        <v>42</v>
      </c>
      <c r="E396" s="97" t="s">
        <v>964</v>
      </c>
      <c r="F396" s="94" t="s">
        <v>965</v>
      </c>
      <c r="G396" s="97">
        <v>164</v>
      </c>
      <c r="H396" s="94" t="s">
        <v>966</v>
      </c>
      <c r="I396" s="101"/>
    </row>
    <row r="397" spans="1:9" hidden="1" x14ac:dyDescent="0.25">
      <c r="A397" s="431" t="s">
        <v>520</v>
      </c>
      <c r="B397" s="94" t="s">
        <v>521</v>
      </c>
      <c r="C397" s="97" t="s">
        <v>41</v>
      </c>
      <c r="D397" s="95" t="s">
        <v>42</v>
      </c>
      <c r="E397" s="97" t="s">
        <v>964</v>
      </c>
      <c r="F397" s="94" t="s">
        <v>965</v>
      </c>
      <c r="G397" s="97">
        <v>164</v>
      </c>
      <c r="H397" s="94" t="s">
        <v>966</v>
      </c>
      <c r="I397" s="101"/>
    </row>
    <row r="398" spans="1:9" hidden="1" x14ac:dyDescent="0.25">
      <c r="A398" s="431" t="s">
        <v>522</v>
      </c>
      <c r="B398" s="94" t="s">
        <v>523</v>
      </c>
      <c r="C398" s="97" t="s">
        <v>41</v>
      </c>
      <c r="D398" s="95" t="s">
        <v>42</v>
      </c>
      <c r="E398" s="97" t="s">
        <v>964</v>
      </c>
      <c r="F398" s="94" t="s">
        <v>965</v>
      </c>
      <c r="G398" s="97">
        <v>164</v>
      </c>
      <c r="H398" s="94" t="s">
        <v>966</v>
      </c>
      <c r="I398" s="101"/>
    </row>
    <row r="399" spans="1:9" hidden="1" x14ac:dyDescent="0.25">
      <c r="A399" s="431" t="s">
        <v>524</v>
      </c>
      <c r="B399" s="94" t="s">
        <v>525</v>
      </c>
      <c r="C399" s="97" t="s">
        <v>41</v>
      </c>
      <c r="D399" s="95" t="s">
        <v>42</v>
      </c>
      <c r="E399" s="97" t="s">
        <v>964</v>
      </c>
      <c r="F399" s="94" t="s">
        <v>965</v>
      </c>
      <c r="G399" s="97">
        <v>164</v>
      </c>
      <c r="H399" s="94" t="s">
        <v>966</v>
      </c>
      <c r="I399" s="101"/>
    </row>
    <row r="400" spans="1:9" hidden="1" x14ac:dyDescent="0.25">
      <c r="A400" s="431" t="s">
        <v>526</v>
      </c>
      <c r="B400" s="94" t="s">
        <v>527</v>
      </c>
      <c r="C400" s="97" t="s">
        <v>41</v>
      </c>
      <c r="D400" s="95" t="s">
        <v>42</v>
      </c>
      <c r="E400" s="97" t="s">
        <v>964</v>
      </c>
      <c r="F400" s="94" t="s">
        <v>965</v>
      </c>
      <c r="G400" s="97">
        <v>164</v>
      </c>
      <c r="H400" s="94" t="s">
        <v>966</v>
      </c>
      <c r="I400" s="101"/>
    </row>
    <row r="401" spans="1:9" hidden="1" x14ac:dyDescent="0.25">
      <c r="A401" s="431" t="s">
        <v>528</v>
      </c>
      <c r="B401" s="94" t="s">
        <v>529</v>
      </c>
      <c r="C401" s="97" t="s">
        <v>41</v>
      </c>
      <c r="D401" s="95" t="s">
        <v>42</v>
      </c>
      <c r="E401" s="97" t="s">
        <v>964</v>
      </c>
      <c r="F401" s="94" t="s">
        <v>965</v>
      </c>
      <c r="G401" s="97">
        <v>164</v>
      </c>
      <c r="H401" s="94" t="s">
        <v>966</v>
      </c>
      <c r="I401" s="101"/>
    </row>
    <row r="402" spans="1:9" hidden="1" x14ac:dyDescent="0.25">
      <c r="A402" s="431" t="s">
        <v>530</v>
      </c>
      <c r="B402" s="94" t="s">
        <v>531</v>
      </c>
      <c r="C402" s="97" t="s">
        <v>41</v>
      </c>
      <c r="D402" s="95" t="s">
        <v>42</v>
      </c>
      <c r="E402" s="97" t="s">
        <v>964</v>
      </c>
      <c r="F402" s="94" t="s">
        <v>965</v>
      </c>
      <c r="G402" s="97">
        <v>164</v>
      </c>
      <c r="H402" s="94" t="s">
        <v>966</v>
      </c>
      <c r="I402" s="101"/>
    </row>
    <row r="403" spans="1:9" hidden="1" x14ac:dyDescent="0.25">
      <c r="A403" s="431" t="s">
        <v>532</v>
      </c>
      <c r="B403" s="94" t="s">
        <v>533</v>
      </c>
      <c r="C403" s="97" t="s">
        <v>41</v>
      </c>
      <c r="D403" s="95" t="s">
        <v>42</v>
      </c>
      <c r="E403" s="97" t="s">
        <v>964</v>
      </c>
      <c r="F403" s="94" t="s">
        <v>965</v>
      </c>
      <c r="G403" s="97">
        <v>164</v>
      </c>
      <c r="H403" s="94" t="s">
        <v>966</v>
      </c>
      <c r="I403" s="101"/>
    </row>
    <row r="404" spans="1:9" hidden="1" x14ac:dyDescent="0.25">
      <c r="A404" s="431" t="s">
        <v>534</v>
      </c>
      <c r="B404" s="94" t="s">
        <v>535</v>
      </c>
      <c r="C404" s="97" t="s">
        <v>41</v>
      </c>
      <c r="D404" s="95" t="s">
        <v>42</v>
      </c>
      <c r="E404" s="97" t="s">
        <v>964</v>
      </c>
      <c r="F404" s="94" t="s">
        <v>965</v>
      </c>
      <c r="G404" s="97">
        <v>164</v>
      </c>
      <c r="H404" s="94" t="s">
        <v>966</v>
      </c>
      <c r="I404" s="101"/>
    </row>
    <row r="405" spans="1:9" hidden="1" x14ac:dyDescent="0.25">
      <c r="A405" s="431" t="s">
        <v>536</v>
      </c>
      <c r="B405" s="94" t="s">
        <v>537</v>
      </c>
      <c r="C405" s="97" t="s">
        <v>41</v>
      </c>
      <c r="D405" s="95" t="s">
        <v>42</v>
      </c>
      <c r="E405" s="97" t="s">
        <v>964</v>
      </c>
      <c r="F405" s="94" t="s">
        <v>965</v>
      </c>
      <c r="G405" s="97">
        <v>164</v>
      </c>
      <c r="H405" s="94" t="s">
        <v>966</v>
      </c>
      <c r="I405" s="101"/>
    </row>
    <row r="406" spans="1:9" hidden="1" x14ac:dyDescent="0.25">
      <c r="A406" s="431" t="s">
        <v>538</v>
      </c>
      <c r="B406" s="94" t="s">
        <v>539</v>
      </c>
      <c r="C406" s="97" t="s">
        <v>41</v>
      </c>
      <c r="D406" s="95" t="s">
        <v>42</v>
      </c>
      <c r="E406" s="97" t="s">
        <v>964</v>
      </c>
      <c r="F406" s="94" t="s">
        <v>965</v>
      </c>
      <c r="G406" s="97">
        <v>164</v>
      </c>
      <c r="H406" s="94" t="s">
        <v>966</v>
      </c>
      <c r="I406" s="101"/>
    </row>
    <row r="407" spans="1:9" hidden="1" x14ac:dyDescent="0.25">
      <c r="A407" s="431" t="s">
        <v>540</v>
      </c>
      <c r="B407" s="94" t="s">
        <v>541</v>
      </c>
      <c r="C407" s="97" t="s">
        <v>41</v>
      </c>
      <c r="D407" s="95" t="s">
        <v>42</v>
      </c>
      <c r="E407" s="97" t="s">
        <v>964</v>
      </c>
      <c r="F407" s="94" t="s">
        <v>965</v>
      </c>
      <c r="G407" s="97">
        <v>164</v>
      </c>
      <c r="H407" s="94" t="s">
        <v>966</v>
      </c>
      <c r="I407" s="101"/>
    </row>
    <row r="408" spans="1:9" hidden="1" x14ac:dyDescent="0.25">
      <c r="A408" s="431" t="s">
        <v>542</v>
      </c>
      <c r="B408" s="94" t="s">
        <v>543</v>
      </c>
      <c r="C408" s="97" t="s">
        <v>41</v>
      </c>
      <c r="D408" s="95" t="s">
        <v>42</v>
      </c>
      <c r="E408" s="97" t="s">
        <v>964</v>
      </c>
      <c r="F408" s="94" t="s">
        <v>965</v>
      </c>
      <c r="G408" s="97">
        <v>164</v>
      </c>
      <c r="H408" s="94" t="s">
        <v>966</v>
      </c>
      <c r="I408" s="101"/>
    </row>
    <row r="409" spans="1:9" hidden="1" x14ac:dyDescent="0.25">
      <c r="A409" s="431" t="s">
        <v>544</v>
      </c>
      <c r="B409" s="94" t="s">
        <v>545</v>
      </c>
      <c r="C409" s="97" t="s">
        <v>41</v>
      </c>
      <c r="D409" s="95" t="s">
        <v>42</v>
      </c>
      <c r="E409" s="97" t="s">
        <v>964</v>
      </c>
      <c r="F409" s="94" t="s">
        <v>965</v>
      </c>
      <c r="G409" s="97">
        <v>25</v>
      </c>
      <c r="H409" s="94" t="s">
        <v>964</v>
      </c>
      <c r="I409" s="101"/>
    </row>
    <row r="410" spans="1:9" hidden="1" x14ac:dyDescent="0.25">
      <c r="A410" s="431" t="s">
        <v>546</v>
      </c>
      <c r="B410" s="94" t="s">
        <v>547</v>
      </c>
      <c r="C410" s="97" t="s">
        <v>41</v>
      </c>
      <c r="D410" s="95" t="s">
        <v>42</v>
      </c>
      <c r="E410" s="97" t="s">
        <v>964</v>
      </c>
      <c r="F410" s="94" t="s">
        <v>965</v>
      </c>
      <c r="G410" s="97">
        <v>25</v>
      </c>
      <c r="H410" s="94" t="s">
        <v>964</v>
      </c>
      <c r="I410" s="101"/>
    </row>
    <row r="411" spans="1:9" hidden="1" x14ac:dyDescent="0.25">
      <c r="A411" s="431" t="s">
        <v>548</v>
      </c>
      <c r="B411" s="94" t="s">
        <v>549</v>
      </c>
      <c r="C411" s="97" t="s">
        <v>41</v>
      </c>
      <c r="D411" s="95" t="s">
        <v>42</v>
      </c>
      <c r="E411" s="97" t="s">
        <v>964</v>
      </c>
      <c r="F411" s="94" t="s">
        <v>965</v>
      </c>
      <c r="G411" s="97">
        <v>25</v>
      </c>
      <c r="H411" s="94" t="s">
        <v>964</v>
      </c>
      <c r="I411" s="101"/>
    </row>
    <row r="412" spans="1:9" hidden="1" x14ac:dyDescent="0.25">
      <c r="A412" s="431" t="s">
        <v>550</v>
      </c>
      <c r="B412" s="94" t="s">
        <v>551</v>
      </c>
      <c r="C412" s="97" t="s">
        <v>41</v>
      </c>
      <c r="D412" s="95" t="s">
        <v>42</v>
      </c>
      <c r="E412" s="97" t="s">
        <v>964</v>
      </c>
      <c r="F412" s="94" t="s">
        <v>965</v>
      </c>
      <c r="G412" s="97">
        <v>25</v>
      </c>
      <c r="H412" s="94" t="s">
        <v>964</v>
      </c>
      <c r="I412" s="101"/>
    </row>
    <row r="413" spans="1:9" hidden="1" x14ac:dyDescent="0.25">
      <c r="A413" s="431" t="s">
        <v>552</v>
      </c>
      <c r="B413" s="94" t="s">
        <v>553</v>
      </c>
      <c r="C413" s="97" t="s">
        <v>41</v>
      </c>
      <c r="D413" s="95" t="s">
        <v>42</v>
      </c>
      <c r="E413" s="97" t="s">
        <v>964</v>
      </c>
      <c r="F413" s="94" t="s">
        <v>965</v>
      </c>
      <c r="G413" s="97">
        <v>25</v>
      </c>
      <c r="H413" s="94" t="s">
        <v>964</v>
      </c>
      <c r="I413" s="101"/>
    </row>
    <row r="414" spans="1:9" hidden="1" x14ac:dyDescent="0.25">
      <c r="A414" s="431" t="s">
        <v>554</v>
      </c>
      <c r="B414" s="94" t="s">
        <v>555</v>
      </c>
      <c r="C414" s="97" t="s">
        <v>41</v>
      </c>
      <c r="D414" s="95" t="s">
        <v>42</v>
      </c>
      <c r="E414" s="97" t="s">
        <v>964</v>
      </c>
      <c r="F414" s="94" t="s">
        <v>965</v>
      </c>
      <c r="G414" s="97">
        <v>25</v>
      </c>
      <c r="H414" s="94" t="s">
        <v>964</v>
      </c>
      <c r="I414" s="101"/>
    </row>
    <row r="415" spans="1:9" s="379" customFormat="1" hidden="1" x14ac:dyDescent="0.25">
      <c r="A415" s="431" t="s">
        <v>556</v>
      </c>
      <c r="B415" s="94" t="s">
        <v>557</v>
      </c>
      <c r="C415" s="97" t="s">
        <v>41</v>
      </c>
      <c r="D415" s="95" t="s">
        <v>42</v>
      </c>
      <c r="E415" s="97" t="s">
        <v>964</v>
      </c>
      <c r="F415" s="94" t="s">
        <v>965</v>
      </c>
      <c r="G415" s="97">
        <v>25</v>
      </c>
      <c r="H415" s="94" t="s">
        <v>964</v>
      </c>
      <c r="I415" s="378"/>
    </row>
    <row r="416" spans="1:9" s="379" customFormat="1" hidden="1" x14ac:dyDescent="0.25">
      <c r="A416" s="431" t="s">
        <v>558</v>
      </c>
      <c r="B416" s="94" t="s">
        <v>559</v>
      </c>
      <c r="C416" s="97" t="s">
        <v>41</v>
      </c>
      <c r="D416" s="95" t="s">
        <v>42</v>
      </c>
      <c r="E416" s="97" t="s">
        <v>964</v>
      </c>
      <c r="F416" s="94" t="s">
        <v>965</v>
      </c>
      <c r="G416" s="97">
        <v>25</v>
      </c>
      <c r="H416" s="94" t="s">
        <v>964</v>
      </c>
      <c r="I416" s="378"/>
    </row>
    <row r="417" spans="1:9" s="379" customFormat="1" hidden="1" x14ac:dyDescent="0.25">
      <c r="A417" s="432" t="s">
        <v>2401</v>
      </c>
      <c r="B417" s="376" t="s">
        <v>858</v>
      </c>
      <c r="C417" s="375" t="s">
        <v>1198</v>
      </c>
      <c r="D417" s="377" t="s">
        <v>1199</v>
      </c>
      <c r="E417" s="375" t="s">
        <v>964</v>
      </c>
      <c r="F417" s="376" t="s">
        <v>965</v>
      </c>
      <c r="G417" s="375">
        <v>25</v>
      </c>
      <c r="H417" s="376" t="s">
        <v>964</v>
      </c>
      <c r="I417" s="378"/>
    </row>
    <row r="418" spans="1:9" s="379" customFormat="1" hidden="1" x14ac:dyDescent="0.25">
      <c r="A418" s="432" t="s">
        <v>859</v>
      </c>
      <c r="B418" s="376" t="s">
        <v>860</v>
      </c>
      <c r="C418" s="375" t="s">
        <v>1198</v>
      </c>
      <c r="D418" s="377" t="s">
        <v>1199</v>
      </c>
      <c r="E418" s="375" t="s">
        <v>964</v>
      </c>
      <c r="F418" s="376" t="s">
        <v>965</v>
      </c>
      <c r="G418" s="375">
        <v>25</v>
      </c>
      <c r="H418" s="376" t="s">
        <v>964</v>
      </c>
      <c r="I418" s="378"/>
    </row>
    <row r="419" spans="1:9" s="379" customFormat="1" hidden="1" x14ac:dyDescent="0.25">
      <c r="A419" s="432" t="s">
        <v>861</v>
      </c>
      <c r="B419" s="376" t="s">
        <v>862</v>
      </c>
      <c r="C419" s="375" t="s">
        <v>1198</v>
      </c>
      <c r="D419" s="377" t="s">
        <v>1199</v>
      </c>
      <c r="E419" s="375" t="s">
        <v>964</v>
      </c>
      <c r="F419" s="376" t="s">
        <v>965</v>
      </c>
      <c r="G419" s="375">
        <v>25</v>
      </c>
      <c r="H419" s="376" t="s">
        <v>964</v>
      </c>
      <c r="I419" s="378"/>
    </row>
    <row r="420" spans="1:9" s="379" customFormat="1" hidden="1" x14ac:dyDescent="0.25">
      <c r="A420" s="432" t="s">
        <v>560</v>
      </c>
      <c r="B420" s="376" t="s">
        <v>1061</v>
      </c>
      <c r="C420" s="375" t="s">
        <v>1198</v>
      </c>
      <c r="D420" s="377" t="s">
        <v>1199</v>
      </c>
      <c r="E420" s="375" t="s">
        <v>964</v>
      </c>
      <c r="F420" s="376" t="s">
        <v>965</v>
      </c>
      <c r="G420" s="375">
        <v>25</v>
      </c>
      <c r="H420" s="376" t="s">
        <v>964</v>
      </c>
      <c r="I420" s="378"/>
    </row>
    <row r="421" spans="1:9" s="379" customFormat="1" hidden="1" x14ac:dyDescent="0.25">
      <c r="A421" s="432" t="s">
        <v>863</v>
      </c>
      <c r="B421" s="376" t="s">
        <v>864</v>
      </c>
      <c r="C421" s="375" t="s">
        <v>1198</v>
      </c>
      <c r="D421" s="377" t="s">
        <v>1199</v>
      </c>
      <c r="E421" s="375" t="s">
        <v>964</v>
      </c>
      <c r="F421" s="376" t="s">
        <v>965</v>
      </c>
      <c r="G421" s="375">
        <v>25</v>
      </c>
      <c r="H421" s="376" t="s">
        <v>964</v>
      </c>
      <c r="I421" s="378"/>
    </row>
    <row r="422" spans="1:9" hidden="1" x14ac:dyDescent="0.25">
      <c r="A422" s="432" t="s">
        <v>865</v>
      </c>
      <c r="B422" s="376" t="s">
        <v>866</v>
      </c>
      <c r="C422" s="375" t="s">
        <v>1198</v>
      </c>
      <c r="D422" s="377" t="s">
        <v>1199</v>
      </c>
      <c r="E422" s="375" t="s">
        <v>964</v>
      </c>
      <c r="F422" s="376" t="s">
        <v>965</v>
      </c>
      <c r="G422" s="375">
        <v>25</v>
      </c>
      <c r="H422" s="376" t="s">
        <v>964</v>
      </c>
      <c r="I422" s="101"/>
    </row>
    <row r="423" spans="1:9" hidden="1" x14ac:dyDescent="0.25">
      <c r="A423" s="432" t="s">
        <v>561</v>
      </c>
      <c r="B423" s="376" t="s">
        <v>1062</v>
      </c>
      <c r="C423" s="375" t="s">
        <v>1198</v>
      </c>
      <c r="D423" s="377" t="s">
        <v>1199</v>
      </c>
      <c r="E423" s="375" t="s">
        <v>964</v>
      </c>
      <c r="F423" s="376" t="s">
        <v>965</v>
      </c>
      <c r="G423" s="375">
        <v>25</v>
      </c>
      <c r="H423" s="376" t="s">
        <v>964</v>
      </c>
      <c r="I423" s="101"/>
    </row>
    <row r="424" spans="1:9" hidden="1" x14ac:dyDescent="0.25">
      <c r="A424" s="431" t="s">
        <v>867</v>
      </c>
      <c r="B424" s="94" t="s">
        <v>562</v>
      </c>
      <c r="C424" s="97" t="s">
        <v>41</v>
      </c>
      <c r="D424" s="95" t="s">
        <v>42</v>
      </c>
      <c r="E424" s="97" t="s">
        <v>964</v>
      </c>
      <c r="F424" s="94" t="s">
        <v>965</v>
      </c>
      <c r="G424" s="97">
        <v>25</v>
      </c>
      <c r="H424" s="94" t="s">
        <v>964</v>
      </c>
      <c r="I424" s="101"/>
    </row>
    <row r="425" spans="1:9" hidden="1" x14ac:dyDescent="0.25">
      <c r="A425" s="431" t="s">
        <v>563</v>
      </c>
      <c r="B425" s="94" t="s">
        <v>564</v>
      </c>
      <c r="C425" s="97" t="s">
        <v>41</v>
      </c>
      <c r="D425" s="95" t="s">
        <v>42</v>
      </c>
      <c r="E425" s="97" t="s">
        <v>964</v>
      </c>
      <c r="F425" s="94" t="s">
        <v>965</v>
      </c>
      <c r="G425" s="97">
        <v>25</v>
      </c>
      <c r="H425" s="94" t="s">
        <v>964</v>
      </c>
      <c r="I425" s="101"/>
    </row>
    <row r="426" spans="1:9" hidden="1" x14ac:dyDescent="0.25">
      <c r="A426" s="431" t="s">
        <v>565</v>
      </c>
      <c r="B426" s="94" t="s">
        <v>566</v>
      </c>
      <c r="C426" s="97" t="s">
        <v>41</v>
      </c>
      <c r="D426" s="95" t="s">
        <v>42</v>
      </c>
      <c r="E426" s="97" t="s">
        <v>964</v>
      </c>
      <c r="F426" s="94" t="s">
        <v>965</v>
      </c>
      <c r="G426" s="97">
        <v>25</v>
      </c>
      <c r="H426" s="94" t="s">
        <v>964</v>
      </c>
      <c r="I426" s="101"/>
    </row>
    <row r="427" spans="1:9" hidden="1" x14ac:dyDescent="0.25">
      <c r="A427" s="431" t="s">
        <v>567</v>
      </c>
      <c r="B427" s="94" t="s">
        <v>568</v>
      </c>
      <c r="C427" s="97" t="s">
        <v>41</v>
      </c>
      <c r="D427" s="95" t="s">
        <v>42</v>
      </c>
      <c r="E427" s="97" t="s">
        <v>964</v>
      </c>
      <c r="F427" s="94" t="s">
        <v>965</v>
      </c>
      <c r="G427" s="97">
        <v>25</v>
      </c>
      <c r="H427" s="94" t="s">
        <v>964</v>
      </c>
      <c r="I427" s="101"/>
    </row>
    <row r="428" spans="1:9" hidden="1" x14ac:dyDescent="0.25">
      <c r="A428" s="431" t="s">
        <v>569</v>
      </c>
      <c r="B428" s="94" t="s">
        <v>570</v>
      </c>
      <c r="C428" s="97" t="s">
        <v>41</v>
      </c>
      <c r="D428" s="95" t="s">
        <v>42</v>
      </c>
      <c r="E428" s="97" t="s">
        <v>964</v>
      </c>
      <c r="F428" s="94" t="s">
        <v>965</v>
      </c>
      <c r="G428" s="97">
        <v>25</v>
      </c>
      <c r="H428" s="94" t="s">
        <v>964</v>
      </c>
      <c r="I428" s="101"/>
    </row>
    <row r="429" spans="1:9" hidden="1" x14ac:dyDescent="0.25">
      <c r="A429" s="431" t="s">
        <v>571</v>
      </c>
      <c r="B429" s="94" t="s">
        <v>1063</v>
      </c>
      <c r="C429" s="97" t="s">
        <v>41</v>
      </c>
      <c r="D429" s="95" t="s">
        <v>42</v>
      </c>
      <c r="E429" s="97" t="s">
        <v>964</v>
      </c>
      <c r="F429" s="94" t="s">
        <v>965</v>
      </c>
      <c r="G429" s="97">
        <v>25</v>
      </c>
      <c r="H429" s="94" t="s">
        <v>964</v>
      </c>
      <c r="I429" s="101"/>
    </row>
    <row r="430" spans="1:9" hidden="1" x14ac:dyDescent="0.25">
      <c r="A430" s="431" t="s">
        <v>572</v>
      </c>
      <c r="B430" s="94" t="s">
        <v>1064</v>
      </c>
      <c r="C430" s="97" t="s">
        <v>41</v>
      </c>
      <c r="D430" s="95" t="s">
        <v>42</v>
      </c>
      <c r="E430" s="97" t="s">
        <v>964</v>
      </c>
      <c r="F430" s="94" t="s">
        <v>965</v>
      </c>
      <c r="G430" s="97">
        <v>25</v>
      </c>
      <c r="H430" s="94" t="s">
        <v>964</v>
      </c>
      <c r="I430" s="101"/>
    </row>
    <row r="431" spans="1:9" hidden="1" x14ac:dyDescent="0.25">
      <c r="A431" s="431" t="s">
        <v>573</v>
      </c>
      <c r="B431" s="94" t="s">
        <v>574</v>
      </c>
      <c r="C431" s="97" t="s">
        <v>41</v>
      </c>
      <c r="D431" s="95" t="s">
        <v>42</v>
      </c>
      <c r="E431" s="97" t="s">
        <v>964</v>
      </c>
      <c r="F431" s="94" t="s">
        <v>965</v>
      </c>
      <c r="G431" s="97">
        <v>25</v>
      </c>
      <c r="H431" s="94" t="s">
        <v>964</v>
      </c>
      <c r="I431" s="101"/>
    </row>
    <row r="432" spans="1:9" hidden="1" x14ac:dyDescent="0.25">
      <c r="A432" s="431" t="s">
        <v>575</v>
      </c>
      <c r="B432" s="94" t="s">
        <v>576</v>
      </c>
      <c r="C432" s="97" t="s">
        <v>41</v>
      </c>
      <c r="D432" s="95" t="s">
        <v>42</v>
      </c>
      <c r="E432" s="97" t="s">
        <v>964</v>
      </c>
      <c r="F432" s="94" t="s">
        <v>965</v>
      </c>
      <c r="G432" s="97">
        <v>25</v>
      </c>
      <c r="H432" s="94" t="s">
        <v>964</v>
      </c>
      <c r="I432" s="101"/>
    </row>
    <row r="433" spans="1:9" hidden="1" x14ac:dyDescent="0.25">
      <c r="A433" s="431" t="s">
        <v>577</v>
      </c>
      <c r="B433" s="94" t="s">
        <v>578</v>
      </c>
      <c r="C433" s="97" t="s">
        <v>41</v>
      </c>
      <c r="D433" s="95" t="s">
        <v>42</v>
      </c>
      <c r="E433" s="97" t="s">
        <v>964</v>
      </c>
      <c r="F433" s="94" t="s">
        <v>965</v>
      </c>
      <c r="G433" s="97">
        <v>25</v>
      </c>
      <c r="H433" s="94" t="s">
        <v>964</v>
      </c>
      <c r="I433" s="101"/>
    </row>
    <row r="434" spans="1:9" hidden="1" x14ac:dyDescent="0.25">
      <c r="A434" s="431" t="s">
        <v>579</v>
      </c>
      <c r="B434" s="94" t="s">
        <v>580</v>
      </c>
      <c r="C434" s="97" t="s">
        <v>41</v>
      </c>
      <c r="D434" s="95" t="s">
        <v>42</v>
      </c>
      <c r="E434" s="97" t="s">
        <v>964</v>
      </c>
      <c r="F434" s="94" t="s">
        <v>965</v>
      </c>
      <c r="G434" s="97">
        <v>25</v>
      </c>
      <c r="H434" s="94" t="s">
        <v>964</v>
      </c>
      <c r="I434" s="101"/>
    </row>
    <row r="435" spans="1:9" hidden="1" x14ac:dyDescent="0.25">
      <c r="A435" s="431" t="s">
        <v>581</v>
      </c>
      <c r="B435" s="94" t="s">
        <v>582</v>
      </c>
      <c r="C435" s="97" t="s">
        <v>41</v>
      </c>
      <c r="D435" s="95" t="s">
        <v>42</v>
      </c>
      <c r="E435" s="97" t="s">
        <v>964</v>
      </c>
      <c r="F435" s="94" t="s">
        <v>965</v>
      </c>
      <c r="G435" s="97">
        <v>25</v>
      </c>
      <c r="H435" s="94" t="s">
        <v>964</v>
      </c>
      <c r="I435" s="101"/>
    </row>
    <row r="436" spans="1:9" hidden="1" x14ac:dyDescent="0.25">
      <c r="A436" s="431" t="s">
        <v>583</v>
      </c>
      <c r="B436" s="94" t="s">
        <v>584</v>
      </c>
      <c r="C436" s="97" t="s">
        <v>41</v>
      </c>
      <c r="D436" s="95" t="s">
        <v>42</v>
      </c>
      <c r="E436" s="97" t="s">
        <v>964</v>
      </c>
      <c r="F436" s="94" t="s">
        <v>965</v>
      </c>
      <c r="G436" s="97">
        <v>25</v>
      </c>
      <c r="H436" s="94" t="s">
        <v>964</v>
      </c>
      <c r="I436" s="101"/>
    </row>
    <row r="437" spans="1:9" hidden="1" x14ac:dyDescent="0.25">
      <c r="A437" s="597" t="s">
        <v>585</v>
      </c>
      <c r="B437" s="601" t="s">
        <v>586</v>
      </c>
      <c r="C437" s="602" t="s">
        <v>41</v>
      </c>
      <c r="D437" s="603" t="s">
        <v>42</v>
      </c>
      <c r="E437" s="602" t="s">
        <v>964</v>
      </c>
      <c r="F437" s="601" t="s">
        <v>965</v>
      </c>
      <c r="G437" s="602">
        <v>25</v>
      </c>
      <c r="H437" s="601" t="s">
        <v>964</v>
      </c>
    </row>
    <row r="438" spans="1:9" hidden="1" x14ac:dyDescent="0.25">
      <c r="A438" s="597" t="s">
        <v>587</v>
      </c>
      <c r="B438" s="601" t="s">
        <v>588</v>
      </c>
      <c r="C438" s="602" t="s">
        <v>41</v>
      </c>
      <c r="D438" s="603" t="s">
        <v>42</v>
      </c>
      <c r="E438" s="602" t="s">
        <v>964</v>
      </c>
      <c r="F438" s="601" t="s">
        <v>965</v>
      </c>
      <c r="G438" s="602">
        <v>25</v>
      </c>
      <c r="H438" s="601" t="s">
        <v>964</v>
      </c>
    </row>
  </sheetData>
  <autoFilter ref="A1:L438" xr:uid="{63E99910-CF4E-41F0-8ECE-84024B5F2C0B}">
    <filterColumn colId="2">
      <filters>
        <filter val="P04"/>
        <filter val="P10"/>
      </filters>
    </filterColumn>
    <filterColumn colId="4">
      <filters>
        <filter val="41070"/>
        <filter val="42070"/>
      </filters>
    </filterColumn>
  </autoFilter>
  <sortState xmlns:xlrd2="http://schemas.microsoft.com/office/spreadsheetml/2017/richdata2"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96875" defaultRowHeight="13.8" x14ac:dyDescent="0.25"/>
  <cols>
    <col min="1" max="1" width="15.3984375" style="297" bestFit="1" customWidth="1"/>
    <col min="2" max="2" width="7.69921875" style="298" customWidth="1"/>
    <col min="3" max="3" width="32.09765625" style="297" customWidth="1"/>
    <col min="4" max="4" width="17.3984375" style="297" bestFit="1" customWidth="1"/>
    <col min="5" max="6" width="15.69921875" style="297" bestFit="1" customWidth="1"/>
    <col min="7" max="7" width="14.59765625" style="297" bestFit="1" customWidth="1"/>
    <col min="8" max="13" width="15.69921875" style="297" bestFit="1" customWidth="1"/>
    <col min="14" max="18" width="14.59765625" style="297" bestFit="1" customWidth="1"/>
    <col min="19" max="20" width="15.69921875" style="297" bestFit="1" customWidth="1"/>
    <col min="21" max="21" width="14.59765625" style="297" bestFit="1" customWidth="1"/>
    <col min="22" max="22" width="17.3984375" style="297" bestFit="1" customWidth="1"/>
    <col min="23" max="27" width="15.69921875" style="297" bestFit="1" customWidth="1"/>
    <col min="28" max="28" width="14.59765625" style="297" bestFit="1" customWidth="1"/>
    <col min="29" max="30" width="15.69921875" style="297" bestFit="1" customWidth="1"/>
    <col min="31" max="31" width="14.59765625" style="297" bestFit="1" customWidth="1"/>
    <col min="32" max="36" width="15.69921875" style="297" bestFit="1" customWidth="1"/>
    <col min="37" max="37" width="14.59765625" style="297" bestFit="1" customWidth="1"/>
    <col min="38" max="39" width="15.69921875" style="297" bestFit="1" customWidth="1"/>
    <col min="40" max="45" width="14.59765625" style="297" bestFit="1" customWidth="1"/>
    <col min="46" max="46" width="15.69921875" style="297" bestFit="1" customWidth="1"/>
    <col min="47" max="49" width="14.59765625" style="297" bestFit="1" customWidth="1"/>
    <col min="50" max="51" width="15.69921875" style="297" bestFit="1" customWidth="1"/>
    <col min="52" max="57" width="14.59765625" style="297" bestFit="1" customWidth="1"/>
    <col min="58" max="58" width="15.69921875" style="297" bestFit="1" customWidth="1"/>
    <col min="59" max="60" width="14.59765625" style="297" bestFit="1" customWidth="1"/>
    <col min="61" max="61" width="17.3984375" style="297" bestFit="1" customWidth="1"/>
    <col min="62" max="63" width="15.69921875" style="297" bestFit="1" customWidth="1"/>
    <col min="64" max="64" width="14.59765625" style="297" bestFit="1" customWidth="1"/>
    <col min="65" max="66" width="15.69921875" style="297" bestFit="1" customWidth="1"/>
    <col min="67" max="67" width="14.59765625" style="297" bestFit="1" customWidth="1"/>
    <col min="68" max="68" width="17.3984375" style="297" bestFit="1" customWidth="1"/>
    <col min="69" max="72" width="15.69921875" style="297" bestFit="1" customWidth="1"/>
    <col min="73" max="74" width="14.59765625" style="297" bestFit="1" customWidth="1"/>
    <col min="75" max="76" width="15.69921875" style="297" bestFit="1" customWidth="1"/>
    <col min="77" max="77" width="14.59765625" style="297" bestFit="1" customWidth="1"/>
    <col min="78" max="79" width="15.69921875" style="297" bestFit="1" customWidth="1"/>
    <col min="80" max="82" width="14.59765625" style="297" bestFit="1" customWidth="1"/>
    <col min="83" max="83" width="17.3984375" style="297" bestFit="1" customWidth="1"/>
    <col min="84" max="85" width="15.69921875" style="297" bestFit="1" customWidth="1"/>
    <col min="86" max="86" width="14.59765625" style="297" bestFit="1" customWidth="1"/>
    <col min="87" max="90" width="15.69921875" style="297" bestFit="1" customWidth="1"/>
    <col min="91" max="91" width="14.59765625" style="297" bestFit="1" customWidth="1"/>
    <col min="92" max="92" width="15.69921875" style="297" bestFit="1" customWidth="1"/>
    <col min="93" max="93" width="14.59765625" style="297" bestFit="1" customWidth="1"/>
    <col min="94" max="94" width="15.69921875" style="297" bestFit="1" customWidth="1"/>
    <col min="95" max="95" width="14.59765625" style="297" bestFit="1" customWidth="1"/>
    <col min="96" max="96" width="15.69921875" style="297" bestFit="1" customWidth="1"/>
    <col min="97" max="98" width="14.59765625" style="297" bestFit="1" customWidth="1"/>
    <col min="99" max="99" width="15.69921875" style="297" bestFit="1" customWidth="1"/>
    <col min="100" max="100" width="14.59765625" style="297" bestFit="1" customWidth="1"/>
    <col min="101" max="101" width="15.69921875" style="297" bestFit="1" customWidth="1"/>
    <col min="102" max="103" width="14.59765625" style="297" bestFit="1" customWidth="1"/>
    <col min="104" max="106" width="15.69921875" style="297" bestFit="1" customWidth="1"/>
    <col min="107" max="107" width="14.59765625" style="297" bestFit="1" customWidth="1"/>
    <col min="108" max="111" width="15.69921875" style="297" bestFit="1" customWidth="1"/>
    <col min="112" max="112" width="14.59765625" style="297" bestFit="1" customWidth="1"/>
    <col min="113" max="113" width="17.3984375" style="297" bestFit="1" customWidth="1"/>
    <col min="114" max="114" width="14.59765625" style="297" bestFit="1" customWidth="1"/>
    <col min="115" max="121" width="15.69921875" style="297" bestFit="1" customWidth="1"/>
    <col min="122" max="122" width="17.3984375" style="297" bestFit="1" customWidth="1"/>
    <col min="123" max="128" width="15.69921875" style="297" bestFit="1" customWidth="1"/>
    <col min="129" max="131" width="14.59765625" style="297" bestFit="1" customWidth="1"/>
    <col min="132" max="134" width="15.69921875" style="297" bestFit="1" customWidth="1"/>
    <col min="135" max="135" width="14.59765625" style="297" bestFit="1" customWidth="1"/>
    <col min="136" max="139" width="15.69921875" style="297" bestFit="1" customWidth="1"/>
    <col min="140" max="140" width="14.59765625" style="297" bestFit="1" customWidth="1"/>
    <col min="141" max="141" width="15.69921875" style="297" bestFit="1" customWidth="1"/>
    <col min="142" max="142" width="17.3984375" style="297" bestFit="1" customWidth="1"/>
    <col min="143" max="147" width="14.59765625" style="297" bestFit="1" customWidth="1"/>
    <col min="148" max="149" width="15.69921875" style="297" bestFit="1" customWidth="1"/>
    <col min="150" max="150" width="14.59765625" style="297" bestFit="1" customWidth="1"/>
    <col min="151" max="151" width="17.3984375" style="297" bestFit="1" customWidth="1"/>
    <col min="152" max="153" width="14.59765625" style="297" bestFit="1" customWidth="1"/>
    <col min="154" max="157" width="15.69921875" style="297" bestFit="1" customWidth="1"/>
    <col min="158" max="162" width="14.59765625" style="297" bestFit="1" customWidth="1"/>
    <col min="163" max="163" width="15.69921875" style="297" bestFit="1" customWidth="1"/>
    <col min="164" max="166" width="14.59765625" style="297" bestFit="1" customWidth="1"/>
    <col min="167" max="168" width="15.69921875" style="297" bestFit="1" customWidth="1"/>
    <col min="169" max="169" width="5.59765625" style="297" customWidth="1"/>
    <col min="170" max="170" width="14.59765625" style="297" bestFit="1" customWidth="1"/>
    <col min="171" max="171" width="17.3984375" style="297" bestFit="1" customWidth="1"/>
    <col min="172" max="172" width="14.59765625" style="297" bestFit="1" customWidth="1"/>
    <col min="173" max="175" width="15.69921875" style="297" bestFit="1" customWidth="1"/>
    <col min="176" max="176" width="14.59765625" style="297" bestFit="1" customWidth="1"/>
    <col min="177" max="181" width="15.69921875" style="297" bestFit="1" customWidth="1"/>
    <col min="182" max="183" width="14.59765625" style="297" bestFit="1" customWidth="1"/>
    <col min="184" max="184" width="17.3984375" style="297" bestFit="1" customWidth="1"/>
    <col min="185" max="186" width="14.59765625" style="297" bestFit="1" customWidth="1"/>
    <col min="187" max="188" width="15.69921875" style="297" bestFit="1" customWidth="1"/>
    <col min="189" max="190" width="14.59765625" style="297" bestFit="1" customWidth="1"/>
    <col min="191" max="191" width="15.69921875" style="297" bestFit="1" customWidth="1"/>
    <col min="192" max="195" width="14.59765625" style="297" bestFit="1" customWidth="1"/>
    <col min="196" max="197" width="15.69921875" style="297" bestFit="1" customWidth="1"/>
    <col min="198" max="198" width="14.59765625" style="297" bestFit="1" customWidth="1"/>
    <col min="199" max="199" width="15.69921875" style="297" bestFit="1" customWidth="1"/>
    <col min="200" max="200" width="14.59765625" style="297" bestFit="1" customWidth="1"/>
    <col min="201" max="202" width="15.69921875" style="297" bestFit="1" customWidth="1"/>
    <col min="203" max="203" width="14.59765625" style="297" bestFit="1" customWidth="1"/>
    <col min="204" max="204" width="15.69921875" style="297" bestFit="1" customWidth="1"/>
    <col min="205" max="205" width="14.59765625" style="297" bestFit="1" customWidth="1"/>
    <col min="206" max="207" width="15.69921875" style="297" bestFit="1" customWidth="1"/>
    <col min="208" max="208" width="17.3984375" style="297" bestFit="1" customWidth="1"/>
    <col min="209" max="217" width="15.69921875" style="297" bestFit="1" customWidth="1"/>
    <col min="218" max="219" width="14.59765625" style="297" bestFit="1" customWidth="1"/>
    <col min="220" max="220" width="15.69921875" style="297" bestFit="1" customWidth="1"/>
    <col min="221" max="221" width="14.59765625" style="297" bestFit="1" customWidth="1"/>
    <col min="222" max="222" width="17.3984375" style="297" bestFit="1" customWidth="1"/>
    <col min="223" max="223" width="15.69921875" style="297" bestFit="1" customWidth="1"/>
    <col min="224" max="227" width="14.59765625" style="297" bestFit="1" customWidth="1"/>
    <col min="228" max="228" width="15.69921875" style="297" bestFit="1" customWidth="1"/>
    <col min="229" max="232" width="14.59765625" style="297" bestFit="1" customWidth="1"/>
    <col min="233" max="233" width="15.69921875" style="297" bestFit="1" customWidth="1"/>
    <col min="234" max="234" width="14.59765625" style="297" bestFit="1" customWidth="1"/>
    <col min="235" max="235" width="15.69921875" style="297" bestFit="1" customWidth="1"/>
    <col min="236" max="237" width="14.59765625" style="297" bestFit="1" customWidth="1"/>
    <col min="238" max="238" width="17.3984375" style="297" bestFit="1" customWidth="1"/>
    <col min="239" max="242" width="15.69921875" style="297" bestFit="1" customWidth="1"/>
    <col min="243" max="248" width="14.59765625" style="297" bestFit="1" customWidth="1"/>
    <col min="249" max="249" width="17.3984375" style="297" bestFit="1" customWidth="1"/>
    <col min="250" max="252" width="15.69921875" style="297" bestFit="1" customWidth="1"/>
    <col min="253" max="258" width="14.59765625" style="297" bestFit="1" customWidth="1"/>
    <col min="259" max="259" width="15.69921875" style="297" bestFit="1" customWidth="1"/>
    <col min="260" max="260" width="14.59765625" style="297" bestFit="1" customWidth="1"/>
    <col min="261" max="262" width="15.69921875" style="297" bestFit="1" customWidth="1"/>
    <col min="263" max="266" width="14.59765625" style="297" bestFit="1" customWidth="1"/>
    <col min="267" max="267" width="15.69921875" style="297" bestFit="1" customWidth="1"/>
    <col min="268" max="269" width="14.59765625" style="297" bestFit="1" customWidth="1"/>
    <col min="270" max="270" width="15.69921875" style="297" bestFit="1" customWidth="1"/>
    <col min="271" max="271" width="14.59765625" style="297" bestFit="1" customWidth="1"/>
    <col min="272" max="272" width="15.69921875" style="297" bestFit="1" customWidth="1"/>
    <col min="273" max="273" width="14.59765625" style="297" bestFit="1" customWidth="1"/>
    <col min="274" max="274" width="17.3984375" style="297" bestFit="1" customWidth="1"/>
    <col min="275" max="275" width="15.69921875" style="297" bestFit="1" customWidth="1"/>
    <col min="276" max="277" width="14.59765625" style="297" bestFit="1" customWidth="1"/>
    <col min="278" max="278" width="15.69921875" style="297" bestFit="1" customWidth="1"/>
    <col min="279" max="279" width="14.59765625" style="297" bestFit="1" customWidth="1"/>
    <col min="280" max="281" width="15.69921875" style="297" bestFit="1" customWidth="1"/>
    <col min="282" max="282" width="14.59765625" style="297" bestFit="1" customWidth="1"/>
    <col min="283" max="283" width="15.69921875" style="297" bestFit="1" customWidth="1"/>
    <col min="284" max="285" width="14.59765625" style="297" bestFit="1" customWidth="1"/>
    <col min="286" max="286" width="15.69921875" style="297" bestFit="1" customWidth="1"/>
    <col min="287" max="288" width="14.59765625" style="297" bestFit="1" customWidth="1"/>
    <col min="289" max="289" width="17.3984375" style="297" bestFit="1" customWidth="1"/>
    <col min="290" max="295" width="15.69921875" style="297" bestFit="1" customWidth="1"/>
    <col min="296" max="297" width="14.59765625" style="297" bestFit="1" customWidth="1"/>
    <col min="298" max="298" width="15.69921875" style="297" bestFit="1" customWidth="1"/>
    <col min="299" max="299" width="14.59765625" style="297" bestFit="1" customWidth="1"/>
    <col min="300" max="301" width="15.69921875" style="297" bestFit="1" customWidth="1"/>
    <col min="302" max="302" width="14.59765625" style="297" bestFit="1" customWidth="1"/>
    <col min="303" max="306" width="15.69921875" style="297" bestFit="1" customWidth="1"/>
    <col min="307" max="308" width="14.59765625" style="297" bestFit="1" customWidth="1"/>
    <col min="309" max="310" width="15.69921875" style="297" bestFit="1" customWidth="1"/>
    <col min="311" max="313" width="14.59765625" style="297" bestFit="1" customWidth="1"/>
    <col min="314" max="314" width="17.3984375" style="297" bestFit="1" customWidth="1"/>
    <col min="315" max="318" width="15.69921875" style="297" bestFit="1" customWidth="1"/>
    <col min="319" max="320" width="14.59765625" style="297" bestFit="1" customWidth="1"/>
    <col min="321" max="321" width="15.69921875" style="297" bestFit="1" customWidth="1"/>
    <col min="322" max="322" width="14.59765625" style="297" bestFit="1" customWidth="1"/>
    <col min="323" max="325" width="15.69921875" style="297" bestFit="1" customWidth="1"/>
    <col min="326" max="326" width="14.59765625" style="297" bestFit="1" customWidth="1"/>
    <col min="327" max="327" width="17.3984375" style="297" bestFit="1" customWidth="1"/>
    <col min="328" max="328" width="15.69921875" style="297" bestFit="1" customWidth="1"/>
    <col min="329" max="329" width="17.3984375" style="297" bestFit="1" customWidth="1"/>
    <col min="330" max="337" width="15.69921875" style="297" bestFit="1" customWidth="1"/>
    <col min="338" max="338" width="14.59765625" style="297" bestFit="1" customWidth="1"/>
    <col min="339" max="339" width="17.3984375" style="297" bestFit="1" customWidth="1"/>
    <col min="340" max="340" width="15.69921875" style="297" bestFit="1" customWidth="1"/>
    <col min="341" max="343" width="14.59765625" style="297" bestFit="1" customWidth="1"/>
    <col min="344" max="344" width="15.69921875" style="297" bestFit="1" customWidth="1"/>
    <col min="345" max="346" width="14.59765625" style="297" bestFit="1" customWidth="1"/>
    <col min="347" max="347" width="15.69921875" style="297" bestFit="1" customWidth="1"/>
    <col min="348" max="350" width="14.59765625" style="297" bestFit="1" customWidth="1"/>
    <col min="351" max="351" width="17.3984375" style="297" bestFit="1" customWidth="1"/>
    <col min="352" max="352" width="14.59765625" style="297" bestFit="1" customWidth="1"/>
    <col min="353" max="355" width="15.69921875" style="297" bestFit="1" customWidth="1"/>
    <col min="356" max="356" width="14.59765625" style="297" bestFit="1" customWidth="1"/>
    <col min="357" max="359" width="15.69921875" style="297" bestFit="1" customWidth="1"/>
    <col min="360" max="360" width="14.59765625" style="297" bestFit="1" customWidth="1"/>
    <col min="361" max="361" width="17.3984375" style="297" bestFit="1" customWidth="1"/>
    <col min="362" max="362" width="15.69921875" style="297" bestFit="1" customWidth="1"/>
    <col min="363" max="363" width="14.59765625" style="297" bestFit="1" customWidth="1"/>
    <col min="364" max="364" width="15.69921875" style="297" bestFit="1" customWidth="1"/>
    <col min="365" max="365" width="14.59765625" style="297" bestFit="1" customWidth="1"/>
    <col min="366" max="368" width="15.69921875" style="297" bestFit="1" customWidth="1"/>
    <col min="369" max="369" width="14.59765625" style="297" bestFit="1" customWidth="1"/>
    <col min="370" max="371" width="15.69921875" style="297" bestFit="1" customWidth="1"/>
    <col min="372" max="372" width="14.59765625" style="297" bestFit="1" customWidth="1"/>
    <col min="373" max="373" width="15.69921875" style="297" bestFit="1" customWidth="1"/>
    <col min="374" max="379" width="14.59765625" style="297" bestFit="1" customWidth="1"/>
    <col min="380" max="381" width="15.69921875" style="297" bestFit="1" customWidth="1"/>
    <col min="382" max="384" width="14.59765625" style="297" bestFit="1" customWidth="1"/>
    <col min="385" max="385" width="15.69921875" style="297" bestFit="1" customWidth="1"/>
    <col min="386" max="386" width="14.59765625" style="297" bestFit="1" customWidth="1"/>
    <col min="387" max="387" width="17.3984375" style="297" bestFit="1" customWidth="1"/>
    <col min="388" max="392" width="15.69921875" style="297" bestFit="1" customWidth="1"/>
    <col min="393" max="394" width="14.59765625" style="297" bestFit="1" customWidth="1"/>
    <col min="395" max="395" width="5.59765625" style="297" customWidth="1"/>
    <col min="396" max="396" width="17.3984375" style="297" bestFit="1" customWidth="1"/>
    <col min="397" max="400" width="15.69921875" style="297" bestFit="1" customWidth="1"/>
    <col min="401" max="401" width="14.59765625" style="297" bestFit="1" customWidth="1"/>
    <col min="402" max="403" width="15.69921875" style="297" bestFit="1" customWidth="1"/>
    <col min="404" max="404" width="14.59765625" style="297" bestFit="1" customWidth="1"/>
    <col min="405" max="407" width="15.69921875" style="297" bestFit="1" customWidth="1"/>
    <col min="408" max="408" width="14.59765625" style="297" bestFit="1" customWidth="1"/>
    <col min="409" max="409" width="17.3984375" style="297" bestFit="1" customWidth="1"/>
    <col min="410" max="410" width="14.59765625" style="297" bestFit="1" customWidth="1"/>
    <col min="411" max="411" width="15.69921875" style="297" bestFit="1" customWidth="1"/>
    <col min="412" max="412" width="14.59765625" style="297" bestFit="1" customWidth="1"/>
    <col min="413" max="414" width="15.69921875" style="297" bestFit="1" customWidth="1"/>
    <col min="415" max="416" width="14.59765625" style="297" bestFit="1" customWidth="1"/>
    <col min="417" max="417" width="15.69921875" style="297" bestFit="1" customWidth="1"/>
    <col min="418" max="418" width="14.59765625" style="297" bestFit="1" customWidth="1"/>
    <col min="419" max="420" width="15.69921875" style="297" bestFit="1" customWidth="1"/>
    <col min="421" max="421" width="14.59765625" style="297" bestFit="1" customWidth="1"/>
    <col min="422" max="422" width="15.69921875" style="297" bestFit="1" customWidth="1"/>
    <col min="423" max="423" width="17.3984375" style="297" bestFit="1" customWidth="1"/>
    <col min="424" max="424" width="15.69921875" style="297" bestFit="1" customWidth="1"/>
    <col min="425" max="425" width="14.59765625" style="297" bestFit="1" customWidth="1"/>
    <col min="426" max="429" width="15.69921875" style="297" bestFit="1" customWidth="1"/>
    <col min="430" max="430" width="14.59765625" style="297" bestFit="1" customWidth="1"/>
    <col min="431" max="431" width="15.69921875" style="297" bestFit="1" customWidth="1"/>
    <col min="432" max="432" width="14.59765625" style="297" bestFit="1" customWidth="1"/>
    <col min="433" max="433" width="15.69921875" style="297" bestFit="1" customWidth="1"/>
    <col min="434" max="435" width="14.59765625" style="297" bestFit="1" customWidth="1"/>
    <col min="436" max="438" width="15.69921875" style="297" bestFit="1" customWidth="1"/>
    <col min="439" max="441" width="14.59765625" style="297" bestFit="1" customWidth="1"/>
    <col min="442" max="443" width="15.69921875" style="297" bestFit="1" customWidth="1"/>
    <col min="444" max="444" width="14.59765625" style="297" bestFit="1" customWidth="1"/>
    <col min="445" max="445" width="17.3984375" style="297" bestFit="1" customWidth="1"/>
    <col min="446" max="446" width="14.59765625" style="297" bestFit="1" customWidth="1"/>
    <col min="447" max="450" width="15.69921875" style="297" bestFit="1" customWidth="1"/>
    <col min="451" max="451" width="14.59765625" style="297" bestFit="1" customWidth="1"/>
    <col min="452" max="453" width="15.69921875" style="297" bestFit="1" customWidth="1"/>
    <col min="454" max="455" width="14.59765625" style="297" bestFit="1" customWidth="1"/>
    <col min="456" max="456" width="17.3984375" style="297" bestFit="1" customWidth="1"/>
    <col min="457" max="457" width="15.69921875" style="297" bestFit="1" customWidth="1"/>
    <col min="458" max="458" width="14.59765625" style="297" bestFit="1" customWidth="1"/>
    <col min="459" max="462" width="15.69921875" style="297" bestFit="1" customWidth="1"/>
    <col min="463" max="463" width="14.59765625" style="297" bestFit="1" customWidth="1"/>
    <col min="464" max="466" width="15.69921875" style="297" bestFit="1" customWidth="1"/>
    <col min="467" max="468" width="14.59765625" style="297" bestFit="1" customWidth="1"/>
    <col min="469" max="469" width="15.69921875" style="297" bestFit="1" customWidth="1"/>
    <col min="470" max="475" width="14.59765625" style="297" bestFit="1" customWidth="1"/>
    <col min="476" max="476" width="15.69921875" style="297" bestFit="1" customWidth="1"/>
    <col min="477" max="480" width="14.59765625" style="297" bestFit="1" customWidth="1"/>
    <col min="481" max="483" width="15.69921875" style="297" bestFit="1" customWidth="1"/>
    <col min="484" max="485" width="14.59765625" style="297" bestFit="1" customWidth="1"/>
    <col min="486" max="487" width="15.69921875" style="297" bestFit="1" customWidth="1"/>
    <col min="488" max="488" width="14.59765625" style="297" bestFit="1" customWidth="1"/>
    <col min="489" max="490" width="15.69921875" style="297" bestFit="1" customWidth="1"/>
    <col min="491" max="494" width="14.59765625" style="297" bestFit="1" customWidth="1"/>
    <col min="495" max="495" width="17.3984375" style="297" bestFit="1" customWidth="1"/>
    <col min="496" max="496" width="14.59765625" style="297" bestFit="1" customWidth="1"/>
    <col min="497" max="497" width="15.69921875" style="297" bestFit="1" customWidth="1"/>
    <col min="498" max="501" width="14.59765625" style="297" bestFit="1" customWidth="1"/>
    <col min="502" max="502" width="15.69921875" style="297" bestFit="1" customWidth="1"/>
    <col min="503" max="505" width="14.59765625" style="297" bestFit="1" customWidth="1"/>
    <col min="506" max="506" width="15.69921875" style="297" bestFit="1" customWidth="1"/>
    <col min="507" max="507" width="14.59765625" style="297" bestFit="1" customWidth="1"/>
    <col min="508" max="508" width="17.3984375" style="297" bestFit="1" customWidth="1"/>
    <col min="509" max="510" width="14.59765625" style="297" bestFit="1" customWidth="1"/>
    <col min="511" max="513" width="15.69921875" style="297" bestFit="1" customWidth="1"/>
    <col min="514" max="514" width="14.59765625" style="297" bestFit="1" customWidth="1"/>
    <col min="515" max="515" width="15.69921875" style="297" bestFit="1" customWidth="1"/>
    <col min="516" max="516" width="14.59765625" style="297" bestFit="1" customWidth="1"/>
    <col min="517" max="518" width="15.69921875" style="297" bestFit="1" customWidth="1"/>
    <col min="519" max="520" width="14.59765625" style="297" bestFit="1" customWidth="1"/>
    <col min="521" max="521" width="15.69921875" style="297" bestFit="1" customWidth="1"/>
    <col min="522" max="523" width="14.59765625" style="297" bestFit="1" customWidth="1"/>
    <col min="524" max="524" width="15.69921875" style="297" bestFit="1" customWidth="1"/>
    <col min="525" max="525" width="14.59765625" style="297" bestFit="1" customWidth="1"/>
    <col min="526" max="527" width="15.69921875" style="297" bestFit="1" customWidth="1"/>
    <col min="528" max="529" width="14.59765625" style="297" bestFit="1" customWidth="1"/>
    <col min="530" max="530" width="15.69921875" style="297" bestFit="1" customWidth="1"/>
    <col min="531" max="534" width="14.59765625" style="297" bestFit="1" customWidth="1"/>
    <col min="535" max="539" width="15.69921875" style="297" bestFit="1" customWidth="1"/>
    <col min="540" max="540" width="14.59765625" style="297" bestFit="1" customWidth="1"/>
    <col min="541" max="541" width="17.3984375" style="297" bestFit="1" customWidth="1"/>
    <col min="542" max="542" width="15.69921875" style="297" bestFit="1" customWidth="1"/>
    <col min="543" max="543" width="14.59765625" style="297" bestFit="1" customWidth="1"/>
    <col min="544" max="544" width="15.69921875" style="297" bestFit="1" customWidth="1"/>
    <col min="545" max="546" width="14.59765625" style="297" bestFit="1" customWidth="1"/>
    <col min="547" max="547" width="15.69921875" style="297" bestFit="1" customWidth="1"/>
    <col min="548" max="550" width="14.59765625" style="297" bestFit="1" customWidth="1"/>
    <col min="551" max="554" width="15.69921875" style="297" bestFit="1" customWidth="1"/>
    <col min="555" max="558" width="14.59765625" style="297" bestFit="1" customWidth="1"/>
    <col min="559" max="559" width="15.69921875" style="297" bestFit="1" customWidth="1"/>
    <col min="560" max="562" width="14.59765625" style="297" bestFit="1" customWidth="1"/>
    <col min="563" max="563" width="17.3984375" style="297" bestFit="1" customWidth="1"/>
    <col min="564" max="564" width="15.69921875" style="297" bestFit="1" customWidth="1"/>
    <col min="565" max="565" width="14.59765625" style="297" bestFit="1" customWidth="1"/>
    <col min="566" max="569" width="15.69921875" style="297" bestFit="1" customWidth="1"/>
    <col min="570" max="571" width="14.59765625" style="297" bestFit="1" customWidth="1"/>
    <col min="572" max="572" width="15.69921875" style="297" bestFit="1" customWidth="1"/>
    <col min="573" max="573" width="14.59765625" style="297" bestFit="1" customWidth="1"/>
    <col min="574" max="575" width="15.69921875" style="297" bestFit="1" customWidth="1"/>
    <col min="576" max="577" width="14.59765625" style="297" bestFit="1" customWidth="1"/>
    <col min="578" max="578" width="17.3984375" style="297" bestFit="1" customWidth="1"/>
    <col min="579" max="581" width="15.69921875" style="297" bestFit="1" customWidth="1"/>
    <col min="582" max="582" width="14.59765625" style="297" bestFit="1" customWidth="1"/>
    <col min="583" max="587" width="15.69921875" style="297" bestFit="1" customWidth="1"/>
    <col min="588" max="588" width="14.59765625" style="297" bestFit="1" customWidth="1"/>
    <col min="589" max="595" width="15.69921875" style="297" bestFit="1" customWidth="1"/>
    <col min="596" max="596" width="14.59765625" style="297" bestFit="1" customWidth="1"/>
    <col min="597" max="599" width="15.69921875" style="297" bestFit="1" customWidth="1"/>
    <col min="600" max="605" width="14.59765625" style="297" bestFit="1" customWidth="1"/>
    <col min="606" max="606" width="15.69921875" style="297" bestFit="1" customWidth="1"/>
    <col min="607" max="610" width="14.59765625" style="297" bestFit="1" customWidth="1"/>
    <col min="611" max="611" width="17.3984375" style="297" bestFit="1" customWidth="1"/>
    <col min="612" max="621" width="15.69921875" style="297" bestFit="1" customWidth="1"/>
    <col min="622" max="623" width="14.59765625" style="297" bestFit="1" customWidth="1"/>
    <col min="624" max="624" width="15.69921875" style="297" bestFit="1" customWidth="1"/>
    <col min="625" max="633" width="14.59765625" style="297" bestFit="1" customWidth="1"/>
    <col min="634" max="634" width="17.3984375" style="297" bestFit="1" customWidth="1"/>
    <col min="635" max="640" width="15.69921875" style="297" bestFit="1" customWidth="1"/>
    <col min="641" max="641" width="14.59765625" style="297" bestFit="1" customWidth="1"/>
    <col min="642" max="645" width="15.69921875" style="297" bestFit="1" customWidth="1"/>
    <col min="646" max="650" width="14.59765625" style="297" bestFit="1" customWidth="1"/>
    <col min="651" max="651" width="15.69921875" style="297" bestFit="1" customWidth="1"/>
    <col min="652" max="654" width="14.59765625" style="297" bestFit="1" customWidth="1"/>
    <col min="655" max="655" width="15.69921875" style="297" bestFit="1" customWidth="1"/>
    <col min="656" max="657" width="14.59765625" style="297" bestFit="1" customWidth="1"/>
    <col min="658" max="658" width="15.69921875" style="297" bestFit="1" customWidth="1"/>
    <col min="659" max="659" width="14.59765625" style="297" bestFit="1" customWidth="1"/>
    <col min="660" max="661" width="15.69921875" style="297" bestFit="1" customWidth="1"/>
    <col min="662" max="665" width="14.59765625" style="297" bestFit="1" customWidth="1"/>
    <col min="666" max="666" width="15.69921875" style="297" bestFit="1" customWidth="1"/>
    <col min="667" max="667" width="17.3984375" style="297" bestFit="1" customWidth="1"/>
    <col min="668" max="668" width="14.59765625" style="297" bestFit="1" customWidth="1"/>
    <col min="669" max="671" width="15.69921875" style="297" bestFit="1" customWidth="1"/>
    <col min="672" max="673" width="14.59765625" style="297" bestFit="1" customWidth="1"/>
    <col min="674" max="676" width="15.69921875" style="297" bestFit="1" customWidth="1"/>
    <col min="677" max="688" width="14.59765625" style="297" bestFit="1" customWidth="1"/>
    <col min="689" max="689" width="15.69921875" style="297" bestFit="1" customWidth="1"/>
    <col min="690" max="693" width="14.59765625" style="297" bestFit="1" customWidth="1"/>
    <col min="694" max="694" width="15.69921875" style="297" bestFit="1" customWidth="1"/>
    <col min="695" max="695" width="14.59765625" style="297" bestFit="1" customWidth="1"/>
    <col min="696" max="696" width="17.3984375" style="297" bestFit="1" customWidth="1"/>
    <col min="697" max="697" width="15.69921875" style="297" bestFit="1" customWidth="1"/>
    <col min="698" max="698" width="14.59765625" style="297" bestFit="1" customWidth="1"/>
    <col min="699" max="700" width="15.69921875" style="297" bestFit="1" customWidth="1"/>
    <col min="701" max="701" width="14.59765625" style="297" bestFit="1" customWidth="1"/>
    <col min="702" max="704" width="15.69921875" style="297" bestFit="1" customWidth="1"/>
    <col min="705" max="705" width="14.59765625" style="297" bestFit="1" customWidth="1"/>
    <col min="706" max="708" width="15.69921875" style="297" bestFit="1" customWidth="1"/>
    <col min="709" max="714" width="14.59765625" style="297" bestFit="1" customWidth="1"/>
    <col min="715" max="716" width="15.69921875" style="297" bestFit="1" customWidth="1"/>
    <col min="717" max="721" width="14.59765625" style="297" bestFit="1" customWidth="1"/>
    <col min="722" max="723" width="15.69921875" style="297" bestFit="1" customWidth="1"/>
    <col min="724" max="724" width="14.59765625" style="297" bestFit="1" customWidth="1"/>
    <col min="725" max="726" width="15.69921875" style="297" bestFit="1" customWidth="1"/>
    <col min="727" max="728" width="14.59765625" style="297" bestFit="1" customWidth="1"/>
    <col min="729" max="730" width="15.69921875" style="297" bestFit="1" customWidth="1"/>
    <col min="731" max="731" width="14.59765625" style="297" bestFit="1" customWidth="1"/>
    <col min="732" max="732" width="15.69921875" style="297" bestFit="1" customWidth="1"/>
    <col min="733" max="734" width="14.59765625" style="297" bestFit="1" customWidth="1"/>
    <col min="735" max="735" width="15.69921875" style="297" bestFit="1" customWidth="1"/>
    <col min="736" max="738" width="14.59765625" style="297" bestFit="1" customWidth="1"/>
    <col min="739" max="739" width="15.69921875" style="297" bestFit="1" customWidth="1"/>
    <col min="740" max="740" width="14.59765625" style="297" bestFit="1" customWidth="1"/>
    <col min="741" max="741" width="17.3984375" style="297" bestFit="1" customWidth="1"/>
    <col min="742" max="743" width="14.59765625" style="297" bestFit="1" customWidth="1"/>
    <col min="744" max="744" width="15.69921875" style="297" bestFit="1" customWidth="1"/>
    <col min="745" max="745" width="14.59765625" style="297" bestFit="1" customWidth="1"/>
    <col min="746" max="749" width="15.69921875" style="297" bestFit="1" customWidth="1"/>
    <col min="750" max="750" width="14.59765625" style="297" bestFit="1" customWidth="1"/>
    <col min="751" max="754" width="15.69921875" style="297" bestFit="1" customWidth="1"/>
    <col min="755" max="755" width="14.59765625" style="297" bestFit="1" customWidth="1"/>
    <col min="756" max="756" width="15.69921875" style="297" bestFit="1" customWidth="1"/>
    <col min="757" max="759" width="14.59765625" style="297" bestFit="1" customWidth="1"/>
    <col min="760" max="761" width="15.69921875" style="297" bestFit="1" customWidth="1"/>
    <col min="762" max="768" width="14.59765625" style="297" bestFit="1" customWidth="1"/>
    <col min="769" max="769" width="17.3984375" style="297" bestFit="1" customWidth="1"/>
    <col min="770" max="772" width="15.69921875" style="297" bestFit="1" customWidth="1"/>
    <col min="773" max="776" width="14.59765625" style="297" bestFit="1" customWidth="1"/>
    <col min="777" max="777" width="17.3984375" style="297" bestFit="1" customWidth="1"/>
    <col min="778" max="781" width="15.69921875" style="297" bestFit="1" customWidth="1"/>
    <col min="782" max="782" width="14.59765625" style="297" bestFit="1" customWidth="1"/>
    <col min="783" max="783" width="15.69921875" style="297" bestFit="1" customWidth="1"/>
    <col min="784" max="785" width="14.59765625" style="297" bestFit="1" customWidth="1"/>
    <col min="786" max="787" width="15.69921875" style="297" bestFit="1" customWidth="1"/>
    <col min="788" max="789" width="14.59765625" style="297" bestFit="1" customWidth="1"/>
    <col min="790" max="791" width="15.69921875" style="297" bestFit="1" customWidth="1"/>
    <col min="792" max="792" width="14.59765625" style="297" bestFit="1" customWidth="1"/>
    <col min="793" max="793" width="15.69921875" style="297" bestFit="1" customWidth="1"/>
    <col min="794" max="794" width="14.59765625" style="297" bestFit="1" customWidth="1"/>
    <col min="795" max="795" width="15.69921875" style="297" bestFit="1" customWidth="1"/>
    <col min="796" max="796" width="5.59765625" style="297" customWidth="1"/>
    <col min="797" max="797" width="17.3984375" style="297" bestFit="1" customWidth="1"/>
    <col min="798" max="800" width="15.69921875" style="297" bestFit="1" customWidth="1"/>
    <col min="801" max="801" width="14.59765625" style="297" bestFit="1" customWidth="1"/>
    <col min="802" max="802" width="15.69921875" style="297" bestFit="1" customWidth="1"/>
    <col min="803" max="803" width="14.59765625" style="297" bestFit="1" customWidth="1"/>
    <col min="804" max="804" width="15.69921875" style="297" bestFit="1" customWidth="1"/>
    <col min="805" max="806" width="14.59765625" style="297" bestFit="1" customWidth="1"/>
    <col min="807" max="814" width="15.69921875" style="297" bestFit="1" customWidth="1"/>
    <col min="815" max="815" width="14.59765625" style="297" bestFit="1" customWidth="1"/>
    <col min="816" max="817" width="15.69921875" style="297" bestFit="1" customWidth="1"/>
    <col min="818" max="818" width="14.59765625" style="297" bestFit="1" customWidth="1"/>
    <col min="819" max="819" width="15.69921875" style="297" bestFit="1" customWidth="1"/>
    <col min="820" max="820" width="17.3984375" style="297" bestFit="1" customWidth="1"/>
    <col min="821" max="824" width="15.69921875" style="297" bestFit="1" customWidth="1"/>
    <col min="825" max="826" width="14.59765625" style="297" bestFit="1" customWidth="1"/>
    <col min="827" max="828" width="15.69921875" style="297" bestFit="1" customWidth="1"/>
    <col min="829" max="829" width="14.59765625" style="297" bestFit="1" customWidth="1"/>
    <col min="830" max="830" width="15.69921875" style="297" bestFit="1" customWidth="1"/>
    <col min="831" max="831" width="14.59765625" style="297" bestFit="1" customWidth="1"/>
    <col min="832" max="832" width="15.69921875" style="297" bestFit="1" customWidth="1"/>
    <col min="833" max="835" width="14.59765625" style="297" bestFit="1" customWidth="1"/>
    <col min="836" max="836" width="15.69921875" style="297" bestFit="1" customWidth="1"/>
    <col min="837" max="840" width="14.59765625" style="297" bestFit="1" customWidth="1"/>
    <col min="841" max="841" width="15.69921875" style="297" bestFit="1" customWidth="1"/>
    <col min="842" max="842" width="14.59765625" style="297" bestFit="1" customWidth="1"/>
    <col min="843" max="843" width="17.3984375" style="297" bestFit="1" customWidth="1"/>
    <col min="844" max="845" width="15.69921875" style="297" bestFit="1" customWidth="1"/>
    <col min="846" max="846" width="14.59765625" style="297" bestFit="1" customWidth="1"/>
    <col min="847" max="848" width="15.69921875" style="297" bestFit="1" customWidth="1"/>
    <col min="849" max="850" width="14.59765625" style="297" bestFit="1" customWidth="1"/>
    <col min="851" max="852" width="17.3984375" style="297" bestFit="1" customWidth="1"/>
    <col min="853" max="853" width="14.59765625" style="297" bestFit="1" customWidth="1"/>
    <col min="854" max="858" width="15.69921875" style="297" bestFit="1" customWidth="1"/>
    <col min="859" max="859" width="14.59765625" style="297" bestFit="1" customWidth="1"/>
    <col min="860" max="861" width="15.69921875" style="297" bestFit="1" customWidth="1"/>
    <col min="862" max="867" width="14.59765625" style="297" bestFit="1" customWidth="1"/>
    <col min="868" max="868" width="15.69921875" style="297" bestFit="1" customWidth="1"/>
    <col min="869" max="869" width="14.59765625" style="297" bestFit="1" customWidth="1"/>
    <col min="870" max="870" width="15.69921875" style="297" bestFit="1" customWidth="1"/>
    <col min="871" max="871" width="14.59765625" style="297" bestFit="1" customWidth="1"/>
    <col min="872" max="872" width="15.69921875" style="297" bestFit="1" customWidth="1"/>
    <col min="873" max="874" width="14.59765625" style="297" bestFit="1" customWidth="1"/>
    <col min="875" max="16384" width="8.796875" style="297"/>
  </cols>
  <sheetData>
    <row r="1" spans="1:874" x14ac:dyDescent="0.25">
      <c r="D1" s="297">
        <v>1</v>
      </c>
      <c r="CZ1" s="297">
        <v>2</v>
      </c>
      <c r="EU1" s="297">
        <v>3</v>
      </c>
      <c r="GV1" s="297">
        <v>4</v>
      </c>
      <c r="JN1" s="297">
        <v>5</v>
      </c>
      <c r="MA1" s="297">
        <v>6</v>
      </c>
      <c r="OS1" s="297">
        <v>7</v>
      </c>
      <c r="RH1" s="297">
        <v>8</v>
      </c>
      <c r="UP1" s="297">
        <v>9</v>
      </c>
      <c r="YA1" s="297">
        <v>10</v>
      </c>
      <c r="AAT1" s="297">
        <v>11</v>
      </c>
      <c r="ADQ1" s="297">
        <v>12</v>
      </c>
    </row>
    <row r="2" spans="1:874" x14ac:dyDescent="0.25">
      <c r="D2" s="297" t="s">
        <v>1258</v>
      </c>
      <c r="V2" s="297" t="s">
        <v>1259</v>
      </c>
      <c r="AT2" s="297" t="s">
        <v>1260</v>
      </c>
      <c r="BI2" s="297" t="s">
        <v>1261</v>
      </c>
      <c r="BP2" s="297" t="s">
        <v>1262</v>
      </c>
      <c r="BX2" s="297" t="s">
        <v>1263</v>
      </c>
      <c r="CE2" s="297" t="s">
        <v>1264</v>
      </c>
      <c r="CR2" s="297" t="s">
        <v>1265</v>
      </c>
      <c r="CZ2" s="297" t="s">
        <v>1266</v>
      </c>
      <c r="DI2" s="297" t="s">
        <v>1267</v>
      </c>
      <c r="DR2" s="297" t="s">
        <v>1268</v>
      </c>
      <c r="EC2" s="297" t="s">
        <v>1269</v>
      </c>
      <c r="EL2" s="297" t="s">
        <v>1270</v>
      </c>
      <c r="EU2" s="297" t="s">
        <v>1271</v>
      </c>
      <c r="FG2" s="297" t="s">
        <v>1272</v>
      </c>
      <c r="FO2" s="297" t="s">
        <v>1273</v>
      </c>
      <c r="GB2" s="297" t="s">
        <v>1274</v>
      </c>
      <c r="GN2" s="297" t="s">
        <v>1275</v>
      </c>
      <c r="GV2" s="297" t="s">
        <v>1276</v>
      </c>
      <c r="GZ2" s="297" t="s">
        <v>1277</v>
      </c>
      <c r="HF2" s="297" t="s">
        <v>1278</v>
      </c>
      <c r="HN2" s="297" t="s">
        <v>1279</v>
      </c>
      <c r="ID2" s="297" t="s">
        <v>1280</v>
      </c>
      <c r="IO2" s="297" t="s">
        <v>1281</v>
      </c>
      <c r="JA2" s="297" t="s">
        <v>1282</v>
      </c>
      <c r="JG2" s="297" t="s">
        <v>1283</v>
      </c>
      <c r="JN2" s="297" t="s">
        <v>1284</v>
      </c>
      <c r="KC2" s="297" t="s">
        <v>1285</v>
      </c>
      <c r="KL2" s="297" t="s">
        <v>1286</v>
      </c>
      <c r="KT2" s="297" t="s">
        <v>1287</v>
      </c>
      <c r="LB2" s="297" t="s">
        <v>1288</v>
      </c>
      <c r="LL2" s="297" t="s">
        <v>1289</v>
      </c>
      <c r="LO2" s="297" t="s">
        <v>1290</v>
      </c>
      <c r="LQ2" s="297" t="s">
        <v>1291</v>
      </c>
      <c r="MA2" s="297" t="s">
        <v>1292</v>
      </c>
      <c r="MM2" s="297" t="s">
        <v>1293</v>
      </c>
      <c r="MW2" s="297" t="s">
        <v>1294</v>
      </c>
      <c r="NI2" s="297" t="s">
        <v>1295</v>
      </c>
      <c r="NP2" s="297" t="s">
        <v>1296</v>
      </c>
      <c r="NW2" s="297" t="s">
        <v>1297</v>
      </c>
      <c r="OF2" s="297" t="s">
        <v>1298</v>
      </c>
      <c r="OL2" s="297" t="s">
        <v>1299</v>
      </c>
      <c r="OS2" s="297" t="s">
        <v>1300</v>
      </c>
      <c r="PG2" s="297" t="s">
        <v>1301</v>
      </c>
      <c r="QC2" s="297" t="s">
        <v>1302</v>
      </c>
      <c r="QN2" s="297" t="s">
        <v>1303</v>
      </c>
      <c r="RH2" s="297" t="s">
        <v>1304</v>
      </c>
      <c r="RS2" s="297" t="s">
        <v>1305</v>
      </c>
      <c r="SA2" s="297" t="s">
        <v>1306</v>
      </c>
      <c r="SN2" s="297" t="s">
        <v>1307</v>
      </c>
      <c r="TF2" s="297" t="s">
        <v>1308</v>
      </c>
      <c r="TO2" s="297" t="s">
        <v>1309</v>
      </c>
      <c r="TU2" s="297" t="s">
        <v>1310</v>
      </c>
      <c r="UP2" s="297" t="s">
        <v>1311</v>
      </c>
      <c r="VF2" s="297" t="s">
        <v>1312</v>
      </c>
      <c r="WM2" s="297" t="s">
        <v>1313</v>
      </c>
      <c r="XJ2" s="297" t="s">
        <v>1314</v>
      </c>
      <c r="YA2" s="297" t="s">
        <v>1315</v>
      </c>
      <c r="YH2" s="297" t="s">
        <v>1316</v>
      </c>
      <c r="YQ2" s="297" t="s">
        <v>1317</v>
      </c>
      <c r="ZM2" s="297" t="s">
        <v>1318</v>
      </c>
      <c r="ZT2" s="297" t="s">
        <v>1319</v>
      </c>
      <c r="AAT2" s="297" t="s">
        <v>1320</v>
      </c>
      <c r="ABB2" s="297" t="s">
        <v>1321</v>
      </c>
      <c r="ABM2" s="297" t="s">
        <v>1322</v>
      </c>
      <c r="ACF2" s="297" t="s">
        <v>1323</v>
      </c>
      <c r="ACO2" s="297" t="s">
        <v>1324</v>
      </c>
      <c r="ACR2" s="297" t="s">
        <v>1325</v>
      </c>
      <c r="ACW2" s="297" t="s">
        <v>1326</v>
      </c>
      <c r="ADQ2" s="297" t="s">
        <v>1327</v>
      </c>
      <c r="AEA2" s="297" t="s">
        <v>1328</v>
      </c>
      <c r="AEN2" s="297" t="s">
        <v>1329</v>
      </c>
      <c r="AEZ2" s="297" t="s">
        <v>1330</v>
      </c>
      <c r="AFK2" s="297" t="s">
        <v>1331</v>
      </c>
      <c r="AFS2" s="297" t="s">
        <v>1332</v>
      </c>
      <c r="AGJ2" s="297" t="s">
        <v>1333</v>
      </c>
    </row>
    <row r="3" spans="1:874" x14ac:dyDescent="0.25">
      <c r="D3" s="298">
        <v>10674</v>
      </c>
      <c r="E3" s="298">
        <v>11189</v>
      </c>
      <c r="F3" s="298">
        <v>11190</v>
      </c>
      <c r="G3" s="298">
        <v>11191</v>
      </c>
      <c r="H3" s="298">
        <v>11192</v>
      </c>
      <c r="I3" s="298">
        <v>11193</v>
      </c>
      <c r="J3" s="298">
        <v>11194</v>
      </c>
      <c r="K3" s="298">
        <v>11195</v>
      </c>
      <c r="L3" s="298">
        <v>11196</v>
      </c>
      <c r="M3" s="298">
        <v>11197</v>
      </c>
      <c r="N3" s="298">
        <v>11198</v>
      </c>
      <c r="O3" s="298">
        <v>11199</v>
      </c>
      <c r="P3" s="298">
        <v>11200</v>
      </c>
      <c r="Q3" s="298">
        <v>11201</v>
      </c>
      <c r="R3" s="298">
        <v>11202</v>
      </c>
      <c r="S3" s="298">
        <v>11454</v>
      </c>
      <c r="T3" s="298">
        <v>15012</v>
      </c>
      <c r="U3" s="298">
        <v>28823</v>
      </c>
      <c r="V3" s="298">
        <v>10713</v>
      </c>
      <c r="W3" s="298">
        <v>11119</v>
      </c>
      <c r="X3" s="298">
        <v>11120</v>
      </c>
      <c r="Y3" s="298">
        <v>11121</v>
      </c>
      <c r="Z3" s="298">
        <v>11122</v>
      </c>
      <c r="AA3" s="298">
        <v>11123</v>
      </c>
      <c r="AB3" s="298">
        <v>11124</v>
      </c>
      <c r="AC3" s="298">
        <v>11125</v>
      </c>
      <c r="AD3" s="298">
        <v>11126</v>
      </c>
      <c r="AE3" s="298">
        <v>11127</v>
      </c>
      <c r="AF3" s="298">
        <v>11128</v>
      </c>
      <c r="AG3" s="298">
        <v>11129</v>
      </c>
      <c r="AH3" s="298">
        <v>11130</v>
      </c>
      <c r="AI3" s="298">
        <v>11131</v>
      </c>
      <c r="AJ3" s="298">
        <v>11132</v>
      </c>
      <c r="AK3" s="298">
        <v>11133</v>
      </c>
      <c r="AL3" s="298">
        <v>11134</v>
      </c>
      <c r="AM3" s="298">
        <v>11135</v>
      </c>
      <c r="AN3" s="298">
        <v>11136</v>
      </c>
      <c r="AO3" s="298">
        <v>11137</v>
      </c>
      <c r="AP3" s="298">
        <v>11138</v>
      </c>
      <c r="AQ3" s="298">
        <v>11139</v>
      </c>
      <c r="AR3" s="298">
        <v>11643</v>
      </c>
      <c r="AS3" s="298">
        <v>23736</v>
      </c>
      <c r="AT3" s="298">
        <v>10716</v>
      </c>
      <c r="AU3" s="298">
        <v>11173</v>
      </c>
      <c r="AV3" s="298">
        <v>11174</v>
      </c>
      <c r="AW3" s="298">
        <v>11175</v>
      </c>
      <c r="AX3" s="298">
        <v>11176</v>
      </c>
      <c r="AY3" s="298">
        <v>11177</v>
      </c>
      <c r="AZ3" s="298">
        <v>11178</v>
      </c>
      <c r="BA3" s="298">
        <v>11179</v>
      </c>
      <c r="BB3" s="298">
        <v>11180</v>
      </c>
      <c r="BC3" s="298">
        <v>11181</v>
      </c>
      <c r="BD3" s="298">
        <v>11182</v>
      </c>
      <c r="BE3" s="298">
        <v>11183</v>
      </c>
      <c r="BF3" s="298">
        <v>11453</v>
      </c>
      <c r="BG3" s="298">
        <v>11625</v>
      </c>
      <c r="BH3" s="298">
        <v>25017</v>
      </c>
      <c r="BI3" s="298">
        <v>10717</v>
      </c>
      <c r="BJ3" s="298">
        <v>10718</v>
      </c>
      <c r="BK3" s="298">
        <v>11184</v>
      </c>
      <c r="BL3" s="298">
        <v>11185</v>
      </c>
      <c r="BM3" s="298">
        <v>11186</v>
      </c>
      <c r="BN3" s="298">
        <v>11187</v>
      </c>
      <c r="BO3" s="298">
        <v>11188</v>
      </c>
      <c r="BP3" s="298">
        <v>10715</v>
      </c>
      <c r="BQ3" s="298">
        <v>11166</v>
      </c>
      <c r="BR3" s="298">
        <v>11167</v>
      </c>
      <c r="BS3" s="298">
        <v>11169</v>
      </c>
      <c r="BT3" s="298">
        <v>11170</v>
      </c>
      <c r="BU3" s="298">
        <v>11171</v>
      </c>
      <c r="BV3" s="298">
        <v>11172</v>
      </c>
      <c r="BW3" s="298">
        <v>11452</v>
      </c>
      <c r="BX3" s="298">
        <v>10719</v>
      </c>
      <c r="BY3" s="298">
        <v>11203</v>
      </c>
      <c r="BZ3" s="298">
        <v>11204</v>
      </c>
      <c r="CA3" s="298">
        <v>11205</v>
      </c>
      <c r="CB3" s="298">
        <v>11206</v>
      </c>
      <c r="CC3" s="298">
        <v>11207</v>
      </c>
      <c r="CD3" s="298">
        <v>11208</v>
      </c>
      <c r="CE3" s="298">
        <v>10672</v>
      </c>
      <c r="CF3" s="298">
        <v>11146</v>
      </c>
      <c r="CG3" s="298">
        <v>11147</v>
      </c>
      <c r="CH3" s="298">
        <v>11148</v>
      </c>
      <c r="CI3" s="298">
        <v>11149</v>
      </c>
      <c r="CJ3" s="298">
        <v>11150</v>
      </c>
      <c r="CK3" s="298">
        <v>11151</v>
      </c>
      <c r="CL3" s="298">
        <v>11152</v>
      </c>
      <c r="CM3" s="298">
        <v>11153</v>
      </c>
      <c r="CN3" s="298">
        <v>11154</v>
      </c>
      <c r="CO3" s="298">
        <v>11155</v>
      </c>
      <c r="CP3" s="298">
        <v>11156</v>
      </c>
      <c r="CQ3" s="298">
        <v>11157</v>
      </c>
      <c r="CR3" s="298">
        <v>10714</v>
      </c>
      <c r="CS3" s="298">
        <v>11140</v>
      </c>
      <c r="CT3" s="298">
        <v>11141</v>
      </c>
      <c r="CU3" s="298">
        <v>11142</v>
      </c>
      <c r="CV3" s="298">
        <v>11143</v>
      </c>
      <c r="CW3" s="298">
        <v>11144</v>
      </c>
      <c r="CX3" s="298">
        <v>11145</v>
      </c>
      <c r="CY3" s="298">
        <v>24956</v>
      </c>
      <c r="CZ3" s="298">
        <v>10722</v>
      </c>
      <c r="DA3" s="298">
        <v>10723</v>
      </c>
      <c r="DB3" s="298">
        <v>11238</v>
      </c>
      <c r="DC3" s="298">
        <v>11239</v>
      </c>
      <c r="DD3" s="298">
        <v>11240</v>
      </c>
      <c r="DE3" s="298">
        <v>11241</v>
      </c>
      <c r="DF3" s="298">
        <v>11242</v>
      </c>
      <c r="DG3" s="298">
        <v>11243</v>
      </c>
      <c r="DH3" s="298">
        <v>27443</v>
      </c>
      <c r="DI3" s="298">
        <v>10676</v>
      </c>
      <c r="DJ3" s="298">
        <v>11251</v>
      </c>
      <c r="DK3" s="298">
        <v>11252</v>
      </c>
      <c r="DL3" s="298">
        <v>11253</v>
      </c>
      <c r="DM3" s="298">
        <v>11254</v>
      </c>
      <c r="DN3" s="298">
        <v>11255</v>
      </c>
      <c r="DO3" s="298">
        <v>11256</v>
      </c>
      <c r="DP3" s="298">
        <v>11257</v>
      </c>
      <c r="DQ3" s="298">
        <v>11455</v>
      </c>
      <c r="DR3" s="298">
        <v>10727</v>
      </c>
      <c r="DS3" s="298">
        <v>11264</v>
      </c>
      <c r="DT3" s="298">
        <v>11265</v>
      </c>
      <c r="DU3" s="298">
        <v>11266</v>
      </c>
      <c r="DV3" s="298">
        <v>11267</v>
      </c>
      <c r="DW3" s="298">
        <v>11268</v>
      </c>
      <c r="DX3" s="298">
        <v>11269</v>
      </c>
      <c r="DY3" s="298">
        <v>11270</v>
      </c>
      <c r="DZ3" s="298">
        <v>11271</v>
      </c>
      <c r="EA3" s="298">
        <v>11272</v>
      </c>
      <c r="EB3" s="298">
        <v>11457</v>
      </c>
      <c r="EC3" s="298">
        <v>10724</v>
      </c>
      <c r="ED3" s="298">
        <v>10725</v>
      </c>
      <c r="EE3" s="298">
        <v>11244</v>
      </c>
      <c r="EF3" s="298">
        <v>11245</v>
      </c>
      <c r="EG3" s="298">
        <v>11246</v>
      </c>
      <c r="EH3" s="298">
        <v>11247</v>
      </c>
      <c r="EI3" s="298">
        <v>11248</v>
      </c>
      <c r="EJ3" s="298">
        <v>11249</v>
      </c>
      <c r="EK3" s="298">
        <v>11250</v>
      </c>
      <c r="EL3" s="298">
        <v>10673</v>
      </c>
      <c r="EM3" s="298">
        <v>11158</v>
      </c>
      <c r="EN3" s="298">
        <v>11159</v>
      </c>
      <c r="EO3" s="298">
        <v>11160</v>
      </c>
      <c r="EP3" s="298">
        <v>11161</v>
      </c>
      <c r="EQ3" s="298">
        <v>11162</v>
      </c>
      <c r="ER3" s="298">
        <v>11163</v>
      </c>
      <c r="ES3" s="298">
        <v>11164</v>
      </c>
      <c r="ET3" s="298">
        <v>11165</v>
      </c>
      <c r="EU3" s="298">
        <v>10721</v>
      </c>
      <c r="EV3" s="298">
        <v>11228</v>
      </c>
      <c r="EW3" s="298">
        <v>11229</v>
      </c>
      <c r="EX3" s="298">
        <v>11230</v>
      </c>
      <c r="EY3" s="298">
        <v>11231</v>
      </c>
      <c r="EZ3" s="298">
        <v>11232</v>
      </c>
      <c r="FA3" s="298">
        <v>11233</v>
      </c>
      <c r="FB3" s="298">
        <v>11234</v>
      </c>
      <c r="FC3" s="298">
        <v>11235</v>
      </c>
      <c r="FD3" s="298">
        <v>11236</v>
      </c>
      <c r="FE3" s="298">
        <v>14135</v>
      </c>
      <c r="FF3" s="298">
        <v>28010</v>
      </c>
      <c r="FG3" s="298">
        <v>10694</v>
      </c>
      <c r="FH3" s="298">
        <v>10802</v>
      </c>
      <c r="FI3" s="298">
        <v>10803</v>
      </c>
      <c r="FJ3" s="298">
        <v>10804</v>
      </c>
      <c r="FK3" s="298">
        <v>10805</v>
      </c>
      <c r="FL3" s="298">
        <v>10806</v>
      </c>
      <c r="FM3" s="298">
        <v>27974</v>
      </c>
      <c r="FN3" s="298">
        <v>27975</v>
      </c>
      <c r="FO3" s="298">
        <v>10675</v>
      </c>
      <c r="FP3" s="298">
        <v>11209</v>
      </c>
      <c r="FQ3" s="298">
        <v>11210</v>
      </c>
      <c r="FR3" s="298">
        <v>11211</v>
      </c>
      <c r="FS3" s="298">
        <v>11212</v>
      </c>
      <c r="FT3" s="298">
        <v>11213</v>
      </c>
      <c r="FU3" s="298">
        <v>11214</v>
      </c>
      <c r="FV3" s="298">
        <v>11215</v>
      </c>
      <c r="FW3" s="298">
        <v>11216</v>
      </c>
      <c r="FX3" s="298">
        <v>11217</v>
      </c>
      <c r="FY3" s="298">
        <v>11218</v>
      </c>
      <c r="FZ3" s="298">
        <v>11219</v>
      </c>
      <c r="GA3" s="298">
        <v>11220</v>
      </c>
      <c r="GB3" s="298">
        <v>10726</v>
      </c>
      <c r="GC3" s="298">
        <v>11258</v>
      </c>
      <c r="GD3" s="298">
        <v>11259</v>
      </c>
      <c r="GE3" s="298">
        <v>11260</v>
      </c>
      <c r="GF3" s="298">
        <v>11261</v>
      </c>
      <c r="GG3" s="298">
        <v>11262</v>
      </c>
      <c r="GH3" s="298">
        <v>11263</v>
      </c>
      <c r="GI3" s="298">
        <v>11456</v>
      </c>
      <c r="GJ3" s="298">
        <v>11631</v>
      </c>
      <c r="GK3" s="298">
        <v>27978</v>
      </c>
      <c r="GL3" s="298">
        <v>27979</v>
      </c>
      <c r="GM3" s="298">
        <v>27980</v>
      </c>
      <c r="GN3" s="298">
        <v>10720</v>
      </c>
      <c r="GO3" s="298">
        <v>11221</v>
      </c>
      <c r="GP3" s="298">
        <v>11222</v>
      </c>
      <c r="GQ3" s="298">
        <v>11223</v>
      </c>
      <c r="GR3" s="298">
        <v>11224</v>
      </c>
      <c r="GS3" s="298">
        <v>11225</v>
      </c>
      <c r="GT3" s="298">
        <v>11226</v>
      </c>
      <c r="GU3" s="298">
        <v>11227</v>
      </c>
      <c r="GV3" s="298">
        <v>10698</v>
      </c>
      <c r="GW3" s="298">
        <v>10863</v>
      </c>
      <c r="GX3" s="298">
        <v>10864</v>
      </c>
      <c r="GY3" s="298">
        <v>10865</v>
      </c>
      <c r="GZ3" s="298">
        <v>10686</v>
      </c>
      <c r="HA3" s="298">
        <v>10756</v>
      </c>
      <c r="HB3" s="298">
        <v>10757</v>
      </c>
      <c r="HC3" s="298">
        <v>10758</v>
      </c>
      <c r="HD3" s="298">
        <v>10759</v>
      </c>
      <c r="HE3" s="298">
        <v>10760</v>
      </c>
      <c r="HF3" s="298">
        <v>10687</v>
      </c>
      <c r="HG3" s="298">
        <v>10761</v>
      </c>
      <c r="HH3" s="298">
        <v>10762</v>
      </c>
      <c r="HI3" s="298">
        <v>10763</v>
      </c>
      <c r="HJ3" s="298">
        <v>10764</v>
      </c>
      <c r="HK3" s="298">
        <v>10765</v>
      </c>
      <c r="HL3" s="298">
        <v>10766</v>
      </c>
      <c r="HM3" s="298">
        <v>10767</v>
      </c>
      <c r="HN3" s="298">
        <v>10660</v>
      </c>
      <c r="HO3" s="298">
        <v>10688</v>
      </c>
      <c r="HP3" s="298">
        <v>10768</v>
      </c>
      <c r="HQ3" s="298">
        <v>10769</v>
      </c>
      <c r="HR3" s="298">
        <v>10770</v>
      </c>
      <c r="HS3" s="298">
        <v>10771</v>
      </c>
      <c r="HT3" s="298">
        <v>10772</v>
      </c>
      <c r="HU3" s="298">
        <v>10773</v>
      </c>
      <c r="HV3" s="298">
        <v>10774</v>
      </c>
      <c r="HW3" s="298">
        <v>10775</v>
      </c>
      <c r="HX3" s="298">
        <v>10776</v>
      </c>
      <c r="HY3" s="298">
        <v>10777</v>
      </c>
      <c r="HZ3" s="298">
        <v>10778</v>
      </c>
      <c r="IA3" s="298">
        <v>10779</v>
      </c>
      <c r="IB3" s="298">
        <v>10780</v>
      </c>
      <c r="IC3" s="298">
        <v>10781</v>
      </c>
      <c r="ID3" s="298">
        <v>10690</v>
      </c>
      <c r="IE3" s="298">
        <v>10691</v>
      </c>
      <c r="IF3" s="298">
        <v>10789</v>
      </c>
      <c r="IG3" s="298">
        <v>10790</v>
      </c>
      <c r="IH3" s="298">
        <v>10791</v>
      </c>
      <c r="II3" s="298">
        <v>10792</v>
      </c>
      <c r="IJ3" s="298">
        <v>10793</v>
      </c>
      <c r="IK3" s="298">
        <v>10794</v>
      </c>
      <c r="IL3" s="298">
        <v>10795</v>
      </c>
      <c r="IM3" s="298">
        <v>10796</v>
      </c>
      <c r="IN3" s="298">
        <v>10797</v>
      </c>
      <c r="IO3" s="298">
        <v>10661</v>
      </c>
      <c r="IP3" s="298">
        <v>10695</v>
      </c>
      <c r="IQ3" s="298">
        <v>10807</v>
      </c>
      <c r="IR3" s="298">
        <v>10808</v>
      </c>
      <c r="IS3" s="298">
        <v>10809</v>
      </c>
      <c r="IT3" s="298">
        <v>10810</v>
      </c>
      <c r="IU3" s="298">
        <v>10811</v>
      </c>
      <c r="IV3" s="298">
        <v>10812</v>
      </c>
      <c r="IW3" s="298">
        <v>10813</v>
      </c>
      <c r="IX3" s="298">
        <v>10814</v>
      </c>
      <c r="IY3" s="298">
        <v>10815</v>
      </c>
      <c r="IZ3" s="298">
        <v>10816</v>
      </c>
      <c r="JA3" s="298">
        <v>10692</v>
      </c>
      <c r="JB3" s="298">
        <v>10693</v>
      </c>
      <c r="JC3" s="298">
        <v>10798</v>
      </c>
      <c r="JD3" s="298">
        <v>10799</v>
      </c>
      <c r="JE3" s="298">
        <v>10800</v>
      </c>
      <c r="JF3" s="298">
        <v>10801</v>
      </c>
      <c r="JG3" s="298">
        <v>10689</v>
      </c>
      <c r="JH3" s="298">
        <v>10782</v>
      </c>
      <c r="JI3" s="298">
        <v>10784</v>
      </c>
      <c r="JJ3" s="298">
        <v>10785</v>
      </c>
      <c r="JK3" s="298">
        <v>10786</v>
      </c>
      <c r="JL3" s="298">
        <v>10787</v>
      </c>
      <c r="JM3" s="298">
        <v>10788</v>
      </c>
      <c r="JN3" s="298">
        <v>10731</v>
      </c>
      <c r="JO3" s="298">
        <v>10732</v>
      </c>
      <c r="JP3" s="298">
        <v>11278</v>
      </c>
      <c r="JQ3" s="298">
        <v>11279</v>
      </c>
      <c r="JR3" s="298">
        <v>11280</v>
      </c>
      <c r="JS3" s="298">
        <v>11281</v>
      </c>
      <c r="JT3" s="298">
        <v>11282</v>
      </c>
      <c r="JU3" s="298">
        <v>11283</v>
      </c>
      <c r="JV3" s="298">
        <v>11284</v>
      </c>
      <c r="JW3" s="298">
        <v>11285</v>
      </c>
      <c r="JX3" s="298">
        <v>11286</v>
      </c>
      <c r="JY3" s="298">
        <v>11287</v>
      </c>
      <c r="JZ3" s="298">
        <v>11288</v>
      </c>
      <c r="KA3" s="298">
        <v>14136</v>
      </c>
      <c r="KB3" s="298">
        <v>21948</v>
      </c>
      <c r="KC3" s="298">
        <v>10679</v>
      </c>
      <c r="KD3" s="298">
        <v>11297</v>
      </c>
      <c r="KE3" s="298">
        <v>11298</v>
      </c>
      <c r="KF3" s="298">
        <v>11299</v>
      </c>
      <c r="KG3" s="298">
        <v>11300</v>
      </c>
      <c r="KH3" s="298">
        <v>11301</v>
      </c>
      <c r="KI3" s="298">
        <v>11302</v>
      </c>
      <c r="KJ3" s="298">
        <v>11303</v>
      </c>
      <c r="KK3" s="298">
        <v>13819</v>
      </c>
      <c r="KL3" s="298">
        <v>10737</v>
      </c>
      <c r="KM3" s="298">
        <v>11315</v>
      </c>
      <c r="KN3" s="298">
        <v>11316</v>
      </c>
      <c r="KO3" s="298">
        <v>11317</v>
      </c>
      <c r="KP3" s="298">
        <v>11318</v>
      </c>
      <c r="KQ3" s="298">
        <v>11319</v>
      </c>
      <c r="KR3" s="298">
        <v>11320</v>
      </c>
      <c r="KS3" s="298">
        <v>11321</v>
      </c>
      <c r="KT3" s="298">
        <v>10736</v>
      </c>
      <c r="KU3" s="298">
        <v>11308</v>
      </c>
      <c r="KV3" s="298">
        <v>11309</v>
      </c>
      <c r="KW3" s="298">
        <v>11310</v>
      </c>
      <c r="KX3" s="298">
        <v>11311</v>
      </c>
      <c r="KY3" s="298">
        <v>11312</v>
      </c>
      <c r="KZ3" s="298">
        <v>11313</v>
      </c>
      <c r="LA3" s="298">
        <v>11314</v>
      </c>
      <c r="LB3" s="298">
        <v>10677</v>
      </c>
      <c r="LC3" s="298">
        <v>10728</v>
      </c>
      <c r="LD3" s="298">
        <v>10729</v>
      </c>
      <c r="LE3" s="298">
        <v>10730</v>
      </c>
      <c r="LF3" s="298">
        <v>11273</v>
      </c>
      <c r="LG3" s="298">
        <v>11274</v>
      </c>
      <c r="LH3" s="298">
        <v>11275</v>
      </c>
      <c r="LI3" s="298">
        <v>11276</v>
      </c>
      <c r="LJ3" s="298">
        <v>11277</v>
      </c>
      <c r="LK3" s="298">
        <v>11458</v>
      </c>
      <c r="LL3" s="298">
        <v>10735</v>
      </c>
      <c r="LM3" s="298">
        <v>11306</v>
      </c>
      <c r="LN3" s="298">
        <v>11307</v>
      </c>
      <c r="LO3" s="298">
        <v>10734</v>
      </c>
      <c r="LP3" s="298">
        <v>11304</v>
      </c>
      <c r="LQ3" s="298">
        <v>10678</v>
      </c>
      <c r="LR3" s="298">
        <v>10733</v>
      </c>
      <c r="LS3" s="298">
        <v>11289</v>
      </c>
      <c r="LT3" s="298">
        <v>11290</v>
      </c>
      <c r="LU3" s="298">
        <v>11291</v>
      </c>
      <c r="LV3" s="298">
        <v>11292</v>
      </c>
      <c r="LW3" s="298">
        <v>11293</v>
      </c>
      <c r="LX3" s="298">
        <v>11294</v>
      </c>
      <c r="LY3" s="298">
        <v>11295</v>
      </c>
      <c r="LZ3" s="298">
        <v>11296</v>
      </c>
      <c r="MA3" s="298">
        <v>10664</v>
      </c>
      <c r="MB3" s="298">
        <v>10834</v>
      </c>
      <c r="MC3" s="298">
        <v>10835</v>
      </c>
      <c r="MD3" s="298">
        <v>10836</v>
      </c>
      <c r="ME3" s="298">
        <v>10837</v>
      </c>
      <c r="MF3" s="298">
        <v>10838</v>
      </c>
      <c r="MG3" s="298">
        <v>10839</v>
      </c>
      <c r="MH3" s="298">
        <v>10840</v>
      </c>
      <c r="MI3" s="298">
        <v>10841</v>
      </c>
      <c r="MJ3" s="298">
        <v>10842</v>
      </c>
      <c r="MK3" s="298">
        <v>10843</v>
      </c>
      <c r="ML3" s="298">
        <v>10844</v>
      </c>
      <c r="MM3" s="298">
        <v>10697</v>
      </c>
      <c r="MN3" s="298">
        <v>10833</v>
      </c>
      <c r="MO3" s="298">
        <v>10850</v>
      </c>
      <c r="MP3" s="298">
        <v>10851</v>
      </c>
      <c r="MQ3" s="298">
        <v>10852</v>
      </c>
      <c r="MR3" s="298">
        <v>10853</v>
      </c>
      <c r="MS3" s="298">
        <v>10854</v>
      </c>
      <c r="MT3" s="298">
        <v>10855</v>
      </c>
      <c r="MU3" s="298">
        <v>10856</v>
      </c>
      <c r="MV3" s="298">
        <v>13747</v>
      </c>
      <c r="MW3" s="298">
        <v>10662</v>
      </c>
      <c r="MX3" s="298">
        <v>10817</v>
      </c>
      <c r="MY3" s="298">
        <v>10818</v>
      </c>
      <c r="MZ3" s="298">
        <v>10819</v>
      </c>
      <c r="NA3" s="298">
        <v>10820</v>
      </c>
      <c r="NB3" s="298">
        <v>10821</v>
      </c>
      <c r="NC3" s="298">
        <v>10822</v>
      </c>
      <c r="ND3" s="298">
        <v>10823</v>
      </c>
      <c r="NE3" s="298">
        <v>10824</v>
      </c>
      <c r="NF3" s="298">
        <v>10825</v>
      </c>
      <c r="NG3" s="298">
        <v>10826</v>
      </c>
      <c r="NH3" s="298">
        <v>28006</v>
      </c>
      <c r="NI3" s="298">
        <v>10696</v>
      </c>
      <c r="NJ3" s="298">
        <v>10845</v>
      </c>
      <c r="NK3" s="298">
        <v>10846</v>
      </c>
      <c r="NL3" s="298">
        <v>10847</v>
      </c>
      <c r="NM3" s="298">
        <v>10848</v>
      </c>
      <c r="NN3" s="298">
        <v>10849</v>
      </c>
      <c r="NO3" s="298">
        <v>13816</v>
      </c>
      <c r="NP3" s="298">
        <v>10665</v>
      </c>
      <c r="NQ3" s="298">
        <v>10857</v>
      </c>
      <c r="NR3" s="298">
        <v>10858</v>
      </c>
      <c r="NS3" s="298">
        <v>10859</v>
      </c>
      <c r="NT3" s="298">
        <v>10860</v>
      </c>
      <c r="NU3" s="298">
        <v>10861</v>
      </c>
      <c r="NV3" s="298">
        <v>10862</v>
      </c>
      <c r="NW3" s="298">
        <v>10663</v>
      </c>
      <c r="NX3" s="298">
        <v>10827</v>
      </c>
      <c r="NY3" s="298">
        <v>10828</v>
      </c>
      <c r="NZ3" s="298">
        <v>10829</v>
      </c>
      <c r="OA3" s="298">
        <v>10830</v>
      </c>
      <c r="OB3" s="298">
        <v>10831</v>
      </c>
      <c r="OC3" s="298">
        <v>22734</v>
      </c>
      <c r="OD3" s="298">
        <v>23962</v>
      </c>
      <c r="OE3" s="298">
        <v>10832</v>
      </c>
      <c r="OF3" s="298">
        <v>10685</v>
      </c>
      <c r="OG3" s="298">
        <v>10752</v>
      </c>
      <c r="OH3" s="298">
        <v>10753</v>
      </c>
      <c r="OI3" s="298">
        <v>10754</v>
      </c>
      <c r="OJ3" s="298">
        <v>10755</v>
      </c>
      <c r="OK3" s="298">
        <v>28785</v>
      </c>
      <c r="OL3" s="298">
        <v>10699</v>
      </c>
      <c r="OM3" s="298">
        <v>10866</v>
      </c>
      <c r="ON3" s="298">
        <v>10867</v>
      </c>
      <c r="OO3" s="298">
        <v>10868</v>
      </c>
      <c r="OP3" s="298">
        <v>10869</v>
      </c>
      <c r="OQ3" s="298">
        <v>10870</v>
      </c>
      <c r="OR3" s="298">
        <v>13817</v>
      </c>
      <c r="OS3" s="298">
        <v>10709</v>
      </c>
      <c r="OT3" s="298">
        <v>11077</v>
      </c>
      <c r="OU3" s="298">
        <v>11078</v>
      </c>
      <c r="OV3" s="298">
        <v>11079</v>
      </c>
      <c r="OW3" s="298">
        <v>11080</v>
      </c>
      <c r="OX3" s="298">
        <v>11081</v>
      </c>
      <c r="OY3" s="298">
        <v>11082</v>
      </c>
      <c r="OZ3" s="298">
        <v>11083</v>
      </c>
      <c r="PA3" s="298">
        <v>11084</v>
      </c>
      <c r="PB3" s="298">
        <v>11085</v>
      </c>
      <c r="PC3" s="298">
        <v>11086</v>
      </c>
      <c r="PD3" s="298">
        <v>11087</v>
      </c>
      <c r="PE3" s="298">
        <v>11088</v>
      </c>
      <c r="PF3" s="298">
        <v>11449</v>
      </c>
      <c r="PG3" s="298">
        <v>10670</v>
      </c>
      <c r="PH3" s="298">
        <v>10995</v>
      </c>
      <c r="PI3" s="298">
        <v>10996</v>
      </c>
      <c r="PJ3" s="298">
        <v>10997</v>
      </c>
      <c r="PK3" s="298">
        <v>10998</v>
      </c>
      <c r="PL3" s="298">
        <v>10999</v>
      </c>
      <c r="PM3" s="298">
        <v>11000</v>
      </c>
      <c r="PN3" s="298">
        <v>11001</v>
      </c>
      <c r="PO3" s="298">
        <v>11002</v>
      </c>
      <c r="PP3" s="298">
        <v>11003</v>
      </c>
      <c r="PQ3" s="298">
        <v>11004</v>
      </c>
      <c r="PR3" s="298">
        <v>11005</v>
      </c>
      <c r="PS3" s="298">
        <v>11006</v>
      </c>
      <c r="PT3" s="298">
        <v>11007</v>
      </c>
      <c r="PU3" s="298">
        <v>11008</v>
      </c>
      <c r="PV3" s="298">
        <v>11009</v>
      </c>
      <c r="PW3" s="298">
        <v>11010</v>
      </c>
      <c r="PX3" s="298">
        <v>11011</v>
      </c>
      <c r="PY3" s="298">
        <v>11012</v>
      </c>
      <c r="PZ3" s="298">
        <v>11445</v>
      </c>
      <c r="QA3" s="298">
        <v>12275</v>
      </c>
      <c r="QB3" s="298">
        <v>14132</v>
      </c>
      <c r="QC3" s="298">
        <v>10707</v>
      </c>
      <c r="QD3" s="298">
        <v>11051</v>
      </c>
      <c r="QE3" s="298">
        <v>11052</v>
      </c>
      <c r="QF3" s="298">
        <v>11053</v>
      </c>
      <c r="QG3" s="298">
        <v>11054</v>
      </c>
      <c r="QH3" s="298">
        <v>11055</v>
      </c>
      <c r="QI3" s="298">
        <v>11056</v>
      </c>
      <c r="QJ3" s="298">
        <v>11057</v>
      </c>
      <c r="QK3" s="298">
        <v>11058</v>
      </c>
      <c r="QL3" s="298">
        <v>11059</v>
      </c>
      <c r="QM3" s="298">
        <v>11060</v>
      </c>
      <c r="QN3" s="298">
        <v>10708</v>
      </c>
      <c r="QO3" s="298">
        <v>11061</v>
      </c>
      <c r="QP3" s="298">
        <v>11062</v>
      </c>
      <c r="QQ3" s="298">
        <v>11063</v>
      </c>
      <c r="QR3" s="298">
        <v>11064</v>
      </c>
      <c r="QS3" s="298">
        <v>11065</v>
      </c>
      <c r="QT3" s="298">
        <v>11066</v>
      </c>
      <c r="QU3" s="298">
        <v>11067</v>
      </c>
      <c r="QV3" s="298">
        <v>11068</v>
      </c>
      <c r="QW3" s="298">
        <v>11069</v>
      </c>
      <c r="QX3" s="298">
        <v>11070</v>
      </c>
      <c r="QY3" s="298">
        <v>11071</v>
      </c>
      <c r="QZ3" s="298">
        <v>11072</v>
      </c>
      <c r="RA3" s="298">
        <v>11073</v>
      </c>
      <c r="RB3" s="298">
        <v>11074</v>
      </c>
      <c r="RC3" s="298">
        <v>11075</v>
      </c>
      <c r="RD3" s="298">
        <v>11076</v>
      </c>
      <c r="RE3" s="298">
        <v>27988</v>
      </c>
      <c r="RF3" s="298">
        <v>27989</v>
      </c>
      <c r="RG3" s="298">
        <v>27990</v>
      </c>
      <c r="RH3" s="298">
        <v>10711</v>
      </c>
      <c r="RI3" s="298">
        <v>11104</v>
      </c>
      <c r="RJ3" s="298">
        <v>11105</v>
      </c>
      <c r="RK3" s="298">
        <v>11106</v>
      </c>
      <c r="RL3" s="298">
        <v>11107</v>
      </c>
      <c r="RM3" s="298">
        <v>11108</v>
      </c>
      <c r="RN3" s="298">
        <v>11109</v>
      </c>
      <c r="RO3" s="298">
        <v>11110</v>
      </c>
      <c r="RP3" s="298">
        <v>11111</v>
      </c>
      <c r="RQ3" s="298">
        <v>11112</v>
      </c>
      <c r="RR3" s="298">
        <v>11451</v>
      </c>
      <c r="RS3" s="298">
        <v>11040</v>
      </c>
      <c r="RT3" s="298">
        <v>11041</v>
      </c>
      <c r="RU3" s="298">
        <v>11043</v>
      </c>
      <c r="RV3" s="298">
        <v>11046</v>
      </c>
      <c r="RW3" s="298">
        <v>11047</v>
      </c>
      <c r="RX3" s="298">
        <v>11048</v>
      </c>
      <c r="RY3" s="298">
        <v>11049</v>
      </c>
      <c r="RZ3" s="298">
        <v>11050</v>
      </c>
      <c r="SA3" s="298">
        <v>10705</v>
      </c>
      <c r="SB3" s="298">
        <v>11030</v>
      </c>
      <c r="SC3" s="298">
        <v>11031</v>
      </c>
      <c r="SD3" s="298">
        <v>11032</v>
      </c>
      <c r="SE3" s="298">
        <v>11033</v>
      </c>
      <c r="SF3" s="298">
        <v>11034</v>
      </c>
      <c r="SG3" s="298">
        <v>11035</v>
      </c>
      <c r="SH3" s="298">
        <v>11036</v>
      </c>
      <c r="SI3" s="298">
        <v>11037</v>
      </c>
      <c r="SJ3" s="298">
        <v>11038</v>
      </c>
      <c r="SK3" s="298">
        <v>11039</v>
      </c>
      <c r="SL3" s="298">
        <v>11447</v>
      </c>
      <c r="SM3" s="298">
        <v>14133</v>
      </c>
      <c r="SN3" s="298">
        <v>10710</v>
      </c>
      <c r="SO3" s="298">
        <v>11089</v>
      </c>
      <c r="SP3" s="298">
        <v>11090</v>
      </c>
      <c r="SQ3" s="298">
        <v>11091</v>
      </c>
      <c r="SR3" s="298">
        <v>11092</v>
      </c>
      <c r="SS3" s="298">
        <v>11093</v>
      </c>
      <c r="ST3" s="298">
        <v>11094</v>
      </c>
      <c r="SU3" s="298">
        <v>11095</v>
      </c>
      <c r="SV3" s="298">
        <v>11096</v>
      </c>
      <c r="SW3" s="298">
        <v>11097</v>
      </c>
      <c r="SX3" s="298">
        <v>11098</v>
      </c>
      <c r="SY3" s="298">
        <v>11099</v>
      </c>
      <c r="SZ3" s="298">
        <v>11100</v>
      </c>
      <c r="TA3" s="298">
        <v>11101</v>
      </c>
      <c r="TB3" s="298">
        <v>11102</v>
      </c>
      <c r="TC3" s="298">
        <v>11103</v>
      </c>
      <c r="TD3" s="298">
        <v>11450</v>
      </c>
      <c r="TE3" s="298">
        <v>21323</v>
      </c>
      <c r="TF3" s="298">
        <v>10706</v>
      </c>
      <c r="TG3" s="298">
        <v>11042</v>
      </c>
      <c r="TH3" s="298">
        <v>11044</v>
      </c>
      <c r="TI3" s="298">
        <v>11045</v>
      </c>
      <c r="TJ3" s="298">
        <v>11448</v>
      </c>
      <c r="TK3" s="298">
        <v>21356</v>
      </c>
      <c r="TL3" s="298">
        <v>28778</v>
      </c>
      <c r="TM3" s="298">
        <v>28811</v>
      </c>
      <c r="TN3" s="298">
        <v>28815</v>
      </c>
      <c r="TO3" s="298">
        <v>10704</v>
      </c>
      <c r="TP3" s="298">
        <v>10991</v>
      </c>
      <c r="TQ3" s="298">
        <v>10992</v>
      </c>
      <c r="TR3" s="298">
        <v>10993</v>
      </c>
      <c r="TS3" s="298">
        <v>10994</v>
      </c>
      <c r="TT3" s="298">
        <v>23367</v>
      </c>
      <c r="TU3" s="298">
        <v>10671</v>
      </c>
      <c r="TV3" s="298">
        <v>11013</v>
      </c>
      <c r="TW3" s="298">
        <v>11014</v>
      </c>
      <c r="TX3" s="298">
        <v>11015</v>
      </c>
      <c r="TY3" s="298">
        <v>11016</v>
      </c>
      <c r="TZ3" s="298">
        <v>11017</v>
      </c>
      <c r="UA3" s="298">
        <v>11018</v>
      </c>
      <c r="UB3" s="298">
        <v>11019</v>
      </c>
      <c r="UC3" s="298">
        <v>11020</v>
      </c>
      <c r="UD3" s="298">
        <v>11021</v>
      </c>
      <c r="UE3" s="298">
        <v>11022</v>
      </c>
      <c r="UF3" s="298">
        <v>11023</v>
      </c>
      <c r="UG3" s="298">
        <v>11024</v>
      </c>
      <c r="UH3" s="298">
        <v>11025</v>
      </c>
      <c r="UI3" s="298">
        <v>11026</v>
      </c>
      <c r="UJ3" s="298">
        <v>11027</v>
      </c>
      <c r="UK3" s="298">
        <v>11028</v>
      </c>
      <c r="UL3" s="298">
        <v>11029</v>
      </c>
      <c r="UM3" s="298">
        <v>11446</v>
      </c>
      <c r="UN3" s="298">
        <v>25058</v>
      </c>
      <c r="UO3" s="298">
        <v>25059</v>
      </c>
      <c r="UP3" s="298">
        <v>4007</v>
      </c>
      <c r="UQ3" s="298">
        <v>10702</v>
      </c>
      <c r="UR3" s="298">
        <v>10970</v>
      </c>
      <c r="US3" s="298">
        <v>10971</v>
      </c>
      <c r="UT3" s="298">
        <v>10972</v>
      </c>
      <c r="UU3" s="298">
        <v>10973</v>
      </c>
      <c r="UV3" s="298">
        <v>10974</v>
      </c>
      <c r="UW3" s="298">
        <v>10975</v>
      </c>
      <c r="UX3" s="298">
        <v>10976</v>
      </c>
      <c r="UY3" s="298">
        <v>10977</v>
      </c>
      <c r="UZ3" s="298">
        <v>10978</v>
      </c>
      <c r="VA3" s="298">
        <v>10979</v>
      </c>
      <c r="VB3" s="298">
        <v>10980</v>
      </c>
      <c r="VC3" s="298">
        <v>10981</v>
      </c>
      <c r="VD3" s="298">
        <v>10982</v>
      </c>
      <c r="VE3" s="298">
        <v>10983</v>
      </c>
      <c r="VF3" s="298">
        <v>10666</v>
      </c>
      <c r="VG3" s="298">
        <v>10871</v>
      </c>
      <c r="VH3" s="298">
        <v>10872</v>
      </c>
      <c r="VI3" s="298">
        <v>10873</v>
      </c>
      <c r="VJ3" s="298">
        <v>10874</v>
      </c>
      <c r="VK3" s="298">
        <v>10875</v>
      </c>
      <c r="VL3" s="298">
        <v>10876</v>
      </c>
      <c r="VM3" s="298">
        <v>10877</v>
      </c>
      <c r="VN3" s="298">
        <v>10878</v>
      </c>
      <c r="VO3" s="298">
        <v>10879</v>
      </c>
      <c r="VP3" s="298">
        <v>10880</v>
      </c>
      <c r="VQ3" s="298">
        <v>10881</v>
      </c>
      <c r="VR3" s="298">
        <v>10882</v>
      </c>
      <c r="VS3" s="298">
        <v>10883</v>
      </c>
      <c r="VT3" s="298">
        <v>10884</v>
      </c>
      <c r="VU3" s="298">
        <v>10885</v>
      </c>
      <c r="VV3" s="298">
        <v>10886</v>
      </c>
      <c r="VW3" s="298">
        <v>10887</v>
      </c>
      <c r="VX3" s="298">
        <v>10888</v>
      </c>
      <c r="VY3" s="298">
        <v>10889</v>
      </c>
      <c r="VZ3" s="298">
        <v>10890</v>
      </c>
      <c r="WA3" s="298">
        <v>10891</v>
      </c>
      <c r="WB3" s="298">
        <v>10892</v>
      </c>
      <c r="WC3" s="298">
        <v>10893</v>
      </c>
      <c r="WD3" s="298">
        <v>10894</v>
      </c>
      <c r="WE3" s="298">
        <v>11602</v>
      </c>
      <c r="WF3" s="298">
        <v>11608</v>
      </c>
      <c r="WG3" s="298">
        <v>22456</v>
      </c>
      <c r="WH3" s="298">
        <v>23839</v>
      </c>
      <c r="WI3" s="298">
        <v>24692</v>
      </c>
      <c r="WJ3" s="298">
        <v>27839</v>
      </c>
      <c r="WK3" s="298">
        <v>27840</v>
      </c>
      <c r="WL3" s="298">
        <v>27841</v>
      </c>
      <c r="WM3" s="298">
        <v>10667</v>
      </c>
      <c r="WN3" s="298">
        <v>10895</v>
      </c>
      <c r="WO3" s="298">
        <v>10896</v>
      </c>
      <c r="WP3" s="298">
        <v>10897</v>
      </c>
      <c r="WQ3" s="298">
        <v>10898</v>
      </c>
      <c r="WR3" s="298">
        <v>10899</v>
      </c>
      <c r="WS3" s="298">
        <v>10900</v>
      </c>
      <c r="WT3" s="298">
        <v>10901</v>
      </c>
      <c r="WU3" s="298">
        <v>10902</v>
      </c>
      <c r="WV3" s="298">
        <v>10904</v>
      </c>
      <c r="WW3" s="298">
        <v>10905</v>
      </c>
      <c r="WX3" s="298">
        <v>10906</v>
      </c>
      <c r="WY3" s="298">
        <v>10907</v>
      </c>
      <c r="WZ3" s="298">
        <v>10908</v>
      </c>
      <c r="XA3" s="298">
        <v>10909</v>
      </c>
      <c r="XB3" s="298">
        <v>10910</v>
      </c>
      <c r="XC3" s="298">
        <v>10911</v>
      </c>
      <c r="XD3" s="298">
        <v>10912</v>
      </c>
      <c r="XE3" s="298">
        <v>10913</v>
      </c>
      <c r="XF3" s="298">
        <v>10914</v>
      </c>
      <c r="XG3" s="298">
        <v>11619</v>
      </c>
      <c r="XH3" s="298">
        <v>23578</v>
      </c>
      <c r="XI3" s="298">
        <v>28020</v>
      </c>
      <c r="XJ3" s="298">
        <v>10668</v>
      </c>
      <c r="XK3" s="298">
        <v>10915</v>
      </c>
      <c r="XL3" s="298">
        <v>10916</v>
      </c>
      <c r="XM3" s="298">
        <v>10917</v>
      </c>
      <c r="XN3" s="298">
        <v>10918</v>
      </c>
      <c r="XO3" s="298">
        <v>10919</v>
      </c>
      <c r="XP3" s="298">
        <v>10920</v>
      </c>
      <c r="XQ3" s="298">
        <v>10921</v>
      </c>
      <c r="XR3" s="298">
        <v>10922</v>
      </c>
      <c r="XS3" s="298">
        <v>10923</v>
      </c>
      <c r="XT3" s="298">
        <v>10924</v>
      </c>
      <c r="XU3" s="298">
        <v>10925</v>
      </c>
      <c r="XV3" s="298">
        <v>10926</v>
      </c>
      <c r="XW3" s="298">
        <v>22302</v>
      </c>
      <c r="XX3" s="298">
        <v>27842</v>
      </c>
      <c r="XY3" s="298">
        <v>27843</v>
      </c>
      <c r="XZ3" s="298">
        <v>27844</v>
      </c>
      <c r="YA3" s="298">
        <v>10712</v>
      </c>
      <c r="YB3" s="298">
        <v>11113</v>
      </c>
      <c r="YC3" s="298">
        <v>11114</v>
      </c>
      <c r="YD3" s="298">
        <v>11115</v>
      </c>
      <c r="YE3" s="298">
        <v>11116</v>
      </c>
      <c r="YF3" s="298">
        <v>11117</v>
      </c>
      <c r="YG3" s="298">
        <v>11118</v>
      </c>
      <c r="YH3" s="298">
        <v>10701</v>
      </c>
      <c r="YI3" s="298">
        <v>10963</v>
      </c>
      <c r="YJ3" s="298">
        <v>10964</v>
      </c>
      <c r="YK3" s="298">
        <v>10965</v>
      </c>
      <c r="YL3" s="298">
        <v>10966</v>
      </c>
      <c r="YM3" s="298">
        <v>10967</v>
      </c>
      <c r="YN3" s="298">
        <v>10968</v>
      </c>
      <c r="YO3" s="298">
        <v>10969</v>
      </c>
      <c r="YP3" s="298">
        <v>11444</v>
      </c>
      <c r="YQ3" s="298">
        <v>10700</v>
      </c>
      <c r="YR3" s="298">
        <v>10927</v>
      </c>
      <c r="YS3" s="298">
        <v>10928</v>
      </c>
      <c r="YT3" s="298">
        <v>10929</v>
      </c>
      <c r="YU3" s="298">
        <v>10930</v>
      </c>
      <c r="YV3" s="298">
        <v>10931</v>
      </c>
      <c r="YW3" s="298">
        <v>10932</v>
      </c>
      <c r="YX3" s="298">
        <v>10933</v>
      </c>
      <c r="YY3" s="298">
        <v>10934</v>
      </c>
      <c r="YZ3" s="298">
        <v>10935</v>
      </c>
      <c r="ZA3" s="298">
        <v>10936</v>
      </c>
      <c r="ZB3" s="298">
        <v>10937</v>
      </c>
      <c r="ZC3" s="298">
        <v>10938</v>
      </c>
      <c r="ZD3" s="298">
        <v>10939</v>
      </c>
      <c r="ZE3" s="298">
        <v>10940</v>
      </c>
      <c r="ZF3" s="298">
        <v>10941</v>
      </c>
      <c r="ZG3" s="298">
        <v>10942</v>
      </c>
      <c r="ZH3" s="298">
        <v>10943</v>
      </c>
      <c r="ZI3" s="298">
        <v>23125</v>
      </c>
      <c r="ZJ3" s="298">
        <v>28014</v>
      </c>
      <c r="ZK3" s="298">
        <v>28015</v>
      </c>
      <c r="ZL3" s="298">
        <v>28016</v>
      </c>
      <c r="ZM3" s="298">
        <v>10703</v>
      </c>
      <c r="ZN3" s="298">
        <v>10985</v>
      </c>
      <c r="ZO3" s="298">
        <v>10986</v>
      </c>
      <c r="ZP3" s="298">
        <v>10987</v>
      </c>
      <c r="ZQ3" s="298">
        <v>10988</v>
      </c>
      <c r="ZR3" s="298">
        <v>10989</v>
      </c>
      <c r="ZS3" s="298">
        <v>10990</v>
      </c>
      <c r="ZT3" s="298">
        <v>10669</v>
      </c>
      <c r="ZU3" s="298">
        <v>10944</v>
      </c>
      <c r="ZV3" s="298">
        <v>10945</v>
      </c>
      <c r="ZW3" s="298">
        <v>10946</v>
      </c>
      <c r="ZX3" s="298">
        <v>10947</v>
      </c>
      <c r="ZY3" s="298">
        <v>10948</v>
      </c>
      <c r="ZZ3" s="298">
        <v>10949</v>
      </c>
      <c r="AAA3" s="298">
        <v>10950</v>
      </c>
      <c r="AAB3" s="298">
        <v>10951</v>
      </c>
      <c r="AAC3" s="298">
        <v>10952</v>
      </c>
      <c r="AAD3" s="298">
        <v>10953</v>
      </c>
      <c r="AAE3" s="298">
        <v>10954</v>
      </c>
      <c r="AAF3" s="298">
        <v>10956</v>
      </c>
      <c r="AAG3" s="298">
        <v>10957</v>
      </c>
      <c r="AAH3" s="298">
        <v>10958</v>
      </c>
      <c r="AAI3" s="298">
        <v>10959</v>
      </c>
      <c r="AAJ3" s="298">
        <v>10960</v>
      </c>
      <c r="AAK3" s="298">
        <v>10961</v>
      </c>
      <c r="AAL3" s="298">
        <v>10962</v>
      </c>
      <c r="AAM3" s="298">
        <v>11443</v>
      </c>
      <c r="AAN3" s="298">
        <v>21984</v>
      </c>
      <c r="AAO3" s="298">
        <v>24032</v>
      </c>
      <c r="AAP3" s="298">
        <v>24821</v>
      </c>
      <c r="AAQ3" s="298">
        <v>27967</v>
      </c>
      <c r="AAR3" s="298">
        <v>27968</v>
      </c>
      <c r="AAS3" s="298">
        <v>27976</v>
      </c>
      <c r="AAT3" s="298">
        <v>10738</v>
      </c>
      <c r="AAU3" s="298">
        <v>11340</v>
      </c>
      <c r="AAV3" s="298">
        <v>11341</v>
      </c>
      <c r="AAW3" s="298">
        <v>11342</v>
      </c>
      <c r="AAX3" s="298">
        <v>11343</v>
      </c>
      <c r="AAY3" s="298">
        <v>11344</v>
      </c>
      <c r="AAZ3" s="298">
        <v>11345</v>
      </c>
      <c r="ABA3" s="298">
        <v>11346</v>
      </c>
      <c r="ABB3" s="298">
        <v>10744</v>
      </c>
      <c r="ABC3" s="298">
        <v>11375</v>
      </c>
      <c r="ABD3" s="298">
        <v>11376</v>
      </c>
      <c r="ABE3" s="298">
        <v>11377</v>
      </c>
      <c r="ABF3" s="298">
        <v>11378</v>
      </c>
      <c r="ABG3" s="298">
        <v>11379</v>
      </c>
      <c r="ABH3" s="298">
        <v>11380</v>
      </c>
      <c r="ABI3" s="298">
        <v>11381</v>
      </c>
      <c r="ABJ3" s="298">
        <v>11382</v>
      </c>
      <c r="ABK3" s="298">
        <v>11383</v>
      </c>
      <c r="ABL3" s="298">
        <v>11385</v>
      </c>
      <c r="ABM3" s="298">
        <v>10680</v>
      </c>
      <c r="ABN3" s="298">
        <v>11322</v>
      </c>
      <c r="ABO3" s="298">
        <v>11324</v>
      </c>
      <c r="ABP3" s="298">
        <v>11325</v>
      </c>
      <c r="ABQ3" s="298">
        <v>11326</v>
      </c>
      <c r="ABR3" s="298">
        <v>11327</v>
      </c>
      <c r="ABS3" s="298">
        <v>11328</v>
      </c>
      <c r="ABT3" s="298">
        <v>11329</v>
      </c>
      <c r="ABU3" s="298">
        <v>11330</v>
      </c>
      <c r="ABV3" s="298">
        <v>11331</v>
      </c>
      <c r="ABW3" s="298">
        <v>11332</v>
      </c>
      <c r="ABX3" s="298">
        <v>11333</v>
      </c>
      <c r="ABY3" s="298">
        <v>11334</v>
      </c>
      <c r="ABZ3" s="298">
        <v>11335</v>
      </c>
      <c r="ACA3" s="298">
        <v>11336</v>
      </c>
      <c r="ACB3" s="298">
        <v>11337</v>
      </c>
      <c r="ACC3" s="298">
        <v>11338</v>
      </c>
      <c r="ACD3" s="298">
        <v>11339</v>
      </c>
      <c r="ACE3" s="298">
        <v>11660</v>
      </c>
      <c r="ACF3" s="298">
        <v>10739</v>
      </c>
      <c r="ACG3" s="298">
        <v>10740</v>
      </c>
      <c r="ACH3" s="298">
        <v>11347</v>
      </c>
      <c r="ACI3" s="298">
        <v>11348</v>
      </c>
      <c r="ACJ3" s="298">
        <v>11349</v>
      </c>
      <c r="ACK3" s="298">
        <v>11350</v>
      </c>
      <c r="ACL3" s="298">
        <v>11352</v>
      </c>
      <c r="ACM3" s="298">
        <v>11353</v>
      </c>
      <c r="ACN3" s="298">
        <v>11354</v>
      </c>
      <c r="ACO3" s="298">
        <v>10741</v>
      </c>
      <c r="ACP3" s="298">
        <v>11355</v>
      </c>
      <c r="ACQ3" s="298">
        <v>11356</v>
      </c>
      <c r="ACR3" s="298">
        <v>10743</v>
      </c>
      <c r="ACS3" s="298">
        <v>11323</v>
      </c>
      <c r="ACT3" s="298">
        <v>11372</v>
      </c>
      <c r="ACU3" s="298">
        <v>11373</v>
      </c>
      <c r="ACV3" s="298">
        <v>11374</v>
      </c>
      <c r="ACW3" s="298">
        <v>10681</v>
      </c>
      <c r="ACX3" s="298">
        <v>10742</v>
      </c>
      <c r="ACY3" s="298">
        <v>11357</v>
      </c>
      <c r="ACZ3" s="298">
        <v>11358</v>
      </c>
      <c r="ADA3" s="298">
        <v>11360</v>
      </c>
      <c r="ADB3" s="298">
        <v>11361</v>
      </c>
      <c r="ADC3" s="298">
        <v>11362</v>
      </c>
      <c r="ADD3" s="298">
        <v>11363</v>
      </c>
      <c r="ADE3" s="298">
        <v>11364</v>
      </c>
      <c r="ADF3" s="298">
        <v>11365</v>
      </c>
      <c r="ADG3" s="298">
        <v>11366</v>
      </c>
      <c r="ADH3" s="298">
        <v>11367</v>
      </c>
      <c r="ADI3" s="298">
        <v>11368</v>
      </c>
      <c r="ADJ3" s="298">
        <v>11369</v>
      </c>
      <c r="ADK3" s="298">
        <v>11370</v>
      </c>
      <c r="ADL3" s="298">
        <v>11371</v>
      </c>
      <c r="ADM3" s="298">
        <v>11459</v>
      </c>
      <c r="ADN3" s="298">
        <v>11654</v>
      </c>
      <c r="ADO3" s="298">
        <v>14138</v>
      </c>
      <c r="ADP3" s="298">
        <v>11359</v>
      </c>
      <c r="ADQ3" s="298">
        <v>10683</v>
      </c>
      <c r="ADR3" s="298">
        <v>11407</v>
      </c>
      <c r="ADS3" s="298">
        <v>11408</v>
      </c>
      <c r="ADT3" s="298">
        <v>11409</v>
      </c>
      <c r="ADU3" s="298">
        <v>11410</v>
      </c>
      <c r="ADV3" s="298">
        <v>11411</v>
      </c>
      <c r="ADW3" s="298">
        <v>11412</v>
      </c>
      <c r="ADX3" s="298">
        <v>11413</v>
      </c>
      <c r="ADY3" s="298">
        <v>14139</v>
      </c>
      <c r="ADZ3" s="298">
        <v>28817</v>
      </c>
      <c r="AEA3" s="298">
        <v>10750</v>
      </c>
      <c r="AEB3" s="298">
        <v>10751</v>
      </c>
      <c r="AEC3" s="298">
        <v>11435</v>
      </c>
      <c r="AED3" s="298">
        <v>11436</v>
      </c>
      <c r="AEE3" s="298">
        <v>11437</v>
      </c>
      <c r="AEF3" s="298">
        <v>11438</v>
      </c>
      <c r="AEG3" s="298">
        <v>11439</v>
      </c>
      <c r="AEH3" s="298">
        <v>11440</v>
      </c>
      <c r="AEI3" s="298">
        <v>11441</v>
      </c>
      <c r="AEJ3" s="298">
        <v>11442</v>
      </c>
      <c r="AEK3" s="298">
        <v>13818</v>
      </c>
      <c r="AEL3" s="298">
        <v>15010</v>
      </c>
      <c r="AEM3" s="298">
        <v>23771</v>
      </c>
      <c r="AEN3" s="298">
        <v>10748</v>
      </c>
      <c r="AEO3" s="298">
        <v>11423</v>
      </c>
      <c r="AEP3" s="298">
        <v>11424</v>
      </c>
      <c r="AEQ3" s="298">
        <v>11425</v>
      </c>
      <c r="AER3" s="298">
        <v>11426</v>
      </c>
      <c r="AES3" s="298">
        <v>11427</v>
      </c>
      <c r="AET3" s="298">
        <v>11428</v>
      </c>
      <c r="AEU3" s="298">
        <v>11429</v>
      </c>
      <c r="AEV3" s="298">
        <v>11430</v>
      </c>
      <c r="AEW3" s="298">
        <v>11431</v>
      </c>
      <c r="AEX3" s="298">
        <v>11460</v>
      </c>
      <c r="AEY3" s="298">
        <v>11464</v>
      </c>
      <c r="AEZ3" s="298">
        <v>10747</v>
      </c>
      <c r="AFA3" s="298">
        <v>11414</v>
      </c>
      <c r="AFB3" s="298">
        <v>11415</v>
      </c>
      <c r="AFC3" s="298">
        <v>11416</v>
      </c>
      <c r="AFD3" s="298">
        <v>11417</v>
      </c>
      <c r="AFE3" s="298">
        <v>11418</v>
      </c>
      <c r="AFF3" s="298">
        <v>11419</v>
      </c>
      <c r="AFG3" s="298">
        <v>11420</v>
      </c>
      <c r="AFH3" s="298">
        <v>11421</v>
      </c>
      <c r="AFI3" s="298">
        <v>11422</v>
      </c>
      <c r="AFJ3" s="298">
        <v>24673</v>
      </c>
      <c r="AFK3" s="298">
        <v>10684</v>
      </c>
      <c r="AFL3" s="298">
        <v>10749</v>
      </c>
      <c r="AFM3" s="298">
        <v>11432</v>
      </c>
      <c r="AFN3" s="298">
        <v>11433</v>
      </c>
      <c r="AFO3" s="298">
        <v>11434</v>
      </c>
      <c r="AFP3" s="298">
        <v>11461</v>
      </c>
      <c r="AFQ3" s="298">
        <v>13806</v>
      </c>
      <c r="AFR3" s="298">
        <v>24689</v>
      </c>
      <c r="AFS3" s="298">
        <v>10682</v>
      </c>
      <c r="AFT3" s="298">
        <v>10745</v>
      </c>
      <c r="AFU3" s="298">
        <v>11386</v>
      </c>
      <c r="AFV3" s="298">
        <v>11387</v>
      </c>
      <c r="AFW3" s="298">
        <v>11388</v>
      </c>
      <c r="AFX3" s="298">
        <v>11390</v>
      </c>
      <c r="AFY3" s="298">
        <v>11391</v>
      </c>
      <c r="AFZ3" s="298">
        <v>11392</v>
      </c>
      <c r="AGA3" s="298">
        <v>11393</v>
      </c>
      <c r="AGB3" s="298">
        <v>11394</v>
      </c>
      <c r="AGC3" s="298">
        <v>11395</v>
      </c>
      <c r="AGD3" s="298">
        <v>11396</v>
      </c>
      <c r="AGE3" s="298">
        <v>11397</v>
      </c>
      <c r="AGF3" s="298">
        <v>11398</v>
      </c>
      <c r="AGG3" s="298">
        <v>11399</v>
      </c>
      <c r="AGH3" s="298">
        <v>11400</v>
      </c>
      <c r="AGI3" s="298">
        <v>11401</v>
      </c>
      <c r="AGJ3" s="298">
        <v>10746</v>
      </c>
      <c r="AGK3" s="298">
        <v>11402</v>
      </c>
      <c r="AGL3" s="298">
        <v>11403</v>
      </c>
      <c r="AGM3" s="298">
        <v>11404</v>
      </c>
      <c r="AGN3" s="298">
        <v>11405</v>
      </c>
      <c r="AGO3" s="298">
        <v>11406</v>
      </c>
      <c r="AGP3" s="298">
        <v>28786</v>
      </c>
    </row>
    <row r="4" spans="1:874" x14ac:dyDescent="0.25">
      <c r="A4" s="297" t="s">
        <v>1334</v>
      </c>
      <c r="B4" s="298" t="s">
        <v>1335</v>
      </c>
      <c r="C4" s="297" t="s">
        <v>1336</v>
      </c>
      <c r="D4" s="297" t="s">
        <v>1337</v>
      </c>
      <c r="E4" s="297" t="s">
        <v>1338</v>
      </c>
      <c r="F4" s="297" t="s">
        <v>1339</v>
      </c>
      <c r="G4" s="297" t="s">
        <v>1340</v>
      </c>
      <c r="H4" s="297" t="s">
        <v>1341</v>
      </c>
      <c r="I4" s="297" t="s">
        <v>1342</v>
      </c>
      <c r="J4" s="297" t="s">
        <v>1343</v>
      </c>
      <c r="K4" s="297" t="s">
        <v>1344</v>
      </c>
      <c r="L4" s="297" t="s">
        <v>1345</v>
      </c>
      <c r="M4" s="297" t="s">
        <v>1346</v>
      </c>
      <c r="N4" s="297" t="s">
        <v>1347</v>
      </c>
      <c r="O4" s="297" t="s">
        <v>1348</v>
      </c>
      <c r="P4" s="297" t="s">
        <v>1349</v>
      </c>
      <c r="Q4" s="297" t="s">
        <v>1350</v>
      </c>
      <c r="R4" s="297" t="s">
        <v>1351</v>
      </c>
      <c r="S4" s="297" t="s">
        <v>1352</v>
      </c>
      <c r="T4" s="297" t="s">
        <v>1353</v>
      </c>
      <c r="U4" s="297" t="s">
        <v>1354</v>
      </c>
      <c r="V4" s="297" t="s">
        <v>1355</v>
      </c>
      <c r="W4" s="297" t="s">
        <v>1356</v>
      </c>
      <c r="X4" s="297" t="s">
        <v>1357</v>
      </c>
      <c r="Y4" s="297" t="s">
        <v>1358</v>
      </c>
      <c r="Z4" s="297" t="s">
        <v>1359</v>
      </c>
      <c r="AA4" s="297" t="s">
        <v>1360</v>
      </c>
      <c r="AB4" s="297" t="s">
        <v>1361</v>
      </c>
      <c r="AC4" s="297" t="s">
        <v>1362</v>
      </c>
      <c r="AD4" s="297" t="s">
        <v>1363</v>
      </c>
      <c r="AE4" s="297" t="s">
        <v>1364</v>
      </c>
      <c r="AF4" s="297" t="s">
        <v>1365</v>
      </c>
      <c r="AG4" s="297" t="s">
        <v>1366</v>
      </c>
      <c r="AH4" s="297" t="s">
        <v>1367</v>
      </c>
      <c r="AI4" s="297" t="s">
        <v>1368</v>
      </c>
      <c r="AJ4" s="297" t="s">
        <v>1369</v>
      </c>
      <c r="AK4" s="297" t="s">
        <v>1370</v>
      </c>
      <c r="AL4" s="297" t="s">
        <v>1371</v>
      </c>
      <c r="AM4" s="297" t="s">
        <v>1372</v>
      </c>
      <c r="AN4" s="297" t="s">
        <v>1373</v>
      </c>
      <c r="AO4" s="297" t="s">
        <v>1374</v>
      </c>
      <c r="AP4" s="297" t="s">
        <v>1375</v>
      </c>
      <c r="AQ4" s="297" t="s">
        <v>1376</v>
      </c>
      <c r="AR4" s="297" t="s">
        <v>1377</v>
      </c>
      <c r="AS4" s="297" t="s">
        <v>1378</v>
      </c>
      <c r="AT4" s="297" t="s">
        <v>1379</v>
      </c>
      <c r="AU4" s="297" t="s">
        <v>1380</v>
      </c>
      <c r="AV4" s="297" t="s">
        <v>1381</v>
      </c>
      <c r="AW4" s="297" t="s">
        <v>1382</v>
      </c>
      <c r="AX4" s="297" t="s">
        <v>1383</v>
      </c>
      <c r="AY4" s="297" t="s">
        <v>1384</v>
      </c>
      <c r="AZ4" s="297" t="s">
        <v>1385</v>
      </c>
      <c r="BA4" s="297" t="s">
        <v>1386</v>
      </c>
      <c r="BB4" s="297" t="s">
        <v>1387</v>
      </c>
      <c r="BC4" s="297" t="s">
        <v>1388</v>
      </c>
      <c r="BD4" s="297" t="s">
        <v>1389</v>
      </c>
      <c r="BE4" s="297" t="s">
        <v>1390</v>
      </c>
      <c r="BF4" s="297" t="s">
        <v>1391</v>
      </c>
      <c r="BG4" s="297" t="s">
        <v>1392</v>
      </c>
      <c r="BH4" s="297" t="s">
        <v>1393</v>
      </c>
      <c r="BI4" s="297" t="s">
        <v>1394</v>
      </c>
      <c r="BJ4" s="297" t="s">
        <v>1395</v>
      </c>
      <c r="BK4" s="297" t="s">
        <v>1396</v>
      </c>
      <c r="BL4" s="297" t="s">
        <v>1397</v>
      </c>
      <c r="BM4" s="297" t="s">
        <v>1398</v>
      </c>
      <c r="BN4" s="297" t="s">
        <v>1399</v>
      </c>
      <c r="BO4" s="297" t="s">
        <v>1400</v>
      </c>
      <c r="BP4" s="297" t="s">
        <v>1401</v>
      </c>
      <c r="BQ4" s="297" t="s">
        <v>1402</v>
      </c>
      <c r="BR4" s="297" t="s">
        <v>1403</v>
      </c>
      <c r="BS4" s="297" t="s">
        <v>1404</v>
      </c>
      <c r="BT4" s="297" t="s">
        <v>1405</v>
      </c>
      <c r="BU4" s="297" t="s">
        <v>1406</v>
      </c>
      <c r="BV4" s="297" t="s">
        <v>1407</v>
      </c>
      <c r="BW4" s="297" t="s">
        <v>1408</v>
      </c>
      <c r="BX4" s="297" t="s">
        <v>1409</v>
      </c>
      <c r="BY4" s="297" t="s">
        <v>1410</v>
      </c>
      <c r="BZ4" s="297" t="s">
        <v>1411</v>
      </c>
      <c r="CA4" s="297" t="s">
        <v>1412</v>
      </c>
      <c r="CB4" s="297" t="s">
        <v>1413</v>
      </c>
      <c r="CC4" s="297" t="s">
        <v>1414</v>
      </c>
      <c r="CD4" s="297" t="s">
        <v>1415</v>
      </c>
      <c r="CE4" s="297" t="s">
        <v>1416</v>
      </c>
      <c r="CF4" s="297" t="s">
        <v>1417</v>
      </c>
      <c r="CG4" s="297" t="s">
        <v>1418</v>
      </c>
      <c r="CH4" s="297" t="s">
        <v>1419</v>
      </c>
      <c r="CI4" s="297" t="s">
        <v>1420</v>
      </c>
      <c r="CJ4" s="297" t="s">
        <v>1421</v>
      </c>
      <c r="CK4" s="297" t="s">
        <v>1422</v>
      </c>
      <c r="CL4" s="297" t="s">
        <v>1423</v>
      </c>
      <c r="CM4" s="297" t="s">
        <v>1424</v>
      </c>
      <c r="CN4" s="297" t="s">
        <v>1425</v>
      </c>
      <c r="CO4" s="297" t="s">
        <v>1426</v>
      </c>
      <c r="CP4" s="297" t="s">
        <v>1427</v>
      </c>
      <c r="CQ4" s="297" t="s">
        <v>1428</v>
      </c>
      <c r="CR4" s="297" t="s">
        <v>1429</v>
      </c>
      <c r="CS4" s="297" t="s">
        <v>1430</v>
      </c>
      <c r="CT4" s="297" t="s">
        <v>1431</v>
      </c>
      <c r="CU4" s="297" t="s">
        <v>1432</v>
      </c>
      <c r="CV4" s="297" t="s">
        <v>1433</v>
      </c>
      <c r="CW4" s="297" t="s">
        <v>1434</v>
      </c>
      <c r="CX4" s="297" t="s">
        <v>1435</v>
      </c>
      <c r="CY4" s="297" t="s">
        <v>1436</v>
      </c>
      <c r="CZ4" s="297" t="s">
        <v>1437</v>
      </c>
      <c r="DA4" s="297" t="s">
        <v>1438</v>
      </c>
      <c r="DB4" s="297" t="s">
        <v>1439</v>
      </c>
      <c r="DC4" s="297" t="s">
        <v>1440</v>
      </c>
      <c r="DD4" s="297" t="s">
        <v>1441</v>
      </c>
      <c r="DE4" s="297" t="s">
        <v>1442</v>
      </c>
      <c r="DF4" s="297" t="s">
        <v>1443</v>
      </c>
      <c r="DG4" s="297" t="s">
        <v>1444</v>
      </c>
      <c r="DH4" s="297" t="s">
        <v>1445</v>
      </c>
      <c r="DI4" s="297" t="s">
        <v>1446</v>
      </c>
      <c r="DJ4" s="297" t="s">
        <v>1447</v>
      </c>
      <c r="DK4" s="297" t="s">
        <v>1448</v>
      </c>
      <c r="DL4" s="297" t="s">
        <v>1449</v>
      </c>
      <c r="DM4" s="297" t="s">
        <v>1450</v>
      </c>
      <c r="DN4" s="297" t="s">
        <v>1451</v>
      </c>
      <c r="DO4" s="297" t="s">
        <v>1452</v>
      </c>
      <c r="DP4" s="297" t="s">
        <v>1453</v>
      </c>
      <c r="DQ4" s="297" t="s">
        <v>1454</v>
      </c>
      <c r="DR4" s="297" t="s">
        <v>1455</v>
      </c>
      <c r="DS4" s="297" t="s">
        <v>1456</v>
      </c>
      <c r="DT4" s="297" t="s">
        <v>1457</v>
      </c>
      <c r="DU4" s="297" t="s">
        <v>1458</v>
      </c>
      <c r="DV4" s="297" t="s">
        <v>1459</v>
      </c>
      <c r="DW4" s="297" t="s">
        <v>1460</v>
      </c>
      <c r="DX4" s="297" t="s">
        <v>1461</v>
      </c>
      <c r="DY4" s="297" t="s">
        <v>1462</v>
      </c>
      <c r="DZ4" s="297" t="s">
        <v>1463</v>
      </c>
      <c r="EA4" s="297" t="s">
        <v>1464</v>
      </c>
      <c r="EB4" s="297" t="s">
        <v>1465</v>
      </c>
      <c r="EC4" s="297" t="s">
        <v>1466</v>
      </c>
      <c r="ED4" s="297" t="s">
        <v>1467</v>
      </c>
      <c r="EE4" s="297" t="s">
        <v>1468</v>
      </c>
      <c r="EF4" s="297" t="s">
        <v>1469</v>
      </c>
      <c r="EG4" s="297" t="s">
        <v>1470</v>
      </c>
      <c r="EH4" s="297" t="s">
        <v>1471</v>
      </c>
      <c r="EI4" s="297" t="s">
        <v>1472</v>
      </c>
      <c r="EJ4" s="297" t="s">
        <v>1473</v>
      </c>
      <c r="EK4" s="297" t="s">
        <v>1474</v>
      </c>
      <c r="EL4" s="297" t="s">
        <v>1475</v>
      </c>
      <c r="EM4" s="297" t="s">
        <v>1476</v>
      </c>
      <c r="EN4" s="297" t="s">
        <v>1477</v>
      </c>
      <c r="EO4" s="297" t="s">
        <v>1478</v>
      </c>
      <c r="EP4" s="297" t="s">
        <v>1479</v>
      </c>
      <c r="EQ4" s="297" t="s">
        <v>1480</v>
      </c>
      <c r="ER4" s="297" t="s">
        <v>1481</v>
      </c>
      <c r="ES4" s="297" t="s">
        <v>1482</v>
      </c>
      <c r="ET4" s="297" t="s">
        <v>1483</v>
      </c>
      <c r="EU4" s="297" t="s">
        <v>1484</v>
      </c>
      <c r="EV4" s="297" t="s">
        <v>1485</v>
      </c>
      <c r="EW4" s="297" t="s">
        <v>1486</v>
      </c>
      <c r="EX4" s="297" t="s">
        <v>1487</v>
      </c>
      <c r="EY4" s="297" t="s">
        <v>1488</v>
      </c>
      <c r="EZ4" s="297" t="s">
        <v>1489</v>
      </c>
      <c r="FA4" s="297" t="s">
        <v>1490</v>
      </c>
      <c r="FB4" s="297" t="s">
        <v>1491</v>
      </c>
      <c r="FC4" s="297" t="s">
        <v>1492</v>
      </c>
      <c r="FD4" s="297" t="s">
        <v>1493</v>
      </c>
      <c r="FE4" s="297" t="s">
        <v>1494</v>
      </c>
      <c r="FF4" s="297" t="s">
        <v>1495</v>
      </c>
      <c r="FG4" s="297" t="s">
        <v>1496</v>
      </c>
      <c r="FH4" s="297" t="s">
        <v>1497</v>
      </c>
      <c r="FI4" s="297" t="s">
        <v>1498</v>
      </c>
      <c r="FJ4" s="297" t="s">
        <v>1499</v>
      </c>
      <c r="FK4" s="297" t="s">
        <v>1500</v>
      </c>
      <c r="FL4" s="297" t="s">
        <v>1501</v>
      </c>
      <c r="FM4" s="297" t="s">
        <v>1502</v>
      </c>
      <c r="FN4" s="297" t="s">
        <v>1503</v>
      </c>
      <c r="FO4" s="297" t="s">
        <v>1504</v>
      </c>
      <c r="FP4" s="297" t="s">
        <v>1505</v>
      </c>
      <c r="FQ4" s="297" t="s">
        <v>1506</v>
      </c>
      <c r="FR4" s="297" t="s">
        <v>1507</v>
      </c>
      <c r="FS4" s="297" t="s">
        <v>1508</v>
      </c>
      <c r="FT4" s="297" t="s">
        <v>1509</v>
      </c>
      <c r="FU4" s="297" t="s">
        <v>1510</v>
      </c>
      <c r="FV4" s="297" t="s">
        <v>1511</v>
      </c>
      <c r="FW4" s="297" t="s">
        <v>1512</v>
      </c>
      <c r="FX4" s="297" t="s">
        <v>1513</v>
      </c>
      <c r="FY4" s="297" t="s">
        <v>1514</v>
      </c>
      <c r="FZ4" s="297" t="s">
        <v>1515</v>
      </c>
      <c r="GA4" s="297" t="s">
        <v>1516</v>
      </c>
      <c r="GB4" s="297" t="s">
        <v>1517</v>
      </c>
      <c r="GC4" s="297" t="s">
        <v>1518</v>
      </c>
      <c r="GD4" s="297" t="s">
        <v>1519</v>
      </c>
      <c r="GE4" s="297" t="s">
        <v>1520</v>
      </c>
      <c r="GF4" s="297" t="s">
        <v>1521</v>
      </c>
      <c r="GG4" s="297" t="s">
        <v>1522</v>
      </c>
      <c r="GH4" s="297" t="s">
        <v>1523</v>
      </c>
      <c r="GI4" s="297" t="s">
        <v>1524</v>
      </c>
      <c r="GJ4" s="297" t="s">
        <v>1525</v>
      </c>
      <c r="GK4" s="297" t="s">
        <v>1526</v>
      </c>
      <c r="GL4" s="297" t="s">
        <v>1527</v>
      </c>
      <c r="GM4" s="297" t="s">
        <v>1528</v>
      </c>
      <c r="GN4" s="297" t="s">
        <v>1529</v>
      </c>
      <c r="GO4" s="297" t="s">
        <v>1530</v>
      </c>
      <c r="GP4" s="297" t="s">
        <v>1531</v>
      </c>
      <c r="GQ4" s="297" t="s">
        <v>1532</v>
      </c>
      <c r="GR4" s="297" t="s">
        <v>1533</v>
      </c>
      <c r="GS4" s="297" t="s">
        <v>1534</v>
      </c>
      <c r="GT4" s="297" t="s">
        <v>1535</v>
      </c>
      <c r="GU4" s="297" t="s">
        <v>1536</v>
      </c>
      <c r="GV4" s="297" t="s">
        <v>1537</v>
      </c>
      <c r="GW4" s="297" t="s">
        <v>1538</v>
      </c>
      <c r="GX4" s="297" t="s">
        <v>1539</v>
      </c>
      <c r="GY4" s="297" t="s">
        <v>1540</v>
      </c>
      <c r="GZ4" s="297" t="s">
        <v>1541</v>
      </c>
      <c r="HA4" s="297" t="s">
        <v>1542</v>
      </c>
      <c r="HB4" s="297" t="s">
        <v>1543</v>
      </c>
      <c r="HC4" s="297" t="s">
        <v>1544</v>
      </c>
      <c r="HD4" s="297" t="s">
        <v>1545</v>
      </c>
      <c r="HE4" s="297" t="s">
        <v>1546</v>
      </c>
      <c r="HF4" s="297" t="s">
        <v>1547</v>
      </c>
      <c r="HG4" s="297" t="s">
        <v>1548</v>
      </c>
      <c r="HH4" s="297" t="s">
        <v>1549</v>
      </c>
      <c r="HI4" s="297" t="s">
        <v>1550</v>
      </c>
      <c r="HJ4" s="297" t="s">
        <v>1551</v>
      </c>
      <c r="HK4" s="297" t="s">
        <v>1552</v>
      </c>
      <c r="HL4" s="297" t="s">
        <v>1553</v>
      </c>
      <c r="HM4" s="297" t="s">
        <v>1554</v>
      </c>
      <c r="HN4" s="297" t="s">
        <v>1555</v>
      </c>
      <c r="HO4" s="297" t="s">
        <v>1556</v>
      </c>
      <c r="HP4" s="297" t="s">
        <v>1557</v>
      </c>
      <c r="HQ4" s="297" t="s">
        <v>1558</v>
      </c>
      <c r="HR4" s="297" t="s">
        <v>1559</v>
      </c>
      <c r="HS4" s="297" t="s">
        <v>1560</v>
      </c>
      <c r="HT4" s="297" t="s">
        <v>1561</v>
      </c>
      <c r="HU4" s="297" t="s">
        <v>1562</v>
      </c>
      <c r="HV4" s="297" t="s">
        <v>1563</v>
      </c>
      <c r="HW4" s="297" t="s">
        <v>1564</v>
      </c>
      <c r="HX4" s="297" t="s">
        <v>1565</v>
      </c>
      <c r="HY4" s="297" t="s">
        <v>1566</v>
      </c>
      <c r="HZ4" s="297" t="s">
        <v>1567</v>
      </c>
      <c r="IA4" s="297" t="s">
        <v>1568</v>
      </c>
      <c r="IB4" s="297" t="s">
        <v>1569</v>
      </c>
      <c r="IC4" s="297" t="s">
        <v>1570</v>
      </c>
      <c r="ID4" s="297" t="s">
        <v>1571</v>
      </c>
      <c r="IE4" s="297" t="s">
        <v>1572</v>
      </c>
      <c r="IF4" s="297" t="s">
        <v>1573</v>
      </c>
      <c r="IG4" s="297" t="s">
        <v>1574</v>
      </c>
      <c r="IH4" s="297" t="s">
        <v>1575</v>
      </c>
      <c r="II4" s="297" t="s">
        <v>1576</v>
      </c>
      <c r="IJ4" s="297" t="s">
        <v>1577</v>
      </c>
      <c r="IK4" s="297" t="s">
        <v>1578</v>
      </c>
      <c r="IL4" s="297" t="s">
        <v>1579</v>
      </c>
      <c r="IM4" s="297" t="s">
        <v>1580</v>
      </c>
      <c r="IN4" s="297" t="s">
        <v>1581</v>
      </c>
      <c r="IO4" s="297" t="s">
        <v>1582</v>
      </c>
      <c r="IP4" s="297" t="s">
        <v>1583</v>
      </c>
      <c r="IQ4" s="297" t="s">
        <v>1584</v>
      </c>
      <c r="IR4" s="297" t="s">
        <v>1585</v>
      </c>
      <c r="IS4" s="297" t="s">
        <v>1586</v>
      </c>
      <c r="IT4" s="297" t="s">
        <v>1587</v>
      </c>
      <c r="IU4" s="297" t="s">
        <v>1588</v>
      </c>
      <c r="IV4" s="297" t="s">
        <v>1589</v>
      </c>
      <c r="IW4" s="297" t="s">
        <v>1590</v>
      </c>
      <c r="IX4" s="297" t="s">
        <v>1591</v>
      </c>
      <c r="IY4" s="297" t="s">
        <v>1592</v>
      </c>
      <c r="IZ4" s="297" t="s">
        <v>1593</v>
      </c>
      <c r="JA4" s="297" t="s">
        <v>1594</v>
      </c>
      <c r="JB4" s="297" t="s">
        <v>1595</v>
      </c>
      <c r="JC4" s="297" t="s">
        <v>1596</v>
      </c>
      <c r="JD4" s="297" t="s">
        <v>1597</v>
      </c>
      <c r="JE4" s="297" t="s">
        <v>1598</v>
      </c>
      <c r="JF4" s="297" t="s">
        <v>1599</v>
      </c>
      <c r="JG4" s="297" t="s">
        <v>1600</v>
      </c>
      <c r="JH4" s="297" t="s">
        <v>1601</v>
      </c>
      <c r="JI4" s="297" t="s">
        <v>1602</v>
      </c>
      <c r="JJ4" s="297" t="s">
        <v>1603</v>
      </c>
      <c r="JK4" s="297" t="s">
        <v>1604</v>
      </c>
      <c r="JL4" s="297" t="s">
        <v>1605</v>
      </c>
      <c r="JM4" s="297" t="s">
        <v>1606</v>
      </c>
      <c r="JN4" s="297" t="s">
        <v>1607</v>
      </c>
      <c r="JO4" s="297" t="s">
        <v>1608</v>
      </c>
      <c r="JP4" s="297" t="s">
        <v>1609</v>
      </c>
      <c r="JQ4" s="297" t="s">
        <v>1610</v>
      </c>
      <c r="JR4" s="297" t="s">
        <v>1611</v>
      </c>
      <c r="JS4" s="297" t="s">
        <v>1612</v>
      </c>
      <c r="JT4" s="297" t="s">
        <v>1613</v>
      </c>
      <c r="JU4" s="297" t="s">
        <v>1614</v>
      </c>
      <c r="JV4" s="297" t="s">
        <v>1615</v>
      </c>
      <c r="JW4" s="297" t="s">
        <v>1616</v>
      </c>
      <c r="JX4" s="297" t="s">
        <v>1617</v>
      </c>
      <c r="JY4" s="297" t="s">
        <v>1618</v>
      </c>
      <c r="JZ4" s="297" t="s">
        <v>1619</v>
      </c>
      <c r="KA4" s="297" t="s">
        <v>1620</v>
      </c>
      <c r="KB4" s="297" t="s">
        <v>1621</v>
      </c>
      <c r="KC4" s="297" t="s">
        <v>1622</v>
      </c>
      <c r="KD4" s="297" t="s">
        <v>1623</v>
      </c>
      <c r="KE4" s="297" t="s">
        <v>1624</v>
      </c>
      <c r="KF4" s="297" t="s">
        <v>1625</v>
      </c>
      <c r="KG4" s="297" t="s">
        <v>1626</v>
      </c>
      <c r="KH4" s="297" t="s">
        <v>1627</v>
      </c>
      <c r="KI4" s="297" t="s">
        <v>1628</v>
      </c>
      <c r="KJ4" s="297" t="s">
        <v>1629</v>
      </c>
      <c r="KK4" s="297" t="s">
        <v>1630</v>
      </c>
      <c r="KL4" s="297" t="s">
        <v>1631</v>
      </c>
      <c r="KM4" s="297" t="s">
        <v>1632</v>
      </c>
      <c r="KN4" s="297" t="s">
        <v>1633</v>
      </c>
      <c r="KO4" s="297" t="s">
        <v>1634</v>
      </c>
      <c r="KP4" s="297" t="s">
        <v>1635</v>
      </c>
      <c r="KQ4" s="297" t="s">
        <v>1636</v>
      </c>
      <c r="KR4" s="297" t="s">
        <v>1637</v>
      </c>
      <c r="KS4" s="297" t="s">
        <v>1638</v>
      </c>
      <c r="KT4" s="297" t="s">
        <v>1639</v>
      </c>
      <c r="KU4" s="297" t="s">
        <v>1640</v>
      </c>
      <c r="KV4" s="297" t="s">
        <v>1641</v>
      </c>
      <c r="KW4" s="297" t="s">
        <v>1642</v>
      </c>
      <c r="KX4" s="297" t="s">
        <v>1643</v>
      </c>
      <c r="KY4" s="297" t="s">
        <v>1644</v>
      </c>
      <c r="KZ4" s="297" t="s">
        <v>1645</v>
      </c>
      <c r="LA4" s="297" t="s">
        <v>1646</v>
      </c>
      <c r="LB4" s="297" t="s">
        <v>1647</v>
      </c>
      <c r="LC4" s="297" t="s">
        <v>1648</v>
      </c>
      <c r="LD4" s="297" t="s">
        <v>1649</v>
      </c>
      <c r="LE4" s="297" t="s">
        <v>1650</v>
      </c>
      <c r="LF4" s="297" t="s">
        <v>1651</v>
      </c>
      <c r="LG4" s="297" t="s">
        <v>1652</v>
      </c>
      <c r="LH4" s="297" t="s">
        <v>1653</v>
      </c>
      <c r="LI4" s="297" t="s">
        <v>1654</v>
      </c>
      <c r="LJ4" s="297" t="s">
        <v>1655</v>
      </c>
      <c r="LK4" s="297" t="s">
        <v>1656</v>
      </c>
      <c r="LL4" s="297" t="s">
        <v>1657</v>
      </c>
      <c r="LM4" s="297" t="s">
        <v>1658</v>
      </c>
      <c r="LN4" s="297" t="s">
        <v>1659</v>
      </c>
      <c r="LO4" s="297" t="s">
        <v>1660</v>
      </c>
      <c r="LP4" s="297" t="s">
        <v>1661</v>
      </c>
      <c r="LQ4" s="297" t="s">
        <v>1662</v>
      </c>
      <c r="LR4" s="297" t="s">
        <v>1663</v>
      </c>
      <c r="LS4" s="297" t="s">
        <v>1664</v>
      </c>
      <c r="LT4" s="297" t="s">
        <v>1665</v>
      </c>
      <c r="LU4" s="297" t="s">
        <v>1666</v>
      </c>
      <c r="LV4" s="297" t="s">
        <v>1667</v>
      </c>
      <c r="LW4" s="297" t="s">
        <v>1668</v>
      </c>
      <c r="LX4" s="297" t="s">
        <v>1669</v>
      </c>
      <c r="LY4" s="297" t="s">
        <v>1670</v>
      </c>
      <c r="LZ4" s="297" t="s">
        <v>1671</v>
      </c>
      <c r="MA4" s="297" t="s">
        <v>1672</v>
      </c>
      <c r="MB4" s="297" t="s">
        <v>1673</v>
      </c>
      <c r="MC4" s="297" t="s">
        <v>1674</v>
      </c>
      <c r="MD4" s="297" t="s">
        <v>1675</v>
      </c>
      <c r="ME4" s="297" t="s">
        <v>1676</v>
      </c>
      <c r="MF4" s="297" t="s">
        <v>1677</v>
      </c>
      <c r="MG4" s="297" t="s">
        <v>1678</v>
      </c>
      <c r="MH4" s="297" t="s">
        <v>1679</v>
      </c>
      <c r="MI4" s="297" t="s">
        <v>1680</v>
      </c>
      <c r="MJ4" s="297" t="s">
        <v>1681</v>
      </c>
      <c r="MK4" s="297" t="s">
        <v>1682</v>
      </c>
      <c r="ML4" s="297" t="s">
        <v>1683</v>
      </c>
      <c r="MM4" s="297" t="s">
        <v>1684</v>
      </c>
      <c r="MN4" s="297" t="s">
        <v>1685</v>
      </c>
      <c r="MO4" s="297" t="s">
        <v>1686</v>
      </c>
      <c r="MP4" s="297" t="s">
        <v>1687</v>
      </c>
      <c r="MQ4" s="297" t="s">
        <v>1688</v>
      </c>
      <c r="MR4" s="297" t="s">
        <v>1689</v>
      </c>
      <c r="MS4" s="297" t="s">
        <v>1690</v>
      </c>
      <c r="MT4" s="297" t="s">
        <v>1691</v>
      </c>
      <c r="MU4" s="297" t="s">
        <v>1692</v>
      </c>
      <c r="MV4" s="297" t="s">
        <v>1693</v>
      </c>
      <c r="MW4" s="297" t="s">
        <v>1694</v>
      </c>
      <c r="MX4" s="297" t="s">
        <v>1695</v>
      </c>
      <c r="MY4" s="297" t="s">
        <v>1696</v>
      </c>
      <c r="MZ4" s="297" t="s">
        <v>1697</v>
      </c>
      <c r="NA4" s="297" t="s">
        <v>1698</v>
      </c>
      <c r="NB4" s="297" t="s">
        <v>1699</v>
      </c>
      <c r="NC4" s="297" t="s">
        <v>1700</v>
      </c>
      <c r="ND4" s="297" t="s">
        <v>1701</v>
      </c>
      <c r="NE4" s="297" t="s">
        <v>1702</v>
      </c>
      <c r="NF4" s="297" t="s">
        <v>1703</v>
      </c>
      <c r="NG4" s="297" t="s">
        <v>1704</v>
      </c>
      <c r="NH4" s="297" t="s">
        <v>1705</v>
      </c>
      <c r="NI4" s="297" t="s">
        <v>1706</v>
      </c>
      <c r="NJ4" s="297" t="s">
        <v>1707</v>
      </c>
      <c r="NK4" s="297" t="s">
        <v>1708</v>
      </c>
      <c r="NL4" s="297" t="s">
        <v>1709</v>
      </c>
      <c r="NM4" s="297" t="s">
        <v>1710</v>
      </c>
      <c r="NN4" s="297" t="s">
        <v>1711</v>
      </c>
      <c r="NO4" s="297" t="s">
        <v>1712</v>
      </c>
      <c r="NP4" s="297" t="s">
        <v>1713</v>
      </c>
      <c r="NQ4" s="297" t="s">
        <v>1714</v>
      </c>
      <c r="NR4" s="297" t="s">
        <v>1715</v>
      </c>
      <c r="NS4" s="297" t="s">
        <v>1716</v>
      </c>
      <c r="NT4" s="297" t="s">
        <v>1717</v>
      </c>
      <c r="NU4" s="297" t="s">
        <v>1718</v>
      </c>
      <c r="NV4" s="297" t="s">
        <v>1719</v>
      </c>
      <c r="NW4" s="297" t="s">
        <v>1720</v>
      </c>
      <c r="NX4" s="297" t="s">
        <v>1721</v>
      </c>
      <c r="NY4" s="297" t="s">
        <v>1722</v>
      </c>
      <c r="NZ4" s="297" t="s">
        <v>1723</v>
      </c>
      <c r="OA4" s="297" t="s">
        <v>1724</v>
      </c>
      <c r="OB4" s="297" t="s">
        <v>1725</v>
      </c>
      <c r="OC4" s="297" t="s">
        <v>1726</v>
      </c>
      <c r="OD4" s="297" t="s">
        <v>1727</v>
      </c>
      <c r="OE4" s="297" t="s">
        <v>1728</v>
      </c>
      <c r="OF4" s="297" t="s">
        <v>1729</v>
      </c>
      <c r="OG4" s="297" t="s">
        <v>1730</v>
      </c>
      <c r="OH4" s="297" t="s">
        <v>1731</v>
      </c>
      <c r="OI4" s="297" t="s">
        <v>1732</v>
      </c>
      <c r="OJ4" s="297" t="s">
        <v>1733</v>
      </c>
      <c r="OK4" s="297" t="s">
        <v>1734</v>
      </c>
      <c r="OL4" s="297" t="s">
        <v>1735</v>
      </c>
      <c r="OM4" s="297" t="s">
        <v>1736</v>
      </c>
      <c r="ON4" s="297" t="s">
        <v>1737</v>
      </c>
      <c r="OO4" s="297" t="s">
        <v>1738</v>
      </c>
      <c r="OP4" s="297" t="s">
        <v>1739</v>
      </c>
      <c r="OQ4" s="297" t="s">
        <v>1740</v>
      </c>
      <c r="OR4" s="297" t="s">
        <v>1741</v>
      </c>
      <c r="OS4" s="297" t="s">
        <v>1742</v>
      </c>
      <c r="OT4" s="297" t="s">
        <v>1743</v>
      </c>
      <c r="OU4" s="297" t="s">
        <v>1744</v>
      </c>
      <c r="OV4" s="297" t="s">
        <v>1745</v>
      </c>
      <c r="OW4" s="297" t="s">
        <v>1746</v>
      </c>
      <c r="OX4" s="297" t="s">
        <v>1747</v>
      </c>
      <c r="OY4" s="297" t="s">
        <v>1748</v>
      </c>
      <c r="OZ4" s="297" t="s">
        <v>1749</v>
      </c>
      <c r="PA4" s="297" t="s">
        <v>1750</v>
      </c>
      <c r="PB4" s="297" t="s">
        <v>1751</v>
      </c>
      <c r="PC4" s="297" t="s">
        <v>1752</v>
      </c>
      <c r="PD4" s="297" t="s">
        <v>1753</v>
      </c>
      <c r="PE4" s="297" t="s">
        <v>1754</v>
      </c>
      <c r="PF4" s="297" t="s">
        <v>1755</v>
      </c>
      <c r="PG4" s="297" t="s">
        <v>1756</v>
      </c>
      <c r="PH4" s="297" t="s">
        <v>1757</v>
      </c>
      <c r="PI4" s="297" t="s">
        <v>1758</v>
      </c>
      <c r="PJ4" s="297" t="s">
        <v>1759</v>
      </c>
      <c r="PK4" s="297" t="s">
        <v>1760</v>
      </c>
      <c r="PL4" s="297" t="s">
        <v>1761</v>
      </c>
      <c r="PM4" s="297" t="s">
        <v>1762</v>
      </c>
      <c r="PN4" s="297" t="s">
        <v>1763</v>
      </c>
      <c r="PO4" s="297" t="s">
        <v>1764</v>
      </c>
      <c r="PP4" s="297" t="s">
        <v>1765</v>
      </c>
      <c r="PQ4" s="297" t="s">
        <v>1766</v>
      </c>
      <c r="PR4" s="297" t="s">
        <v>1767</v>
      </c>
      <c r="PS4" s="297" t="s">
        <v>1768</v>
      </c>
      <c r="PT4" s="297" t="s">
        <v>1769</v>
      </c>
      <c r="PU4" s="297" t="s">
        <v>1770</v>
      </c>
      <c r="PV4" s="297" t="s">
        <v>1771</v>
      </c>
      <c r="PW4" s="297" t="s">
        <v>1772</v>
      </c>
      <c r="PX4" s="297" t="s">
        <v>1773</v>
      </c>
      <c r="PY4" s="297" t="s">
        <v>1774</v>
      </c>
      <c r="PZ4" s="297" t="s">
        <v>1775</v>
      </c>
      <c r="QA4" s="297" t="s">
        <v>1776</v>
      </c>
      <c r="QB4" s="297" t="s">
        <v>1777</v>
      </c>
      <c r="QC4" s="297" t="s">
        <v>1778</v>
      </c>
      <c r="QD4" s="297" t="s">
        <v>1779</v>
      </c>
      <c r="QE4" s="297" t="s">
        <v>1780</v>
      </c>
      <c r="QF4" s="297" t="s">
        <v>1781</v>
      </c>
      <c r="QG4" s="297" t="s">
        <v>1782</v>
      </c>
      <c r="QH4" s="297" t="s">
        <v>1783</v>
      </c>
      <c r="QI4" s="297" t="s">
        <v>1784</v>
      </c>
      <c r="QJ4" s="297" t="s">
        <v>1785</v>
      </c>
      <c r="QK4" s="297" t="s">
        <v>1786</v>
      </c>
      <c r="QL4" s="297" t="s">
        <v>1787</v>
      </c>
      <c r="QM4" s="297" t="s">
        <v>1788</v>
      </c>
      <c r="QN4" s="297" t="s">
        <v>1789</v>
      </c>
      <c r="QO4" s="297" t="s">
        <v>1790</v>
      </c>
      <c r="QP4" s="297" t="s">
        <v>1791</v>
      </c>
      <c r="QQ4" s="297" t="s">
        <v>1792</v>
      </c>
      <c r="QR4" s="297" t="s">
        <v>1793</v>
      </c>
      <c r="QS4" s="297" t="s">
        <v>1794</v>
      </c>
      <c r="QT4" s="297" t="s">
        <v>1795</v>
      </c>
      <c r="QU4" s="297" t="s">
        <v>1796</v>
      </c>
      <c r="QV4" s="297" t="s">
        <v>1797</v>
      </c>
      <c r="QW4" s="297" t="s">
        <v>1798</v>
      </c>
      <c r="QX4" s="297" t="s">
        <v>1799</v>
      </c>
      <c r="QY4" s="297" t="s">
        <v>1800</v>
      </c>
      <c r="QZ4" s="297" t="s">
        <v>1801</v>
      </c>
      <c r="RA4" s="297" t="s">
        <v>1802</v>
      </c>
      <c r="RB4" s="297" t="s">
        <v>1803</v>
      </c>
      <c r="RC4" s="297" t="s">
        <v>1804</v>
      </c>
      <c r="RD4" s="297" t="s">
        <v>1805</v>
      </c>
      <c r="RE4" s="297" t="s">
        <v>1806</v>
      </c>
      <c r="RF4" s="297" t="s">
        <v>1807</v>
      </c>
      <c r="RG4" s="297" t="s">
        <v>1808</v>
      </c>
      <c r="RH4" s="297" t="s">
        <v>1809</v>
      </c>
      <c r="RI4" s="297" t="s">
        <v>1810</v>
      </c>
      <c r="RJ4" s="297" t="s">
        <v>1811</v>
      </c>
      <c r="RK4" s="297" t="s">
        <v>1812</v>
      </c>
      <c r="RL4" s="297" t="s">
        <v>1813</v>
      </c>
      <c r="RM4" s="297" t="s">
        <v>1814</v>
      </c>
      <c r="RN4" s="297" t="s">
        <v>1815</v>
      </c>
      <c r="RO4" s="297" t="s">
        <v>1816</v>
      </c>
      <c r="RP4" s="297" t="s">
        <v>1817</v>
      </c>
      <c r="RQ4" s="297" t="s">
        <v>1818</v>
      </c>
      <c r="RR4" s="297" t="s">
        <v>1819</v>
      </c>
      <c r="RS4" s="297" t="s">
        <v>1820</v>
      </c>
      <c r="RT4" s="297" t="s">
        <v>1821</v>
      </c>
      <c r="RU4" s="297" t="s">
        <v>1822</v>
      </c>
      <c r="RV4" s="297" t="s">
        <v>1823</v>
      </c>
      <c r="RW4" s="297" t="s">
        <v>1824</v>
      </c>
      <c r="RX4" s="297" t="s">
        <v>1825</v>
      </c>
      <c r="RY4" s="297" t="s">
        <v>1826</v>
      </c>
      <c r="RZ4" s="297" t="s">
        <v>1827</v>
      </c>
      <c r="SA4" s="297" t="s">
        <v>1828</v>
      </c>
      <c r="SB4" s="297" t="s">
        <v>1829</v>
      </c>
      <c r="SC4" s="297" t="s">
        <v>1830</v>
      </c>
      <c r="SD4" s="297" t="s">
        <v>1831</v>
      </c>
      <c r="SE4" s="297" t="s">
        <v>1832</v>
      </c>
      <c r="SF4" s="297" t="s">
        <v>1833</v>
      </c>
      <c r="SG4" s="297" t="s">
        <v>1834</v>
      </c>
      <c r="SH4" s="297" t="s">
        <v>1835</v>
      </c>
      <c r="SI4" s="297" t="s">
        <v>1836</v>
      </c>
      <c r="SJ4" s="297" t="s">
        <v>1837</v>
      </c>
      <c r="SK4" s="297" t="s">
        <v>1838</v>
      </c>
      <c r="SL4" s="297" t="s">
        <v>1839</v>
      </c>
      <c r="SM4" s="297" t="s">
        <v>1840</v>
      </c>
      <c r="SN4" s="297" t="s">
        <v>1841</v>
      </c>
      <c r="SO4" s="297" t="s">
        <v>1842</v>
      </c>
      <c r="SP4" s="297" t="s">
        <v>1843</v>
      </c>
      <c r="SQ4" s="297" t="s">
        <v>1844</v>
      </c>
      <c r="SR4" s="297" t="s">
        <v>1845</v>
      </c>
      <c r="SS4" s="297" t="s">
        <v>1846</v>
      </c>
      <c r="ST4" s="297" t="s">
        <v>1847</v>
      </c>
      <c r="SU4" s="297" t="s">
        <v>1848</v>
      </c>
      <c r="SV4" s="297" t="s">
        <v>1849</v>
      </c>
      <c r="SW4" s="297" t="s">
        <v>1850</v>
      </c>
      <c r="SX4" s="297" t="s">
        <v>1851</v>
      </c>
      <c r="SY4" s="297" t="s">
        <v>1852</v>
      </c>
      <c r="SZ4" s="297" t="s">
        <v>1853</v>
      </c>
      <c r="TA4" s="297" t="s">
        <v>1854</v>
      </c>
      <c r="TB4" s="297" t="s">
        <v>1855</v>
      </c>
      <c r="TC4" s="297" t="s">
        <v>1856</v>
      </c>
      <c r="TD4" s="297" t="s">
        <v>1857</v>
      </c>
      <c r="TE4" s="297" t="s">
        <v>1858</v>
      </c>
      <c r="TF4" s="297" t="s">
        <v>1859</v>
      </c>
      <c r="TG4" s="297" t="s">
        <v>1860</v>
      </c>
      <c r="TH4" s="297" t="s">
        <v>1861</v>
      </c>
      <c r="TI4" s="297" t="s">
        <v>1862</v>
      </c>
      <c r="TJ4" s="297" t="s">
        <v>1863</v>
      </c>
      <c r="TK4" s="297" t="s">
        <v>1864</v>
      </c>
      <c r="TL4" s="297" t="s">
        <v>1865</v>
      </c>
      <c r="TM4" s="297" t="s">
        <v>1866</v>
      </c>
      <c r="TN4" s="297" t="s">
        <v>1867</v>
      </c>
      <c r="TO4" s="297" t="s">
        <v>1868</v>
      </c>
      <c r="TP4" s="297" t="s">
        <v>1869</v>
      </c>
      <c r="TQ4" s="297" t="s">
        <v>1870</v>
      </c>
      <c r="TR4" s="297" t="s">
        <v>1871</v>
      </c>
      <c r="TS4" s="297" t="s">
        <v>1872</v>
      </c>
      <c r="TT4" s="297" t="s">
        <v>1873</v>
      </c>
      <c r="TU4" s="297" t="s">
        <v>1874</v>
      </c>
      <c r="TV4" s="297" t="s">
        <v>1875</v>
      </c>
      <c r="TW4" s="297" t="s">
        <v>1876</v>
      </c>
      <c r="TX4" s="297" t="s">
        <v>1877</v>
      </c>
      <c r="TY4" s="297" t="s">
        <v>1878</v>
      </c>
      <c r="TZ4" s="297" t="s">
        <v>1879</v>
      </c>
      <c r="UA4" s="297" t="s">
        <v>1880</v>
      </c>
      <c r="UB4" s="297" t="s">
        <v>1881</v>
      </c>
      <c r="UC4" s="297" t="s">
        <v>1882</v>
      </c>
      <c r="UD4" s="297" t="s">
        <v>1883</v>
      </c>
      <c r="UE4" s="297" t="s">
        <v>1884</v>
      </c>
      <c r="UF4" s="297" t="s">
        <v>1885</v>
      </c>
      <c r="UG4" s="297" t="s">
        <v>1886</v>
      </c>
      <c r="UH4" s="297" t="s">
        <v>1887</v>
      </c>
      <c r="UI4" s="297" t="s">
        <v>1888</v>
      </c>
      <c r="UJ4" s="297" t="s">
        <v>1889</v>
      </c>
      <c r="UK4" s="297" t="s">
        <v>1890</v>
      </c>
      <c r="UL4" s="297" t="s">
        <v>1891</v>
      </c>
      <c r="UM4" s="297" t="s">
        <v>1892</v>
      </c>
      <c r="UN4" s="297" t="s">
        <v>1893</v>
      </c>
      <c r="UO4" s="297" t="s">
        <v>1894</v>
      </c>
      <c r="UP4" s="297" t="s">
        <v>1895</v>
      </c>
      <c r="UQ4" s="297" t="s">
        <v>1896</v>
      </c>
      <c r="UR4" s="297" t="s">
        <v>1897</v>
      </c>
      <c r="US4" s="297" t="s">
        <v>1898</v>
      </c>
      <c r="UT4" s="297" t="s">
        <v>1899</v>
      </c>
      <c r="UU4" s="297" t="s">
        <v>1900</v>
      </c>
      <c r="UV4" s="297" t="s">
        <v>1901</v>
      </c>
      <c r="UW4" s="297" t="s">
        <v>1902</v>
      </c>
      <c r="UX4" s="297" t="s">
        <v>1903</v>
      </c>
      <c r="UY4" s="297" t="s">
        <v>1904</v>
      </c>
      <c r="UZ4" s="297" t="s">
        <v>1905</v>
      </c>
      <c r="VA4" s="297" t="s">
        <v>1906</v>
      </c>
      <c r="VB4" s="297" t="s">
        <v>1907</v>
      </c>
      <c r="VC4" s="297" t="s">
        <v>1908</v>
      </c>
      <c r="VD4" s="297" t="s">
        <v>1909</v>
      </c>
      <c r="VE4" s="297" t="s">
        <v>1910</v>
      </c>
      <c r="VF4" s="297" t="s">
        <v>1911</v>
      </c>
      <c r="VG4" s="297" t="s">
        <v>1912</v>
      </c>
      <c r="VH4" s="297" t="s">
        <v>1913</v>
      </c>
      <c r="VI4" s="297" t="s">
        <v>1914</v>
      </c>
      <c r="VJ4" s="297" t="s">
        <v>1915</v>
      </c>
      <c r="VK4" s="297" t="s">
        <v>1916</v>
      </c>
      <c r="VL4" s="297" t="s">
        <v>1917</v>
      </c>
      <c r="VM4" s="297" t="s">
        <v>1918</v>
      </c>
      <c r="VN4" s="297" t="s">
        <v>1919</v>
      </c>
      <c r="VO4" s="297" t="s">
        <v>1920</v>
      </c>
      <c r="VP4" s="297" t="s">
        <v>1921</v>
      </c>
      <c r="VQ4" s="297" t="s">
        <v>1922</v>
      </c>
      <c r="VR4" s="297" t="s">
        <v>1923</v>
      </c>
      <c r="VS4" s="297" t="s">
        <v>1924</v>
      </c>
      <c r="VT4" s="297" t="s">
        <v>1925</v>
      </c>
      <c r="VU4" s="297" t="s">
        <v>1926</v>
      </c>
      <c r="VV4" s="297" t="s">
        <v>1927</v>
      </c>
      <c r="VW4" s="297" t="s">
        <v>1928</v>
      </c>
      <c r="VX4" s="297" t="s">
        <v>1929</v>
      </c>
      <c r="VY4" s="297" t="s">
        <v>1930</v>
      </c>
      <c r="VZ4" s="297" t="s">
        <v>1931</v>
      </c>
      <c r="WA4" s="297" t="s">
        <v>1932</v>
      </c>
      <c r="WB4" s="297" t="s">
        <v>1933</v>
      </c>
      <c r="WC4" s="297" t="s">
        <v>1934</v>
      </c>
      <c r="WD4" s="297" t="s">
        <v>1935</v>
      </c>
      <c r="WE4" s="297" t="s">
        <v>1936</v>
      </c>
      <c r="WF4" s="297" t="s">
        <v>1937</v>
      </c>
      <c r="WG4" s="297" t="s">
        <v>1938</v>
      </c>
      <c r="WH4" s="297" t="s">
        <v>1939</v>
      </c>
      <c r="WI4" s="297" t="s">
        <v>1940</v>
      </c>
      <c r="WJ4" s="297" t="s">
        <v>1941</v>
      </c>
      <c r="WK4" s="297" t="s">
        <v>1942</v>
      </c>
      <c r="WL4" s="297" t="s">
        <v>1943</v>
      </c>
      <c r="WM4" s="297" t="s">
        <v>1944</v>
      </c>
      <c r="WN4" s="297" t="s">
        <v>1945</v>
      </c>
      <c r="WO4" s="297" t="s">
        <v>1946</v>
      </c>
      <c r="WP4" s="297" t="s">
        <v>1947</v>
      </c>
      <c r="WQ4" s="297" t="s">
        <v>1948</v>
      </c>
      <c r="WR4" s="297" t="s">
        <v>1949</v>
      </c>
      <c r="WS4" s="297" t="s">
        <v>1950</v>
      </c>
      <c r="WT4" s="297" t="s">
        <v>1951</v>
      </c>
      <c r="WU4" s="297" t="s">
        <v>1952</v>
      </c>
      <c r="WV4" s="297" t="s">
        <v>1953</v>
      </c>
      <c r="WW4" s="297" t="s">
        <v>1954</v>
      </c>
      <c r="WX4" s="297" t="s">
        <v>1955</v>
      </c>
      <c r="WY4" s="297" t="s">
        <v>1956</v>
      </c>
      <c r="WZ4" s="297" t="s">
        <v>1957</v>
      </c>
      <c r="XA4" s="297" t="s">
        <v>1958</v>
      </c>
      <c r="XB4" s="297" t="s">
        <v>1959</v>
      </c>
      <c r="XC4" s="297" t="s">
        <v>1960</v>
      </c>
      <c r="XD4" s="297" t="s">
        <v>1961</v>
      </c>
      <c r="XE4" s="297" t="s">
        <v>1962</v>
      </c>
      <c r="XF4" s="297" t="s">
        <v>1963</v>
      </c>
      <c r="XG4" s="297" t="s">
        <v>1964</v>
      </c>
      <c r="XH4" s="297" t="s">
        <v>1965</v>
      </c>
      <c r="XI4" s="297" t="s">
        <v>1966</v>
      </c>
      <c r="XJ4" s="297" t="s">
        <v>1967</v>
      </c>
      <c r="XK4" s="297" t="s">
        <v>1968</v>
      </c>
      <c r="XL4" s="297" t="s">
        <v>1969</v>
      </c>
      <c r="XM4" s="297" t="s">
        <v>1970</v>
      </c>
      <c r="XN4" s="297" t="s">
        <v>1971</v>
      </c>
      <c r="XO4" s="297" t="s">
        <v>1972</v>
      </c>
      <c r="XP4" s="297" t="s">
        <v>1973</v>
      </c>
      <c r="XQ4" s="297" t="s">
        <v>1974</v>
      </c>
      <c r="XR4" s="297" t="s">
        <v>1975</v>
      </c>
      <c r="XS4" s="297" t="s">
        <v>1976</v>
      </c>
      <c r="XT4" s="297" t="s">
        <v>1977</v>
      </c>
      <c r="XU4" s="297" t="s">
        <v>1978</v>
      </c>
      <c r="XV4" s="297" t="s">
        <v>1979</v>
      </c>
      <c r="XW4" s="297" t="s">
        <v>1980</v>
      </c>
      <c r="XX4" s="297" t="s">
        <v>1981</v>
      </c>
      <c r="XY4" s="297" t="s">
        <v>1982</v>
      </c>
      <c r="XZ4" s="297" t="s">
        <v>1983</v>
      </c>
      <c r="YA4" s="297" t="s">
        <v>1984</v>
      </c>
      <c r="YB4" s="297" t="s">
        <v>1985</v>
      </c>
      <c r="YC4" s="297" t="s">
        <v>1986</v>
      </c>
      <c r="YD4" s="297" t="s">
        <v>1987</v>
      </c>
      <c r="YE4" s="297" t="s">
        <v>1988</v>
      </c>
      <c r="YF4" s="297" t="s">
        <v>1989</v>
      </c>
      <c r="YG4" s="297" t="s">
        <v>1990</v>
      </c>
      <c r="YH4" s="297" t="s">
        <v>1991</v>
      </c>
      <c r="YI4" s="297" t="s">
        <v>1992</v>
      </c>
      <c r="YJ4" s="297" t="s">
        <v>1993</v>
      </c>
      <c r="YK4" s="297" t="s">
        <v>1994</v>
      </c>
      <c r="YL4" s="297" t="s">
        <v>1995</v>
      </c>
      <c r="YM4" s="297" t="s">
        <v>1996</v>
      </c>
      <c r="YN4" s="297" t="s">
        <v>1997</v>
      </c>
      <c r="YO4" s="297" t="s">
        <v>1998</v>
      </c>
      <c r="YP4" s="297" t="s">
        <v>1999</v>
      </c>
      <c r="YQ4" s="297" t="s">
        <v>2000</v>
      </c>
      <c r="YR4" s="297" t="s">
        <v>2001</v>
      </c>
      <c r="YS4" s="297" t="s">
        <v>2002</v>
      </c>
      <c r="YT4" s="297" t="s">
        <v>2003</v>
      </c>
      <c r="YU4" s="297" t="s">
        <v>2004</v>
      </c>
      <c r="YV4" s="297" t="s">
        <v>2005</v>
      </c>
      <c r="YW4" s="297" t="s">
        <v>2006</v>
      </c>
      <c r="YX4" s="297" t="s">
        <v>2007</v>
      </c>
      <c r="YY4" s="297" t="s">
        <v>2008</v>
      </c>
      <c r="YZ4" s="297" t="s">
        <v>2009</v>
      </c>
      <c r="ZA4" s="297" t="s">
        <v>2010</v>
      </c>
      <c r="ZB4" s="297" t="s">
        <v>2011</v>
      </c>
      <c r="ZC4" s="297" t="s">
        <v>2012</v>
      </c>
      <c r="ZD4" s="297" t="s">
        <v>2013</v>
      </c>
      <c r="ZE4" s="297" t="s">
        <v>2014</v>
      </c>
      <c r="ZF4" s="297" t="s">
        <v>2015</v>
      </c>
      <c r="ZG4" s="297" t="s">
        <v>2016</v>
      </c>
      <c r="ZH4" s="297" t="s">
        <v>2017</v>
      </c>
      <c r="ZI4" s="297" t="s">
        <v>2018</v>
      </c>
      <c r="ZJ4" s="297" t="s">
        <v>2019</v>
      </c>
      <c r="ZK4" s="297" t="s">
        <v>2020</v>
      </c>
      <c r="ZL4" s="297" t="s">
        <v>2021</v>
      </c>
      <c r="ZM4" s="297" t="s">
        <v>2022</v>
      </c>
      <c r="ZN4" s="297" t="s">
        <v>2023</v>
      </c>
      <c r="ZO4" s="297" t="s">
        <v>2024</v>
      </c>
      <c r="ZP4" s="297" t="s">
        <v>2025</v>
      </c>
      <c r="ZQ4" s="297" t="s">
        <v>2026</v>
      </c>
      <c r="ZR4" s="297" t="s">
        <v>2027</v>
      </c>
      <c r="ZS4" s="297" t="s">
        <v>2028</v>
      </c>
      <c r="ZT4" s="297" t="s">
        <v>2029</v>
      </c>
      <c r="ZU4" s="297" t="s">
        <v>2030</v>
      </c>
      <c r="ZV4" s="297" t="s">
        <v>2031</v>
      </c>
      <c r="ZW4" s="297" t="s">
        <v>2032</v>
      </c>
      <c r="ZX4" s="297" t="s">
        <v>2033</v>
      </c>
      <c r="ZY4" s="297" t="s">
        <v>2034</v>
      </c>
      <c r="ZZ4" s="297" t="s">
        <v>2035</v>
      </c>
      <c r="AAA4" s="297" t="s">
        <v>2036</v>
      </c>
      <c r="AAB4" s="297" t="s">
        <v>2037</v>
      </c>
      <c r="AAC4" s="297" t="s">
        <v>2038</v>
      </c>
      <c r="AAD4" s="297" t="s">
        <v>2039</v>
      </c>
      <c r="AAE4" s="297" t="s">
        <v>2040</v>
      </c>
      <c r="AAF4" s="297" t="s">
        <v>2041</v>
      </c>
      <c r="AAG4" s="297" t="s">
        <v>2042</v>
      </c>
      <c r="AAH4" s="297" t="s">
        <v>2043</v>
      </c>
      <c r="AAI4" s="297" t="s">
        <v>2044</v>
      </c>
      <c r="AAJ4" s="297" t="s">
        <v>2045</v>
      </c>
      <c r="AAK4" s="297" t="s">
        <v>2046</v>
      </c>
      <c r="AAL4" s="297" t="s">
        <v>2047</v>
      </c>
      <c r="AAM4" s="297" t="s">
        <v>2048</v>
      </c>
      <c r="AAN4" s="297" t="s">
        <v>2049</v>
      </c>
      <c r="AAO4" s="297" t="s">
        <v>2050</v>
      </c>
      <c r="AAP4" s="297" t="s">
        <v>2051</v>
      </c>
      <c r="AAQ4" s="297" t="s">
        <v>2052</v>
      </c>
      <c r="AAR4" s="297" t="s">
        <v>2053</v>
      </c>
      <c r="AAS4" s="297" t="s">
        <v>2054</v>
      </c>
      <c r="AAT4" s="297" t="s">
        <v>2055</v>
      </c>
      <c r="AAU4" s="297" t="s">
        <v>2056</v>
      </c>
      <c r="AAV4" s="297" t="s">
        <v>2057</v>
      </c>
      <c r="AAW4" s="297" t="s">
        <v>2058</v>
      </c>
      <c r="AAX4" s="297" t="s">
        <v>2059</v>
      </c>
      <c r="AAY4" s="297" t="s">
        <v>2060</v>
      </c>
      <c r="AAZ4" s="297" t="s">
        <v>2061</v>
      </c>
      <c r="ABA4" s="297" t="s">
        <v>2062</v>
      </c>
      <c r="ABB4" s="297" t="s">
        <v>2063</v>
      </c>
      <c r="ABC4" s="297" t="s">
        <v>2064</v>
      </c>
      <c r="ABD4" s="297" t="s">
        <v>2065</v>
      </c>
      <c r="ABE4" s="297" t="s">
        <v>2066</v>
      </c>
      <c r="ABF4" s="297" t="s">
        <v>2067</v>
      </c>
      <c r="ABG4" s="297" t="s">
        <v>2068</v>
      </c>
      <c r="ABH4" s="297" t="s">
        <v>2069</v>
      </c>
      <c r="ABI4" s="297" t="s">
        <v>2070</v>
      </c>
      <c r="ABJ4" s="297" t="s">
        <v>2071</v>
      </c>
      <c r="ABK4" s="297" t="s">
        <v>2072</v>
      </c>
      <c r="ABL4" s="297" t="s">
        <v>2073</v>
      </c>
      <c r="ABM4" s="297" t="s">
        <v>2074</v>
      </c>
      <c r="ABN4" s="297" t="s">
        <v>2075</v>
      </c>
      <c r="ABO4" s="297" t="s">
        <v>2076</v>
      </c>
      <c r="ABP4" s="297" t="s">
        <v>2077</v>
      </c>
      <c r="ABQ4" s="297" t="s">
        <v>2078</v>
      </c>
      <c r="ABR4" s="297" t="s">
        <v>2079</v>
      </c>
      <c r="ABS4" s="297" t="s">
        <v>2080</v>
      </c>
      <c r="ABT4" s="297" t="s">
        <v>2081</v>
      </c>
      <c r="ABU4" s="297" t="s">
        <v>2082</v>
      </c>
      <c r="ABV4" s="297" t="s">
        <v>2083</v>
      </c>
      <c r="ABW4" s="297" t="s">
        <v>2084</v>
      </c>
      <c r="ABX4" s="297" t="s">
        <v>2085</v>
      </c>
      <c r="ABY4" s="297" t="s">
        <v>2086</v>
      </c>
      <c r="ABZ4" s="297" t="s">
        <v>2087</v>
      </c>
      <c r="ACA4" s="297" t="s">
        <v>2088</v>
      </c>
      <c r="ACB4" s="297" t="s">
        <v>2089</v>
      </c>
      <c r="ACC4" s="297" t="s">
        <v>2090</v>
      </c>
      <c r="ACD4" s="297" t="s">
        <v>2091</v>
      </c>
      <c r="ACE4" s="297" t="s">
        <v>2092</v>
      </c>
      <c r="ACF4" s="297" t="s">
        <v>2093</v>
      </c>
      <c r="ACG4" s="297" t="s">
        <v>2094</v>
      </c>
      <c r="ACH4" s="297" t="s">
        <v>2095</v>
      </c>
      <c r="ACI4" s="297" t="s">
        <v>2096</v>
      </c>
      <c r="ACJ4" s="297" t="s">
        <v>2097</v>
      </c>
      <c r="ACK4" s="297" t="s">
        <v>1559</v>
      </c>
      <c r="ACL4" s="297" t="s">
        <v>2098</v>
      </c>
      <c r="ACM4" s="297" t="s">
        <v>2099</v>
      </c>
      <c r="ACN4" s="297" t="s">
        <v>2100</v>
      </c>
      <c r="ACO4" s="297" t="s">
        <v>2101</v>
      </c>
      <c r="ACP4" s="297" t="s">
        <v>2102</v>
      </c>
      <c r="ACQ4" s="297" t="s">
        <v>2103</v>
      </c>
      <c r="ACR4" s="297" t="s">
        <v>2104</v>
      </c>
      <c r="ACS4" s="297" t="s">
        <v>2105</v>
      </c>
      <c r="ACT4" s="297" t="s">
        <v>2106</v>
      </c>
      <c r="ACU4" s="297" t="s">
        <v>2107</v>
      </c>
      <c r="ACV4" s="297" t="s">
        <v>2108</v>
      </c>
      <c r="ACW4" s="297" t="s">
        <v>2109</v>
      </c>
      <c r="ACX4" s="297" t="s">
        <v>2110</v>
      </c>
      <c r="ACY4" s="297" t="s">
        <v>2111</v>
      </c>
      <c r="ACZ4" s="297" t="s">
        <v>2112</v>
      </c>
      <c r="ADA4" s="297" t="s">
        <v>2113</v>
      </c>
      <c r="ADB4" s="297" t="s">
        <v>2114</v>
      </c>
      <c r="ADC4" s="297" t="s">
        <v>2115</v>
      </c>
      <c r="ADD4" s="297" t="s">
        <v>2116</v>
      </c>
      <c r="ADE4" s="297" t="s">
        <v>2117</v>
      </c>
      <c r="ADF4" s="297" t="s">
        <v>2118</v>
      </c>
      <c r="ADG4" s="297" t="s">
        <v>2119</v>
      </c>
      <c r="ADH4" s="297" t="s">
        <v>2120</v>
      </c>
      <c r="ADI4" s="297" t="s">
        <v>2121</v>
      </c>
      <c r="ADJ4" s="297" t="s">
        <v>2122</v>
      </c>
      <c r="ADK4" s="297" t="s">
        <v>2123</v>
      </c>
      <c r="ADL4" s="297" t="s">
        <v>2124</v>
      </c>
      <c r="ADM4" s="297" t="s">
        <v>2125</v>
      </c>
      <c r="ADN4" s="297" t="s">
        <v>2126</v>
      </c>
      <c r="ADO4" s="297" t="s">
        <v>2127</v>
      </c>
      <c r="ADP4" s="297" t="s">
        <v>2128</v>
      </c>
      <c r="ADQ4" s="297" t="s">
        <v>2129</v>
      </c>
      <c r="ADR4" s="297" t="s">
        <v>2130</v>
      </c>
      <c r="ADS4" s="297" t="s">
        <v>2131</v>
      </c>
      <c r="ADT4" s="297" t="s">
        <v>2132</v>
      </c>
      <c r="ADU4" s="297" t="s">
        <v>2133</v>
      </c>
      <c r="ADV4" s="297" t="s">
        <v>2134</v>
      </c>
      <c r="ADW4" s="297" t="s">
        <v>2135</v>
      </c>
      <c r="ADX4" s="297" t="s">
        <v>2136</v>
      </c>
      <c r="ADY4" s="297" t="s">
        <v>2137</v>
      </c>
      <c r="ADZ4" s="297" t="s">
        <v>2138</v>
      </c>
      <c r="AEA4" s="297" t="s">
        <v>2139</v>
      </c>
      <c r="AEB4" s="297" t="s">
        <v>2140</v>
      </c>
      <c r="AEC4" s="297" t="s">
        <v>2141</v>
      </c>
      <c r="AED4" s="297" t="s">
        <v>2142</v>
      </c>
      <c r="AEE4" s="297" t="s">
        <v>2143</v>
      </c>
      <c r="AEF4" s="297" t="s">
        <v>2144</v>
      </c>
      <c r="AEG4" s="297" t="s">
        <v>2145</v>
      </c>
      <c r="AEH4" s="297" t="s">
        <v>2146</v>
      </c>
      <c r="AEI4" s="297" t="s">
        <v>2147</v>
      </c>
      <c r="AEJ4" s="297" t="s">
        <v>2148</v>
      </c>
      <c r="AEK4" s="297" t="s">
        <v>2149</v>
      </c>
      <c r="AEL4" s="297" t="s">
        <v>2150</v>
      </c>
      <c r="AEM4" s="297" t="s">
        <v>2151</v>
      </c>
      <c r="AEN4" s="297" t="s">
        <v>2152</v>
      </c>
      <c r="AEO4" s="297" t="s">
        <v>2153</v>
      </c>
      <c r="AEP4" s="297" t="s">
        <v>2154</v>
      </c>
      <c r="AEQ4" s="297" t="s">
        <v>2155</v>
      </c>
      <c r="AER4" s="297" t="s">
        <v>2156</v>
      </c>
      <c r="AES4" s="297" t="s">
        <v>2157</v>
      </c>
      <c r="AET4" s="297" t="s">
        <v>2158</v>
      </c>
      <c r="AEU4" s="297" t="s">
        <v>2159</v>
      </c>
      <c r="AEV4" s="297" t="s">
        <v>2160</v>
      </c>
      <c r="AEW4" s="297" t="s">
        <v>2161</v>
      </c>
      <c r="AEX4" s="297" t="s">
        <v>2162</v>
      </c>
      <c r="AEY4" s="297" t="s">
        <v>2163</v>
      </c>
      <c r="AEZ4" s="297" t="s">
        <v>2164</v>
      </c>
      <c r="AFA4" s="297" t="s">
        <v>2165</v>
      </c>
      <c r="AFB4" s="297" t="s">
        <v>2166</v>
      </c>
      <c r="AFC4" s="297" t="s">
        <v>2167</v>
      </c>
      <c r="AFD4" s="297" t="s">
        <v>2168</v>
      </c>
      <c r="AFE4" s="297" t="s">
        <v>2169</v>
      </c>
      <c r="AFF4" s="297" t="s">
        <v>2170</v>
      </c>
      <c r="AFG4" s="297" t="s">
        <v>2171</v>
      </c>
      <c r="AFH4" s="297" t="s">
        <v>2172</v>
      </c>
      <c r="AFI4" s="297" t="s">
        <v>2173</v>
      </c>
      <c r="AFJ4" s="297" t="s">
        <v>2174</v>
      </c>
      <c r="AFK4" s="297" t="s">
        <v>2175</v>
      </c>
      <c r="AFL4" s="297" t="s">
        <v>2176</v>
      </c>
      <c r="AFM4" s="297" t="s">
        <v>2177</v>
      </c>
      <c r="AFN4" s="297" t="s">
        <v>2178</v>
      </c>
      <c r="AFO4" s="297" t="s">
        <v>2179</v>
      </c>
      <c r="AFP4" s="297" t="s">
        <v>2180</v>
      </c>
      <c r="AFQ4" s="297" t="s">
        <v>2181</v>
      </c>
      <c r="AFR4" s="297" t="s">
        <v>2182</v>
      </c>
      <c r="AFS4" s="297" t="s">
        <v>2183</v>
      </c>
      <c r="AFT4" s="297" t="s">
        <v>2184</v>
      </c>
      <c r="AFU4" s="297" t="s">
        <v>2185</v>
      </c>
      <c r="AFV4" s="297" t="s">
        <v>2186</v>
      </c>
      <c r="AFW4" s="297" t="s">
        <v>2187</v>
      </c>
      <c r="AFX4" s="297" t="s">
        <v>2188</v>
      </c>
      <c r="AFY4" s="297" t="s">
        <v>2189</v>
      </c>
      <c r="AFZ4" s="297" t="s">
        <v>2190</v>
      </c>
      <c r="AGA4" s="297" t="s">
        <v>2191</v>
      </c>
      <c r="AGB4" s="297" t="s">
        <v>2192</v>
      </c>
      <c r="AGC4" s="297" t="s">
        <v>2193</v>
      </c>
      <c r="AGD4" s="297" t="s">
        <v>2194</v>
      </c>
      <c r="AGE4" s="297" t="s">
        <v>2195</v>
      </c>
      <c r="AGF4" s="297" t="s">
        <v>2196</v>
      </c>
      <c r="AGG4" s="297" t="s">
        <v>2197</v>
      </c>
      <c r="AGH4" s="297" t="s">
        <v>2198</v>
      </c>
      <c r="AGI4" s="297" t="s">
        <v>2199</v>
      </c>
      <c r="AGJ4" s="297" t="s">
        <v>2200</v>
      </c>
      <c r="AGK4" s="297" t="s">
        <v>2201</v>
      </c>
      <c r="AGL4" s="297" t="s">
        <v>2202</v>
      </c>
      <c r="AGM4" s="297" t="s">
        <v>2203</v>
      </c>
      <c r="AGN4" s="297" t="s">
        <v>2204</v>
      </c>
      <c r="AGO4" s="297" t="s">
        <v>2205</v>
      </c>
      <c r="AGP4" s="297" t="s">
        <v>2206</v>
      </c>
    </row>
    <row r="5" spans="1:874" x14ac:dyDescent="0.25">
      <c r="A5" s="297" t="s">
        <v>641</v>
      </c>
      <c r="B5" s="298" t="s">
        <v>0</v>
      </c>
      <c r="C5" s="297" t="s">
        <v>1</v>
      </c>
      <c r="D5" s="299">
        <v>744678176.5</v>
      </c>
      <c r="E5" s="299">
        <v>91494795.180000007</v>
      </c>
      <c r="F5" s="299">
        <v>157854466.68000001</v>
      </c>
      <c r="G5" s="299">
        <v>39093956.780000009</v>
      </c>
      <c r="H5" s="299">
        <v>144489928.80000001</v>
      </c>
      <c r="I5" s="299">
        <v>51388556.030000001</v>
      </c>
      <c r="J5" s="299">
        <v>78063943.379999995</v>
      </c>
      <c r="K5" s="299">
        <v>94835584.090000018</v>
      </c>
      <c r="L5" s="299">
        <v>78346678.890000001</v>
      </c>
      <c r="M5" s="299">
        <v>57893232.339999989</v>
      </c>
      <c r="N5" s="299">
        <v>46505492.75</v>
      </c>
      <c r="O5" s="299">
        <v>47022828.700000003</v>
      </c>
      <c r="P5" s="299">
        <v>26002445.109999999</v>
      </c>
      <c r="Q5" s="299">
        <v>34686366.840000004</v>
      </c>
      <c r="R5" s="299">
        <v>38485719.529999986</v>
      </c>
      <c r="S5" s="299">
        <v>76781389.900000006</v>
      </c>
      <c r="T5" s="299">
        <v>54493346.019999996</v>
      </c>
      <c r="U5" s="299">
        <v>25215614.93</v>
      </c>
      <c r="V5" s="299">
        <v>577372286.65999997</v>
      </c>
      <c r="W5" s="299">
        <v>197688376.14999998</v>
      </c>
      <c r="X5" s="299">
        <v>59448393.579999998</v>
      </c>
      <c r="Y5" s="299">
        <v>93024513.950000003</v>
      </c>
      <c r="Z5" s="299">
        <v>52619290.109999999</v>
      </c>
      <c r="AA5" s="299">
        <v>61812152.68</v>
      </c>
      <c r="AB5" s="299">
        <v>27362801.25</v>
      </c>
      <c r="AC5" s="299">
        <v>165682537.29999998</v>
      </c>
      <c r="AD5" s="299">
        <v>70846821.040000007</v>
      </c>
      <c r="AE5" s="299">
        <v>45482856.879999995</v>
      </c>
      <c r="AF5" s="299">
        <v>123786993.89</v>
      </c>
      <c r="AG5" s="299">
        <v>59787819.149999991</v>
      </c>
      <c r="AH5" s="299">
        <v>102462672.77000001</v>
      </c>
      <c r="AI5" s="299">
        <v>65100941.569999993</v>
      </c>
      <c r="AJ5" s="299">
        <v>56144222.25</v>
      </c>
      <c r="AK5" s="299">
        <v>39609521.520000003</v>
      </c>
      <c r="AL5" s="299">
        <v>83753392.190000013</v>
      </c>
      <c r="AM5" s="299">
        <v>48712553.580000006</v>
      </c>
      <c r="AN5" s="299">
        <v>22987398.870000005</v>
      </c>
      <c r="AO5" s="299">
        <v>24259632.600000009</v>
      </c>
      <c r="AP5" s="299">
        <v>41018736.700000003</v>
      </c>
      <c r="AQ5" s="299">
        <v>24234089.59</v>
      </c>
      <c r="AR5" s="299">
        <v>32673398.030000001</v>
      </c>
      <c r="AS5" s="299">
        <v>24652803.760000002</v>
      </c>
      <c r="AT5" s="299">
        <v>227904275.1099999</v>
      </c>
      <c r="AU5" s="299">
        <v>18061521.260000005</v>
      </c>
      <c r="AV5" s="299">
        <v>17406853.629999999</v>
      </c>
      <c r="AW5" s="299">
        <v>24212403.519999996</v>
      </c>
      <c r="AX5" s="299">
        <v>37197340.030000001</v>
      </c>
      <c r="AY5" s="299">
        <v>48797337.879999995</v>
      </c>
      <c r="AZ5" s="299">
        <v>21589682.280000001</v>
      </c>
      <c r="BA5" s="299">
        <v>27394434.170000002</v>
      </c>
      <c r="BB5" s="299">
        <v>11285648.26</v>
      </c>
      <c r="BC5" s="299">
        <v>12655190.439999999</v>
      </c>
      <c r="BD5" s="299">
        <v>19269717.700000003</v>
      </c>
      <c r="BE5" s="299">
        <v>15376046.530000001</v>
      </c>
      <c r="BF5" s="299">
        <v>54118479.629999988</v>
      </c>
      <c r="BG5" s="299">
        <v>15554661.650000002</v>
      </c>
      <c r="BH5" s="299">
        <v>10358098.300000001</v>
      </c>
      <c r="BI5" s="299">
        <v>212923443.57999995</v>
      </c>
      <c r="BJ5" s="299">
        <v>150467309.42999995</v>
      </c>
      <c r="BK5" s="299">
        <v>54206005.069999993</v>
      </c>
      <c r="BL5" s="299">
        <v>19693154.559999999</v>
      </c>
      <c r="BM5" s="299">
        <v>70750672.099999979</v>
      </c>
      <c r="BN5" s="299">
        <v>62075122.710000008</v>
      </c>
      <c r="BO5" s="299">
        <v>30875675.490000002</v>
      </c>
      <c r="BP5" s="299">
        <v>291839499.04999995</v>
      </c>
      <c r="BQ5" s="299">
        <v>49901701.280000001</v>
      </c>
      <c r="BR5" s="299">
        <v>57536480.93</v>
      </c>
      <c r="BS5" s="299">
        <v>74481719.75</v>
      </c>
      <c r="BT5" s="299">
        <v>39342621.570000008</v>
      </c>
      <c r="BU5" s="299">
        <v>57604434.919999994</v>
      </c>
      <c r="BV5" s="299">
        <v>17056763.010000002</v>
      </c>
      <c r="BW5" s="299">
        <v>28093448.109999996</v>
      </c>
      <c r="BX5" s="299">
        <v>82947532.180000007</v>
      </c>
      <c r="BY5" s="299">
        <v>31293223.740000002</v>
      </c>
      <c r="BZ5" s="299">
        <v>22075509.789999999</v>
      </c>
      <c r="CA5" s="299">
        <v>69479760.169999957</v>
      </c>
      <c r="CB5" s="299">
        <v>34681153.189999998</v>
      </c>
      <c r="CC5" s="299">
        <v>35391064.049999997</v>
      </c>
      <c r="CD5" s="299">
        <v>22947862.669999998</v>
      </c>
      <c r="CE5" s="299">
        <v>783316856.04000008</v>
      </c>
      <c r="CF5" s="299">
        <v>36371821.010000005</v>
      </c>
      <c r="CG5" s="299">
        <v>62471367.74000001</v>
      </c>
      <c r="CH5" s="299">
        <v>35387467.68</v>
      </c>
      <c r="CI5" s="299">
        <v>60207878.889999993</v>
      </c>
      <c r="CJ5" s="299">
        <v>38352905.409999996</v>
      </c>
      <c r="CK5" s="299">
        <v>52628610.909999996</v>
      </c>
      <c r="CL5" s="299">
        <v>67157050.74000001</v>
      </c>
      <c r="CM5" s="299">
        <v>15860532.760000002</v>
      </c>
      <c r="CN5" s="299">
        <v>57714421.899999999</v>
      </c>
      <c r="CO5" s="299">
        <v>39589337.689999998</v>
      </c>
      <c r="CP5" s="299">
        <v>39950934.119999997</v>
      </c>
      <c r="CQ5" s="299">
        <v>39267629.93</v>
      </c>
      <c r="CR5" s="299">
        <v>248811235.52999994</v>
      </c>
      <c r="CS5" s="299">
        <v>33895140.420000002</v>
      </c>
      <c r="CT5" s="299">
        <v>34870695.369999997</v>
      </c>
      <c r="CU5" s="299">
        <v>85234919.430000007</v>
      </c>
      <c r="CV5" s="299">
        <v>27087478.650000006</v>
      </c>
      <c r="CW5" s="299">
        <v>55545173</v>
      </c>
      <c r="CX5" s="299">
        <v>19225289.270000007</v>
      </c>
      <c r="CY5" s="299">
        <v>17213382.57</v>
      </c>
      <c r="CZ5" s="299">
        <v>146760266.59</v>
      </c>
      <c r="DA5" s="299">
        <v>115489646.81</v>
      </c>
      <c r="DB5" s="299">
        <v>41852217.979999997</v>
      </c>
      <c r="DC5" s="299">
        <v>34464705.289999992</v>
      </c>
      <c r="DD5" s="299">
        <v>60470604.460000001</v>
      </c>
      <c r="DE5" s="299">
        <v>72748987.349999994</v>
      </c>
      <c r="DF5" s="299">
        <v>60781997.180000007</v>
      </c>
      <c r="DG5" s="299">
        <v>66011186.610000007</v>
      </c>
      <c r="DH5" s="299">
        <v>32637975.649999995</v>
      </c>
      <c r="DI5" s="299">
        <v>1022115493.1900002</v>
      </c>
      <c r="DJ5" s="299">
        <v>50373546.460000001</v>
      </c>
      <c r="DK5" s="299">
        <v>74759829.829999998</v>
      </c>
      <c r="DL5" s="299">
        <v>43920297.670000002</v>
      </c>
      <c r="DM5" s="299">
        <v>70878679.400000006</v>
      </c>
      <c r="DN5" s="299">
        <v>40166428.260000005</v>
      </c>
      <c r="DO5" s="299">
        <v>123231216.22000003</v>
      </c>
      <c r="DP5" s="299">
        <v>53377457.100000001</v>
      </c>
      <c r="DQ5" s="299">
        <v>109880172.50999996</v>
      </c>
      <c r="DR5" s="299">
        <v>384213568.13</v>
      </c>
      <c r="DS5" s="299">
        <v>71238759.969999999</v>
      </c>
      <c r="DT5" s="299">
        <v>180596288.72</v>
      </c>
      <c r="DU5" s="299">
        <v>238050400.62</v>
      </c>
      <c r="DV5" s="299">
        <v>64227233.430000007</v>
      </c>
      <c r="DW5" s="299">
        <v>97469087.909999982</v>
      </c>
      <c r="DX5" s="299">
        <v>91389585.299999997</v>
      </c>
      <c r="DY5" s="299">
        <v>25688464.390000001</v>
      </c>
      <c r="DZ5" s="299">
        <v>48442396.539999999</v>
      </c>
      <c r="EA5" s="299">
        <v>38751493.880000003</v>
      </c>
      <c r="EB5" s="299">
        <v>87715372.709999964</v>
      </c>
      <c r="EC5" s="299">
        <v>137014350.02000001</v>
      </c>
      <c r="ED5" s="299">
        <v>118149364.15000004</v>
      </c>
      <c r="EE5" s="299">
        <v>42888419.980000004</v>
      </c>
      <c r="EF5" s="299">
        <v>55611023.260000005</v>
      </c>
      <c r="EG5" s="299">
        <v>49883607.790000007</v>
      </c>
      <c r="EH5" s="299">
        <v>79958160.909999996</v>
      </c>
      <c r="EI5" s="299">
        <v>75055005.150000006</v>
      </c>
      <c r="EJ5" s="299">
        <v>32211473.57</v>
      </c>
      <c r="EK5" s="299">
        <v>48457578.439999998</v>
      </c>
      <c r="EL5" s="299">
        <v>395253319.0799998</v>
      </c>
      <c r="EM5" s="299">
        <v>39946234.860000014</v>
      </c>
      <c r="EN5" s="299">
        <v>42083978.669999994</v>
      </c>
      <c r="EO5" s="299">
        <v>37941891.390000001</v>
      </c>
      <c r="EP5" s="299">
        <v>22823119.07</v>
      </c>
      <c r="EQ5" s="299">
        <v>18981977.370000001</v>
      </c>
      <c r="ER5" s="299">
        <v>71902001.159999996</v>
      </c>
      <c r="ES5" s="299">
        <v>44545970.68</v>
      </c>
      <c r="ET5" s="299">
        <v>35741600.690000005</v>
      </c>
      <c r="EU5" s="299">
        <v>376012435.78999996</v>
      </c>
      <c r="EV5" s="299">
        <v>18377579.560000002</v>
      </c>
      <c r="EW5" s="299">
        <v>48374532.36999999</v>
      </c>
      <c r="EX5" s="299">
        <v>72248288.439999998</v>
      </c>
      <c r="EY5" s="299">
        <v>102696350.35000002</v>
      </c>
      <c r="EZ5" s="299">
        <v>86174457.789999992</v>
      </c>
      <c r="FA5" s="299">
        <v>58415566.009999998</v>
      </c>
      <c r="FB5" s="299">
        <v>34402014.109999999</v>
      </c>
      <c r="FC5" s="299">
        <v>37809973.879999995</v>
      </c>
      <c r="FD5" s="299">
        <v>37137159.75</v>
      </c>
      <c r="FE5" s="299">
        <v>31637708.640000001</v>
      </c>
      <c r="FF5" s="299">
        <v>24600476.950000003</v>
      </c>
      <c r="FG5" s="299">
        <v>189302494.16999999</v>
      </c>
      <c r="FH5" s="299">
        <v>28792681.770000003</v>
      </c>
      <c r="FI5" s="299">
        <v>33032073.700000007</v>
      </c>
      <c r="FJ5" s="299">
        <v>34595974.670000017</v>
      </c>
      <c r="FK5" s="299">
        <v>47916631.770000003</v>
      </c>
      <c r="FL5" s="299">
        <v>66239896.259999998</v>
      </c>
      <c r="FM5" s="299">
        <v>0</v>
      </c>
      <c r="FN5" s="299">
        <v>11212307.880000001</v>
      </c>
      <c r="FO5" s="299">
        <v>598225712.4200002</v>
      </c>
      <c r="FP5" s="299">
        <v>24480651.309999999</v>
      </c>
      <c r="FQ5" s="299">
        <v>66351291.100000001</v>
      </c>
      <c r="FR5" s="299">
        <v>63335565.339999996</v>
      </c>
      <c r="FS5" s="299">
        <v>81095738.870000005</v>
      </c>
      <c r="FT5" s="299">
        <v>32214263.149999999</v>
      </c>
      <c r="FU5" s="299">
        <v>103715505.55999999</v>
      </c>
      <c r="FV5" s="299">
        <v>61700231.420000002</v>
      </c>
      <c r="FW5" s="299">
        <v>66975277.270000011</v>
      </c>
      <c r="FX5" s="299">
        <v>51759776.640000001</v>
      </c>
      <c r="FY5" s="299">
        <v>115617430.42999999</v>
      </c>
      <c r="FZ5" s="299">
        <v>32594402.689999994</v>
      </c>
      <c r="GA5" s="299">
        <v>51607508.480000004</v>
      </c>
      <c r="GB5" s="299">
        <v>235747627.85000002</v>
      </c>
      <c r="GC5" s="299">
        <v>23930412.190000001</v>
      </c>
      <c r="GD5" s="299">
        <v>33174586.199999999</v>
      </c>
      <c r="GE5" s="299">
        <v>67825857.370000005</v>
      </c>
      <c r="GF5" s="299">
        <v>34769181.57</v>
      </c>
      <c r="GG5" s="299">
        <v>26431705.480000004</v>
      </c>
      <c r="GH5" s="299">
        <v>29235345.869999997</v>
      </c>
      <c r="GI5" s="299">
        <v>74455950.710000008</v>
      </c>
      <c r="GJ5" s="299">
        <v>26435362.640000001</v>
      </c>
      <c r="GK5" s="299">
        <v>15375952.9</v>
      </c>
      <c r="GL5" s="299">
        <v>14121765.299999999</v>
      </c>
      <c r="GM5" s="299">
        <v>9036061.5700000003</v>
      </c>
      <c r="GN5" s="299">
        <v>124202742.61999999</v>
      </c>
      <c r="GO5" s="299">
        <v>40792355.32</v>
      </c>
      <c r="GP5" s="299">
        <v>31237028.719999999</v>
      </c>
      <c r="GQ5" s="299">
        <v>62273895.709999993</v>
      </c>
      <c r="GR5" s="299">
        <v>11469261.859999999</v>
      </c>
      <c r="GS5" s="299">
        <v>52816296.559999987</v>
      </c>
      <c r="GT5" s="299">
        <v>54395585.179999992</v>
      </c>
      <c r="GU5" s="299">
        <v>26626374.120000001</v>
      </c>
      <c r="GV5" s="299">
        <v>94885850.640000001</v>
      </c>
      <c r="GW5" s="299">
        <v>12637139.930000002</v>
      </c>
      <c r="GX5" s="299">
        <v>48019147.959999993</v>
      </c>
      <c r="GY5" s="299">
        <v>32082363.77</v>
      </c>
      <c r="GZ5" s="299">
        <v>433835377.67000002</v>
      </c>
      <c r="HA5" s="299">
        <v>58403797.480000019</v>
      </c>
      <c r="HB5" s="299">
        <v>62299675.530000001</v>
      </c>
      <c r="HC5" s="299">
        <v>76910436.850000009</v>
      </c>
      <c r="HD5" s="299">
        <v>65629354.480000004</v>
      </c>
      <c r="HE5" s="299">
        <v>72252034.169999987</v>
      </c>
      <c r="HF5" s="299">
        <v>277098713.58999997</v>
      </c>
      <c r="HG5" s="299">
        <v>69703442.220000014</v>
      </c>
      <c r="HH5" s="299">
        <v>88717897.000000015</v>
      </c>
      <c r="HI5" s="299">
        <v>35758053.890000001</v>
      </c>
      <c r="HJ5" s="299">
        <v>38921708.219999999</v>
      </c>
      <c r="HK5" s="299">
        <v>28818261.43999999</v>
      </c>
      <c r="HL5" s="299">
        <v>48748109.979999997</v>
      </c>
      <c r="HM5" s="299">
        <v>24668136.759999998</v>
      </c>
      <c r="HN5" s="299">
        <v>368853760.14999986</v>
      </c>
      <c r="HO5" s="299">
        <v>92934018.63000001</v>
      </c>
      <c r="HP5" s="299">
        <v>29623098.059999999</v>
      </c>
      <c r="HQ5" s="299">
        <v>25715154.120000008</v>
      </c>
      <c r="HR5" s="299">
        <v>26024976.109999999</v>
      </c>
      <c r="HS5" s="299">
        <v>27134936.330000002</v>
      </c>
      <c r="HT5" s="299">
        <v>65386702.850000001</v>
      </c>
      <c r="HU5" s="299">
        <v>35716681.909999989</v>
      </c>
      <c r="HV5" s="299">
        <v>32922906.710000008</v>
      </c>
      <c r="HW5" s="299">
        <v>28893066.740000002</v>
      </c>
      <c r="HX5" s="299">
        <v>33506669.089999996</v>
      </c>
      <c r="HY5" s="299">
        <v>57577024.010000005</v>
      </c>
      <c r="HZ5" s="299">
        <v>15094588.279999999</v>
      </c>
      <c r="IA5" s="299">
        <v>34828750.049999997</v>
      </c>
      <c r="IB5" s="299">
        <v>22820234.879999999</v>
      </c>
      <c r="IC5" s="299">
        <v>16052624.26</v>
      </c>
      <c r="ID5" s="299">
        <v>229171162.27999997</v>
      </c>
      <c r="IE5" s="299">
        <v>62465375.039999999</v>
      </c>
      <c r="IF5" s="299">
        <v>54359214.189999998</v>
      </c>
      <c r="IG5" s="299">
        <v>75243285.480000004</v>
      </c>
      <c r="IH5" s="299">
        <v>99133935.450000003</v>
      </c>
      <c r="II5" s="299">
        <v>36204057.049999997</v>
      </c>
      <c r="IJ5" s="299">
        <v>33376675.479999997</v>
      </c>
      <c r="IK5" s="299">
        <v>21060940.68</v>
      </c>
      <c r="IL5" s="299">
        <v>24471157.560000002</v>
      </c>
      <c r="IM5" s="299">
        <v>35063291.880000003</v>
      </c>
      <c r="IN5" s="299">
        <v>29568436.48</v>
      </c>
      <c r="IO5" s="299">
        <v>459982535.10000002</v>
      </c>
      <c r="IP5" s="299">
        <v>98107058.830000013</v>
      </c>
      <c r="IQ5" s="299">
        <v>48125302.089999981</v>
      </c>
      <c r="IR5" s="299">
        <v>33197694.189999998</v>
      </c>
      <c r="IS5" s="299">
        <v>31238885.699999988</v>
      </c>
      <c r="IT5" s="299">
        <v>15090393.470000001</v>
      </c>
      <c r="IU5" s="299">
        <v>38941618.900000006</v>
      </c>
      <c r="IV5" s="299">
        <v>17944853.240000002</v>
      </c>
      <c r="IW5" s="299">
        <v>15727639.890000001</v>
      </c>
      <c r="IX5" s="299">
        <v>23946131.210000001</v>
      </c>
      <c r="IY5" s="299">
        <v>46823942.560000002</v>
      </c>
      <c r="IZ5" s="299">
        <v>20960538.670000002</v>
      </c>
      <c r="JA5" s="299">
        <v>50939422.350000016</v>
      </c>
      <c r="JB5" s="299">
        <v>68203906.059999987</v>
      </c>
      <c r="JC5" s="299">
        <v>28715608.989999998</v>
      </c>
      <c r="JD5" s="299">
        <v>21027392.039999999</v>
      </c>
      <c r="JE5" s="299">
        <v>18784916.909999996</v>
      </c>
      <c r="JF5" s="299">
        <v>14411519.450000001</v>
      </c>
      <c r="JG5" s="299">
        <v>116698439.44</v>
      </c>
      <c r="JH5" s="299">
        <v>22093541.920000002</v>
      </c>
      <c r="JI5" s="299">
        <v>24581229.25</v>
      </c>
      <c r="JJ5" s="299">
        <v>41219576.500000007</v>
      </c>
      <c r="JK5" s="299">
        <v>33695824.309999995</v>
      </c>
      <c r="JL5" s="299">
        <v>44600178.82</v>
      </c>
      <c r="JM5" s="299">
        <v>19752575.060000002</v>
      </c>
      <c r="JN5" s="299">
        <v>305264509.02999997</v>
      </c>
      <c r="JO5" s="299">
        <v>130026905.75999999</v>
      </c>
      <c r="JP5" s="299">
        <v>29219966.310000002</v>
      </c>
      <c r="JQ5" s="299">
        <v>12100329.660000002</v>
      </c>
      <c r="JR5" s="299">
        <v>59892711.50999999</v>
      </c>
      <c r="JS5" s="299">
        <v>17725916.210000001</v>
      </c>
      <c r="JT5" s="299">
        <v>93424768.579999998</v>
      </c>
      <c r="JU5" s="299">
        <v>32473617.84</v>
      </c>
      <c r="JV5" s="299">
        <v>13407397.969999999</v>
      </c>
      <c r="JW5" s="299">
        <v>33758486.810000002</v>
      </c>
      <c r="JX5" s="299">
        <v>42741897.129999995</v>
      </c>
      <c r="JY5" s="299">
        <v>29931210.090000004</v>
      </c>
      <c r="JZ5" s="299">
        <v>36314272.18</v>
      </c>
      <c r="KA5" s="299">
        <v>15981849.59</v>
      </c>
      <c r="KB5" s="299">
        <v>27990138.969999999</v>
      </c>
      <c r="KC5" s="299">
        <v>640424626.80999994</v>
      </c>
      <c r="KD5" s="299">
        <v>116839395.39999999</v>
      </c>
      <c r="KE5" s="299">
        <v>30089963.249999996</v>
      </c>
      <c r="KF5" s="299">
        <v>34370154.119999997</v>
      </c>
      <c r="KG5" s="299">
        <v>39809540.369999997</v>
      </c>
      <c r="KH5" s="299">
        <v>37272423.039999999</v>
      </c>
      <c r="KI5" s="299">
        <v>145089942.85999998</v>
      </c>
      <c r="KJ5" s="299">
        <v>26068894.569999993</v>
      </c>
      <c r="KK5" s="299">
        <v>26278927.919999994</v>
      </c>
      <c r="KL5" s="299">
        <v>108187818.89</v>
      </c>
      <c r="KM5" s="299">
        <v>44697119.959999993</v>
      </c>
      <c r="KN5" s="299">
        <v>45674433.290000007</v>
      </c>
      <c r="KO5" s="299">
        <v>102887870.09999999</v>
      </c>
      <c r="KP5" s="299">
        <v>37136376.280000001</v>
      </c>
      <c r="KQ5" s="299">
        <v>54597421.68999999</v>
      </c>
      <c r="KR5" s="299">
        <v>275837370.40000004</v>
      </c>
      <c r="KS5" s="299">
        <v>51266673.530000001</v>
      </c>
      <c r="KT5" s="299">
        <v>142394773.22</v>
      </c>
      <c r="KU5" s="299">
        <v>16922627.100000001</v>
      </c>
      <c r="KV5" s="299">
        <v>11956309.260000002</v>
      </c>
      <c r="KW5" s="299">
        <v>59497787.869999997</v>
      </c>
      <c r="KX5" s="299">
        <v>52953511.540000007</v>
      </c>
      <c r="KY5" s="299">
        <v>17646503.570000004</v>
      </c>
      <c r="KZ5" s="299">
        <v>33749204.719999999</v>
      </c>
      <c r="LA5" s="299">
        <v>25694740.850000001</v>
      </c>
      <c r="LB5" s="299">
        <v>456593052.24000001</v>
      </c>
      <c r="LC5" s="299">
        <v>86811393.820000008</v>
      </c>
      <c r="LD5" s="299">
        <v>105618876.91000004</v>
      </c>
      <c r="LE5" s="299">
        <v>97827538.14000006</v>
      </c>
      <c r="LF5" s="299">
        <v>25006670.709999997</v>
      </c>
      <c r="LG5" s="299">
        <v>25980252.670000002</v>
      </c>
      <c r="LH5" s="299">
        <v>23204594.33070001</v>
      </c>
      <c r="LI5" s="299">
        <v>43013170.63000001</v>
      </c>
      <c r="LJ5" s="299">
        <v>21794719.749999996</v>
      </c>
      <c r="LK5" s="299">
        <v>59300599.629999995</v>
      </c>
      <c r="LL5" s="299">
        <v>135351190.53999999</v>
      </c>
      <c r="LM5" s="299">
        <v>20495478.060000002</v>
      </c>
      <c r="LN5" s="299">
        <v>34283343.620000005</v>
      </c>
      <c r="LO5" s="299">
        <v>301669095.67999995</v>
      </c>
      <c r="LP5" s="299">
        <v>159659661.48000002</v>
      </c>
      <c r="LQ5" s="299">
        <v>388401648.25999999</v>
      </c>
      <c r="LR5" s="299">
        <v>163400679.38999999</v>
      </c>
      <c r="LS5" s="299">
        <v>85484383.370000005</v>
      </c>
      <c r="LT5" s="299">
        <v>80313610.470000014</v>
      </c>
      <c r="LU5" s="299">
        <v>49191588.960000001</v>
      </c>
      <c r="LV5" s="299">
        <v>38821992.210000016</v>
      </c>
      <c r="LW5" s="299">
        <v>40873510.699999996</v>
      </c>
      <c r="LX5" s="299">
        <v>34198809.990000002</v>
      </c>
      <c r="LY5" s="299">
        <v>111306517.11999999</v>
      </c>
      <c r="LZ5" s="299">
        <v>38453380.949999988</v>
      </c>
      <c r="MA5" s="299">
        <v>475729181.92000002</v>
      </c>
      <c r="MB5" s="299">
        <v>49201763.039999999</v>
      </c>
      <c r="MC5" s="299">
        <v>23873730.159999996</v>
      </c>
      <c r="MD5" s="299">
        <v>28048384.879999999</v>
      </c>
      <c r="ME5" s="299">
        <v>25897935.280000001</v>
      </c>
      <c r="MF5" s="299">
        <v>56435374.840000004</v>
      </c>
      <c r="MG5" s="299">
        <v>33431600.779999986</v>
      </c>
      <c r="MH5" s="299">
        <v>31481993.580000002</v>
      </c>
      <c r="MI5" s="299">
        <v>65229761.469999999</v>
      </c>
      <c r="MJ5" s="299">
        <v>41905581.089999996</v>
      </c>
      <c r="MK5" s="299">
        <v>36703472.359999999</v>
      </c>
      <c r="ML5" s="299">
        <v>29046119.540000003</v>
      </c>
      <c r="MM5" s="299">
        <v>372623444.62999994</v>
      </c>
      <c r="MN5" s="299">
        <v>55212133.239999995</v>
      </c>
      <c r="MO5" s="299">
        <v>33496682.09</v>
      </c>
      <c r="MP5" s="299">
        <v>77558134.820000008</v>
      </c>
      <c r="MQ5" s="299">
        <v>54673242.959999993</v>
      </c>
      <c r="MR5" s="299">
        <v>25708476.729999997</v>
      </c>
      <c r="MS5" s="299">
        <v>68500352.269999996</v>
      </c>
      <c r="MT5" s="299">
        <v>73241963.279999986</v>
      </c>
      <c r="MU5" s="299">
        <v>30687261.299999993</v>
      </c>
      <c r="MV5" s="299">
        <v>14291034.169999996</v>
      </c>
      <c r="MW5" s="299">
        <v>706555256.63999987</v>
      </c>
      <c r="MX5" s="299">
        <v>101391937.47</v>
      </c>
      <c r="MY5" s="299">
        <v>23220456.77</v>
      </c>
      <c r="MZ5" s="299">
        <v>354747681.26000017</v>
      </c>
      <c r="NA5" s="299">
        <v>26448480.02</v>
      </c>
      <c r="NB5" s="299">
        <v>71493983.879999995</v>
      </c>
      <c r="NC5" s="299">
        <v>137245759.46000001</v>
      </c>
      <c r="ND5" s="299">
        <v>190969343</v>
      </c>
      <c r="NE5" s="299">
        <v>19563110.66</v>
      </c>
      <c r="NF5" s="299">
        <v>88512313.239999995</v>
      </c>
      <c r="NG5" s="299">
        <v>50662358.519999996</v>
      </c>
      <c r="NH5" s="299">
        <v>34598473.880000003</v>
      </c>
      <c r="NI5" s="299">
        <v>151237750.46999997</v>
      </c>
      <c r="NJ5" s="299">
        <v>14089039.079999998</v>
      </c>
      <c r="NK5" s="299">
        <v>28987261.570000004</v>
      </c>
      <c r="NL5" s="299">
        <v>27944774.140000001</v>
      </c>
      <c r="NM5" s="299">
        <v>15717823.73</v>
      </c>
      <c r="NN5" s="299">
        <v>8128042.7400000002</v>
      </c>
      <c r="NO5" s="299">
        <v>17163066.519999996</v>
      </c>
      <c r="NP5" s="299">
        <v>129358967.78000003</v>
      </c>
      <c r="NQ5" s="299">
        <v>153520685.65000007</v>
      </c>
      <c r="NR5" s="299">
        <v>40765324.450000003</v>
      </c>
      <c r="NS5" s="299">
        <v>25749318.789999999</v>
      </c>
      <c r="NT5" s="299">
        <v>36457049.359999999</v>
      </c>
      <c r="NU5" s="299">
        <v>42485186.99000001</v>
      </c>
      <c r="NV5" s="299">
        <v>19309364.010000005</v>
      </c>
      <c r="NW5" s="299">
        <v>595398761.73000014</v>
      </c>
      <c r="NX5" s="299">
        <v>66800272.140000015</v>
      </c>
      <c r="NY5" s="299">
        <v>49829641.379999995</v>
      </c>
      <c r="NZ5" s="299">
        <v>148652428.72</v>
      </c>
      <c r="OA5" s="299">
        <v>35015485.610000007</v>
      </c>
      <c r="OB5" s="299">
        <v>47725402.769999996</v>
      </c>
      <c r="OC5" s="299">
        <v>19610764.289999999</v>
      </c>
      <c r="OD5" s="299">
        <v>38125450.840000004</v>
      </c>
      <c r="OE5" s="299"/>
      <c r="OF5" s="299">
        <v>474943211.30999988</v>
      </c>
      <c r="OG5" s="299">
        <v>84563460.429999992</v>
      </c>
      <c r="OH5" s="299">
        <v>211691808.09999996</v>
      </c>
      <c r="OI5" s="299">
        <v>73747691.50999999</v>
      </c>
      <c r="OJ5" s="299">
        <v>78700543.920000017</v>
      </c>
      <c r="OK5" s="299">
        <v>43745312.810000002</v>
      </c>
      <c r="OL5" s="299">
        <v>267790294.50999993</v>
      </c>
      <c r="OM5" s="299">
        <v>44494628.960000001</v>
      </c>
      <c r="ON5" s="299">
        <v>36291618.360000007</v>
      </c>
      <c r="OO5" s="299">
        <v>87529962.540000007</v>
      </c>
      <c r="OP5" s="299">
        <v>54773120.100000009</v>
      </c>
      <c r="OQ5" s="299">
        <v>97390094.830000013</v>
      </c>
      <c r="OR5" s="299">
        <v>55394792.280000009</v>
      </c>
      <c r="OS5" s="299">
        <v>543299546.29999995</v>
      </c>
      <c r="OT5" s="299">
        <v>36985966.57</v>
      </c>
      <c r="OU5" s="299">
        <v>83955031.039999992</v>
      </c>
      <c r="OV5" s="299">
        <v>17992893.529999997</v>
      </c>
      <c r="OW5" s="299">
        <v>60191567.229999997</v>
      </c>
      <c r="OX5" s="299">
        <v>133915104.31999999</v>
      </c>
      <c r="OY5" s="299">
        <v>34327582.970000006</v>
      </c>
      <c r="OZ5" s="299">
        <v>30186034.969999999</v>
      </c>
      <c r="PA5" s="299">
        <v>74674517.450000003</v>
      </c>
      <c r="PB5" s="299">
        <v>40973688.49000001</v>
      </c>
      <c r="PC5" s="299">
        <v>63290164.599999994</v>
      </c>
      <c r="PD5" s="299">
        <v>61572486.370000005</v>
      </c>
      <c r="PE5" s="299">
        <v>26919775.02</v>
      </c>
      <c r="PF5" s="299">
        <v>102025373.60000002</v>
      </c>
      <c r="PG5" s="299">
        <v>1133201254.3799999</v>
      </c>
      <c r="PH5" s="299">
        <v>34847113.089999996</v>
      </c>
      <c r="PI5" s="299">
        <v>25341047.519999996</v>
      </c>
      <c r="PJ5" s="299">
        <v>69316541.539999992</v>
      </c>
      <c r="PK5" s="299">
        <v>203844747.05000001</v>
      </c>
      <c r="PL5" s="299">
        <v>68495312.939999998</v>
      </c>
      <c r="PM5" s="299">
        <v>93369597.930000007</v>
      </c>
      <c r="PN5" s="299">
        <v>34627759.359999992</v>
      </c>
      <c r="PO5" s="299">
        <v>99145967.140000015</v>
      </c>
      <c r="PP5" s="299">
        <v>23380257.480000004</v>
      </c>
      <c r="PQ5" s="299">
        <v>71820371.379999995</v>
      </c>
      <c r="PR5" s="299">
        <v>26816864.760000005</v>
      </c>
      <c r="PS5" s="299">
        <v>30128185.749999996</v>
      </c>
      <c r="PT5" s="299">
        <v>63755840.459999993</v>
      </c>
      <c r="PU5" s="299">
        <v>83604506.569999993</v>
      </c>
      <c r="PV5" s="299">
        <v>70456957.620000005</v>
      </c>
      <c r="PW5" s="299">
        <v>28364979.260000005</v>
      </c>
      <c r="PX5" s="299">
        <v>36081468.43</v>
      </c>
      <c r="PY5" s="299">
        <v>24063357.02</v>
      </c>
      <c r="PZ5" s="299">
        <v>68032200.290000007</v>
      </c>
      <c r="QA5" s="299">
        <v>68110372.519999981</v>
      </c>
      <c r="QB5" s="299">
        <v>30091842.880000003</v>
      </c>
      <c r="QC5" s="299">
        <v>366974306.03999996</v>
      </c>
      <c r="QD5" s="299">
        <v>31554518.890000001</v>
      </c>
      <c r="QE5" s="299">
        <v>99190715.430000007</v>
      </c>
      <c r="QF5" s="299">
        <v>46129260.269999996</v>
      </c>
      <c r="QG5" s="299">
        <v>54944043.410000004</v>
      </c>
      <c r="QH5" s="299">
        <v>143651913.38</v>
      </c>
      <c r="QI5" s="299">
        <v>43189212.120000005</v>
      </c>
      <c r="QJ5" s="299">
        <v>68628587.040000007</v>
      </c>
      <c r="QK5" s="299">
        <v>95094655</v>
      </c>
      <c r="QL5" s="299">
        <v>27350982.75</v>
      </c>
      <c r="QM5" s="299">
        <v>35922596.120000005</v>
      </c>
      <c r="QN5" s="299">
        <v>587556283.72000003</v>
      </c>
      <c r="QO5" s="299">
        <v>102857590.99000001</v>
      </c>
      <c r="QP5" s="299">
        <v>41207764.310000002</v>
      </c>
      <c r="QQ5" s="299">
        <v>61850114.439999998</v>
      </c>
      <c r="QR5" s="299">
        <v>55122811.829999998</v>
      </c>
      <c r="QS5" s="299">
        <v>58580158.980000012</v>
      </c>
      <c r="QT5" s="299">
        <v>114006934.58000003</v>
      </c>
      <c r="QU5" s="299">
        <v>45197818.379999995</v>
      </c>
      <c r="QV5" s="299">
        <v>54053222.980000004</v>
      </c>
      <c r="QW5" s="299">
        <v>124766901.69</v>
      </c>
      <c r="QX5" s="299">
        <v>131584004.65000001</v>
      </c>
      <c r="QY5" s="299">
        <v>24931213.93</v>
      </c>
      <c r="QZ5" s="299">
        <v>27564508.299999997</v>
      </c>
      <c r="RA5" s="299">
        <v>50302846.789999992</v>
      </c>
      <c r="RB5" s="299">
        <v>30838866.280000001</v>
      </c>
      <c r="RC5" s="299">
        <v>30701611.34</v>
      </c>
      <c r="RD5" s="299">
        <v>32960402.800000001</v>
      </c>
      <c r="RE5" s="299">
        <v>27853024.259999994</v>
      </c>
      <c r="RF5" s="299">
        <v>21977771.41</v>
      </c>
      <c r="RG5" s="299">
        <v>19941718.84</v>
      </c>
      <c r="RH5" s="299">
        <v>204455683.50999999</v>
      </c>
      <c r="RI5" s="299">
        <v>43393462.600000001</v>
      </c>
      <c r="RJ5" s="299">
        <v>32800384.390000001</v>
      </c>
      <c r="RK5" s="299">
        <v>28871909.75</v>
      </c>
      <c r="RL5" s="299">
        <v>27882156.809999999</v>
      </c>
      <c r="RM5" s="299">
        <v>31227956.189999998</v>
      </c>
      <c r="RN5" s="299">
        <v>67648841.949999988</v>
      </c>
      <c r="RO5" s="299">
        <v>65229210.380000003</v>
      </c>
      <c r="RP5" s="299">
        <v>34746760.68</v>
      </c>
      <c r="RQ5" s="299">
        <v>48054215.870000005</v>
      </c>
      <c r="RR5" s="299">
        <v>68914461.810000002</v>
      </c>
      <c r="RS5" s="299">
        <v>182641989.10999998</v>
      </c>
      <c r="RT5" s="299">
        <v>47009917.789999999</v>
      </c>
      <c r="RU5" s="299">
        <v>52657132.599999994</v>
      </c>
      <c r="RV5" s="299">
        <v>71075986.75999999</v>
      </c>
      <c r="RW5" s="299">
        <v>36576582.800000012</v>
      </c>
      <c r="RX5" s="299">
        <v>44486581.469999999</v>
      </c>
      <c r="RY5" s="299">
        <v>36995348.449999996</v>
      </c>
      <c r="RZ5" s="299">
        <v>20110845.689999998</v>
      </c>
      <c r="SA5" s="299">
        <v>448812350.27999997</v>
      </c>
      <c r="SB5" s="299">
        <v>23784082.239999995</v>
      </c>
      <c r="SC5" s="299">
        <v>56932280.650000006</v>
      </c>
      <c r="SD5" s="299">
        <v>50696518.119999997</v>
      </c>
      <c r="SE5" s="299">
        <v>16233323.020000001</v>
      </c>
      <c r="SF5" s="299">
        <v>22308976.609999999</v>
      </c>
      <c r="SG5" s="299">
        <v>34867041.939999998</v>
      </c>
      <c r="SH5" s="299">
        <v>99264128.729999989</v>
      </c>
      <c r="SI5" s="299">
        <v>33129548.279999997</v>
      </c>
      <c r="SJ5" s="299">
        <v>27081362.440000005</v>
      </c>
      <c r="SK5" s="299">
        <v>45157775.180000007</v>
      </c>
      <c r="SL5" s="299">
        <v>64200871.099999987</v>
      </c>
      <c r="SM5" s="299">
        <v>43312178.390000001</v>
      </c>
      <c r="SN5" s="299">
        <v>563866501.08999991</v>
      </c>
      <c r="SO5" s="299">
        <v>38575609.759999998</v>
      </c>
      <c r="SP5" s="299">
        <v>30828008.110000003</v>
      </c>
      <c r="SQ5" s="299">
        <v>95902370.489999995</v>
      </c>
      <c r="SR5" s="299">
        <v>59703162.780000001</v>
      </c>
      <c r="SS5" s="299">
        <v>50818374.119999997</v>
      </c>
      <c r="ST5" s="299">
        <v>19153911.52</v>
      </c>
      <c r="SU5" s="299">
        <v>161832813.52000001</v>
      </c>
      <c r="SV5" s="299">
        <v>36884070.639999993</v>
      </c>
      <c r="SW5" s="299">
        <v>92326420.089999989</v>
      </c>
      <c r="SX5" s="299">
        <v>77848831.749999985</v>
      </c>
      <c r="SY5" s="299">
        <v>39814839.939999998</v>
      </c>
      <c r="SZ5" s="299">
        <v>20587868.890000001</v>
      </c>
      <c r="TA5" s="299">
        <v>35227814.99000001</v>
      </c>
      <c r="TB5" s="299">
        <v>38126083.530000001</v>
      </c>
      <c r="TC5" s="299">
        <v>33133293.34</v>
      </c>
      <c r="TD5" s="299">
        <v>194551446.41</v>
      </c>
      <c r="TE5" s="299">
        <v>45917896.720000006</v>
      </c>
      <c r="TF5" s="299">
        <v>267342389.14999995</v>
      </c>
      <c r="TG5" s="299">
        <v>93381514.510000005</v>
      </c>
      <c r="TH5" s="299">
        <v>30137368.750000004</v>
      </c>
      <c r="TI5" s="299">
        <v>30799000.91</v>
      </c>
      <c r="TJ5" s="299">
        <v>183022190.47</v>
      </c>
      <c r="TK5" s="299">
        <v>25016002.710000001</v>
      </c>
      <c r="TL5" s="299">
        <v>19036656.509999998</v>
      </c>
      <c r="TM5" s="299">
        <v>35265315.399999999</v>
      </c>
      <c r="TN5" s="299">
        <v>32027205.170000002</v>
      </c>
      <c r="TO5" s="299">
        <v>229348336.81</v>
      </c>
      <c r="TP5" s="299">
        <v>82570988.640000001</v>
      </c>
      <c r="TQ5" s="299">
        <v>53126522.520000011</v>
      </c>
      <c r="TR5" s="299">
        <v>98953300.579999998</v>
      </c>
      <c r="TS5" s="299">
        <v>58603954.719999999</v>
      </c>
      <c r="TT5" s="299">
        <v>48271738.75</v>
      </c>
      <c r="TU5" s="299">
        <v>1243460990.4299996</v>
      </c>
      <c r="TV5" s="299">
        <v>56851102.890000001</v>
      </c>
      <c r="TW5" s="299">
        <v>43228088.850000001</v>
      </c>
      <c r="TX5" s="299">
        <v>140630171.84999999</v>
      </c>
      <c r="TY5" s="299">
        <v>16916295.609999999</v>
      </c>
      <c r="TZ5" s="299">
        <v>40167904.340000011</v>
      </c>
      <c r="UA5" s="299">
        <v>112865125.62999998</v>
      </c>
      <c r="UB5" s="299">
        <v>32616349.409999993</v>
      </c>
      <c r="UC5" s="299">
        <v>33604407.120000005</v>
      </c>
      <c r="UD5" s="299">
        <v>40868403.269999996</v>
      </c>
      <c r="UE5" s="299">
        <v>63917131.810000002</v>
      </c>
      <c r="UF5" s="299">
        <v>114238650.27000001</v>
      </c>
      <c r="UG5" s="299">
        <v>69923407.930000007</v>
      </c>
      <c r="UH5" s="299">
        <v>118898979.53999999</v>
      </c>
      <c r="UI5" s="299">
        <v>32563134.620000008</v>
      </c>
      <c r="UJ5" s="299">
        <v>31135924.810000002</v>
      </c>
      <c r="UK5" s="299">
        <v>28299974.789999995</v>
      </c>
      <c r="UL5" s="299">
        <v>33905375.030000001</v>
      </c>
      <c r="UM5" s="299">
        <v>144454384.63999999</v>
      </c>
      <c r="UN5" s="299">
        <v>20630754.75</v>
      </c>
      <c r="UO5" s="299">
        <v>20995636.229999997</v>
      </c>
      <c r="UP5" s="299">
        <v>32003426.329999998</v>
      </c>
      <c r="UQ5" s="299">
        <v>418676467.67000008</v>
      </c>
      <c r="UR5" s="299">
        <v>39179327.709999993</v>
      </c>
      <c r="US5" s="299">
        <v>42049453.649999999</v>
      </c>
      <c r="UT5" s="299">
        <v>106380638.06999998</v>
      </c>
      <c r="UU5" s="299">
        <v>116326403.56999999</v>
      </c>
      <c r="UV5" s="299">
        <v>77585166.709999949</v>
      </c>
      <c r="UW5" s="299">
        <v>65027301.100000031</v>
      </c>
      <c r="UX5" s="299">
        <v>42930502.780000016</v>
      </c>
      <c r="UY5" s="299">
        <v>50241094.910000011</v>
      </c>
      <c r="UZ5" s="299">
        <v>185420530.36999997</v>
      </c>
      <c r="VA5" s="299">
        <v>44000848.439999998</v>
      </c>
      <c r="VB5" s="299">
        <v>78413697.290000007</v>
      </c>
      <c r="VC5" s="299">
        <v>61107822.769999996</v>
      </c>
      <c r="VD5" s="299">
        <v>37775492.159999996</v>
      </c>
      <c r="VE5" s="299">
        <v>28779203.119999997</v>
      </c>
      <c r="VF5" s="299">
        <v>2076017914.2999997</v>
      </c>
      <c r="VG5" s="299">
        <v>90137815.409999996</v>
      </c>
      <c r="VH5" s="299">
        <v>64513412.170000009</v>
      </c>
      <c r="VI5" s="299">
        <v>44736279.299999997</v>
      </c>
      <c r="VJ5" s="299">
        <v>54598991.790000007</v>
      </c>
      <c r="VK5" s="299">
        <v>62660372.880000003</v>
      </c>
      <c r="VL5" s="299">
        <v>83342743.669999987</v>
      </c>
      <c r="VM5" s="299">
        <v>127979335.86</v>
      </c>
      <c r="VN5" s="299">
        <v>55453859.859999992</v>
      </c>
      <c r="VO5" s="299">
        <v>85020950.179999992</v>
      </c>
      <c r="VP5" s="299">
        <v>43800939.960000001</v>
      </c>
      <c r="VQ5" s="299">
        <v>124903635.88</v>
      </c>
      <c r="VR5" s="299">
        <v>104912457.06000002</v>
      </c>
      <c r="VS5" s="299">
        <v>86162171.529999971</v>
      </c>
      <c r="VT5" s="299">
        <v>157811308.03000006</v>
      </c>
      <c r="VU5" s="299">
        <v>83161939.270000026</v>
      </c>
      <c r="VV5" s="299">
        <v>107520662.67999998</v>
      </c>
      <c r="VW5" s="299">
        <v>46905171.410000004</v>
      </c>
      <c r="VX5" s="299">
        <v>31081292.620000001</v>
      </c>
      <c r="VY5" s="299">
        <v>117157523.43000001</v>
      </c>
      <c r="VZ5" s="299">
        <v>225273599.09999999</v>
      </c>
      <c r="WA5" s="299">
        <v>61996814.579999991</v>
      </c>
      <c r="WB5" s="299">
        <v>37236234.700000003</v>
      </c>
      <c r="WC5" s="299">
        <v>27722048.520000003</v>
      </c>
      <c r="WD5" s="299">
        <v>45489959</v>
      </c>
      <c r="WE5" s="299">
        <v>41249804.799999997</v>
      </c>
      <c r="WF5" s="299">
        <v>45070357.069999985</v>
      </c>
      <c r="WG5" s="299">
        <v>46015733.560000002</v>
      </c>
      <c r="WH5" s="299">
        <v>123804866.55000001</v>
      </c>
      <c r="WI5" s="299">
        <v>43771537.489999987</v>
      </c>
      <c r="WJ5" s="299">
        <v>0</v>
      </c>
      <c r="WK5" s="299">
        <v>21598318.120000001</v>
      </c>
      <c r="WL5" s="299">
        <v>9719069.709999999</v>
      </c>
      <c r="WM5" s="299">
        <v>750014988.6700002</v>
      </c>
      <c r="WN5" s="299">
        <v>76524903.670000002</v>
      </c>
      <c r="WO5" s="299">
        <v>102232657.17999999</v>
      </c>
      <c r="WP5" s="299">
        <v>263348198.1500001</v>
      </c>
      <c r="WQ5" s="299">
        <v>79279421.770000011</v>
      </c>
      <c r="WR5" s="299">
        <v>96609763.640000015</v>
      </c>
      <c r="WS5" s="299">
        <v>142349353.44999999</v>
      </c>
      <c r="WT5" s="299">
        <v>83877611.75999999</v>
      </c>
      <c r="WU5" s="299">
        <v>53110860.75</v>
      </c>
      <c r="WV5" s="299">
        <v>141262150.34999999</v>
      </c>
      <c r="WW5" s="299">
        <v>131507681.66</v>
      </c>
      <c r="WX5" s="299">
        <v>48024558.209999986</v>
      </c>
      <c r="WY5" s="299">
        <v>37417401.450000003</v>
      </c>
      <c r="WZ5" s="299">
        <v>51499860.920000002</v>
      </c>
      <c r="XA5" s="299">
        <v>48450521.449999996</v>
      </c>
      <c r="XB5" s="299">
        <v>37492541.390000001</v>
      </c>
      <c r="XC5" s="299">
        <v>41692742.790000007</v>
      </c>
      <c r="XD5" s="299">
        <v>46365063.259999998</v>
      </c>
      <c r="XE5" s="299">
        <v>39587774.759999998</v>
      </c>
      <c r="XF5" s="299">
        <v>39541014.409999996</v>
      </c>
      <c r="XG5" s="299">
        <v>42648849.219999999</v>
      </c>
      <c r="XH5" s="299">
        <v>45874145.959999993</v>
      </c>
      <c r="XI5" s="299">
        <v>43896078.849999994</v>
      </c>
      <c r="XJ5" s="299">
        <v>756488998.78000021</v>
      </c>
      <c r="XK5" s="299">
        <v>69698611.170000002</v>
      </c>
      <c r="XL5" s="299">
        <v>121437780.52999997</v>
      </c>
      <c r="XM5" s="299">
        <v>52781347.820000008</v>
      </c>
      <c r="XN5" s="299">
        <v>204496942.72999993</v>
      </c>
      <c r="XO5" s="299">
        <v>63622070.780000001</v>
      </c>
      <c r="XP5" s="299">
        <v>114747621.13999999</v>
      </c>
      <c r="XQ5" s="299">
        <v>43054828.100000001</v>
      </c>
      <c r="XR5" s="299">
        <v>165436503.18000001</v>
      </c>
      <c r="XS5" s="299">
        <v>161038063.06999999</v>
      </c>
      <c r="XT5" s="299">
        <v>82054387.989999995</v>
      </c>
      <c r="XU5" s="299">
        <v>60123078.549999997</v>
      </c>
      <c r="XV5" s="299">
        <v>46480663.220000006</v>
      </c>
      <c r="XW5" s="299">
        <v>50962326.870000005</v>
      </c>
      <c r="XX5" s="299">
        <v>39501470.720000006</v>
      </c>
      <c r="XY5" s="299">
        <v>42767488.57</v>
      </c>
      <c r="XZ5" s="299">
        <v>39459417.980000004</v>
      </c>
      <c r="YA5" s="299">
        <v>162216613.65999994</v>
      </c>
      <c r="YB5" s="299">
        <v>30292547.039999999</v>
      </c>
      <c r="YC5" s="299">
        <v>33069238.390000001</v>
      </c>
      <c r="YD5" s="299">
        <v>47622893.890000001</v>
      </c>
      <c r="YE5" s="299">
        <v>39569414.670000002</v>
      </c>
      <c r="YF5" s="299">
        <v>25185152.679999996</v>
      </c>
      <c r="YG5" s="299">
        <v>24048370.750000007</v>
      </c>
      <c r="YH5" s="299">
        <v>261103922.70999995</v>
      </c>
      <c r="YI5" s="299">
        <v>25775527.319999997</v>
      </c>
      <c r="YJ5" s="299">
        <v>42080655.600000001</v>
      </c>
      <c r="YK5" s="299">
        <v>44142342.719999991</v>
      </c>
      <c r="YL5" s="299">
        <v>24025185.699999996</v>
      </c>
      <c r="YM5" s="299">
        <v>35873227.799999997</v>
      </c>
      <c r="YN5" s="299">
        <v>22295196.210000001</v>
      </c>
      <c r="YO5" s="299">
        <v>22776757.739999998</v>
      </c>
      <c r="YP5" s="299">
        <v>98467907.650000006</v>
      </c>
      <c r="YQ5" s="299">
        <v>520145966.07999992</v>
      </c>
      <c r="YR5" s="299">
        <v>28648966.309999999</v>
      </c>
      <c r="YS5" s="299">
        <v>75748355.920000002</v>
      </c>
      <c r="YT5" s="299">
        <v>139655089.89999998</v>
      </c>
      <c r="YU5" s="299">
        <v>127242117.70000002</v>
      </c>
      <c r="YV5" s="299">
        <v>37879013.24000001</v>
      </c>
      <c r="YW5" s="299">
        <v>48086589.049999982</v>
      </c>
      <c r="YX5" s="299">
        <v>91585526.149999991</v>
      </c>
      <c r="YY5" s="299">
        <v>70610558.469999999</v>
      </c>
      <c r="YZ5" s="299">
        <v>91963018.820000008</v>
      </c>
      <c r="ZA5" s="299">
        <v>23304114.48</v>
      </c>
      <c r="ZB5" s="299">
        <v>27669056.84</v>
      </c>
      <c r="ZC5" s="299">
        <v>29859265.550000001</v>
      </c>
      <c r="ZD5" s="299">
        <v>48676489.140000001</v>
      </c>
      <c r="ZE5" s="299">
        <v>39796061.030000001</v>
      </c>
      <c r="ZF5" s="299">
        <v>34128253.93</v>
      </c>
      <c r="ZG5" s="299">
        <v>38433704.289999992</v>
      </c>
      <c r="ZH5" s="299">
        <v>21225098.620000001</v>
      </c>
      <c r="ZI5" s="299">
        <v>40110680.149999991</v>
      </c>
      <c r="ZJ5" s="299">
        <v>35732341.269999996</v>
      </c>
      <c r="ZK5" s="299">
        <v>25958238.510000002</v>
      </c>
      <c r="ZL5" s="299">
        <v>13910815.32</v>
      </c>
      <c r="ZM5" s="299">
        <v>195517609.30000001</v>
      </c>
      <c r="ZN5" s="299">
        <v>33282112.799999997</v>
      </c>
      <c r="ZO5" s="299">
        <v>46700706.179999992</v>
      </c>
      <c r="ZP5" s="299">
        <v>26083600.130000003</v>
      </c>
      <c r="ZQ5" s="299">
        <v>29973060.600000001</v>
      </c>
      <c r="ZR5" s="299">
        <v>41513352.650000006</v>
      </c>
      <c r="ZS5" s="299">
        <v>33549476.080000002</v>
      </c>
      <c r="ZT5" s="299">
        <v>1223364352.01</v>
      </c>
      <c r="ZU5" s="299">
        <v>57919050.789999984</v>
      </c>
      <c r="ZV5" s="299">
        <v>34101033.019999996</v>
      </c>
      <c r="ZW5" s="299">
        <v>61858503.61999999</v>
      </c>
      <c r="ZX5" s="299">
        <v>71366867.049999997</v>
      </c>
      <c r="ZY5" s="299">
        <v>52522006.140000008</v>
      </c>
      <c r="ZZ5" s="299">
        <v>75819624.50999999</v>
      </c>
      <c r="AAA5" s="299">
        <v>84780274.090000004</v>
      </c>
      <c r="AAB5" s="299">
        <v>109197629.73</v>
      </c>
      <c r="AAC5" s="299">
        <v>40963169.479999989</v>
      </c>
      <c r="AAD5" s="299">
        <v>61381419.770000003</v>
      </c>
      <c r="AAE5" s="299">
        <v>205306337</v>
      </c>
      <c r="AAF5" s="299">
        <v>126086465.54000001</v>
      </c>
      <c r="AAG5" s="299">
        <v>24690936.580000002</v>
      </c>
      <c r="AAH5" s="299">
        <v>42791293.030000001</v>
      </c>
      <c r="AAI5" s="299">
        <v>42788699.859999999</v>
      </c>
      <c r="AAJ5" s="299">
        <v>31875034.57</v>
      </c>
      <c r="AAK5" s="299">
        <v>53517173.980000004</v>
      </c>
      <c r="AAL5" s="299">
        <v>30993697.799999993</v>
      </c>
      <c r="AAM5" s="299">
        <v>246200509.50999999</v>
      </c>
      <c r="AAN5" s="299">
        <v>132623134.35000001</v>
      </c>
      <c r="AAO5" s="299">
        <v>34432577</v>
      </c>
      <c r="AAP5" s="299">
        <v>28396735.859999996</v>
      </c>
      <c r="AAQ5" s="299">
        <v>25688222.649999999</v>
      </c>
      <c r="AAR5" s="299">
        <v>27111940.68</v>
      </c>
      <c r="AAS5" s="299">
        <v>21551709.780000001</v>
      </c>
      <c r="AAT5" s="299">
        <v>181095951.82999998</v>
      </c>
      <c r="AAU5" s="299">
        <v>62499868.269999996</v>
      </c>
      <c r="AAV5" s="299">
        <v>35859271.219999999</v>
      </c>
      <c r="AAW5" s="299">
        <v>81726914.090000018</v>
      </c>
      <c r="AAX5" s="299">
        <v>64646329.569999985</v>
      </c>
      <c r="AAY5" s="299">
        <v>35662292.359999999</v>
      </c>
      <c r="AAZ5" s="299">
        <v>33943703.190000005</v>
      </c>
      <c r="ABA5" s="299">
        <v>50518526.099999994</v>
      </c>
      <c r="ABB5" s="299">
        <v>234936931.52000001</v>
      </c>
      <c r="ABC5" s="299">
        <v>15702031.65</v>
      </c>
      <c r="ABD5" s="299">
        <v>57986740.919999987</v>
      </c>
      <c r="ABE5" s="299">
        <v>24132690.990000002</v>
      </c>
      <c r="ABF5" s="299">
        <v>20705242.510000002</v>
      </c>
      <c r="ABG5" s="299">
        <v>92433873.290000021</v>
      </c>
      <c r="ABH5" s="299">
        <v>15210878.780000003</v>
      </c>
      <c r="ABI5" s="299">
        <v>25980993.190000001</v>
      </c>
      <c r="ABJ5" s="299">
        <v>25314211.52</v>
      </c>
      <c r="ABK5" s="299">
        <v>46025019.57</v>
      </c>
      <c r="ABL5" s="299">
        <v>21378324.410000004</v>
      </c>
      <c r="ABM5" s="299">
        <v>478982819.07999986</v>
      </c>
      <c r="ABN5" s="299">
        <v>27289842.810000002</v>
      </c>
      <c r="ABO5" s="299">
        <v>32933626.879999992</v>
      </c>
      <c r="ABP5" s="299">
        <v>65083278.25</v>
      </c>
      <c r="ABQ5" s="299">
        <v>24586058.970000003</v>
      </c>
      <c r="ABR5" s="299">
        <v>56582284.57</v>
      </c>
      <c r="ABS5" s="299">
        <v>66065926.090000011</v>
      </c>
      <c r="ABT5" s="299">
        <v>195463729.06999999</v>
      </c>
      <c r="ABU5" s="299">
        <v>172604772.32999998</v>
      </c>
      <c r="ABV5" s="299">
        <v>32549217.920000002</v>
      </c>
      <c r="ABW5" s="299">
        <v>50048021.099999994</v>
      </c>
      <c r="ABX5" s="299">
        <v>55787106.239999995</v>
      </c>
      <c r="ABY5" s="299">
        <v>50893402.770000003</v>
      </c>
      <c r="ABZ5" s="299">
        <v>152350002.50999999</v>
      </c>
      <c r="ACA5" s="299">
        <v>26162625.199999999</v>
      </c>
      <c r="ACB5" s="299">
        <v>45287104.069999993</v>
      </c>
      <c r="ACC5" s="299">
        <v>35650102.300000004</v>
      </c>
      <c r="ACD5" s="299">
        <v>19326898.010000005</v>
      </c>
      <c r="ACE5" s="299">
        <v>21726319.960000001</v>
      </c>
      <c r="ACF5" s="299">
        <v>83691174.239999995</v>
      </c>
      <c r="ACG5" s="299">
        <v>88826863.689999983</v>
      </c>
      <c r="ACH5" s="299">
        <v>13908399.189999999</v>
      </c>
      <c r="ACI5" s="299">
        <v>13707058.07</v>
      </c>
      <c r="ACJ5" s="299">
        <v>34668579.829999998</v>
      </c>
      <c r="ACK5" s="299">
        <v>9798160.2200000007</v>
      </c>
      <c r="ACL5" s="299">
        <v>26338208.989999995</v>
      </c>
      <c r="ACM5" s="299">
        <v>19086265.240000002</v>
      </c>
      <c r="ACN5" s="299">
        <v>34560559.770000003</v>
      </c>
      <c r="ACO5" s="299">
        <v>370357904.30000001</v>
      </c>
      <c r="ACP5" s="299">
        <v>26476121.490000006</v>
      </c>
      <c r="ACQ5" s="299">
        <v>46192078.229999997</v>
      </c>
      <c r="ACR5" s="299">
        <v>72909152.230000004</v>
      </c>
      <c r="ACS5" s="299">
        <v>14310642.540000001</v>
      </c>
      <c r="ACT5" s="299">
        <v>15933602.479999995</v>
      </c>
      <c r="ACU5" s="299">
        <v>19875894.149999999</v>
      </c>
      <c r="ACV5" s="299">
        <v>17686628.07</v>
      </c>
      <c r="ACW5" s="299">
        <v>673579460.38999999</v>
      </c>
      <c r="ACX5" s="299">
        <v>59472618.409999989</v>
      </c>
      <c r="ACY5" s="299">
        <v>99331318.419999987</v>
      </c>
      <c r="ACZ5" s="299">
        <v>26677087.18</v>
      </c>
      <c r="ADA5" s="299">
        <v>38683445.420000002</v>
      </c>
      <c r="ADB5" s="299">
        <v>41587820.970000014</v>
      </c>
      <c r="ADC5" s="299">
        <v>44906572.43</v>
      </c>
      <c r="ADD5" s="299">
        <v>30392811.66</v>
      </c>
      <c r="ADE5" s="299">
        <v>41490492.830000006</v>
      </c>
      <c r="ADF5" s="299">
        <v>30443912.039999999</v>
      </c>
      <c r="ADG5" s="299">
        <v>66370147.68</v>
      </c>
      <c r="ADH5" s="299">
        <v>26733615.13000001</v>
      </c>
      <c r="ADI5" s="299">
        <v>55969116.029999994</v>
      </c>
      <c r="ADJ5" s="299">
        <v>59321775.419999994</v>
      </c>
      <c r="ADK5" s="299">
        <v>29319823.950000003</v>
      </c>
      <c r="ADL5" s="299">
        <v>35093661.240000002</v>
      </c>
      <c r="ADM5" s="299">
        <v>73087469.239999995</v>
      </c>
      <c r="ADN5" s="299">
        <v>34163503.619999997</v>
      </c>
      <c r="ADO5" s="299">
        <v>43260556.020000003</v>
      </c>
      <c r="ADP5" s="299"/>
      <c r="ADQ5" s="299">
        <v>420496636.31000006</v>
      </c>
      <c r="ADR5" s="299">
        <v>88137190.840000004</v>
      </c>
      <c r="ADS5" s="299">
        <v>57556574.889999993</v>
      </c>
      <c r="ADT5" s="299">
        <v>64888096.079999998</v>
      </c>
      <c r="ADU5" s="299">
        <v>46123926.649999999</v>
      </c>
      <c r="ADV5" s="299">
        <v>91675907.689999998</v>
      </c>
      <c r="ADW5" s="299">
        <v>43168594.200000003</v>
      </c>
      <c r="ADX5" s="299">
        <v>43564210.260000005</v>
      </c>
      <c r="ADY5" s="299">
        <v>34629377.019999996</v>
      </c>
      <c r="ADZ5" s="299">
        <v>22650914.150000002</v>
      </c>
      <c r="AEA5" s="299">
        <v>237694788.88999996</v>
      </c>
      <c r="AEB5" s="299">
        <v>146968320.32000002</v>
      </c>
      <c r="AEC5" s="299">
        <v>83809575.769999996</v>
      </c>
      <c r="AED5" s="299">
        <v>68639707.159999996</v>
      </c>
      <c r="AEE5" s="299">
        <v>110932198.42999999</v>
      </c>
      <c r="AEF5" s="299">
        <v>99277432.840000004</v>
      </c>
      <c r="AEG5" s="299">
        <v>56231891.800000004</v>
      </c>
      <c r="AEH5" s="299">
        <v>61195065.879999988</v>
      </c>
      <c r="AEI5" s="299">
        <v>26209917.449999999</v>
      </c>
      <c r="AEJ5" s="299">
        <v>66655866.539999999</v>
      </c>
      <c r="AEK5" s="299">
        <v>54232901.93</v>
      </c>
      <c r="AEL5" s="299">
        <v>45882725.75999999</v>
      </c>
      <c r="AEM5" s="299">
        <v>62194466.159999996</v>
      </c>
      <c r="AEN5" s="299">
        <v>279555640.94000006</v>
      </c>
      <c r="AEO5" s="299">
        <v>57623771.280000001</v>
      </c>
      <c r="AEP5" s="299">
        <v>63520337.780000001</v>
      </c>
      <c r="AEQ5" s="299">
        <v>44019575.839999989</v>
      </c>
      <c r="AER5" s="299">
        <v>58619964.289999999</v>
      </c>
      <c r="AES5" s="299">
        <v>46518568.829999998</v>
      </c>
      <c r="AET5" s="299">
        <v>35419870.469999999</v>
      </c>
      <c r="AEU5" s="299">
        <v>72812898.349999994</v>
      </c>
      <c r="AEV5" s="299">
        <v>81582113.37999998</v>
      </c>
      <c r="AEW5" s="299">
        <v>35047373.049999997</v>
      </c>
      <c r="AEX5" s="299">
        <v>69804282.889999971</v>
      </c>
      <c r="AEY5" s="299">
        <v>34321692.240000002</v>
      </c>
      <c r="AEZ5" s="299">
        <v>218099707.84000009</v>
      </c>
      <c r="AFA5" s="299">
        <v>33877944.5</v>
      </c>
      <c r="AFB5" s="299">
        <v>27642337.869999997</v>
      </c>
      <c r="AFC5" s="299">
        <v>30690485.869999986</v>
      </c>
      <c r="AFD5" s="299">
        <v>70823616.73999998</v>
      </c>
      <c r="AFE5" s="299">
        <v>37587855.250000007</v>
      </c>
      <c r="AFF5" s="299">
        <v>19130983.990000002</v>
      </c>
      <c r="AFG5" s="299">
        <v>36707918.489999995</v>
      </c>
      <c r="AFH5" s="299">
        <v>24521804.000000004</v>
      </c>
      <c r="AFI5" s="299">
        <v>43631616.580000013</v>
      </c>
      <c r="AFJ5" s="299">
        <v>30577623.009999998</v>
      </c>
      <c r="AFK5" s="299">
        <v>349922962.42000002</v>
      </c>
      <c r="AFL5" s="299">
        <v>72185694.930000022</v>
      </c>
      <c r="AFM5" s="299">
        <v>73503571.299999997</v>
      </c>
      <c r="AFN5" s="299">
        <v>27245482.02</v>
      </c>
      <c r="AFO5" s="299">
        <v>102610192.53</v>
      </c>
      <c r="AFP5" s="299">
        <v>62324255.300000004</v>
      </c>
      <c r="AFQ5" s="299">
        <v>30120329.449999992</v>
      </c>
      <c r="AFR5" s="299">
        <v>36477360.470000006</v>
      </c>
      <c r="AFS5" s="299">
        <v>820423360.8900001</v>
      </c>
      <c r="AFT5" s="299">
        <v>324011038.50999999</v>
      </c>
      <c r="AFU5" s="299">
        <v>26448385.380000003</v>
      </c>
      <c r="AFV5" s="299">
        <v>85877665.350000009</v>
      </c>
      <c r="AFW5" s="299">
        <v>99637979.920000002</v>
      </c>
      <c r="AFX5" s="299">
        <v>72513385.139999986</v>
      </c>
      <c r="AFY5" s="299">
        <v>61371044.929999992</v>
      </c>
      <c r="AFZ5" s="299">
        <v>42330200.25</v>
      </c>
      <c r="AGA5" s="299">
        <v>20711016.389999997</v>
      </c>
      <c r="AGB5" s="299">
        <v>38052244.349999994</v>
      </c>
      <c r="AGC5" s="299">
        <v>50425582.32</v>
      </c>
      <c r="AGD5" s="299">
        <v>19976581.759999998</v>
      </c>
      <c r="AGE5" s="299">
        <v>25952630.420000006</v>
      </c>
      <c r="AGF5" s="299">
        <v>42739391.869999997</v>
      </c>
      <c r="AGG5" s="299">
        <v>26924355.68</v>
      </c>
      <c r="AGH5" s="299">
        <v>23577370.960000001</v>
      </c>
      <c r="AGI5" s="299">
        <v>25042954.830000002</v>
      </c>
      <c r="AGJ5" s="299">
        <v>156134084.08000004</v>
      </c>
      <c r="AGK5" s="299">
        <v>21246698.91</v>
      </c>
      <c r="AGL5" s="299">
        <v>31039201.660000015</v>
      </c>
      <c r="AGM5" s="299">
        <v>31928751.260000013</v>
      </c>
      <c r="AGN5" s="299">
        <v>61916747.999999993</v>
      </c>
      <c r="AGO5" s="299">
        <v>26105824.830000002</v>
      </c>
      <c r="AGP5" s="299">
        <v>17586797.300000001</v>
      </c>
    </row>
    <row r="6" spans="1:874" x14ac:dyDescent="0.25">
      <c r="B6" s="298" t="s">
        <v>2</v>
      </c>
      <c r="C6" s="297" t="s">
        <v>3</v>
      </c>
      <c r="D6" s="299">
        <v>2208132</v>
      </c>
      <c r="E6" s="299">
        <v>486750</v>
      </c>
      <c r="F6" s="299">
        <v>54700</v>
      </c>
      <c r="G6" s="299">
        <v>107700</v>
      </c>
      <c r="H6" s="299">
        <v>367000</v>
      </c>
      <c r="I6" s="299">
        <v>326850</v>
      </c>
      <c r="J6" s="299">
        <v>28250</v>
      </c>
      <c r="K6" s="299">
        <v>304250</v>
      </c>
      <c r="L6" s="299">
        <v>387600</v>
      </c>
      <c r="M6" s="299">
        <v>174650</v>
      </c>
      <c r="N6" s="299">
        <v>14950</v>
      </c>
      <c r="O6" s="299">
        <v>8600</v>
      </c>
      <c r="P6" s="299">
        <v>51890</v>
      </c>
      <c r="Q6" s="299">
        <v>206250</v>
      </c>
      <c r="R6" s="299">
        <v>166100</v>
      </c>
      <c r="S6" s="299"/>
      <c r="T6" s="299">
        <v>98400</v>
      </c>
      <c r="U6" s="299">
        <v>37150</v>
      </c>
      <c r="V6" s="299">
        <v>425680</v>
      </c>
      <c r="W6" s="299">
        <v>285950</v>
      </c>
      <c r="X6" s="299">
        <v>109150</v>
      </c>
      <c r="Y6" s="299">
        <v>82150</v>
      </c>
      <c r="Z6" s="299"/>
      <c r="AA6" s="299">
        <v>47700</v>
      </c>
      <c r="AB6" s="299">
        <v>153550</v>
      </c>
      <c r="AC6" s="299">
        <v>73950</v>
      </c>
      <c r="AD6" s="299">
        <v>71350</v>
      </c>
      <c r="AE6" s="299">
        <v>7250</v>
      </c>
      <c r="AF6" s="299">
        <v>238350</v>
      </c>
      <c r="AG6" s="299">
        <v>79950</v>
      </c>
      <c r="AH6" s="299">
        <v>206800</v>
      </c>
      <c r="AI6" s="299">
        <v>343600</v>
      </c>
      <c r="AJ6" s="299">
        <v>219800</v>
      </c>
      <c r="AK6" s="299"/>
      <c r="AL6" s="299">
        <v>111500</v>
      </c>
      <c r="AM6" s="299">
        <v>38200</v>
      </c>
      <c r="AN6" s="299"/>
      <c r="AO6" s="299">
        <v>92550</v>
      </c>
      <c r="AP6" s="299">
        <v>30600</v>
      </c>
      <c r="AQ6" s="299">
        <v>17658</v>
      </c>
      <c r="AR6" s="299">
        <v>142900</v>
      </c>
      <c r="AS6" s="299">
        <v>57458</v>
      </c>
      <c r="AT6" s="299">
        <v>1137980</v>
      </c>
      <c r="AU6" s="299">
        <v>19950</v>
      </c>
      <c r="AV6" s="299">
        <v>20400</v>
      </c>
      <c r="AW6" s="299">
        <v>70296.800000000003</v>
      </c>
      <c r="AX6" s="299">
        <v>87750</v>
      </c>
      <c r="AY6" s="299">
        <v>278150</v>
      </c>
      <c r="AZ6" s="299">
        <v>135200</v>
      </c>
      <c r="BA6" s="299">
        <v>143050</v>
      </c>
      <c r="BB6" s="299">
        <v>31200</v>
      </c>
      <c r="BC6" s="299">
        <v>119650</v>
      </c>
      <c r="BD6" s="299">
        <v>172200</v>
      </c>
      <c r="BE6" s="299">
        <v>67800</v>
      </c>
      <c r="BF6" s="299">
        <v>181000</v>
      </c>
      <c r="BG6" s="299">
        <v>51000</v>
      </c>
      <c r="BH6" s="299">
        <v>20503.62</v>
      </c>
      <c r="BI6" s="299">
        <v>1132070</v>
      </c>
      <c r="BJ6" s="299">
        <v>270843</v>
      </c>
      <c r="BK6" s="299">
        <v>384600</v>
      </c>
      <c r="BL6" s="299">
        <v>284500</v>
      </c>
      <c r="BM6" s="299">
        <v>106500</v>
      </c>
      <c r="BN6" s="299">
        <v>117800</v>
      </c>
      <c r="BO6" s="299">
        <v>107000</v>
      </c>
      <c r="BP6" s="299">
        <v>910584</v>
      </c>
      <c r="BQ6" s="299">
        <v>149800</v>
      </c>
      <c r="BR6" s="299">
        <v>190850</v>
      </c>
      <c r="BS6" s="299">
        <v>260850</v>
      </c>
      <c r="BT6" s="299">
        <v>383400</v>
      </c>
      <c r="BU6" s="299">
        <v>123850</v>
      </c>
      <c r="BV6" s="299">
        <v>264350</v>
      </c>
      <c r="BW6" s="299">
        <v>136050</v>
      </c>
      <c r="BX6" s="299">
        <v>160800</v>
      </c>
      <c r="BY6" s="299">
        <v>79100</v>
      </c>
      <c r="BZ6" s="299">
        <v>215600</v>
      </c>
      <c r="CA6" s="299">
        <v>358650</v>
      </c>
      <c r="CB6" s="299">
        <v>18450</v>
      </c>
      <c r="CC6" s="299">
        <v>86250</v>
      </c>
      <c r="CD6" s="299">
        <v>25800</v>
      </c>
      <c r="CE6" s="299">
        <v>4653254.8899999997</v>
      </c>
      <c r="CF6" s="299">
        <v>198450</v>
      </c>
      <c r="CG6" s="299">
        <v>135500</v>
      </c>
      <c r="CH6" s="299">
        <v>189550</v>
      </c>
      <c r="CI6" s="299">
        <v>104770</v>
      </c>
      <c r="CJ6" s="299">
        <v>168450</v>
      </c>
      <c r="CK6" s="299">
        <v>128100</v>
      </c>
      <c r="CL6" s="299">
        <v>264100</v>
      </c>
      <c r="CM6" s="299">
        <v>103050</v>
      </c>
      <c r="CN6" s="299">
        <v>52150</v>
      </c>
      <c r="CO6" s="299">
        <v>344400</v>
      </c>
      <c r="CP6" s="299">
        <v>198750</v>
      </c>
      <c r="CQ6" s="299">
        <v>122200</v>
      </c>
      <c r="CR6" s="299">
        <v>948607</v>
      </c>
      <c r="CS6" s="299">
        <v>147150</v>
      </c>
      <c r="CT6" s="299">
        <v>46800</v>
      </c>
      <c r="CU6" s="299">
        <v>261450</v>
      </c>
      <c r="CV6" s="299">
        <v>40600</v>
      </c>
      <c r="CW6" s="299">
        <v>179850</v>
      </c>
      <c r="CX6" s="299">
        <v>84600</v>
      </c>
      <c r="CY6" s="299">
        <v>74700</v>
      </c>
      <c r="CZ6" s="299">
        <v>813050</v>
      </c>
      <c r="DA6" s="299">
        <v>650650</v>
      </c>
      <c r="DB6" s="299">
        <v>74500</v>
      </c>
      <c r="DC6" s="299">
        <v>105650</v>
      </c>
      <c r="DD6" s="299">
        <v>245000</v>
      </c>
      <c r="DE6" s="299">
        <v>50950</v>
      </c>
      <c r="DF6" s="299">
        <v>28250</v>
      </c>
      <c r="DG6" s="299">
        <v>48475</v>
      </c>
      <c r="DH6" s="299">
        <v>69700</v>
      </c>
      <c r="DI6" s="299">
        <v>249324</v>
      </c>
      <c r="DJ6" s="299">
        <v>121200</v>
      </c>
      <c r="DK6" s="299">
        <v>79500</v>
      </c>
      <c r="DL6" s="299">
        <v>58000</v>
      </c>
      <c r="DM6" s="299">
        <v>320950</v>
      </c>
      <c r="DN6" s="299">
        <v>150900</v>
      </c>
      <c r="DO6" s="299">
        <v>106050</v>
      </c>
      <c r="DP6" s="299">
        <v>139500</v>
      </c>
      <c r="DQ6" s="299">
        <v>293950</v>
      </c>
      <c r="DR6" s="299">
        <v>538830</v>
      </c>
      <c r="DS6" s="299">
        <v>521450</v>
      </c>
      <c r="DT6" s="299">
        <v>997550</v>
      </c>
      <c r="DU6" s="299">
        <v>442350</v>
      </c>
      <c r="DV6" s="299">
        <v>275350</v>
      </c>
      <c r="DW6" s="299">
        <v>352150</v>
      </c>
      <c r="DX6" s="299">
        <v>451200</v>
      </c>
      <c r="DY6" s="299">
        <v>61800</v>
      </c>
      <c r="DZ6" s="299">
        <v>229200</v>
      </c>
      <c r="EA6" s="299">
        <v>184200</v>
      </c>
      <c r="EB6" s="299">
        <v>363550</v>
      </c>
      <c r="EC6" s="299">
        <v>286995</v>
      </c>
      <c r="ED6" s="299">
        <v>206850</v>
      </c>
      <c r="EE6" s="299">
        <v>105400</v>
      </c>
      <c r="EF6" s="299">
        <v>166850</v>
      </c>
      <c r="EG6" s="299">
        <v>112450</v>
      </c>
      <c r="EH6" s="299">
        <v>122150</v>
      </c>
      <c r="EI6" s="299">
        <v>186100</v>
      </c>
      <c r="EJ6" s="299">
        <v>32000</v>
      </c>
      <c r="EK6" s="299">
        <v>39850</v>
      </c>
      <c r="EL6" s="299">
        <v>1433844</v>
      </c>
      <c r="EM6" s="299">
        <v>761000</v>
      </c>
      <c r="EN6" s="299">
        <v>290150</v>
      </c>
      <c r="EO6" s="299">
        <v>534150</v>
      </c>
      <c r="EP6" s="299">
        <v>138750</v>
      </c>
      <c r="EQ6" s="299">
        <v>126700</v>
      </c>
      <c r="ER6" s="299">
        <v>269750</v>
      </c>
      <c r="ES6" s="299">
        <v>307500</v>
      </c>
      <c r="ET6" s="299">
        <v>203100</v>
      </c>
      <c r="EU6" s="299">
        <v>79500</v>
      </c>
      <c r="EV6" s="299">
        <v>27450</v>
      </c>
      <c r="EW6" s="299">
        <v>71600</v>
      </c>
      <c r="EX6" s="299">
        <v>1000</v>
      </c>
      <c r="EY6" s="299">
        <v>64250</v>
      </c>
      <c r="EZ6" s="299">
        <v>100450</v>
      </c>
      <c r="FA6" s="299">
        <v>30500</v>
      </c>
      <c r="FB6" s="299">
        <v>64800</v>
      </c>
      <c r="FC6" s="299">
        <v>38450</v>
      </c>
      <c r="FD6" s="299">
        <v>4750</v>
      </c>
      <c r="FE6" s="299">
        <v>21050</v>
      </c>
      <c r="FF6" s="299">
        <v>7950</v>
      </c>
      <c r="FG6" s="299">
        <v>843200</v>
      </c>
      <c r="FH6" s="299">
        <v>412700</v>
      </c>
      <c r="FI6" s="299">
        <v>299050</v>
      </c>
      <c r="FJ6" s="299">
        <v>535250</v>
      </c>
      <c r="FK6" s="299">
        <v>162850</v>
      </c>
      <c r="FL6" s="299">
        <v>652100</v>
      </c>
      <c r="FM6" s="299">
        <v>0</v>
      </c>
      <c r="FN6" s="299">
        <v>50150</v>
      </c>
      <c r="FO6" s="299">
        <v>1209441</v>
      </c>
      <c r="FP6" s="299">
        <v>271750</v>
      </c>
      <c r="FQ6" s="299">
        <v>441700</v>
      </c>
      <c r="FR6" s="299">
        <v>434500</v>
      </c>
      <c r="FS6" s="299">
        <v>125950</v>
      </c>
      <c r="FT6" s="299">
        <v>587607</v>
      </c>
      <c r="FU6" s="299">
        <v>1071350</v>
      </c>
      <c r="FV6" s="299">
        <v>185050</v>
      </c>
      <c r="FW6" s="299">
        <v>203650</v>
      </c>
      <c r="FX6" s="299">
        <v>227400</v>
      </c>
      <c r="FY6" s="299">
        <v>490250</v>
      </c>
      <c r="FZ6" s="299">
        <v>176750</v>
      </c>
      <c r="GA6" s="299">
        <v>101800</v>
      </c>
      <c r="GB6" s="299">
        <v>752050</v>
      </c>
      <c r="GC6" s="299">
        <v>49700</v>
      </c>
      <c r="GD6" s="299">
        <v>143900</v>
      </c>
      <c r="GE6" s="299">
        <v>60100</v>
      </c>
      <c r="GF6" s="299">
        <v>23900</v>
      </c>
      <c r="GG6" s="299">
        <v>63350</v>
      </c>
      <c r="GH6" s="299">
        <v>40450</v>
      </c>
      <c r="GI6" s="299">
        <v>24550</v>
      </c>
      <c r="GJ6" s="299">
        <v>102650</v>
      </c>
      <c r="GK6" s="299">
        <v>11500</v>
      </c>
      <c r="GL6" s="299">
        <v>40200</v>
      </c>
      <c r="GM6" s="299"/>
      <c r="GN6" s="299">
        <v>496900</v>
      </c>
      <c r="GO6" s="299">
        <v>235400</v>
      </c>
      <c r="GP6" s="299">
        <v>245100</v>
      </c>
      <c r="GQ6" s="299">
        <v>139100</v>
      </c>
      <c r="GR6" s="299">
        <v>120850</v>
      </c>
      <c r="GS6" s="299">
        <v>70350</v>
      </c>
      <c r="GT6" s="299">
        <v>176100</v>
      </c>
      <c r="GU6" s="299">
        <v>72650</v>
      </c>
      <c r="GV6" s="299">
        <v>1417650</v>
      </c>
      <c r="GW6" s="299">
        <v>41050</v>
      </c>
      <c r="GX6" s="299">
        <v>193400</v>
      </c>
      <c r="GY6" s="299">
        <v>69150</v>
      </c>
      <c r="GZ6" s="299">
        <v>970350</v>
      </c>
      <c r="HA6" s="299">
        <v>127400</v>
      </c>
      <c r="HB6" s="299">
        <v>203000</v>
      </c>
      <c r="HC6" s="299">
        <v>376950</v>
      </c>
      <c r="HD6" s="299">
        <v>117600</v>
      </c>
      <c r="HE6" s="299">
        <v>72950</v>
      </c>
      <c r="HF6" s="299">
        <v>1102086</v>
      </c>
      <c r="HG6" s="299">
        <v>49750</v>
      </c>
      <c r="HH6" s="299">
        <v>241750</v>
      </c>
      <c r="HI6" s="299">
        <v>255050</v>
      </c>
      <c r="HJ6" s="299">
        <v>81600</v>
      </c>
      <c r="HK6" s="299">
        <v>171700</v>
      </c>
      <c r="HL6" s="299">
        <v>199800</v>
      </c>
      <c r="HM6" s="299">
        <v>35600</v>
      </c>
      <c r="HN6" s="299">
        <v>902737.92000000004</v>
      </c>
      <c r="HO6" s="299">
        <v>111300</v>
      </c>
      <c r="HP6" s="299">
        <v>341950</v>
      </c>
      <c r="HQ6" s="299">
        <v>135950</v>
      </c>
      <c r="HR6" s="299">
        <v>64444.5</v>
      </c>
      <c r="HS6" s="299">
        <v>70350</v>
      </c>
      <c r="HT6" s="299">
        <v>101050</v>
      </c>
      <c r="HU6" s="299">
        <v>1000</v>
      </c>
      <c r="HV6" s="299">
        <v>158900</v>
      </c>
      <c r="HW6" s="299">
        <v>184350</v>
      </c>
      <c r="HX6" s="299">
        <v>90450</v>
      </c>
      <c r="HY6" s="299">
        <v>491800</v>
      </c>
      <c r="HZ6" s="299">
        <v>24900</v>
      </c>
      <c r="IA6" s="299">
        <v>186400</v>
      </c>
      <c r="IB6" s="299">
        <v>90800</v>
      </c>
      <c r="IC6" s="299">
        <v>29850</v>
      </c>
      <c r="ID6" s="299">
        <v>572350</v>
      </c>
      <c r="IE6" s="299">
        <v>366450</v>
      </c>
      <c r="IF6" s="299">
        <v>206898</v>
      </c>
      <c r="IG6" s="299">
        <v>25050</v>
      </c>
      <c r="IH6" s="299">
        <v>10000</v>
      </c>
      <c r="II6" s="299">
        <v>123050</v>
      </c>
      <c r="IJ6" s="299">
        <v>121550</v>
      </c>
      <c r="IK6" s="299">
        <v>7700</v>
      </c>
      <c r="IL6" s="299">
        <v>35450</v>
      </c>
      <c r="IM6" s="299">
        <v>73250</v>
      </c>
      <c r="IN6" s="299">
        <v>16850</v>
      </c>
      <c r="IO6" s="299">
        <v>1132700</v>
      </c>
      <c r="IP6" s="299">
        <v>675600</v>
      </c>
      <c r="IQ6" s="299">
        <v>302300</v>
      </c>
      <c r="IR6" s="299">
        <v>450000</v>
      </c>
      <c r="IS6" s="299">
        <v>120100</v>
      </c>
      <c r="IT6" s="299">
        <v>65750</v>
      </c>
      <c r="IU6" s="299">
        <v>217200</v>
      </c>
      <c r="IV6" s="299">
        <v>123800</v>
      </c>
      <c r="IW6" s="299">
        <v>147018</v>
      </c>
      <c r="IX6" s="299">
        <v>108150</v>
      </c>
      <c r="IY6" s="299">
        <v>216150</v>
      </c>
      <c r="IZ6" s="299">
        <v>133900</v>
      </c>
      <c r="JA6" s="299">
        <v>1201400</v>
      </c>
      <c r="JB6" s="299">
        <v>238600</v>
      </c>
      <c r="JC6" s="299">
        <v>69350</v>
      </c>
      <c r="JD6" s="299">
        <v>19550</v>
      </c>
      <c r="JE6" s="299"/>
      <c r="JF6" s="299">
        <v>65000</v>
      </c>
      <c r="JG6" s="299">
        <v>1156252</v>
      </c>
      <c r="JH6" s="299">
        <v>74500</v>
      </c>
      <c r="JI6" s="299">
        <v>227950</v>
      </c>
      <c r="JJ6" s="299">
        <v>380550</v>
      </c>
      <c r="JK6" s="299">
        <v>201150</v>
      </c>
      <c r="JL6" s="299">
        <v>607550</v>
      </c>
      <c r="JM6" s="299">
        <v>76300</v>
      </c>
      <c r="JN6" s="299">
        <v>831513</v>
      </c>
      <c r="JO6" s="299">
        <v>230250</v>
      </c>
      <c r="JP6" s="299">
        <v>48750</v>
      </c>
      <c r="JQ6" s="299">
        <v>6700</v>
      </c>
      <c r="JR6" s="299">
        <v>34300</v>
      </c>
      <c r="JS6" s="299">
        <v>104500</v>
      </c>
      <c r="JT6" s="299">
        <v>230150</v>
      </c>
      <c r="JU6" s="299">
        <v>138500</v>
      </c>
      <c r="JV6" s="299">
        <v>219900.92</v>
      </c>
      <c r="JW6" s="299">
        <v>117400</v>
      </c>
      <c r="JX6" s="299">
        <v>68500</v>
      </c>
      <c r="JY6" s="299">
        <v>70150</v>
      </c>
      <c r="JZ6" s="299">
        <v>2750</v>
      </c>
      <c r="KA6" s="299">
        <v>35750</v>
      </c>
      <c r="KB6" s="299">
        <v>52850</v>
      </c>
      <c r="KC6" s="299">
        <v>1330821</v>
      </c>
      <c r="KD6" s="299">
        <v>61150</v>
      </c>
      <c r="KE6" s="299">
        <v>174650</v>
      </c>
      <c r="KF6" s="299">
        <v>57250</v>
      </c>
      <c r="KG6" s="299">
        <v>38950</v>
      </c>
      <c r="KH6" s="299">
        <v>28600</v>
      </c>
      <c r="KI6" s="299">
        <v>215050</v>
      </c>
      <c r="KJ6" s="299">
        <v>39100</v>
      </c>
      <c r="KK6" s="299">
        <v>29700</v>
      </c>
      <c r="KL6" s="299">
        <v>1047950</v>
      </c>
      <c r="KM6" s="299">
        <v>84950</v>
      </c>
      <c r="KN6" s="299">
        <v>151000</v>
      </c>
      <c r="KO6" s="299">
        <v>210950</v>
      </c>
      <c r="KP6" s="299">
        <v>140050</v>
      </c>
      <c r="KQ6" s="299">
        <v>220500</v>
      </c>
      <c r="KR6" s="299">
        <v>1030400</v>
      </c>
      <c r="KS6" s="299">
        <v>50850</v>
      </c>
      <c r="KT6" s="299">
        <v>1161750</v>
      </c>
      <c r="KU6" s="299">
        <v>129550</v>
      </c>
      <c r="KV6" s="299">
        <v>259500</v>
      </c>
      <c r="KW6" s="299">
        <v>584600</v>
      </c>
      <c r="KX6" s="299">
        <v>265450</v>
      </c>
      <c r="KY6" s="299">
        <v>144400</v>
      </c>
      <c r="KZ6" s="299">
        <v>157600</v>
      </c>
      <c r="LA6" s="299">
        <v>30550</v>
      </c>
      <c r="LB6" s="299">
        <v>1750167</v>
      </c>
      <c r="LC6" s="299">
        <v>179300</v>
      </c>
      <c r="LD6" s="299">
        <v>524500</v>
      </c>
      <c r="LE6" s="299">
        <v>429000</v>
      </c>
      <c r="LF6" s="299">
        <v>274750</v>
      </c>
      <c r="LG6" s="299">
        <v>57000</v>
      </c>
      <c r="LH6" s="299">
        <v>169551.03</v>
      </c>
      <c r="LI6" s="299">
        <v>112800</v>
      </c>
      <c r="LJ6" s="299">
        <v>176600</v>
      </c>
      <c r="LK6" s="299">
        <v>192000</v>
      </c>
      <c r="LL6" s="299">
        <v>858282</v>
      </c>
      <c r="LM6" s="299">
        <v>61000</v>
      </c>
      <c r="LN6" s="299">
        <v>109253</v>
      </c>
      <c r="LO6" s="299">
        <v>1454505</v>
      </c>
      <c r="LP6" s="299">
        <v>421450</v>
      </c>
      <c r="LQ6" s="299">
        <v>619150</v>
      </c>
      <c r="LR6" s="299">
        <v>182150</v>
      </c>
      <c r="LS6" s="299">
        <v>152100</v>
      </c>
      <c r="LT6" s="299">
        <v>208100</v>
      </c>
      <c r="LU6" s="299">
        <v>64850</v>
      </c>
      <c r="LV6" s="299">
        <v>37600</v>
      </c>
      <c r="LW6" s="299">
        <v>192600</v>
      </c>
      <c r="LX6" s="299">
        <v>152300</v>
      </c>
      <c r="LY6" s="299">
        <v>199350</v>
      </c>
      <c r="LZ6" s="299">
        <v>17950</v>
      </c>
      <c r="MA6" s="299">
        <v>1209619</v>
      </c>
      <c r="MB6" s="299">
        <v>101250</v>
      </c>
      <c r="MC6" s="299">
        <v>95950</v>
      </c>
      <c r="MD6" s="299">
        <v>77950</v>
      </c>
      <c r="ME6" s="299">
        <v>115900</v>
      </c>
      <c r="MF6" s="299">
        <v>74900</v>
      </c>
      <c r="MG6" s="299">
        <v>93250</v>
      </c>
      <c r="MH6" s="299">
        <v>50400</v>
      </c>
      <c r="MI6" s="299">
        <v>94050</v>
      </c>
      <c r="MJ6" s="299">
        <v>63450</v>
      </c>
      <c r="MK6" s="299">
        <v>69900</v>
      </c>
      <c r="ML6" s="299">
        <v>19100</v>
      </c>
      <c r="MM6" s="299">
        <v>2063550</v>
      </c>
      <c r="MN6" s="299">
        <v>118950</v>
      </c>
      <c r="MO6" s="299">
        <v>372750</v>
      </c>
      <c r="MP6" s="299">
        <v>166400</v>
      </c>
      <c r="MQ6" s="299">
        <v>617450</v>
      </c>
      <c r="MR6" s="299">
        <v>201050</v>
      </c>
      <c r="MS6" s="299">
        <v>256850</v>
      </c>
      <c r="MT6" s="299">
        <v>82000</v>
      </c>
      <c r="MU6" s="299">
        <v>81800</v>
      </c>
      <c r="MV6" s="299">
        <v>61050</v>
      </c>
      <c r="MW6" s="299">
        <v>899350</v>
      </c>
      <c r="MX6" s="299">
        <v>225100</v>
      </c>
      <c r="MY6" s="299">
        <v>59150</v>
      </c>
      <c r="MZ6" s="299">
        <v>201500</v>
      </c>
      <c r="NA6" s="299">
        <v>29250</v>
      </c>
      <c r="NB6" s="299">
        <v>116750</v>
      </c>
      <c r="NC6" s="299">
        <v>169150</v>
      </c>
      <c r="ND6" s="299">
        <v>142300</v>
      </c>
      <c r="NE6" s="299">
        <v>7800</v>
      </c>
      <c r="NF6" s="299">
        <v>17750</v>
      </c>
      <c r="NG6" s="299">
        <v>9250</v>
      </c>
      <c r="NH6" s="299">
        <v>26250</v>
      </c>
      <c r="NI6" s="299">
        <v>789400</v>
      </c>
      <c r="NJ6" s="299">
        <v>60250</v>
      </c>
      <c r="NK6" s="299">
        <v>79700</v>
      </c>
      <c r="NL6" s="299">
        <v>88300</v>
      </c>
      <c r="NM6" s="299">
        <v>99350</v>
      </c>
      <c r="NN6" s="299">
        <v>821750</v>
      </c>
      <c r="NO6" s="299">
        <v>631000</v>
      </c>
      <c r="NP6" s="299">
        <v>1442272</v>
      </c>
      <c r="NQ6" s="299"/>
      <c r="NR6" s="299">
        <v>356300</v>
      </c>
      <c r="NS6" s="299">
        <v>76800</v>
      </c>
      <c r="NT6" s="299">
        <v>190350</v>
      </c>
      <c r="NU6" s="299">
        <v>156800</v>
      </c>
      <c r="NV6" s="299">
        <v>97350</v>
      </c>
      <c r="NW6" s="299"/>
      <c r="NX6" s="299">
        <v>82700</v>
      </c>
      <c r="NY6" s="299">
        <v>95400</v>
      </c>
      <c r="NZ6" s="299">
        <v>175150</v>
      </c>
      <c r="OA6" s="299">
        <v>95100</v>
      </c>
      <c r="OB6" s="299">
        <v>24200</v>
      </c>
      <c r="OC6" s="299">
        <v>7750</v>
      </c>
      <c r="OD6" s="299">
        <v>15000</v>
      </c>
      <c r="OE6" s="299"/>
      <c r="OF6" s="299">
        <v>1684204</v>
      </c>
      <c r="OG6" s="299">
        <v>158300</v>
      </c>
      <c r="OH6" s="299">
        <v>125300</v>
      </c>
      <c r="OI6" s="299">
        <v>247350</v>
      </c>
      <c r="OJ6" s="299">
        <v>301650</v>
      </c>
      <c r="OK6" s="299"/>
      <c r="OL6" s="299">
        <v>1051250</v>
      </c>
      <c r="OM6" s="299">
        <v>114400</v>
      </c>
      <c r="ON6" s="299">
        <v>334700</v>
      </c>
      <c r="OO6" s="299">
        <v>453100</v>
      </c>
      <c r="OP6" s="299">
        <v>275200</v>
      </c>
      <c r="OQ6" s="299">
        <v>323800</v>
      </c>
      <c r="OR6" s="299">
        <v>132650</v>
      </c>
      <c r="OS6" s="299">
        <v>571900</v>
      </c>
      <c r="OT6" s="299">
        <v>110100</v>
      </c>
      <c r="OU6" s="299">
        <v>103850</v>
      </c>
      <c r="OV6" s="299">
        <v>55950</v>
      </c>
      <c r="OW6" s="299">
        <v>125950</v>
      </c>
      <c r="OX6" s="299">
        <v>190250</v>
      </c>
      <c r="OY6" s="299">
        <v>71550</v>
      </c>
      <c r="OZ6" s="299">
        <v>65650</v>
      </c>
      <c r="PA6" s="299">
        <v>71000</v>
      </c>
      <c r="PB6" s="299">
        <v>84100</v>
      </c>
      <c r="PC6" s="299">
        <v>47000</v>
      </c>
      <c r="PD6" s="299">
        <v>142350</v>
      </c>
      <c r="PE6" s="299">
        <v>28800</v>
      </c>
      <c r="PF6" s="299">
        <v>290550</v>
      </c>
      <c r="PG6" s="299">
        <v>8157492</v>
      </c>
      <c r="PH6" s="299">
        <v>13200</v>
      </c>
      <c r="PI6" s="299">
        <v>193100</v>
      </c>
      <c r="PJ6" s="299">
        <v>31800</v>
      </c>
      <c r="PK6" s="299">
        <v>102850</v>
      </c>
      <c r="PL6" s="299">
        <v>156500</v>
      </c>
      <c r="PM6" s="299">
        <v>973700</v>
      </c>
      <c r="PN6" s="299">
        <v>192520</v>
      </c>
      <c r="PO6" s="299">
        <v>169800</v>
      </c>
      <c r="PP6" s="299">
        <v>13600</v>
      </c>
      <c r="PQ6" s="299">
        <v>264200</v>
      </c>
      <c r="PR6" s="299">
        <v>5750</v>
      </c>
      <c r="PS6" s="299">
        <v>26250</v>
      </c>
      <c r="PT6" s="299">
        <v>114400</v>
      </c>
      <c r="PU6" s="299">
        <v>61900</v>
      </c>
      <c r="PV6" s="299">
        <v>59500</v>
      </c>
      <c r="PW6" s="299">
        <v>98800</v>
      </c>
      <c r="PX6" s="299">
        <v>83550</v>
      </c>
      <c r="PY6" s="299">
        <v>18200</v>
      </c>
      <c r="PZ6" s="299">
        <v>192400</v>
      </c>
      <c r="QA6" s="299">
        <v>110300</v>
      </c>
      <c r="QB6" s="299">
        <v>129150</v>
      </c>
      <c r="QC6" s="299">
        <v>1898350</v>
      </c>
      <c r="QD6" s="299">
        <v>354400</v>
      </c>
      <c r="QE6" s="299">
        <v>719739.5</v>
      </c>
      <c r="QF6" s="299">
        <v>466800</v>
      </c>
      <c r="QG6" s="299">
        <v>520500</v>
      </c>
      <c r="QH6" s="299">
        <v>1943400</v>
      </c>
      <c r="QI6" s="299">
        <v>687250</v>
      </c>
      <c r="QJ6" s="299">
        <v>699400</v>
      </c>
      <c r="QK6" s="299">
        <v>1532250</v>
      </c>
      <c r="QL6" s="299">
        <v>475050</v>
      </c>
      <c r="QM6" s="299">
        <v>423050</v>
      </c>
      <c r="QN6" s="299">
        <v>1482684</v>
      </c>
      <c r="QO6" s="299">
        <v>192300</v>
      </c>
      <c r="QP6" s="299">
        <v>151450</v>
      </c>
      <c r="QQ6" s="299">
        <v>23550</v>
      </c>
      <c r="QR6" s="299">
        <v>664800</v>
      </c>
      <c r="QS6" s="299">
        <v>76600</v>
      </c>
      <c r="QT6" s="299">
        <v>342800</v>
      </c>
      <c r="QU6" s="299">
        <v>12400</v>
      </c>
      <c r="QV6" s="299">
        <v>92900</v>
      </c>
      <c r="QW6" s="299">
        <v>828300</v>
      </c>
      <c r="QX6" s="299">
        <v>226150</v>
      </c>
      <c r="QY6" s="299">
        <v>160150</v>
      </c>
      <c r="QZ6" s="299">
        <v>47600</v>
      </c>
      <c r="RA6" s="299">
        <v>81200</v>
      </c>
      <c r="RB6" s="299">
        <v>27800</v>
      </c>
      <c r="RC6" s="299">
        <v>108350</v>
      </c>
      <c r="RD6" s="299">
        <v>119150</v>
      </c>
      <c r="RE6" s="299">
        <v>163000</v>
      </c>
      <c r="RF6" s="299">
        <v>296300</v>
      </c>
      <c r="RG6" s="299">
        <v>50150</v>
      </c>
      <c r="RH6" s="299">
        <v>142735</v>
      </c>
      <c r="RI6" s="299"/>
      <c r="RJ6" s="299">
        <v>64300</v>
      </c>
      <c r="RK6" s="299">
        <v>87150</v>
      </c>
      <c r="RL6" s="299">
        <v>5600</v>
      </c>
      <c r="RM6" s="299">
        <v>97150</v>
      </c>
      <c r="RN6" s="299"/>
      <c r="RO6" s="299">
        <v>89900</v>
      </c>
      <c r="RP6" s="299">
        <v>87900</v>
      </c>
      <c r="RQ6" s="299">
        <v>68550</v>
      </c>
      <c r="RR6" s="299">
        <v>361420</v>
      </c>
      <c r="RS6" s="299">
        <v>271394</v>
      </c>
      <c r="RT6" s="299">
        <v>230600</v>
      </c>
      <c r="RU6" s="299">
        <v>63550</v>
      </c>
      <c r="RV6" s="299"/>
      <c r="RW6" s="299">
        <v>97250</v>
      </c>
      <c r="RX6" s="299">
        <v>60700</v>
      </c>
      <c r="RY6" s="299">
        <v>93300</v>
      </c>
      <c r="RZ6" s="299">
        <v>75200</v>
      </c>
      <c r="SA6" s="299">
        <v>746400</v>
      </c>
      <c r="SB6" s="299">
        <v>112600</v>
      </c>
      <c r="SC6" s="299">
        <v>413950</v>
      </c>
      <c r="SD6" s="299">
        <v>99400</v>
      </c>
      <c r="SE6" s="299">
        <v>78950</v>
      </c>
      <c r="SF6" s="299">
        <v>68800</v>
      </c>
      <c r="SG6" s="299">
        <v>318800</v>
      </c>
      <c r="SH6" s="299">
        <v>548200</v>
      </c>
      <c r="SI6" s="299">
        <v>190850</v>
      </c>
      <c r="SJ6" s="299">
        <v>225500</v>
      </c>
      <c r="SK6" s="299">
        <v>97800</v>
      </c>
      <c r="SL6" s="299">
        <v>241150</v>
      </c>
      <c r="SM6" s="299">
        <v>119500</v>
      </c>
      <c r="SN6" s="299">
        <v>677677</v>
      </c>
      <c r="SO6" s="299">
        <v>69850</v>
      </c>
      <c r="SP6" s="299">
        <v>57250</v>
      </c>
      <c r="SQ6" s="299">
        <v>257500</v>
      </c>
      <c r="SR6" s="299">
        <v>212200</v>
      </c>
      <c r="SS6" s="299">
        <v>248650</v>
      </c>
      <c r="ST6" s="299">
        <v>28500</v>
      </c>
      <c r="SU6" s="299">
        <v>178700</v>
      </c>
      <c r="SV6" s="299">
        <v>136268</v>
      </c>
      <c r="SW6" s="299">
        <v>331350</v>
      </c>
      <c r="SX6" s="299">
        <v>352900</v>
      </c>
      <c r="SY6" s="299">
        <v>304450</v>
      </c>
      <c r="SZ6" s="299">
        <v>68257</v>
      </c>
      <c r="TA6" s="299">
        <v>111050</v>
      </c>
      <c r="TB6" s="299">
        <v>13250</v>
      </c>
      <c r="TC6" s="299">
        <v>72050</v>
      </c>
      <c r="TD6" s="299">
        <v>134150</v>
      </c>
      <c r="TE6" s="299">
        <v>126350</v>
      </c>
      <c r="TF6" s="299">
        <v>388244</v>
      </c>
      <c r="TG6" s="299">
        <v>165750</v>
      </c>
      <c r="TH6" s="299">
        <v>84800</v>
      </c>
      <c r="TI6" s="299">
        <v>12800</v>
      </c>
      <c r="TJ6" s="299">
        <v>45450</v>
      </c>
      <c r="TK6" s="299">
        <v>38350</v>
      </c>
      <c r="TL6" s="299"/>
      <c r="TM6" s="299">
        <v>93750</v>
      </c>
      <c r="TN6" s="299">
        <v>90650</v>
      </c>
      <c r="TO6" s="299">
        <v>1505534</v>
      </c>
      <c r="TP6" s="299">
        <v>216150</v>
      </c>
      <c r="TQ6" s="299">
        <v>131250</v>
      </c>
      <c r="TR6" s="299">
        <v>123552.4</v>
      </c>
      <c r="TS6" s="299">
        <v>124650</v>
      </c>
      <c r="TT6" s="299">
        <v>83700</v>
      </c>
      <c r="TU6" s="299">
        <v>1048150</v>
      </c>
      <c r="TV6" s="299">
        <v>76450</v>
      </c>
      <c r="TW6" s="299">
        <v>67950</v>
      </c>
      <c r="TX6" s="299">
        <v>163750</v>
      </c>
      <c r="TY6" s="299">
        <v>3200</v>
      </c>
      <c r="TZ6" s="299">
        <v>89050</v>
      </c>
      <c r="UA6" s="299">
        <v>162300</v>
      </c>
      <c r="UB6" s="299">
        <v>125750</v>
      </c>
      <c r="UC6" s="299">
        <v>103350</v>
      </c>
      <c r="UD6" s="299">
        <v>32900</v>
      </c>
      <c r="UE6" s="299">
        <v>77600</v>
      </c>
      <c r="UF6" s="299">
        <v>136300</v>
      </c>
      <c r="UG6" s="299">
        <v>106600</v>
      </c>
      <c r="UH6" s="299">
        <v>128250</v>
      </c>
      <c r="UI6" s="299">
        <v>34150</v>
      </c>
      <c r="UJ6" s="299">
        <v>20900</v>
      </c>
      <c r="UK6" s="299">
        <v>76200</v>
      </c>
      <c r="UL6" s="299">
        <v>67350</v>
      </c>
      <c r="UM6" s="299">
        <v>108900</v>
      </c>
      <c r="UN6" s="299">
        <v>12300</v>
      </c>
      <c r="UO6" s="299">
        <v>14850</v>
      </c>
      <c r="UP6" s="299">
        <v>26605</v>
      </c>
      <c r="UQ6" s="299">
        <v>1304130</v>
      </c>
      <c r="UR6" s="299">
        <v>217190</v>
      </c>
      <c r="US6" s="299">
        <v>305539.3</v>
      </c>
      <c r="UT6" s="299">
        <v>397740</v>
      </c>
      <c r="UU6" s="299">
        <v>326795</v>
      </c>
      <c r="UV6" s="299">
        <v>167965</v>
      </c>
      <c r="UW6" s="299">
        <v>159980</v>
      </c>
      <c r="UX6" s="299">
        <v>63750</v>
      </c>
      <c r="UY6" s="299">
        <v>65375</v>
      </c>
      <c r="UZ6" s="299">
        <v>160920</v>
      </c>
      <c r="VA6" s="299">
        <v>178965</v>
      </c>
      <c r="VB6" s="299">
        <v>132650</v>
      </c>
      <c r="VC6" s="299">
        <v>82600</v>
      </c>
      <c r="VD6" s="299">
        <v>149360</v>
      </c>
      <c r="VE6" s="299">
        <v>104150</v>
      </c>
      <c r="VF6" s="299">
        <v>1819445</v>
      </c>
      <c r="VG6" s="299">
        <v>214550</v>
      </c>
      <c r="VH6" s="299">
        <v>494800</v>
      </c>
      <c r="VI6" s="299">
        <v>121900</v>
      </c>
      <c r="VJ6" s="299">
        <v>400250</v>
      </c>
      <c r="VK6" s="299">
        <v>477650</v>
      </c>
      <c r="VL6" s="299">
        <v>257050</v>
      </c>
      <c r="VM6" s="299">
        <v>81000</v>
      </c>
      <c r="VN6" s="299">
        <v>112200</v>
      </c>
      <c r="VO6" s="299">
        <v>211450</v>
      </c>
      <c r="VP6" s="299">
        <v>276350</v>
      </c>
      <c r="VQ6" s="299">
        <v>168000</v>
      </c>
      <c r="VR6" s="299">
        <v>211950</v>
      </c>
      <c r="VS6" s="299">
        <v>628100</v>
      </c>
      <c r="VT6" s="299">
        <v>220750</v>
      </c>
      <c r="VU6" s="299">
        <v>76600</v>
      </c>
      <c r="VV6" s="299">
        <v>145150</v>
      </c>
      <c r="VW6" s="299">
        <v>170150</v>
      </c>
      <c r="VX6" s="299">
        <v>299900</v>
      </c>
      <c r="VY6" s="299">
        <v>467500</v>
      </c>
      <c r="VZ6" s="299">
        <v>371900</v>
      </c>
      <c r="WA6" s="299">
        <v>195550</v>
      </c>
      <c r="WB6" s="299">
        <v>20450</v>
      </c>
      <c r="WC6" s="299">
        <v>140450</v>
      </c>
      <c r="WD6" s="299">
        <v>163400</v>
      </c>
      <c r="WE6" s="299">
        <v>132850</v>
      </c>
      <c r="WF6" s="299">
        <v>303150</v>
      </c>
      <c r="WG6" s="299">
        <v>99600</v>
      </c>
      <c r="WH6" s="299">
        <v>86400</v>
      </c>
      <c r="WI6" s="299">
        <v>257250</v>
      </c>
      <c r="WJ6" s="299"/>
      <c r="WK6" s="299"/>
      <c r="WL6" s="299">
        <v>13850</v>
      </c>
      <c r="WM6" s="299">
        <v>1136848</v>
      </c>
      <c r="WN6" s="299">
        <v>104900</v>
      </c>
      <c r="WO6" s="299">
        <v>160990</v>
      </c>
      <c r="WP6" s="299">
        <v>59700</v>
      </c>
      <c r="WQ6" s="299">
        <v>105200</v>
      </c>
      <c r="WR6" s="299">
        <v>130412</v>
      </c>
      <c r="WS6" s="299">
        <v>242705</v>
      </c>
      <c r="WT6" s="299">
        <v>163300</v>
      </c>
      <c r="WU6" s="299">
        <v>124510</v>
      </c>
      <c r="WV6" s="299">
        <v>139245</v>
      </c>
      <c r="WW6" s="299">
        <v>123465</v>
      </c>
      <c r="WX6" s="299">
        <v>84935</v>
      </c>
      <c r="WY6" s="299">
        <v>39950</v>
      </c>
      <c r="WZ6" s="299">
        <v>249400</v>
      </c>
      <c r="XA6" s="299">
        <v>139730</v>
      </c>
      <c r="XB6" s="299">
        <v>312092</v>
      </c>
      <c r="XC6" s="299">
        <v>134100</v>
      </c>
      <c r="XD6" s="299">
        <v>144775</v>
      </c>
      <c r="XE6" s="299">
        <v>91210</v>
      </c>
      <c r="XF6" s="299">
        <v>70500</v>
      </c>
      <c r="XG6" s="299">
        <v>72250</v>
      </c>
      <c r="XH6" s="299">
        <v>125870</v>
      </c>
      <c r="XI6" s="299">
        <v>24350</v>
      </c>
      <c r="XJ6" s="299">
        <v>637100</v>
      </c>
      <c r="XK6" s="299">
        <v>256350</v>
      </c>
      <c r="XL6" s="299">
        <v>71350</v>
      </c>
      <c r="XM6" s="299">
        <v>10850</v>
      </c>
      <c r="XN6" s="299">
        <v>449900</v>
      </c>
      <c r="XO6" s="299">
        <v>24050</v>
      </c>
      <c r="XP6" s="299">
        <v>81200</v>
      </c>
      <c r="XQ6" s="299">
        <v>25600</v>
      </c>
      <c r="XR6" s="299">
        <v>424450</v>
      </c>
      <c r="XS6" s="299">
        <v>161850</v>
      </c>
      <c r="XT6" s="299">
        <v>4500</v>
      </c>
      <c r="XU6" s="299">
        <v>41050</v>
      </c>
      <c r="XV6" s="299">
        <v>29100</v>
      </c>
      <c r="XW6" s="299">
        <v>12950</v>
      </c>
      <c r="XX6" s="299">
        <v>138750</v>
      </c>
      <c r="XY6" s="299"/>
      <c r="XZ6" s="299">
        <v>34100</v>
      </c>
      <c r="YA6" s="299">
        <v>849444</v>
      </c>
      <c r="YB6" s="299">
        <v>167350</v>
      </c>
      <c r="YC6" s="299">
        <v>204450</v>
      </c>
      <c r="YD6" s="299">
        <v>34150</v>
      </c>
      <c r="YE6" s="299">
        <v>103400</v>
      </c>
      <c r="YF6" s="299">
        <v>95900</v>
      </c>
      <c r="YG6" s="299">
        <v>107290</v>
      </c>
      <c r="YH6" s="299">
        <v>732697</v>
      </c>
      <c r="YI6" s="299">
        <v>70300</v>
      </c>
      <c r="YJ6" s="299">
        <v>233400</v>
      </c>
      <c r="YK6" s="299">
        <v>416100</v>
      </c>
      <c r="YL6" s="299">
        <v>43462</v>
      </c>
      <c r="YM6" s="299">
        <v>85650</v>
      </c>
      <c r="YN6" s="299">
        <v>123150</v>
      </c>
      <c r="YO6" s="299">
        <v>54950</v>
      </c>
      <c r="YP6" s="299">
        <v>366450</v>
      </c>
      <c r="YQ6" s="299">
        <v>635450</v>
      </c>
      <c r="YR6" s="299">
        <v>227200</v>
      </c>
      <c r="YS6" s="299">
        <v>355400</v>
      </c>
      <c r="YT6" s="299">
        <v>285840</v>
      </c>
      <c r="YU6" s="299">
        <v>1261910</v>
      </c>
      <c r="YV6" s="299">
        <v>515200</v>
      </c>
      <c r="YW6" s="299">
        <v>98900</v>
      </c>
      <c r="YX6" s="299">
        <v>481100</v>
      </c>
      <c r="YY6" s="299">
        <v>719200</v>
      </c>
      <c r="YZ6" s="299">
        <v>538900</v>
      </c>
      <c r="ZA6" s="299">
        <v>136350</v>
      </c>
      <c r="ZB6" s="299">
        <v>274250</v>
      </c>
      <c r="ZC6" s="299">
        <v>148900</v>
      </c>
      <c r="ZD6" s="299">
        <v>301750</v>
      </c>
      <c r="ZE6" s="299">
        <v>218000</v>
      </c>
      <c r="ZF6" s="299">
        <v>274000</v>
      </c>
      <c r="ZG6" s="299">
        <v>270250</v>
      </c>
      <c r="ZH6" s="299">
        <v>89200</v>
      </c>
      <c r="ZI6" s="299">
        <v>160950</v>
      </c>
      <c r="ZJ6" s="299">
        <v>294074</v>
      </c>
      <c r="ZK6" s="299">
        <v>244050</v>
      </c>
      <c r="ZL6" s="299"/>
      <c r="ZM6" s="299">
        <v>231600</v>
      </c>
      <c r="ZN6" s="299">
        <v>48450</v>
      </c>
      <c r="ZO6" s="299">
        <v>117250</v>
      </c>
      <c r="ZP6" s="299">
        <v>90100</v>
      </c>
      <c r="ZQ6" s="299">
        <v>42600</v>
      </c>
      <c r="ZR6" s="299">
        <v>329450</v>
      </c>
      <c r="ZS6" s="299">
        <v>331750</v>
      </c>
      <c r="ZT6" s="299">
        <v>308250</v>
      </c>
      <c r="ZU6" s="299">
        <v>30200</v>
      </c>
      <c r="ZV6" s="299"/>
      <c r="ZW6" s="299">
        <v>139650</v>
      </c>
      <c r="ZX6" s="299">
        <v>718250</v>
      </c>
      <c r="ZY6" s="299">
        <v>93650</v>
      </c>
      <c r="ZZ6" s="299">
        <v>26600</v>
      </c>
      <c r="AAA6" s="299">
        <v>12750</v>
      </c>
      <c r="AAB6" s="299">
        <v>182850</v>
      </c>
      <c r="AAC6" s="299">
        <v>411250</v>
      </c>
      <c r="AAD6" s="299">
        <v>144050</v>
      </c>
      <c r="AAE6" s="299">
        <v>225550</v>
      </c>
      <c r="AAF6" s="299">
        <v>122550</v>
      </c>
      <c r="AAG6" s="299">
        <v>151100</v>
      </c>
      <c r="AAH6" s="299">
        <v>46850</v>
      </c>
      <c r="AAI6" s="299">
        <v>29450</v>
      </c>
      <c r="AAJ6" s="299">
        <v>75500</v>
      </c>
      <c r="AAK6" s="299">
        <v>44250</v>
      </c>
      <c r="AAL6" s="299">
        <v>429950</v>
      </c>
      <c r="AAM6" s="299">
        <v>359850</v>
      </c>
      <c r="AAN6" s="299">
        <v>101100</v>
      </c>
      <c r="AAO6" s="299">
        <v>61050</v>
      </c>
      <c r="AAP6" s="299">
        <v>98750</v>
      </c>
      <c r="AAQ6" s="299">
        <v>3250</v>
      </c>
      <c r="AAR6" s="299">
        <v>65200</v>
      </c>
      <c r="AAS6" s="299">
        <v>24700</v>
      </c>
      <c r="AAT6" s="299">
        <v>600000</v>
      </c>
      <c r="AAU6" s="299">
        <v>206350</v>
      </c>
      <c r="AAV6" s="299">
        <v>48800</v>
      </c>
      <c r="AAW6" s="299">
        <v>240450</v>
      </c>
      <c r="AAX6" s="299">
        <v>382850</v>
      </c>
      <c r="AAY6" s="299"/>
      <c r="AAZ6" s="299"/>
      <c r="ABA6" s="299"/>
      <c r="ABB6" s="299">
        <v>802700</v>
      </c>
      <c r="ABC6" s="299">
        <v>39100</v>
      </c>
      <c r="ABD6" s="299">
        <v>218100</v>
      </c>
      <c r="ABE6" s="299">
        <v>31250</v>
      </c>
      <c r="ABF6" s="299">
        <v>33050</v>
      </c>
      <c r="ABG6" s="299">
        <v>50100</v>
      </c>
      <c r="ABH6" s="299">
        <v>46300</v>
      </c>
      <c r="ABI6" s="299">
        <v>81500</v>
      </c>
      <c r="ABJ6" s="299">
        <v>106750</v>
      </c>
      <c r="ABK6" s="299">
        <v>107200</v>
      </c>
      <c r="ABL6" s="299">
        <v>49200</v>
      </c>
      <c r="ABM6" s="299">
        <v>1273232</v>
      </c>
      <c r="ABN6" s="299">
        <v>171750</v>
      </c>
      <c r="ABO6" s="299">
        <v>68000</v>
      </c>
      <c r="ABP6" s="299">
        <v>230150</v>
      </c>
      <c r="ABQ6" s="299">
        <v>13050</v>
      </c>
      <c r="ABR6" s="299">
        <v>46900</v>
      </c>
      <c r="ABS6" s="299">
        <v>116000</v>
      </c>
      <c r="ABT6" s="299">
        <v>340800</v>
      </c>
      <c r="ABU6" s="299"/>
      <c r="ABV6" s="299"/>
      <c r="ABW6" s="299">
        <v>4500</v>
      </c>
      <c r="ABX6" s="299">
        <v>336450</v>
      </c>
      <c r="ABY6" s="299">
        <v>399500</v>
      </c>
      <c r="ABZ6" s="299">
        <v>13850</v>
      </c>
      <c r="ACA6" s="299">
        <v>56000</v>
      </c>
      <c r="ACB6" s="299">
        <v>292000</v>
      </c>
      <c r="ACC6" s="299">
        <v>55500</v>
      </c>
      <c r="ACD6" s="299">
        <v>8200</v>
      </c>
      <c r="ACE6" s="299">
        <v>199200</v>
      </c>
      <c r="ACF6" s="299">
        <v>262350</v>
      </c>
      <c r="ACG6" s="299">
        <v>150950</v>
      </c>
      <c r="ACH6" s="299">
        <v>362750</v>
      </c>
      <c r="ACI6" s="299">
        <v>54650</v>
      </c>
      <c r="ACJ6" s="299">
        <v>45650</v>
      </c>
      <c r="ACK6" s="299">
        <v>20050</v>
      </c>
      <c r="ACL6" s="299">
        <v>50250</v>
      </c>
      <c r="ACM6" s="299">
        <v>21900</v>
      </c>
      <c r="ACN6" s="299">
        <v>96000</v>
      </c>
      <c r="ACO6" s="299">
        <v>1021300</v>
      </c>
      <c r="ACP6" s="299">
        <v>121450</v>
      </c>
      <c r="ACQ6" s="299">
        <v>113700</v>
      </c>
      <c r="ACR6" s="299"/>
      <c r="ACS6" s="299"/>
      <c r="ACT6" s="299"/>
      <c r="ACU6" s="299"/>
      <c r="ACV6" s="299"/>
      <c r="ACW6" s="299">
        <v>932100</v>
      </c>
      <c r="ACX6" s="299">
        <v>528400</v>
      </c>
      <c r="ACY6" s="299">
        <v>238850</v>
      </c>
      <c r="ACZ6" s="299">
        <v>80650</v>
      </c>
      <c r="ADA6" s="299">
        <v>69150</v>
      </c>
      <c r="ADB6" s="299">
        <v>125100</v>
      </c>
      <c r="ADC6" s="299">
        <v>123850</v>
      </c>
      <c r="ADD6" s="299">
        <v>64600</v>
      </c>
      <c r="ADE6" s="299">
        <v>63800</v>
      </c>
      <c r="ADF6" s="299">
        <v>137450</v>
      </c>
      <c r="ADG6" s="299">
        <v>304950</v>
      </c>
      <c r="ADH6" s="299">
        <v>54250</v>
      </c>
      <c r="ADI6" s="299">
        <v>76800</v>
      </c>
      <c r="ADJ6" s="299">
        <v>62450</v>
      </c>
      <c r="ADK6" s="299">
        <v>286250</v>
      </c>
      <c r="ADL6" s="299">
        <v>24900</v>
      </c>
      <c r="ADM6" s="299">
        <v>131150</v>
      </c>
      <c r="ADN6" s="299">
        <v>35500</v>
      </c>
      <c r="ADO6" s="299">
        <v>59950</v>
      </c>
      <c r="ADP6" s="299"/>
      <c r="ADQ6" s="299">
        <v>1909202</v>
      </c>
      <c r="ADR6" s="299">
        <v>550550</v>
      </c>
      <c r="ADS6" s="299">
        <v>347600</v>
      </c>
      <c r="ADT6" s="299">
        <v>234300</v>
      </c>
      <c r="ADU6" s="299">
        <v>227500</v>
      </c>
      <c r="ADV6" s="299">
        <v>409150</v>
      </c>
      <c r="ADW6" s="299">
        <v>152200</v>
      </c>
      <c r="ADX6" s="299">
        <v>311550</v>
      </c>
      <c r="ADY6" s="299">
        <v>111750</v>
      </c>
      <c r="ADZ6" s="299">
        <v>110350</v>
      </c>
      <c r="AEA6" s="299">
        <v>1006504</v>
      </c>
      <c r="AEB6" s="299">
        <v>66200</v>
      </c>
      <c r="AEC6" s="299">
        <v>83500</v>
      </c>
      <c r="AED6" s="299"/>
      <c r="AEE6" s="299"/>
      <c r="AEF6" s="299"/>
      <c r="AEG6" s="299">
        <v>104818</v>
      </c>
      <c r="AEH6" s="299">
        <v>40850</v>
      </c>
      <c r="AEI6" s="299"/>
      <c r="AEJ6" s="299">
        <v>3450</v>
      </c>
      <c r="AEK6" s="299">
        <v>11300</v>
      </c>
      <c r="AEL6" s="299">
        <v>331554.07</v>
      </c>
      <c r="AEM6" s="299">
        <v>77500</v>
      </c>
      <c r="AEN6" s="299">
        <v>1047700</v>
      </c>
      <c r="AEO6" s="299"/>
      <c r="AEP6" s="299"/>
      <c r="AEQ6" s="299"/>
      <c r="AER6" s="299"/>
      <c r="AES6" s="299"/>
      <c r="AET6" s="299"/>
      <c r="AEU6" s="299"/>
      <c r="AEV6" s="299"/>
      <c r="AEW6" s="299">
        <v>12100</v>
      </c>
      <c r="AEX6" s="299">
        <v>0</v>
      </c>
      <c r="AEY6" s="299"/>
      <c r="AEZ6" s="299">
        <v>502000</v>
      </c>
      <c r="AFA6" s="299">
        <v>69050</v>
      </c>
      <c r="AFB6" s="299">
        <v>221200</v>
      </c>
      <c r="AFC6" s="299">
        <v>111250</v>
      </c>
      <c r="AFD6" s="299">
        <v>335050</v>
      </c>
      <c r="AFE6" s="299">
        <v>548800</v>
      </c>
      <c r="AFF6" s="299">
        <v>122750</v>
      </c>
      <c r="AFG6" s="299">
        <v>283450</v>
      </c>
      <c r="AFH6" s="299">
        <v>57950</v>
      </c>
      <c r="AFI6" s="299">
        <v>186750</v>
      </c>
      <c r="AFJ6" s="299">
        <v>63750</v>
      </c>
      <c r="AFK6" s="299">
        <v>468340</v>
      </c>
      <c r="AFL6" s="299">
        <v>34100</v>
      </c>
      <c r="AFM6" s="299">
        <v>29550</v>
      </c>
      <c r="AFN6" s="299">
        <v>29900</v>
      </c>
      <c r="AFO6" s="299">
        <v>163395</v>
      </c>
      <c r="AFP6" s="299">
        <v>57400</v>
      </c>
      <c r="AFQ6" s="299">
        <v>27100</v>
      </c>
      <c r="AFR6" s="299">
        <v>50500</v>
      </c>
      <c r="AFS6" s="299">
        <v>528786</v>
      </c>
      <c r="AFT6" s="299">
        <v>15750</v>
      </c>
      <c r="AFU6" s="299">
        <v>7300</v>
      </c>
      <c r="AFV6" s="299">
        <v>15950</v>
      </c>
      <c r="AFW6" s="299">
        <v>99150</v>
      </c>
      <c r="AFX6" s="299">
        <v>51250</v>
      </c>
      <c r="AFY6" s="299">
        <v>67050</v>
      </c>
      <c r="AFZ6" s="299">
        <v>132750</v>
      </c>
      <c r="AGA6" s="299">
        <v>25100</v>
      </c>
      <c r="AGB6" s="299">
        <v>5800</v>
      </c>
      <c r="AGC6" s="299">
        <v>12700</v>
      </c>
      <c r="AGD6" s="299">
        <v>45400</v>
      </c>
      <c r="AGE6" s="299">
        <v>2250</v>
      </c>
      <c r="AGF6" s="299">
        <v>7930</v>
      </c>
      <c r="AGG6" s="299">
        <v>21450</v>
      </c>
      <c r="AGH6" s="299">
        <v>20100</v>
      </c>
      <c r="AGI6" s="299">
        <v>16500</v>
      </c>
      <c r="AGJ6" s="299">
        <v>1648600</v>
      </c>
      <c r="AGK6" s="299">
        <v>2250</v>
      </c>
      <c r="AGL6" s="299">
        <v>6950</v>
      </c>
      <c r="AGM6" s="299">
        <v>4550</v>
      </c>
      <c r="AGN6" s="299">
        <v>15850</v>
      </c>
      <c r="AGO6" s="299"/>
      <c r="AGP6" s="299"/>
    </row>
    <row r="7" spans="1:874" x14ac:dyDescent="0.25">
      <c r="B7" s="298" t="s">
        <v>4</v>
      </c>
      <c r="C7" s="297" t="s">
        <v>5</v>
      </c>
      <c r="D7" s="299">
        <v>63822166.18</v>
      </c>
      <c r="E7" s="299">
        <v>1204230.6399999999</v>
      </c>
      <c r="F7" s="299">
        <v>6919559.8700000001</v>
      </c>
      <c r="G7" s="299">
        <v>854462.95</v>
      </c>
      <c r="H7" s="299">
        <v>4005589.8</v>
      </c>
      <c r="I7" s="299">
        <v>669046.4</v>
      </c>
      <c r="J7" s="299">
        <v>1477160.43</v>
      </c>
      <c r="K7" s="299">
        <v>722676.2</v>
      </c>
      <c r="L7" s="299">
        <v>1718361.97</v>
      </c>
      <c r="M7" s="299">
        <v>1261429.25</v>
      </c>
      <c r="N7" s="299">
        <v>599352.87</v>
      </c>
      <c r="O7" s="299">
        <v>676959.22</v>
      </c>
      <c r="P7" s="299">
        <v>44017.47</v>
      </c>
      <c r="Q7" s="299">
        <v>599903.02</v>
      </c>
      <c r="R7" s="299">
        <v>456704.92</v>
      </c>
      <c r="S7" s="299">
        <v>2160824</v>
      </c>
      <c r="T7" s="299">
        <v>1158878.4100000001</v>
      </c>
      <c r="U7" s="299">
        <v>89245.1</v>
      </c>
      <c r="V7" s="299">
        <v>30853303.649999999</v>
      </c>
      <c r="W7" s="299">
        <v>6745818.8399999999</v>
      </c>
      <c r="X7" s="299">
        <v>781793.18</v>
      </c>
      <c r="Y7" s="299">
        <v>1071893.78</v>
      </c>
      <c r="Z7" s="299">
        <v>936016.31</v>
      </c>
      <c r="AA7" s="299">
        <v>774335.71</v>
      </c>
      <c r="AB7" s="299">
        <v>582759.67000000004</v>
      </c>
      <c r="AC7" s="299">
        <v>6301631.3599999994</v>
      </c>
      <c r="AD7" s="299">
        <v>598178.40999999992</v>
      </c>
      <c r="AE7" s="299">
        <v>1199180.31</v>
      </c>
      <c r="AF7" s="299">
        <v>8952832.9100000001</v>
      </c>
      <c r="AG7" s="299">
        <v>576093.80000000005</v>
      </c>
      <c r="AH7" s="299">
        <v>1053882.8900000001</v>
      </c>
      <c r="AI7" s="299">
        <v>1787479.6</v>
      </c>
      <c r="AJ7" s="299">
        <v>870741.15</v>
      </c>
      <c r="AK7" s="299">
        <v>423746.13</v>
      </c>
      <c r="AL7" s="299">
        <v>307895.32999999996</v>
      </c>
      <c r="AM7" s="299">
        <v>1516160.51</v>
      </c>
      <c r="AN7" s="299">
        <v>218932.42999999996</v>
      </c>
      <c r="AO7" s="299">
        <v>530994.80000000005</v>
      </c>
      <c r="AP7" s="299">
        <v>233512.01</v>
      </c>
      <c r="AQ7" s="299">
        <v>348746.93000000005</v>
      </c>
      <c r="AR7" s="299">
        <v>133385</v>
      </c>
      <c r="AS7" s="299">
        <v>127315.27</v>
      </c>
      <c r="AT7" s="299">
        <v>26462116.91</v>
      </c>
      <c r="AU7" s="299">
        <v>685685.79</v>
      </c>
      <c r="AV7" s="299">
        <v>615130.30000000005</v>
      </c>
      <c r="AW7" s="299">
        <v>1152409.3700000001</v>
      </c>
      <c r="AX7" s="299">
        <v>2018310.8699999999</v>
      </c>
      <c r="AY7" s="299">
        <v>1433290.3</v>
      </c>
      <c r="AZ7" s="299">
        <v>683745.8</v>
      </c>
      <c r="BA7" s="299">
        <v>563623.67999999993</v>
      </c>
      <c r="BB7" s="299">
        <v>547325</v>
      </c>
      <c r="BC7" s="299">
        <v>420665</v>
      </c>
      <c r="BD7" s="299">
        <v>203206</v>
      </c>
      <c r="BE7" s="299">
        <v>428452.22</v>
      </c>
      <c r="BF7" s="299">
        <v>7263493.1499999994</v>
      </c>
      <c r="BG7" s="299">
        <v>54027.28</v>
      </c>
      <c r="BH7" s="299">
        <v>459460</v>
      </c>
      <c r="BI7" s="299">
        <v>29850113.600000001</v>
      </c>
      <c r="BJ7" s="299">
        <v>9805591.3200000003</v>
      </c>
      <c r="BK7" s="299">
        <v>740084.15999999992</v>
      </c>
      <c r="BL7" s="299">
        <v>796270.37</v>
      </c>
      <c r="BM7" s="299">
        <v>1358474.73</v>
      </c>
      <c r="BN7" s="299">
        <v>1338987.76</v>
      </c>
      <c r="BO7" s="299">
        <v>928742.70000000007</v>
      </c>
      <c r="BP7" s="299">
        <v>35634795.740000002</v>
      </c>
      <c r="BQ7" s="299">
        <v>2383112.77</v>
      </c>
      <c r="BR7" s="299">
        <v>939294.59</v>
      </c>
      <c r="BS7" s="299">
        <v>1326428.73</v>
      </c>
      <c r="BT7" s="299">
        <v>1281286.1099999999</v>
      </c>
      <c r="BU7" s="299">
        <v>774728.75</v>
      </c>
      <c r="BV7" s="299">
        <v>1278664.58</v>
      </c>
      <c r="BW7" s="299">
        <v>1623613.01</v>
      </c>
      <c r="BX7" s="299">
        <v>6498412.4199999999</v>
      </c>
      <c r="BY7" s="299">
        <v>869850.42999999993</v>
      </c>
      <c r="BZ7" s="299">
        <v>856775.13000000012</v>
      </c>
      <c r="CA7" s="299">
        <v>2574814.14</v>
      </c>
      <c r="CB7" s="299">
        <v>728205.23</v>
      </c>
      <c r="CC7" s="299">
        <v>245870.09</v>
      </c>
      <c r="CD7" s="299">
        <v>200777.77000000002</v>
      </c>
      <c r="CE7" s="299">
        <v>85222980.299999997</v>
      </c>
      <c r="CF7" s="299">
        <v>1201739.78</v>
      </c>
      <c r="CG7" s="299">
        <v>2129312.16</v>
      </c>
      <c r="CH7" s="299">
        <v>385217.18</v>
      </c>
      <c r="CI7" s="299">
        <v>739021.18</v>
      </c>
      <c r="CJ7" s="299">
        <v>804627</v>
      </c>
      <c r="CK7" s="299">
        <v>783816.39</v>
      </c>
      <c r="CL7" s="299">
        <v>1878995.2000000002</v>
      </c>
      <c r="CM7" s="299">
        <v>381326.55</v>
      </c>
      <c r="CN7" s="299">
        <v>554865.34</v>
      </c>
      <c r="CO7" s="299">
        <v>537170.75</v>
      </c>
      <c r="CP7" s="299">
        <v>941596.71</v>
      </c>
      <c r="CQ7" s="299">
        <v>968228.15</v>
      </c>
      <c r="CR7" s="299">
        <v>21381608.279999997</v>
      </c>
      <c r="CS7" s="299">
        <v>337313.93</v>
      </c>
      <c r="CT7" s="299">
        <v>1088225.06</v>
      </c>
      <c r="CU7" s="299">
        <v>1640472.9</v>
      </c>
      <c r="CV7" s="299">
        <v>414731.58</v>
      </c>
      <c r="CW7" s="299">
        <v>1375337.9600000002</v>
      </c>
      <c r="CX7" s="299">
        <v>665747.31000000006</v>
      </c>
      <c r="CY7" s="299">
        <v>535834</v>
      </c>
      <c r="CZ7" s="299">
        <v>18655666.129999999</v>
      </c>
      <c r="DA7" s="299">
        <v>16446033.619999999</v>
      </c>
      <c r="DB7" s="299">
        <v>1509934.03</v>
      </c>
      <c r="DC7" s="299">
        <v>1228920.75</v>
      </c>
      <c r="DD7" s="299">
        <v>2173689.64</v>
      </c>
      <c r="DE7" s="299">
        <v>477842.91</v>
      </c>
      <c r="DF7" s="299">
        <v>447001.92</v>
      </c>
      <c r="DG7" s="299">
        <v>666421.80000000005</v>
      </c>
      <c r="DH7" s="299">
        <v>202802.39</v>
      </c>
      <c r="DI7" s="299">
        <v>78856538.079999998</v>
      </c>
      <c r="DJ7" s="299">
        <v>517581.81</v>
      </c>
      <c r="DK7" s="299">
        <v>794838.52</v>
      </c>
      <c r="DL7" s="299">
        <v>2454114.23</v>
      </c>
      <c r="DM7" s="299">
        <v>1346462.12</v>
      </c>
      <c r="DN7" s="299">
        <v>896174.08000000007</v>
      </c>
      <c r="DO7" s="299">
        <v>1074363.1000000001</v>
      </c>
      <c r="DP7" s="299">
        <v>513799.74</v>
      </c>
      <c r="DQ7" s="299">
        <v>1745644.04</v>
      </c>
      <c r="DR7" s="299">
        <v>19997280.469999999</v>
      </c>
      <c r="DS7" s="299">
        <v>784805.12</v>
      </c>
      <c r="DT7" s="299">
        <v>4578022.8599999994</v>
      </c>
      <c r="DU7" s="299">
        <v>4597661.8899999997</v>
      </c>
      <c r="DV7" s="299">
        <v>643139.12</v>
      </c>
      <c r="DW7" s="299">
        <v>2437053.4399999999</v>
      </c>
      <c r="DX7" s="299">
        <v>821269.35000000009</v>
      </c>
      <c r="DY7" s="299">
        <v>163762.78</v>
      </c>
      <c r="DZ7" s="299">
        <v>403161.72</v>
      </c>
      <c r="EA7" s="299">
        <v>302984.06</v>
      </c>
      <c r="EB7" s="299">
        <v>2216176.2400000002</v>
      </c>
      <c r="EC7" s="299">
        <v>12397900.470000001</v>
      </c>
      <c r="ED7" s="299">
        <v>11374354.48</v>
      </c>
      <c r="EE7" s="299">
        <v>854062.4</v>
      </c>
      <c r="EF7" s="299">
        <v>1079893.29</v>
      </c>
      <c r="EG7" s="299">
        <v>1015384.6</v>
      </c>
      <c r="EH7" s="299">
        <v>1207403.49</v>
      </c>
      <c r="EI7" s="299">
        <v>3116974.19</v>
      </c>
      <c r="EJ7" s="299">
        <v>589129.00999999989</v>
      </c>
      <c r="EK7" s="299">
        <v>1617072.99</v>
      </c>
      <c r="EL7" s="299">
        <v>49216573.570000008</v>
      </c>
      <c r="EM7" s="299">
        <v>894357.59</v>
      </c>
      <c r="EN7" s="299">
        <v>926384.5</v>
      </c>
      <c r="EO7" s="299">
        <v>1072349.0499999998</v>
      </c>
      <c r="EP7" s="299">
        <v>461394.35000000009</v>
      </c>
      <c r="EQ7" s="299">
        <v>286021.32</v>
      </c>
      <c r="ER7" s="299">
        <v>1416525.93</v>
      </c>
      <c r="ES7" s="299">
        <v>2912618.39</v>
      </c>
      <c r="ET7" s="299">
        <v>516312.78</v>
      </c>
      <c r="EU7" s="299">
        <v>15642609.940000001</v>
      </c>
      <c r="EV7" s="299">
        <v>275706.23</v>
      </c>
      <c r="EW7" s="299">
        <v>685397.64</v>
      </c>
      <c r="EX7" s="299">
        <v>614833.88</v>
      </c>
      <c r="EY7" s="299">
        <v>1133091.04</v>
      </c>
      <c r="EZ7" s="299">
        <v>1990691.27</v>
      </c>
      <c r="FA7" s="299">
        <v>1319889.43</v>
      </c>
      <c r="FB7" s="299">
        <v>754298.63</v>
      </c>
      <c r="FC7" s="299">
        <v>649846.86</v>
      </c>
      <c r="FD7" s="299">
        <v>364369.77</v>
      </c>
      <c r="FE7" s="299">
        <v>454492.51</v>
      </c>
      <c r="FF7" s="299">
        <v>165796.35</v>
      </c>
      <c r="FG7" s="299">
        <v>20673123.809999999</v>
      </c>
      <c r="FH7" s="299">
        <v>299701.15000000002</v>
      </c>
      <c r="FI7" s="299">
        <v>1707743.24</v>
      </c>
      <c r="FJ7" s="299">
        <v>1510237.79</v>
      </c>
      <c r="FK7" s="299">
        <v>964238.95</v>
      </c>
      <c r="FL7" s="299">
        <v>1059555.1100000001</v>
      </c>
      <c r="FM7" s="299">
        <v>0</v>
      </c>
      <c r="FN7" s="299">
        <v>32186.5</v>
      </c>
      <c r="FO7" s="299">
        <v>39191955.869999997</v>
      </c>
      <c r="FP7" s="299">
        <v>832850.01</v>
      </c>
      <c r="FQ7" s="299">
        <v>2236352.75</v>
      </c>
      <c r="FR7" s="299">
        <v>766972.95</v>
      </c>
      <c r="FS7" s="299">
        <v>795050.62</v>
      </c>
      <c r="FT7" s="299">
        <v>589055.44999999995</v>
      </c>
      <c r="FU7" s="299">
        <v>1514611.17</v>
      </c>
      <c r="FV7" s="299">
        <v>1159767.32</v>
      </c>
      <c r="FW7" s="299">
        <v>622151.19999999995</v>
      </c>
      <c r="FX7" s="299">
        <v>717165.14999999991</v>
      </c>
      <c r="FY7" s="299">
        <v>2060884.71</v>
      </c>
      <c r="FZ7" s="299">
        <v>488368.02999999997</v>
      </c>
      <c r="GA7" s="299">
        <v>154233.19999999998</v>
      </c>
      <c r="GB7" s="299">
        <v>27207323.450000003</v>
      </c>
      <c r="GC7" s="299">
        <v>295401.8</v>
      </c>
      <c r="GD7" s="299">
        <v>639573.89</v>
      </c>
      <c r="GE7" s="299">
        <v>7155963.290000001</v>
      </c>
      <c r="GF7" s="299">
        <v>797209.86</v>
      </c>
      <c r="GG7" s="299">
        <v>538049.25</v>
      </c>
      <c r="GH7" s="299">
        <v>593237.27</v>
      </c>
      <c r="GI7" s="299">
        <v>4224711</v>
      </c>
      <c r="GJ7" s="299">
        <v>242473.81000000003</v>
      </c>
      <c r="GK7" s="299">
        <v>134524</v>
      </c>
      <c r="GL7" s="299">
        <v>40777.5</v>
      </c>
      <c r="GM7" s="299">
        <v>120282.5</v>
      </c>
      <c r="GN7" s="299">
        <v>13944961.99</v>
      </c>
      <c r="GO7" s="299">
        <v>4533157.6100000003</v>
      </c>
      <c r="GP7" s="299">
        <v>409096.7</v>
      </c>
      <c r="GQ7" s="299">
        <v>1753555.76</v>
      </c>
      <c r="GR7" s="299">
        <v>184066.39</v>
      </c>
      <c r="GS7" s="299">
        <v>843760.95000000007</v>
      </c>
      <c r="GT7" s="299">
        <v>1056246</v>
      </c>
      <c r="GU7" s="299">
        <v>154103.21999999997</v>
      </c>
      <c r="GV7" s="299">
        <v>15357909</v>
      </c>
      <c r="GW7" s="299">
        <v>2855654.4499999997</v>
      </c>
      <c r="GX7" s="299">
        <v>1240255.24</v>
      </c>
      <c r="GY7" s="299">
        <v>597328.9</v>
      </c>
      <c r="GZ7" s="299">
        <v>35097249.629999995</v>
      </c>
      <c r="HA7" s="299">
        <v>8464884.6400000006</v>
      </c>
      <c r="HB7" s="299">
        <v>1975048.47</v>
      </c>
      <c r="HC7" s="299">
        <v>2060348</v>
      </c>
      <c r="HD7" s="299">
        <v>1268859.31</v>
      </c>
      <c r="HE7" s="299">
        <v>2532736.5700000003</v>
      </c>
      <c r="HF7" s="299">
        <v>11829323.25</v>
      </c>
      <c r="HG7" s="299">
        <v>145383.15</v>
      </c>
      <c r="HH7" s="299">
        <v>255666.58000000002</v>
      </c>
      <c r="HI7" s="299">
        <v>180334.9</v>
      </c>
      <c r="HJ7" s="299">
        <v>656518.81999999995</v>
      </c>
      <c r="HK7" s="299">
        <v>515726.77</v>
      </c>
      <c r="HL7" s="299">
        <v>380939.79</v>
      </c>
      <c r="HM7" s="299">
        <v>41953</v>
      </c>
      <c r="HN7" s="299">
        <v>28735368.469999999</v>
      </c>
      <c r="HO7" s="299">
        <v>7376275.4299999997</v>
      </c>
      <c r="HP7" s="299">
        <v>1133319.5</v>
      </c>
      <c r="HQ7" s="299">
        <v>673348.75</v>
      </c>
      <c r="HR7" s="299">
        <v>1014789.83</v>
      </c>
      <c r="HS7" s="299">
        <v>482010.11</v>
      </c>
      <c r="HT7" s="299">
        <v>564170</v>
      </c>
      <c r="HU7" s="299">
        <v>684403.87</v>
      </c>
      <c r="HV7" s="299">
        <v>869871.14</v>
      </c>
      <c r="HW7" s="299">
        <v>967140.94000000006</v>
      </c>
      <c r="HX7" s="299">
        <v>604401.46</v>
      </c>
      <c r="HY7" s="299">
        <v>455341.32</v>
      </c>
      <c r="HZ7" s="299">
        <v>208249.60000000001</v>
      </c>
      <c r="IA7" s="299">
        <v>1295954.8599999999</v>
      </c>
      <c r="IB7" s="299">
        <v>475891.58999999997</v>
      </c>
      <c r="IC7" s="299">
        <v>452988.17</v>
      </c>
      <c r="ID7" s="299">
        <v>20119181.75</v>
      </c>
      <c r="IE7" s="299">
        <v>9219381.9399999995</v>
      </c>
      <c r="IF7" s="299">
        <v>756145.16999999993</v>
      </c>
      <c r="IG7" s="299">
        <v>1744832.28</v>
      </c>
      <c r="IH7" s="299">
        <v>2043481.67</v>
      </c>
      <c r="II7" s="299">
        <v>768783.21</v>
      </c>
      <c r="IJ7" s="299">
        <v>514459.47</v>
      </c>
      <c r="IK7" s="299">
        <v>269098.37</v>
      </c>
      <c r="IL7" s="299">
        <v>141162.23999999999</v>
      </c>
      <c r="IM7" s="299">
        <v>223260</v>
      </c>
      <c r="IN7" s="299">
        <v>451892.83</v>
      </c>
      <c r="IO7" s="299">
        <v>62403724.729999997</v>
      </c>
      <c r="IP7" s="299">
        <v>14538133</v>
      </c>
      <c r="IQ7" s="299">
        <v>1633145.65</v>
      </c>
      <c r="IR7" s="299">
        <v>1345897.63</v>
      </c>
      <c r="IS7" s="299">
        <v>380676.75</v>
      </c>
      <c r="IT7" s="299">
        <v>390771.45</v>
      </c>
      <c r="IU7" s="299">
        <v>1210031.94</v>
      </c>
      <c r="IV7" s="299">
        <v>194321.59999999998</v>
      </c>
      <c r="IW7" s="299">
        <v>309504.95999999996</v>
      </c>
      <c r="IX7" s="299">
        <v>1796950.8199999998</v>
      </c>
      <c r="IY7" s="299">
        <v>1434654</v>
      </c>
      <c r="IZ7" s="299">
        <v>353459.5</v>
      </c>
      <c r="JA7" s="299">
        <v>21848247</v>
      </c>
      <c r="JB7" s="299">
        <v>2829770.76</v>
      </c>
      <c r="JC7" s="299">
        <v>558683.54</v>
      </c>
      <c r="JD7" s="299">
        <v>313589.33</v>
      </c>
      <c r="JE7" s="299">
        <v>188105</v>
      </c>
      <c r="JF7" s="299">
        <v>860395.95</v>
      </c>
      <c r="JG7" s="299">
        <v>20941920.829999998</v>
      </c>
      <c r="JH7" s="299">
        <v>281417.23</v>
      </c>
      <c r="JI7" s="299">
        <v>2478656.9300000002</v>
      </c>
      <c r="JJ7" s="299">
        <v>855512.78</v>
      </c>
      <c r="JK7" s="299">
        <v>870558.81</v>
      </c>
      <c r="JL7" s="299">
        <v>2700420.6999999997</v>
      </c>
      <c r="JM7" s="299">
        <v>554291.83000000007</v>
      </c>
      <c r="JN7" s="299">
        <v>23734487.629999999</v>
      </c>
      <c r="JO7" s="299">
        <v>8001802.8800000008</v>
      </c>
      <c r="JP7" s="299">
        <v>335489.95999999996</v>
      </c>
      <c r="JQ7" s="299">
        <v>137906.12</v>
      </c>
      <c r="JR7" s="299">
        <v>1570605.73</v>
      </c>
      <c r="JS7" s="299">
        <v>247480.88999999998</v>
      </c>
      <c r="JT7" s="299">
        <v>6678443.1899999995</v>
      </c>
      <c r="JU7" s="299">
        <v>716067.08</v>
      </c>
      <c r="JV7" s="299">
        <v>213054.87</v>
      </c>
      <c r="JW7" s="299">
        <v>1276605.3599999999</v>
      </c>
      <c r="JX7" s="299">
        <v>384211.7</v>
      </c>
      <c r="JY7" s="299">
        <v>444781.2</v>
      </c>
      <c r="JZ7" s="299">
        <v>254523.6</v>
      </c>
      <c r="KA7" s="299">
        <v>117283.75</v>
      </c>
      <c r="KB7" s="299">
        <v>280026.82</v>
      </c>
      <c r="KC7" s="299">
        <v>38819786.049999997</v>
      </c>
      <c r="KD7" s="299">
        <v>1174841.75</v>
      </c>
      <c r="KE7" s="299">
        <v>831605.49</v>
      </c>
      <c r="KF7" s="299">
        <v>1355414.4</v>
      </c>
      <c r="KG7" s="299">
        <v>1495481.6700000002</v>
      </c>
      <c r="KH7" s="299">
        <v>850524.18</v>
      </c>
      <c r="KI7" s="299">
        <v>1526796.08</v>
      </c>
      <c r="KJ7" s="299">
        <v>1308418.42</v>
      </c>
      <c r="KK7" s="299">
        <v>1056875.8599999999</v>
      </c>
      <c r="KL7" s="299">
        <v>9061617.7899999991</v>
      </c>
      <c r="KM7" s="299">
        <v>483947.89</v>
      </c>
      <c r="KN7" s="299">
        <v>837522.66999999993</v>
      </c>
      <c r="KO7" s="299">
        <v>3180413.47</v>
      </c>
      <c r="KP7" s="299">
        <v>481368.97</v>
      </c>
      <c r="KQ7" s="299">
        <v>1234967.3899999999</v>
      </c>
      <c r="KR7" s="299">
        <v>24220484.109999999</v>
      </c>
      <c r="KS7" s="299">
        <v>1184390.96</v>
      </c>
      <c r="KT7" s="299">
        <v>19081457.449999999</v>
      </c>
      <c r="KU7" s="299">
        <v>779640.43</v>
      </c>
      <c r="KV7" s="299">
        <v>235641.94999999998</v>
      </c>
      <c r="KW7" s="299">
        <v>1809872.56</v>
      </c>
      <c r="KX7" s="299">
        <v>3956066.11</v>
      </c>
      <c r="KY7" s="299">
        <v>3425906.7199999997</v>
      </c>
      <c r="KZ7" s="299">
        <v>769710.71</v>
      </c>
      <c r="LA7" s="299">
        <v>471168.55</v>
      </c>
      <c r="LB7" s="299">
        <v>63886297.799999997</v>
      </c>
      <c r="LC7" s="299">
        <v>5626076.5199999996</v>
      </c>
      <c r="LD7" s="299">
        <v>12383775.32</v>
      </c>
      <c r="LE7" s="299">
        <v>15264935.340000002</v>
      </c>
      <c r="LF7" s="299">
        <v>1465541.95</v>
      </c>
      <c r="LG7" s="299">
        <v>896672.3</v>
      </c>
      <c r="LH7" s="299">
        <v>330801.49</v>
      </c>
      <c r="LI7" s="299">
        <v>524608.62</v>
      </c>
      <c r="LJ7" s="299">
        <v>1101095.58</v>
      </c>
      <c r="LK7" s="299">
        <v>752650.4</v>
      </c>
      <c r="LL7" s="299">
        <v>13725784.52</v>
      </c>
      <c r="LM7" s="299">
        <v>1492041.77</v>
      </c>
      <c r="LN7" s="299">
        <v>819593.49</v>
      </c>
      <c r="LO7" s="299">
        <v>28445830</v>
      </c>
      <c r="LP7" s="299">
        <v>8946029.879999999</v>
      </c>
      <c r="LQ7" s="299">
        <v>46243422</v>
      </c>
      <c r="LR7" s="299">
        <v>8955251.4499999993</v>
      </c>
      <c r="LS7" s="299">
        <v>3795267.26</v>
      </c>
      <c r="LT7" s="299">
        <v>1493623.49</v>
      </c>
      <c r="LU7" s="299">
        <v>2352038.04</v>
      </c>
      <c r="LV7" s="299">
        <v>3051229</v>
      </c>
      <c r="LW7" s="299">
        <v>1174967.0399999998</v>
      </c>
      <c r="LX7" s="299">
        <v>4855598.4800000004</v>
      </c>
      <c r="LY7" s="299">
        <v>3548916.37</v>
      </c>
      <c r="LZ7" s="299">
        <v>969998.15999999992</v>
      </c>
      <c r="MA7" s="299">
        <v>63453055.470000006</v>
      </c>
      <c r="MB7" s="299">
        <v>1359626.8900000001</v>
      </c>
      <c r="MC7" s="299">
        <v>622644.73</v>
      </c>
      <c r="MD7" s="299">
        <v>343461.66</v>
      </c>
      <c r="ME7" s="299">
        <v>467503.82</v>
      </c>
      <c r="MF7" s="299">
        <v>840443</v>
      </c>
      <c r="MG7" s="299">
        <v>555549.75000000012</v>
      </c>
      <c r="MH7" s="299">
        <v>1253461.67</v>
      </c>
      <c r="MI7" s="299">
        <v>713540.39</v>
      </c>
      <c r="MJ7" s="299">
        <v>282615.51</v>
      </c>
      <c r="MK7" s="299">
        <v>595640.99</v>
      </c>
      <c r="ML7" s="299">
        <v>365942.18</v>
      </c>
      <c r="MM7" s="299">
        <v>26142277.009999998</v>
      </c>
      <c r="MN7" s="299">
        <v>177499.32</v>
      </c>
      <c r="MO7" s="299">
        <v>2015191.29</v>
      </c>
      <c r="MP7" s="299">
        <v>717442.92999999993</v>
      </c>
      <c r="MQ7" s="299">
        <v>1819084.16</v>
      </c>
      <c r="MR7" s="299">
        <v>1129788</v>
      </c>
      <c r="MS7" s="299">
        <v>2635075.1500000004</v>
      </c>
      <c r="MT7" s="299">
        <v>1164379.23</v>
      </c>
      <c r="MU7" s="299">
        <v>1387704.6300000001</v>
      </c>
      <c r="MV7" s="299">
        <v>303292.36000000004</v>
      </c>
      <c r="MW7" s="299">
        <v>45066909.799999997</v>
      </c>
      <c r="MX7" s="299">
        <v>1538087.47</v>
      </c>
      <c r="MY7" s="299">
        <v>184417.26</v>
      </c>
      <c r="MZ7" s="299">
        <v>2403109.38</v>
      </c>
      <c r="NA7" s="299">
        <v>208052.76</v>
      </c>
      <c r="NB7" s="299">
        <v>1281678.3500000001</v>
      </c>
      <c r="NC7" s="299">
        <v>4008797.61</v>
      </c>
      <c r="ND7" s="299">
        <v>1817243.6199999999</v>
      </c>
      <c r="NE7" s="299">
        <v>131412.15</v>
      </c>
      <c r="NF7" s="299">
        <v>162215.75</v>
      </c>
      <c r="NG7" s="299">
        <v>651796.85</v>
      </c>
      <c r="NH7" s="299">
        <v>314015.44</v>
      </c>
      <c r="NI7" s="299">
        <v>10490852.77</v>
      </c>
      <c r="NJ7" s="299">
        <v>376760.68</v>
      </c>
      <c r="NK7" s="299">
        <v>510071.5</v>
      </c>
      <c r="NL7" s="299">
        <v>291566.89999999997</v>
      </c>
      <c r="NM7" s="299">
        <v>969877.41999999993</v>
      </c>
      <c r="NN7" s="299">
        <v>18639.75</v>
      </c>
      <c r="NO7" s="299">
        <v>104572</v>
      </c>
      <c r="NP7" s="299">
        <v>19257269.739999998</v>
      </c>
      <c r="NQ7" s="299">
        <v>3715144.45</v>
      </c>
      <c r="NR7" s="299">
        <v>762419.79</v>
      </c>
      <c r="NS7" s="299">
        <v>388272.82999999996</v>
      </c>
      <c r="NT7" s="299">
        <v>692365.75</v>
      </c>
      <c r="NU7" s="299">
        <v>955037.55</v>
      </c>
      <c r="NV7" s="299">
        <v>656702.25</v>
      </c>
      <c r="NW7" s="299">
        <v>24474243.379999999</v>
      </c>
      <c r="NX7" s="299">
        <v>350789.3</v>
      </c>
      <c r="NY7" s="299">
        <v>419059.06999999995</v>
      </c>
      <c r="NZ7" s="299">
        <v>9562685.5899999999</v>
      </c>
      <c r="OA7" s="299">
        <v>474992.35</v>
      </c>
      <c r="OB7" s="299">
        <v>887285</v>
      </c>
      <c r="OC7" s="299">
        <v>123326</v>
      </c>
      <c r="OD7" s="299">
        <v>147702.75</v>
      </c>
      <c r="OE7" s="299"/>
      <c r="OF7" s="299">
        <v>19711172.68</v>
      </c>
      <c r="OG7" s="299">
        <v>2041921.3599999999</v>
      </c>
      <c r="OH7" s="299">
        <v>18358283.219999999</v>
      </c>
      <c r="OI7" s="299">
        <v>530975.18999999994</v>
      </c>
      <c r="OJ7" s="299">
        <v>335933.33999999997</v>
      </c>
      <c r="OK7" s="299">
        <v>244</v>
      </c>
      <c r="OL7" s="299">
        <v>11049905.970000001</v>
      </c>
      <c r="OM7" s="299">
        <v>210817.38999999998</v>
      </c>
      <c r="ON7" s="299">
        <v>357384.82999999996</v>
      </c>
      <c r="OO7" s="299">
        <v>2158460</v>
      </c>
      <c r="OP7" s="299">
        <v>960107.59</v>
      </c>
      <c r="OQ7" s="299">
        <v>4832623.5399999991</v>
      </c>
      <c r="OR7" s="299">
        <v>613011.72</v>
      </c>
      <c r="OS7" s="299">
        <v>27549207.350000001</v>
      </c>
      <c r="OT7" s="299">
        <v>818226.86999999988</v>
      </c>
      <c r="OU7" s="299">
        <v>8394281.0500000007</v>
      </c>
      <c r="OV7" s="299">
        <v>656758.31000000006</v>
      </c>
      <c r="OW7" s="299">
        <v>2646743.04</v>
      </c>
      <c r="OX7" s="299">
        <v>5244128.49</v>
      </c>
      <c r="OY7" s="299">
        <v>929518.13</v>
      </c>
      <c r="OZ7" s="299">
        <v>534380.84</v>
      </c>
      <c r="PA7" s="299">
        <v>1440681.71</v>
      </c>
      <c r="PB7" s="299">
        <v>908783.83</v>
      </c>
      <c r="PC7" s="299">
        <v>1941588.6</v>
      </c>
      <c r="PD7" s="299">
        <v>4349516</v>
      </c>
      <c r="PE7" s="299">
        <v>615483</v>
      </c>
      <c r="PF7" s="299">
        <v>6376536.4199999999</v>
      </c>
      <c r="PG7" s="299">
        <v>63538027.770000003</v>
      </c>
      <c r="PH7" s="299">
        <v>849220.31</v>
      </c>
      <c r="PI7" s="299">
        <v>818850.29</v>
      </c>
      <c r="PJ7" s="299">
        <v>1145279.42</v>
      </c>
      <c r="PK7" s="299">
        <v>11830903.42</v>
      </c>
      <c r="PL7" s="299">
        <v>590882.93999999994</v>
      </c>
      <c r="PM7" s="299">
        <v>2466472.37</v>
      </c>
      <c r="PN7" s="299">
        <v>3704788</v>
      </c>
      <c r="PO7" s="299">
        <v>1885643.4300000002</v>
      </c>
      <c r="PP7" s="299">
        <v>663567.77</v>
      </c>
      <c r="PQ7" s="299">
        <v>5433963.9499999993</v>
      </c>
      <c r="PR7" s="299">
        <v>667601.66</v>
      </c>
      <c r="PS7" s="299">
        <v>387362.49000000005</v>
      </c>
      <c r="PT7" s="299">
        <v>1146395.28</v>
      </c>
      <c r="PU7" s="299">
        <v>1026666.5699999998</v>
      </c>
      <c r="PV7" s="299">
        <v>1614431.7</v>
      </c>
      <c r="PW7" s="299">
        <v>1120037.02</v>
      </c>
      <c r="PX7" s="299">
        <v>706374.9</v>
      </c>
      <c r="PY7" s="299">
        <v>406052.23000000004</v>
      </c>
      <c r="PZ7" s="299">
        <v>1490020.88</v>
      </c>
      <c r="QA7" s="299">
        <v>2029569.45</v>
      </c>
      <c r="QB7" s="299">
        <v>393803.14</v>
      </c>
      <c r="QC7" s="299">
        <v>27919053.140000001</v>
      </c>
      <c r="QD7" s="299">
        <v>513994.9</v>
      </c>
      <c r="QE7" s="299">
        <v>4951638.75</v>
      </c>
      <c r="QF7" s="299">
        <v>1115430.1099999999</v>
      </c>
      <c r="QG7" s="299">
        <v>742207.54</v>
      </c>
      <c r="QH7" s="299">
        <v>2778930.25</v>
      </c>
      <c r="QI7" s="299">
        <v>1015843.26</v>
      </c>
      <c r="QJ7" s="299">
        <v>2443646.92</v>
      </c>
      <c r="QK7" s="299">
        <v>2459728.5299999998</v>
      </c>
      <c r="QL7" s="299">
        <v>749600.55</v>
      </c>
      <c r="QM7" s="299">
        <v>462864.52</v>
      </c>
      <c r="QN7" s="299">
        <v>41298593.960000001</v>
      </c>
      <c r="QO7" s="299">
        <v>5872307.1900000004</v>
      </c>
      <c r="QP7" s="299">
        <v>2090483.1099999999</v>
      </c>
      <c r="QQ7" s="299">
        <v>1957593.66</v>
      </c>
      <c r="QR7" s="299">
        <v>766766.77</v>
      </c>
      <c r="QS7" s="299">
        <v>881371.35</v>
      </c>
      <c r="QT7" s="299">
        <v>4025820.5500000003</v>
      </c>
      <c r="QU7" s="299">
        <v>812609.27</v>
      </c>
      <c r="QV7" s="299">
        <v>2257066.92</v>
      </c>
      <c r="QW7" s="299">
        <v>2582691.5499999998</v>
      </c>
      <c r="QX7" s="299">
        <v>1844494.98</v>
      </c>
      <c r="QY7" s="299">
        <v>1615528.17</v>
      </c>
      <c r="QZ7" s="299">
        <v>519787.7</v>
      </c>
      <c r="RA7" s="299">
        <v>893428.64</v>
      </c>
      <c r="RB7" s="299">
        <v>655985.87</v>
      </c>
      <c r="RC7" s="299">
        <v>488803.99</v>
      </c>
      <c r="RD7" s="299">
        <v>835526.17999999993</v>
      </c>
      <c r="RE7" s="299">
        <v>133355.07999999999</v>
      </c>
      <c r="RF7" s="299">
        <v>124198.25</v>
      </c>
      <c r="RG7" s="299">
        <v>206123.95</v>
      </c>
      <c r="RH7" s="299">
        <v>13762000.030000001</v>
      </c>
      <c r="RI7" s="299">
        <v>1699355.9700000002</v>
      </c>
      <c r="RJ7" s="299">
        <v>631228.49</v>
      </c>
      <c r="RK7" s="299">
        <v>491804.51</v>
      </c>
      <c r="RL7" s="299">
        <v>219766.45</v>
      </c>
      <c r="RM7" s="299">
        <v>1276592.81</v>
      </c>
      <c r="RN7" s="299">
        <v>456059.95999999996</v>
      </c>
      <c r="RO7" s="299">
        <v>5424348.1399999997</v>
      </c>
      <c r="RP7" s="299">
        <v>310346.84999999998</v>
      </c>
      <c r="RQ7" s="299">
        <v>453868.85</v>
      </c>
      <c r="RR7" s="299">
        <v>3636811.84</v>
      </c>
      <c r="RS7" s="299">
        <v>7584673.7199999997</v>
      </c>
      <c r="RT7" s="299">
        <v>818138.27</v>
      </c>
      <c r="RU7" s="299">
        <v>633638.1</v>
      </c>
      <c r="RV7" s="299">
        <v>1608223.52</v>
      </c>
      <c r="RW7" s="299">
        <v>490475.61</v>
      </c>
      <c r="RX7" s="299">
        <v>1040602.7599999999</v>
      </c>
      <c r="RY7" s="299">
        <v>698632.56</v>
      </c>
      <c r="RZ7" s="299">
        <v>258123.14</v>
      </c>
      <c r="SA7" s="299">
        <v>16840475.830000002</v>
      </c>
      <c r="SB7" s="299">
        <v>344771.39</v>
      </c>
      <c r="SC7" s="299">
        <v>1153495.92</v>
      </c>
      <c r="SD7" s="299">
        <v>644851.91999999993</v>
      </c>
      <c r="SE7" s="299">
        <v>442688.82</v>
      </c>
      <c r="SF7" s="299">
        <v>485756.51</v>
      </c>
      <c r="SG7" s="299">
        <v>773702.79</v>
      </c>
      <c r="SH7" s="299">
        <v>2335471.09</v>
      </c>
      <c r="SI7" s="299">
        <v>719636</v>
      </c>
      <c r="SJ7" s="299">
        <v>966008.01</v>
      </c>
      <c r="SK7" s="299">
        <v>653698.35</v>
      </c>
      <c r="SL7" s="299">
        <v>1473196.1500000001</v>
      </c>
      <c r="SM7" s="299">
        <v>764416.57000000007</v>
      </c>
      <c r="SN7" s="299">
        <v>40092555.349999994</v>
      </c>
      <c r="SO7" s="299">
        <v>428243.94999999995</v>
      </c>
      <c r="SP7" s="299">
        <v>750215.85</v>
      </c>
      <c r="SQ7" s="299">
        <v>2410339.6</v>
      </c>
      <c r="SR7" s="299">
        <v>2909532.02</v>
      </c>
      <c r="SS7" s="299">
        <v>865492.88</v>
      </c>
      <c r="ST7" s="299">
        <v>463589.2</v>
      </c>
      <c r="SU7" s="299">
        <v>6374457.0599999996</v>
      </c>
      <c r="SV7" s="299">
        <v>853076.02</v>
      </c>
      <c r="SW7" s="299">
        <v>1967820.23</v>
      </c>
      <c r="SX7" s="299">
        <v>1753444.8900000001</v>
      </c>
      <c r="SY7" s="299">
        <v>675474.12000000011</v>
      </c>
      <c r="SZ7" s="299">
        <v>255883.03</v>
      </c>
      <c r="TA7" s="299">
        <v>1156514.7599999998</v>
      </c>
      <c r="TB7" s="299">
        <v>638517.52</v>
      </c>
      <c r="TC7" s="299">
        <v>546031.37</v>
      </c>
      <c r="TD7" s="299">
        <v>7705153.6300000008</v>
      </c>
      <c r="TE7" s="299">
        <v>493528.03</v>
      </c>
      <c r="TF7" s="299">
        <v>18821700.260000002</v>
      </c>
      <c r="TG7" s="299">
        <v>1931653.76</v>
      </c>
      <c r="TH7" s="299">
        <v>629420.97</v>
      </c>
      <c r="TI7" s="299">
        <v>389731.1</v>
      </c>
      <c r="TJ7" s="299">
        <v>11372106.110000001</v>
      </c>
      <c r="TK7" s="299">
        <v>207939.36000000002</v>
      </c>
      <c r="TL7" s="299">
        <v>120935</v>
      </c>
      <c r="TM7" s="299">
        <v>122398.68000000001</v>
      </c>
      <c r="TN7" s="299">
        <v>24019</v>
      </c>
      <c r="TO7" s="299">
        <v>13853265.850000001</v>
      </c>
      <c r="TP7" s="299">
        <v>961017.81</v>
      </c>
      <c r="TQ7" s="299">
        <v>790827.24</v>
      </c>
      <c r="TR7" s="299">
        <v>1280810.7000000002</v>
      </c>
      <c r="TS7" s="299">
        <v>783754.02</v>
      </c>
      <c r="TT7" s="299">
        <v>724211.34</v>
      </c>
      <c r="TU7" s="299">
        <v>58779834.079999998</v>
      </c>
      <c r="TV7" s="299">
        <v>1134804.1099999999</v>
      </c>
      <c r="TW7" s="299">
        <v>581127.54</v>
      </c>
      <c r="TX7" s="299">
        <v>6349347.7300000004</v>
      </c>
      <c r="TY7" s="299">
        <v>95822</v>
      </c>
      <c r="TZ7" s="299">
        <v>666577.68999999994</v>
      </c>
      <c r="UA7" s="299">
        <v>2674116.88</v>
      </c>
      <c r="UB7" s="299">
        <v>652407.68999999994</v>
      </c>
      <c r="UC7" s="299">
        <v>428674.92</v>
      </c>
      <c r="UD7" s="299">
        <v>724107.79999999993</v>
      </c>
      <c r="UE7" s="299">
        <v>1114970.76</v>
      </c>
      <c r="UF7" s="299">
        <v>3819134.64</v>
      </c>
      <c r="UG7" s="299">
        <v>1072593.53</v>
      </c>
      <c r="UH7" s="299">
        <v>1766512.01</v>
      </c>
      <c r="UI7" s="299">
        <v>511230.98</v>
      </c>
      <c r="UJ7" s="299">
        <v>289128.32000000001</v>
      </c>
      <c r="UK7" s="299">
        <v>415112.64</v>
      </c>
      <c r="UL7" s="299">
        <v>404802.89999999997</v>
      </c>
      <c r="UM7" s="299">
        <v>3186396.89</v>
      </c>
      <c r="UN7" s="299">
        <v>193526.99000000002</v>
      </c>
      <c r="UO7" s="299">
        <v>88968.09</v>
      </c>
      <c r="UP7" s="299">
        <v>79475</v>
      </c>
      <c r="UQ7" s="299">
        <v>25878667.030000001</v>
      </c>
      <c r="UR7" s="299">
        <v>2436030.33</v>
      </c>
      <c r="US7" s="299">
        <v>1064177</v>
      </c>
      <c r="UT7" s="299">
        <v>1979457.22</v>
      </c>
      <c r="UU7" s="299">
        <v>1326024.7</v>
      </c>
      <c r="UV7" s="299">
        <v>3183598.84</v>
      </c>
      <c r="UW7" s="299">
        <v>994696.2</v>
      </c>
      <c r="UX7" s="299">
        <v>522771.5</v>
      </c>
      <c r="UY7" s="299">
        <v>828216.4</v>
      </c>
      <c r="UZ7" s="299">
        <v>5513237.5800000001</v>
      </c>
      <c r="VA7" s="299">
        <v>553985.43999999994</v>
      </c>
      <c r="VB7" s="299">
        <v>1497211.02</v>
      </c>
      <c r="VC7" s="299">
        <v>1715724.4700000002</v>
      </c>
      <c r="VD7" s="299">
        <v>204568.2</v>
      </c>
      <c r="VE7" s="299">
        <v>425267.92</v>
      </c>
      <c r="VF7" s="299">
        <v>117774599.83000001</v>
      </c>
      <c r="VG7" s="299">
        <v>1668718.16</v>
      </c>
      <c r="VH7" s="299">
        <v>541201.05999999994</v>
      </c>
      <c r="VI7" s="299">
        <v>682728.47</v>
      </c>
      <c r="VJ7" s="299">
        <v>606954.10000000009</v>
      </c>
      <c r="VK7" s="299">
        <v>775507.51</v>
      </c>
      <c r="VL7" s="299">
        <v>1757966.78</v>
      </c>
      <c r="VM7" s="299">
        <v>2650170.25</v>
      </c>
      <c r="VN7" s="299">
        <v>1539560.7100000002</v>
      </c>
      <c r="VO7" s="299">
        <v>2230460.52</v>
      </c>
      <c r="VP7" s="299">
        <v>1522916</v>
      </c>
      <c r="VQ7" s="299">
        <v>6888220.3900000006</v>
      </c>
      <c r="VR7" s="299">
        <v>2387921</v>
      </c>
      <c r="VS7" s="299">
        <v>1296267.6199999999</v>
      </c>
      <c r="VT7" s="299">
        <v>2940545.7600000002</v>
      </c>
      <c r="VU7" s="299">
        <v>1327725.06</v>
      </c>
      <c r="VV7" s="299">
        <v>3555702.14</v>
      </c>
      <c r="VW7" s="299">
        <v>1677108.93</v>
      </c>
      <c r="VX7" s="299">
        <v>463802.73</v>
      </c>
      <c r="VY7" s="299">
        <v>3074015.5100000002</v>
      </c>
      <c r="VZ7" s="299">
        <v>4169337.5900000003</v>
      </c>
      <c r="WA7" s="299">
        <v>856145.08</v>
      </c>
      <c r="WB7" s="299">
        <v>368454.85</v>
      </c>
      <c r="WC7" s="299">
        <v>674254.22</v>
      </c>
      <c r="WD7" s="299">
        <v>465727.24</v>
      </c>
      <c r="WE7" s="299">
        <v>235757.89</v>
      </c>
      <c r="WF7" s="299">
        <v>475804.08999999997</v>
      </c>
      <c r="WG7" s="299">
        <v>417675.26</v>
      </c>
      <c r="WH7" s="299">
        <v>4996986.8600000003</v>
      </c>
      <c r="WI7" s="299">
        <v>709617</v>
      </c>
      <c r="WJ7" s="299">
        <v>131616</v>
      </c>
      <c r="WK7" s="299">
        <v>122122</v>
      </c>
      <c r="WL7" s="299"/>
      <c r="WM7" s="299">
        <v>38567792.390000001</v>
      </c>
      <c r="WN7" s="299">
        <v>967427.7</v>
      </c>
      <c r="WO7" s="299">
        <v>735155.31</v>
      </c>
      <c r="WP7" s="299">
        <v>14267253.6</v>
      </c>
      <c r="WQ7" s="299">
        <v>949826.47</v>
      </c>
      <c r="WR7" s="299">
        <v>1057745.69</v>
      </c>
      <c r="WS7" s="299">
        <v>2004605.0900000003</v>
      </c>
      <c r="WT7" s="299">
        <v>859565.69</v>
      </c>
      <c r="WU7" s="299">
        <v>1720501.54</v>
      </c>
      <c r="WV7" s="299">
        <v>2692169.5300000003</v>
      </c>
      <c r="WW7" s="299">
        <v>2059247.44</v>
      </c>
      <c r="WX7" s="299">
        <v>665112.07000000007</v>
      </c>
      <c r="WY7" s="299">
        <v>854793.71</v>
      </c>
      <c r="WZ7" s="299">
        <v>743276.89</v>
      </c>
      <c r="XA7" s="299">
        <v>576746.48</v>
      </c>
      <c r="XB7" s="299">
        <v>726355.75</v>
      </c>
      <c r="XC7" s="299">
        <v>497787.78</v>
      </c>
      <c r="XD7" s="299">
        <v>526577.06999999995</v>
      </c>
      <c r="XE7" s="299">
        <v>1220936.3899999999</v>
      </c>
      <c r="XF7" s="299">
        <v>400755.02</v>
      </c>
      <c r="XG7" s="299">
        <v>622099.69999999995</v>
      </c>
      <c r="XH7" s="299">
        <v>639107.04</v>
      </c>
      <c r="XI7" s="299">
        <v>452687.07999999996</v>
      </c>
      <c r="XJ7" s="299">
        <v>39807569.57</v>
      </c>
      <c r="XK7" s="299">
        <v>981573.62</v>
      </c>
      <c r="XL7" s="299">
        <v>2501693.0500000003</v>
      </c>
      <c r="XM7" s="299">
        <v>580876</v>
      </c>
      <c r="XN7" s="299">
        <v>3331331.1</v>
      </c>
      <c r="XO7" s="299">
        <v>682104</v>
      </c>
      <c r="XP7" s="299">
        <v>2331457</v>
      </c>
      <c r="XQ7" s="299">
        <v>788990</v>
      </c>
      <c r="XR7" s="299">
        <v>3661827.3200000003</v>
      </c>
      <c r="XS7" s="299">
        <v>1341900.27</v>
      </c>
      <c r="XT7" s="299">
        <v>1733161.5200000003</v>
      </c>
      <c r="XU7" s="299">
        <v>970485.15</v>
      </c>
      <c r="XV7" s="299">
        <v>483957.7</v>
      </c>
      <c r="XW7" s="299">
        <v>250997.28</v>
      </c>
      <c r="XX7" s="299">
        <v>209320.06</v>
      </c>
      <c r="XY7" s="299">
        <v>91608</v>
      </c>
      <c r="XZ7" s="299">
        <v>158458.53</v>
      </c>
      <c r="YA7" s="299">
        <v>14769640.129999999</v>
      </c>
      <c r="YB7" s="299">
        <v>540928.34</v>
      </c>
      <c r="YC7" s="299">
        <v>1075733.56</v>
      </c>
      <c r="YD7" s="299">
        <v>364726.77</v>
      </c>
      <c r="YE7" s="299">
        <v>1741818.22</v>
      </c>
      <c r="YF7" s="299">
        <v>283731.62</v>
      </c>
      <c r="YG7" s="299">
        <v>955700.34</v>
      </c>
      <c r="YH7" s="299">
        <v>14378171.450000001</v>
      </c>
      <c r="YI7" s="299">
        <v>1059209.5899999999</v>
      </c>
      <c r="YJ7" s="299">
        <v>962899.61</v>
      </c>
      <c r="YK7" s="299">
        <v>1386424.72</v>
      </c>
      <c r="YL7" s="299">
        <v>464380.49</v>
      </c>
      <c r="YM7" s="299">
        <v>607457.91</v>
      </c>
      <c r="YN7" s="299">
        <v>452680.01</v>
      </c>
      <c r="YO7" s="299">
        <v>304887</v>
      </c>
      <c r="YP7" s="299">
        <v>2680695.21</v>
      </c>
      <c r="YQ7" s="299">
        <v>38700411.640000001</v>
      </c>
      <c r="YR7" s="299">
        <v>1081004.97</v>
      </c>
      <c r="YS7" s="299">
        <v>4489334.8099999996</v>
      </c>
      <c r="YT7" s="299">
        <v>6112322.8399999999</v>
      </c>
      <c r="YU7" s="299">
        <v>2407890.2400000002</v>
      </c>
      <c r="YV7" s="299">
        <v>514815.85</v>
      </c>
      <c r="YW7" s="299">
        <v>654982.16999999993</v>
      </c>
      <c r="YX7" s="299">
        <v>3776782.09</v>
      </c>
      <c r="YY7" s="299">
        <v>2930373.1500000004</v>
      </c>
      <c r="YZ7" s="299">
        <v>1909480.08</v>
      </c>
      <c r="ZA7" s="299">
        <v>579664.02</v>
      </c>
      <c r="ZB7" s="299">
        <v>456500.32</v>
      </c>
      <c r="ZC7" s="299">
        <v>465276.45999999996</v>
      </c>
      <c r="ZD7" s="299">
        <v>1642830.55</v>
      </c>
      <c r="ZE7" s="299">
        <v>484324.56</v>
      </c>
      <c r="ZF7" s="299">
        <v>619312.75</v>
      </c>
      <c r="ZG7" s="299">
        <v>284232.49000000005</v>
      </c>
      <c r="ZH7" s="299">
        <v>278724.58</v>
      </c>
      <c r="ZI7" s="299">
        <v>701265.25</v>
      </c>
      <c r="ZJ7" s="299">
        <v>194396.27</v>
      </c>
      <c r="ZK7" s="299">
        <v>312520.77999999997</v>
      </c>
      <c r="ZL7" s="299">
        <v>59139</v>
      </c>
      <c r="ZM7" s="299">
        <v>21156213.02</v>
      </c>
      <c r="ZN7" s="299">
        <v>741790.21</v>
      </c>
      <c r="ZO7" s="299">
        <v>1520014.12</v>
      </c>
      <c r="ZP7" s="299">
        <v>1066770.31</v>
      </c>
      <c r="ZQ7" s="299">
        <v>752939.66999999993</v>
      </c>
      <c r="ZR7" s="299">
        <v>1759934</v>
      </c>
      <c r="ZS7" s="299">
        <v>756235.46</v>
      </c>
      <c r="ZT7" s="299">
        <v>134946807.53</v>
      </c>
      <c r="ZU7" s="299">
        <v>811050.56</v>
      </c>
      <c r="ZV7" s="299">
        <v>358850</v>
      </c>
      <c r="ZW7" s="299">
        <v>3159926.9799999995</v>
      </c>
      <c r="ZX7" s="299">
        <v>2450071.62</v>
      </c>
      <c r="ZY7" s="299">
        <v>752129.66</v>
      </c>
      <c r="ZZ7" s="299">
        <v>1386156.02</v>
      </c>
      <c r="AAA7" s="299">
        <v>716042.91999999993</v>
      </c>
      <c r="AAB7" s="299">
        <v>2956853</v>
      </c>
      <c r="AAC7" s="299">
        <v>958114.87</v>
      </c>
      <c r="AAD7" s="299">
        <v>1539520.74</v>
      </c>
      <c r="AAE7" s="299">
        <v>8710750.370000001</v>
      </c>
      <c r="AAF7" s="299">
        <v>3941868.29</v>
      </c>
      <c r="AAG7" s="299">
        <v>256858.19</v>
      </c>
      <c r="AAH7" s="299">
        <v>504792.94</v>
      </c>
      <c r="AAI7" s="299">
        <v>607994.31999999995</v>
      </c>
      <c r="AAJ7" s="299">
        <v>367232.49</v>
      </c>
      <c r="AAK7" s="299">
        <v>703270.95</v>
      </c>
      <c r="AAL7" s="299">
        <v>502484.35</v>
      </c>
      <c r="AAM7" s="299">
        <v>9660193.6699999999</v>
      </c>
      <c r="AAN7" s="299">
        <v>7576598.1200000001</v>
      </c>
      <c r="AAO7" s="299">
        <v>543477.24</v>
      </c>
      <c r="AAP7" s="299">
        <v>418927.61</v>
      </c>
      <c r="AAQ7" s="299">
        <v>112905.51999999999</v>
      </c>
      <c r="AAR7" s="299">
        <v>138324.83000000002</v>
      </c>
      <c r="AAS7" s="299">
        <v>198629.93</v>
      </c>
      <c r="AAT7" s="299">
        <v>15992545.060000001</v>
      </c>
      <c r="AAU7" s="299">
        <v>323047</v>
      </c>
      <c r="AAV7" s="299">
        <v>417368.49</v>
      </c>
      <c r="AAW7" s="299">
        <v>1076184.73</v>
      </c>
      <c r="AAX7" s="299">
        <v>1070504.73</v>
      </c>
      <c r="AAY7" s="299">
        <v>708218.55999999994</v>
      </c>
      <c r="AAZ7" s="299">
        <v>403465.58999999997</v>
      </c>
      <c r="ABA7" s="299">
        <v>786844.64</v>
      </c>
      <c r="ABB7" s="299">
        <v>26864628.520000003</v>
      </c>
      <c r="ABC7" s="299">
        <v>247178.18</v>
      </c>
      <c r="ABD7" s="299">
        <v>740365.73</v>
      </c>
      <c r="ABE7" s="299">
        <v>579573.47</v>
      </c>
      <c r="ABF7" s="299">
        <v>233352.11</v>
      </c>
      <c r="ABG7" s="299">
        <v>2183139.29</v>
      </c>
      <c r="ABH7" s="299">
        <v>431823</v>
      </c>
      <c r="ABI7" s="299">
        <v>551521.21</v>
      </c>
      <c r="ABJ7" s="299">
        <v>648465.97000000009</v>
      </c>
      <c r="ABK7" s="299">
        <v>1058478.46</v>
      </c>
      <c r="ABL7" s="299">
        <v>370621.33999999997</v>
      </c>
      <c r="ABM7" s="299">
        <v>50594848.230000004</v>
      </c>
      <c r="ABN7" s="299">
        <v>923434.1</v>
      </c>
      <c r="ABO7" s="299">
        <v>1074382.95</v>
      </c>
      <c r="ABP7" s="299">
        <v>1817288.4899999998</v>
      </c>
      <c r="ABQ7" s="299">
        <v>1091603.47</v>
      </c>
      <c r="ABR7" s="299">
        <v>1418891.03</v>
      </c>
      <c r="ABS7" s="299">
        <v>2772187.59</v>
      </c>
      <c r="ABT7" s="299">
        <v>4346481.97</v>
      </c>
      <c r="ABU7" s="299">
        <v>14948552.609999999</v>
      </c>
      <c r="ABV7" s="299">
        <v>1952394.87</v>
      </c>
      <c r="ABW7" s="299">
        <v>981116.37</v>
      </c>
      <c r="ABX7" s="299">
        <v>2996436.31</v>
      </c>
      <c r="ABY7" s="299">
        <v>951697</v>
      </c>
      <c r="ABZ7" s="299">
        <v>6640588.6099999994</v>
      </c>
      <c r="ACA7" s="299">
        <v>742275.59000000008</v>
      </c>
      <c r="ACB7" s="299">
        <v>878892.3</v>
      </c>
      <c r="ACC7" s="299">
        <v>604567.42999999993</v>
      </c>
      <c r="ACD7" s="299">
        <v>352924.85</v>
      </c>
      <c r="ACE7" s="299">
        <v>664143.02</v>
      </c>
      <c r="ACF7" s="299">
        <v>8360602.9800000004</v>
      </c>
      <c r="ACG7" s="299">
        <v>8195984.04</v>
      </c>
      <c r="ACH7" s="299">
        <v>126032.09999999999</v>
      </c>
      <c r="ACI7" s="299">
        <v>208845.7</v>
      </c>
      <c r="ACJ7" s="299">
        <v>773067.75</v>
      </c>
      <c r="ACK7" s="299">
        <v>332561.12</v>
      </c>
      <c r="ACL7" s="299">
        <v>480378.35</v>
      </c>
      <c r="ACM7" s="299">
        <v>269995.94</v>
      </c>
      <c r="ACN7" s="299">
        <v>686506.99</v>
      </c>
      <c r="ACO7" s="299">
        <v>66595839.609999999</v>
      </c>
      <c r="ACP7" s="299">
        <v>795773.62</v>
      </c>
      <c r="ACQ7" s="299">
        <v>962867.21000000008</v>
      </c>
      <c r="ACR7" s="299">
        <v>9996338.1799999997</v>
      </c>
      <c r="ACS7" s="299">
        <v>126814.3</v>
      </c>
      <c r="ACT7" s="299">
        <v>300085.2</v>
      </c>
      <c r="ACU7" s="299">
        <v>481124.87</v>
      </c>
      <c r="ACV7" s="299">
        <v>191809.9</v>
      </c>
      <c r="ACW7" s="299">
        <v>59754865.569999993</v>
      </c>
      <c r="ACX7" s="299">
        <v>2573811.7600000002</v>
      </c>
      <c r="ACY7" s="299">
        <v>2135834</v>
      </c>
      <c r="ACZ7" s="299">
        <v>472049.99</v>
      </c>
      <c r="ADA7" s="299">
        <v>900446.89</v>
      </c>
      <c r="ADB7" s="299">
        <v>754750.51</v>
      </c>
      <c r="ADC7" s="299">
        <v>690714.4</v>
      </c>
      <c r="ADD7" s="299">
        <v>667410.31000000006</v>
      </c>
      <c r="ADE7" s="299">
        <v>598216.01</v>
      </c>
      <c r="ADF7" s="299">
        <v>689970.38</v>
      </c>
      <c r="ADG7" s="299">
        <v>3012659.4299999997</v>
      </c>
      <c r="ADH7" s="299">
        <v>1042524.78</v>
      </c>
      <c r="ADI7" s="299">
        <v>449388.38000000006</v>
      </c>
      <c r="ADJ7" s="299">
        <v>581214.51</v>
      </c>
      <c r="ADK7" s="299">
        <v>1220472.7200000002</v>
      </c>
      <c r="ADL7" s="299">
        <v>536573.29</v>
      </c>
      <c r="ADM7" s="299">
        <v>2701813.17</v>
      </c>
      <c r="ADN7" s="299">
        <v>229700.51</v>
      </c>
      <c r="ADO7" s="299">
        <v>620919.05000000005</v>
      </c>
      <c r="ADP7" s="299"/>
      <c r="ADQ7" s="299">
        <v>50757326.100000001</v>
      </c>
      <c r="ADR7" s="299">
        <v>1959369.98</v>
      </c>
      <c r="ADS7" s="299">
        <v>1559037.8699999999</v>
      </c>
      <c r="ADT7" s="299">
        <v>1119232.32</v>
      </c>
      <c r="ADU7" s="299">
        <v>746014.39</v>
      </c>
      <c r="ADV7" s="299">
        <v>3349369.68</v>
      </c>
      <c r="ADW7" s="299">
        <v>630961.58000000007</v>
      </c>
      <c r="ADX7" s="299">
        <v>1599278.26</v>
      </c>
      <c r="ADY7" s="299">
        <v>783633.85000000009</v>
      </c>
      <c r="ADZ7" s="299">
        <v>292630.05</v>
      </c>
      <c r="AEA7" s="299">
        <v>18490940.620000001</v>
      </c>
      <c r="AEB7" s="299">
        <v>9082052.0700000003</v>
      </c>
      <c r="AEC7" s="299">
        <v>1180996.95</v>
      </c>
      <c r="AED7" s="299">
        <v>891087.8899999999</v>
      </c>
      <c r="AEE7" s="299">
        <v>851202.84</v>
      </c>
      <c r="AEF7" s="299">
        <v>637653.5</v>
      </c>
      <c r="AEG7" s="299">
        <v>419055.35999999999</v>
      </c>
      <c r="AEH7" s="299">
        <v>456032.16999999993</v>
      </c>
      <c r="AEI7" s="299">
        <v>1198062.3599999999</v>
      </c>
      <c r="AEJ7" s="299">
        <v>534559.81000000006</v>
      </c>
      <c r="AEK7" s="299">
        <v>262039.95</v>
      </c>
      <c r="AEL7" s="299">
        <v>165882.22</v>
      </c>
      <c r="AEM7" s="299">
        <v>537036.79</v>
      </c>
      <c r="AEN7" s="299">
        <v>22409253.5</v>
      </c>
      <c r="AEO7" s="299">
        <v>1892199.1800000002</v>
      </c>
      <c r="AEP7" s="299">
        <v>645432.62</v>
      </c>
      <c r="AEQ7" s="299">
        <v>748694.19000000006</v>
      </c>
      <c r="AER7" s="299">
        <v>696363.64</v>
      </c>
      <c r="AES7" s="299">
        <v>269290.60000000003</v>
      </c>
      <c r="AET7" s="299">
        <v>331247.93</v>
      </c>
      <c r="AEU7" s="299">
        <v>715885.84000000008</v>
      </c>
      <c r="AEV7" s="299">
        <v>478161.32</v>
      </c>
      <c r="AEW7" s="299">
        <v>495931.51</v>
      </c>
      <c r="AEX7" s="299">
        <v>1697187.7999999998</v>
      </c>
      <c r="AEY7" s="299">
        <v>383526</v>
      </c>
      <c r="AEZ7" s="299">
        <v>32203245.899999999</v>
      </c>
      <c r="AFA7" s="299">
        <v>623453.41999999993</v>
      </c>
      <c r="AFB7" s="299">
        <v>1168928.19</v>
      </c>
      <c r="AFC7" s="299">
        <v>957759.37</v>
      </c>
      <c r="AFD7" s="299">
        <v>3842931.27</v>
      </c>
      <c r="AFE7" s="299">
        <v>917117.65</v>
      </c>
      <c r="AFF7" s="299">
        <v>515574.97000000003</v>
      </c>
      <c r="AFG7" s="299">
        <v>1027766.19</v>
      </c>
      <c r="AFH7" s="299">
        <v>811005.71</v>
      </c>
      <c r="AFI7" s="299">
        <v>997049.62000000011</v>
      </c>
      <c r="AFJ7" s="299">
        <v>849000.72999999986</v>
      </c>
      <c r="AFK7" s="299">
        <v>32013268.370000001</v>
      </c>
      <c r="AFL7" s="299">
        <v>4808516.04</v>
      </c>
      <c r="AFM7" s="299">
        <v>389020</v>
      </c>
      <c r="AFN7" s="299">
        <v>567621.04999999993</v>
      </c>
      <c r="AFO7" s="299">
        <v>866825.01</v>
      </c>
      <c r="AFP7" s="299">
        <v>1051130</v>
      </c>
      <c r="AFQ7" s="299">
        <v>131465.84</v>
      </c>
      <c r="AFR7" s="299">
        <v>579335</v>
      </c>
      <c r="AFS7" s="299">
        <v>53249851.07</v>
      </c>
      <c r="AFT7" s="299">
        <v>18406106.920000002</v>
      </c>
      <c r="AFU7" s="299">
        <v>627024.29</v>
      </c>
      <c r="AFV7" s="299">
        <v>1342416.54</v>
      </c>
      <c r="AFW7" s="299">
        <v>1994032.0699999998</v>
      </c>
      <c r="AFX7" s="299">
        <v>1085945</v>
      </c>
      <c r="AFY7" s="299">
        <v>408656.86</v>
      </c>
      <c r="AFZ7" s="299">
        <v>4370841.9399999995</v>
      </c>
      <c r="AGA7" s="299">
        <v>564326.64999999991</v>
      </c>
      <c r="AGB7" s="299">
        <v>979612.64999999991</v>
      </c>
      <c r="AGC7" s="299">
        <v>1480537.68</v>
      </c>
      <c r="AGD7" s="299">
        <v>484895.85000000003</v>
      </c>
      <c r="AGE7" s="299">
        <v>684827.82</v>
      </c>
      <c r="AGF7" s="299">
        <v>423168.74999999994</v>
      </c>
      <c r="AGG7" s="299">
        <v>866685.2</v>
      </c>
      <c r="AGH7" s="299">
        <v>670150.21</v>
      </c>
      <c r="AGI7" s="299">
        <v>255511.90000000002</v>
      </c>
      <c r="AGJ7" s="299">
        <v>13236860.57</v>
      </c>
      <c r="AGK7" s="299">
        <v>749654.62</v>
      </c>
      <c r="AGL7" s="299">
        <v>548398.69000000006</v>
      </c>
      <c r="AGM7" s="299">
        <v>863978</v>
      </c>
      <c r="AGN7" s="299">
        <v>1790749.9</v>
      </c>
      <c r="AGO7" s="299">
        <v>527713.38</v>
      </c>
      <c r="AGP7" s="299">
        <v>333678.78000000003</v>
      </c>
    </row>
    <row r="8" spans="1:874" x14ac:dyDescent="0.25">
      <c r="B8" s="298" t="s">
        <v>6</v>
      </c>
      <c r="C8" s="297" t="s">
        <v>7</v>
      </c>
      <c r="D8" s="299">
        <v>369159509.76999998</v>
      </c>
      <c r="E8" s="299">
        <v>8676861.120000001</v>
      </c>
      <c r="F8" s="299">
        <v>32102769.940000001</v>
      </c>
      <c r="G8" s="299">
        <v>3948145.59</v>
      </c>
      <c r="H8" s="299">
        <v>22510743.619999997</v>
      </c>
      <c r="I8" s="299">
        <v>7962840.4900000002</v>
      </c>
      <c r="J8" s="299">
        <v>10077497.550000001</v>
      </c>
      <c r="K8" s="299">
        <v>4105000.77</v>
      </c>
      <c r="L8" s="299">
        <v>6405676.6399999997</v>
      </c>
      <c r="M8" s="299">
        <v>5299869.92</v>
      </c>
      <c r="N8" s="299">
        <v>3166254.45</v>
      </c>
      <c r="O8" s="299">
        <v>4846721.58</v>
      </c>
      <c r="P8" s="299">
        <v>361167.81</v>
      </c>
      <c r="Q8" s="299">
        <v>5083256.43</v>
      </c>
      <c r="R8" s="299">
        <v>2928167.12</v>
      </c>
      <c r="S8" s="299">
        <v>13738444.289999999</v>
      </c>
      <c r="T8" s="299">
        <v>8120434.8300000001</v>
      </c>
      <c r="U8" s="299">
        <v>495125.48000000004</v>
      </c>
      <c r="V8" s="299">
        <v>339145476.51999998</v>
      </c>
      <c r="W8" s="299">
        <v>46268267.209999993</v>
      </c>
      <c r="X8" s="299">
        <v>4139744.4299999997</v>
      </c>
      <c r="Y8" s="299">
        <v>5183326.8100000005</v>
      </c>
      <c r="Z8" s="299">
        <v>6598696.2799999993</v>
      </c>
      <c r="AA8" s="299">
        <v>5412829</v>
      </c>
      <c r="AB8" s="299">
        <v>2444082.5599999996</v>
      </c>
      <c r="AC8" s="299">
        <v>26940200.240000002</v>
      </c>
      <c r="AD8" s="299">
        <v>5404190.7000000002</v>
      </c>
      <c r="AE8" s="299">
        <v>5827163.3599999994</v>
      </c>
      <c r="AF8" s="299">
        <v>54269714.399999999</v>
      </c>
      <c r="AG8" s="299">
        <v>5243328.2699999996</v>
      </c>
      <c r="AH8" s="299">
        <v>9682499.8300000001</v>
      </c>
      <c r="AI8" s="299">
        <v>9228629.8900000006</v>
      </c>
      <c r="AJ8" s="299">
        <v>4074467.09</v>
      </c>
      <c r="AK8" s="299">
        <v>2376421.9900000002</v>
      </c>
      <c r="AL8" s="299">
        <v>1657416.2799999998</v>
      </c>
      <c r="AM8" s="299">
        <v>12086907.800000001</v>
      </c>
      <c r="AN8" s="299">
        <v>895621.6100000001</v>
      </c>
      <c r="AO8" s="299">
        <v>2813850.8099999996</v>
      </c>
      <c r="AP8" s="299">
        <v>1774429.57</v>
      </c>
      <c r="AQ8" s="299">
        <v>2256708.61</v>
      </c>
      <c r="AR8" s="299">
        <v>939356.71</v>
      </c>
      <c r="AS8" s="299">
        <v>548636.31000000006</v>
      </c>
      <c r="AT8" s="299">
        <v>189582086.89999998</v>
      </c>
      <c r="AU8" s="299">
        <v>2651110.91</v>
      </c>
      <c r="AV8" s="299">
        <v>1863108.61</v>
      </c>
      <c r="AW8" s="299">
        <v>5605088</v>
      </c>
      <c r="AX8" s="299">
        <v>13112894.640000001</v>
      </c>
      <c r="AY8" s="299">
        <v>10169247.699999999</v>
      </c>
      <c r="AZ8" s="299">
        <v>3933032.38</v>
      </c>
      <c r="BA8" s="299">
        <v>5782591.6799999997</v>
      </c>
      <c r="BB8" s="299">
        <v>2052527.35</v>
      </c>
      <c r="BC8" s="299">
        <v>1605325</v>
      </c>
      <c r="BD8" s="299">
        <v>1006369.06</v>
      </c>
      <c r="BE8" s="299">
        <v>1067733.0699999998</v>
      </c>
      <c r="BF8" s="299">
        <v>38653498.979999997</v>
      </c>
      <c r="BG8" s="299">
        <v>356978.5</v>
      </c>
      <c r="BH8" s="299">
        <v>1219385</v>
      </c>
      <c r="BI8" s="299">
        <v>226922361.48000002</v>
      </c>
      <c r="BJ8" s="299">
        <v>81933328.310000002</v>
      </c>
      <c r="BK8" s="299">
        <v>6583550.5199999996</v>
      </c>
      <c r="BL8" s="299">
        <v>5365698.3600000003</v>
      </c>
      <c r="BM8" s="299">
        <v>9657895.0800000001</v>
      </c>
      <c r="BN8" s="299">
        <v>5743175.5999999996</v>
      </c>
      <c r="BO8" s="299">
        <v>6200727.3499999996</v>
      </c>
      <c r="BP8" s="299">
        <v>236540414.88</v>
      </c>
      <c r="BQ8" s="299">
        <v>13455454.430000002</v>
      </c>
      <c r="BR8" s="299">
        <v>5287484.9000000004</v>
      </c>
      <c r="BS8" s="299">
        <v>13120572.25</v>
      </c>
      <c r="BT8" s="299">
        <v>5673885.2299999995</v>
      </c>
      <c r="BU8" s="299">
        <v>3949344.76</v>
      </c>
      <c r="BV8" s="299">
        <v>6132690.1799999997</v>
      </c>
      <c r="BW8" s="299">
        <v>7763113.9500000002</v>
      </c>
      <c r="BX8" s="299">
        <v>43670921.629999995</v>
      </c>
      <c r="BY8" s="299">
        <v>3739186</v>
      </c>
      <c r="BZ8" s="299">
        <v>7626571.7800000003</v>
      </c>
      <c r="CA8" s="299">
        <v>16749112.060000001</v>
      </c>
      <c r="CB8" s="299">
        <v>3007929.47</v>
      </c>
      <c r="CC8" s="299">
        <v>1357015.54</v>
      </c>
      <c r="CD8" s="299">
        <v>1035035.88</v>
      </c>
      <c r="CE8" s="299">
        <v>410214887.88</v>
      </c>
      <c r="CF8" s="299">
        <v>2709417.1</v>
      </c>
      <c r="CG8" s="299">
        <v>14382791.810000001</v>
      </c>
      <c r="CH8" s="299">
        <v>2957682.59</v>
      </c>
      <c r="CI8" s="299">
        <v>4816419.88</v>
      </c>
      <c r="CJ8" s="299">
        <v>6661342</v>
      </c>
      <c r="CK8" s="299">
        <v>4375722.92</v>
      </c>
      <c r="CL8" s="299">
        <v>10695272.370000001</v>
      </c>
      <c r="CM8" s="299">
        <v>2414960.33</v>
      </c>
      <c r="CN8" s="299">
        <v>2867582.66</v>
      </c>
      <c r="CO8" s="299">
        <v>2164351.2100000004</v>
      </c>
      <c r="CP8" s="299">
        <v>9900996.9199999999</v>
      </c>
      <c r="CQ8" s="299">
        <v>2802555.55</v>
      </c>
      <c r="CR8" s="299">
        <v>152988974.06</v>
      </c>
      <c r="CS8" s="299">
        <v>2500708</v>
      </c>
      <c r="CT8" s="299">
        <v>4831835.54</v>
      </c>
      <c r="CU8" s="299">
        <v>9204738.1900000013</v>
      </c>
      <c r="CV8" s="299">
        <v>2122299.34</v>
      </c>
      <c r="CW8" s="299">
        <v>12179502.470000001</v>
      </c>
      <c r="CX8" s="299">
        <v>2530594.11</v>
      </c>
      <c r="CY8" s="299">
        <v>1186705</v>
      </c>
      <c r="CZ8" s="299">
        <v>121627029.36</v>
      </c>
      <c r="DA8" s="299">
        <v>113282850.56999999</v>
      </c>
      <c r="DB8" s="299">
        <v>10197876.959999999</v>
      </c>
      <c r="DC8" s="299">
        <v>5386453.46</v>
      </c>
      <c r="DD8" s="299">
        <v>10688674.08</v>
      </c>
      <c r="DE8" s="299">
        <v>3458626.4699999997</v>
      </c>
      <c r="DF8" s="299">
        <v>2518961.35</v>
      </c>
      <c r="DG8" s="299">
        <v>6132906.9199999999</v>
      </c>
      <c r="DH8" s="299">
        <v>770877.56</v>
      </c>
      <c r="DI8" s="299">
        <v>484795180.49000001</v>
      </c>
      <c r="DJ8" s="299">
        <v>5430435.29</v>
      </c>
      <c r="DK8" s="299">
        <v>5365792.82</v>
      </c>
      <c r="DL8" s="299">
        <v>17543300.190000001</v>
      </c>
      <c r="DM8" s="299">
        <v>10005971.82</v>
      </c>
      <c r="DN8" s="299">
        <v>10180785.880000001</v>
      </c>
      <c r="DO8" s="299">
        <v>12867930.109999999</v>
      </c>
      <c r="DP8" s="299">
        <v>2838359.5399999996</v>
      </c>
      <c r="DQ8" s="299">
        <v>12848394.23</v>
      </c>
      <c r="DR8" s="299">
        <v>139748229.07999998</v>
      </c>
      <c r="DS8" s="299">
        <v>5255331.9000000004</v>
      </c>
      <c r="DT8" s="299">
        <v>34707410.219999999</v>
      </c>
      <c r="DU8" s="299">
        <v>29245213.07</v>
      </c>
      <c r="DV8" s="299">
        <v>4259580.25</v>
      </c>
      <c r="DW8" s="299">
        <v>13956430.960000001</v>
      </c>
      <c r="DX8" s="299">
        <v>6667658.96</v>
      </c>
      <c r="DY8" s="299">
        <v>921727.82000000007</v>
      </c>
      <c r="DZ8" s="299">
        <v>2873493.42</v>
      </c>
      <c r="EA8" s="299">
        <v>3022528.88</v>
      </c>
      <c r="EB8" s="299">
        <v>18825367.739999998</v>
      </c>
      <c r="EC8" s="299">
        <v>88389806.829999998</v>
      </c>
      <c r="ED8" s="299">
        <v>73934110.609999999</v>
      </c>
      <c r="EE8" s="299">
        <v>4288614.53</v>
      </c>
      <c r="EF8" s="299">
        <v>6139241.8099999996</v>
      </c>
      <c r="EG8" s="299">
        <v>9410538.25</v>
      </c>
      <c r="EH8" s="299">
        <v>10157744.75</v>
      </c>
      <c r="EI8" s="299">
        <v>15586502.51</v>
      </c>
      <c r="EJ8" s="299">
        <v>4198066.7300000004</v>
      </c>
      <c r="EK8" s="299">
        <v>11913955.380000001</v>
      </c>
      <c r="EL8" s="299">
        <v>393119407.03999996</v>
      </c>
      <c r="EM8" s="299">
        <v>5351162.7299999995</v>
      </c>
      <c r="EN8" s="299">
        <v>4321313.09</v>
      </c>
      <c r="EO8" s="299">
        <v>9186628.5500000007</v>
      </c>
      <c r="EP8" s="299">
        <v>3202295.94</v>
      </c>
      <c r="EQ8" s="299">
        <v>2017842.76</v>
      </c>
      <c r="ER8" s="299">
        <v>8217907.1200000001</v>
      </c>
      <c r="ES8" s="299">
        <v>14362590.539999999</v>
      </c>
      <c r="ET8" s="299">
        <v>2989896.06</v>
      </c>
      <c r="EU8" s="299">
        <v>106804583.29000001</v>
      </c>
      <c r="EV8" s="299">
        <v>1588312.44</v>
      </c>
      <c r="EW8" s="299">
        <v>3281610.56</v>
      </c>
      <c r="EX8" s="299">
        <v>5341653.07</v>
      </c>
      <c r="EY8" s="299">
        <v>10885012.84</v>
      </c>
      <c r="EZ8" s="299">
        <v>12851133.859999999</v>
      </c>
      <c r="FA8" s="299">
        <v>6197950.6299999999</v>
      </c>
      <c r="FB8" s="299">
        <v>3341958.94</v>
      </c>
      <c r="FC8" s="299">
        <v>4360269.16</v>
      </c>
      <c r="FD8" s="299">
        <v>1880804.01</v>
      </c>
      <c r="FE8" s="299">
        <v>3741025.71</v>
      </c>
      <c r="FF8" s="299">
        <v>867960.3</v>
      </c>
      <c r="FG8" s="299">
        <v>111369379.77</v>
      </c>
      <c r="FH8" s="299">
        <v>3238114.88</v>
      </c>
      <c r="FI8" s="299">
        <v>5676372.3799999999</v>
      </c>
      <c r="FJ8" s="299">
        <v>6069646.0899999999</v>
      </c>
      <c r="FK8" s="299">
        <v>8915199.9499999993</v>
      </c>
      <c r="FL8" s="299">
        <v>7513659.0499999998</v>
      </c>
      <c r="FM8" s="299">
        <v>0</v>
      </c>
      <c r="FN8" s="299">
        <v>417340.5</v>
      </c>
      <c r="FO8" s="299">
        <v>285724134.65999997</v>
      </c>
      <c r="FP8" s="299">
        <v>9356685.1999999993</v>
      </c>
      <c r="FQ8" s="299">
        <v>12846164.380000001</v>
      </c>
      <c r="FR8" s="299">
        <v>5433752.5099999998</v>
      </c>
      <c r="FS8" s="299">
        <v>8632754.75</v>
      </c>
      <c r="FT8" s="299">
        <v>6465306.9299999997</v>
      </c>
      <c r="FU8" s="299">
        <v>13618189.819999998</v>
      </c>
      <c r="FV8" s="299">
        <v>9537129.5800000001</v>
      </c>
      <c r="FW8" s="299">
        <v>4855554.4000000004</v>
      </c>
      <c r="FX8" s="299">
        <v>9440018.5700000003</v>
      </c>
      <c r="FY8" s="299">
        <v>11992219.050000001</v>
      </c>
      <c r="FZ8" s="299">
        <v>5247671.68</v>
      </c>
      <c r="GA8" s="299">
        <v>1816081.09</v>
      </c>
      <c r="GB8" s="299">
        <v>161626427</v>
      </c>
      <c r="GC8" s="299">
        <v>2755853.95</v>
      </c>
      <c r="GD8" s="299">
        <v>2609755.7800000003</v>
      </c>
      <c r="GE8" s="299">
        <v>33964616.230000004</v>
      </c>
      <c r="GF8" s="299">
        <v>7843545.9000000004</v>
      </c>
      <c r="GG8" s="299">
        <v>4422035.2</v>
      </c>
      <c r="GH8" s="299">
        <v>5819869.3399999999</v>
      </c>
      <c r="GI8" s="299">
        <v>30851934.989999998</v>
      </c>
      <c r="GJ8" s="299">
        <v>2236117.2799999998</v>
      </c>
      <c r="GK8" s="299">
        <v>636457</v>
      </c>
      <c r="GL8" s="299">
        <v>301020</v>
      </c>
      <c r="GM8" s="299">
        <v>861610.5</v>
      </c>
      <c r="GN8" s="299">
        <v>109340114.77000001</v>
      </c>
      <c r="GO8" s="299">
        <v>42762995.189999998</v>
      </c>
      <c r="GP8" s="299">
        <v>5535109.8100000005</v>
      </c>
      <c r="GQ8" s="299">
        <v>24820835.469999999</v>
      </c>
      <c r="GR8" s="299">
        <v>3071251.0300000003</v>
      </c>
      <c r="GS8" s="299">
        <v>8268894.6199999992</v>
      </c>
      <c r="GT8" s="299">
        <v>7615607.0999999996</v>
      </c>
      <c r="GU8" s="299">
        <v>3015616.6</v>
      </c>
      <c r="GV8" s="299">
        <v>112391515.53999999</v>
      </c>
      <c r="GW8" s="299">
        <v>17119224.059999999</v>
      </c>
      <c r="GX8" s="299">
        <v>15723683.1</v>
      </c>
      <c r="GY8" s="299">
        <v>8560328.1800000016</v>
      </c>
      <c r="GZ8" s="299">
        <v>339038860.95000005</v>
      </c>
      <c r="HA8" s="299">
        <v>21575988.620000001</v>
      </c>
      <c r="HB8" s="299">
        <v>9096142.0299999993</v>
      </c>
      <c r="HC8" s="299">
        <v>6719073.3899999997</v>
      </c>
      <c r="HD8" s="299">
        <v>9667327.4499999993</v>
      </c>
      <c r="HE8" s="299">
        <v>32472728.940000001</v>
      </c>
      <c r="HF8" s="299">
        <v>74428958.939999998</v>
      </c>
      <c r="HG8" s="299">
        <v>2369564.15</v>
      </c>
      <c r="HH8" s="299">
        <v>3465521.58</v>
      </c>
      <c r="HI8" s="299">
        <v>2414362.19</v>
      </c>
      <c r="HJ8" s="299">
        <v>3430798.06</v>
      </c>
      <c r="HK8" s="299">
        <v>3297844.14</v>
      </c>
      <c r="HL8" s="299">
        <v>7287243.2999999998</v>
      </c>
      <c r="HM8" s="299">
        <v>1070199.75</v>
      </c>
      <c r="HN8" s="299">
        <v>192652055.50999999</v>
      </c>
      <c r="HO8" s="299">
        <v>41693953.18</v>
      </c>
      <c r="HP8" s="299">
        <v>6003851.5</v>
      </c>
      <c r="HQ8" s="299">
        <v>4927935.3100000005</v>
      </c>
      <c r="HR8" s="299">
        <v>5007031.8099999996</v>
      </c>
      <c r="HS8" s="299">
        <v>3728816.03</v>
      </c>
      <c r="HT8" s="299">
        <v>6689937</v>
      </c>
      <c r="HU8" s="299">
        <v>6786625.7699999996</v>
      </c>
      <c r="HV8" s="299">
        <v>6004674.1699999999</v>
      </c>
      <c r="HW8" s="299">
        <v>5648839.9000000004</v>
      </c>
      <c r="HX8" s="299">
        <v>4417511.57</v>
      </c>
      <c r="HY8" s="299">
        <v>3295969.56</v>
      </c>
      <c r="HZ8" s="299">
        <v>1491465.88</v>
      </c>
      <c r="IA8" s="299">
        <v>9014094.0999999996</v>
      </c>
      <c r="IB8" s="299">
        <v>3449055.0700000003</v>
      </c>
      <c r="IC8" s="299">
        <v>4598649.03</v>
      </c>
      <c r="ID8" s="299">
        <v>230509425.03999999</v>
      </c>
      <c r="IE8" s="299">
        <v>78288830.549999997</v>
      </c>
      <c r="IF8" s="299">
        <v>4782402.74</v>
      </c>
      <c r="IG8" s="299">
        <v>11326964.439999999</v>
      </c>
      <c r="IH8" s="299">
        <v>13923124.770000001</v>
      </c>
      <c r="II8" s="299">
        <v>10506279.639999999</v>
      </c>
      <c r="IJ8" s="299">
        <v>3866563.36</v>
      </c>
      <c r="IK8" s="299">
        <v>2455610.29</v>
      </c>
      <c r="IL8" s="299">
        <v>1751265.3900000001</v>
      </c>
      <c r="IM8" s="299">
        <v>2478597.79</v>
      </c>
      <c r="IN8" s="299">
        <v>3209878.81</v>
      </c>
      <c r="IO8" s="299">
        <v>313200197.05999994</v>
      </c>
      <c r="IP8" s="299">
        <v>73283973.219999999</v>
      </c>
      <c r="IQ8" s="299">
        <v>7645093.71</v>
      </c>
      <c r="IR8" s="299">
        <v>8383086.8699999992</v>
      </c>
      <c r="IS8" s="299">
        <v>2667765.02</v>
      </c>
      <c r="IT8" s="299">
        <v>2992292.06</v>
      </c>
      <c r="IU8" s="299">
        <v>6003441.3099999996</v>
      </c>
      <c r="IV8" s="299">
        <v>1757547.77</v>
      </c>
      <c r="IW8" s="299">
        <v>5342252.91</v>
      </c>
      <c r="IX8" s="299">
        <v>12870676.390000001</v>
      </c>
      <c r="IY8" s="299">
        <v>4383845</v>
      </c>
      <c r="IZ8" s="299">
        <v>2888801.57</v>
      </c>
      <c r="JA8" s="299">
        <v>146311461.13999999</v>
      </c>
      <c r="JB8" s="299">
        <v>41148250.600000001</v>
      </c>
      <c r="JC8" s="299">
        <v>4916600.6900000004</v>
      </c>
      <c r="JD8" s="299">
        <v>2944008.08</v>
      </c>
      <c r="JE8" s="299">
        <v>3039052.5</v>
      </c>
      <c r="JF8" s="299">
        <v>5662862.4000000004</v>
      </c>
      <c r="JG8" s="299">
        <v>115027693.58</v>
      </c>
      <c r="JH8" s="299">
        <v>5079015.2</v>
      </c>
      <c r="JI8" s="299">
        <v>10304563.870000001</v>
      </c>
      <c r="JJ8" s="299">
        <v>12669600.57</v>
      </c>
      <c r="JK8" s="299">
        <v>5338370.7699999996</v>
      </c>
      <c r="JL8" s="299">
        <v>19125755.41</v>
      </c>
      <c r="JM8" s="299">
        <v>4054588.58</v>
      </c>
      <c r="JN8" s="299">
        <v>293112904.25</v>
      </c>
      <c r="JO8" s="299">
        <v>50863001.670000002</v>
      </c>
      <c r="JP8" s="299">
        <v>4612678.04</v>
      </c>
      <c r="JQ8" s="299">
        <v>1257455.0599999998</v>
      </c>
      <c r="JR8" s="299">
        <v>7618040.0700000003</v>
      </c>
      <c r="JS8" s="299">
        <v>1476288.87</v>
      </c>
      <c r="JT8" s="299">
        <v>39505863.280000001</v>
      </c>
      <c r="JU8" s="299">
        <v>8674033.6500000004</v>
      </c>
      <c r="JV8" s="299">
        <v>2675310.5</v>
      </c>
      <c r="JW8" s="299">
        <v>11668326.4</v>
      </c>
      <c r="JX8" s="299">
        <v>2483792.0099999993</v>
      </c>
      <c r="JY8" s="299">
        <v>5537300.9100000001</v>
      </c>
      <c r="JZ8" s="299">
        <v>1423982.22</v>
      </c>
      <c r="KA8" s="299">
        <v>604805.85</v>
      </c>
      <c r="KB8" s="299">
        <v>1737217.73</v>
      </c>
      <c r="KC8" s="299">
        <v>302690443.43000001</v>
      </c>
      <c r="KD8" s="299">
        <v>13275277</v>
      </c>
      <c r="KE8" s="299">
        <v>7460712.4199999999</v>
      </c>
      <c r="KF8" s="299">
        <v>11465527.869999997</v>
      </c>
      <c r="KG8" s="299">
        <v>25881640.699999999</v>
      </c>
      <c r="KH8" s="299">
        <v>6436811.54</v>
      </c>
      <c r="KI8" s="299">
        <v>21723463.57</v>
      </c>
      <c r="KJ8" s="299">
        <v>5742098.0300000003</v>
      </c>
      <c r="KK8" s="299">
        <v>8221090.4900000002</v>
      </c>
      <c r="KL8" s="299">
        <v>69040526.75</v>
      </c>
      <c r="KM8" s="299">
        <v>7371527.9500000002</v>
      </c>
      <c r="KN8" s="299">
        <v>7718185.6000000006</v>
      </c>
      <c r="KO8" s="299">
        <v>14828528.41</v>
      </c>
      <c r="KP8" s="299">
        <v>4104909.0999999996</v>
      </c>
      <c r="KQ8" s="299">
        <v>9216237.6400000006</v>
      </c>
      <c r="KR8" s="299">
        <v>111724891.92</v>
      </c>
      <c r="KS8" s="299">
        <v>10181779.130000001</v>
      </c>
      <c r="KT8" s="299">
        <v>175547089.12</v>
      </c>
      <c r="KU8" s="299">
        <v>6753082.5700000003</v>
      </c>
      <c r="KV8" s="299">
        <v>5214430.8899999997</v>
      </c>
      <c r="KW8" s="299">
        <v>9277023.0999999996</v>
      </c>
      <c r="KX8" s="299">
        <v>21917483.989999998</v>
      </c>
      <c r="KY8" s="299">
        <v>19993662.850000001</v>
      </c>
      <c r="KZ8" s="299">
        <v>4206310.4000000004</v>
      </c>
      <c r="LA8" s="299">
        <v>4186893.8400000003</v>
      </c>
      <c r="LB8" s="299">
        <v>648973607.25</v>
      </c>
      <c r="LC8" s="299">
        <v>45257318.469999999</v>
      </c>
      <c r="LD8" s="299">
        <v>62172818.800000004</v>
      </c>
      <c r="LE8" s="299">
        <v>86446125.739999995</v>
      </c>
      <c r="LF8" s="299">
        <v>7477788.7299999995</v>
      </c>
      <c r="LG8" s="299">
        <v>9352788.6899999995</v>
      </c>
      <c r="LH8" s="299">
        <v>4245356.54</v>
      </c>
      <c r="LI8" s="299">
        <v>7322792.0700000003</v>
      </c>
      <c r="LJ8" s="299">
        <v>11985226.93</v>
      </c>
      <c r="LK8" s="299">
        <v>5823181.2899999991</v>
      </c>
      <c r="LL8" s="299">
        <v>97671664.929999992</v>
      </c>
      <c r="LM8" s="299">
        <v>16242629.16</v>
      </c>
      <c r="LN8" s="299">
        <v>7965425.9000000004</v>
      </c>
      <c r="LO8" s="299">
        <v>147040894.88</v>
      </c>
      <c r="LP8" s="299">
        <v>59084086.700000003</v>
      </c>
      <c r="LQ8" s="299">
        <v>294971223.48000002</v>
      </c>
      <c r="LR8" s="299">
        <v>65177023.039999999</v>
      </c>
      <c r="LS8" s="299">
        <v>24788342.300000001</v>
      </c>
      <c r="LT8" s="299">
        <v>16501667.149999999</v>
      </c>
      <c r="LU8" s="299">
        <v>25539057.949999999</v>
      </c>
      <c r="LV8" s="299">
        <v>21078429</v>
      </c>
      <c r="LW8" s="299">
        <v>10522591.09</v>
      </c>
      <c r="LX8" s="299">
        <v>39215817.020000003</v>
      </c>
      <c r="LY8" s="299">
        <v>35457017.289999999</v>
      </c>
      <c r="LZ8" s="299">
        <v>7781191.0800000001</v>
      </c>
      <c r="MA8" s="299">
        <v>303655179.28999996</v>
      </c>
      <c r="MB8" s="299">
        <v>6716942.1699999999</v>
      </c>
      <c r="MC8" s="299">
        <v>4524377.92</v>
      </c>
      <c r="MD8" s="299">
        <v>2554232.3899999997</v>
      </c>
      <c r="ME8" s="299">
        <v>2298924.11</v>
      </c>
      <c r="MF8" s="299">
        <v>4825613.55</v>
      </c>
      <c r="MG8" s="299">
        <v>6035066.4100000001</v>
      </c>
      <c r="MH8" s="299">
        <v>7589350.2999999998</v>
      </c>
      <c r="MI8" s="299">
        <v>6294617.5300000003</v>
      </c>
      <c r="MJ8" s="299">
        <v>1832212.68</v>
      </c>
      <c r="MK8" s="299">
        <v>4300860.8599999994</v>
      </c>
      <c r="ML8" s="299">
        <v>3472885.1100000003</v>
      </c>
      <c r="MM8" s="299">
        <v>155823970.17000002</v>
      </c>
      <c r="MN8" s="299">
        <v>2064964.99</v>
      </c>
      <c r="MO8" s="299">
        <v>10572187.92</v>
      </c>
      <c r="MP8" s="299">
        <v>5061445.29</v>
      </c>
      <c r="MQ8" s="299">
        <v>7641384.9900000002</v>
      </c>
      <c r="MR8" s="299">
        <v>10278779</v>
      </c>
      <c r="MS8" s="299">
        <v>19538638.870000001</v>
      </c>
      <c r="MT8" s="299">
        <v>6211301.6299999999</v>
      </c>
      <c r="MU8" s="299">
        <v>4739405.8599999994</v>
      </c>
      <c r="MV8" s="299">
        <v>1143034.24</v>
      </c>
      <c r="MW8" s="299">
        <v>305713063.19</v>
      </c>
      <c r="MX8" s="299">
        <v>9325338.6300000008</v>
      </c>
      <c r="MY8" s="299">
        <v>1168813</v>
      </c>
      <c r="MZ8" s="299">
        <v>15915646.780000001</v>
      </c>
      <c r="NA8" s="299">
        <v>1994879.45</v>
      </c>
      <c r="NB8" s="299">
        <v>7831237.7200000007</v>
      </c>
      <c r="NC8" s="299">
        <v>31242072.600000001</v>
      </c>
      <c r="ND8" s="299">
        <v>9733593.6399999987</v>
      </c>
      <c r="NE8" s="299">
        <v>838995.02999999991</v>
      </c>
      <c r="NF8" s="299">
        <v>4312395.3600000003</v>
      </c>
      <c r="NG8" s="299">
        <v>2593318.9699999997</v>
      </c>
      <c r="NH8" s="299">
        <v>2603969.62</v>
      </c>
      <c r="NI8" s="299">
        <v>84587529.719999999</v>
      </c>
      <c r="NJ8" s="299">
        <v>7281911.3300000001</v>
      </c>
      <c r="NK8" s="299">
        <v>3392773.34</v>
      </c>
      <c r="NL8" s="299">
        <v>4256586.0999999996</v>
      </c>
      <c r="NM8" s="299">
        <v>11596321.82</v>
      </c>
      <c r="NN8" s="299">
        <v>218352.49000000002</v>
      </c>
      <c r="NO8" s="299">
        <v>552104.47</v>
      </c>
      <c r="NP8" s="299">
        <v>155082585.49000001</v>
      </c>
      <c r="NQ8" s="299">
        <v>23423249.57</v>
      </c>
      <c r="NR8" s="299">
        <v>3325711.33</v>
      </c>
      <c r="NS8" s="299">
        <v>2798949.4299999997</v>
      </c>
      <c r="NT8" s="299">
        <v>4336505.1399999997</v>
      </c>
      <c r="NU8" s="299">
        <v>3282091.91</v>
      </c>
      <c r="NV8" s="299">
        <v>2279721.7599999998</v>
      </c>
      <c r="NW8" s="299">
        <v>173632844.86000001</v>
      </c>
      <c r="NX8" s="299">
        <v>3982518</v>
      </c>
      <c r="NY8" s="299">
        <v>2455047.2800000003</v>
      </c>
      <c r="NZ8" s="299">
        <v>32421637.019999996</v>
      </c>
      <c r="OA8" s="299">
        <v>9811337.1300000008</v>
      </c>
      <c r="OB8" s="299">
        <v>4791347.45</v>
      </c>
      <c r="OC8" s="299">
        <v>1015687.54</v>
      </c>
      <c r="OD8" s="299">
        <v>561360.5</v>
      </c>
      <c r="OE8" s="299"/>
      <c r="OF8" s="299">
        <v>118517027.87</v>
      </c>
      <c r="OG8" s="299">
        <v>19744785.829999998</v>
      </c>
      <c r="OH8" s="299">
        <v>62182303.390000001</v>
      </c>
      <c r="OI8" s="299">
        <v>3539829.22</v>
      </c>
      <c r="OJ8" s="299">
        <v>3012262.7199999997</v>
      </c>
      <c r="OK8" s="299">
        <v>115669</v>
      </c>
      <c r="OL8" s="299">
        <v>92484290.400000006</v>
      </c>
      <c r="OM8" s="299">
        <v>2799725.7</v>
      </c>
      <c r="ON8" s="299">
        <v>3498752.71</v>
      </c>
      <c r="OO8" s="299">
        <v>5275202.29</v>
      </c>
      <c r="OP8" s="299">
        <v>9016384.120000001</v>
      </c>
      <c r="OQ8" s="299">
        <v>27644863.640000001</v>
      </c>
      <c r="OR8" s="299">
        <v>2620663.54</v>
      </c>
      <c r="OS8" s="299">
        <v>125522811.06</v>
      </c>
      <c r="OT8" s="299">
        <v>4245609.7699999996</v>
      </c>
      <c r="OU8" s="299">
        <v>57018753</v>
      </c>
      <c r="OV8" s="299">
        <v>4085929.4</v>
      </c>
      <c r="OW8" s="299">
        <v>25790051.370000001</v>
      </c>
      <c r="OX8" s="299">
        <v>20658235.439999998</v>
      </c>
      <c r="OY8" s="299">
        <v>3778628.77</v>
      </c>
      <c r="OZ8" s="299">
        <v>3889693.5999999996</v>
      </c>
      <c r="PA8" s="299">
        <v>5867963.7300000004</v>
      </c>
      <c r="PB8" s="299">
        <v>2854101.99</v>
      </c>
      <c r="PC8" s="299">
        <v>11594360.300000001</v>
      </c>
      <c r="PD8" s="299">
        <v>18368360.550000001</v>
      </c>
      <c r="PE8" s="299">
        <v>5305480</v>
      </c>
      <c r="PF8" s="299">
        <v>39778115.939999998</v>
      </c>
      <c r="PG8" s="299">
        <v>298824636.85000002</v>
      </c>
      <c r="PH8" s="299">
        <v>6931556.8700000001</v>
      </c>
      <c r="PI8" s="299">
        <v>4023300.19</v>
      </c>
      <c r="PJ8" s="299">
        <v>9203728.7899999991</v>
      </c>
      <c r="PK8" s="299">
        <v>66497236.619999997</v>
      </c>
      <c r="PL8" s="299">
        <v>4205910.2</v>
      </c>
      <c r="PM8" s="299">
        <v>20530057.75</v>
      </c>
      <c r="PN8" s="299">
        <v>5273092</v>
      </c>
      <c r="PO8" s="299">
        <v>14254497.879999999</v>
      </c>
      <c r="PP8" s="299">
        <v>2551246.2999999998</v>
      </c>
      <c r="PQ8" s="299">
        <v>19559620</v>
      </c>
      <c r="PR8" s="299">
        <v>4746197.7200000007</v>
      </c>
      <c r="PS8" s="299">
        <v>4512248.74</v>
      </c>
      <c r="PT8" s="299">
        <v>7459430.3499999996</v>
      </c>
      <c r="PU8" s="299">
        <v>8382461.6800000006</v>
      </c>
      <c r="PV8" s="299">
        <v>20078108.609999999</v>
      </c>
      <c r="PW8" s="299">
        <v>10303828.300000001</v>
      </c>
      <c r="PX8" s="299">
        <v>4236347.8</v>
      </c>
      <c r="PY8" s="299">
        <v>2467541.4299999997</v>
      </c>
      <c r="PZ8" s="299">
        <v>10852918.75</v>
      </c>
      <c r="QA8" s="299">
        <v>11973789.959999999</v>
      </c>
      <c r="QB8" s="299">
        <v>2736188.92</v>
      </c>
      <c r="QC8" s="299">
        <v>238650824.01999998</v>
      </c>
      <c r="QD8" s="299">
        <v>2728314.44</v>
      </c>
      <c r="QE8" s="299">
        <v>37551335.210000001</v>
      </c>
      <c r="QF8" s="299">
        <v>7675297.79</v>
      </c>
      <c r="QG8" s="299">
        <v>8074400</v>
      </c>
      <c r="QH8" s="299">
        <v>28995933.640000001</v>
      </c>
      <c r="QI8" s="299">
        <v>5284287.75</v>
      </c>
      <c r="QJ8" s="299">
        <v>8746015.6400000006</v>
      </c>
      <c r="QK8" s="299">
        <v>33108984.130000003</v>
      </c>
      <c r="QL8" s="299">
        <v>4496469.87</v>
      </c>
      <c r="QM8" s="299">
        <v>2453265.59</v>
      </c>
      <c r="QN8" s="299">
        <v>350288646.56999999</v>
      </c>
      <c r="QO8" s="299">
        <v>23413419.859999999</v>
      </c>
      <c r="QP8" s="299">
        <v>9727283.5399999991</v>
      </c>
      <c r="QQ8" s="299">
        <v>9965510.459999999</v>
      </c>
      <c r="QR8" s="299">
        <v>5341039.13</v>
      </c>
      <c r="QS8" s="299">
        <v>6904047.1499999994</v>
      </c>
      <c r="QT8" s="299">
        <v>24027735.619999997</v>
      </c>
      <c r="QU8" s="299">
        <v>3528737.08</v>
      </c>
      <c r="QV8" s="299">
        <v>11922756.119999999</v>
      </c>
      <c r="QW8" s="299">
        <v>20814855.129999999</v>
      </c>
      <c r="QX8" s="299">
        <v>31109027.259999998</v>
      </c>
      <c r="QY8" s="299">
        <v>13482610.220000001</v>
      </c>
      <c r="QZ8" s="299">
        <v>2535901.6100000003</v>
      </c>
      <c r="RA8" s="299">
        <v>6213064.1399999997</v>
      </c>
      <c r="RB8" s="299">
        <v>3250164.14</v>
      </c>
      <c r="RC8" s="299">
        <v>3438321.08</v>
      </c>
      <c r="RD8" s="299">
        <v>4875826.92</v>
      </c>
      <c r="RE8" s="299">
        <v>1217155.1399999999</v>
      </c>
      <c r="RF8" s="299">
        <v>696478.75</v>
      </c>
      <c r="RG8" s="299">
        <v>1603713</v>
      </c>
      <c r="RH8" s="299">
        <v>97154160.109999999</v>
      </c>
      <c r="RI8" s="299">
        <v>10601625.159999998</v>
      </c>
      <c r="RJ8" s="299">
        <v>4310614.88</v>
      </c>
      <c r="RK8" s="299">
        <v>3700547.39</v>
      </c>
      <c r="RL8" s="299">
        <v>1122593.82</v>
      </c>
      <c r="RM8" s="299">
        <v>12629033.050000001</v>
      </c>
      <c r="RN8" s="299">
        <v>1526311.33</v>
      </c>
      <c r="RO8" s="299">
        <v>13656454.34</v>
      </c>
      <c r="RP8" s="299">
        <v>1965970.05</v>
      </c>
      <c r="RQ8" s="299">
        <v>2157334.23</v>
      </c>
      <c r="RR8" s="299">
        <v>23793599.18</v>
      </c>
      <c r="RS8" s="299">
        <v>40445130.710000001</v>
      </c>
      <c r="RT8" s="299">
        <v>4500774.6100000003</v>
      </c>
      <c r="RU8" s="299">
        <v>3525416.17</v>
      </c>
      <c r="RV8" s="299">
        <v>15799988.699999999</v>
      </c>
      <c r="RW8" s="299">
        <v>5313265.3499999996</v>
      </c>
      <c r="RX8" s="299">
        <v>6735219.3700000001</v>
      </c>
      <c r="RY8" s="299">
        <v>4540651.53</v>
      </c>
      <c r="RZ8" s="299">
        <v>1665999.12</v>
      </c>
      <c r="SA8" s="299">
        <v>143485855.72</v>
      </c>
      <c r="SB8" s="299">
        <v>1436076.01</v>
      </c>
      <c r="SC8" s="299">
        <v>7871710.8399999999</v>
      </c>
      <c r="SD8" s="299">
        <v>3452345.33</v>
      </c>
      <c r="SE8" s="299">
        <v>2000775.79</v>
      </c>
      <c r="SF8" s="299">
        <v>3036707.13</v>
      </c>
      <c r="SG8" s="299">
        <v>6026686.9100000001</v>
      </c>
      <c r="SH8" s="299">
        <v>11983179.65</v>
      </c>
      <c r="SI8" s="299">
        <v>4543949.82</v>
      </c>
      <c r="SJ8" s="299">
        <v>3082160.48</v>
      </c>
      <c r="SK8" s="299">
        <v>2695075.64</v>
      </c>
      <c r="SL8" s="299">
        <v>10166029.6</v>
      </c>
      <c r="SM8" s="299">
        <v>3202154.96</v>
      </c>
      <c r="SN8" s="299">
        <v>244238033.00999999</v>
      </c>
      <c r="SO8" s="299">
        <v>3155085.1900000004</v>
      </c>
      <c r="SP8" s="299">
        <v>3265334.63</v>
      </c>
      <c r="SQ8" s="299">
        <v>13288733.48</v>
      </c>
      <c r="SR8" s="299">
        <v>13685891.969999999</v>
      </c>
      <c r="SS8" s="299">
        <v>6386732.5800000001</v>
      </c>
      <c r="ST8" s="299">
        <v>1377388.3</v>
      </c>
      <c r="SU8" s="299">
        <v>28194920.52</v>
      </c>
      <c r="SV8" s="299">
        <v>3307100.06</v>
      </c>
      <c r="SW8" s="299">
        <v>15886451.24</v>
      </c>
      <c r="SX8" s="299">
        <v>9916190.7300000004</v>
      </c>
      <c r="SY8" s="299">
        <v>2709685.21</v>
      </c>
      <c r="SZ8" s="299">
        <v>2122120.67</v>
      </c>
      <c r="TA8" s="299">
        <v>6294695.9299999997</v>
      </c>
      <c r="TB8" s="299">
        <v>3509141.76</v>
      </c>
      <c r="TC8" s="299">
        <v>2234397.7999999998</v>
      </c>
      <c r="TD8" s="299">
        <v>53797010.68</v>
      </c>
      <c r="TE8" s="299">
        <v>3331487.75</v>
      </c>
      <c r="TF8" s="299">
        <v>131906557.48999999</v>
      </c>
      <c r="TG8" s="299">
        <v>14107851.41</v>
      </c>
      <c r="TH8" s="299">
        <v>3901416.98</v>
      </c>
      <c r="TI8" s="299">
        <v>2524136.5500000003</v>
      </c>
      <c r="TJ8" s="299">
        <v>70146723.260000005</v>
      </c>
      <c r="TK8" s="299">
        <v>1443116.3399999999</v>
      </c>
      <c r="TL8" s="299">
        <v>468439</v>
      </c>
      <c r="TM8" s="299">
        <v>521247.17</v>
      </c>
      <c r="TN8" s="299">
        <v>96054</v>
      </c>
      <c r="TO8" s="299">
        <v>73055695.609999999</v>
      </c>
      <c r="TP8" s="299">
        <v>6194477.4800000004</v>
      </c>
      <c r="TQ8" s="299">
        <v>4304101.83</v>
      </c>
      <c r="TR8" s="299">
        <v>8019690.8599999994</v>
      </c>
      <c r="TS8" s="299">
        <v>3482638.05</v>
      </c>
      <c r="TT8" s="299">
        <v>3840672.32</v>
      </c>
      <c r="TU8" s="299">
        <v>496924191.55000001</v>
      </c>
      <c r="TV8" s="299">
        <v>5975763.2000000002</v>
      </c>
      <c r="TW8" s="299">
        <v>3568126.14</v>
      </c>
      <c r="TX8" s="299">
        <v>43953412.329999998</v>
      </c>
      <c r="TY8" s="299">
        <v>936515.67999999993</v>
      </c>
      <c r="TZ8" s="299">
        <v>4146219.7</v>
      </c>
      <c r="UA8" s="299">
        <v>22005809.98</v>
      </c>
      <c r="UB8" s="299">
        <v>3455958.06</v>
      </c>
      <c r="UC8" s="299">
        <v>2484657.37</v>
      </c>
      <c r="UD8" s="299">
        <v>4659638.49</v>
      </c>
      <c r="UE8" s="299">
        <v>5888819.21</v>
      </c>
      <c r="UF8" s="299">
        <v>15671626.120000001</v>
      </c>
      <c r="UG8" s="299">
        <v>4382907.07</v>
      </c>
      <c r="UH8" s="299">
        <v>10430645.24</v>
      </c>
      <c r="UI8" s="299">
        <v>3622813.55</v>
      </c>
      <c r="UJ8" s="299">
        <v>2597252.5099999998</v>
      </c>
      <c r="UK8" s="299">
        <v>1519235.73</v>
      </c>
      <c r="UL8" s="299">
        <v>2878228.93</v>
      </c>
      <c r="UM8" s="299">
        <v>18343467.459999997</v>
      </c>
      <c r="UN8" s="299">
        <v>669401.40999999992</v>
      </c>
      <c r="UO8" s="299">
        <v>536468.83000000007</v>
      </c>
      <c r="UP8" s="299">
        <v>587076.25</v>
      </c>
      <c r="UQ8" s="299">
        <v>141855086.42000002</v>
      </c>
      <c r="UR8" s="299">
        <v>7844075.8600000003</v>
      </c>
      <c r="US8" s="299">
        <v>7438864</v>
      </c>
      <c r="UT8" s="299">
        <v>11968022.76</v>
      </c>
      <c r="UU8" s="299">
        <v>7141778.0499999998</v>
      </c>
      <c r="UV8" s="299">
        <v>20482550.02</v>
      </c>
      <c r="UW8" s="299">
        <v>7395965.4500000002</v>
      </c>
      <c r="UX8" s="299">
        <v>3793181.52</v>
      </c>
      <c r="UY8" s="299">
        <v>1806445.04</v>
      </c>
      <c r="UZ8" s="299">
        <v>26259969.520000003</v>
      </c>
      <c r="VA8" s="299">
        <v>4060134.4699999997</v>
      </c>
      <c r="VB8" s="299">
        <v>10457682.540000001</v>
      </c>
      <c r="VC8" s="299">
        <v>5882782.1500000004</v>
      </c>
      <c r="VD8" s="299">
        <v>2638258.61</v>
      </c>
      <c r="VE8" s="299">
        <v>2783958.83</v>
      </c>
      <c r="VF8" s="299">
        <v>936828152.31999993</v>
      </c>
      <c r="VG8" s="299">
        <v>10677874.33</v>
      </c>
      <c r="VH8" s="299">
        <v>3081796</v>
      </c>
      <c r="VI8" s="299">
        <v>4380013.88</v>
      </c>
      <c r="VJ8" s="299">
        <v>3538243.29</v>
      </c>
      <c r="VK8" s="299">
        <v>6776236.7400000002</v>
      </c>
      <c r="VL8" s="299">
        <v>10024015.699999999</v>
      </c>
      <c r="VM8" s="299">
        <v>10029120.859999999</v>
      </c>
      <c r="VN8" s="299">
        <v>8478372.6500000004</v>
      </c>
      <c r="VO8" s="299">
        <v>9762090.9800000004</v>
      </c>
      <c r="VP8" s="299">
        <v>6424138.1899999995</v>
      </c>
      <c r="VQ8" s="299">
        <v>24717079.740000002</v>
      </c>
      <c r="VR8" s="299">
        <v>8229835.0499999998</v>
      </c>
      <c r="VS8" s="299">
        <v>10975017.649999999</v>
      </c>
      <c r="VT8" s="299">
        <v>21407794.780000001</v>
      </c>
      <c r="VU8" s="299">
        <v>6364105.2300000004</v>
      </c>
      <c r="VV8" s="299">
        <v>12097574.709999999</v>
      </c>
      <c r="VW8" s="299">
        <v>10488580.23</v>
      </c>
      <c r="VX8" s="299">
        <v>3748432.0799999996</v>
      </c>
      <c r="VY8" s="299">
        <v>13543140.07</v>
      </c>
      <c r="VZ8" s="299">
        <v>34886728.700000003</v>
      </c>
      <c r="WA8" s="299">
        <v>3686147.8</v>
      </c>
      <c r="WB8" s="299">
        <v>3377697.4</v>
      </c>
      <c r="WC8" s="299">
        <v>2589036.9699999997</v>
      </c>
      <c r="WD8" s="299">
        <v>2663830.2200000002</v>
      </c>
      <c r="WE8" s="299">
        <v>2108498.2599999998</v>
      </c>
      <c r="WF8" s="299">
        <v>2978767.1300000004</v>
      </c>
      <c r="WG8" s="299">
        <v>3564195.61</v>
      </c>
      <c r="WH8" s="299">
        <v>27378598.82</v>
      </c>
      <c r="WI8" s="299">
        <v>4013123.5200000005</v>
      </c>
      <c r="WJ8" s="299">
        <v>697235</v>
      </c>
      <c r="WK8" s="299">
        <v>813631</v>
      </c>
      <c r="WL8" s="299"/>
      <c r="WM8" s="299">
        <v>250695313.72</v>
      </c>
      <c r="WN8" s="299">
        <v>6315919.9800000004</v>
      </c>
      <c r="WO8" s="299">
        <v>4832840.66</v>
      </c>
      <c r="WP8" s="299">
        <v>70353560.069999993</v>
      </c>
      <c r="WQ8" s="299">
        <v>6867207.4500000002</v>
      </c>
      <c r="WR8" s="299">
        <v>8807471.2699999996</v>
      </c>
      <c r="WS8" s="299">
        <v>17761648.91</v>
      </c>
      <c r="WT8" s="299">
        <v>6960370.1600000001</v>
      </c>
      <c r="WU8" s="299">
        <v>9206931.129999999</v>
      </c>
      <c r="WV8" s="299">
        <v>15515063.66</v>
      </c>
      <c r="WW8" s="299">
        <v>10117857.93</v>
      </c>
      <c r="WX8" s="299">
        <v>4185086.25</v>
      </c>
      <c r="WY8" s="299">
        <v>7477739.9500000002</v>
      </c>
      <c r="WZ8" s="299">
        <v>4379423.7</v>
      </c>
      <c r="XA8" s="299">
        <v>2741174.38</v>
      </c>
      <c r="XB8" s="299">
        <v>2789110.8200000003</v>
      </c>
      <c r="XC8" s="299">
        <v>1974014.91</v>
      </c>
      <c r="XD8" s="299">
        <v>2642822.09</v>
      </c>
      <c r="XE8" s="299">
        <v>4937472.2300000004</v>
      </c>
      <c r="XF8" s="299">
        <v>2799663.4699999997</v>
      </c>
      <c r="XG8" s="299">
        <v>4969139.6500000004</v>
      </c>
      <c r="XH8" s="299">
        <v>2032918.0999999999</v>
      </c>
      <c r="XI8" s="299">
        <v>1500596.32</v>
      </c>
      <c r="XJ8" s="299">
        <v>424778582.54000002</v>
      </c>
      <c r="XK8" s="299">
        <v>6776704.7400000002</v>
      </c>
      <c r="XL8" s="299">
        <v>23260580.34</v>
      </c>
      <c r="XM8" s="299">
        <v>4498635.1500000004</v>
      </c>
      <c r="XN8" s="299">
        <v>28857951.350000001</v>
      </c>
      <c r="XO8" s="299">
        <v>4868292.3</v>
      </c>
      <c r="XP8" s="299">
        <v>15422674</v>
      </c>
      <c r="XQ8" s="299">
        <v>4072104</v>
      </c>
      <c r="XR8" s="299">
        <v>25109916.25</v>
      </c>
      <c r="XS8" s="299">
        <v>11071628.26</v>
      </c>
      <c r="XT8" s="299">
        <v>10350837.48</v>
      </c>
      <c r="XU8" s="299">
        <v>4427524.5999999996</v>
      </c>
      <c r="XV8" s="299">
        <v>3260976.8000000003</v>
      </c>
      <c r="XW8" s="299">
        <v>2689853.23</v>
      </c>
      <c r="XX8" s="299">
        <v>1270744.57</v>
      </c>
      <c r="XY8" s="299">
        <v>815180</v>
      </c>
      <c r="XZ8" s="299">
        <v>866386.4</v>
      </c>
      <c r="YA8" s="299">
        <v>90658790.079999998</v>
      </c>
      <c r="YB8" s="299">
        <v>5626949.4000000004</v>
      </c>
      <c r="YC8" s="299">
        <v>8067309.5</v>
      </c>
      <c r="YD8" s="299">
        <v>1622843.8599999999</v>
      </c>
      <c r="YE8" s="299">
        <v>13701621.6</v>
      </c>
      <c r="YF8" s="299">
        <v>2113869.54</v>
      </c>
      <c r="YG8" s="299">
        <v>6808887.0299999993</v>
      </c>
      <c r="YH8" s="299">
        <v>104807050.95</v>
      </c>
      <c r="YI8" s="299">
        <v>6346330.4299999997</v>
      </c>
      <c r="YJ8" s="299">
        <v>5695161.3900000006</v>
      </c>
      <c r="YK8" s="299">
        <v>13471335.34</v>
      </c>
      <c r="YL8" s="299">
        <v>3278097.51</v>
      </c>
      <c r="YM8" s="299">
        <v>5807075.1400000006</v>
      </c>
      <c r="YN8" s="299">
        <v>3551774.61</v>
      </c>
      <c r="YO8" s="299">
        <v>2147473</v>
      </c>
      <c r="YP8" s="299">
        <v>26514871.23</v>
      </c>
      <c r="YQ8" s="299">
        <v>379793421.61000001</v>
      </c>
      <c r="YR8" s="299">
        <v>3988615.8000000003</v>
      </c>
      <c r="YS8" s="299">
        <v>20340821.600000001</v>
      </c>
      <c r="YT8" s="299">
        <v>31027584.560000002</v>
      </c>
      <c r="YU8" s="299">
        <v>16385528.620000001</v>
      </c>
      <c r="YV8" s="299">
        <v>2418049.33</v>
      </c>
      <c r="YW8" s="299">
        <v>5125740.1499999994</v>
      </c>
      <c r="YX8" s="299">
        <v>10644399.59</v>
      </c>
      <c r="YY8" s="299">
        <v>18289216.5</v>
      </c>
      <c r="YZ8" s="299">
        <v>12226092.73</v>
      </c>
      <c r="ZA8" s="299">
        <v>3112684.1500000004</v>
      </c>
      <c r="ZB8" s="299">
        <v>2107312.1399999997</v>
      </c>
      <c r="ZC8" s="299">
        <v>2162082.9</v>
      </c>
      <c r="ZD8" s="299">
        <v>10483094.68</v>
      </c>
      <c r="ZE8" s="299">
        <v>2598586.63</v>
      </c>
      <c r="ZF8" s="299">
        <v>2686801.7</v>
      </c>
      <c r="ZG8" s="299">
        <v>2611143.3199999998</v>
      </c>
      <c r="ZH8" s="299">
        <v>2482039.6</v>
      </c>
      <c r="ZI8" s="299">
        <v>7105491.1299999999</v>
      </c>
      <c r="ZJ8" s="299">
        <v>1002165.73</v>
      </c>
      <c r="ZK8" s="299">
        <v>691666.05</v>
      </c>
      <c r="ZL8" s="299">
        <v>483236.95</v>
      </c>
      <c r="ZM8" s="299">
        <v>109208549.56</v>
      </c>
      <c r="ZN8" s="299">
        <v>4266642.95</v>
      </c>
      <c r="ZO8" s="299">
        <v>8491928.3399999999</v>
      </c>
      <c r="ZP8" s="299">
        <v>7368087.0300000003</v>
      </c>
      <c r="ZQ8" s="299">
        <v>3906711</v>
      </c>
      <c r="ZR8" s="299">
        <v>12314143.5</v>
      </c>
      <c r="ZS8" s="299">
        <v>3418459.83</v>
      </c>
      <c r="ZT8" s="299">
        <v>932655807.33999991</v>
      </c>
      <c r="ZU8" s="299">
        <v>6140313.6499999994</v>
      </c>
      <c r="ZV8" s="299">
        <v>2111290.12</v>
      </c>
      <c r="ZW8" s="299">
        <v>21604346.640000001</v>
      </c>
      <c r="ZX8" s="299">
        <v>24950186.539999999</v>
      </c>
      <c r="ZY8" s="299">
        <v>3655220.06</v>
      </c>
      <c r="ZZ8" s="299">
        <v>5144605.51</v>
      </c>
      <c r="AAA8" s="299">
        <v>7457627.7199999997</v>
      </c>
      <c r="AAB8" s="299">
        <v>14325425.659999998</v>
      </c>
      <c r="AAC8" s="299">
        <v>4830450.08</v>
      </c>
      <c r="AAD8" s="299">
        <v>7393531.6999999993</v>
      </c>
      <c r="AAE8" s="299">
        <v>48721107.25</v>
      </c>
      <c r="AAF8" s="299">
        <v>17214008.969999999</v>
      </c>
      <c r="AAG8" s="299">
        <v>3088955.92</v>
      </c>
      <c r="AAH8" s="299">
        <v>3836394.9299999997</v>
      </c>
      <c r="AAI8" s="299">
        <v>2704129.48</v>
      </c>
      <c r="AAJ8" s="299">
        <v>1860579.92</v>
      </c>
      <c r="AAK8" s="299">
        <v>4403888.5999999996</v>
      </c>
      <c r="AAL8" s="299">
        <v>2210228.12</v>
      </c>
      <c r="AAM8" s="299">
        <v>56060618.489999995</v>
      </c>
      <c r="AAN8" s="299">
        <v>51974080.599999994</v>
      </c>
      <c r="AAO8" s="299">
        <v>1569592.1600000001</v>
      </c>
      <c r="AAP8" s="299">
        <v>1409240.68</v>
      </c>
      <c r="AAQ8" s="299">
        <v>545907.98</v>
      </c>
      <c r="AAR8" s="299">
        <v>685882.51</v>
      </c>
      <c r="AAS8" s="299">
        <v>1318010.6000000001</v>
      </c>
      <c r="AAT8" s="299">
        <v>79148412.13000001</v>
      </c>
      <c r="AAU8" s="299">
        <v>4193960.58</v>
      </c>
      <c r="AAV8" s="299">
        <v>2125324</v>
      </c>
      <c r="AAW8" s="299">
        <v>6286423.6799999997</v>
      </c>
      <c r="AAX8" s="299">
        <v>7214835.1999999993</v>
      </c>
      <c r="AAY8" s="299">
        <v>3949236.13</v>
      </c>
      <c r="AAZ8" s="299">
        <v>2142253.8000000003</v>
      </c>
      <c r="ABA8" s="299">
        <v>4633023.5200000005</v>
      </c>
      <c r="ABB8" s="299">
        <v>165434611.34</v>
      </c>
      <c r="ABC8" s="299">
        <v>1885918.5599999998</v>
      </c>
      <c r="ABD8" s="299">
        <v>8225638.46</v>
      </c>
      <c r="ABE8" s="299">
        <v>4316291.3600000003</v>
      </c>
      <c r="ABF8" s="299">
        <v>2347834.25</v>
      </c>
      <c r="ABG8" s="299">
        <v>20469971.159999996</v>
      </c>
      <c r="ABH8" s="299">
        <v>3024801</v>
      </c>
      <c r="ABI8" s="299">
        <v>6090950.1100000003</v>
      </c>
      <c r="ABJ8" s="299">
        <v>3328608.98</v>
      </c>
      <c r="ABK8" s="299">
        <v>8047315.2000000002</v>
      </c>
      <c r="ABL8" s="299">
        <v>3553723.6799999997</v>
      </c>
      <c r="ABM8" s="299">
        <v>380692801.04000002</v>
      </c>
      <c r="ABN8" s="299">
        <v>6122862.4400000004</v>
      </c>
      <c r="ABO8" s="299">
        <v>11295027.119999999</v>
      </c>
      <c r="ABP8" s="299">
        <v>9558130.7599999998</v>
      </c>
      <c r="ABQ8" s="299">
        <v>3520642.5</v>
      </c>
      <c r="ABR8" s="299">
        <v>12329691.800000001</v>
      </c>
      <c r="ABS8" s="299">
        <v>12391155.619999999</v>
      </c>
      <c r="ABT8" s="299">
        <v>39469486.479999997</v>
      </c>
      <c r="ABU8" s="299">
        <v>79913805.349999994</v>
      </c>
      <c r="ABV8" s="299">
        <v>7672685.8799999999</v>
      </c>
      <c r="ABW8" s="299">
        <v>6295277.3100000005</v>
      </c>
      <c r="ABX8" s="299">
        <v>14933292.439999999</v>
      </c>
      <c r="ABY8" s="299">
        <v>8823561</v>
      </c>
      <c r="ABZ8" s="299">
        <v>47265468.32</v>
      </c>
      <c r="ACA8" s="299">
        <v>5509902.3000000007</v>
      </c>
      <c r="ACB8" s="299">
        <v>8649667.6699999999</v>
      </c>
      <c r="ACC8" s="299">
        <v>2191682.4900000002</v>
      </c>
      <c r="ACD8" s="299">
        <v>2332949.39</v>
      </c>
      <c r="ACE8" s="299">
        <v>4035166.2099999995</v>
      </c>
      <c r="ACF8" s="299">
        <v>86853065.379999995</v>
      </c>
      <c r="ACG8" s="299">
        <v>60025503.729999997</v>
      </c>
      <c r="ACH8" s="299">
        <v>673049.53</v>
      </c>
      <c r="ACI8" s="299">
        <v>2304727.17</v>
      </c>
      <c r="ACJ8" s="299">
        <v>7349886.3899999997</v>
      </c>
      <c r="ACK8" s="299">
        <v>1047248.5</v>
      </c>
      <c r="ACL8" s="299">
        <v>2905668.95</v>
      </c>
      <c r="ACM8" s="299">
        <v>2516809.29</v>
      </c>
      <c r="ACN8" s="299">
        <v>3949148.7199999997</v>
      </c>
      <c r="ACO8" s="299">
        <v>202354817.93000001</v>
      </c>
      <c r="ACP8" s="299">
        <v>3306750.49</v>
      </c>
      <c r="ACQ8" s="299">
        <v>6794951.6699999999</v>
      </c>
      <c r="ACR8" s="299">
        <v>60426603.359999999</v>
      </c>
      <c r="ACS8" s="299">
        <v>1080649.2</v>
      </c>
      <c r="ACT8" s="299">
        <v>2233154.94</v>
      </c>
      <c r="ACU8" s="299">
        <v>3558219.02</v>
      </c>
      <c r="ACV8" s="299">
        <v>868725.84</v>
      </c>
      <c r="ACW8" s="299">
        <v>452527869.76999998</v>
      </c>
      <c r="ACX8" s="299">
        <v>30961080.710000001</v>
      </c>
      <c r="ACY8" s="299">
        <v>15813402.359999999</v>
      </c>
      <c r="ACZ8" s="299">
        <v>3206271.11</v>
      </c>
      <c r="ADA8" s="299">
        <v>10383780.85</v>
      </c>
      <c r="ADB8" s="299">
        <v>4211054.7799999993</v>
      </c>
      <c r="ADC8" s="299">
        <v>5447896.3599999994</v>
      </c>
      <c r="ADD8" s="299">
        <v>3860986.27</v>
      </c>
      <c r="ADE8" s="299">
        <v>2914043.52</v>
      </c>
      <c r="ADF8" s="299">
        <v>16235715.1</v>
      </c>
      <c r="ADG8" s="299">
        <v>15435509.630000001</v>
      </c>
      <c r="ADH8" s="299">
        <v>5142303.91</v>
      </c>
      <c r="ADI8" s="299">
        <v>3503400.66</v>
      </c>
      <c r="ADJ8" s="299">
        <v>4627570.46</v>
      </c>
      <c r="ADK8" s="299">
        <v>9441747.2800000012</v>
      </c>
      <c r="ADL8" s="299">
        <v>2342972.9699999997</v>
      </c>
      <c r="ADM8" s="299">
        <v>12187241.02</v>
      </c>
      <c r="ADN8" s="299">
        <v>1844092.12</v>
      </c>
      <c r="ADO8" s="299">
        <v>7306731.1300000008</v>
      </c>
      <c r="ADP8" s="299"/>
      <c r="ADQ8" s="299">
        <v>258379980.44</v>
      </c>
      <c r="ADR8" s="299">
        <v>12163415.02</v>
      </c>
      <c r="ADS8" s="299">
        <v>12317308.27</v>
      </c>
      <c r="ADT8" s="299">
        <v>6446122.75</v>
      </c>
      <c r="ADU8" s="299">
        <v>4301126.07</v>
      </c>
      <c r="ADV8" s="299">
        <v>21910742.710000001</v>
      </c>
      <c r="ADW8" s="299">
        <v>3739873.54</v>
      </c>
      <c r="ADX8" s="299">
        <v>9387350.2599999998</v>
      </c>
      <c r="ADY8" s="299">
        <v>6426969.5999999996</v>
      </c>
      <c r="ADZ8" s="299">
        <v>854400.05999999994</v>
      </c>
      <c r="AEA8" s="299">
        <v>122356005.11</v>
      </c>
      <c r="AEB8" s="299">
        <v>56212298.140000001</v>
      </c>
      <c r="AEC8" s="299">
        <v>11114482.609999999</v>
      </c>
      <c r="AED8" s="299">
        <v>3899350.5</v>
      </c>
      <c r="AEE8" s="299">
        <v>8024675.6600000011</v>
      </c>
      <c r="AEF8" s="299">
        <v>4912335.1099999994</v>
      </c>
      <c r="AEG8" s="299">
        <v>2537359.7599999998</v>
      </c>
      <c r="AEH8" s="299">
        <v>3569949.9699999997</v>
      </c>
      <c r="AEI8" s="299">
        <v>8002072.0499999998</v>
      </c>
      <c r="AEJ8" s="299">
        <v>3640777.32</v>
      </c>
      <c r="AEK8" s="299">
        <v>2047914.7800000003</v>
      </c>
      <c r="AEL8" s="299">
        <v>1328940.06</v>
      </c>
      <c r="AEM8" s="299">
        <v>2512711.17</v>
      </c>
      <c r="AEN8" s="299">
        <v>135791696.18000001</v>
      </c>
      <c r="AEO8" s="299">
        <v>13606119.32</v>
      </c>
      <c r="AEP8" s="299">
        <v>4578384.68</v>
      </c>
      <c r="AEQ8" s="299">
        <v>5182931.4000000004</v>
      </c>
      <c r="AER8" s="299">
        <v>3020231.02</v>
      </c>
      <c r="AES8" s="299">
        <v>2084070.7000000002</v>
      </c>
      <c r="AET8" s="299">
        <v>2465226.02</v>
      </c>
      <c r="AEU8" s="299">
        <v>4492023.959999999</v>
      </c>
      <c r="AEV8" s="299">
        <v>3918538.54</v>
      </c>
      <c r="AEW8" s="299">
        <v>3831373.84</v>
      </c>
      <c r="AEX8" s="299">
        <v>9212044.7600000016</v>
      </c>
      <c r="AEY8" s="299">
        <v>2746933.41</v>
      </c>
      <c r="AEZ8" s="299">
        <v>188773883.13</v>
      </c>
      <c r="AFA8" s="299">
        <v>3326908.9</v>
      </c>
      <c r="AFB8" s="299">
        <v>6891079.4500000002</v>
      </c>
      <c r="AFC8" s="299">
        <v>5941296.1599999992</v>
      </c>
      <c r="AFD8" s="299">
        <v>31881157.07</v>
      </c>
      <c r="AFE8" s="299">
        <v>8143150.4700000007</v>
      </c>
      <c r="AFF8" s="299">
        <v>4877174.8699999992</v>
      </c>
      <c r="AFG8" s="299">
        <v>4342839.0999999996</v>
      </c>
      <c r="AFH8" s="299">
        <v>5488115.4100000001</v>
      </c>
      <c r="AFI8" s="299">
        <v>6869987.5899999999</v>
      </c>
      <c r="AFJ8" s="299">
        <v>3175030.65</v>
      </c>
      <c r="AFK8" s="299">
        <v>214598940.34</v>
      </c>
      <c r="AFL8" s="299">
        <v>34750789.600000001</v>
      </c>
      <c r="AFM8" s="299">
        <v>2950402.57</v>
      </c>
      <c r="AFN8" s="299">
        <v>3169606.7399999998</v>
      </c>
      <c r="AFO8" s="299">
        <v>9595262.9299999997</v>
      </c>
      <c r="AFP8" s="299">
        <v>14766594.400000002</v>
      </c>
      <c r="AFQ8" s="299">
        <v>2451571.29</v>
      </c>
      <c r="AFR8" s="299">
        <v>5836297.6500000004</v>
      </c>
      <c r="AFS8" s="299">
        <v>404747661.75999999</v>
      </c>
      <c r="AFT8" s="299">
        <v>245168818.66</v>
      </c>
      <c r="AFU8" s="299">
        <v>6986256.0700000003</v>
      </c>
      <c r="AFV8" s="299">
        <v>11175946.959999999</v>
      </c>
      <c r="AFW8" s="299">
        <v>18017923.460000001</v>
      </c>
      <c r="AFX8" s="299">
        <v>8690852.1199999992</v>
      </c>
      <c r="AFY8" s="299">
        <v>6189870.54</v>
      </c>
      <c r="AFZ8" s="299">
        <v>20999280.27</v>
      </c>
      <c r="AGA8" s="299">
        <v>4411529.2300000004</v>
      </c>
      <c r="AGB8" s="299">
        <v>8012579.6200000001</v>
      </c>
      <c r="AGC8" s="299">
        <v>6345808.6799999997</v>
      </c>
      <c r="AGD8" s="299">
        <v>5497026.9100000001</v>
      </c>
      <c r="AGE8" s="299">
        <v>7176802.1899999995</v>
      </c>
      <c r="AGF8" s="299">
        <v>1910672.4500000002</v>
      </c>
      <c r="AGG8" s="299">
        <v>3759328.4</v>
      </c>
      <c r="AGH8" s="299">
        <v>5980422.9299999997</v>
      </c>
      <c r="AGI8" s="299">
        <v>2455696.35</v>
      </c>
      <c r="AGJ8" s="299">
        <v>74992126.909999996</v>
      </c>
      <c r="AGK8" s="299">
        <v>4895940.43</v>
      </c>
      <c r="AGL8" s="299">
        <v>4609212.82</v>
      </c>
      <c r="AGM8" s="299">
        <v>5049370.5199999996</v>
      </c>
      <c r="AGN8" s="299">
        <v>11282207.91</v>
      </c>
      <c r="AGO8" s="299">
        <v>4121148.93</v>
      </c>
      <c r="AGP8" s="299">
        <v>1466787.12</v>
      </c>
    </row>
    <row r="9" spans="1:874" x14ac:dyDescent="0.25">
      <c r="B9" s="298" t="s">
        <v>8</v>
      </c>
      <c r="C9" s="297" t="s">
        <v>9</v>
      </c>
      <c r="D9" s="299">
        <v>117695629.72000001</v>
      </c>
      <c r="E9" s="299">
        <v>1562617.45</v>
      </c>
      <c r="F9" s="299">
        <v>5056672.1100000003</v>
      </c>
      <c r="G9" s="299">
        <v>995350.17999999993</v>
      </c>
      <c r="H9" s="299">
        <v>4053213.27</v>
      </c>
      <c r="I9" s="299">
        <v>1161607.75</v>
      </c>
      <c r="J9" s="299">
        <v>1652910.45</v>
      </c>
      <c r="K9" s="299">
        <v>1439219.91</v>
      </c>
      <c r="L9" s="299">
        <v>2442249.38</v>
      </c>
      <c r="M9" s="299">
        <v>879959.08</v>
      </c>
      <c r="N9" s="299">
        <v>585848.32000000007</v>
      </c>
      <c r="O9" s="299">
        <v>547820.5199999999</v>
      </c>
      <c r="P9" s="299">
        <v>302722.84999999998</v>
      </c>
      <c r="Q9" s="299">
        <v>1625139.13</v>
      </c>
      <c r="R9" s="299">
        <v>487841.81</v>
      </c>
      <c r="S9" s="299">
        <v>1860067.17</v>
      </c>
      <c r="T9" s="299">
        <v>2274496.89</v>
      </c>
      <c r="U9" s="299">
        <v>70794.41</v>
      </c>
      <c r="V9" s="299">
        <v>99618514.780000001</v>
      </c>
      <c r="W9" s="299">
        <v>3179898.4499999997</v>
      </c>
      <c r="X9" s="299">
        <v>309951.59999999998</v>
      </c>
      <c r="Y9" s="299">
        <v>1712774</v>
      </c>
      <c r="Z9" s="299">
        <v>1068085.27</v>
      </c>
      <c r="AA9" s="299">
        <v>1762783.8399999999</v>
      </c>
      <c r="AB9" s="299">
        <v>840195.69</v>
      </c>
      <c r="AC9" s="299">
        <v>5547260</v>
      </c>
      <c r="AD9" s="299">
        <v>1233740.0899999999</v>
      </c>
      <c r="AE9" s="299">
        <v>1028516.3399999999</v>
      </c>
      <c r="AF9" s="299">
        <v>20077217.560000002</v>
      </c>
      <c r="AG9" s="299">
        <v>767216.04</v>
      </c>
      <c r="AH9" s="299">
        <v>1556410.76</v>
      </c>
      <c r="AI9" s="299">
        <v>1961268.9900000002</v>
      </c>
      <c r="AJ9" s="299">
        <v>803831.01</v>
      </c>
      <c r="AK9" s="299">
        <v>240922.88</v>
      </c>
      <c r="AL9" s="299">
        <v>488610.47000000003</v>
      </c>
      <c r="AM9" s="299">
        <v>1375099</v>
      </c>
      <c r="AN9" s="299">
        <v>239498.33</v>
      </c>
      <c r="AO9" s="299">
        <v>655187.61</v>
      </c>
      <c r="AP9" s="299">
        <v>266507.51</v>
      </c>
      <c r="AQ9" s="299">
        <v>807096</v>
      </c>
      <c r="AR9" s="299">
        <v>577389.4</v>
      </c>
      <c r="AS9" s="299">
        <v>248895.36999999994</v>
      </c>
      <c r="AT9" s="299">
        <v>33489659.919999998</v>
      </c>
      <c r="AU9" s="299">
        <v>510349.24999999994</v>
      </c>
      <c r="AV9" s="299">
        <v>530952.01</v>
      </c>
      <c r="AW9" s="299">
        <v>1515701</v>
      </c>
      <c r="AX9" s="299">
        <v>1571552.75</v>
      </c>
      <c r="AY9" s="299">
        <v>1510704.6</v>
      </c>
      <c r="AZ9" s="299">
        <v>722074</v>
      </c>
      <c r="BA9" s="299">
        <v>755855.37</v>
      </c>
      <c r="BB9" s="299">
        <v>294801.2</v>
      </c>
      <c r="BC9" s="299">
        <v>374880.16</v>
      </c>
      <c r="BD9" s="299">
        <v>618755.33000000007</v>
      </c>
      <c r="BE9" s="299">
        <v>212609.74</v>
      </c>
      <c r="BF9" s="299">
        <v>3422212.5699999989</v>
      </c>
      <c r="BG9" s="299">
        <v>173796.44</v>
      </c>
      <c r="BH9" s="299">
        <v>470190.65</v>
      </c>
      <c r="BI9" s="299">
        <v>46966574.270000003</v>
      </c>
      <c r="BJ9" s="299">
        <v>15090343.199999999</v>
      </c>
      <c r="BK9" s="299">
        <v>921647.79</v>
      </c>
      <c r="BL9" s="299">
        <v>453444.92000000004</v>
      </c>
      <c r="BM9" s="299">
        <v>1635072.96</v>
      </c>
      <c r="BN9" s="299">
        <v>667992.91999999993</v>
      </c>
      <c r="BO9" s="299">
        <v>1081668.1299999999</v>
      </c>
      <c r="BP9" s="299">
        <v>100634702.72</v>
      </c>
      <c r="BQ9" s="299">
        <v>1448660</v>
      </c>
      <c r="BR9" s="299">
        <v>1100328</v>
      </c>
      <c r="BS9" s="299">
        <v>1685117</v>
      </c>
      <c r="BT9" s="299">
        <v>1354038</v>
      </c>
      <c r="BU9" s="299">
        <v>828036</v>
      </c>
      <c r="BV9" s="299">
        <v>659691</v>
      </c>
      <c r="BW9" s="299">
        <v>1888530</v>
      </c>
      <c r="BX9" s="299">
        <v>11682716.359999999</v>
      </c>
      <c r="BY9" s="299">
        <v>894023.33</v>
      </c>
      <c r="BZ9" s="299">
        <v>630747.47000000009</v>
      </c>
      <c r="CA9" s="299">
        <v>1405898.03</v>
      </c>
      <c r="CB9" s="299">
        <v>633794.16</v>
      </c>
      <c r="CC9" s="299">
        <v>190194.25000000003</v>
      </c>
      <c r="CD9" s="299">
        <v>447497</v>
      </c>
      <c r="CE9" s="299">
        <v>129587977.20999999</v>
      </c>
      <c r="CF9" s="299">
        <v>4951391.4700000007</v>
      </c>
      <c r="CG9" s="299">
        <v>5363377.22</v>
      </c>
      <c r="CH9" s="299">
        <v>810581.44</v>
      </c>
      <c r="CI9" s="299">
        <v>789083.28</v>
      </c>
      <c r="CJ9" s="299">
        <v>989121.8</v>
      </c>
      <c r="CK9" s="299">
        <v>833193.19</v>
      </c>
      <c r="CL9" s="299">
        <v>2597927.4700000002</v>
      </c>
      <c r="CM9" s="299">
        <v>377260.18</v>
      </c>
      <c r="CN9" s="299">
        <v>1893956</v>
      </c>
      <c r="CO9" s="299">
        <v>748504.37</v>
      </c>
      <c r="CP9" s="299">
        <v>2933986.16</v>
      </c>
      <c r="CQ9" s="299">
        <v>699337.52999999991</v>
      </c>
      <c r="CR9" s="299">
        <v>82637658.5</v>
      </c>
      <c r="CS9" s="299">
        <v>2591802.63</v>
      </c>
      <c r="CT9" s="299">
        <v>2106381.8100000005</v>
      </c>
      <c r="CU9" s="299">
        <v>2392581.85</v>
      </c>
      <c r="CV9" s="299">
        <v>856506.92</v>
      </c>
      <c r="CW9" s="299">
        <v>3415364.88</v>
      </c>
      <c r="CX9" s="299">
        <v>1036272.9600000002</v>
      </c>
      <c r="CY9" s="299">
        <v>421791</v>
      </c>
      <c r="CZ9" s="299">
        <v>26287376.460000001</v>
      </c>
      <c r="DA9" s="299">
        <v>29650350.640000004</v>
      </c>
      <c r="DB9" s="299">
        <v>168320.78000000012</v>
      </c>
      <c r="DC9" s="299">
        <v>1083179.0900000001</v>
      </c>
      <c r="DD9" s="299">
        <v>1817807.61</v>
      </c>
      <c r="DE9" s="299">
        <v>1245997.74</v>
      </c>
      <c r="DF9" s="299">
        <v>676911.61</v>
      </c>
      <c r="DG9" s="299">
        <v>546589.30000000005</v>
      </c>
      <c r="DH9" s="299">
        <v>622752.92000000004</v>
      </c>
      <c r="DI9" s="299">
        <v>174581569.80999994</v>
      </c>
      <c r="DJ9" s="299">
        <v>1083677.99</v>
      </c>
      <c r="DK9" s="299">
        <v>1873422.56</v>
      </c>
      <c r="DL9" s="299">
        <v>1377231.78</v>
      </c>
      <c r="DM9" s="299">
        <v>1645594.37</v>
      </c>
      <c r="DN9" s="299">
        <v>1904781.1</v>
      </c>
      <c r="DO9" s="299">
        <v>3186630.43</v>
      </c>
      <c r="DP9" s="299">
        <v>1082692.96</v>
      </c>
      <c r="DQ9" s="299">
        <v>2703910.72</v>
      </c>
      <c r="DR9" s="299">
        <v>76864603.820000008</v>
      </c>
      <c r="DS9" s="299">
        <v>1499133.46</v>
      </c>
      <c r="DT9" s="299">
        <v>6347369.1400000006</v>
      </c>
      <c r="DU9" s="299">
        <v>9457709.1600000001</v>
      </c>
      <c r="DV9" s="299">
        <v>1619137.25</v>
      </c>
      <c r="DW9" s="299">
        <v>4329222</v>
      </c>
      <c r="DX9" s="299">
        <v>3823558.25</v>
      </c>
      <c r="DY9" s="299">
        <v>350079.47</v>
      </c>
      <c r="DZ9" s="299">
        <v>770001.71</v>
      </c>
      <c r="EA9" s="299">
        <v>1142965.1399999999</v>
      </c>
      <c r="EB9" s="299">
        <v>1976813</v>
      </c>
      <c r="EC9" s="299">
        <v>30503277.34</v>
      </c>
      <c r="ED9" s="299">
        <v>17881806.32</v>
      </c>
      <c r="EE9" s="299">
        <v>705775.37000000011</v>
      </c>
      <c r="EF9" s="299">
        <v>1072890.7699999998</v>
      </c>
      <c r="EG9" s="299">
        <v>559864.0199999999</v>
      </c>
      <c r="EH9" s="299">
        <v>1581155.45</v>
      </c>
      <c r="EI9" s="299">
        <v>1559150.25</v>
      </c>
      <c r="EJ9" s="299">
        <v>300693.05000000005</v>
      </c>
      <c r="EK9" s="299">
        <v>181277.61</v>
      </c>
      <c r="EL9" s="299">
        <v>56581655.939999998</v>
      </c>
      <c r="EM9" s="299">
        <v>611556.30999999994</v>
      </c>
      <c r="EN9" s="299">
        <v>1530116.5</v>
      </c>
      <c r="EO9" s="299">
        <v>625749.19999999984</v>
      </c>
      <c r="EP9" s="299">
        <v>275150.42</v>
      </c>
      <c r="EQ9" s="299">
        <v>-160994.41</v>
      </c>
      <c r="ER9" s="299">
        <v>1184164.67</v>
      </c>
      <c r="ES9" s="299">
        <v>952892.01999999979</v>
      </c>
      <c r="ET9" s="299">
        <v>757950.76</v>
      </c>
      <c r="EU9" s="299">
        <v>34253220.019999996</v>
      </c>
      <c r="EV9" s="299">
        <v>381334</v>
      </c>
      <c r="EW9" s="299">
        <v>763827.37</v>
      </c>
      <c r="EX9" s="299">
        <v>1440723.79</v>
      </c>
      <c r="EY9" s="299">
        <v>2425520</v>
      </c>
      <c r="EZ9" s="299">
        <v>2435438.9</v>
      </c>
      <c r="FA9" s="299">
        <v>1304474.71</v>
      </c>
      <c r="FB9" s="299">
        <v>2910776.02</v>
      </c>
      <c r="FC9" s="299">
        <v>647201.69999999995</v>
      </c>
      <c r="FD9" s="299">
        <v>291888</v>
      </c>
      <c r="FE9" s="299">
        <v>602398.68999999994</v>
      </c>
      <c r="FF9" s="299">
        <v>419431</v>
      </c>
      <c r="FG9" s="299">
        <v>36454941.649999999</v>
      </c>
      <c r="FH9" s="299">
        <v>1249325.95</v>
      </c>
      <c r="FI9" s="299">
        <v>863789.39</v>
      </c>
      <c r="FJ9" s="299">
        <v>594765.32000000007</v>
      </c>
      <c r="FK9" s="299">
        <v>855357.59</v>
      </c>
      <c r="FL9" s="299">
        <v>2483173</v>
      </c>
      <c r="FM9" s="299">
        <v>0</v>
      </c>
      <c r="FN9" s="299">
        <v>132477.35999999999</v>
      </c>
      <c r="FO9" s="299">
        <v>106489795.56999999</v>
      </c>
      <c r="FP9" s="299">
        <v>1490514.3499999999</v>
      </c>
      <c r="FQ9" s="299">
        <v>2248473.77</v>
      </c>
      <c r="FR9" s="299">
        <v>2197959.96</v>
      </c>
      <c r="FS9" s="299">
        <v>2775887.4799999995</v>
      </c>
      <c r="FT9" s="299">
        <v>1698003.1700000002</v>
      </c>
      <c r="FU9" s="299">
        <v>3311739.98</v>
      </c>
      <c r="FV9" s="299">
        <v>2173635.4799999995</v>
      </c>
      <c r="FW9" s="299">
        <v>1048131.1799999999</v>
      </c>
      <c r="FX9" s="299">
        <v>1924188.6400000001</v>
      </c>
      <c r="FY9" s="299">
        <v>5182655.54</v>
      </c>
      <c r="FZ9" s="299">
        <v>1505540.73</v>
      </c>
      <c r="GA9" s="299">
        <v>635840.38</v>
      </c>
      <c r="GB9" s="299">
        <v>43497527.260000005</v>
      </c>
      <c r="GC9" s="299">
        <v>620831.84</v>
      </c>
      <c r="GD9" s="299">
        <v>533093.68999999994</v>
      </c>
      <c r="GE9" s="299">
        <v>3045710.62</v>
      </c>
      <c r="GF9" s="299">
        <v>615858.66</v>
      </c>
      <c r="GG9" s="299">
        <v>533563.16999999993</v>
      </c>
      <c r="GH9" s="299">
        <v>613978.14</v>
      </c>
      <c r="GI9" s="299">
        <v>2319491.1900000004</v>
      </c>
      <c r="GJ9" s="299">
        <v>764047.39</v>
      </c>
      <c r="GK9" s="299">
        <v>285963.27</v>
      </c>
      <c r="GL9" s="299">
        <v>215360</v>
      </c>
      <c r="GM9" s="299">
        <v>238977.69000000003</v>
      </c>
      <c r="GN9" s="299">
        <v>21797050.250000004</v>
      </c>
      <c r="GO9" s="299">
        <v>2221792.13</v>
      </c>
      <c r="GP9" s="299">
        <v>648979.24</v>
      </c>
      <c r="GQ9" s="299">
        <v>1793149.54</v>
      </c>
      <c r="GR9" s="299">
        <v>256545.57000000004</v>
      </c>
      <c r="GS9" s="299">
        <v>518499.42</v>
      </c>
      <c r="GT9" s="299">
        <v>781983.7699999999</v>
      </c>
      <c r="GU9" s="299">
        <v>658882.23</v>
      </c>
      <c r="GV9" s="299">
        <v>58318207.700000003</v>
      </c>
      <c r="GW9" s="299">
        <v>1023951.2</v>
      </c>
      <c r="GX9" s="299">
        <v>4347593.62</v>
      </c>
      <c r="GY9" s="299">
        <v>2179208.44</v>
      </c>
      <c r="GZ9" s="299">
        <v>132792366.84</v>
      </c>
      <c r="HA9" s="299">
        <v>7194567.5</v>
      </c>
      <c r="HB9" s="299">
        <v>916352</v>
      </c>
      <c r="HC9" s="299">
        <v>1631747.4</v>
      </c>
      <c r="HD9" s="299">
        <v>3930186.7</v>
      </c>
      <c r="HE9" s="299">
        <v>1904150</v>
      </c>
      <c r="HF9" s="299">
        <v>130870918.02000001</v>
      </c>
      <c r="HG9" s="299">
        <v>138299.44</v>
      </c>
      <c r="HH9" s="299">
        <v>500540.32</v>
      </c>
      <c r="HI9" s="299">
        <v>251046.31</v>
      </c>
      <c r="HJ9" s="299">
        <v>390912.93</v>
      </c>
      <c r="HK9" s="299">
        <v>2328669.31</v>
      </c>
      <c r="HL9" s="299">
        <v>285617.41000000003</v>
      </c>
      <c r="HM9" s="299">
        <v>315898</v>
      </c>
      <c r="HN9" s="299">
        <v>135709918.19</v>
      </c>
      <c r="HO9" s="299">
        <v>26277716.530000005</v>
      </c>
      <c r="HP9" s="299">
        <v>4423650</v>
      </c>
      <c r="HQ9" s="299">
        <v>2091344.5399999998</v>
      </c>
      <c r="HR9" s="299">
        <v>1486667.52</v>
      </c>
      <c r="HS9" s="299">
        <v>584947.44000000006</v>
      </c>
      <c r="HT9" s="299">
        <v>4254429.45</v>
      </c>
      <c r="HU9" s="299">
        <v>2174806.2599999998</v>
      </c>
      <c r="HV9" s="299">
        <v>1185061.2600000002</v>
      </c>
      <c r="HW9" s="299">
        <v>2401742.2000000002</v>
      </c>
      <c r="HX9" s="299">
        <v>2629872.37</v>
      </c>
      <c r="HY9" s="299">
        <v>1616308.31</v>
      </c>
      <c r="HZ9" s="299">
        <v>612470.91</v>
      </c>
      <c r="IA9" s="299">
        <v>4369900.46</v>
      </c>
      <c r="IB9" s="299">
        <v>1480711.58</v>
      </c>
      <c r="IC9" s="299">
        <v>998091.86</v>
      </c>
      <c r="ID9" s="299">
        <v>76795717.749999985</v>
      </c>
      <c r="IE9" s="299">
        <v>38230179.059999995</v>
      </c>
      <c r="IF9" s="299">
        <v>4717799.13</v>
      </c>
      <c r="IG9" s="299">
        <v>4019955.7399999998</v>
      </c>
      <c r="IH9" s="299">
        <v>8538474.9500000011</v>
      </c>
      <c r="II9" s="299">
        <v>1312431.3799999999</v>
      </c>
      <c r="IJ9" s="299">
        <v>2325063.69</v>
      </c>
      <c r="IK9" s="299">
        <v>2078938.58</v>
      </c>
      <c r="IL9" s="299">
        <v>530452.36999999988</v>
      </c>
      <c r="IM9" s="299">
        <v>1341502.97</v>
      </c>
      <c r="IN9" s="299">
        <v>2142450.4900000002</v>
      </c>
      <c r="IO9" s="299">
        <v>230856615.72</v>
      </c>
      <c r="IP9" s="299">
        <v>46281902.370000005</v>
      </c>
      <c r="IQ9" s="299">
        <v>7042440.4499999993</v>
      </c>
      <c r="IR9" s="299">
        <v>6298280.830000001</v>
      </c>
      <c r="IS9" s="299">
        <v>4817299.34</v>
      </c>
      <c r="IT9" s="299">
        <v>1081917.2</v>
      </c>
      <c r="IU9" s="299">
        <v>2798508.5</v>
      </c>
      <c r="IV9" s="299">
        <v>1046839.3200000001</v>
      </c>
      <c r="IW9" s="299">
        <v>1106690.79</v>
      </c>
      <c r="IX9" s="299">
        <v>4186663.66</v>
      </c>
      <c r="IY9" s="299">
        <v>2488355.91</v>
      </c>
      <c r="IZ9" s="299">
        <v>2704798.9</v>
      </c>
      <c r="JA9" s="299">
        <v>48359604.68</v>
      </c>
      <c r="JB9" s="299">
        <v>4540114.17</v>
      </c>
      <c r="JC9" s="299">
        <v>771779.46</v>
      </c>
      <c r="JD9" s="299">
        <v>1127631</v>
      </c>
      <c r="JE9" s="299">
        <v>2472738.75</v>
      </c>
      <c r="JF9" s="299">
        <v>963680.96000000008</v>
      </c>
      <c r="JG9" s="299">
        <v>50312487.010000005</v>
      </c>
      <c r="JH9" s="299">
        <v>1436235.9</v>
      </c>
      <c r="JI9" s="299">
        <v>3445178.2800000003</v>
      </c>
      <c r="JJ9" s="299">
        <v>2123824.06</v>
      </c>
      <c r="JK9" s="299">
        <v>824489.2699999999</v>
      </c>
      <c r="JL9" s="299">
        <v>3081465.28</v>
      </c>
      <c r="JM9" s="299">
        <v>682997.28999999992</v>
      </c>
      <c r="JN9" s="299">
        <v>64715670.439999998</v>
      </c>
      <c r="JO9" s="299">
        <v>39053015.010000005</v>
      </c>
      <c r="JP9" s="299">
        <v>1244460.3999999999</v>
      </c>
      <c r="JQ9" s="299">
        <v>351717.14</v>
      </c>
      <c r="JR9" s="299">
        <v>1077579.8800000001</v>
      </c>
      <c r="JS9" s="299">
        <v>304992.30000000005</v>
      </c>
      <c r="JT9" s="299">
        <v>3776416.14</v>
      </c>
      <c r="JU9" s="299">
        <v>604721.15999999992</v>
      </c>
      <c r="JV9" s="299">
        <v>162826.44999999995</v>
      </c>
      <c r="JW9" s="299">
        <v>1486901.47</v>
      </c>
      <c r="JX9" s="299">
        <v>541671.6</v>
      </c>
      <c r="JY9" s="299">
        <v>657266.22</v>
      </c>
      <c r="JZ9" s="299">
        <v>208624.2</v>
      </c>
      <c r="KA9" s="299">
        <v>38856.979999999996</v>
      </c>
      <c r="KB9" s="299">
        <v>250048.27000000002</v>
      </c>
      <c r="KC9" s="299">
        <v>201342901.96999997</v>
      </c>
      <c r="KD9" s="299">
        <v>7085635.3099999996</v>
      </c>
      <c r="KE9" s="299">
        <v>10633481.710000001</v>
      </c>
      <c r="KF9" s="299">
        <v>4961903.38</v>
      </c>
      <c r="KG9" s="299">
        <v>7994335.9700000007</v>
      </c>
      <c r="KH9" s="299">
        <v>5115934.8499999996</v>
      </c>
      <c r="KI9" s="299">
        <v>8092130.4400000004</v>
      </c>
      <c r="KJ9" s="299">
        <v>5699743.209999999</v>
      </c>
      <c r="KK9" s="299">
        <v>3084515.49</v>
      </c>
      <c r="KL9" s="299">
        <v>33797156.150000006</v>
      </c>
      <c r="KM9" s="299">
        <v>2343208.39</v>
      </c>
      <c r="KN9" s="299">
        <v>4912910.9899999993</v>
      </c>
      <c r="KO9" s="299">
        <v>18209643.149999999</v>
      </c>
      <c r="KP9" s="299">
        <v>464530.68000000005</v>
      </c>
      <c r="KQ9" s="299">
        <v>1567560.1400000001</v>
      </c>
      <c r="KR9" s="299">
        <v>112400895.40999998</v>
      </c>
      <c r="KS9" s="299">
        <v>4999653.13</v>
      </c>
      <c r="KT9" s="299">
        <v>61783166.820000008</v>
      </c>
      <c r="KU9" s="299">
        <v>3236897.59</v>
      </c>
      <c r="KV9" s="299">
        <v>1145103.44</v>
      </c>
      <c r="KW9" s="299">
        <v>7747666.5</v>
      </c>
      <c r="KX9" s="299">
        <v>7956061.5699999994</v>
      </c>
      <c r="KY9" s="299">
        <v>1810148.8400000003</v>
      </c>
      <c r="KZ9" s="299">
        <v>1033952.91</v>
      </c>
      <c r="LA9" s="299">
        <v>696488.07</v>
      </c>
      <c r="LB9" s="299">
        <v>155546933.17999998</v>
      </c>
      <c r="LC9" s="299">
        <v>9414588.0899999999</v>
      </c>
      <c r="LD9" s="299">
        <v>67030870.890000001</v>
      </c>
      <c r="LE9" s="299">
        <v>57544279.520000011</v>
      </c>
      <c r="LF9" s="299">
        <v>978657.18</v>
      </c>
      <c r="LG9" s="299">
        <v>1105606.57</v>
      </c>
      <c r="LH9" s="299">
        <v>2604999.3499999996</v>
      </c>
      <c r="LI9" s="299">
        <v>3470590.9000000004</v>
      </c>
      <c r="LJ9" s="299">
        <v>1314110.7300000002</v>
      </c>
      <c r="LK9" s="299">
        <v>1374195.5100000002</v>
      </c>
      <c r="LL9" s="299">
        <v>35778113.880000003</v>
      </c>
      <c r="LM9" s="299">
        <v>2482957.77</v>
      </c>
      <c r="LN9" s="299">
        <v>971867.84</v>
      </c>
      <c r="LO9" s="299">
        <v>276319621.52999997</v>
      </c>
      <c r="LP9" s="299">
        <v>47329144.050000004</v>
      </c>
      <c r="LQ9" s="299">
        <v>66833138.819999993</v>
      </c>
      <c r="LR9" s="299">
        <v>18498888.16</v>
      </c>
      <c r="LS9" s="299">
        <v>2523340.54</v>
      </c>
      <c r="LT9" s="299">
        <v>5433097.0800000001</v>
      </c>
      <c r="LU9" s="299">
        <v>2180370.9099999997</v>
      </c>
      <c r="LV9" s="299">
        <v>2795211.83</v>
      </c>
      <c r="LW9" s="299">
        <v>2694673.99</v>
      </c>
      <c r="LX9" s="299">
        <v>3840672.4</v>
      </c>
      <c r="LY9" s="299">
        <v>13408226.99</v>
      </c>
      <c r="LZ9" s="299">
        <v>1320625</v>
      </c>
      <c r="MA9" s="299">
        <v>124834209.46000002</v>
      </c>
      <c r="MB9" s="299">
        <v>890151.64</v>
      </c>
      <c r="MC9" s="299">
        <v>1547161.9699999997</v>
      </c>
      <c r="MD9" s="299">
        <v>1578326.7199999997</v>
      </c>
      <c r="ME9" s="299">
        <v>688373.92</v>
      </c>
      <c r="MF9" s="299">
        <v>1422356.02</v>
      </c>
      <c r="MG9" s="299">
        <v>1268445.1299999999</v>
      </c>
      <c r="MH9" s="299">
        <v>884607.44000000006</v>
      </c>
      <c r="MI9" s="299">
        <v>1198079.93</v>
      </c>
      <c r="MJ9" s="299">
        <v>466955.32</v>
      </c>
      <c r="MK9" s="299">
        <v>2418230.3099999996</v>
      </c>
      <c r="ML9" s="299">
        <v>215093.39999999997</v>
      </c>
      <c r="MM9" s="299">
        <v>179890524.20999998</v>
      </c>
      <c r="MN9" s="299">
        <v>1213154.8900000001</v>
      </c>
      <c r="MO9" s="299">
        <v>4525692.92</v>
      </c>
      <c r="MP9" s="299">
        <v>5948926.1699999999</v>
      </c>
      <c r="MQ9" s="299">
        <v>2101995.9900000002</v>
      </c>
      <c r="MR9" s="299">
        <v>8972580.8800000008</v>
      </c>
      <c r="MS9" s="299">
        <v>10853802.51</v>
      </c>
      <c r="MT9" s="299">
        <v>4535821.59</v>
      </c>
      <c r="MU9" s="299">
        <v>5754881.4699999997</v>
      </c>
      <c r="MV9" s="299">
        <v>1154415.45</v>
      </c>
      <c r="MW9" s="299">
        <v>361763102.42000002</v>
      </c>
      <c r="MX9" s="299">
        <v>39615022.889999993</v>
      </c>
      <c r="MY9" s="299">
        <v>6463677.4199999999</v>
      </c>
      <c r="MZ9" s="299">
        <v>26767807.02</v>
      </c>
      <c r="NA9" s="299">
        <v>1516865.87</v>
      </c>
      <c r="NB9" s="299">
        <v>24964747.699999999</v>
      </c>
      <c r="NC9" s="299">
        <v>38344399.620000005</v>
      </c>
      <c r="ND9" s="299">
        <v>18493693.289999999</v>
      </c>
      <c r="NE9" s="299">
        <v>517517.76</v>
      </c>
      <c r="NF9" s="299">
        <v>467819.27</v>
      </c>
      <c r="NG9" s="299">
        <v>6747368.04</v>
      </c>
      <c r="NH9" s="299">
        <v>3705002.83</v>
      </c>
      <c r="NI9" s="299">
        <v>33807210.57</v>
      </c>
      <c r="NJ9" s="299">
        <v>846388.65000000014</v>
      </c>
      <c r="NK9" s="299">
        <v>762332.12</v>
      </c>
      <c r="NL9" s="299">
        <v>532137.88</v>
      </c>
      <c r="NM9" s="299">
        <v>1416770.32</v>
      </c>
      <c r="NN9" s="299">
        <v>896143.33000000007</v>
      </c>
      <c r="NO9" s="299">
        <v>1298386.6299999999</v>
      </c>
      <c r="NP9" s="299">
        <v>99881787.730000004</v>
      </c>
      <c r="NQ9" s="299">
        <v>48133066.299999997</v>
      </c>
      <c r="NR9" s="299">
        <v>2871683.2199999997</v>
      </c>
      <c r="NS9" s="299">
        <v>1211706.9099999997</v>
      </c>
      <c r="NT9" s="299">
        <v>2609946.0100000002</v>
      </c>
      <c r="NU9" s="299">
        <v>6517493.4400000004</v>
      </c>
      <c r="NV9" s="299">
        <v>2154791.27</v>
      </c>
      <c r="NW9" s="299">
        <v>302434805.97000003</v>
      </c>
      <c r="NX9" s="299">
        <v>27797826.070000004</v>
      </c>
      <c r="NY9" s="299">
        <v>3517439.35</v>
      </c>
      <c r="NZ9" s="299">
        <v>5465180.8200000022</v>
      </c>
      <c r="OA9" s="299">
        <v>4446978.3</v>
      </c>
      <c r="OB9" s="299">
        <v>6026900.0800000001</v>
      </c>
      <c r="OC9" s="299">
        <v>1149603.21</v>
      </c>
      <c r="OD9" s="299">
        <v>4835967.3499999996</v>
      </c>
      <c r="OE9" s="299"/>
      <c r="OF9" s="299">
        <v>54814203.739999987</v>
      </c>
      <c r="OG9" s="299">
        <v>15665621.92</v>
      </c>
      <c r="OH9" s="299">
        <v>24458731.210000001</v>
      </c>
      <c r="OI9" s="299">
        <v>887783</v>
      </c>
      <c r="OJ9" s="299">
        <v>646732.80000000005</v>
      </c>
      <c r="OK9" s="299">
        <v>138</v>
      </c>
      <c r="OL9" s="299">
        <v>69112424.390000001</v>
      </c>
      <c r="OM9" s="299">
        <v>1079412.27</v>
      </c>
      <c r="ON9" s="299">
        <v>746039.30999999994</v>
      </c>
      <c r="OO9" s="299">
        <v>4699731.43</v>
      </c>
      <c r="OP9" s="299">
        <v>2425958</v>
      </c>
      <c r="OQ9" s="299">
        <v>7727123.4299999997</v>
      </c>
      <c r="OR9" s="299">
        <v>1197312.8199999998</v>
      </c>
      <c r="OS9" s="299">
        <v>76646167.120000005</v>
      </c>
      <c r="OT9" s="299">
        <v>764454.72</v>
      </c>
      <c r="OU9" s="299">
        <v>7693315.6100000003</v>
      </c>
      <c r="OV9" s="299">
        <v>498450</v>
      </c>
      <c r="OW9" s="299">
        <v>4577397.95</v>
      </c>
      <c r="OX9" s="299">
        <v>3326382.38</v>
      </c>
      <c r="OY9" s="299">
        <v>1179645.25</v>
      </c>
      <c r="OZ9" s="299">
        <v>713813.45000000007</v>
      </c>
      <c r="PA9" s="299">
        <v>1069800.29</v>
      </c>
      <c r="PB9" s="299">
        <v>847920.9</v>
      </c>
      <c r="PC9" s="299">
        <v>1220082.22</v>
      </c>
      <c r="PD9" s="299">
        <v>1904586.8399999999</v>
      </c>
      <c r="PE9" s="299">
        <v>1014361.6100000001</v>
      </c>
      <c r="PF9" s="299">
        <v>2417040.2399999993</v>
      </c>
      <c r="PG9" s="299">
        <v>235271979.16999999</v>
      </c>
      <c r="PH9" s="299">
        <v>6065999.1599999992</v>
      </c>
      <c r="PI9" s="299">
        <v>1900017.1099999999</v>
      </c>
      <c r="PJ9" s="299">
        <v>1151376.7</v>
      </c>
      <c r="PK9" s="299">
        <v>50451904.409999996</v>
      </c>
      <c r="PL9" s="299">
        <v>664630.68999999994</v>
      </c>
      <c r="PM9" s="299">
        <v>8968539.8399999999</v>
      </c>
      <c r="PN9" s="299">
        <v>2178482.0499999998</v>
      </c>
      <c r="PO9" s="299">
        <v>7201155.0099999998</v>
      </c>
      <c r="PP9" s="299">
        <v>611081.79</v>
      </c>
      <c r="PQ9" s="299">
        <v>7665282.3499999996</v>
      </c>
      <c r="PR9" s="299">
        <v>733970.9800000001</v>
      </c>
      <c r="PS9" s="299">
        <v>822325.30999999994</v>
      </c>
      <c r="PT9" s="299">
        <v>1794853.99</v>
      </c>
      <c r="PU9" s="299">
        <v>1570125</v>
      </c>
      <c r="PV9" s="299">
        <v>3344573.3899999997</v>
      </c>
      <c r="PW9" s="299">
        <v>1011872.7</v>
      </c>
      <c r="PX9" s="299">
        <v>2212460.66</v>
      </c>
      <c r="PY9" s="299">
        <v>206236.84000000008</v>
      </c>
      <c r="PZ9" s="299">
        <v>2212182.3200000003</v>
      </c>
      <c r="QA9" s="299">
        <v>8703444.1900000013</v>
      </c>
      <c r="QB9" s="299">
        <v>611379.85000000009</v>
      </c>
      <c r="QC9" s="299">
        <v>74268236.459999993</v>
      </c>
      <c r="QD9" s="299">
        <v>637489.66</v>
      </c>
      <c r="QE9" s="299">
        <v>10360027</v>
      </c>
      <c r="QF9" s="299">
        <v>1561890.21</v>
      </c>
      <c r="QG9" s="299">
        <v>2325994.65</v>
      </c>
      <c r="QH9" s="299">
        <v>4425727.13</v>
      </c>
      <c r="QI9" s="299">
        <v>828068.1</v>
      </c>
      <c r="QJ9" s="299">
        <v>2379687.0699999998</v>
      </c>
      <c r="QK9" s="299">
        <v>2310268.14</v>
      </c>
      <c r="QL9" s="299">
        <v>550410</v>
      </c>
      <c r="QM9" s="299">
        <v>483323.93</v>
      </c>
      <c r="QN9" s="299">
        <v>98373838.450000003</v>
      </c>
      <c r="QO9" s="299">
        <v>3237850.2199999997</v>
      </c>
      <c r="QP9" s="299">
        <v>373381.4</v>
      </c>
      <c r="QQ9" s="299">
        <v>2010286.43</v>
      </c>
      <c r="QR9" s="299">
        <v>1359517.29</v>
      </c>
      <c r="QS9" s="299">
        <v>812424.74</v>
      </c>
      <c r="QT9" s="299">
        <v>3821803.31</v>
      </c>
      <c r="QU9" s="299">
        <v>733436</v>
      </c>
      <c r="QV9" s="299">
        <v>1687592</v>
      </c>
      <c r="QW9" s="299">
        <v>4068575.98</v>
      </c>
      <c r="QX9" s="299">
        <v>3815647.59</v>
      </c>
      <c r="QY9" s="299">
        <v>537299.65</v>
      </c>
      <c r="QZ9" s="299">
        <v>422589.79999999993</v>
      </c>
      <c r="RA9" s="299">
        <v>1444239</v>
      </c>
      <c r="RB9" s="299">
        <v>52330.219999999972</v>
      </c>
      <c r="RC9" s="299">
        <v>616580.91999999993</v>
      </c>
      <c r="RD9" s="299">
        <v>2007307.01</v>
      </c>
      <c r="RE9" s="299">
        <v>323277.67</v>
      </c>
      <c r="RF9" s="299">
        <v>329890.13</v>
      </c>
      <c r="RG9" s="299">
        <v>174068.87</v>
      </c>
      <c r="RH9" s="299">
        <v>27818289.140000001</v>
      </c>
      <c r="RI9" s="299">
        <v>2164922</v>
      </c>
      <c r="RJ9" s="299">
        <v>633379.06999999995</v>
      </c>
      <c r="RK9" s="299">
        <v>572843.31000000006</v>
      </c>
      <c r="RL9" s="299">
        <v>438270.07999999996</v>
      </c>
      <c r="RM9" s="299">
        <v>1493026.46</v>
      </c>
      <c r="RN9" s="299">
        <v>827089.38</v>
      </c>
      <c r="RO9" s="299">
        <v>941310.43</v>
      </c>
      <c r="RP9" s="299">
        <v>348582.62</v>
      </c>
      <c r="RQ9" s="299">
        <v>509655</v>
      </c>
      <c r="RR9" s="299">
        <v>4337941.3099999996</v>
      </c>
      <c r="RS9" s="299">
        <v>12985467.710000001</v>
      </c>
      <c r="RT9" s="299">
        <v>796798.25</v>
      </c>
      <c r="RU9" s="299">
        <v>663315.14999999991</v>
      </c>
      <c r="RV9" s="299">
        <v>1343688.53</v>
      </c>
      <c r="RW9" s="299">
        <v>754838.9</v>
      </c>
      <c r="RX9" s="299">
        <v>1012536.6</v>
      </c>
      <c r="RY9" s="299">
        <v>906594.6100000001</v>
      </c>
      <c r="RZ9" s="299">
        <v>299756.52999999997</v>
      </c>
      <c r="SA9" s="299">
        <v>34911453.18</v>
      </c>
      <c r="SB9" s="299">
        <v>285326.90000000002</v>
      </c>
      <c r="SC9" s="299">
        <v>1011749.66</v>
      </c>
      <c r="SD9" s="299">
        <v>482112.79000000004</v>
      </c>
      <c r="SE9" s="299">
        <v>284609.21999999997</v>
      </c>
      <c r="SF9" s="299">
        <v>609456.82999999996</v>
      </c>
      <c r="SG9" s="299">
        <v>30059.879999999946</v>
      </c>
      <c r="SH9" s="299">
        <v>1880667.2800000003</v>
      </c>
      <c r="SI9" s="299">
        <v>598913.44000000006</v>
      </c>
      <c r="SJ9" s="299">
        <v>372670.65</v>
      </c>
      <c r="SK9" s="299">
        <v>639164.06999999995</v>
      </c>
      <c r="SL9" s="299">
        <v>903744.77</v>
      </c>
      <c r="SM9" s="299">
        <v>745832.97</v>
      </c>
      <c r="SN9" s="299">
        <v>87597016.840000004</v>
      </c>
      <c r="SO9" s="299">
        <v>841508.35000000009</v>
      </c>
      <c r="SP9" s="299">
        <v>384109.81999999995</v>
      </c>
      <c r="SQ9" s="299">
        <v>1216429.72</v>
      </c>
      <c r="SR9" s="299">
        <v>3763927.3099999996</v>
      </c>
      <c r="SS9" s="299">
        <v>491375.02999999997</v>
      </c>
      <c r="ST9" s="299">
        <v>344748.77</v>
      </c>
      <c r="SU9" s="299">
        <v>3321194.49</v>
      </c>
      <c r="SV9" s="299">
        <v>476665.23000000004</v>
      </c>
      <c r="SW9" s="299">
        <v>1827785.5999999999</v>
      </c>
      <c r="SX9" s="299">
        <v>1050078.07</v>
      </c>
      <c r="SY9" s="299">
        <v>603226.9800000001</v>
      </c>
      <c r="SZ9" s="299">
        <v>213352.96000000002</v>
      </c>
      <c r="TA9" s="299">
        <v>984169.14</v>
      </c>
      <c r="TB9" s="299">
        <v>333398.32000000007</v>
      </c>
      <c r="TC9" s="299">
        <v>441212.94999999995</v>
      </c>
      <c r="TD9" s="299">
        <v>9325508.4600000009</v>
      </c>
      <c r="TE9" s="299">
        <v>393997.73</v>
      </c>
      <c r="TF9" s="299">
        <v>37944185.259999998</v>
      </c>
      <c r="TG9" s="299">
        <v>1579717.9500000002</v>
      </c>
      <c r="TH9" s="299">
        <v>326753.33999999991</v>
      </c>
      <c r="TI9" s="299">
        <v>28726.949999999917</v>
      </c>
      <c r="TJ9" s="299">
        <v>9822919.8500000015</v>
      </c>
      <c r="TK9" s="299">
        <v>367422.22</v>
      </c>
      <c r="TL9" s="299">
        <v>123708</v>
      </c>
      <c r="TM9" s="299">
        <v>348617.22</v>
      </c>
      <c r="TN9" s="299">
        <v>229563.33000000002</v>
      </c>
      <c r="TO9" s="299">
        <v>29596151.57</v>
      </c>
      <c r="TP9" s="299">
        <v>2452203.3200000003</v>
      </c>
      <c r="TQ9" s="299">
        <v>1864337.18</v>
      </c>
      <c r="TR9" s="299">
        <v>3073785.1</v>
      </c>
      <c r="TS9" s="299">
        <v>1167678.8500000001</v>
      </c>
      <c r="TT9" s="299">
        <v>736577</v>
      </c>
      <c r="TU9" s="299">
        <v>117668661.66000001</v>
      </c>
      <c r="TV9" s="299">
        <v>1453867.9000000001</v>
      </c>
      <c r="TW9" s="299">
        <v>422492.62999999995</v>
      </c>
      <c r="TX9" s="299">
        <v>4828748.67</v>
      </c>
      <c r="TY9" s="299">
        <v>177563.49</v>
      </c>
      <c r="TZ9" s="299">
        <v>582809.67000000004</v>
      </c>
      <c r="UA9" s="299">
        <v>3020943.9299999997</v>
      </c>
      <c r="UB9" s="299">
        <v>481218.33999999997</v>
      </c>
      <c r="UC9" s="299">
        <v>495088.66000000003</v>
      </c>
      <c r="UD9" s="299">
        <v>582616.87</v>
      </c>
      <c r="UE9" s="299">
        <v>375063.39999999991</v>
      </c>
      <c r="UF9" s="299">
        <v>2583907.7400000002</v>
      </c>
      <c r="UG9" s="299">
        <v>1395992.35</v>
      </c>
      <c r="UH9" s="299">
        <v>1894026.5899999999</v>
      </c>
      <c r="UI9" s="299">
        <v>334727.58</v>
      </c>
      <c r="UJ9" s="299">
        <v>476826.83</v>
      </c>
      <c r="UK9" s="299">
        <v>466282.63</v>
      </c>
      <c r="UL9" s="299">
        <v>593082.65</v>
      </c>
      <c r="UM9" s="299">
        <v>2146111.9699999997</v>
      </c>
      <c r="UN9" s="299">
        <v>194517.53000000003</v>
      </c>
      <c r="UO9" s="299">
        <v>225152.3</v>
      </c>
      <c r="UP9" s="299">
        <v>550924</v>
      </c>
      <c r="UQ9" s="299">
        <v>24036294.810000002</v>
      </c>
      <c r="UR9" s="299">
        <v>1691572</v>
      </c>
      <c r="US9" s="299">
        <v>2060654</v>
      </c>
      <c r="UT9" s="299">
        <v>2725709.4</v>
      </c>
      <c r="UU9" s="299">
        <v>2010868.71</v>
      </c>
      <c r="UV9" s="299">
        <v>4247493</v>
      </c>
      <c r="UW9" s="299">
        <v>5481268.5</v>
      </c>
      <c r="UX9" s="299">
        <v>1886165.56</v>
      </c>
      <c r="UY9" s="299">
        <v>1621913.48</v>
      </c>
      <c r="UZ9" s="299">
        <v>11379945.51</v>
      </c>
      <c r="VA9" s="299">
        <v>1164835.52</v>
      </c>
      <c r="VB9" s="299">
        <v>3844410.2800000003</v>
      </c>
      <c r="VC9" s="299">
        <v>2471295.81</v>
      </c>
      <c r="VD9" s="299">
        <v>269786</v>
      </c>
      <c r="VE9" s="299">
        <v>879820</v>
      </c>
      <c r="VF9" s="299">
        <v>275890285.71000004</v>
      </c>
      <c r="VG9" s="299">
        <v>2344259.13</v>
      </c>
      <c r="VH9" s="299">
        <v>1954314.56</v>
      </c>
      <c r="VI9" s="299">
        <v>1367685</v>
      </c>
      <c r="VJ9" s="299">
        <v>695761.99</v>
      </c>
      <c r="VK9" s="299">
        <v>3357733.65</v>
      </c>
      <c r="VL9" s="299">
        <v>10487554.08</v>
      </c>
      <c r="VM9" s="299">
        <v>4770505.71</v>
      </c>
      <c r="VN9" s="299">
        <v>4034792.0300000003</v>
      </c>
      <c r="VO9" s="299">
        <v>5224382.78</v>
      </c>
      <c r="VP9" s="299">
        <v>2358962.7400000002</v>
      </c>
      <c r="VQ9" s="299">
        <v>6115537.6099999994</v>
      </c>
      <c r="VR9" s="299">
        <v>1896539.28</v>
      </c>
      <c r="VS9" s="299">
        <v>8473885.8499999996</v>
      </c>
      <c r="VT9" s="299">
        <v>9698861.4199999999</v>
      </c>
      <c r="VU9" s="299">
        <v>2717915.34</v>
      </c>
      <c r="VV9" s="299">
        <v>4537767.16</v>
      </c>
      <c r="VW9" s="299">
        <v>12044890.569999998</v>
      </c>
      <c r="VX9" s="299">
        <v>2245644.92</v>
      </c>
      <c r="VY9" s="299">
        <v>6285083.5599999987</v>
      </c>
      <c r="VZ9" s="299">
        <v>56773709.679999992</v>
      </c>
      <c r="WA9" s="299">
        <v>3816160</v>
      </c>
      <c r="WB9" s="299">
        <v>1147234.8900000001</v>
      </c>
      <c r="WC9" s="299">
        <v>1586538.4200000002</v>
      </c>
      <c r="WD9" s="299">
        <v>1332114.8</v>
      </c>
      <c r="WE9" s="299">
        <v>801595</v>
      </c>
      <c r="WF9" s="299">
        <v>243837.65000000005</v>
      </c>
      <c r="WG9" s="299">
        <v>1317146.0499999998</v>
      </c>
      <c r="WH9" s="299">
        <v>23530689.469999999</v>
      </c>
      <c r="WI9" s="299">
        <v>2086789.4100000001</v>
      </c>
      <c r="WJ9" s="299">
        <v>122928.17</v>
      </c>
      <c r="WK9" s="299">
        <v>247828.78</v>
      </c>
      <c r="WL9" s="299"/>
      <c r="WM9" s="299">
        <v>130637304.37999998</v>
      </c>
      <c r="WN9" s="299">
        <v>1594535</v>
      </c>
      <c r="WO9" s="299">
        <v>755750.69</v>
      </c>
      <c r="WP9" s="299">
        <v>13396280.85</v>
      </c>
      <c r="WQ9" s="299">
        <v>1444372.3900000001</v>
      </c>
      <c r="WR9" s="299">
        <v>1156543.21</v>
      </c>
      <c r="WS9" s="299">
        <v>2524252.19</v>
      </c>
      <c r="WT9" s="299">
        <v>969903.99000000022</v>
      </c>
      <c r="WU9" s="299">
        <v>1865332</v>
      </c>
      <c r="WV9" s="299">
        <v>2400500.69</v>
      </c>
      <c r="WW9" s="299">
        <v>1973204.7100000002</v>
      </c>
      <c r="WX9" s="299">
        <v>619660.82999999996</v>
      </c>
      <c r="WY9" s="299">
        <v>642563.23</v>
      </c>
      <c r="WZ9" s="299">
        <v>870201.55</v>
      </c>
      <c r="XA9" s="299">
        <v>478559.98000000004</v>
      </c>
      <c r="XB9" s="299">
        <v>724125.05</v>
      </c>
      <c r="XC9" s="299">
        <v>523501.32999999996</v>
      </c>
      <c r="XD9" s="299">
        <v>1012647.05</v>
      </c>
      <c r="XE9" s="299">
        <v>537716.84000000008</v>
      </c>
      <c r="XF9" s="299">
        <v>836703.32</v>
      </c>
      <c r="XG9" s="299">
        <v>706322.16999999993</v>
      </c>
      <c r="XH9" s="299">
        <v>460908.97000000003</v>
      </c>
      <c r="XI9" s="299">
        <v>940103.93</v>
      </c>
      <c r="XJ9" s="299">
        <v>82599541.679999977</v>
      </c>
      <c r="XK9" s="299">
        <v>234572.37</v>
      </c>
      <c r="XL9" s="299">
        <v>4095846.43</v>
      </c>
      <c r="XM9" s="299">
        <v>994452.82000000007</v>
      </c>
      <c r="XN9" s="299">
        <v>5654819.4700000007</v>
      </c>
      <c r="XO9" s="299">
        <v>1038465</v>
      </c>
      <c r="XP9" s="299">
        <v>3465204</v>
      </c>
      <c r="XQ9" s="299">
        <v>819855</v>
      </c>
      <c r="XR9" s="299">
        <v>3842388.4699999997</v>
      </c>
      <c r="XS9" s="299">
        <v>1995827.1600000001</v>
      </c>
      <c r="XT9" s="299">
        <v>1210111.58</v>
      </c>
      <c r="XU9" s="299">
        <v>1159443.55</v>
      </c>
      <c r="XV9" s="299">
        <v>864877.65</v>
      </c>
      <c r="XW9" s="299">
        <v>637995.36</v>
      </c>
      <c r="XX9" s="299">
        <v>520404.39</v>
      </c>
      <c r="XY9" s="299">
        <v>522066.03</v>
      </c>
      <c r="XZ9" s="299">
        <v>297994</v>
      </c>
      <c r="YA9" s="299">
        <v>32607440.689999998</v>
      </c>
      <c r="YB9" s="299">
        <v>993197.19</v>
      </c>
      <c r="YC9" s="299">
        <v>432211.86000000004</v>
      </c>
      <c r="YD9" s="299">
        <v>762902.73</v>
      </c>
      <c r="YE9" s="299">
        <v>882853</v>
      </c>
      <c r="YF9" s="299">
        <v>981646.42</v>
      </c>
      <c r="YG9" s="299">
        <v>843953.42999999993</v>
      </c>
      <c r="YH9" s="299">
        <v>30814616.190000005</v>
      </c>
      <c r="YI9" s="299">
        <v>1971353.26</v>
      </c>
      <c r="YJ9" s="299">
        <v>1226924.06</v>
      </c>
      <c r="YK9" s="299">
        <v>1306727.6000000001</v>
      </c>
      <c r="YL9" s="299">
        <v>453003.91000000003</v>
      </c>
      <c r="YM9" s="299">
        <v>1350734.18</v>
      </c>
      <c r="YN9" s="299">
        <v>295150.55</v>
      </c>
      <c r="YO9" s="299">
        <v>461725</v>
      </c>
      <c r="YP9" s="299">
        <v>2784502.26</v>
      </c>
      <c r="YQ9" s="299">
        <v>93735718.290000007</v>
      </c>
      <c r="YR9" s="299">
        <v>1203819</v>
      </c>
      <c r="YS9" s="299">
        <v>2492370.7999999998</v>
      </c>
      <c r="YT9" s="299">
        <v>8932611.8200000003</v>
      </c>
      <c r="YU9" s="299">
        <v>4399205</v>
      </c>
      <c r="YV9" s="299">
        <v>934364.85000000009</v>
      </c>
      <c r="YW9" s="299">
        <v>1169278.74</v>
      </c>
      <c r="YX9" s="299">
        <v>3985162.82</v>
      </c>
      <c r="YY9" s="299">
        <v>3505301.1399999997</v>
      </c>
      <c r="YZ9" s="299">
        <v>3543483.0900000003</v>
      </c>
      <c r="ZA9" s="299">
        <v>588316.6</v>
      </c>
      <c r="ZB9" s="299">
        <v>885851.85</v>
      </c>
      <c r="ZC9" s="299">
        <v>682015.51</v>
      </c>
      <c r="ZD9" s="299">
        <v>1842407.73</v>
      </c>
      <c r="ZE9" s="299">
        <v>785342.23</v>
      </c>
      <c r="ZF9" s="299">
        <v>547244.19999999995</v>
      </c>
      <c r="ZG9" s="299">
        <v>1623097.93</v>
      </c>
      <c r="ZH9" s="299">
        <v>878768.35000000009</v>
      </c>
      <c r="ZI9" s="299">
        <v>590441.1</v>
      </c>
      <c r="ZJ9" s="299">
        <v>436489.25</v>
      </c>
      <c r="ZK9" s="299">
        <v>417105.4</v>
      </c>
      <c r="ZL9" s="299">
        <v>202001</v>
      </c>
      <c r="ZM9" s="299">
        <v>24836544.270000003</v>
      </c>
      <c r="ZN9" s="299">
        <v>866489.86</v>
      </c>
      <c r="ZO9" s="299">
        <v>1497426.91</v>
      </c>
      <c r="ZP9" s="299">
        <v>978007</v>
      </c>
      <c r="ZQ9" s="299">
        <v>666453.19999999995</v>
      </c>
      <c r="ZR9" s="299">
        <v>1626948</v>
      </c>
      <c r="ZS9" s="299">
        <v>597273.69999999995</v>
      </c>
      <c r="ZT9" s="299">
        <v>209105882.84</v>
      </c>
      <c r="ZU9" s="299">
        <v>848822.93</v>
      </c>
      <c r="ZV9" s="299">
        <v>1225891.58</v>
      </c>
      <c r="ZW9" s="299">
        <v>2145440.6</v>
      </c>
      <c r="ZX9" s="299">
        <v>1733729.6400000001</v>
      </c>
      <c r="ZY9" s="299">
        <v>596714.84000000008</v>
      </c>
      <c r="ZZ9" s="299">
        <v>1826458.48</v>
      </c>
      <c r="AAA9" s="299">
        <v>1304084.8599999999</v>
      </c>
      <c r="AAB9" s="299">
        <v>2439002.8200000003</v>
      </c>
      <c r="AAC9" s="299">
        <v>1166610.6000000001</v>
      </c>
      <c r="AAD9" s="299">
        <v>1205160.3400000001</v>
      </c>
      <c r="AAE9" s="299">
        <v>12298568.66</v>
      </c>
      <c r="AAF9" s="299">
        <v>2185978.42</v>
      </c>
      <c r="AAG9" s="299">
        <v>963008.49</v>
      </c>
      <c r="AAH9" s="299">
        <v>803204.91</v>
      </c>
      <c r="AAI9" s="299">
        <v>2051971.67</v>
      </c>
      <c r="AAJ9" s="299">
        <v>505705.49</v>
      </c>
      <c r="AAK9" s="299">
        <v>1295382.4099999999</v>
      </c>
      <c r="AAL9" s="299">
        <v>441718.12</v>
      </c>
      <c r="AAM9" s="299">
        <v>12055617.199999999</v>
      </c>
      <c r="AAN9" s="299">
        <v>7827113.8699999992</v>
      </c>
      <c r="AAO9" s="299">
        <v>544450.76</v>
      </c>
      <c r="AAP9" s="299">
        <v>516289.98</v>
      </c>
      <c r="AAQ9" s="299">
        <v>352443.52</v>
      </c>
      <c r="AAR9" s="299">
        <v>347378.62</v>
      </c>
      <c r="AAS9" s="299">
        <v>502722.39</v>
      </c>
      <c r="AAT9" s="299">
        <v>60599504.63000001</v>
      </c>
      <c r="AAU9" s="299">
        <v>2519007.77</v>
      </c>
      <c r="AAV9" s="299">
        <v>1894956.3399999999</v>
      </c>
      <c r="AAW9" s="299">
        <v>2331499.9</v>
      </c>
      <c r="AAX9" s="299">
        <v>2894358.57</v>
      </c>
      <c r="AAY9" s="299">
        <v>2156287.21</v>
      </c>
      <c r="AAZ9" s="299">
        <v>863975.3</v>
      </c>
      <c r="ABA9" s="299">
        <v>2005062.16</v>
      </c>
      <c r="ABB9" s="299">
        <v>51858560.960000001</v>
      </c>
      <c r="ABC9" s="299">
        <v>2328614.8099999996</v>
      </c>
      <c r="ABD9" s="299">
        <v>2599647.0499999998</v>
      </c>
      <c r="ABE9" s="299">
        <v>1418599.3699999999</v>
      </c>
      <c r="ABF9" s="299">
        <v>992645.82000000007</v>
      </c>
      <c r="ABG9" s="299">
        <v>3583357.1199999996</v>
      </c>
      <c r="ABH9" s="299">
        <v>804030</v>
      </c>
      <c r="ABI9" s="299">
        <v>1095282.8399999999</v>
      </c>
      <c r="ABJ9" s="299">
        <v>482566.33999999997</v>
      </c>
      <c r="ABK9" s="299">
        <v>1507020.53</v>
      </c>
      <c r="ABL9" s="299">
        <v>337120.67000000004</v>
      </c>
      <c r="ABM9" s="299">
        <v>86836759.730000019</v>
      </c>
      <c r="ABN9" s="299">
        <v>792864</v>
      </c>
      <c r="ABO9" s="299">
        <v>1645883.84</v>
      </c>
      <c r="ABP9" s="299">
        <v>1643062.24</v>
      </c>
      <c r="ABQ9" s="299">
        <v>-95765.440000000002</v>
      </c>
      <c r="ABR9" s="299">
        <v>859913.97000000009</v>
      </c>
      <c r="ABS9" s="299">
        <v>1256251.5</v>
      </c>
      <c r="ABT9" s="299">
        <v>6394209.4699999997</v>
      </c>
      <c r="ABU9" s="299">
        <v>40772274.18</v>
      </c>
      <c r="ABV9" s="299">
        <v>684254.19000000006</v>
      </c>
      <c r="ABW9" s="299">
        <v>1400053.92</v>
      </c>
      <c r="ABX9" s="299">
        <v>2921286</v>
      </c>
      <c r="ABY9" s="299">
        <v>-404214.62000000011</v>
      </c>
      <c r="ABZ9" s="299">
        <v>13700082.390000001</v>
      </c>
      <c r="ACA9" s="299">
        <v>1836845.57</v>
      </c>
      <c r="ACB9" s="299">
        <v>1325829.02</v>
      </c>
      <c r="ACC9" s="299">
        <v>433979.06999999995</v>
      </c>
      <c r="ACD9" s="299">
        <v>852340.38</v>
      </c>
      <c r="ACE9" s="299">
        <v>400030.02999999997</v>
      </c>
      <c r="ACF9" s="299">
        <v>18325270.66</v>
      </c>
      <c r="ACG9" s="299">
        <v>19442500.59</v>
      </c>
      <c r="ACH9" s="299">
        <v>460984.3</v>
      </c>
      <c r="ACI9" s="299">
        <v>275800.71999999997</v>
      </c>
      <c r="ACJ9" s="299">
        <v>1263536.6100000001</v>
      </c>
      <c r="ACK9" s="299">
        <v>845055.4</v>
      </c>
      <c r="ACL9" s="299">
        <v>219417.71000000002</v>
      </c>
      <c r="ACM9" s="299">
        <v>798611.88</v>
      </c>
      <c r="ACN9" s="299">
        <v>1648758.84</v>
      </c>
      <c r="ACO9" s="299">
        <v>244249622.22999999</v>
      </c>
      <c r="ACP9" s="299">
        <v>21749445.16</v>
      </c>
      <c r="ACQ9" s="299">
        <v>12841184.640000001</v>
      </c>
      <c r="ACR9" s="299">
        <v>26174929.070000004</v>
      </c>
      <c r="ACS9" s="299">
        <v>165985.23000000004</v>
      </c>
      <c r="ACT9" s="299">
        <v>504547.02999999997</v>
      </c>
      <c r="ACU9" s="299">
        <v>575760.77</v>
      </c>
      <c r="ACV9" s="299">
        <v>361472</v>
      </c>
      <c r="ACW9" s="299">
        <v>301541979.32000005</v>
      </c>
      <c r="ACX9" s="299">
        <v>58260473.140000001</v>
      </c>
      <c r="ACY9" s="299">
        <v>6428478.4399999995</v>
      </c>
      <c r="ACZ9" s="299">
        <v>1547732.0899999999</v>
      </c>
      <c r="ADA9" s="299">
        <v>1780464</v>
      </c>
      <c r="ADB9" s="299">
        <v>1052637.3700000001</v>
      </c>
      <c r="ADC9" s="299">
        <v>1617521.4</v>
      </c>
      <c r="ADD9" s="299">
        <v>1571083</v>
      </c>
      <c r="ADE9" s="299">
        <v>772725.6399999999</v>
      </c>
      <c r="ADF9" s="299">
        <v>1875706</v>
      </c>
      <c r="ADG9" s="299">
        <v>2517964.66</v>
      </c>
      <c r="ADH9" s="299">
        <v>884233.3</v>
      </c>
      <c r="ADI9" s="299">
        <v>718874.6</v>
      </c>
      <c r="ADJ9" s="299">
        <v>1246705.68</v>
      </c>
      <c r="ADK9" s="299">
        <v>3747424.04</v>
      </c>
      <c r="ADL9" s="299">
        <v>867821.42999999993</v>
      </c>
      <c r="ADM9" s="299">
        <v>4396839.04</v>
      </c>
      <c r="ADN9" s="299">
        <v>782877.5</v>
      </c>
      <c r="ADO9" s="299">
        <v>4345252.3600000003</v>
      </c>
      <c r="ADP9" s="299"/>
      <c r="ADQ9" s="299">
        <v>78068688.150000006</v>
      </c>
      <c r="ADR9" s="299">
        <v>6092483.2399999993</v>
      </c>
      <c r="ADS9" s="299">
        <v>4082329.81</v>
      </c>
      <c r="ADT9" s="299">
        <v>1459961.85</v>
      </c>
      <c r="ADU9" s="299">
        <v>2569111.86</v>
      </c>
      <c r="ADV9" s="299">
        <v>6405945.0099999998</v>
      </c>
      <c r="ADW9" s="299">
        <v>968415.54999999993</v>
      </c>
      <c r="ADX9" s="299">
        <v>3037051.5</v>
      </c>
      <c r="ADY9" s="299">
        <v>1239481.53</v>
      </c>
      <c r="ADZ9" s="299">
        <v>643345.1</v>
      </c>
      <c r="AEA9" s="299">
        <v>35845665.879999995</v>
      </c>
      <c r="AEB9" s="299">
        <v>16027707.74</v>
      </c>
      <c r="AEC9" s="299">
        <v>1194934.03</v>
      </c>
      <c r="AED9" s="299">
        <v>793029.9</v>
      </c>
      <c r="AEE9" s="299">
        <v>911713.62</v>
      </c>
      <c r="AEF9" s="299">
        <v>1333587.95</v>
      </c>
      <c r="AEG9" s="299">
        <v>54962.8</v>
      </c>
      <c r="AEH9" s="299">
        <v>385649.68</v>
      </c>
      <c r="AEI9" s="299">
        <v>630940.82999999996</v>
      </c>
      <c r="AEJ9" s="299">
        <v>516479.98</v>
      </c>
      <c r="AEK9" s="299">
        <v>330868.49</v>
      </c>
      <c r="AEL9" s="299">
        <v>313881.49000000005</v>
      </c>
      <c r="AEM9" s="299">
        <v>551652.82999999996</v>
      </c>
      <c r="AEN9" s="299">
        <v>41610314.43</v>
      </c>
      <c r="AEO9" s="299">
        <v>1191165.47</v>
      </c>
      <c r="AEP9" s="299">
        <v>2063466.48</v>
      </c>
      <c r="AEQ9" s="299">
        <v>562102.35</v>
      </c>
      <c r="AER9" s="299">
        <v>370175.27</v>
      </c>
      <c r="AES9" s="299">
        <v>379147</v>
      </c>
      <c r="AET9" s="299">
        <v>273183.78000000003</v>
      </c>
      <c r="AEU9" s="299">
        <v>1474698</v>
      </c>
      <c r="AEV9" s="299">
        <v>629088.99</v>
      </c>
      <c r="AEW9" s="299">
        <v>425910.55</v>
      </c>
      <c r="AEX9" s="299">
        <v>1096029.23</v>
      </c>
      <c r="AEY9" s="299">
        <v>501520.13</v>
      </c>
      <c r="AEZ9" s="299">
        <v>47244938.340000004</v>
      </c>
      <c r="AFA9" s="299">
        <v>831277.28999999992</v>
      </c>
      <c r="AFB9" s="299">
        <v>866408.86</v>
      </c>
      <c r="AFC9" s="299">
        <v>1093381.95</v>
      </c>
      <c r="AFD9" s="299">
        <v>3429815.3</v>
      </c>
      <c r="AFE9" s="299">
        <v>1115732.5799999998</v>
      </c>
      <c r="AFF9" s="299">
        <v>221819.72000000003</v>
      </c>
      <c r="AFG9" s="299">
        <v>882749.61</v>
      </c>
      <c r="AFH9" s="299">
        <v>852751.73</v>
      </c>
      <c r="AFI9" s="299">
        <v>921713.83000000007</v>
      </c>
      <c r="AFJ9" s="299">
        <v>645778.52999999991</v>
      </c>
      <c r="AFK9" s="299">
        <v>37192799.849999994</v>
      </c>
      <c r="AFL9" s="299">
        <v>10306803.380000001</v>
      </c>
      <c r="AFM9" s="299">
        <v>591322.58000000007</v>
      </c>
      <c r="AFN9" s="299">
        <v>530222.62</v>
      </c>
      <c r="AFO9" s="299">
        <v>972217.54</v>
      </c>
      <c r="AFP9" s="299">
        <v>656053.63</v>
      </c>
      <c r="AFQ9" s="299">
        <v>174496.03</v>
      </c>
      <c r="AFR9" s="299">
        <v>240208.71</v>
      </c>
      <c r="AFS9" s="299">
        <v>182613409.87</v>
      </c>
      <c r="AFT9" s="299">
        <v>118755497.61999999</v>
      </c>
      <c r="AFU9" s="299">
        <v>1963683.65</v>
      </c>
      <c r="AFV9" s="299">
        <v>2951163.05</v>
      </c>
      <c r="AFW9" s="299">
        <v>3329201.35</v>
      </c>
      <c r="AFX9" s="299">
        <v>1793204.45</v>
      </c>
      <c r="AFY9" s="299">
        <v>551252.94999999995</v>
      </c>
      <c r="AFZ9" s="299">
        <v>4741049.6499999994</v>
      </c>
      <c r="AGA9" s="299">
        <v>602610.95000000007</v>
      </c>
      <c r="AGB9" s="299">
        <v>3772173.35</v>
      </c>
      <c r="AGC9" s="299">
        <v>5206824.95</v>
      </c>
      <c r="AGD9" s="299">
        <v>2483993.02</v>
      </c>
      <c r="AGE9" s="299">
        <v>2211257.9000000004</v>
      </c>
      <c r="AGF9" s="299">
        <v>951196.76</v>
      </c>
      <c r="AGG9" s="299">
        <v>2758789.3</v>
      </c>
      <c r="AGH9" s="299">
        <v>2465858.77</v>
      </c>
      <c r="AGI9" s="299">
        <v>921426.05</v>
      </c>
      <c r="AGJ9" s="299">
        <v>13352579.620000001</v>
      </c>
      <c r="AGK9" s="299">
        <v>1220777.5999999999</v>
      </c>
      <c r="AGL9" s="299">
        <v>656211.32999999996</v>
      </c>
      <c r="AGM9" s="299">
        <v>1104311</v>
      </c>
      <c r="AGN9" s="299">
        <v>1784846</v>
      </c>
      <c r="AGO9" s="299">
        <v>786129.02</v>
      </c>
      <c r="AGP9" s="299">
        <v>450644</v>
      </c>
    </row>
    <row r="10" spans="1:874" x14ac:dyDescent="0.25">
      <c r="B10" s="298" t="s">
        <v>10</v>
      </c>
      <c r="C10" s="297" t="s">
        <v>11</v>
      </c>
      <c r="D10" s="299">
        <v>8044582.209999999</v>
      </c>
      <c r="E10" s="299">
        <v>313182.18</v>
      </c>
      <c r="F10" s="299">
        <v>500373.78</v>
      </c>
      <c r="G10" s="299">
        <v>13198.75</v>
      </c>
      <c r="H10" s="299">
        <v>1628974.74</v>
      </c>
      <c r="I10" s="299">
        <v>3598683.38</v>
      </c>
      <c r="J10" s="299">
        <v>2128626.23</v>
      </c>
      <c r="K10" s="299">
        <v>910054.66999999993</v>
      </c>
      <c r="L10" s="299">
        <v>944230.81</v>
      </c>
      <c r="M10" s="299">
        <v>159482.54999999999</v>
      </c>
      <c r="N10" s="299">
        <v>37956</v>
      </c>
      <c r="O10" s="299">
        <v>26687.47</v>
      </c>
      <c r="P10" s="299">
        <v>126731.27</v>
      </c>
      <c r="Q10" s="299">
        <v>374931.92</v>
      </c>
      <c r="R10" s="299">
        <v>91322.47</v>
      </c>
      <c r="S10" s="299">
        <v>75771.360000000001</v>
      </c>
      <c r="T10" s="299">
        <v>204862.06</v>
      </c>
      <c r="U10" s="299">
        <v>145084.82</v>
      </c>
      <c r="V10" s="299">
        <v>47115566</v>
      </c>
      <c r="W10" s="299">
        <v>1031227.88</v>
      </c>
      <c r="X10" s="299">
        <v>318552</v>
      </c>
      <c r="Y10" s="299">
        <v>2153602.04</v>
      </c>
      <c r="Z10" s="299">
        <v>2087932.82</v>
      </c>
      <c r="AA10" s="299">
        <v>4072276.6000000006</v>
      </c>
      <c r="AB10" s="299">
        <v>2973801</v>
      </c>
      <c r="AC10" s="299">
        <v>24764672.73</v>
      </c>
      <c r="AD10" s="299">
        <v>1243353.1800000002</v>
      </c>
      <c r="AE10" s="299">
        <v>403319.64</v>
      </c>
      <c r="AF10" s="299">
        <v>1645940.31</v>
      </c>
      <c r="AG10" s="299">
        <v>2858435.6399999997</v>
      </c>
      <c r="AH10" s="299">
        <v>17224301.539999999</v>
      </c>
      <c r="AI10" s="299">
        <v>12401242.629999999</v>
      </c>
      <c r="AJ10" s="299">
        <v>-816447</v>
      </c>
      <c r="AK10" s="299">
        <v>86932</v>
      </c>
      <c r="AL10" s="299">
        <v>17469</v>
      </c>
      <c r="AM10" s="299">
        <v>5957868.9000000004</v>
      </c>
      <c r="AN10" s="299">
        <v>496447.73000000004</v>
      </c>
      <c r="AO10" s="299">
        <v>957765.4</v>
      </c>
      <c r="AP10" s="299">
        <v>548646.47000000009</v>
      </c>
      <c r="AQ10" s="299">
        <v>267451.40000000002</v>
      </c>
      <c r="AR10" s="299">
        <v>512347</v>
      </c>
      <c r="AS10" s="299">
        <v>90.5</v>
      </c>
      <c r="AT10" s="299">
        <v>371911.25</v>
      </c>
      <c r="AU10" s="299">
        <v>0</v>
      </c>
      <c r="AV10" s="299">
        <v>21813</v>
      </c>
      <c r="AW10" s="299">
        <v>32476</v>
      </c>
      <c r="AX10" s="299">
        <v>33866</v>
      </c>
      <c r="AY10" s="299">
        <v>151327.32</v>
      </c>
      <c r="AZ10" s="299">
        <v>43840.759999999995</v>
      </c>
      <c r="BA10" s="299">
        <v>92286.98</v>
      </c>
      <c r="BB10" s="299">
        <v>24866</v>
      </c>
      <c r="BC10" s="299">
        <v>0</v>
      </c>
      <c r="BD10" s="299">
        <v>0</v>
      </c>
      <c r="BE10" s="299">
        <v>50207.83</v>
      </c>
      <c r="BF10" s="299">
        <v>132074</v>
      </c>
      <c r="BG10" s="299">
        <v>669.94</v>
      </c>
      <c r="BH10" s="299">
        <v>0</v>
      </c>
      <c r="BI10" s="299">
        <v>1253037.5899999999</v>
      </c>
      <c r="BJ10" s="299">
        <v>201214.64999999997</v>
      </c>
      <c r="BK10" s="299">
        <v>3536</v>
      </c>
      <c r="BL10" s="299">
        <v>46569.22</v>
      </c>
      <c r="BM10" s="299">
        <v>294829.39</v>
      </c>
      <c r="BN10" s="299">
        <v>88111.9</v>
      </c>
      <c r="BO10" s="299">
        <v>48762</v>
      </c>
      <c r="BP10" s="299">
        <v>360750.4</v>
      </c>
      <c r="BQ10" s="299">
        <v>76349.67</v>
      </c>
      <c r="BR10" s="299">
        <v>15885</v>
      </c>
      <c r="BS10" s="299">
        <v>1000</v>
      </c>
      <c r="BT10" s="299">
        <v>11599</v>
      </c>
      <c r="BU10" s="299">
        <v>2450</v>
      </c>
      <c r="BV10" s="299">
        <v>0</v>
      </c>
      <c r="BW10" s="299">
        <v>52821</v>
      </c>
      <c r="BX10" s="299">
        <v>1908486.37</v>
      </c>
      <c r="BY10" s="299">
        <v>335866</v>
      </c>
      <c r="BZ10" s="299">
        <v>186451</v>
      </c>
      <c r="CA10" s="299">
        <v>57119</v>
      </c>
      <c r="CB10" s="299">
        <v>25615</v>
      </c>
      <c r="CC10" s="299">
        <v>570</v>
      </c>
      <c r="CD10" s="299">
        <v>20914</v>
      </c>
      <c r="CE10" s="299">
        <v>3590495.8</v>
      </c>
      <c r="CF10" s="299">
        <v>46253</v>
      </c>
      <c r="CG10" s="299">
        <v>23164.190000000002</v>
      </c>
      <c r="CH10" s="299">
        <v>19358.2</v>
      </c>
      <c r="CI10" s="299">
        <v>67778.95</v>
      </c>
      <c r="CJ10" s="299">
        <v>115658</v>
      </c>
      <c r="CK10" s="299">
        <v>13026</v>
      </c>
      <c r="CL10" s="299">
        <v>110607</v>
      </c>
      <c r="CM10" s="299">
        <v>0</v>
      </c>
      <c r="CN10" s="299">
        <v>36547</v>
      </c>
      <c r="CO10" s="299">
        <v>3351</v>
      </c>
      <c r="CP10" s="299">
        <v>171987.35</v>
      </c>
      <c r="CQ10" s="299">
        <v>20037.59</v>
      </c>
      <c r="CR10" s="299">
        <v>6890435.3899999997</v>
      </c>
      <c r="CS10" s="299">
        <v>315664.90000000002</v>
      </c>
      <c r="CT10" s="299">
        <v>338108.15</v>
      </c>
      <c r="CU10" s="299">
        <v>210880.86</v>
      </c>
      <c r="CV10" s="299">
        <v>30156</v>
      </c>
      <c r="CW10" s="299">
        <v>1249293.69</v>
      </c>
      <c r="CX10" s="299">
        <v>1202652.1300000001</v>
      </c>
      <c r="CY10" s="299">
        <v>583954.75</v>
      </c>
      <c r="CZ10" s="299">
        <v>2715892.39</v>
      </c>
      <c r="DA10" s="299">
        <v>51742614.960000001</v>
      </c>
      <c r="DB10" s="299">
        <v>193795</v>
      </c>
      <c r="DC10" s="299">
        <v>16527.5</v>
      </c>
      <c r="DD10" s="299">
        <v>122164</v>
      </c>
      <c r="DE10" s="299">
        <v>299952</v>
      </c>
      <c r="DF10" s="299">
        <v>888919.99999999988</v>
      </c>
      <c r="DG10" s="299">
        <v>52814.149999999907</v>
      </c>
      <c r="DH10" s="299">
        <v>40843</v>
      </c>
      <c r="DI10" s="299">
        <v>1384596.83</v>
      </c>
      <c r="DJ10" s="299">
        <v>237229.47999999998</v>
      </c>
      <c r="DK10" s="299">
        <v>99055.209999999992</v>
      </c>
      <c r="DL10" s="299">
        <v>60721.35</v>
      </c>
      <c r="DM10" s="299">
        <v>63725.4</v>
      </c>
      <c r="DN10" s="299">
        <v>86490.02</v>
      </c>
      <c r="DO10" s="299">
        <v>312003.5</v>
      </c>
      <c r="DP10" s="299">
        <v>2316</v>
      </c>
      <c r="DQ10" s="299">
        <v>386042.9</v>
      </c>
      <c r="DR10" s="299">
        <v>929182.09999999986</v>
      </c>
      <c r="DS10" s="299">
        <v>127671</v>
      </c>
      <c r="DT10" s="299">
        <v>162671.13</v>
      </c>
      <c r="DU10" s="299">
        <v>402297.82999999996</v>
      </c>
      <c r="DV10" s="299">
        <v>197277.65</v>
      </c>
      <c r="DW10" s="299">
        <v>0</v>
      </c>
      <c r="DX10" s="299">
        <v>1358781</v>
      </c>
      <c r="DY10" s="299">
        <v>12614</v>
      </c>
      <c r="DZ10" s="299">
        <v>55170.3</v>
      </c>
      <c r="EA10" s="299">
        <v>98759.75</v>
      </c>
      <c r="EB10" s="299">
        <v>7039</v>
      </c>
      <c r="EC10" s="299">
        <v>196109.80000000002</v>
      </c>
      <c r="ED10" s="299">
        <v>370383</v>
      </c>
      <c r="EE10" s="299">
        <v>56996.57</v>
      </c>
      <c r="EF10" s="299">
        <v>29796</v>
      </c>
      <c r="EG10" s="299">
        <v>44518.100000000006</v>
      </c>
      <c r="EH10" s="299">
        <v>136248</v>
      </c>
      <c r="EI10" s="299">
        <v>20978</v>
      </c>
      <c r="EJ10" s="299">
        <v>6496.9599999999991</v>
      </c>
      <c r="EK10" s="299">
        <v>4752</v>
      </c>
      <c r="EL10" s="299">
        <v>270112.73000000004</v>
      </c>
      <c r="EM10" s="299">
        <v>5619</v>
      </c>
      <c r="EN10" s="299">
        <v>8659</v>
      </c>
      <c r="EO10" s="299">
        <v>2092</v>
      </c>
      <c r="EP10" s="299">
        <v>7758</v>
      </c>
      <c r="EQ10" s="299">
        <v>124</v>
      </c>
      <c r="ER10" s="299">
        <v>32180</v>
      </c>
      <c r="ES10" s="299">
        <v>6598</v>
      </c>
      <c r="ET10" s="299">
        <v>49614</v>
      </c>
      <c r="EU10" s="299">
        <v>3805855.3499999996</v>
      </c>
      <c r="EV10" s="299">
        <v>317538.38</v>
      </c>
      <c r="EW10" s="299">
        <v>689517.99</v>
      </c>
      <c r="EX10" s="299">
        <v>208547</v>
      </c>
      <c r="EY10" s="299">
        <v>1116458.8999999999</v>
      </c>
      <c r="EZ10" s="299">
        <v>1118095.3799999999</v>
      </c>
      <c r="FA10" s="299">
        <v>407936</v>
      </c>
      <c r="FB10" s="299">
        <v>305734.53999999998</v>
      </c>
      <c r="FC10" s="299">
        <v>600363.69999999995</v>
      </c>
      <c r="FD10" s="299">
        <v>130333.23999999999</v>
      </c>
      <c r="FE10" s="299">
        <v>396115.20000000001</v>
      </c>
      <c r="FF10" s="299">
        <v>240685</v>
      </c>
      <c r="FG10" s="299">
        <v>1063811.5</v>
      </c>
      <c r="FH10" s="299">
        <v>86954</v>
      </c>
      <c r="FI10" s="299">
        <v>0</v>
      </c>
      <c r="FJ10" s="299">
        <v>74960</v>
      </c>
      <c r="FK10" s="299">
        <v>34468</v>
      </c>
      <c r="FL10" s="299">
        <v>301120.52</v>
      </c>
      <c r="FM10" s="299">
        <v>0</v>
      </c>
      <c r="FN10" s="299">
        <v>0</v>
      </c>
      <c r="FO10" s="299">
        <v>7451454.5800000001</v>
      </c>
      <c r="FP10" s="299">
        <v>150998</v>
      </c>
      <c r="FQ10" s="299">
        <v>80952.5</v>
      </c>
      <c r="FR10" s="299">
        <v>407627.76</v>
      </c>
      <c r="FS10" s="299">
        <v>526218</v>
      </c>
      <c r="FT10" s="299">
        <v>273476</v>
      </c>
      <c r="FU10" s="299">
        <v>517331.1</v>
      </c>
      <c r="FV10" s="299">
        <v>286255</v>
      </c>
      <c r="FW10" s="299">
        <v>103980</v>
      </c>
      <c r="FX10" s="299">
        <v>578209</v>
      </c>
      <c r="FY10" s="299">
        <v>149886</v>
      </c>
      <c r="FZ10" s="299">
        <v>56979.7</v>
      </c>
      <c r="GA10" s="299">
        <v>141038</v>
      </c>
      <c r="GB10" s="299">
        <v>1635726.6099999999</v>
      </c>
      <c r="GC10" s="299">
        <v>62939.5</v>
      </c>
      <c r="GD10" s="299">
        <v>47891</v>
      </c>
      <c r="GE10" s="299">
        <v>267044.75</v>
      </c>
      <c r="GF10" s="299">
        <v>38272</v>
      </c>
      <c r="GG10" s="299">
        <v>192981</v>
      </c>
      <c r="GH10" s="299">
        <v>11202</v>
      </c>
      <c r="GI10" s="299">
        <v>50479</v>
      </c>
      <c r="GJ10" s="299">
        <v>18360</v>
      </c>
      <c r="GK10" s="299">
        <v>0</v>
      </c>
      <c r="GL10" s="299">
        <v>0</v>
      </c>
      <c r="GM10" s="299">
        <v>1235</v>
      </c>
      <c r="GN10" s="299">
        <v>38528</v>
      </c>
      <c r="GO10" s="299">
        <v>134773.14000000001</v>
      </c>
      <c r="GP10" s="299">
        <v>16730</v>
      </c>
      <c r="GQ10" s="299">
        <v>3400</v>
      </c>
      <c r="GR10" s="299">
        <v>0</v>
      </c>
      <c r="GS10" s="299">
        <v>68485</v>
      </c>
      <c r="GT10" s="299">
        <v>0</v>
      </c>
      <c r="GU10" s="299">
        <v>63956</v>
      </c>
      <c r="GV10" s="299">
        <v>1787142.9</v>
      </c>
      <c r="GW10" s="299">
        <v>4001</v>
      </c>
      <c r="GX10" s="299">
        <v>1060451.21</v>
      </c>
      <c r="GY10" s="299">
        <v>1655109.5</v>
      </c>
      <c r="GZ10" s="299">
        <v>38516465.310000002</v>
      </c>
      <c r="HA10" s="299">
        <v>4228514.8999999994</v>
      </c>
      <c r="HB10" s="299">
        <v>7306316.3899999997</v>
      </c>
      <c r="HC10" s="299">
        <v>8960866</v>
      </c>
      <c r="HD10" s="299">
        <v>2321134.4900000002</v>
      </c>
      <c r="HE10" s="299">
        <v>6123132</v>
      </c>
      <c r="HF10" s="299">
        <v>22205609.02</v>
      </c>
      <c r="HG10" s="299">
        <v>15832986.200000001</v>
      </c>
      <c r="HH10" s="299">
        <v>7753685.1400000006</v>
      </c>
      <c r="HI10" s="299">
        <v>4245297.25</v>
      </c>
      <c r="HJ10" s="299">
        <v>5837084.6699999999</v>
      </c>
      <c r="HK10" s="299">
        <v>3520456.93</v>
      </c>
      <c r="HL10" s="299">
        <v>7666912.8300000001</v>
      </c>
      <c r="HM10" s="299">
        <v>3255510.71</v>
      </c>
      <c r="HN10" s="299">
        <v>4593460.7699999996</v>
      </c>
      <c r="HO10" s="299">
        <v>173861.33999999994</v>
      </c>
      <c r="HP10" s="299">
        <v>76684.66</v>
      </c>
      <c r="HQ10" s="299">
        <v>140579.34000000003</v>
      </c>
      <c r="HR10" s="299">
        <v>13213</v>
      </c>
      <c r="HS10" s="299">
        <v>9543</v>
      </c>
      <c r="HT10" s="299">
        <v>188864</v>
      </c>
      <c r="HU10" s="299">
        <v>1412232.25</v>
      </c>
      <c r="HV10" s="299">
        <v>37814.5</v>
      </c>
      <c r="HW10" s="299">
        <v>143531</v>
      </c>
      <c r="HX10" s="299">
        <v>55998.34</v>
      </c>
      <c r="HY10" s="299">
        <v>434860.16</v>
      </c>
      <c r="HZ10" s="299">
        <v>6635</v>
      </c>
      <c r="IA10" s="299">
        <v>41453</v>
      </c>
      <c r="IB10" s="299">
        <v>800</v>
      </c>
      <c r="IC10" s="299">
        <v>0</v>
      </c>
      <c r="ID10" s="299">
        <v>2435717.33</v>
      </c>
      <c r="IE10" s="299">
        <v>474027</v>
      </c>
      <c r="IF10" s="299">
        <v>1773940.5</v>
      </c>
      <c r="IG10" s="299">
        <v>623044.96</v>
      </c>
      <c r="IH10" s="299">
        <v>1872675.34</v>
      </c>
      <c r="II10" s="299">
        <v>263372.15000000002</v>
      </c>
      <c r="IJ10" s="299">
        <v>214468.5</v>
      </c>
      <c r="IK10" s="299">
        <v>3954</v>
      </c>
      <c r="IL10" s="299">
        <v>57981</v>
      </c>
      <c r="IM10" s="299">
        <v>147922.5</v>
      </c>
      <c r="IN10" s="299">
        <v>2910</v>
      </c>
      <c r="IO10" s="299">
        <v>8284836</v>
      </c>
      <c r="IP10" s="299">
        <v>3988612</v>
      </c>
      <c r="IQ10" s="299">
        <v>392957</v>
      </c>
      <c r="IR10" s="299">
        <v>790860</v>
      </c>
      <c r="IS10" s="299">
        <v>297499</v>
      </c>
      <c r="IT10" s="299">
        <v>37018</v>
      </c>
      <c r="IU10" s="299">
        <v>286424.5</v>
      </c>
      <c r="IV10" s="299">
        <v>6813</v>
      </c>
      <c r="IW10" s="299">
        <v>144847</v>
      </c>
      <c r="IX10" s="299">
        <v>1228404</v>
      </c>
      <c r="IY10" s="299">
        <v>252786</v>
      </c>
      <c r="IZ10" s="299">
        <v>1364519</v>
      </c>
      <c r="JA10" s="299">
        <v>264370.40000000002</v>
      </c>
      <c r="JB10" s="299">
        <v>135400.87</v>
      </c>
      <c r="JC10" s="299">
        <v>238277.67</v>
      </c>
      <c r="JD10" s="299">
        <v>565356</v>
      </c>
      <c r="JE10" s="299">
        <v>365632</v>
      </c>
      <c r="JF10" s="299">
        <v>16000</v>
      </c>
      <c r="JG10" s="299">
        <v>2710826.6900000004</v>
      </c>
      <c r="JH10" s="299">
        <v>23320</v>
      </c>
      <c r="JI10" s="299">
        <v>75442.94</v>
      </c>
      <c r="JJ10" s="299">
        <v>125834.79000000001</v>
      </c>
      <c r="JK10" s="299">
        <v>1600</v>
      </c>
      <c r="JL10" s="299">
        <v>143032.58000000002</v>
      </c>
      <c r="JM10" s="299">
        <v>0</v>
      </c>
      <c r="JN10" s="299">
        <v>12247988.01</v>
      </c>
      <c r="JO10" s="299">
        <v>7932748.1999999993</v>
      </c>
      <c r="JP10" s="299">
        <v>2059724.6</v>
      </c>
      <c r="JQ10" s="299">
        <v>1012655</v>
      </c>
      <c r="JR10" s="299">
        <v>609899</v>
      </c>
      <c r="JS10" s="299">
        <v>228733.05</v>
      </c>
      <c r="JT10" s="299">
        <v>6303755.8899999997</v>
      </c>
      <c r="JU10" s="299">
        <v>4040659</v>
      </c>
      <c r="JV10" s="299">
        <v>724186</v>
      </c>
      <c r="JW10" s="299">
        <v>560516</v>
      </c>
      <c r="JX10" s="299">
        <v>174642.8</v>
      </c>
      <c r="JY10" s="299">
        <v>331688</v>
      </c>
      <c r="JZ10" s="299">
        <v>90970</v>
      </c>
      <c r="KA10" s="299">
        <v>9347.69</v>
      </c>
      <c r="KB10" s="299">
        <v>120402.38</v>
      </c>
      <c r="KC10" s="299">
        <v>28748882.09</v>
      </c>
      <c r="KD10" s="299">
        <v>5568598.5899999999</v>
      </c>
      <c r="KE10" s="299">
        <v>2679218.16</v>
      </c>
      <c r="KF10" s="299">
        <v>3244966.3</v>
      </c>
      <c r="KG10" s="299">
        <v>4368246</v>
      </c>
      <c r="KH10" s="299">
        <v>13286288.309999999</v>
      </c>
      <c r="KI10" s="299">
        <v>15637088.449999999</v>
      </c>
      <c r="KJ10" s="299">
        <v>4372531.9799999995</v>
      </c>
      <c r="KK10" s="299">
        <v>884251.49</v>
      </c>
      <c r="KL10" s="299">
        <v>18690157.530000001</v>
      </c>
      <c r="KM10" s="299">
        <v>2406042.88</v>
      </c>
      <c r="KN10" s="299">
        <v>1930230.59</v>
      </c>
      <c r="KO10" s="299">
        <v>8362554.9900000002</v>
      </c>
      <c r="KP10" s="299">
        <v>198678.13</v>
      </c>
      <c r="KQ10" s="299">
        <v>1972987.2000000002</v>
      </c>
      <c r="KR10" s="299">
        <v>18456615.649999999</v>
      </c>
      <c r="KS10" s="299">
        <v>1159406</v>
      </c>
      <c r="KT10" s="299">
        <v>4024303.83</v>
      </c>
      <c r="KU10" s="299">
        <v>558383</v>
      </c>
      <c r="KV10" s="299">
        <v>277350</v>
      </c>
      <c r="KW10" s="299">
        <v>2725523.7800000003</v>
      </c>
      <c r="KX10" s="299">
        <v>819663.75</v>
      </c>
      <c r="KY10" s="299">
        <v>208848.95</v>
      </c>
      <c r="KZ10" s="299">
        <v>2696064.1999999997</v>
      </c>
      <c r="LA10" s="299">
        <v>298281.42</v>
      </c>
      <c r="LB10" s="299">
        <v>18919664.760000002</v>
      </c>
      <c r="LC10" s="299">
        <v>2141382.7000000002</v>
      </c>
      <c r="LD10" s="299">
        <v>5904295</v>
      </c>
      <c r="LE10" s="299">
        <v>11869434.699999999</v>
      </c>
      <c r="LF10" s="299">
        <v>1430089.01</v>
      </c>
      <c r="LG10" s="299">
        <v>1682865.42</v>
      </c>
      <c r="LH10" s="299">
        <v>191937.25</v>
      </c>
      <c r="LI10" s="299">
        <v>5774242.0299999993</v>
      </c>
      <c r="LJ10" s="299">
        <v>89521</v>
      </c>
      <c r="LK10" s="299">
        <v>3454006.7</v>
      </c>
      <c r="LL10" s="299">
        <v>11528987.889999999</v>
      </c>
      <c r="LM10" s="299">
        <v>30266</v>
      </c>
      <c r="LN10" s="299">
        <v>1064954</v>
      </c>
      <c r="LO10" s="299">
        <v>191153878.16999999</v>
      </c>
      <c r="LP10" s="299">
        <v>13867935</v>
      </c>
      <c r="LQ10" s="299">
        <v>-258368.37999999989</v>
      </c>
      <c r="LR10" s="299">
        <v>1555852.03</v>
      </c>
      <c r="LS10" s="299">
        <v>217900</v>
      </c>
      <c r="LT10" s="299">
        <v>623656.5</v>
      </c>
      <c r="LU10" s="299">
        <v>139409.71000000002</v>
      </c>
      <c r="LV10" s="299">
        <v>97412</v>
      </c>
      <c r="LW10" s="299">
        <v>604274.5</v>
      </c>
      <c r="LX10" s="299">
        <v>793731</v>
      </c>
      <c r="LY10" s="299">
        <v>1451461.54</v>
      </c>
      <c r="LZ10" s="299">
        <v>326908.5</v>
      </c>
      <c r="MA10" s="299">
        <v>10652685.49</v>
      </c>
      <c r="MB10" s="299">
        <v>893027.85</v>
      </c>
      <c r="MC10" s="299">
        <v>698947.02</v>
      </c>
      <c r="MD10" s="299">
        <v>900513.34</v>
      </c>
      <c r="ME10" s="299">
        <v>771690.65</v>
      </c>
      <c r="MF10" s="299">
        <v>1784130.15</v>
      </c>
      <c r="MG10" s="299">
        <v>1580295.94</v>
      </c>
      <c r="MH10" s="299">
        <v>1837545.2</v>
      </c>
      <c r="MI10" s="299">
        <v>410141.68</v>
      </c>
      <c r="MJ10" s="299">
        <v>1249492.52</v>
      </c>
      <c r="MK10" s="299">
        <v>667338.88</v>
      </c>
      <c r="ML10" s="299">
        <v>1252309.8999999999</v>
      </c>
      <c r="MM10" s="299">
        <v>9007244.3900000006</v>
      </c>
      <c r="MN10" s="299">
        <v>372745.88</v>
      </c>
      <c r="MO10" s="299">
        <v>655904.4</v>
      </c>
      <c r="MP10" s="299">
        <v>346247</v>
      </c>
      <c r="MQ10" s="299">
        <v>1154471</v>
      </c>
      <c r="MR10" s="299">
        <v>1842054</v>
      </c>
      <c r="MS10" s="299">
        <v>3333433</v>
      </c>
      <c r="MT10" s="299">
        <v>1509041.8</v>
      </c>
      <c r="MU10" s="299">
        <v>3399606.48</v>
      </c>
      <c r="MV10" s="299">
        <v>150350.41999999998</v>
      </c>
      <c r="MW10" s="299">
        <v>47508001.230000004</v>
      </c>
      <c r="MX10" s="299">
        <v>5777992.9100000001</v>
      </c>
      <c r="MY10" s="299">
        <v>11400477</v>
      </c>
      <c r="MZ10" s="299">
        <v>46598870.649999999</v>
      </c>
      <c r="NA10" s="299">
        <v>2521539.84</v>
      </c>
      <c r="NB10" s="299">
        <v>3949387.06</v>
      </c>
      <c r="NC10" s="299">
        <v>7656516</v>
      </c>
      <c r="ND10" s="299">
        <v>47329603.68</v>
      </c>
      <c r="NE10" s="299">
        <v>14800</v>
      </c>
      <c r="NF10" s="299">
        <v>3756959.87</v>
      </c>
      <c r="NG10" s="299">
        <v>2477573</v>
      </c>
      <c r="NH10" s="299">
        <v>1656023.5</v>
      </c>
      <c r="NI10" s="299">
        <v>18127943.669999998</v>
      </c>
      <c r="NJ10" s="299">
        <v>4703566.7</v>
      </c>
      <c r="NK10" s="299">
        <v>2859906.14</v>
      </c>
      <c r="NL10" s="299">
        <v>1269445.78</v>
      </c>
      <c r="NM10" s="299">
        <v>5484031.3099999996</v>
      </c>
      <c r="NN10" s="299">
        <v>1003343.2</v>
      </c>
      <c r="NO10" s="299">
        <v>1892037</v>
      </c>
      <c r="NP10" s="299">
        <v>4189609.07</v>
      </c>
      <c r="NQ10" s="299">
        <v>950832.22000000009</v>
      </c>
      <c r="NR10" s="299">
        <v>611270.47</v>
      </c>
      <c r="NS10" s="299">
        <v>1009248</v>
      </c>
      <c r="NT10" s="299">
        <v>1379075</v>
      </c>
      <c r="NU10" s="299">
        <v>1442227.9300000002</v>
      </c>
      <c r="NV10" s="299">
        <v>398847</v>
      </c>
      <c r="NW10" s="299">
        <v>24344190.700000003</v>
      </c>
      <c r="NX10" s="299">
        <v>9054339.9199999999</v>
      </c>
      <c r="NY10" s="299">
        <v>1576742.81</v>
      </c>
      <c r="NZ10" s="299">
        <v>6917159.9800000004</v>
      </c>
      <c r="OA10" s="299">
        <v>7381237.3400000008</v>
      </c>
      <c r="OB10" s="299">
        <v>4397173.84</v>
      </c>
      <c r="OC10" s="299">
        <v>563609.5</v>
      </c>
      <c r="OD10" s="299">
        <v>11712357</v>
      </c>
      <c r="OE10" s="299">
        <v>0</v>
      </c>
      <c r="OF10" s="299">
        <v>23389539.07</v>
      </c>
      <c r="OG10" s="299">
        <v>1649671</v>
      </c>
      <c r="OH10" s="299">
        <v>35429682.980000004</v>
      </c>
      <c r="OI10" s="299">
        <v>1901120</v>
      </c>
      <c r="OJ10" s="299">
        <v>8319167.2999999998</v>
      </c>
      <c r="OK10" s="299">
        <v>0</v>
      </c>
      <c r="OL10" s="299">
        <v>2907254.03</v>
      </c>
      <c r="OM10" s="299">
        <v>684930.8</v>
      </c>
      <c r="ON10" s="299">
        <v>157175.67999999999</v>
      </c>
      <c r="OO10" s="299">
        <v>5393714.25</v>
      </c>
      <c r="OP10" s="299">
        <v>2823776.1399999997</v>
      </c>
      <c r="OQ10" s="299">
        <v>2039164.3</v>
      </c>
      <c r="OR10" s="299">
        <v>453412.79</v>
      </c>
      <c r="OS10" s="299">
        <v>-193829.02999999991</v>
      </c>
      <c r="OT10" s="299">
        <v>9280</v>
      </c>
      <c r="OU10" s="299">
        <v>53907</v>
      </c>
      <c r="OV10" s="299">
        <v>2698</v>
      </c>
      <c r="OW10" s="299">
        <v>118206</v>
      </c>
      <c r="OX10" s="299">
        <v>43496</v>
      </c>
      <c r="OY10" s="299">
        <v>0</v>
      </c>
      <c r="OZ10" s="299">
        <v>4160</v>
      </c>
      <c r="PA10" s="299">
        <v>9831</v>
      </c>
      <c r="PB10" s="299">
        <v>1580</v>
      </c>
      <c r="PC10" s="299">
        <v>63742</v>
      </c>
      <c r="PD10" s="299">
        <v>58325</v>
      </c>
      <c r="PE10" s="299">
        <v>49508</v>
      </c>
      <c r="PF10" s="299">
        <v>213577.14</v>
      </c>
      <c r="PG10" s="299">
        <v>1248015</v>
      </c>
      <c r="PH10" s="299">
        <v>61764</v>
      </c>
      <c r="PI10" s="299">
        <v>61418.679999999993</v>
      </c>
      <c r="PJ10" s="299">
        <v>25177</v>
      </c>
      <c r="PK10" s="299">
        <v>79130</v>
      </c>
      <c r="PL10" s="299">
        <v>19395.96</v>
      </c>
      <c r="PM10" s="299">
        <v>77085</v>
      </c>
      <c r="PN10" s="299">
        <v>33489</v>
      </c>
      <c r="PO10" s="299">
        <v>190156.5</v>
      </c>
      <c r="PP10" s="299">
        <v>6630</v>
      </c>
      <c r="PQ10" s="299">
        <v>0</v>
      </c>
      <c r="PR10" s="299">
        <v>12070</v>
      </c>
      <c r="PS10" s="299">
        <v>18478</v>
      </c>
      <c r="PT10" s="299">
        <v>0</v>
      </c>
      <c r="PU10" s="299">
        <v>73075</v>
      </c>
      <c r="PV10" s="299">
        <v>167698</v>
      </c>
      <c r="PW10" s="299">
        <v>48338</v>
      </c>
      <c r="PX10" s="299">
        <v>24528</v>
      </c>
      <c r="PY10" s="299">
        <v>1085</v>
      </c>
      <c r="PZ10" s="299">
        <v>182408</v>
      </c>
      <c r="QA10" s="299">
        <v>89733</v>
      </c>
      <c r="QB10" s="299">
        <v>43112</v>
      </c>
      <c r="QC10" s="299">
        <v>352882.14</v>
      </c>
      <c r="QD10" s="299">
        <v>-770270.12</v>
      </c>
      <c r="QE10" s="299">
        <v>0</v>
      </c>
      <c r="QF10" s="299">
        <v>3616.2</v>
      </c>
      <c r="QG10" s="299">
        <v>96100</v>
      </c>
      <c r="QH10" s="299">
        <v>61162</v>
      </c>
      <c r="QI10" s="299">
        <v>76781</v>
      </c>
      <c r="QJ10" s="299">
        <v>71857</v>
      </c>
      <c r="QK10" s="299">
        <v>166867</v>
      </c>
      <c r="QL10" s="299">
        <v>0</v>
      </c>
      <c r="QM10" s="299">
        <v>14382</v>
      </c>
      <c r="QN10" s="299">
        <v>875982.17999999993</v>
      </c>
      <c r="QO10" s="299">
        <v>21173.82</v>
      </c>
      <c r="QP10" s="299">
        <v>15326.5</v>
      </c>
      <c r="QQ10" s="299">
        <v>38810.239999999998</v>
      </c>
      <c r="QR10" s="299">
        <v>3725</v>
      </c>
      <c r="QS10" s="299">
        <v>25854</v>
      </c>
      <c r="QT10" s="299">
        <v>10968</v>
      </c>
      <c r="QU10" s="299">
        <v>5501</v>
      </c>
      <c r="QV10" s="299">
        <v>135634.5</v>
      </c>
      <c r="QW10" s="299">
        <v>13319</v>
      </c>
      <c r="QX10" s="299">
        <v>8758</v>
      </c>
      <c r="QY10" s="299">
        <v>0</v>
      </c>
      <c r="QZ10" s="299">
        <v>1500</v>
      </c>
      <c r="RA10" s="299">
        <v>23088</v>
      </c>
      <c r="RB10" s="299">
        <v>11526</v>
      </c>
      <c r="RC10" s="299">
        <v>1021.7999999999993</v>
      </c>
      <c r="RD10" s="299">
        <v>20252</v>
      </c>
      <c r="RE10" s="299">
        <v>1610</v>
      </c>
      <c r="RF10" s="299">
        <v>350</v>
      </c>
      <c r="RG10" s="299">
        <v>0</v>
      </c>
      <c r="RH10" s="299">
        <v>1108155.0899999996</v>
      </c>
      <c r="RI10" s="299">
        <v>46345</v>
      </c>
      <c r="RJ10" s="299">
        <v>298645.93</v>
      </c>
      <c r="RK10" s="299">
        <v>455640</v>
      </c>
      <c r="RL10" s="299">
        <v>0</v>
      </c>
      <c r="RM10" s="299">
        <v>181710</v>
      </c>
      <c r="RN10" s="299">
        <v>393772.62</v>
      </c>
      <c r="RO10" s="299">
        <v>682111.85</v>
      </c>
      <c r="RP10" s="299">
        <v>2948</v>
      </c>
      <c r="RQ10" s="299">
        <v>44809</v>
      </c>
      <c r="RR10" s="299">
        <v>182016.8</v>
      </c>
      <c r="RS10" s="299">
        <v>-2494.640000000014</v>
      </c>
      <c r="RT10" s="299">
        <v>58794.67</v>
      </c>
      <c r="RU10" s="299">
        <v>28135</v>
      </c>
      <c r="RV10" s="299">
        <v>-1983</v>
      </c>
      <c r="RW10" s="299">
        <v>63023.5</v>
      </c>
      <c r="RX10" s="299">
        <v>10809</v>
      </c>
      <c r="RY10" s="299">
        <v>58029.96</v>
      </c>
      <c r="RZ10" s="299">
        <v>110222.5</v>
      </c>
      <c r="SA10" s="299">
        <v>2101822.5</v>
      </c>
      <c r="SB10" s="299">
        <v>0</v>
      </c>
      <c r="SC10" s="299">
        <v>57025</v>
      </c>
      <c r="SD10" s="299">
        <v>0</v>
      </c>
      <c r="SE10" s="299">
        <v>0</v>
      </c>
      <c r="SF10" s="299">
        <v>30037</v>
      </c>
      <c r="SG10" s="299">
        <v>0</v>
      </c>
      <c r="SH10" s="299">
        <v>0</v>
      </c>
      <c r="SI10" s="299">
        <v>14308</v>
      </c>
      <c r="SJ10" s="299">
        <v>886</v>
      </c>
      <c r="SK10" s="299">
        <v>0</v>
      </c>
      <c r="SL10" s="299">
        <v>84102</v>
      </c>
      <c r="SM10" s="299">
        <v>81428</v>
      </c>
      <c r="SN10" s="299">
        <v>450761.89999999991</v>
      </c>
      <c r="SO10" s="299">
        <v>21869</v>
      </c>
      <c r="SP10" s="299">
        <v>2068</v>
      </c>
      <c r="SQ10" s="299">
        <v>85031</v>
      </c>
      <c r="SR10" s="299">
        <v>79462</v>
      </c>
      <c r="SS10" s="299">
        <v>63644</v>
      </c>
      <c r="ST10" s="299">
        <v>14519</v>
      </c>
      <c r="SU10" s="299">
        <v>226187.24</v>
      </c>
      <c r="SV10" s="299">
        <v>85916</v>
      </c>
      <c r="SW10" s="299">
        <v>86146</v>
      </c>
      <c r="SX10" s="299">
        <v>78908</v>
      </c>
      <c r="SY10" s="299">
        <v>69568</v>
      </c>
      <c r="SZ10" s="299">
        <v>6000</v>
      </c>
      <c r="TA10" s="299">
        <v>32495.89</v>
      </c>
      <c r="TB10" s="299">
        <v>62400</v>
      </c>
      <c r="TC10" s="299">
        <v>39712</v>
      </c>
      <c r="TD10" s="299">
        <v>147697</v>
      </c>
      <c r="TE10" s="299">
        <v>29248</v>
      </c>
      <c r="TF10" s="299">
        <v>742429.87</v>
      </c>
      <c r="TG10" s="299">
        <v>179444.28999999998</v>
      </c>
      <c r="TH10" s="299">
        <v>438483</v>
      </c>
      <c r="TI10" s="299">
        <v>149220</v>
      </c>
      <c r="TJ10" s="299">
        <v>1029211.74</v>
      </c>
      <c r="TK10" s="299">
        <v>22290.5</v>
      </c>
      <c r="TL10" s="299">
        <v>1078</v>
      </c>
      <c r="TM10" s="299">
        <v>0</v>
      </c>
      <c r="TN10" s="299">
        <v>-1373014.68</v>
      </c>
      <c r="TO10" s="299">
        <v>270562</v>
      </c>
      <c r="TP10" s="299">
        <v>35355</v>
      </c>
      <c r="TQ10" s="299">
        <v>13723</v>
      </c>
      <c r="TR10" s="299">
        <v>15758.21</v>
      </c>
      <c r="TS10" s="299">
        <v>43174</v>
      </c>
      <c r="TT10" s="299">
        <v>22803</v>
      </c>
      <c r="TU10" s="299">
        <v>3937448.45</v>
      </c>
      <c r="TV10" s="299">
        <v>16798</v>
      </c>
      <c r="TW10" s="299">
        <v>23572</v>
      </c>
      <c r="TX10" s="299">
        <v>41801</v>
      </c>
      <c r="TY10" s="299">
        <v>1264</v>
      </c>
      <c r="TZ10" s="299">
        <v>2654</v>
      </c>
      <c r="UA10" s="299">
        <v>35531</v>
      </c>
      <c r="UB10" s="299">
        <v>2298</v>
      </c>
      <c r="UC10" s="299">
        <v>2608</v>
      </c>
      <c r="UD10" s="299">
        <v>24678</v>
      </c>
      <c r="UE10" s="299">
        <v>35114</v>
      </c>
      <c r="UF10" s="299">
        <v>60007</v>
      </c>
      <c r="UG10" s="299">
        <v>38799</v>
      </c>
      <c r="UH10" s="299">
        <v>73715.259999999995</v>
      </c>
      <c r="UI10" s="299">
        <v>15980</v>
      </c>
      <c r="UJ10" s="299">
        <v>3344</v>
      </c>
      <c r="UK10" s="299">
        <v>75898</v>
      </c>
      <c r="UL10" s="299">
        <v>27420</v>
      </c>
      <c r="UM10" s="299">
        <v>121152.68</v>
      </c>
      <c r="UN10" s="299">
        <v>0</v>
      </c>
      <c r="UO10" s="299">
        <v>94568</v>
      </c>
      <c r="UP10" s="299">
        <v>17704</v>
      </c>
      <c r="UQ10" s="299">
        <v>150714.84999999998</v>
      </c>
      <c r="UR10" s="299">
        <v>56366</v>
      </c>
      <c r="US10" s="299">
        <v>21997</v>
      </c>
      <c r="UT10" s="299">
        <v>81067</v>
      </c>
      <c r="UU10" s="299">
        <v>110074.5</v>
      </c>
      <c r="UV10" s="299">
        <v>6397</v>
      </c>
      <c r="UW10" s="299">
        <v>57497</v>
      </c>
      <c r="UX10" s="299">
        <v>29407.25</v>
      </c>
      <c r="UY10" s="299">
        <v>239726</v>
      </c>
      <c r="UZ10" s="299">
        <v>124884</v>
      </c>
      <c r="VA10" s="299">
        <v>13960</v>
      </c>
      <c r="VB10" s="299">
        <v>148131</v>
      </c>
      <c r="VC10" s="299">
        <v>137485</v>
      </c>
      <c r="VD10" s="299">
        <v>50911</v>
      </c>
      <c r="VE10" s="299">
        <v>3856</v>
      </c>
      <c r="VF10" s="299">
        <v>187448.76</v>
      </c>
      <c r="VG10" s="299">
        <v>1171063.67</v>
      </c>
      <c r="VH10" s="299">
        <v>1611312.38</v>
      </c>
      <c r="VI10" s="299">
        <v>38133.35</v>
      </c>
      <c r="VJ10" s="299">
        <v>0</v>
      </c>
      <c r="VK10" s="299">
        <v>23884</v>
      </c>
      <c r="VL10" s="299">
        <v>413272</v>
      </c>
      <c r="VM10" s="299">
        <v>130517</v>
      </c>
      <c r="VN10" s="299">
        <v>27629</v>
      </c>
      <c r="VO10" s="299">
        <v>43093</v>
      </c>
      <c r="VP10" s="299">
        <v>36486.46</v>
      </c>
      <c r="VQ10" s="299">
        <v>92811</v>
      </c>
      <c r="VR10" s="299">
        <v>6510</v>
      </c>
      <c r="VS10" s="299">
        <v>260234</v>
      </c>
      <c r="VT10" s="299">
        <v>93352.93</v>
      </c>
      <c r="VU10" s="299">
        <v>65138.13</v>
      </c>
      <c r="VV10" s="299">
        <v>19251</v>
      </c>
      <c r="VW10" s="299">
        <v>814030.5</v>
      </c>
      <c r="VX10" s="299">
        <v>124271.67</v>
      </c>
      <c r="VY10" s="299">
        <v>291288.56</v>
      </c>
      <c r="VZ10" s="299">
        <v>6324018</v>
      </c>
      <c r="WA10" s="299">
        <v>370282</v>
      </c>
      <c r="WB10" s="299">
        <v>11171.35</v>
      </c>
      <c r="WC10" s="299">
        <v>8970</v>
      </c>
      <c r="WD10" s="299">
        <v>512529</v>
      </c>
      <c r="WE10" s="299">
        <v>11656</v>
      </c>
      <c r="WF10" s="299">
        <v>7937</v>
      </c>
      <c r="WG10" s="299">
        <v>-16251</v>
      </c>
      <c r="WH10" s="299">
        <v>1534359</v>
      </c>
      <c r="WI10" s="299">
        <v>1648</v>
      </c>
      <c r="WJ10" s="299">
        <v>0</v>
      </c>
      <c r="WK10" s="299">
        <v>0</v>
      </c>
      <c r="WL10" s="299">
        <v>0</v>
      </c>
      <c r="WM10" s="299">
        <v>1101111.08</v>
      </c>
      <c r="WN10" s="299">
        <v>13381</v>
      </c>
      <c r="WO10" s="299">
        <v>64000</v>
      </c>
      <c r="WP10" s="299">
        <v>158388.18</v>
      </c>
      <c r="WQ10" s="299">
        <v>37740</v>
      </c>
      <c r="WR10" s="299">
        <v>47108.6</v>
      </c>
      <c r="WS10" s="299">
        <v>116672.38</v>
      </c>
      <c r="WT10" s="299">
        <v>38352.9</v>
      </c>
      <c r="WU10" s="299">
        <v>3063</v>
      </c>
      <c r="WV10" s="299">
        <v>46446.35</v>
      </c>
      <c r="WW10" s="299">
        <v>64640</v>
      </c>
      <c r="WX10" s="299">
        <v>13343</v>
      </c>
      <c r="WY10" s="299">
        <v>0</v>
      </c>
      <c r="WZ10" s="299">
        <v>4909</v>
      </c>
      <c r="XA10" s="299">
        <v>4302.6000000000004</v>
      </c>
      <c r="XB10" s="299">
        <v>0</v>
      </c>
      <c r="XC10" s="299">
        <v>4728</v>
      </c>
      <c r="XD10" s="299">
        <v>10902</v>
      </c>
      <c r="XE10" s="299">
        <v>3545.2</v>
      </c>
      <c r="XF10" s="299">
        <v>13252.3</v>
      </c>
      <c r="XG10" s="299">
        <v>29139.7</v>
      </c>
      <c r="XH10" s="299">
        <v>719</v>
      </c>
      <c r="XI10" s="299">
        <v>7868</v>
      </c>
      <c r="XJ10" s="299">
        <v>2535981.59</v>
      </c>
      <c r="XK10" s="299">
        <v>4352</v>
      </c>
      <c r="XL10" s="299">
        <v>63550</v>
      </c>
      <c r="XM10" s="299">
        <v>165246</v>
      </c>
      <c r="XN10" s="299">
        <v>48415</v>
      </c>
      <c r="XO10" s="299">
        <v>70122</v>
      </c>
      <c r="XP10" s="299">
        <v>3756</v>
      </c>
      <c r="XQ10" s="299">
        <v>24016</v>
      </c>
      <c r="XR10" s="299">
        <v>24062</v>
      </c>
      <c r="XS10" s="299">
        <v>14073.6</v>
      </c>
      <c r="XT10" s="299">
        <v>33320.5</v>
      </c>
      <c r="XU10" s="299">
        <v>48247</v>
      </c>
      <c r="XV10" s="299">
        <v>11067.25</v>
      </c>
      <c r="XW10" s="299">
        <v>13135.6</v>
      </c>
      <c r="XX10" s="299">
        <v>0</v>
      </c>
      <c r="XY10" s="299">
        <v>731</v>
      </c>
      <c r="XZ10" s="299">
        <v>15239</v>
      </c>
      <c r="YA10" s="299">
        <v>1276223.8499999999</v>
      </c>
      <c r="YB10" s="299">
        <v>27180</v>
      </c>
      <c r="YC10" s="299">
        <v>-5631</v>
      </c>
      <c r="YD10" s="299">
        <v>36966</v>
      </c>
      <c r="YE10" s="299">
        <v>19611</v>
      </c>
      <c r="YF10" s="299">
        <v>2742</v>
      </c>
      <c r="YG10" s="299">
        <v>42780</v>
      </c>
      <c r="YH10" s="299">
        <v>1231237.18</v>
      </c>
      <c r="YI10" s="299">
        <v>57219</v>
      </c>
      <c r="YJ10" s="299">
        <v>26840.61</v>
      </c>
      <c r="YK10" s="299">
        <v>32780</v>
      </c>
      <c r="YL10" s="299">
        <v>5049</v>
      </c>
      <c r="YM10" s="299">
        <v>46876.3</v>
      </c>
      <c r="YN10" s="299">
        <v>2666</v>
      </c>
      <c r="YO10" s="299">
        <v>0</v>
      </c>
      <c r="YP10" s="299">
        <v>-65677</v>
      </c>
      <c r="YQ10" s="299">
        <v>812972.33000000007</v>
      </c>
      <c r="YR10" s="299">
        <v>450</v>
      </c>
      <c r="YS10" s="299">
        <v>2500</v>
      </c>
      <c r="YT10" s="299">
        <v>141734.75</v>
      </c>
      <c r="YU10" s="299">
        <v>120911</v>
      </c>
      <c r="YV10" s="299">
        <v>271</v>
      </c>
      <c r="YW10" s="299">
        <v>15205</v>
      </c>
      <c r="YX10" s="299">
        <v>128252.5</v>
      </c>
      <c r="YY10" s="299">
        <v>40715</v>
      </c>
      <c r="YZ10" s="299">
        <v>166552</v>
      </c>
      <c r="ZA10" s="299">
        <v>14522.5</v>
      </c>
      <c r="ZB10" s="299">
        <v>6057.5</v>
      </c>
      <c r="ZC10" s="299">
        <v>4028</v>
      </c>
      <c r="ZD10" s="299">
        <v>6886</v>
      </c>
      <c r="ZE10" s="299">
        <v>22179.5</v>
      </c>
      <c r="ZF10" s="299">
        <v>19174.75</v>
      </c>
      <c r="ZG10" s="299">
        <v>116266.32999999996</v>
      </c>
      <c r="ZH10" s="299">
        <v>4113</v>
      </c>
      <c r="ZI10" s="299">
        <v>19007.75</v>
      </c>
      <c r="ZJ10" s="299">
        <v>697</v>
      </c>
      <c r="ZK10" s="299">
        <v>11381.5</v>
      </c>
      <c r="ZL10" s="299">
        <v>1379</v>
      </c>
      <c r="ZM10" s="299">
        <v>1160303</v>
      </c>
      <c r="ZN10" s="299">
        <v>2730</v>
      </c>
      <c r="ZO10" s="299">
        <v>3353</v>
      </c>
      <c r="ZP10" s="299">
        <v>23337</v>
      </c>
      <c r="ZQ10" s="299">
        <v>35996</v>
      </c>
      <c r="ZR10" s="299">
        <v>8338</v>
      </c>
      <c r="ZS10" s="299">
        <v>2742</v>
      </c>
      <c r="ZT10" s="299">
        <v>1683258.24</v>
      </c>
      <c r="ZU10" s="299">
        <v>103624</v>
      </c>
      <c r="ZV10" s="299">
        <v>163997.78</v>
      </c>
      <c r="ZW10" s="299">
        <v>73113</v>
      </c>
      <c r="ZX10" s="299">
        <v>41324</v>
      </c>
      <c r="ZY10" s="299">
        <v>122426</v>
      </c>
      <c r="ZZ10" s="299">
        <v>28500</v>
      </c>
      <c r="AAA10" s="299">
        <v>568700.52</v>
      </c>
      <c r="AAB10" s="299">
        <v>0</v>
      </c>
      <c r="AAC10" s="299">
        <v>1100</v>
      </c>
      <c r="AAD10" s="299">
        <v>61870</v>
      </c>
      <c r="AAE10" s="299">
        <v>522875</v>
      </c>
      <c r="AAF10" s="299">
        <v>0</v>
      </c>
      <c r="AAG10" s="299">
        <v>6005</v>
      </c>
      <c r="AAH10" s="299">
        <v>95392</v>
      </c>
      <c r="AAI10" s="299">
        <v>8400</v>
      </c>
      <c r="AAJ10" s="299">
        <v>20112</v>
      </c>
      <c r="AAK10" s="299">
        <v>390</v>
      </c>
      <c r="AAL10" s="299">
        <v>0</v>
      </c>
      <c r="AAM10" s="299">
        <v>272970</v>
      </c>
      <c r="AAN10" s="299">
        <v>179572</v>
      </c>
      <c r="AAO10" s="299">
        <v>12800</v>
      </c>
      <c r="AAP10" s="299">
        <v>23034</v>
      </c>
      <c r="AAQ10" s="299">
        <v>61455.199999999997</v>
      </c>
      <c r="AAR10" s="299">
        <v>0</v>
      </c>
      <c r="AAS10" s="299">
        <v>40472</v>
      </c>
      <c r="AAT10" s="299">
        <v>4174316.5700000003</v>
      </c>
      <c r="AAU10" s="299">
        <v>638836.82000000007</v>
      </c>
      <c r="AAV10" s="299">
        <v>796269.68</v>
      </c>
      <c r="AAW10" s="299">
        <v>271641</v>
      </c>
      <c r="AAX10" s="299">
        <v>300129</v>
      </c>
      <c r="AAY10" s="299">
        <v>93019</v>
      </c>
      <c r="AAZ10" s="299">
        <v>149081</v>
      </c>
      <c r="ABA10" s="299">
        <v>375058</v>
      </c>
      <c r="ABB10" s="299">
        <v>21998535.239999998</v>
      </c>
      <c r="ABC10" s="299">
        <v>16769101.32</v>
      </c>
      <c r="ABD10" s="299">
        <v>3479617</v>
      </c>
      <c r="ABE10" s="299">
        <v>1530993.6</v>
      </c>
      <c r="ABF10" s="299">
        <v>5281792.99</v>
      </c>
      <c r="ABG10" s="299">
        <v>3601779.63</v>
      </c>
      <c r="ABH10" s="299">
        <v>2383790.12</v>
      </c>
      <c r="ABI10" s="299">
        <v>2503396.5099999998</v>
      </c>
      <c r="ABJ10" s="299">
        <v>675577.91999999993</v>
      </c>
      <c r="ABK10" s="299">
        <v>3489496</v>
      </c>
      <c r="ABL10" s="299">
        <v>172694</v>
      </c>
      <c r="ABM10" s="299">
        <v>9532308.0800000001</v>
      </c>
      <c r="ABN10" s="299">
        <v>78391</v>
      </c>
      <c r="ABO10" s="299">
        <v>147758.5</v>
      </c>
      <c r="ABP10" s="299">
        <v>2275001.73</v>
      </c>
      <c r="ABQ10" s="299">
        <v>26341</v>
      </c>
      <c r="ABR10" s="299">
        <v>4706.67</v>
      </c>
      <c r="ABS10" s="299">
        <v>61500</v>
      </c>
      <c r="ABT10" s="299">
        <v>882766.1</v>
      </c>
      <c r="ABU10" s="299">
        <v>1910759.3</v>
      </c>
      <c r="ABV10" s="299">
        <v>50752</v>
      </c>
      <c r="ABW10" s="299">
        <v>470397</v>
      </c>
      <c r="ABX10" s="299">
        <v>246691.7</v>
      </c>
      <c r="ABY10" s="299">
        <v>144485</v>
      </c>
      <c r="ABZ10" s="299">
        <v>4373888.7300000004</v>
      </c>
      <c r="ACA10" s="299">
        <v>6225603.1900000004</v>
      </c>
      <c r="ACB10" s="299">
        <v>177961.33000000002</v>
      </c>
      <c r="ACC10" s="299">
        <v>299266.5</v>
      </c>
      <c r="ACD10" s="299">
        <v>395798.3</v>
      </c>
      <c r="ACE10" s="299">
        <v>64543.7</v>
      </c>
      <c r="ACF10" s="299">
        <v>10135871.42</v>
      </c>
      <c r="ACG10" s="299">
        <v>13567950.059999999</v>
      </c>
      <c r="ACH10" s="299">
        <v>172105.57</v>
      </c>
      <c r="ACI10" s="299">
        <v>-304738.81999999995</v>
      </c>
      <c r="ACJ10" s="299">
        <v>864546.32000000007</v>
      </c>
      <c r="ACK10" s="299">
        <v>278671</v>
      </c>
      <c r="ACL10" s="299">
        <v>1485434.39</v>
      </c>
      <c r="ACM10" s="299">
        <v>-362424.85</v>
      </c>
      <c r="ACN10" s="299">
        <v>1349949.21</v>
      </c>
      <c r="ACO10" s="299">
        <v>102359591.84</v>
      </c>
      <c r="ACP10" s="299">
        <v>8808637</v>
      </c>
      <c r="ACQ10" s="299">
        <v>10841650.970000001</v>
      </c>
      <c r="ACR10" s="299">
        <v>55340918.189999998</v>
      </c>
      <c r="ACS10" s="299">
        <v>3626278.96</v>
      </c>
      <c r="ACT10" s="299">
        <v>655725.59</v>
      </c>
      <c r="ACU10" s="299">
        <v>7807264.71</v>
      </c>
      <c r="ACV10" s="299">
        <v>539549</v>
      </c>
      <c r="ACW10" s="299">
        <v>13533421.4</v>
      </c>
      <c r="ACX10" s="299">
        <v>6460849.3499999996</v>
      </c>
      <c r="ACY10" s="299">
        <v>2026174.52</v>
      </c>
      <c r="ACZ10" s="299">
        <v>753459.8</v>
      </c>
      <c r="ADA10" s="299">
        <v>1630557.79</v>
      </c>
      <c r="ADB10" s="299">
        <v>844828.76</v>
      </c>
      <c r="ADC10" s="299">
        <v>948233</v>
      </c>
      <c r="ADD10" s="299">
        <v>1861577.96</v>
      </c>
      <c r="ADE10" s="299">
        <v>1511136.49</v>
      </c>
      <c r="ADF10" s="299">
        <v>3250013.5700000003</v>
      </c>
      <c r="ADG10" s="299">
        <v>2151439.4500000002</v>
      </c>
      <c r="ADH10" s="299">
        <v>208817.16999999998</v>
      </c>
      <c r="ADI10" s="299">
        <v>1982150</v>
      </c>
      <c r="ADJ10" s="299">
        <v>601764.14</v>
      </c>
      <c r="ADK10" s="299">
        <v>398482</v>
      </c>
      <c r="ADL10" s="299">
        <v>368169.4</v>
      </c>
      <c r="ADM10" s="299">
        <v>1603516.67</v>
      </c>
      <c r="ADN10" s="299">
        <v>693966.75</v>
      </c>
      <c r="ADO10" s="299">
        <v>6912108.7199999997</v>
      </c>
      <c r="ADP10" s="299">
        <v>0</v>
      </c>
      <c r="ADQ10" s="299">
        <v>9385340.4299999997</v>
      </c>
      <c r="ADR10" s="299">
        <v>3101860.9</v>
      </c>
      <c r="ADS10" s="299">
        <v>589608</v>
      </c>
      <c r="ADT10" s="299">
        <v>329262</v>
      </c>
      <c r="ADU10" s="299">
        <v>1050611.23</v>
      </c>
      <c r="ADV10" s="299">
        <v>1959606.2</v>
      </c>
      <c r="ADW10" s="299">
        <v>843044.83</v>
      </c>
      <c r="ADX10" s="299">
        <v>411853</v>
      </c>
      <c r="ADY10" s="299">
        <v>628922.5</v>
      </c>
      <c r="ADZ10" s="299">
        <v>70950</v>
      </c>
      <c r="AEA10" s="299">
        <v>938854.95</v>
      </c>
      <c r="AEB10" s="299">
        <v>593890.13</v>
      </c>
      <c r="AEC10" s="299">
        <v>128563.21</v>
      </c>
      <c r="AED10" s="299">
        <v>5962</v>
      </c>
      <c r="AEE10" s="299">
        <v>6369</v>
      </c>
      <c r="AEF10" s="299">
        <v>126323</v>
      </c>
      <c r="AEG10" s="299">
        <v>9271</v>
      </c>
      <c r="AEH10" s="299">
        <v>28242</v>
      </c>
      <c r="AEI10" s="299">
        <v>3314</v>
      </c>
      <c r="AEJ10" s="299">
        <v>5094</v>
      </c>
      <c r="AEK10" s="299">
        <v>0</v>
      </c>
      <c r="AEL10" s="299">
        <v>412</v>
      </c>
      <c r="AEM10" s="299">
        <v>0</v>
      </c>
      <c r="AEN10" s="299">
        <v>22717972.199999999</v>
      </c>
      <c r="AEO10" s="299">
        <v>89845.290000000008</v>
      </c>
      <c r="AEP10" s="299">
        <v>49570</v>
      </c>
      <c r="AEQ10" s="299">
        <v>32567</v>
      </c>
      <c r="AER10" s="299">
        <v>14422</v>
      </c>
      <c r="AES10" s="299">
        <v>68658</v>
      </c>
      <c r="AET10" s="299">
        <v>0</v>
      </c>
      <c r="AEU10" s="299">
        <v>103074</v>
      </c>
      <c r="AEV10" s="299">
        <v>12333</v>
      </c>
      <c r="AEW10" s="299">
        <v>1350</v>
      </c>
      <c r="AEX10" s="299">
        <v>445566</v>
      </c>
      <c r="AEY10" s="299">
        <v>544</v>
      </c>
      <c r="AEZ10" s="299">
        <v>866404.6</v>
      </c>
      <c r="AFA10" s="299">
        <v>184468.65</v>
      </c>
      <c r="AFB10" s="299">
        <v>38841.14</v>
      </c>
      <c r="AFC10" s="299">
        <v>43117</v>
      </c>
      <c r="AFD10" s="299">
        <v>26892.720000000001</v>
      </c>
      <c r="AFE10" s="299">
        <v>117507.86</v>
      </c>
      <c r="AFF10" s="299">
        <v>10221.75</v>
      </c>
      <c r="AFG10" s="299">
        <v>104972.94</v>
      </c>
      <c r="AFH10" s="299">
        <v>73390</v>
      </c>
      <c r="AFI10" s="299">
        <v>218291.56</v>
      </c>
      <c r="AFJ10" s="299">
        <v>22174</v>
      </c>
      <c r="AFK10" s="299">
        <v>3578835.61</v>
      </c>
      <c r="AFL10" s="299">
        <v>572210.29</v>
      </c>
      <c r="AFM10" s="299">
        <v>43816</v>
      </c>
      <c r="AFN10" s="299">
        <v>89920</v>
      </c>
      <c r="AFO10" s="299">
        <v>28000</v>
      </c>
      <c r="AFP10" s="299">
        <v>114245</v>
      </c>
      <c r="AFQ10" s="299">
        <v>100607.6</v>
      </c>
      <c r="AFR10" s="299">
        <v>0</v>
      </c>
      <c r="AFS10" s="299">
        <v>25739024.940000001</v>
      </c>
      <c r="AFT10" s="299">
        <v>3722284.0700000003</v>
      </c>
      <c r="AFU10" s="299">
        <v>2519</v>
      </c>
      <c r="AFV10" s="299">
        <v>996347</v>
      </c>
      <c r="AFW10" s="299">
        <v>694546.08</v>
      </c>
      <c r="AFX10" s="299">
        <v>1280585.58</v>
      </c>
      <c r="AFY10" s="299">
        <v>927436.6</v>
      </c>
      <c r="AFZ10" s="299">
        <v>566985.52</v>
      </c>
      <c r="AGA10" s="299">
        <v>6005</v>
      </c>
      <c r="AGB10" s="299">
        <v>609611.19999999995</v>
      </c>
      <c r="AGC10" s="299">
        <v>2687189</v>
      </c>
      <c r="AGD10" s="299">
        <v>77657</v>
      </c>
      <c r="AGE10" s="299">
        <v>56065</v>
      </c>
      <c r="AGF10" s="299">
        <v>787290</v>
      </c>
      <c r="AGG10" s="299">
        <v>237443.82</v>
      </c>
      <c r="AGH10" s="299">
        <v>2215957.2200000002</v>
      </c>
      <c r="AGI10" s="299">
        <v>212301</v>
      </c>
      <c r="AGJ10" s="299">
        <v>2597852.31</v>
      </c>
      <c r="AGK10" s="299">
        <v>0</v>
      </c>
      <c r="AGL10" s="299">
        <v>293193</v>
      </c>
      <c r="AGM10" s="299">
        <v>0</v>
      </c>
      <c r="AGN10" s="299">
        <v>1157026</v>
      </c>
      <c r="AGO10" s="299">
        <v>0</v>
      </c>
      <c r="AGP10" s="299">
        <v>7696</v>
      </c>
    </row>
    <row r="11" spans="1:874" x14ac:dyDescent="0.25">
      <c r="B11" s="298" t="s">
        <v>12</v>
      </c>
      <c r="C11" s="297" t="s">
        <v>13</v>
      </c>
      <c r="D11" s="299">
        <v>363903763.75</v>
      </c>
      <c r="E11" s="299">
        <v>5689587</v>
      </c>
      <c r="F11" s="299">
        <v>10343575</v>
      </c>
      <c r="G11" s="299">
        <v>2271580</v>
      </c>
      <c r="H11" s="299">
        <v>28448381</v>
      </c>
      <c r="I11" s="299">
        <v>14961624</v>
      </c>
      <c r="J11" s="299">
        <v>54728046.239999995</v>
      </c>
      <c r="K11" s="299">
        <v>6884123.8799999999</v>
      </c>
      <c r="L11" s="299">
        <v>9332022.7599999998</v>
      </c>
      <c r="M11" s="299">
        <v>7320995</v>
      </c>
      <c r="N11" s="299">
        <v>8110209.4000000004</v>
      </c>
      <c r="O11" s="299">
        <v>2357498</v>
      </c>
      <c r="P11" s="299">
        <v>6120158</v>
      </c>
      <c r="Q11" s="299">
        <v>3135077.44</v>
      </c>
      <c r="R11" s="299">
        <v>2046137</v>
      </c>
      <c r="S11" s="299">
        <v>16427169.289999999</v>
      </c>
      <c r="T11" s="299">
        <v>15475951.370000001</v>
      </c>
      <c r="U11" s="299">
        <v>893284</v>
      </c>
      <c r="V11" s="299">
        <v>262278743.81</v>
      </c>
      <c r="W11" s="299">
        <v>28199413.280000001</v>
      </c>
      <c r="X11" s="299">
        <v>3294946.2</v>
      </c>
      <c r="Y11" s="299">
        <v>13489995</v>
      </c>
      <c r="Z11" s="299">
        <v>8924874.6600000001</v>
      </c>
      <c r="AA11" s="299">
        <v>8172417.54</v>
      </c>
      <c r="AB11" s="299">
        <v>3460590</v>
      </c>
      <c r="AC11" s="299">
        <v>56470698.600000001</v>
      </c>
      <c r="AD11" s="299">
        <v>11199735.720000001</v>
      </c>
      <c r="AE11" s="299">
        <v>3423439</v>
      </c>
      <c r="AF11" s="299">
        <v>34382165.219999999</v>
      </c>
      <c r="AG11" s="299">
        <v>8938601.129999999</v>
      </c>
      <c r="AH11" s="299">
        <v>22630442.350000001</v>
      </c>
      <c r="AI11" s="299">
        <v>18853726.579999998</v>
      </c>
      <c r="AJ11" s="299">
        <v>10407981</v>
      </c>
      <c r="AK11" s="299">
        <v>1708341</v>
      </c>
      <c r="AL11" s="299">
        <v>2069210</v>
      </c>
      <c r="AM11" s="299">
        <v>17095568</v>
      </c>
      <c r="AN11" s="299">
        <v>8548763.3900000006</v>
      </c>
      <c r="AO11" s="299">
        <v>4745347.5600000005</v>
      </c>
      <c r="AP11" s="299">
        <v>4388351.91</v>
      </c>
      <c r="AQ11" s="299">
        <v>2766854</v>
      </c>
      <c r="AR11" s="299">
        <v>1630454.93</v>
      </c>
      <c r="AS11" s="299">
        <v>517902.42000000004</v>
      </c>
      <c r="AT11" s="299">
        <v>79950763</v>
      </c>
      <c r="AU11" s="299">
        <v>995952.39</v>
      </c>
      <c r="AV11" s="299">
        <v>2065352.7199999997</v>
      </c>
      <c r="AW11" s="299">
        <v>2831614</v>
      </c>
      <c r="AX11" s="299">
        <v>3746185.9</v>
      </c>
      <c r="AY11" s="299">
        <v>4541432.24</v>
      </c>
      <c r="AZ11" s="299">
        <v>3097029.46</v>
      </c>
      <c r="BA11" s="299">
        <v>2685933</v>
      </c>
      <c r="BB11" s="299">
        <v>830964</v>
      </c>
      <c r="BC11" s="299">
        <v>928242.4</v>
      </c>
      <c r="BD11" s="299">
        <v>737455</v>
      </c>
      <c r="BE11" s="299">
        <v>1499208.15</v>
      </c>
      <c r="BF11" s="299">
        <v>16748671</v>
      </c>
      <c r="BG11" s="299">
        <v>6286681.7300000004</v>
      </c>
      <c r="BH11" s="299">
        <v>662276.66</v>
      </c>
      <c r="BI11" s="299">
        <v>67559014.320000008</v>
      </c>
      <c r="BJ11" s="299">
        <v>44841254.869999997</v>
      </c>
      <c r="BK11" s="299">
        <v>2874824.1799999997</v>
      </c>
      <c r="BL11" s="299">
        <v>1882991.9</v>
      </c>
      <c r="BM11" s="299">
        <v>5071346.71</v>
      </c>
      <c r="BN11" s="299">
        <v>3148359.87</v>
      </c>
      <c r="BO11" s="299">
        <v>2677800.7400000002</v>
      </c>
      <c r="BP11" s="299">
        <v>59373699.960000001</v>
      </c>
      <c r="BQ11" s="299">
        <v>4159113</v>
      </c>
      <c r="BR11" s="299">
        <v>2752819</v>
      </c>
      <c r="BS11" s="299">
        <v>3970439.05</v>
      </c>
      <c r="BT11" s="299">
        <v>3249211</v>
      </c>
      <c r="BU11" s="299">
        <v>1349350</v>
      </c>
      <c r="BV11" s="299">
        <v>888138</v>
      </c>
      <c r="BW11" s="299">
        <v>3757080</v>
      </c>
      <c r="BX11" s="299">
        <v>50672680.25</v>
      </c>
      <c r="BY11" s="299">
        <v>3706074.76</v>
      </c>
      <c r="BZ11" s="299">
        <v>12112672.460000001</v>
      </c>
      <c r="CA11" s="299">
        <v>11321849</v>
      </c>
      <c r="CB11" s="299">
        <v>1854541.82</v>
      </c>
      <c r="CC11" s="299">
        <v>1194403.93</v>
      </c>
      <c r="CD11" s="299">
        <v>7782429.5</v>
      </c>
      <c r="CE11" s="299">
        <v>191752654.40000001</v>
      </c>
      <c r="CF11" s="299">
        <v>7910052</v>
      </c>
      <c r="CG11" s="299">
        <v>15637875.210000001</v>
      </c>
      <c r="CH11" s="299">
        <v>1810080.5</v>
      </c>
      <c r="CI11" s="299">
        <v>2645741.25</v>
      </c>
      <c r="CJ11" s="299">
        <v>2283688</v>
      </c>
      <c r="CK11" s="299">
        <v>2822378.75</v>
      </c>
      <c r="CL11" s="299">
        <v>7290314</v>
      </c>
      <c r="CM11" s="299">
        <v>881102.28</v>
      </c>
      <c r="CN11" s="299">
        <v>2357206</v>
      </c>
      <c r="CO11" s="299">
        <v>2545966</v>
      </c>
      <c r="CP11" s="299">
        <v>5219686.3</v>
      </c>
      <c r="CQ11" s="299">
        <v>1357891.7</v>
      </c>
      <c r="CR11" s="299">
        <v>83583905.629999995</v>
      </c>
      <c r="CS11" s="299">
        <v>3398998.38</v>
      </c>
      <c r="CT11" s="299">
        <v>2589477.67</v>
      </c>
      <c r="CU11" s="299">
        <v>4716629.59</v>
      </c>
      <c r="CV11" s="299">
        <v>1103141.1099999999</v>
      </c>
      <c r="CW11" s="299">
        <v>8252061.4800000004</v>
      </c>
      <c r="CX11" s="299">
        <v>6049383.5600000005</v>
      </c>
      <c r="CY11" s="299">
        <v>839141.52</v>
      </c>
      <c r="CZ11" s="299">
        <v>40447223.990000002</v>
      </c>
      <c r="DA11" s="299">
        <v>164360150.38</v>
      </c>
      <c r="DB11" s="299">
        <v>5514539.2199999997</v>
      </c>
      <c r="DC11" s="299">
        <v>3935318.25</v>
      </c>
      <c r="DD11" s="299">
        <v>15880750.690000001</v>
      </c>
      <c r="DE11" s="299">
        <v>15623843.23</v>
      </c>
      <c r="DF11" s="299">
        <v>18732146</v>
      </c>
      <c r="DG11" s="299">
        <v>35676639.07</v>
      </c>
      <c r="DH11" s="299">
        <v>1960335</v>
      </c>
      <c r="DI11" s="299">
        <v>192646911.05000001</v>
      </c>
      <c r="DJ11" s="299">
        <v>2362997.9</v>
      </c>
      <c r="DK11" s="299">
        <v>4715593.5</v>
      </c>
      <c r="DL11" s="299">
        <v>6604870.0099999998</v>
      </c>
      <c r="DM11" s="299">
        <v>3569413</v>
      </c>
      <c r="DN11" s="299">
        <v>3248272.79</v>
      </c>
      <c r="DO11" s="299">
        <v>7765025.75</v>
      </c>
      <c r="DP11" s="299">
        <v>3006049</v>
      </c>
      <c r="DQ11" s="299">
        <v>6086924.3799999999</v>
      </c>
      <c r="DR11" s="299">
        <v>93729607.439999998</v>
      </c>
      <c r="DS11" s="299">
        <v>6533519.3899999997</v>
      </c>
      <c r="DT11" s="299">
        <v>20944466.870000001</v>
      </c>
      <c r="DU11" s="299">
        <v>20946218</v>
      </c>
      <c r="DV11" s="299">
        <v>5259866.5</v>
      </c>
      <c r="DW11" s="299">
        <v>8804612</v>
      </c>
      <c r="DX11" s="299">
        <v>8851536</v>
      </c>
      <c r="DY11" s="299">
        <v>633347</v>
      </c>
      <c r="DZ11" s="299">
        <v>1819464.9100000001</v>
      </c>
      <c r="EA11" s="299">
        <v>3865329.5</v>
      </c>
      <c r="EB11" s="299">
        <v>8957517.0099999998</v>
      </c>
      <c r="EC11" s="299">
        <v>40854642</v>
      </c>
      <c r="ED11" s="299">
        <v>44213144.82</v>
      </c>
      <c r="EE11" s="299">
        <v>2643002</v>
      </c>
      <c r="EF11" s="299">
        <v>2887748</v>
      </c>
      <c r="EG11" s="299">
        <v>2592874</v>
      </c>
      <c r="EH11" s="299">
        <v>4568034.75</v>
      </c>
      <c r="EI11" s="299">
        <v>10296747</v>
      </c>
      <c r="EJ11" s="299">
        <v>1414357.3</v>
      </c>
      <c r="EK11" s="299">
        <v>2348363</v>
      </c>
      <c r="EL11" s="299">
        <v>97441270.530000001</v>
      </c>
      <c r="EM11" s="299">
        <v>2586284.75</v>
      </c>
      <c r="EN11" s="299">
        <v>1968678.55</v>
      </c>
      <c r="EO11" s="299">
        <v>2709516.55</v>
      </c>
      <c r="EP11" s="299">
        <v>872186</v>
      </c>
      <c r="EQ11" s="299">
        <v>2398086</v>
      </c>
      <c r="ER11" s="299">
        <v>4018796.5</v>
      </c>
      <c r="ES11" s="299">
        <v>7878907</v>
      </c>
      <c r="ET11" s="299">
        <v>1366867.17</v>
      </c>
      <c r="EU11" s="299">
        <v>66388390.68</v>
      </c>
      <c r="EV11" s="299">
        <v>774857</v>
      </c>
      <c r="EW11" s="299">
        <v>2026672</v>
      </c>
      <c r="EX11" s="299">
        <v>3569456</v>
      </c>
      <c r="EY11" s="299">
        <v>6307506</v>
      </c>
      <c r="EZ11" s="299">
        <v>6914158</v>
      </c>
      <c r="FA11" s="299">
        <v>4349219</v>
      </c>
      <c r="FB11" s="299">
        <v>3184070</v>
      </c>
      <c r="FC11" s="299">
        <v>2389921</v>
      </c>
      <c r="FD11" s="299">
        <v>2066937</v>
      </c>
      <c r="FE11" s="299">
        <v>2742364</v>
      </c>
      <c r="FF11" s="299">
        <v>903136</v>
      </c>
      <c r="FG11" s="299">
        <v>39852999.600000001</v>
      </c>
      <c r="FH11" s="299">
        <v>3281207</v>
      </c>
      <c r="FI11" s="299">
        <v>2741051.11</v>
      </c>
      <c r="FJ11" s="299">
        <v>969213</v>
      </c>
      <c r="FK11" s="299">
        <v>6721384.9400000004</v>
      </c>
      <c r="FL11" s="299">
        <v>1397412</v>
      </c>
      <c r="FM11" s="299">
        <v>0</v>
      </c>
      <c r="FN11" s="299">
        <v>2241289</v>
      </c>
      <c r="FO11" s="299">
        <v>124321629.66</v>
      </c>
      <c r="FP11" s="299">
        <v>4289854.46</v>
      </c>
      <c r="FQ11" s="299">
        <v>5089797.7</v>
      </c>
      <c r="FR11" s="299">
        <v>4323374.5</v>
      </c>
      <c r="FS11" s="299">
        <v>5368364</v>
      </c>
      <c r="FT11" s="299">
        <v>2477349</v>
      </c>
      <c r="FU11" s="299">
        <v>8082838.54</v>
      </c>
      <c r="FV11" s="299">
        <v>4400935</v>
      </c>
      <c r="FW11" s="299">
        <v>3195204</v>
      </c>
      <c r="FX11" s="299">
        <v>3207565</v>
      </c>
      <c r="FY11" s="299">
        <v>4556670</v>
      </c>
      <c r="FZ11" s="299">
        <v>3902195.3</v>
      </c>
      <c r="GA11" s="299">
        <v>1888400</v>
      </c>
      <c r="GB11" s="299">
        <v>63887927.440000005</v>
      </c>
      <c r="GC11" s="299">
        <v>2394935.7000000002</v>
      </c>
      <c r="GD11" s="299">
        <v>1928502.63</v>
      </c>
      <c r="GE11" s="299">
        <v>12317145</v>
      </c>
      <c r="GF11" s="299">
        <v>4168386</v>
      </c>
      <c r="GG11" s="299">
        <v>3559800.18</v>
      </c>
      <c r="GH11" s="299">
        <v>3691462.95</v>
      </c>
      <c r="GI11" s="299">
        <v>16764242</v>
      </c>
      <c r="GJ11" s="299">
        <v>2614649.71</v>
      </c>
      <c r="GK11" s="299">
        <v>900042</v>
      </c>
      <c r="GL11" s="299">
        <v>721006</v>
      </c>
      <c r="GM11" s="299">
        <v>487736</v>
      </c>
      <c r="GN11" s="299">
        <v>50191026.850000001</v>
      </c>
      <c r="GO11" s="299">
        <v>13393238.93</v>
      </c>
      <c r="GP11" s="299">
        <v>3171140.75</v>
      </c>
      <c r="GQ11" s="299">
        <v>11102491.48</v>
      </c>
      <c r="GR11" s="299">
        <v>1075510.75</v>
      </c>
      <c r="GS11" s="299">
        <v>4950624.3899999997</v>
      </c>
      <c r="GT11" s="299">
        <v>5642442.0500000007</v>
      </c>
      <c r="GU11" s="299">
        <v>2672054.39</v>
      </c>
      <c r="GV11" s="299">
        <v>59256709.630000003</v>
      </c>
      <c r="GW11" s="299">
        <v>2200911</v>
      </c>
      <c r="GX11" s="299">
        <v>8991497.75</v>
      </c>
      <c r="GY11" s="299">
        <v>6479163</v>
      </c>
      <c r="GZ11" s="299">
        <v>153809291.16999999</v>
      </c>
      <c r="HA11" s="299">
        <v>13502326.380000001</v>
      </c>
      <c r="HB11" s="299">
        <v>25907431.32</v>
      </c>
      <c r="HC11" s="299">
        <v>15980146.42</v>
      </c>
      <c r="HD11" s="299">
        <v>13413352.51</v>
      </c>
      <c r="HE11" s="299">
        <v>31625356.699999999</v>
      </c>
      <c r="HF11" s="299">
        <v>105558287.25</v>
      </c>
      <c r="HG11" s="299">
        <v>14044509</v>
      </c>
      <c r="HH11" s="299">
        <v>12045110.4</v>
      </c>
      <c r="HI11" s="299">
        <v>9856376.1699999999</v>
      </c>
      <c r="HJ11" s="299">
        <v>5426555</v>
      </c>
      <c r="HK11" s="299">
        <v>7447007</v>
      </c>
      <c r="HL11" s="299">
        <v>16853084</v>
      </c>
      <c r="HM11" s="299">
        <v>7652859.6200000001</v>
      </c>
      <c r="HN11" s="299">
        <v>153062032.34999999</v>
      </c>
      <c r="HO11" s="299">
        <v>32488816.25</v>
      </c>
      <c r="HP11" s="299">
        <v>6215590.5299999993</v>
      </c>
      <c r="HQ11" s="299">
        <v>3945372.59</v>
      </c>
      <c r="HR11" s="299">
        <v>3801316.5</v>
      </c>
      <c r="HS11" s="299">
        <v>2043158</v>
      </c>
      <c r="HT11" s="299">
        <v>9549221</v>
      </c>
      <c r="HU11" s="299">
        <v>5316367.75</v>
      </c>
      <c r="HV11" s="299">
        <v>2931758.35</v>
      </c>
      <c r="HW11" s="299">
        <v>6590405</v>
      </c>
      <c r="HX11" s="299">
        <v>5676853</v>
      </c>
      <c r="HY11" s="299">
        <v>10487611</v>
      </c>
      <c r="HZ11" s="299">
        <v>1915877.75</v>
      </c>
      <c r="IA11" s="299">
        <v>12754076.129999999</v>
      </c>
      <c r="IB11" s="299">
        <v>2257698.5</v>
      </c>
      <c r="IC11" s="299">
        <v>1845931</v>
      </c>
      <c r="ID11" s="299">
        <v>83786610</v>
      </c>
      <c r="IE11" s="299">
        <v>25378791.870000001</v>
      </c>
      <c r="IF11" s="299">
        <v>5182697</v>
      </c>
      <c r="IG11" s="299">
        <v>7651712</v>
      </c>
      <c r="IH11" s="299">
        <v>17313489.210000001</v>
      </c>
      <c r="II11" s="299">
        <v>3546733</v>
      </c>
      <c r="IJ11" s="299">
        <v>3861033.79</v>
      </c>
      <c r="IK11" s="299">
        <v>1057946</v>
      </c>
      <c r="IL11" s="299">
        <v>1497650</v>
      </c>
      <c r="IM11" s="299">
        <v>1866882</v>
      </c>
      <c r="IN11" s="299">
        <v>3027453</v>
      </c>
      <c r="IO11" s="299">
        <v>157033861.24000001</v>
      </c>
      <c r="IP11" s="299">
        <v>64293364</v>
      </c>
      <c r="IQ11" s="299">
        <v>16024592</v>
      </c>
      <c r="IR11" s="299">
        <v>12014506.74</v>
      </c>
      <c r="IS11" s="299">
        <v>3893375</v>
      </c>
      <c r="IT11" s="299">
        <v>1587839</v>
      </c>
      <c r="IU11" s="299">
        <v>3298932</v>
      </c>
      <c r="IV11" s="299">
        <v>1045050.73</v>
      </c>
      <c r="IW11" s="299">
        <v>1806435</v>
      </c>
      <c r="IX11" s="299">
        <v>9210986.879999999</v>
      </c>
      <c r="IY11" s="299">
        <v>7657410</v>
      </c>
      <c r="IZ11" s="299">
        <v>3873619</v>
      </c>
      <c r="JA11" s="299">
        <v>55284172.170000002</v>
      </c>
      <c r="JB11" s="299">
        <v>12210282.5</v>
      </c>
      <c r="JC11" s="299">
        <v>3049345.45</v>
      </c>
      <c r="JD11" s="299">
        <v>2350670.75</v>
      </c>
      <c r="JE11" s="299">
        <v>2621996.25</v>
      </c>
      <c r="JF11" s="299">
        <v>2598008</v>
      </c>
      <c r="JG11" s="299">
        <v>53864081.079999998</v>
      </c>
      <c r="JH11" s="299">
        <v>2011970</v>
      </c>
      <c r="JI11" s="299">
        <v>5651915</v>
      </c>
      <c r="JJ11" s="299">
        <v>8749751</v>
      </c>
      <c r="JK11" s="299">
        <v>3610866</v>
      </c>
      <c r="JL11" s="299">
        <v>11647674.07</v>
      </c>
      <c r="JM11" s="299">
        <v>2343495</v>
      </c>
      <c r="JN11" s="299">
        <v>139633513.94</v>
      </c>
      <c r="JO11" s="299">
        <v>43967496.289999999</v>
      </c>
      <c r="JP11" s="299">
        <v>3426283.3000000003</v>
      </c>
      <c r="JQ11" s="299">
        <v>4376063.76</v>
      </c>
      <c r="JR11" s="299">
        <v>6107961.2700000005</v>
      </c>
      <c r="JS11" s="299">
        <v>2242221.09</v>
      </c>
      <c r="JT11" s="299">
        <v>28050165.57</v>
      </c>
      <c r="JU11" s="299">
        <v>33799842.520000003</v>
      </c>
      <c r="JV11" s="299">
        <v>32337608.34</v>
      </c>
      <c r="JW11" s="299">
        <v>6116479</v>
      </c>
      <c r="JX11" s="299">
        <v>2425920</v>
      </c>
      <c r="JY11" s="299">
        <v>3149439</v>
      </c>
      <c r="JZ11" s="299">
        <v>2340954.16</v>
      </c>
      <c r="KA11" s="299">
        <v>773457.1</v>
      </c>
      <c r="KB11" s="299">
        <v>2272548.7000000002</v>
      </c>
      <c r="KC11" s="299">
        <v>210118065</v>
      </c>
      <c r="KD11" s="299">
        <v>16420386</v>
      </c>
      <c r="KE11" s="299">
        <v>6377189</v>
      </c>
      <c r="KF11" s="299">
        <v>14902604.68</v>
      </c>
      <c r="KG11" s="299">
        <v>9678062.4800000004</v>
      </c>
      <c r="KH11" s="299">
        <v>8863473.8000000007</v>
      </c>
      <c r="KI11" s="299">
        <v>38912155</v>
      </c>
      <c r="KJ11" s="299">
        <v>12905107.23</v>
      </c>
      <c r="KK11" s="299">
        <v>8925963</v>
      </c>
      <c r="KL11" s="299">
        <v>57800019.689999998</v>
      </c>
      <c r="KM11" s="299">
        <v>4684771.82</v>
      </c>
      <c r="KN11" s="299">
        <v>8390458.8300000001</v>
      </c>
      <c r="KO11" s="299">
        <v>28657329.480000004</v>
      </c>
      <c r="KP11" s="299">
        <v>4812573.8600000003</v>
      </c>
      <c r="KQ11" s="299">
        <v>10910314.949999999</v>
      </c>
      <c r="KR11" s="299">
        <v>146757929.93000001</v>
      </c>
      <c r="KS11" s="299">
        <v>9387777.8800000008</v>
      </c>
      <c r="KT11" s="299">
        <v>98587985.609999999</v>
      </c>
      <c r="KU11" s="299">
        <v>8192610</v>
      </c>
      <c r="KV11" s="299">
        <v>1623331</v>
      </c>
      <c r="KW11" s="299">
        <v>16503170.449999999</v>
      </c>
      <c r="KX11" s="299">
        <v>8801519.1999999993</v>
      </c>
      <c r="KY11" s="299">
        <v>3014069</v>
      </c>
      <c r="KZ11" s="299">
        <v>3839764</v>
      </c>
      <c r="LA11" s="299">
        <v>3226242.68</v>
      </c>
      <c r="LB11" s="299">
        <v>181574408.53</v>
      </c>
      <c r="LC11" s="299">
        <v>41299665.049999997</v>
      </c>
      <c r="LD11" s="299">
        <v>35167008.079999998</v>
      </c>
      <c r="LE11" s="299">
        <v>32750921.82</v>
      </c>
      <c r="LF11" s="299">
        <v>10873925.24</v>
      </c>
      <c r="LG11" s="299">
        <v>3130397</v>
      </c>
      <c r="LH11" s="299">
        <v>3668571</v>
      </c>
      <c r="LI11" s="299">
        <v>8917019.379999999</v>
      </c>
      <c r="LJ11" s="299">
        <v>3953290</v>
      </c>
      <c r="LK11" s="299">
        <v>6317491.6500000004</v>
      </c>
      <c r="LL11" s="299">
        <v>55400897.359999999</v>
      </c>
      <c r="LM11" s="299">
        <v>5476984.6500000004</v>
      </c>
      <c r="LN11" s="299">
        <v>3594133.19</v>
      </c>
      <c r="LO11" s="299">
        <v>127521590.3</v>
      </c>
      <c r="LP11" s="299">
        <v>94789044.129999995</v>
      </c>
      <c r="LQ11" s="299">
        <v>111082552.45</v>
      </c>
      <c r="LR11" s="299">
        <v>52725207</v>
      </c>
      <c r="LS11" s="299">
        <v>15593193.050000001</v>
      </c>
      <c r="LT11" s="299">
        <v>11862017</v>
      </c>
      <c r="LU11" s="299">
        <v>9527127.25</v>
      </c>
      <c r="LV11" s="299">
        <v>8887884</v>
      </c>
      <c r="LW11" s="299">
        <v>5882474</v>
      </c>
      <c r="LX11" s="299">
        <v>11858659.5</v>
      </c>
      <c r="LY11" s="299">
        <v>36598066.259999998</v>
      </c>
      <c r="LZ11" s="299">
        <v>5399895</v>
      </c>
      <c r="MA11" s="299">
        <v>223133374.02000001</v>
      </c>
      <c r="MB11" s="299">
        <v>6512764</v>
      </c>
      <c r="MC11" s="299">
        <v>4000819</v>
      </c>
      <c r="MD11" s="299">
        <v>4184215.32</v>
      </c>
      <c r="ME11" s="299">
        <v>3129587</v>
      </c>
      <c r="MF11" s="299">
        <v>7056713.3100000005</v>
      </c>
      <c r="MG11" s="299">
        <v>7376095.25</v>
      </c>
      <c r="MH11" s="299">
        <v>5935600</v>
      </c>
      <c r="MI11" s="299">
        <v>11261104</v>
      </c>
      <c r="MJ11" s="299">
        <v>3913949</v>
      </c>
      <c r="MK11" s="299">
        <v>4746957</v>
      </c>
      <c r="ML11" s="299">
        <v>6745974</v>
      </c>
      <c r="MM11" s="299">
        <v>150133779</v>
      </c>
      <c r="MN11" s="299">
        <v>6331655</v>
      </c>
      <c r="MO11" s="299">
        <v>27727657.210000001</v>
      </c>
      <c r="MP11" s="299">
        <v>12126371.109999999</v>
      </c>
      <c r="MQ11" s="299">
        <v>21559499.25</v>
      </c>
      <c r="MR11" s="299">
        <v>15345843.050000001</v>
      </c>
      <c r="MS11" s="299">
        <v>30540013</v>
      </c>
      <c r="MT11" s="299">
        <v>11896851.830000002</v>
      </c>
      <c r="MU11" s="299">
        <v>9567525.7599999998</v>
      </c>
      <c r="MV11" s="299">
        <v>1295549</v>
      </c>
      <c r="MW11" s="299">
        <v>312415332.50999999</v>
      </c>
      <c r="MX11" s="299">
        <v>39168133.25</v>
      </c>
      <c r="MY11" s="299">
        <v>6715975.25</v>
      </c>
      <c r="MZ11" s="299">
        <v>126459664.26000001</v>
      </c>
      <c r="NA11" s="299">
        <v>6885050</v>
      </c>
      <c r="NB11" s="299">
        <v>20698908.990000002</v>
      </c>
      <c r="NC11" s="299">
        <v>43075285</v>
      </c>
      <c r="ND11" s="299">
        <v>52610685.920000002</v>
      </c>
      <c r="NE11" s="299">
        <v>899131.1</v>
      </c>
      <c r="NF11" s="299">
        <v>10738461.25</v>
      </c>
      <c r="NG11" s="299">
        <v>8484019.5</v>
      </c>
      <c r="NH11" s="299">
        <v>5400522</v>
      </c>
      <c r="NI11" s="299">
        <v>67896258.530000001</v>
      </c>
      <c r="NJ11" s="299">
        <v>7697921.2599999998</v>
      </c>
      <c r="NK11" s="299">
        <v>4626758.7</v>
      </c>
      <c r="NL11" s="299">
        <v>3778580.53</v>
      </c>
      <c r="NM11" s="299">
        <v>4007323.59</v>
      </c>
      <c r="NN11" s="299">
        <v>610135</v>
      </c>
      <c r="NO11" s="299">
        <v>4809537</v>
      </c>
      <c r="NP11" s="299">
        <v>93891871.829999998</v>
      </c>
      <c r="NQ11" s="299">
        <v>34710523.379999995</v>
      </c>
      <c r="NR11" s="299">
        <v>6483722.2999999998</v>
      </c>
      <c r="NS11" s="299">
        <v>2797334</v>
      </c>
      <c r="NT11" s="299">
        <v>3916698.72</v>
      </c>
      <c r="NU11" s="299">
        <v>8392148.1199999992</v>
      </c>
      <c r="NV11" s="299">
        <v>2596508.4500000002</v>
      </c>
      <c r="NW11" s="299">
        <v>118756986.75</v>
      </c>
      <c r="NX11" s="299">
        <v>31121465.199999999</v>
      </c>
      <c r="NY11" s="299">
        <v>16211857.1</v>
      </c>
      <c r="NZ11" s="299">
        <v>31963717.259999998</v>
      </c>
      <c r="OA11" s="299">
        <v>11019872.91</v>
      </c>
      <c r="OB11" s="299">
        <v>11340881</v>
      </c>
      <c r="OC11" s="299">
        <v>2912080</v>
      </c>
      <c r="OD11" s="299">
        <v>12647623.99</v>
      </c>
      <c r="OE11" s="299"/>
      <c r="OF11" s="299">
        <v>182916741.64999998</v>
      </c>
      <c r="OG11" s="299">
        <v>51616329</v>
      </c>
      <c r="OH11" s="299">
        <v>87031982.780000001</v>
      </c>
      <c r="OI11" s="299">
        <v>20070938</v>
      </c>
      <c r="OJ11" s="299">
        <v>9974758.1199999992</v>
      </c>
      <c r="OK11" s="299">
        <v>816938</v>
      </c>
      <c r="OL11" s="299">
        <v>75578867</v>
      </c>
      <c r="OM11" s="299">
        <v>6200998.8799999999</v>
      </c>
      <c r="ON11" s="299">
        <v>5720514.71</v>
      </c>
      <c r="OO11" s="299">
        <v>11170496</v>
      </c>
      <c r="OP11" s="299">
        <v>9994071</v>
      </c>
      <c r="OQ11" s="299">
        <v>37415562.609999999</v>
      </c>
      <c r="OR11" s="299">
        <v>3900631.5700000003</v>
      </c>
      <c r="OS11" s="299">
        <v>65475145.960000001</v>
      </c>
      <c r="OT11" s="299">
        <v>1546899</v>
      </c>
      <c r="OU11" s="299">
        <v>18487648.989999998</v>
      </c>
      <c r="OV11" s="299">
        <v>1464480</v>
      </c>
      <c r="OW11" s="299">
        <v>4893699.7200000007</v>
      </c>
      <c r="OX11" s="299">
        <v>8111497</v>
      </c>
      <c r="OY11" s="299">
        <v>1627240.26</v>
      </c>
      <c r="OZ11" s="299">
        <v>1686997.45</v>
      </c>
      <c r="PA11" s="299">
        <v>3833329</v>
      </c>
      <c r="PB11" s="299">
        <v>1785594.82</v>
      </c>
      <c r="PC11" s="299">
        <v>4654306.25</v>
      </c>
      <c r="PD11" s="299">
        <v>6969599</v>
      </c>
      <c r="PE11" s="299">
        <v>2236535.41</v>
      </c>
      <c r="PF11" s="299">
        <v>10123843.379999999</v>
      </c>
      <c r="PG11" s="299">
        <v>183387937.65000001</v>
      </c>
      <c r="PH11" s="299">
        <v>3422483.44</v>
      </c>
      <c r="PI11" s="299">
        <v>2842369.5</v>
      </c>
      <c r="PJ11" s="299">
        <v>3448132.06</v>
      </c>
      <c r="PK11" s="299">
        <v>28381499</v>
      </c>
      <c r="PL11" s="299">
        <v>2411865</v>
      </c>
      <c r="PM11" s="299">
        <v>8402162.8499999996</v>
      </c>
      <c r="PN11" s="299">
        <v>4692590.88</v>
      </c>
      <c r="PO11" s="299">
        <v>11773884.74</v>
      </c>
      <c r="PP11" s="299">
        <v>1329494.07</v>
      </c>
      <c r="PQ11" s="299">
        <v>28457697.93</v>
      </c>
      <c r="PR11" s="299">
        <v>2071281.71</v>
      </c>
      <c r="PS11" s="299">
        <v>18130603.140000001</v>
      </c>
      <c r="PT11" s="299">
        <v>3702035.08</v>
      </c>
      <c r="PU11" s="299">
        <v>3439429</v>
      </c>
      <c r="PV11" s="299">
        <v>4515739</v>
      </c>
      <c r="PW11" s="299">
        <v>2617400</v>
      </c>
      <c r="PX11" s="299">
        <v>1966502</v>
      </c>
      <c r="PY11" s="299">
        <v>935585</v>
      </c>
      <c r="PZ11" s="299">
        <v>5575252.8200000003</v>
      </c>
      <c r="QA11" s="299">
        <v>16310861.5</v>
      </c>
      <c r="QB11" s="299">
        <v>1135028</v>
      </c>
      <c r="QC11" s="299">
        <v>101247099.00999999</v>
      </c>
      <c r="QD11" s="299">
        <v>1260583.5</v>
      </c>
      <c r="QE11" s="299">
        <v>9468986</v>
      </c>
      <c r="QF11" s="299">
        <v>2299678.7999999998</v>
      </c>
      <c r="QG11" s="299">
        <v>3767294</v>
      </c>
      <c r="QH11" s="299">
        <v>9564624.2199999988</v>
      </c>
      <c r="QI11" s="299">
        <v>2191248.88</v>
      </c>
      <c r="QJ11" s="299">
        <v>6403349</v>
      </c>
      <c r="QK11" s="299">
        <v>7822307</v>
      </c>
      <c r="QL11" s="299">
        <v>2409826.19</v>
      </c>
      <c r="QM11" s="299">
        <v>794926.25</v>
      </c>
      <c r="QN11" s="299">
        <v>104451528.97999999</v>
      </c>
      <c r="QO11" s="299">
        <v>6686963</v>
      </c>
      <c r="QP11" s="299">
        <v>2303208</v>
      </c>
      <c r="QQ11" s="299">
        <v>3091673</v>
      </c>
      <c r="QR11" s="299">
        <v>7301055.5800000001</v>
      </c>
      <c r="QS11" s="299">
        <v>3585153.5</v>
      </c>
      <c r="QT11" s="299">
        <v>10964401</v>
      </c>
      <c r="QU11" s="299">
        <v>1684416</v>
      </c>
      <c r="QV11" s="299">
        <v>2092912</v>
      </c>
      <c r="QW11" s="299">
        <v>9749284.7199999988</v>
      </c>
      <c r="QX11" s="299">
        <v>13367623.699999999</v>
      </c>
      <c r="QY11" s="299">
        <v>3172945</v>
      </c>
      <c r="QZ11" s="299">
        <v>954444.15</v>
      </c>
      <c r="RA11" s="299">
        <v>4900745.34</v>
      </c>
      <c r="RB11" s="299">
        <v>786946</v>
      </c>
      <c r="RC11" s="299">
        <v>1612774.0699999998</v>
      </c>
      <c r="RD11" s="299">
        <v>1901762</v>
      </c>
      <c r="RE11" s="299">
        <v>429337</v>
      </c>
      <c r="RF11" s="299">
        <v>197875.02</v>
      </c>
      <c r="RG11" s="299">
        <v>478097.26</v>
      </c>
      <c r="RH11" s="299">
        <v>97601524.359999999</v>
      </c>
      <c r="RI11" s="299">
        <v>2887753.1</v>
      </c>
      <c r="RJ11" s="299">
        <v>2818985.7800000003</v>
      </c>
      <c r="RK11" s="299">
        <v>6064100</v>
      </c>
      <c r="RL11" s="299">
        <v>1159123.33</v>
      </c>
      <c r="RM11" s="299">
        <v>4626484</v>
      </c>
      <c r="RN11" s="299">
        <v>379283.18</v>
      </c>
      <c r="RO11" s="299">
        <v>6627857.75</v>
      </c>
      <c r="RP11" s="299">
        <v>2316716.75</v>
      </c>
      <c r="RQ11" s="299">
        <v>1696944.6500000001</v>
      </c>
      <c r="RR11" s="299">
        <v>19111082</v>
      </c>
      <c r="RS11" s="299">
        <v>39267629.049999997</v>
      </c>
      <c r="RT11" s="299">
        <v>3874869.55</v>
      </c>
      <c r="RU11" s="299">
        <v>3648071.7199999997</v>
      </c>
      <c r="RV11" s="299">
        <v>9673465</v>
      </c>
      <c r="RW11" s="299">
        <v>5102121</v>
      </c>
      <c r="RX11" s="299">
        <v>7005033.1600000001</v>
      </c>
      <c r="RY11" s="299">
        <v>2839460.5</v>
      </c>
      <c r="RZ11" s="299">
        <v>2625457.61</v>
      </c>
      <c r="SA11" s="299">
        <v>115451248.75999999</v>
      </c>
      <c r="SB11" s="299">
        <v>1680543</v>
      </c>
      <c r="SC11" s="299">
        <v>8185480.4000000004</v>
      </c>
      <c r="SD11" s="299">
        <v>4690953</v>
      </c>
      <c r="SE11" s="299">
        <v>1831669</v>
      </c>
      <c r="SF11" s="299">
        <v>2216458</v>
      </c>
      <c r="SG11" s="299">
        <v>13599123.5</v>
      </c>
      <c r="SH11" s="299">
        <v>7886822</v>
      </c>
      <c r="SI11" s="299">
        <v>2411631.34</v>
      </c>
      <c r="SJ11" s="299">
        <v>1833010.82</v>
      </c>
      <c r="SK11" s="299">
        <v>1959646</v>
      </c>
      <c r="SL11" s="299">
        <v>10863225.98</v>
      </c>
      <c r="SM11" s="299">
        <v>2018961</v>
      </c>
      <c r="SN11" s="299">
        <v>140277339.90000001</v>
      </c>
      <c r="SO11" s="299">
        <v>2442580.4</v>
      </c>
      <c r="SP11" s="299">
        <v>1780068.25</v>
      </c>
      <c r="SQ11" s="299">
        <v>10258402</v>
      </c>
      <c r="SR11" s="299">
        <v>12091901.68</v>
      </c>
      <c r="SS11" s="299">
        <v>2282677.1</v>
      </c>
      <c r="ST11" s="299">
        <v>673349</v>
      </c>
      <c r="SU11" s="299">
        <v>14783452.25</v>
      </c>
      <c r="SV11" s="299">
        <v>2191576</v>
      </c>
      <c r="SW11" s="299">
        <v>6552422</v>
      </c>
      <c r="SX11" s="299">
        <v>5001978</v>
      </c>
      <c r="SY11" s="299">
        <v>1503118</v>
      </c>
      <c r="SZ11" s="299">
        <v>1608794</v>
      </c>
      <c r="TA11" s="299">
        <v>2262301</v>
      </c>
      <c r="TB11" s="299">
        <v>2030877</v>
      </c>
      <c r="TC11" s="299">
        <v>1588635</v>
      </c>
      <c r="TD11" s="299">
        <v>27748717</v>
      </c>
      <c r="TE11" s="299">
        <v>3107447.26</v>
      </c>
      <c r="TF11" s="299">
        <v>110451298.23</v>
      </c>
      <c r="TG11" s="299">
        <v>17221494.68</v>
      </c>
      <c r="TH11" s="299">
        <v>3269576.8099999996</v>
      </c>
      <c r="TI11" s="299">
        <v>3899340</v>
      </c>
      <c r="TJ11" s="299">
        <v>86618392.799999997</v>
      </c>
      <c r="TK11" s="299">
        <v>1256673.5</v>
      </c>
      <c r="TL11" s="299">
        <v>526536</v>
      </c>
      <c r="TM11" s="299">
        <v>2409783.9500000002</v>
      </c>
      <c r="TN11" s="299">
        <v>1628215</v>
      </c>
      <c r="TO11" s="299">
        <v>54382636.68</v>
      </c>
      <c r="TP11" s="299">
        <v>5254277.95</v>
      </c>
      <c r="TQ11" s="299">
        <v>2552455.25</v>
      </c>
      <c r="TR11" s="299">
        <v>5994337</v>
      </c>
      <c r="TS11" s="299">
        <v>2411121.87</v>
      </c>
      <c r="TT11" s="299">
        <v>4075880</v>
      </c>
      <c r="TU11" s="299">
        <v>196418164.5</v>
      </c>
      <c r="TV11" s="299">
        <v>5094063.75</v>
      </c>
      <c r="TW11" s="299">
        <v>3391319.16</v>
      </c>
      <c r="TX11" s="299">
        <v>20853152.800000001</v>
      </c>
      <c r="TY11" s="299">
        <v>852065</v>
      </c>
      <c r="TZ11" s="299">
        <v>1994131</v>
      </c>
      <c r="UA11" s="299">
        <v>11363538</v>
      </c>
      <c r="UB11" s="299">
        <v>1561042</v>
      </c>
      <c r="UC11" s="299">
        <v>2407357.0699999998</v>
      </c>
      <c r="UD11" s="299">
        <v>2141380</v>
      </c>
      <c r="UE11" s="299">
        <v>3713744</v>
      </c>
      <c r="UF11" s="299">
        <v>9198831</v>
      </c>
      <c r="UG11" s="299">
        <v>5282302</v>
      </c>
      <c r="UH11" s="299">
        <v>8312339.1500000004</v>
      </c>
      <c r="UI11" s="299">
        <v>1676252</v>
      </c>
      <c r="UJ11" s="299">
        <v>1540558</v>
      </c>
      <c r="UK11" s="299">
        <v>965143.48</v>
      </c>
      <c r="UL11" s="299">
        <v>1427764</v>
      </c>
      <c r="UM11" s="299">
        <v>14176738.84</v>
      </c>
      <c r="UN11" s="299">
        <v>592217</v>
      </c>
      <c r="UO11" s="299">
        <v>854350</v>
      </c>
      <c r="UP11" s="299">
        <v>885102</v>
      </c>
      <c r="UQ11" s="299">
        <v>63158301.109999999</v>
      </c>
      <c r="UR11" s="299">
        <v>2643910</v>
      </c>
      <c r="US11" s="299">
        <v>2344443.75</v>
      </c>
      <c r="UT11" s="299">
        <v>3387224.49</v>
      </c>
      <c r="UU11" s="299">
        <v>4668082.58</v>
      </c>
      <c r="UV11" s="299">
        <v>2504372.5</v>
      </c>
      <c r="UW11" s="299">
        <v>7075131.5</v>
      </c>
      <c r="UX11" s="299">
        <v>3381153.5</v>
      </c>
      <c r="UY11" s="299">
        <v>2860209</v>
      </c>
      <c r="UZ11" s="299">
        <v>20970061.399999999</v>
      </c>
      <c r="VA11" s="299">
        <v>2525318</v>
      </c>
      <c r="VB11" s="299">
        <v>7194765</v>
      </c>
      <c r="VC11" s="299">
        <v>2680971.1</v>
      </c>
      <c r="VD11" s="299">
        <v>1476923</v>
      </c>
      <c r="VE11" s="299">
        <v>1465755</v>
      </c>
      <c r="VF11" s="299">
        <v>367070023.21999997</v>
      </c>
      <c r="VG11" s="299">
        <v>12314940.5</v>
      </c>
      <c r="VH11" s="299">
        <v>6030407</v>
      </c>
      <c r="VI11" s="299">
        <v>2629425.2800000003</v>
      </c>
      <c r="VJ11" s="299">
        <v>2131270</v>
      </c>
      <c r="VK11" s="299">
        <v>6537515</v>
      </c>
      <c r="VL11" s="299">
        <v>10283405.800000001</v>
      </c>
      <c r="VM11" s="299">
        <v>5223262</v>
      </c>
      <c r="VN11" s="299">
        <v>4556897</v>
      </c>
      <c r="VO11" s="299">
        <v>9711266.2300000004</v>
      </c>
      <c r="VP11" s="299">
        <v>3484282.35</v>
      </c>
      <c r="VQ11" s="299">
        <v>22379995.379999999</v>
      </c>
      <c r="VR11" s="299">
        <v>6369980.75</v>
      </c>
      <c r="VS11" s="299">
        <v>13044073.75</v>
      </c>
      <c r="VT11" s="299">
        <v>15106696</v>
      </c>
      <c r="VU11" s="299">
        <v>5910283</v>
      </c>
      <c r="VV11" s="299">
        <v>5419095.0800000001</v>
      </c>
      <c r="VW11" s="299">
        <v>11957398.65</v>
      </c>
      <c r="VX11" s="299">
        <v>3513499.7</v>
      </c>
      <c r="VY11" s="299">
        <v>11955830</v>
      </c>
      <c r="VZ11" s="299">
        <v>35794212.079999998</v>
      </c>
      <c r="WA11" s="299">
        <v>4406979.96</v>
      </c>
      <c r="WB11" s="299">
        <v>1852205.42</v>
      </c>
      <c r="WC11" s="299">
        <v>3043175.75</v>
      </c>
      <c r="WD11" s="299">
        <v>6470281.5</v>
      </c>
      <c r="WE11" s="299">
        <v>915556</v>
      </c>
      <c r="WF11" s="299">
        <v>1787720</v>
      </c>
      <c r="WG11" s="299">
        <v>1926074.54</v>
      </c>
      <c r="WH11" s="299">
        <v>43040277.519999996</v>
      </c>
      <c r="WI11" s="299">
        <v>2491702</v>
      </c>
      <c r="WJ11" s="299">
        <v>304466</v>
      </c>
      <c r="WK11" s="299">
        <v>626771</v>
      </c>
      <c r="WL11" s="299">
        <v>883967</v>
      </c>
      <c r="WM11" s="299">
        <v>131858009.94999999</v>
      </c>
      <c r="WN11" s="299">
        <v>7416724.2400000002</v>
      </c>
      <c r="WO11" s="299">
        <v>3510771</v>
      </c>
      <c r="WP11" s="299">
        <v>39073003.149999999</v>
      </c>
      <c r="WQ11" s="299">
        <v>5667075</v>
      </c>
      <c r="WR11" s="299">
        <v>5125447</v>
      </c>
      <c r="WS11" s="299">
        <v>10596490.460000001</v>
      </c>
      <c r="WT11" s="299">
        <v>5001353</v>
      </c>
      <c r="WU11" s="299">
        <v>5078145.3900000006</v>
      </c>
      <c r="WV11" s="299">
        <v>7676237.4299999997</v>
      </c>
      <c r="WW11" s="299">
        <v>6828777.3400000008</v>
      </c>
      <c r="WX11" s="299">
        <v>2232687</v>
      </c>
      <c r="WY11" s="299">
        <v>1937160</v>
      </c>
      <c r="WZ11" s="299">
        <v>2559599.8199999998</v>
      </c>
      <c r="XA11" s="299">
        <v>1518866</v>
      </c>
      <c r="XB11" s="299">
        <v>1877846</v>
      </c>
      <c r="XC11" s="299">
        <v>1235936.5</v>
      </c>
      <c r="XD11" s="299">
        <v>1534170.76</v>
      </c>
      <c r="XE11" s="299">
        <v>2920869.7800000003</v>
      </c>
      <c r="XF11" s="299">
        <v>2055031</v>
      </c>
      <c r="XG11" s="299">
        <v>1717183</v>
      </c>
      <c r="XH11" s="299">
        <v>1450432.03</v>
      </c>
      <c r="XI11" s="299">
        <v>1705920.48</v>
      </c>
      <c r="XJ11" s="299">
        <v>175873260.97000003</v>
      </c>
      <c r="XK11" s="299">
        <v>3025605</v>
      </c>
      <c r="XL11" s="299">
        <v>8582897.3499999996</v>
      </c>
      <c r="XM11" s="299">
        <v>2459972.27</v>
      </c>
      <c r="XN11" s="299">
        <v>19505053.040000003</v>
      </c>
      <c r="XO11" s="299">
        <v>8501570.75</v>
      </c>
      <c r="XP11" s="299">
        <v>7546373</v>
      </c>
      <c r="XQ11" s="299">
        <v>1532997</v>
      </c>
      <c r="XR11" s="299">
        <v>11537824.75</v>
      </c>
      <c r="XS11" s="299">
        <v>6792191.4799999995</v>
      </c>
      <c r="XT11" s="299">
        <v>4492085</v>
      </c>
      <c r="XU11" s="299">
        <v>3733759</v>
      </c>
      <c r="XV11" s="299">
        <v>2151259.75</v>
      </c>
      <c r="XW11" s="299">
        <v>1814775</v>
      </c>
      <c r="XX11" s="299">
        <v>961315</v>
      </c>
      <c r="XY11" s="299">
        <v>748477</v>
      </c>
      <c r="XZ11" s="299">
        <v>676898.3</v>
      </c>
      <c r="YA11" s="299">
        <v>91600644.800000012</v>
      </c>
      <c r="YB11" s="299">
        <v>3027612.75</v>
      </c>
      <c r="YC11" s="299">
        <v>2832560</v>
      </c>
      <c r="YD11" s="299">
        <v>1197115.43</v>
      </c>
      <c r="YE11" s="299">
        <v>1749632.23</v>
      </c>
      <c r="YF11" s="299">
        <v>1576939.81</v>
      </c>
      <c r="YG11" s="299">
        <v>1573786</v>
      </c>
      <c r="YH11" s="299">
        <v>49306978.25</v>
      </c>
      <c r="YI11" s="299">
        <v>1495713.54</v>
      </c>
      <c r="YJ11" s="299">
        <v>7856138.3300000001</v>
      </c>
      <c r="YK11" s="299">
        <v>3079922.55</v>
      </c>
      <c r="YL11" s="299">
        <v>1236461</v>
      </c>
      <c r="YM11" s="299">
        <v>2202110</v>
      </c>
      <c r="YN11" s="299">
        <v>810699</v>
      </c>
      <c r="YO11" s="299">
        <v>1341959</v>
      </c>
      <c r="YP11" s="299">
        <v>7452560</v>
      </c>
      <c r="YQ11" s="299">
        <v>90196916.799999997</v>
      </c>
      <c r="YR11" s="299">
        <v>2078242.5299999998</v>
      </c>
      <c r="YS11" s="299">
        <v>5868924.8799999999</v>
      </c>
      <c r="YT11" s="299">
        <v>24459419.25</v>
      </c>
      <c r="YU11" s="299">
        <v>8270506.7599999998</v>
      </c>
      <c r="YV11" s="299">
        <v>1990803.6400000001</v>
      </c>
      <c r="YW11" s="299">
        <v>2269722.5499999998</v>
      </c>
      <c r="YX11" s="299">
        <v>7605660.75</v>
      </c>
      <c r="YY11" s="299">
        <v>6395641</v>
      </c>
      <c r="YZ11" s="299">
        <v>5826887.4699999997</v>
      </c>
      <c r="ZA11" s="299">
        <v>842626.7</v>
      </c>
      <c r="ZB11" s="299">
        <v>6409645.4000000004</v>
      </c>
      <c r="ZC11" s="299">
        <v>1446158.25</v>
      </c>
      <c r="ZD11" s="299">
        <v>2679682.7999999998</v>
      </c>
      <c r="ZE11" s="299">
        <v>1735270.74</v>
      </c>
      <c r="ZF11" s="299">
        <v>1681315.41</v>
      </c>
      <c r="ZG11" s="299">
        <v>1645264.9300000002</v>
      </c>
      <c r="ZH11" s="299">
        <v>979053.75</v>
      </c>
      <c r="ZI11" s="299">
        <v>3051493.3499999996</v>
      </c>
      <c r="ZJ11" s="299">
        <v>1470309.45</v>
      </c>
      <c r="ZK11" s="299">
        <v>853942.7</v>
      </c>
      <c r="ZL11" s="299">
        <v>273450</v>
      </c>
      <c r="ZM11" s="299">
        <v>42401972.269999996</v>
      </c>
      <c r="ZN11" s="299">
        <v>3171703.02</v>
      </c>
      <c r="ZO11" s="299">
        <v>2753836.25</v>
      </c>
      <c r="ZP11" s="299">
        <v>3753413.5</v>
      </c>
      <c r="ZQ11" s="299">
        <v>1584905.05</v>
      </c>
      <c r="ZR11" s="299">
        <v>3742621.75</v>
      </c>
      <c r="ZS11" s="299">
        <v>1234774</v>
      </c>
      <c r="ZT11" s="299">
        <v>376987903.91000003</v>
      </c>
      <c r="ZU11" s="299">
        <v>5649763.8700000001</v>
      </c>
      <c r="ZV11" s="299">
        <v>5461555.5199999996</v>
      </c>
      <c r="ZW11" s="299">
        <v>7099734</v>
      </c>
      <c r="ZX11" s="299">
        <v>17013700.059999999</v>
      </c>
      <c r="ZY11" s="299">
        <v>3195135.5</v>
      </c>
      <c r="ZZ11" s="299">
        <v>4496190.25</v>
      </c>
      <c r="AAA11" s="299">
        <v>5062372</v>
      </c>
      <c r="AAB11" s="299">
        <v>29155241.489999998</v>
      </c>
      <c r="AAC11" s="299">
        <v>1505306</v>
      </c>
      <c r="AAD11" s="299">
        <v>5070470.88</v>
      </c>
      <c r="AAE11" s="299">
        <v>41272531</v>
      </c>
      <c r="AAF11" s="299">
        <v>12040143</v>
      </c>
      <c r="AAG11" s="299">
        <v>1115601</v>
      </c>
      <c r="AAH11" s="299">
        <v>1865256</v>
      </c>
      <c r="AAI11" s="299">
        <v>2229628</v>
      </c>
      <c r="AAJ11" s="299">
        <v>751587</v>
      </c>
      <c r="AAK11" s="299">
        <v>8328674.25</v>
      </c>
      <c r="AAL11" s="299">
        <v>1238530.25</v>
      </c>
      <c r="AAM11" s="299">
        <v>38705885.770000003</v>
      </c>
      <c r="AAN11" s="299">
        <v>15116085</v>
      </c>
      <c r="AAO11" s="299">
        <v>3426468.83</v>
      </c>
      <c r="AAP11" s="299">
        <v>1306475.7599999998</v>
      </c>
      <c r="AAQ11" s="299">
        <v>849144</v>
      </c>
      <c r="AAR11" s="299">
        <v>649314.63</v>
      </c>
      <c r="AAS11" s="299">
        <v>795379</v>
      </c>
      <c r="AAT11" s="299">
        <v>117871620.44</v>
      </c>
      <c r="AAU11" s="299">
        <v>4978947</v>
      </c>
      <c r="AAV11" s="299">
        <v>4073595.45</v>
      </c>
      <c r="AAW11" s="299">
        <v>6067771</v>
      </c>
      <c r="AAX11" s="299">
        <v>9843176</v>
      </c>
      <c r="AAY11" s="299">
        <v>2762290</v>
      </c>
      <c r="AAZ11" s="299">
        <v>2582694</v>
      </c>
      <c r="ABA11" s="299">
        <v>4785217</v>
      </c>
      <c r="ABB11" s="299">
        <v>109626599.07999998</v>
      </c>
      <c r="ABC11" s="299">
        <v>5867719</v>
      </c>
      <c r="ABD11" s="299">
        <v>8968270.0399999991</v>
      </c>
      <c r="ABE11" s="299">
        <v>3740179</v>
      </c>
      <c r="ABF11" s="299">
        <v>4965089.0199999996</v>
      </c>
      <c r="ABG11" s="299">
        <v>24779276</v>
      </c>
      <c r="ABH11" s="299">
        <v>3004946.3</v>
      </c>
      <c r="ABI11" s="299">
        <v>4167936</v>
      </c>
      <c r="ABJ11" s="299">
        <v>1985044.55</v>
      </c>
      <c r="ABK11" s="299">
        <v>5944429</v>
      </c>
      <c r="ABL11" s="299">
        <v>3526513</v>
      </c>
      <c r="ABM11" s="299">
        <v>156669213.91</v>
      </c>
      <c r="ABN11" s="299">
        <v>2913227.55</v>
      </c>
      <c r="ABO11" s="299">
        <v>5303735.5</v>
      </c>
      <c r="ABP11" s="299">
        <v>8263988.8200000003</v>
      </c>
      <c r="ABQ11" s="299">
        <v>2349480</v>
      </c>
      <c r="ABR11" s="299">
        <v>5237732.4800000004</v>
      </c>
      <c r="ABS11" s="299">
        <v>5975207.0999999996</v>
      </c>
      <c r="ABT11" s="299">
        <v>36993246</v>
      </c>
      <c r="ABU11" s="299">
        <v>62493625.769999996</v>
      </c>
      <c r="ABV11" s="299">
        <v>5771352.2000000002</v>
      </c>
      <c r="ABW11" s="299">
        <v>4456063.5599999996</v>
      </c>
      <c r="ABX11" s="299">
        <v>7701799.6799999997</v>
      </c>
      <c r="ABY11" s="299">
        <v>3925203</v>
      </c>
      <c r="ABZ11" s="299">
        <v>49015516.999999993</v>
      </c>
      <c r="ACA11" s="299">
        <v>8714271.0399999991</v>
      </c>
      <c r="ACB11" s="299">
        <v>4775109</v>
      </c>
      <c r="ACC11" s="299">
        <v>2094314</v>
      </c>
      <c r="ACD11" s="299">
        <v>1348731.27</v>
      </c>
      <c r="ACE11" s="299">
        <v>1890927.53</v>
      </c>
      <c r="ACF11" s="299">
        <v>50754273.719999999</v>
      </c>
      <c r="ACG11" s="299">
        <v>42388907.5</v>
      </c>
      <c r="ACH11" s="299">
        <v>1538335.5699999998</v>
      </c>
      <c r="ACI11" s="299">
        <v>1808012.2</v>
      </c>
      <c r="ACJ11" s="299">
        <v>6042088</v>
      </c>
      <c r="ACK11" s="299">
        <v>1499021</v>
      </c>
      <c r="ACL11" s="299">
        <v>2360519.66</v>
      </c>
      <c r="ACM11" s="299">
        <v>2583362.84</v>
      </c>
      <c r="ACN11" s="299">
        <v>5626203.5600000005</v>
      </c>
      <c r="ACO11" s="299">
        <v>243456938.49999997</v>
      </c>
      <c r="ACP11" s="299">
        <v>79692032.310000017</v>
      </c>
      <c r="ACQ11" s="299">
        <v>24996685.5</v>
      </c>
      <c r="ACR11" s="299">
        <v>60924915.120000005</v>
      </c>
      <c r="ACS11" s="299">
        <v>1482129.5</v>
      </c>
      <c r="ACT11" s="299">
        <v>2054582.77</v>
      </c>
      <c r="ACU11" s="299">
        <v>6817475</v>
      </c>
      <c r="ACV11" s="299">
        <v>901364.69000000006</v>
      </c>
      <c r="ACW11" s="299">
        <v>204103937.47999999</v>
      </c>
      <c r="ACX11" s="299">
        <v>70171865.079999998</v>
      </c>
      <c r="ACY11" s="299">
        <v>42435286.289999999</v>
      </c>
      <c r="ACZ11" s="299">
        <v>2722440.17</v>
      </c>
      <c r="ADA11" s="299">
        <v>7831992.8199999994</v>
      </c>
      <c r="ADB11" s="299">
        <v>5143050</v>
      </c>
      <c r="ADC11" s="299">
        <v>4406907</v>
      </c>
      <c r="ADD11" s="299">
        <v>5329729</v>
      </c>
      <c r="ADE11" s="299">
        <v>3438055.74</v>
      </c>
      <c r="ADF11" s="299">
        <v>19700928.5</v>
      </c>
      <c r="ADG11" s="299">
        <v>7757325.3700000001</v>
      </c>
      <c r="ADH11" s="299">
        <v>3147336.25</v>
      </c>
      <c r="ADI11" s="299">
        <v>5928260</v>
      </c>
      <c r="ADJ11" s="299">
        <v>5190353</v>
      </c>
      <c r="ADK11" s="299">
        <v>9479658.379999999</v>
      </c>
      <c r="ADL11" s="299">
        <v>3095716</v>
      </c>
      <c r="ADM11" s="299">
        <v>11252145</v>
      </c>
      <c r="ADN11" s="299">
        <v>3213621.62</v>
      </c>
      <c r="ADO11" s="299">
        <v>11129552</v>
      </c>
      <c r="ADP11" s="299"/>
      <c r="ADQ11" s="299">
        <v>138232234.83000001</v>
      </c>
      <c r="ADR11" s="299">
        <v>10173032.93</v>
      </c>
      <c r="ADS11" s="299">
        <v>6328731.8399999999</v>
      </c>
      <c r="ADT11" s="299">
        <v>2898116</v>
      </c>
      <c r="ADU11" s="299">
        <v>3489847</v>
      </c>
      <c r="ADV11" s="299">
        <v>22762422.800000001</v>
      </c>
      <c r="ADW11" s="299">
        <v>2761885.06</v>
      </c>
      <c r="ADX11" s="299">
        <v>5313471</v>
      </c>
      <c r="ADY11" s="299">
        <v>3201023</v>
      </c>
      <c r="ADZ11" s="299">
        <v>673049</v>
      </c>
      <c r="AEA11" s="299">
        <v>46741049.649999999</v>
      </c>
      <c r="AEB11" s="299">
        <v>30093984</v>
      </c>
      <c r="AEC11" s="299">
        <v>5422260</v>
      </c>
      <c r="AED11" s="299">
        <v>1446274</v>
      </c>
      <c r="AEE11" s="299">
        <v>3140675</v>
      </c>
      <c r="AEF11" s="299">
        <v>3286027</v>
      </c>
      <c r="AEG11" s="299">
        <v>1017975</v>
      </c>
      <c r="AEH11" s="299">
        <v>1542325</v>
      </c>
      <c r="AEI11" s="299">
        <v>1100646</v>
      </c>
      <c r="AEJ11" s="299">
        <v>1772924</v>
      </c>
      <c r="AEK11" s="299">
        <v>1293635</v>
      </c>
      <c r="AEL11" s="299">
        <v>498330</v>
      </c>
      <c r="AEM11" s="299">
        <v>1053670</v>
      </c>
      <c r="AEN11" s="299">
        <v>68034379.829999998</v>
      </c>
      <c r="AEO11" s="299">
        <v>4296621</v>
      </c>
      <c r="AEP11" s="299">
        <v>2200354.65</v>
      </c>
      <c r="AEQ11" s="299">
        <v>1847343.13</v>
      </c>
      <c r="AER11" s="299">
        <v>1165057</v>
      </c>
      <c r="AES11" s="299">
        <v>1046299.88</v>
      </c>
      <c r="AET11" s="299">
        <v>669469.15999999992</v>
      </c>
      <c r="AEU11" s="299">
        <v>3204746.16</v>
      </c>
      <c r="AEV11" s="299">
        <v>2519654</v>
      </c>
      <c r="AEW11" s="299">
        <v>986494</v>
      </c>
      <c r="AEX11" s="299">
        <v>4648488.74</v>
      </c>
      <c r="AEY11" s="299">
        <v>767610</v>
      </c>
      <c r="AEZ11" s="299">
        <v>76747297.410000011</v>
      </c>
      <c r="AFA11" s="299">
        <v>1834513.55</v>
      </c>
      <c r="AFB11" s="299">
        <v>2272302.0300000003</v>
      </c>
      <c r="AFC11" s="299">
        <v>3052364.49</v>
      </c>
      <c r="AFD11" s="299">
        <v>10258367.060000001</v>
      </c>
      <c r="AFE11" s="299">
        <v>2003650.06</v>
      </c>
      <c r="AFF11" s="299">
        <v>1287491</v>
      </c>
      <c r="AFG11" s="299">
        <v>1884984</v>
      </c>
      <c r="AFH11" s="299">
        <v>1843276.95</v>
      </c>
      <c r="AFI11" s="299">
        <v>2830205.08</v>
      </c>
      <c r="AFJ11" s="299">
        <v>1409669</v>
      </c>
      <c r="AFK11" s="299">
        <v>75933673.109999985</v>
      </c>
      <c r="AFL11" s="299">
        <v>18826126.659999996</v>
      </c>
      <c r="AFM11" s="299">
        <v>1643177</v>
      </c>
      <c r="AFN11" s="299">
        <v>756239</v>
      </c>
      <c r="AFO11" s="299">
        <v>2281365</v>
      </c>
      <c r="AFP11" s="299">
        <v>2605805.9</v>
      </c>
      <c r="AFQ11" s="299">
        <v>480299.83</v>
      </c>
      <c r="AFR11" s="299">
        <v>620191</v>
      </c>
      <c r="AFS11" s="299">
        <v>263742153.08000001</v>
      </c>
      <c r="AFT11" s="299">
        <v>99642719.349999994</v>
      </c>
      <c r="AFU11" s="299">
        <v>3109106.5300000003</v>
      </c>
      <c r="AFV11" s="299">
        <v>5582231</v>
      </c>
      <c r="AFW11" s="299">
        <v>10227152.02</v>
      </c>
      <c r="AFX11" s="299">
        <v>6379949.4899999993</v>
      </c>
      <c r="AFY11" s="299">
        <v>2859328.6</v>
      </c>
      <c r="AFZ11" s="299">
        <v>6834578.3100000005</v>
      </c>
      <c r="AGA11" s="299">
        <v>964545.5</v>
      </c>
      <c r="AGB11" s="299">
        <v>5115860.66</v>
      </c>
      <c r="AGC11" s="299">
        <v>6960339</v>
      </c>
      <c r="AGD11" s="299">
        <v>4194230.75</v>
      </c>
      <c r="AGE11" s="299">
        <v>3429696</v>
      </c>
      <c r="AGF11" s="299">
        <v>4370355</v>
      </c>
      <c r="AGG11" s="299">
        <v>3198988.64</v>
      </c>
      <c r="AGH11" s="299">
        <v>3433374.34</v>
      </c>
      <c r="AGI11" s="299">
        <v>3084477.25</v>
      </c>
      <c r="AGJ11" s="299">
        <v>32578878.809999999</v>
      </c>
      <c r="AGK11" s="299">
        <v>1479998</v>
      </c>
      <c r="AGL11" s="299">
        <v>2247879</v>
      </c>
      <c r="AGM11" s="299">
        <v>2023871</v>
      </c>
      <c r="AGN11" s="299">
        <v>8115174</v>
      </c>
      <c r="AGO11" s="299">
        <v>2200765</v>
      </c>
      <c r="AGP11" s="299">
        <v>871202</v>
      </c>
    </row>
    <row r="12" spans="1:874" x14ac:dyDescent="0.25">
      <c r="B12" s="298" t="s">
        <v>14</v>
      </c>
      <c r="C12" s="297" t="s">
        <v>15</v>
      </c>
      <c r="D12" s="299">
        <v>528814661.16000003</v>
      </c>
      <c r="E12" s="299">
        <v>46509875.32</v>
      </c>
      <c r="F12" s="299">
        <v>66157169.5</v>
      </c>
      <c r="G12" s="299">
        <v>27419001.5</v>
      </c>
      <c r="H12" s="299">
        <v>68804717.290000007</v>
      </c>
      <c r="I12" s="299">
        <v>40278242.600000001</v>
      </c>
      <c r="J12" s="299">
        <v>59972596.200000003</v>
      </c>
      <c r="K12" s="299">
        <v>39504586.030000001</v>
      </c>
      <c r="L12" s="299">
        <v>41484609.93</v>
      </c>
      <c r="M12" s="299">
        <v>33839557.310000002</v>
      </c>
      <c r="N12" s="299">
        <v>24840936.66</v>
      </c>
      <c r="O12" s="299">
        <v>24956346.350000001</v>
      </c>
      <c r="P12" s="299">
        <v>19707136.579999998</v>
      </c>
      <c r="Q12" s="299">
        <v>31744754.780000001</v>
      </c>
      <c r="R12" s="299">
        <v>26824281.620000001</v>
      </c>
      <c r="S12" s="299">
        <v>53224190.950000003</v>
      </c>
      <c r="T12" s="299">
        <v>34848119.939999998</v>
      </c>
      <c r="U12" s="299">
        <v>338709.67</v>
      </c>
      <c r="V12" s="299">
        <v>428827254.25999999</v>
      </c>
      <c r="W12" s="299">
        <v>96754477.299999997</v>
      </c>
      <c r="X12" s="299">
        <v>25065443.5</v>
      </c>
      <c r="Y12" s="299">
        <v>37214424.270000003</v>
      </c>
      <c r="Z12" s="299">
        <v>50355564.560000002</v>
      </c>
      <c r="AA12" s="299">
        <v>39935696.799999997</v>
      </c>
      <c r="AB12" s="299">
        <v>21195612.91</v>
      </c>
      <c r="AC12" s="299">
        <v>88231659.409999996</v>
      </c>
      <c r="AD12" s="299">
        <v>37031707.07</v>
      </c>
      <c r="AE12" s="299">
        <v>32195554.300000001</v>
      </c>
      <c r="AF12" s="299">
        <v>96338380.510000005</v>
      </c>
      <c r="AG12" s="299">
        <v>46016654.439999998</v>
      </c>
      <c r="AH12" s="299">
        <v>71862515.310000002</v>
      </c>
      <c r="AI12" s="299">
        <v>56580633.119999997</v>
      </c>
      <c r="AJ12" s="299">
        <v>33570386.030000001</v>
      </c>
      <c r="AK12" s="299">
        <v>17263566.859999999</v>
      </c>
      <c r="AL12" s="299">
        <v>24110233.399999999</v>
      </c>
      <c r="AM12" s="299">
        <v>50913982.100000001</v>
      </c>
      <c r="AN12" s="299">
        <v>15625058.91</v>
      </c>
      <c r="AO12" s="299">
        <v>25592801.02</v>
      </c>
      <c r="AP12" s="299">
        <v>29662384.43</v>
      </c>
      <c r="AQ12" s="299">
        <v>27061454.48</v>
      </c>
      <c r="AR12" s="299">
        <v>23622022.489999998</v>
      </c>
      <c r="AS12" s="299">
        <v>10454308.810000001</v>
      </c>
      <c r="AT12" s="299">
        <v>309222010.82999998</v>
      </c>
      <c r="AU12" s="299">
        <v>19086154.169999998</v>
      </c>
      <c r="AV12" s="299">
        <v>11542289</v>
      </c>
      <c r="AW12" s="299">
        <v>27389533.239999998</v>
      </c>
      <c r="AX12" s="299">
        <v>45682502.359999999</v>
      </c>
      <c r="AY12" s="299">
        <v>63091995.219999999</v>
      </c>
      <c r="AZ12" s="299">
        <v>20045549.140000001</v>
      </c>
      <c r="BA12" s="299">
        <v>26024748.939999998</v>
      </c>
      <c r="BB12" s="299">
        <v>17141917.68</v>
      </c>
      <c r="BC12" s="299">
        <v>19414338.399999999</v>
      </c>
      <c r="BD12" s="299">
        <v>10487877</v>
      </c>
      <c r="BE12" s="299">
        <v>12781561.609999999</v>
      </c>
      <c r="BF12" s="299">
        <v>85508692.579999998</v>
      </c>
      <c r="BG12" s="299">
        <v>9209482.0899999999</v>
      </c>
      <c r="BH12" s="299">
        <v>6239020</v>
      </c>
      <c r="BI12" s="299">
        <v>288386589.99000001</v>
      </c>
      <c r="BJ12" s="299">
        <v>165567862.47</v>
      </c>
      <c r="BK12" s="299">
        <v>40518262.079999998</v>
      </c>
      <c r="BL12" s="299">
        <v>28690751.27</v>
      </c>
      <c r="BM12" s="299">
        <v>61225403.43</v>
      </c>
      <c r="BN12" s="299">
        <v>39512524.640000001</v>
      </c>
      <c r="BO12" s="299">
        <v>41913165.549999997</v>
      </c>
      <c r="BP12" s="299">
        <v>346080516.94</v>
      </c>
      <c r="BQ12" s="299">
        <v>52284854.829999998</v>
      </c>
      <c r="BR12" s="299">
        <v>35752474.950000003</v>
      </c>
      <c r="BS12" s="299">
        <v>56963747.189999998</v>
      </c>
      <c r="BT12" s="299">
        <v>40883005.390000001</v>
      </c>
      <c r="BU12" s="299">
        <v>26016660.670000002</v>
      </c>
      <c r="BV12" s="299">
        <v>34620986.32</v>
      </c>
      <c r="BW12" s="299">
        <v>53488514.869999997</v>
      </c>
      <c r="BX12" s="299">
        <v>118742608.38</v>
      </c>
      <c r="BY12" s="299">
        <v>23823861.449999999</v>
      </c>
      <c r="BZ12" s="299">
        <v>39054583.219999999</v>
      </c>
      <c r="CA12" s="299">
        <v>55535299.170000002</v>
      </c>
      <c r="CB12" s="299">
        <v>20832874.600000001</v>
      </c>
      <c r="CC12" s="299">
        <v>16988746.129999999</v>
      </c>
      <c r="CD12" s="299">
        <v>19120188.629999999</v>
      </c>
      <c r="CE12" s="299">
        <v>574737851.25</v>
      </c>
      <c r="CF12" s="299">
        <v>42040065.649999999</v>
      </c>
      <c r="CG12" s="299">
        <v>68390112</v>
      </c>
      <c r="CH12" s="299">
        <v>31690571.75</v>
      </c>
      <c r="CI12" s="299">
        <v>36392712.090000004</v>
      </c>
      <c r="CJ12" s="299">
        <v>47106493.039999999</v>
      </c>
      <c r="CK12" s="299">
        <v>30733835.5</v>
      </c>
      <c r="CL12" s="299">
        <v>53413910.020000003</v>
      </c>
      <c r="CM12" s="299">
        <v>21154118.789999999</v>
      </c>
      <c r="CN12" s="299">
        <v>42391252.079999998</v>
      </c>
      <c r="CO12" s="299">
        <v>26233092.149999999</v>
      </c>
      <c r="CP12" s="299">
        <v>55635888.740000002</v>
      </c>
      <c r="CQ12" s="299">
        <v>29082141.66</v>
      </c>
      <c r="CR12" s="299">
        <v>268466907.70999998</v>
      </c>
      <c r="CS12" s="299">
        <v>30420072.289999999</v>
      </c>
      <c r="CT12" s="299">
        <v>37268443.899999999</v>
      </c>
      <c r="CU12" s="299">
        <v>44993554.789999999</v>
      </c>
      <c r="CV12" s="299">
        <v>22577758.18</v>
      </c>
      <c r="CW12" s="299">
        <v>49658452.310000002</v>
      </c>
      <c r="CX12" s="299">
        <v>34470822.5</v>
      </c>
      <c r="CY12" s="299">
        <v>11038819.09</v>
      </c>
      <c r="CZ12" s="299">
        <v>206283916.91</v>
      </c>
      <c r="DA12" s="299">
        <v>207326836.43000001</v>
      </c>
      <c r="DB12" s="299">
        <v>43771404.350000001</v>
      </c>
      <c r="DC12" s="299">
        <v>29108169.23</v>
      </c>
      <c r="DD12" s="299">
        <v>50279614.82</v>
      </c>
      <c r="DE12" s="299">
        <v>32534149.239999998</v>
      </c>
      <c r="DF12" s="299">
        <v>28640988.079999998</v>
      </c>
      <c r="DG12" s="299">
        <v>28368269.82</v>
      </c>
      <c r="DH12" s="299">
        <v>5475820</v>
      </c>
      <c r="DI12" s="299">
        <v>639244984.91999996</v>
      </c>
      <c r="DJ12" s="299">
        <v>30695518.059999999</v>
      </c>
      <c r="DK12" s="299">
        <v>46537132.840000004</v>
      </c>
      <c r="DL12" s="299">
        <v>46161858.960000001</v>
      </c>
      <c r="DM12" s="299">
        <v>49150065.189999998</v>
      </c>
      <c r="DN12" s="299">
        <v>42297940.310000002</v>
      </c>
      <c r="DO12" s="299">
        <v>61530570.159999996</v>
      </c>
      <c r="DP12" s="299">
        <v>34423918.149999999</v>
      </c>
      <c r="DQ12" s="299">
        <v>48118095.939999998</v>
      </c>
      <c r="DR12" s="299">
        <v>280119166.19999999</v>
      </c>
      <c r="DS12" s="299">
        <v>42121266.289999999</v>
      </c>
      <c r="DT12" s="299">
        <v>91068862.769999996</v>
      </c>
      <c r="DU12" s="299">
        <v>71898883.269999996</v>
      </c>
      <c r="DV12" s="299">
        <v>30918048.890000001</v>
      </c>
      <c r="DW12" s="299">
        <v>55320563.770000003</v>
      </c>
      <c r="DX12" s="299">
        <v>38077735.729999997</v>
      </c>
      <c r="DY12" s="299">
        <v>9298410.1999999993</v>
      </c>
      <c r="DZ12" s="299">
        <v>26124647.829999998</v>
      </c>
      <c r="EA12" s="299">
        <v>26229964.41</v>
      </c>
      <c r="EB12" s="299">
        <v>68292825.650000006</v>
      </c>
      <c r="EC12" s="299">
        <v>218907406.31</v>
      </c>
      <c r="ED12" s="299">
        <v>181751942.34</v>
      </c>
      <c r="EE12" s="299">
        <v>33166045</v>
      </c>
      <c r="EF12" s="299">
        <v>39827731.969999999</v>
      </c>
      <c r="EG12" s="299">
        <v>42314871.280000001</v>
      </c>
      <c r="EH12" s="299">
        <v>50508154.5</v>
      </c>
      <c r="EI12" s="299">
        <v>80074131.640000001</v>
      </c>
      <c r="EJ12" s="299">
        <v>27060685.48</v>
      </c>
      <c r="EK12" s="299">
        <v>31002283.829999998</v>
      </c>
      <c r="EL12" s="299">
        <v>428927402.47000003</v>
      </c>
      <c r="EM12" s="299">
        <v>34434583.810000002</v>
      </c>
      <c r="EN12" s="299">
        <v>29950222.260000002</v>
      </c>
      <c r="EO12" s="299">
        <v>30252376.379999999</v>
      </c>
      <c r="EP12" s="299">
        <v>18459668.640000001</v>
      </c>
      <c r="EQ12" s="299">
        <v>17516333.699999999</v>
      </c>
      <c r="ER12" s="299">
        <v>42598173.219999999</v>
      </c>
      <c r="ES12" s="299">
        <v>37338111.479999997</v>
      </c>
      <c r="ET12" s="299">
        <v>29370267.059999999</v>
      </c>
      <c r="EU12" s="299">
        <v>268977982.22000003</v>
      </c>
      <c r="EV12" s="299">
        <v>19874194.809999999</v>
      </c>
      <c r="EW12" s="299">
        <v>26108068.059999999</v>
      </c>
      <c r="EX12" s="299">
        <v>37077002.329999998</v>
      </c>
      <c r="EY12" s="299">
        <v>50410679.770000003</v>
      </c>
      <c r="EZ12" s="299">
        <v>40528340.909999996</v>
      </c>
      <c r="FA12" s="299">
        <v>45953086.039999999</v>
      </c>
      <c r="FB12" s="299">
        <v>24376235.48</v>
      </c>
      <c r="FC12" s="299">
        <v>20434505.039999999</v>
      </c>
      <c r="FD12" s="299">
        <v>17933425.629999999</v>
      </c>
      <c r="FE12" s="299">
        <v>16951078.390000001</v>
      </c>
      <c r="FF12" s="299">
        <v>1343430</v>
      </c>
      <c r="FG12" s="299">
        <v>236502461.05000001</v>
      </c>
      <c r="FH12" s="299">
        <v>28362412.850000001</v>
      </c>
      <c r="FI12" s="299">
        <v>33269189.07</v>
      </c>
      <c r="FJ12" s="299">
        <v>34760112.869999997</v>
      </c>
      <c r="FK12" s="299">
        <v>44740054.310000002</v>
      </c>
      <c r="FL12" s="299">
        <v>41378401.909999996</v>
      </c>
      <c r="FM12" s="299">
        <v>0</v>
      </c>
      <c r="FN12" s="299">
        <v>1614155.48</v>
      </c>
      <c r="FO12" s="299">
        <v>501092401.25</v>
      </c>
      <c r="FP12" s="299">
        <v>33590569.149999999</v>
      </c>
      <c r="FQ12" s="299">
        <v>42467987.289999999</v>
      </c>
      <c r="FR12" s="299">
        <v>38976773.810000002</v>
      </c>
      <c r="FS12" s="299">
        <v>51001986.649999999</v>
      </c>
      <c r="FT12" s="299">
        <v>30378925.010000002</v>
      </c>
      <c r="FU12" s="299">
        <v>63294558.299999997</v>
      </c>
      <c r="FV12" s="299">
        <v>43744256.140000001</v>
      </c>
      <c r="FW12" s="299">
        <v>36270934.299999997</v>
      </c>
      <c r="FX12" s="299">
        <v>35058153.969999999</v>
      </c>
      <c r="FY12" s="299">
        <v>60529985.159999996</v>
      </c>
      <c r="FZ12" s="299">
        <v>32815696.010000002</v>
      </c>
      <c r="GA12" s="299">
        <v>17270216.800000001</v>
      </c>
      <c r="GB12" s="299">
        <v>286342736.76999998</v>
      </c>
      <c r="GC12" s="299">
        <v>28568054.170000002</v>
      </c>
      <c r="GD12" s="299">
        <v>31751849.539999999</v>
      </c>
      <c r="GE12" s="299">
        <v>60004556.719999999</v>
      </c>
      <c r="GF12" s="299">
        <v>43969169.219999999</v>
      </c>
      <c r="GG12" s="299">
        <v>31001880.77</v>
      </c>
      <c r="GH12" s="299">
        <v>34978448.390000001</v>
      </c>
      <c r="GI12" s="299">
        <v>76431786.079999998</v>
      </c>
      <c r="GJ12" s="299">
        <v>25266948.719999999</v>
      </c>
      <c r="GK12" s="299">
        <v>2162340</v>
      </c>
      <c r="GL12" s="299">
        <v>5113630</v>
      </c>
      <c r="GM12" s="299">
        <v>206172</v>
      </c>
      <c r="GN12" s="299">
        <v>228823209.83000001</v>
      </c>
      <c r="GO12" s="299">
        <v>52209589.030000001</v>
      </c>
      <c r="GP12" s="299">
        <v>31691473.539999999</v>
      </c>
      <c r="GQ12" s="299">
        <v>43224290</v>
      </c>
      <c r="GR12" s="299">
        <v>17649605.809999999</v>
      </c>
      <c r="GS12" s="299">
        <v>28885066.670000002</v>
      </c>
      <c r="GT12" s="299">
        <v>33819433.799999997</v>
      </c>
      <c r="GU12" s="299">
        <v>21732213</v>
      </c>
      <c r="GV12" s="299">
        <v>255894472.88</v>
      </c>
      <c r="GW12" s="299">
        <v>26983650.260000002</v>
      </c>
      <c r="GX12" s="299">
        <v>58403139.240000002</v>
      </c>
      <c r="GY12" s="299">
        <v>43068529.219999999</v>
      </c>
      <c r="GZ12" s="299">
        <v>379164275.11000001</v>
      </c>
      <c r="HA12" s="299">
        <v>56083864.130000003</v>
      </c>
      <c r="HB12" s="299">
        <v>52132517.270000003</v>
      </c>
      <c r="HC12" s="299">
        <v>69495597.269999996</v>
      </c>
      <c r="HD12" s="299">
        <v>47015101.450000003</v>
      </c>
      <c r="HE12" s="299">
        <v>67682448.170000002</v>
      </c>
      <c r="HF12" s="299">
        <v>251488465.09999999</v>
      </c>
      <c r="HG12" s="299">
        <v>39936488.490000002</v>
      </c>
      <c r="HH12" s="299">
        <v>53341119.880000003</v>
      </c>
      <c r="HI12" s="299">
        <v>43620573.82</v>
      </c>
      <c r="HJ12" s="299">
        <v>30542080.920000002</v>
      </c>
      <c r="HK12" s="299">
        <v>32519776.379999999</v>
      </c>
      <c r="HL12" s="299">
        <v>44099845.460000001</v>
      </c>
      <c r="HM12" s="299">
        <v>22908498.739999998</v>
      </c>
      <c r="HN12" s="299">
        <v>339500263.52999997</v>
      </c>
      <c r="HO12" s="299">
        <v>140228395.55000001</v>
      </c>
      <c r="HP12" s="299">
        <v>37316366.170000002</v>
      </c>
      <c r="HQ12" s="299">
        <v>32645032.240000002</v>
      </c>
      <c r="HR12" s="299">
        <v>29959887.239999998</v>
      </c>
      <c r="HS12" s="299">
        <v>31913351.829999998</v>
      </c>
      <c r="HT12" s="299">
        <v>56787579.329999998</v>
      </c>
      <c r="HU12" s="299">
        <v>26059902.800000001</v>
      </c>
      <c r="HV12" s="299">
        <v>27336576.379999999</v>
      </c>
      <c r="HW12" s="299">
        <v>31901127.27</v>
      </c>
      <c r="HX12" s="299">
        <v>30485967.440000001</v>
      </c>
      <c r="HY12" s="299">
        <v>38903659.990000002</v>
      </c>
      <c r="HZ12" s="299">
        <v>17479977.850000001</v>
      </c>
      <c r="IA12" s="299">
        <v>32496768.300000001</v>
      </c>
      <c r="IB12" s="299">
        <v>22835823.140000001</v>
      </c>
      <c r="IC12" s="299">
        <v>19184224.43</v>
      </c>
      <c r="ID12" s="299">
        <v>279355368.87</v>
      </c>
      <c r="IE12" s="299">
        <v>157437522.34999999</v>
      </c>
      <c r="IF12" s="299">
        <v>39771676.390000001</v>
      </c>
      <c r="IG12" s="299">
        <v>67041980.210000001</v>
      </c>
      <c r="IH12" s="299">
        <v>66225731.600000001</v>
      </c>
      <c r="II12" s="299">
        <v>37021966</v>
      </c>
      <c r="IJ12" s="299">
        <v>28282250</v>
      </c>
      <c r="IK12" s="299">
        <v>18101880.199999999</v>
      </c>
      <c r="IL12" s="299">
        <v>16905476.300000001</v>
      </c>
      <c r="IM12" s="299">
        <v>21025607</v>
      </c>
      <c r="IN12" s="299">
        <v>23668888.800000001</v>
      </c>
      <c r="IO12" s="299">
        <v>464495348.30000001</v>
      </c>
      <c r="IP12" s="299">
        <v>248913198.41999999</v>
      </c>
      <c r="IQ12" s="299">
        <v>59435021.109999999</v>
      </c>
      <c r="IR12" s="299">
        <v>32332368.239999998</v>
      </c>
      <c r="IS12" s="299">
        <v>25417201.719999999</v>
      </c>
      <c r="IT12" s="299">
        <v>23491068.59</v>
      </c>
      <c r="IU12" s="299">
        <v>31241923.18</v>
      </c>
      <c r="IV12" s="299">
        <v>18163104.41</v>
      </c>
      <c r="IW12" s="299">
        <v>25962791.93</v>
      </c>
      <c r="IX12" s="299">
        <v>35331339.719999999</v>
      </c>
      <c r="IY12" s="299">
        <v>28914190</v>
      </c>
      <c r="IZ12" s="299">
        <v>26111718</v>
      </c>
      <c r="JA12" s="299">
        <v>219861943.97999999</v>
      </c>
      <c r="JB12" s="299">
        <v>167275384.56</v>
      </c>
      <c r="JC12" s="299">
        <v>38699364.840000004</v>
      </c>
      <c r="JD12" s="299">
        <v>38575135.649999999</v>
      </c>
      <c r="JE12" s="299">
        <v>29626138.800000001</v>
      </c>
      <c r="JF12" s="299">
        <v>31131719.239999998</v>
      </c>
      <c r="JG12" s="299">
        <v>225495236.84</v>
      </c>
      <c r="JH12" s="299">
        <v>26231356.420000002</v>
      </c>
      <c r="JI12" s="299">
        <v>38539206.149999999</v>
      </c>
      <c r="JJ12" s="299">
        <v>43466106.780000001</v>
      </c>
      <c r="JK12" s="299">
        <v>32820532.77</v>
      </c>
      <c r="JL12" s="299">
        <v>67880984.980000004</v>
      </c>
      <c r="JM12" s="299">
        <v>25595139.59</v>
      </c>
      <c r="JN12" s="299">
        <v>247122586.80000001</v>
      </c>
      <c r="JO12" s="299">
        <v>168018669.31999999</v>
      </c>
      <c r="JP12" s="299">
        <v>31039832.789999999</v>
      </c>
      <c r="JQ12" s="299">
        <v>18721978.32</v>
      </c>
      <c r="JR12" s="299">
        <v>45954004.780000001</v>
      </c>
      <c r="JS12" s="299">
        <v>12114534.140000001</v>
      </c>
      <c r="JT12" s="299">
        <v>80081250.819999993</v>
      </c>
      <c r="JU12" s="299">
        <v>38642371.189999998</v>
      </c>
      <c r="JV12" s="299">
        <v>22047405.390000001</v>
      </c>
      <c r="JW12" s="299">
        <v>46564455.549999997</v>
      </c>
      <c r="JX12" s="299">
        <v>25388341.100000001</v>
      </c>
      <c r="JY12" s="299">
        <v>30353728.02</v>
      </c>
      <c r="JZ12" s="299">
        <v>18602698.370000001</v>
      </c>
      <c r="KA12" s="299">
        <v>8567899.6600000001</v>
      </c>
      <c r="KB12" s="299">
        <v>17444659.670000002</v>
      </c>
      <c r="KC12" s="299">
        <v>452531331.32000005</v>
      </c>
      <c r="KD12" s="299">
        <v>55332419.159999996</v>
      </c>
      <c r="KE12" s="299">
        <v>41098483.659999996</v>
      </c>
      <c r="KF12" s="299">
        <v>50625798.219999999</v>
      </c>
      <c r="KG12" s="299">
        <v>38981915.039999999</v>
      </c>
      <c r="KH12" s="299">
        <v>38176585.579999998</v>
      </c>
      <c r="KI12" s="299">
        <v>64242242.630000003</v>
      </c>
      <c r="KJ12" s="299">
        <v>30910295.219999999</v>
      </c>
      <c r="KK12" s="299">
        <v>30838404.09</v>
      </c>
      <c r="KL12" s="299">
        <v>172958649.77000001</v>
      </c>
      <c r="KM12" s="299">
        <v>29592216.870000001</v>
      </c>
      <c r="KN12" s="299">
        <v>41942647.659999996</v>
      </c>
      <c r="KO12" s="299">
        <v>59606333.700000003</v>
      </c>
      <c r="KP12" s="299">
        <v>27954446.219999999</v>
      </c>
      <c r="KQ12" s="299">
        <v>38204192.740000002</v>
      </c>
      <c r="KR12" s="299">
        <v>138451735.63999999</v>
      </c>
      <c r="KS12" s="299">
        <v>48597850.399999999</v>
      </c>
      <c r="KT12" s="299">
        <v>307845081.95999998</v>
      </c>
      <c r="KU12" s="299">
        <v>35779400</v>
      </c>
      <c r="KV12" s="299">
        <v>30370171.280000001</v>
      </c>
      <c r="KW12" s="299">
        <v>50745930.479999997</v>
      </c>
      <c r="KX12" s="299">
        <v>58434801.670000002</v>
      </c>
      <c r="KY12" s="299">
        <v>38166641.090000004</v>
      </c>
      <c r="KZ12" s="299">
        <v>32532610.219999999</v>
      </c>
      <c r="LA12" s="299">
        <v>23108230.75</v>
      </c>
      <c r="LB12" s="299">
        <v>496621947.69</v>
      </c>
      <c r="LC12" s="299">
        <v>160214746.86000001</v>
      </c>
      <c r="LD12" s="299">
        <v>243826005.72999999</v>
      </c>
      <c r="LE12" s="299">
        <v>186026917.68000001</v>
      </c>
      <c r="LF12" s="299">
        <v>35744668.07</v>
      </c>
      <c r="LG12" s="299">
        <v>42142825.310000002</v>
      </c>
      <c r="LH12" s="299">
        <v>29452456</v>
      </c>
      <c r="LI12" s="299">
        <v>48762892.710000001</v>
      </c>
      <c r="LJ12" s="299">
        <v>34639313.75</v>
      </c>
      <c r="LK12" s="299">
        <v>48994198.68</v>
      </c>
      <c r="LL12" s="299">
        <v>235189952.11000001</v>
      </c>
      <c r="LM12" s="299">
        <v>77532674.709999993</v>
      </c>
      <c r="LN12" s="299">
        <v>38161778.979999997</v>
      </c>
      <c r="LO12" s="299">
        <v>359437598.80000001</v>
      </c>
      <c r="LP12" s="299">
        <v>121141669.09</v>
      </c>
      <c r="LQ12" s="299">
        <v>364204354.30000001</v>
      </c>
      <c r="LR12" s="299">
        <v>160961780.61000001</v>
      </c>
      <c r="LS12" s="299">
        <v>61924495.979999997</v>
      </c>
      <c r="LT12" s="299">
        <v>50356342.140000001</v>
      </c>
      <c r="LU12" s="299">
        <v>58373747.490000002</v>
      </c>
      <c r="LV12" s="299">
        <v>53263848.840000004</v>
      </c>
      <c r="LW12" s="299">
        <v>47498449.539999999</v>
      </c>
      <c r="LX12" s="299">
        <v>48384436.299999997</v>
      </c>
      <c r="LY12" s="299">
        <v>85014441.140000001</v>
      </c>
      <c r="LZ12" s="299">
        <v>29020772.640000001</v>
      </c>
      <c r="MA12" s="299">
        <v>462700574.94</v>
      </c>
      <c r="MB12" s="299">
        <v>34890857.340000004</v>
      </c>
      <c r="MC12" s="299">
        <v>26418845.489999998</v>
      </c>
      <c r="MD12" s="299">
        <v>22533841.07</v>
      </c>
      <c r="ME12" s="299">
        <v>22218386.57</v>
      </c>
      <c r="MF12" s="299">
        <v>36968190.920000002</v>
      </c>
      <c r="MG12" s="299">
        <v>30455736.699999999</v>
      </c>
      <c r="MH12" s="299">
        <v>35202275.390000001</v>
      </c>
      <c r="MI12" s="299">
        <v>40058900.659999996</v>
      </c>
      <c r="MJ12" s="299">
        <v>19658427.629999999</v>
      </c>
      <c r="MK12" s="299">
        <v>25445809.010000002</v>
      </c>
      <c r="ML12" s="299">
        <v>26723594.84</v>
      </c>
      <c r="MM12" s="299">
        <v>347679974.06</v>
      </c>
      <c r="MN12" s="299">
        <v>19479378.359999999</v>
      </c>
      <c r="MO12" s="299">
        <v>32466858.109999999</v>
      </c>
      <c r="MP12" s="299">
        <v>47456080</v>
      </c>
      <c r="MQ12" s="299">
        <v>55266318.350000001</v>
      </c>
      <c r="MR12" s="299">
        <v>29141851.169999998</v>
      </c>
      <c r="MS12" s="299">
        <v>62619230.869999997</v>
      </c>
      <c r="MT12" s="299">
        <v>53033193.600000001</v>
      </c>
      <c r="MU12" s="299">
        <v>40523816.340000004</v>
      </c>
      <c r="MV12" s="299">
        <v>13237825.140000001</v>
      </c>
      <c r="MW12" s="299">
        <v>522410521.00999999</v>
      </c>
      <c r="MX12" s="299">
        <v>74069665.659999996</v>
      </c>
      <c r="MY12" s="299">
        <v>25734581.600000001</v>
      </c>
      <c r="MZ12" s="299">
        <v>128022572.04000001</v>
      </c>
      <c r="NA12" s="299">
        <v>26334234.219999999</v>
      </c>
      <c r="NB12" s="299">
        <v>54202707.399999999</v>
      </c>
      <c r="NC12" s="299">
        <v>96470283.799999997</v>
      </c>
      <c r="ND12" s="299">
        <v>87579110.430000007</v>
      </c>
      <c r="NE12" s="299">
        <v>12043489.289999999</v>
      </c>
      <c r="NF12" s="299">
        <v>67309684.129999995</v>
      </c>
      <c r="NG12" s="299">
        <v>36773268.479999997</v>
      </c>
      <c r="NH12" s="299">
        <v>7843502.7400000002</v>
      </c>
      <c r="NI12" s="299">
        <v>225908740.93000001</v>
      </c>
      <c r="NJ12" s="299">
        <v>34577924.259999998</v>
      </c>
      <c r="NK12" s="299">
        <v>30051122.32</v>
      </c>
      <c r="NL12" s="299">
        <v>26144000.330000002</v>
      </c>
      <c r="NM12" s="299">
        <v>29764615.48</v>
      </c>
      <c r="NN12" s="299">
        <v>7188853.4500000002</v>
      </c>
      <c r="NO12" s="299">
        <v>10713361.220000001</v>
      </c>
      <c r="NP12" s="299">
        <v>307288030.56999999</v>
      </c>
      <c r="NQ12" s="299">
        <v>95140815.579999998</v>
      </c>
      <c r="NR12" s="299">
        <v>32493053.449999999</v>
      </c>
      <c r="NS12" s="299">
        <v>26615874.289999999</v>
      </c>
      <c r="NT12" s="299">
        <v>36349142.609999999</v>
      </c>
      <c r="NU12" s="299">
        <v>45468985.700000003</v>
      </c>
      <c r="NV12" s="299">
        <v>25353863.649999999</v>
      </c>
      <c r="NW12" s="299">
        <v>358522636.19</v>
      </c>
      <c r="NX12" s="299">
        <v>86027494.450000003</v>
      </c>
      <c r="NY12" s="299">
        <v>51918859.759999998</v>
      </c>
      <c r="NZ12" s="299">
        <v>82011907.549999997</v>
      </c>
      <c r="OA12" s="299">
        <v>29873387.420000002</v>
      </c>
      <c r="OB12" s="299">
        <v>50940100</v>
      </c>
      <c r="OC12" s="299">
        <v>11954683.77</v>
      </c>
      <c r="OD12" s="299">
        <v>8062891</v>
      </c>
      <c r="OE12" s="299"/>
      <c r="OF12" s="299">
        <v>291779013.70999998</v>
      </c>
      <c r="OG12" s="299">
        <v>73513679.920000002</v>
      </c>
      <c r="OH12" s="299">
        <v>72218486.689999998</v>
      </c>
      <c r="OI12" s="299">
        <v>45780048.710000001</v>
      </c>
      <c r="OJ12" s="299">
        <v>38558967.380000003</v>
      </c>
      <c r="OK12" s="299">
        <v>1289751.5</v>
      </c>
      <c r="OL12" s="299">
        <v>153807135.06999999</v>
      </c>
      <c r="OM12" s="299">
        <v>25202320.77</v>
      </c>
      <c r="ON12" s="299">
        <v>28767117.960000001</v>
      </c>
      <c r="OO12" s="299">
        <v>44036485.969999999</v>
      </c>
      <c r="OP12" s="299">
        <v>42172797.149999999</v>
      </c>
      <c r="OQ12" s="299">
        <v>76985565.689999998</v>
      </c>
      <c r="OR12" s="299">
        <v>21020985.739999998</v>
      </c>
      <c r="OS12" s="299">
        <v>290120901.30000001</v>
      </c>
      <c r="OT12" s="299">
        <v>19844615.949999999</v>
      </c>
      <c r="OU12" s="299">
        <v>73267914.780000001</v>
      </c>
      <c r="OV12" s="299">
        <v>22483931.260000002</v>
      </c>
      <c r="OW12" s="299">
        <v>40462949.439999998</v>
      </c>
      <c r="OX12" s="299">
        <v>74309704.180000007</v>
      </c>
      <c r="OY12" s="299">
        <v>23877923.539999999</v>
      </c>
      <c r="OZ12" s="299">
        <v>26454847.18</v>
      </c>
      <c r="PA12" s="299">
        <v>32396047.600000001</v>
      </c>
      <c r="PB12" s="299">
        <v>23494131.649999999</v>
      </c>
      <c r="PC12" s="299">
        <v>32655434.809999999</v>
      </c>
      <c r="PD12" s="299">
        <v>39744241.43</v>
      </c>
      <c r="PE12" s="299">
        <v>25987748.399999999</v>
      </c>
      <c r="PF12" s="299">
        <v>74939715.319999993</v>
      </c>
      <c r="PG12" s="299">
        <v>614045942.66999996</v>
      </c>
      <c r="PH12" s="299">
        <v>46740063.479999997</v>
      </c>
      <c r="PI12" s="299">
        <v>41145726</v>
      </c>
      <c r="PJ12" s="299">
        <v>48321267.100000001</v>
      </c>
      <c r="PK12" s="299">
        <v>95632570.799999997</v>
      </c>
      <c r="PL12" s="299">
        <v>40757258.200000003</v>
      </c>
      <c r="PM12" s="299">
        <v>75235055.159999996</v>
      </c>
      <c r="PN12" s="299">
        <v>35524771.270000003</v>
      </c>
      <c r="PO12" s="299">
        <v>77841717.590000004</v>
      </c>
      <c r="PP12" s="299">
        <v>25178237.18</v>
      </c>
      <c r="PQ12" s="299">
        <v>82244360.159999996</v>
      </c>
      <c r="PR12" s="299">
        <v>23603893.48</v>
      </c>
      <c r="PS12" s="299">
        <v>25754803.300000001</v>
      </c>
      <c r="PT12" s="299">
        <v>38661076.149999999</v>
      </c>
      <c r="PU12" s="299">
        <v>42990767.210000001</v>
      </c>
      <c r="PV12" s="299">
        <v>54117254.539999999</v>
      </c>
      <c r="PW12" s="299">
        <v>35510432.920000002</v>
      </c>
      <c r="PX12" s="299">
        <v>29747671.66</v>
      </c>
      <c r="PY12" s="299">
        <v>23429566.460000001</v>
      </c>
      <c r="PZ12" s="299">
        <v>64657424.340000004</v>
      </c>
      <c r="QA12" s="299">
        <v>62534281.409999996</v>
      </c>
      <c r="QB12" s="299">
        <v>24598097.300000001</v>
      </c>
      <c r="QC12" s="299">
        <v>326427375.56</v>
      </c>
      <c r="QD12" s="299">
        <v>24286160</v>
      </c>
      <c r="QE12" s="299">
        <v>64542434</v>
      </c>
      <c r="QF12" s="299">
        <v>40198910</v>
      </c>
      <c r="QG12" s="299">
        <v>47700470</v>
      </c>
      <c r="QH12" s="299">
        <v>55662809.969999999</v>
      </c>
      <c r="QI12" s="299">
        <v>27942610</v>
      </c>
      <c r="QJ12" s="299">
        <v>53118721.240000002</v>
      </c>
      <c r="QK12" s="299">
        <v>56269209.030000001</v>
      </c>
      <c r="QL12" s="299">
        <v>29175980</v>
      </c>
      <c r="QM12" s="299">
        <v>20523405</v>
      </c>
      <c r="QN12" s="299">
        <v>371598942.88</v>
      </c>
      <c r="QO12" s="299">
        <v>48406779.899999999</v>
      </c>
      <c r="QP12" s="299">
        <v>29207337.48</v>
      </c>
      <c r="QQ12" s="299">
        <v>38990209.759999998</v>
      </c>
      <c r="QR12" s="299">
        <v>36761046.32</v>
      </c>
      <c r="QS12" s="299">
        <v>43646801.469999999</v>
      </c>
      <c r="QT12" s="299">
        <v>60915273.729999997</v>
      </c>
      <c r="QU12" s="299">
        <v>30834247.27</v>
      </c>
      <c r="QV12" s="299">
        <v>35597403.350000001</v>
      </c>
      <c r="QW12" s="299">
        <v>60652861.490000002</v>
      </c>
      <c r="QX12" s="299">
        <v>63842860.789999999</v>
      </c>
      <c r="QY12" s="299">
        <v>29822604.199999999</v>
      </c>
      <c r="QZ12" s="299">
        <v>20599978.420000002</v>
      </c>
      <c r="RA12" s="299">
        <v>36373876.25</v>
      </c>
      <c r="RB12" s="299">
        <v>20493220.98</v>
      </c>
      <c r="RC12" s="299">
        <v>30076749.600000001</v>
      </c>
      <c r="RD12" s="299">
        <v>38472100.960000001</v>
      </c>
      <c r="RE12" s="299">
        <v>449160</v>
      </c>
      <c r="RF12" s="299">
        <v>449160</v>
      </c>
      <c r="RG12" s="299">
        <v>440840</v>
      </c>
      <c r="RH12" s="299">
        <v>228984421.06</v>
      </c>
      <c r="RI12" s="299">
        <v>24817766.039999999</v>
      </c>
      <c r="RJ12" s="299">
        <v>33633492.140000001</v>
      </c>
      <c r="RK12" s="299">
        <v>36302665.170000002</v>
      </c>
      <c r="RL12" s="299">
        <v>15813780.960000001</v>
      </c>
      <c r="RM12" s="299">
        <v>38151207.689999998</v>
      </c>
      <c r="RN12" s="299">
        <v>40864284.299999997</v>
      </c>
      <c r="RO12" s="299">
        <v>41766387.710000001</v>
      </c>
      <c r="RP12" s="299">
        <v>29195099.09</v>
      </c>
      <c r="RQ12" s="299">
        <v>24610614.43</v>
      </c>
      <c r="RR12" s="299">
        <v>67868239.109999999</v>
      </c>
      <c r="RS12" s="299">
        <v>81073074.640000001</v>
      </c>
      <c r="RT12" s="299">
        <v>22216959.699999999</v>
      </c>
      <c r="RU12" s="299">
        <v>26373957.870000001</v>
      </c>
      <c r="RV12" s="299">
        <v>37352588.539999999</v>
      </c>
      <c r="RW12" s="299">
        <v>18598349.440000001</v>
      </c>
      <c r="RX12" s="299">
        <v>21015548.43</v>
      </c>
      <c r="RY12" s="299">
        <v>22372881.449999999</v>
      </c>
      <c r="RZ12" s="299">
        <v>12510528.73</v>
      </c>
      <c r="SA12" s="299">
        <v>254741587.11000001</v>
      </c>
      <c r="SB12" s="299">
        <v>25713682.09</v>
      </c>
      <c r="SC12" s="299">
        <v>37579076.439999998</v>
      </c>
      <c r="SD12" s="299">
        <v>21039313.620000001</v>
      </c>
      <c r="SE12" s="299">
        <v>12414200.960000001</v>
      </c>
      <c r="SF12" s="299">
        <v>22754880</v>
      </c>
      <c r="SG12" s="299">
        <v>24641195.84</v>
      </c>
      <c r="SH12" s="299">
        <v>69737115.719999999</v>
      </c>
      <c r="SI12" s="299">
        <v>37273636.689999998</v>
      </c>
      <c r="SJ12" s="299">
        <v>22556000.149999999</v>
      </c>
      <c r="SK12" s="299">
        <v>21926073.579999998</v>
      </c>
      <c r="SL12" s="299">
        <v>43263047.210000001</v>
      </c>
      <c r="SM12" s="299">
        <v>20011367.84</v>
      </c>
      <c r="SN12" s="299">
        <v>339773802.51999998</v>
      </c>
      <c r="SO12" s="299">
        <v>23901104.640000001</v>
      </c>
      <c r="SP12" s="299">
        <v>21235307.109999999</v>
      </c>
      <c r="SQ12" s="299">
        <v>52840842.149999999</v>
      </c>
      <c r="SR12" s="299">
        <v>47952625.799999997</v>
      </c>
      <c r="SS12" s="299">
        <v>28929030.890000001</v>
      </c>
      <c r="ST12" s="299">
        <v>13912381.65</v>
      </c>
      <c r="SU12" s="299">
        <v>51245434.329999998</v>
      </c>
      <c r="SV12" s="299">
        <v>23069186.530000001</v>
      </c>
      <c r="SW12" s="299">
        <v>28939491.280000001</v>
      </c>
      <c r="SX12" s="299">
        <v>45210252.289999999</v>
      </c>
      <c r="SY12" s="299">
        <v>22046905.079999998</v>
      </c>
      <c r="SZ12" s="299">
        <v>18769906.199999999</v>
      </c>
      <c r="TA12" s="299">
        <v>35165426.450000003</v>
      </c>
      <c r="TB12" s="299">
        <v>18857007.460000001</v>
      </c>
      <c r="TC12" s="299">
        <v>16580880.890000001</v>
      </c>
      <c r="TD12" s="299">
        <v>89969839.120000005</v>
      </c>
      <c r="TE12" s="299">
        <v>17264076.129999999</v>
      </c>
      <c r="TF12" s="299">
        <v>247293077.72999999</v>
      </c>
      <c r="TG12" s="299">
        <v>62390067.380000003</v>
      </c>
      <c r="TH12" s="299">
        <v>30519029.530000001</v>
      </c>
      <c r="TI12" s="299">
        <v>17916930</v>
      </c>
      <c r="TJ12" s="299">
        <v>98470003.239999995</v>
      </c>
      <c r="TK12" s="299">
        <v>20068440.73</v>
      </c>
      <c r="TL12" s="299">
        <v>389340</v>
      </c>
      <c r="TM12" s="299">
        <v>852663.87</v>
      </c>
      <c r="TN12" s="299">
        <v>517590</v>
      </c>
      <c r="TO12" s="299">
        <v>138032112.22999999</v>
      </c>
      <c r="TP12" s="299">
        <v>44734005.390000001</v>
      </c>
      <c r="TQ12" s="299">
        <v>28760377.890000001</v>
      </c>
      <c r="TR12" s="299">
        <v>49496018.219999999</v>
      </c>
      <c r="TS12" s="299">
        <v>28575617.539999999</v>
      </c>
      <c r="TT12" s="299">
        <v>15922737.68</v>
      </c>
      <c r="TU12" s="299">
        <v>588299886.90999997</v>
      </c>
      <c r="TV12" s="299">
        <v>40843533.520000003</v>
      </c>
      <c r="TW12" s="299">
        <v>30297862.609999999</v>
      </c>
      <c r="TX12" s="299">
        <v>84858867.349999994</v>
      </c>
      <c r="TY12" s="299">
        <v>7336315.9699999997</v>
      </c>
      <c r="TZ12" s="299">
        <v>27844033.309999999</v>
      </c>
      <c r="UA12" s="299">
        <v>63600732.380000003</v>
      </c>
      <c r="UB12" s="299">
        <v>23445978.059999999</v>
      </c>
      <c r="UC12" s="299">
        <v>18956741.02</v>
      </c>
      <c r="UD12" s="299">
        <v>22831490.239999998</v>
      </c>
      <c r="UE12" s="299">
        <v>31561808.09</v>
      </c>
      <c r="UF12" s="299">
        <v>53177910.240000002</v>
      </c>
      <c r="UG12" s="299">
        <v>35035706.539999999</v>
      </c>
      <c r="UH12" s="299">
        <v>50208062.689999998</v>
      </c>
      <c r="UI12" s="299">
        <v>21584072.91</v>
      </c>
      <c r="UJ12" s="299">
        <v>22524249.02</v>
      </c>
      <c r="UK12" s="299">
        <v>13389800</v>
      </c>
      <c r="UL12" s="299">
        <v>17537136.850000001</v>
      </c>
      <c r="UM12" s="299">
        <v>53740504.18</v>
      </c>
      <c r="UN12" s="299">
        <v>3544549.35</v>
      </c>
      <c r="UO12" s="299">
        <v>4138329.02</v>
      </c>
      <c r="UP12" s="299">
        <v>2878925.36</v>
      </c>
      <c r="UQ12" s="299">
        <v>316634810.82999998</v>
      </c>
      <c r="UR12" s="299">
        <v>38614339.590000004</v>
      </c>
      <c r="US12" s="299">
        <v>34249189.619999997</v>
      </c>
      <c r="UT12" s="299">
        <v>34348159.909999996</v>
      </c>
      <c r="UU12" s="299">
        <v>43638287.159999996</v>
      </c>
      <c r="UV12" s="299">
        <v>48341287.350000001</v>
      </c>
      <c r="UW12" s="299">
        <v>42965454.969999999</v>
      </c>
      <c r="UX12" s="299">
        <v>29776398.289999999</v>
      </c>
      <c r="UY12" s="299">
        <v>28878793.34</v>
      </c>
      <c r="UZ12" s="299">
        <v>80300639.519999996</v>
      </c>
      <c r="VA12" s="299">
        <v>26653329.43</v>
      </c>
      <c r="VB12" s="299">
        <v>55308583.020000003</v>
      </c>
      <c r="VC12" s="299">
        <v>26460835.379999999</v>
      </c>
      <c r="VD12" s="299">
        <v>18455250.809999999</v>
      </c>
      <c r="VE12" s="299">
        <v>24149918.109999999</v>
      </c>
      <c r="VF12" s="299">
        <v>850218391.85000002</v>
      </c>
      <c r="VG12" s="299">
        <v>47566062.049999997</v>
      </c>
      <c r="VH12" s="299">
        <v>30925373.800000001</v>
      </c>
      <c r="VI12" s="299">
        <v>36228210.740000002</v>
      </c>
      <c r="VJ12" s="299">
        <v>21130752.149999999</v>
      </c>
      <c r="VK12" s="299">
        <v>42529626.939999998</v>
      </c>
      <c r="VL12" s="299">
        <v>47017855</v>
      </c>
      <c r="VM12" s="299">
        <v>59341859.130000003</v>
      </c>
      <c r="VN12" s="299">
        <v>47116759.939999998</v>
      </c>
      <c r="VO12" s="299">
        <v>50158428.649999999</v>
      </c>
      <c r="VP12" s="299">
        <v>33475421.329999998</v>
      </c>
      <c r="VQ12" s="299">
        <v>67744442.849999994</v>
      </c>
      <c r="VR12" s="299">
        <v>49923077.109999999</v>
      </c>
      <c r="VS12" s="299">
        <v>67151110.5</v>
      </c>
      <c r="VT12" s="299">
        <v>68118195</v>
      </c>
      <c r="VU12" s="299">
        <v>30567299.5</v>
      </c>
      <c r="VV12" s="299">
        <v>42497620.600000001</v>
      </c>
      <c r="VW12" s="299">
        <v>56054205.109999999</v>
      </c>
      <c r="VX12" s="299">
        <v>36400280.5</v>
      </c>
      <c r="VY12" s="299">
        <v>58291162.770000003</v>
      </c>
      <c r="VZ12" s="299">
        <v>98842260.829999998</v>
      </c>
      <c r="WA12" s="299">
        <v>29901889.199999999</v>
      </c>
      <c r="WB12" s="299">
        <v>26076673.460000001</v>
      </c>
      <c r="WC12" s="299">
        <v>22903088.84</v>
      </c>
      <c r="WD12" s="299">
        <v>21710716.460000001</v>
      </c>
      <c r="WE12" s="299">
        <v>18215216</v>
      </c>
      <c r="WF12" s="299">
        <v>13184258.25</v>
      </c>
      <c r="WG12" s="299">
        <v>16169352.880000001</v>
      </c>
      <c r="WH12" s="299">
        <v>44279849.479999997</v>
      </c>
      <c r="WI12" s="299">
        <v>6902848.8499999996</v>
      </c>
      <c r="WJ12" s="299">
        <v>748470</v>
      </c>
      <c r="WK12" s="299">
        <v>2491279.83</v>
      </c>
      <c r="WL12" s="299">
        <v>1919341</v>
      </c>
      <c r="WM12" s="299">
        <v>384514126.94999999</v>
      </c>
      <c r="WN12" s="299">
        <v>36485221.57</v>
      </c>
      <c r="WO12" s="299">
        <v>35019456.770000003</v>
      </c>
      <c r="WP12" s="299">
        <v>125184598.23</v>
      </c>
      <c r="WQ12" s="299">
        <v>36667257.899999999</v>
      </c>
      <c r="WR12" s="299">
        <v>41011767.409999996</v>
      </c>
      <c r="WS12" s="299">
        <v>74665539.140000001</v>
      </c>
      <c r="WT12" s="299">
        <v>28782799.039999999</v>
      </c>
      <c r="WU12" s="299">
        <v>37180854.689999998</v>
      </c>
      <c r="WV12" s="299">
        <v>69526860.799999997</v>
      </c>
      <c r="WW12" s="299">
        <v>48628851.770000003</v>
      </c>
      <c r="WX12" s="299">
        <v>26125172.02</v>
      </c>
      <c r="WY12" s="299">
        <v>24024507.239999998</v>
      </c>
      <c r="WZ12" s="299">
        <v>23551370</v>
      </c>
      <c r="XA12" s="299">
        <v>20431111.829999998</v>
      </c>
      <c r="XB12" s="299">
        <v>24644322.09</v>
      </c>
      <c r="XC12" s="299">
        <v>14820111.24</v>
      </c>
      <c r="XD12" s="299">
        <v>19729709.039999999</v>
      </c>
      <c r="XE12" s="299">
        <v>17731397.23</v>
      </c>
      <c r="XF12" s="299">
        <v>18990058.329999998</v>
      </c>
      <c r="XG12" s="299">
        <v>19540684.510000002</v>
      </c>
      <c r="XH12" s="299">
        <v>11151117.98</v>
      </c>
      <c r="XI12" s="299">
        <v>4664088.78</v>
      </c>
      <c r="XJ12" s="299">
        <v>457055454.02999997</v>
      </c>
      <c r="XK12" s="299">
        <v>30151776.699999999</v>
      </c>
      <c r="XL12" s="299">
        <v>52286486.979999997</v>
      </c>
      <c r="XM12" s="299">
        <v>41532724.100000001</v>
      </c>
      <c r="XN12" s="299">
        <v>76311109.359999999</v>
      </c>
      <c r="XO12" s="299">
        <v>36871622.740000002</v>
      </c>
      <c r="XP12" s="299">
        <v>52545656.159999996</v>
      </c>
      <c r="XQ12" s="299">
        <v>22687432.68</v>
      </c>
      <c r="XR12" s="299">
        <v>63430180.920000002</v>
      </c>
      <c r="XS12" s="299">
        <v>57617297.990000002</v>
      </c>
      <c r="XT12" s="299">
        <v>39780990.969999999</v>
      </c>
      <c r="XU12" s="299">
        <v>25243496.27</v>
      </c>
      <c r="XV12" s="299">
        <v>25551776.579999998</v>
      </c>
      <c r="XW12" s="299">
        <v>14315138.699999999</v>
      </c>
      <c r="XX12" s="299">
        <v>798920</v>
      </c>
      <c r="XY12" s="299"/>
      <c r="XZ12" s="299">
        <v>971600</v>
      </c>
      <c r="YA12" s="299">
        <v>212585455.87</v>
      </c>
      <c r="YB12" s="299">
        <v>38643532.909999996</v>
      </c>
      <c r="YC12" s="299">
        <v>34220591.490000002</v>
      </c>
      <c r="YD12" s="299">
        <v>23485302.809999999</v>
      </c>
      <c r="YE12" s="299">
        <v>37284748</v>
      </c>
      <c r="YF12" s="299">
        <v>23799333.219999999</v>
      </c>
      <c r="YG12" s="299">
        <v>28047665.809999999</v>
      </c>
      <c r="YH12" s="299">
        <v>234521065.81999999</v>
      </c>
      <c r="YI12" s="299">
        <v>29973784.649999999</v>
      </c>
      <c r="YJ12" s="299">
        <v>38213337.93</v>
      </c>
      <c r="YK12" s="299">
        <v>46855975.310000002</v>
      </c>
      <c r="YL12" s="299">
        <v>25282755.140000001</v>
      </c>
      <c r="YM12" s="299">
        <v>28987920.899999999</v>
      </c>
      <c r="YN12" s="299">
        <v>22057986.649999999</v>
      </c>
      <c r="YO12" s="299">
        <v>19368286.960000001</v>
      </c>
      <c r="YP12" s="299">
        <v>65088418.079999998</v>
      </c>
      <c r="YQ12" s="299">
        <v>347761666.68000001</v>
      </c>
      <c r="YR12" s="299">
        <v>28659921.329999998</v>
      </c>
      <c r="YS12" s="299">
        <v>52989979</v>
      </c>
      <c r="YT12" s="299">
        <v>84595267.319999993</v>
      </c>
      <c r="YU12" s="299">
        <v>67556659.120000005</v>
      </c>
      <c r="YV12" s="299">
        <v>29260951.850000001</v>
      </c>
      <c r="YW12" s="299">
        <v>32105640.260000002</v>
      </c>
      <c r="YX12" s="299">
        <v>59549930.340000004</v>
      </c>
      <c r="YY12" s="299">
        <v>59793429.390000001</v>
      </c>
      <c r="YZ12" s="299">
        <v>70756085.900000006</v>
      </c>
      <c r="ZA12" s="299">
        <v>20766850.23</v>
      </c>
      <c r="ZB12" s="299">
        <v>22749975.879999999</v>
      </c>
      <c r="ZC12" s="299">
        <v>21713818.309999999</v>
      </c>
      <c r="ZD12" s="299">
        <v>26991998.059999999</v>
      </c>
      <c r="ZE12" s="299">
        <v>24182175.140000001</v>
      </c>
      <c r="ZF12" s="299">
        <v>26436468.350000001</v>
      </c>
      <c r="ZG12" s="299">
        <v>24188899.199999999</v>
      </c>
      <c r="ZH12" s="299">
        <v>18905124.649999999</v>
      </c>
      <c r="ZI12" s="299">
        <v>8091991.9000000004</v>
      </c>
      <c r="ZJ12" s="299">
        <v>2421030</v>
      </c>
      <c r="ZK12" s="299">
        <v>1875590.25</v>
      </c>
      <c r="ZL12" s="299">
        <v>1443547</v>
      </c>
      <c r="ZM12" s="299">
        <v>180547005.34999999</v>
      </c>
      <c r="ZN12" s="299">
        <v>25879070.170000002</v>
      </c>
      <c r="ZO12" s="299">
        <v>21620374.030000001</v>
      </c>
      <c r="ZP12" s="299">
        <v>26980031.84</v>
      </c>
      <c r="ZQ12" s="299">
        <v>28842650.210000001</v>
      </c>
      <c r="ZR12" s="299">
        <v>28335344.23</v>
      </c>
      <c r="ZS12" s="299">
        <v>22766363.739999998</v>
      </c>
      <c r="ZT12" s="299">
        <v>779583039.19000006</v>
      </c>
      <c r="ZU12" s="299">
        <v>29962686.34</v>
      </c>
      <c r="ZV12" s="299">
        <v>18914202.210000001</v>
      </c>
      <c r="ZW12" s="299">
        <v>49832884.140000001</v>
      </c>
      <c r="ZX12" s="299">
        <v>39868086.979999997</v>
      </c>
      <c r="ZY12" s="299">
        <v>24621728.210000001</v>
      </c>
      <c r="ZZ12" s="299">
        <v>24040189.670000002</v>
      </c>
      <c r="AAA12" s="299">
        <v>26677731.800000001</v>
      </c>
      <c r="AAB12" s="299">
        <v>54146249.049999997</v>
      </c>
      <c r="AAC12" s="299">
        <v>14699901.77</v>
      </c>
      <c r="AAD12" s="299">
        <v>35334156.780000001</v>
      </c>
      <c r="AAE12" s="299">
        <v>94698082.299999997</v>
      </c>
      <c r="AAF12" s="299">
        <v>56014742.270000003</v>
      </c>
      <c r="AAG12" s="299">
        <v>19673188.629999999</v>
      </c>
      <c r="AAH12" s="299">
        <v>17975579.690000001</v>
      </c>
      <c r="AAI12" s="299">
        <v>27427213.370000001</v>
      </c>
      <c r="AAJ12" s="299">
        <v>12086766.140000001</v>
      </c>
      <c r="AAK12" s="299">
        <v>18968755.140000001</v>
      </c>
      <c r="AAL12" s="299">
        <v>11544490.48</v>
      </c>
      <c r="AAM12" s="299">
        <v>92291940.209999993</v>
      </c>
      <c r="AAN12" s="299">
        <v>62043699.329999998</v>
      </c>
      <c r="AAO12" s="299">
        <v>5680839.0700000003</v>
      </c>
      <c r="AAP12" s="299">
        <v>7588755</v>
      </c>
      <c r="AAQ12" s="299">
        <v>7463688.8399999999</v>
      </c>
      <c r="AAR12" s="299">
        <v>5105536.37</v>
      </c>
      <c r="AAS12" s="299">
        <v>8378171.1900000004</v>
      </c>
      <c r="AAT12" s="299">
        <v>195123936.75999999</v>
      </c>
      <c r="AAU12" s="299">
        <v>33314953.530000001</v>
      </c>
      <c r="AAV12" s="299">
        <v>18995453.66</v>
      </c>
      <c r="AAW12" s="299">
        <v>41166104.619999997</v>
      </c>
      <c r="AAX12" s="299">
        <v>48968600.950000003</v>
      </c>
      <c r="AAY12" s="299">
        <v>27673283.579999998</v>
      </c>
      <c r="AAZ12" s="299">
        <v>25681092.489999998</v>
      </c>
      <c r="ABA12" s="299">
        <v>42402558.119999997</v>
      </c>
      <c r="ABB12" s="299">
        <v>260825691.27000001</v>
      </c>
      <c r="ABC12" s="299">
        <v>29453913.59</v>
      </c>
      <c r="ABD12" s="299">
        <v>50089228.130000003</v>
      </c>
      <c r="ABE12" s="299">
        <v>37720878.049999997</v>
      </c>
      <c r="ABF12" s="299">
        <v>18029331.07</v>
      </c>
      <c r="ABG12" s="299">
        <v>74087607.569999993</v>
      </c>
      <c r="ABH12" s="299">
        <v>18488884.170000002</v>
      </c>
      <c r="ABI12" s="299">
        <v>30281384.510000002</v>
      </c>
      <c r="ABJ12" s="299">
        <v>18906384.949999999</v>
      </c>
      <c r="ABK12" s="299">
        <v>41182765.619999997</v>
      </c>
      <c r="ABL12" s="299">
        <v>20402893.75</v>
      </c>
      <c r="ABM12" s="299">
        <v>531235982.75999999</v>
      </c>
      <c r="ABN12" s="299">
        <v>37706928.539999999</v>
      </c>
      <c r="ABO12" s="299">
        <v>39454974.659999996</v>
      </c>
      <c r="ABP12" s="299">
        <v>67212870.430000007</v>
      </c>
      <c r="ABQ12" s="299">
        <v>28376248.010000002</v>
      </c>
      <c r="ABR12" s="299">
        <v>39199059.960000001</v>
      </c>
      <c r="ABS12" s="299">
        <v>42880945.659999996</v>
      </c>
      <c r="ABT12" s="299">
        <v>87722930.760000005</v>
      </c>
      <c r="ABU12" s="299">
        <v>123841137.90000001</v>
      </c>
      <c r="ABV12" s="299">
        <v>33990499.119999997</v>
      </c>
      <c r="ABW12" s="299">
        <v>36182334.399999999</v>
      </c>
      <c r="ABX12" s="299">
        <v>52303308.219999999</v>
      </c>
      <c r="ABY12" s="299">
        <v>55381971.119999997</v>
      </c>
      <c r="ABZ12" s="299">
        <v>69314104.170000002</v>
      </c>
      <c r="ACA12" s="299">
        <v>30235012.129999999</v>
      </c>
      <c r="ACB12" s="299">
        <v>44004839.509999998</v>
      </c>
      <c r="ACC12" s="299">
        <v>26605349.100000001</v>
      </c>
      <c r="ACD12" s="299">
        <v>17338274.510000002</v>
      </c>
      <c r="ACE12" s="299">
        <v>22685538.710000001</v>
      </c>
      <c r="ACF12" s="299">
        <v>155259894.56999999</v>
      </c>
      <c r="ACG12" s="299">
        <v>125895732.87</v>
      </c>
      <c r="ACH12" s="299">
        <v>21490022.170000002</v>
      </c>
      <c r="ACI12" s="299">
        <v>24425161.170000002</v>
      </c>
      <c r="ACJ12" s="299">
        <v>35384274.590000004</v>
      </c>
      <c r="ACK12" s="299">
        <v>18834581.07</v>
      </c>
      <c r="ACL12" s="299">
        <v>33353601.780000001</v>
      </c>
      <c r="ACM12" s="299">
        <v>31207518.66</v>
      </c>
      <c r="ACN12" s="299">
        <v>40916496.719999999</v>
      </c>
      <c r="ACO12" s="299">
        <v>311208828.25</v>
      </c>
      <c r="ACP12" s="299">
        <v>58946433.219999999</v>
      </c>
      <c r="ACQ12" s="299">
        <v>66067677.119999997</v>
      </c>
      <c r="ACR12" s="299">
        <v>182178456.13999999</v>
      </c>
      <c r="ACS12" s="299">
        <v>21456913.789999999</v>
      </c>
      <c r="ACT12" s="299">
        <v>28954600.98</v>
      </c>
      <c r="ACU12" s="299">
        <v>45349428.710000001</v>
      </c>
      <c r="ACV12" s="299">
        <v>17484437.91</v>
      </c>
      <c r="ACW12" s="299">
        <v>559379643.87</v>
      </c>
      <c r="ACX12" s="299">
        <v>83805584.890000001</v>
      </c>
      <c r="ACY12" s="299">
        <v>55590069.219999999</v>
      </c>
      <c r="ACZ12" s="299">
        <v>25618022.510000002</v>
      </c>
      <c r="ADA12" s="299">
        <v>37593122.609999999</v>
      </c>
      <c r="ADB12" s="299">
        <v>23436058.390000001</v>
      </c>
      <c r="ADC12" s="299">
        <v>24701038.870000001</v>
      </c>
      <c r="ADD12" s="299">
        <v>15054409.939999999</v>
      </c>
      <c r="ADE12" s="299">
        <v>18279313.390000001</v>
      </c>
      <c r="ADF12" s="299">
        <v>22008921.800000001</v>
      </c>
      <c r="ADG12" s="299">
        <v>44953369.299999997</v>
      </c>
      <c r="ADH12" s="299">
        <v>26551945.059999999</v>
      </c>
      <c r="ADI12" s="299">
        <v>21793086.600000001</v>
      </c>
      <c r="ADJ12" s="299">
        <v>31932674.780000001</v>
      </c>
      <c r="ADK12" s="299">
        <v>53587164.740000002</v>
      </c>
      <c r="ADL12" s="299">
        <v>22873929.379999999</v>
      </c>
      <c r="ADM12" s="299">
        <v>44606002.5</v>
      </c>
      <c r="ADN12" s="299">
        <v>16038377.49</v>
      </c>
      <c r="ADO12" s="299">
        <v>40402171.810000002</v>
      </c>
      <c r="ADP12" s="299"/>
      <c r="ADQ12" s="299">
        <v>353350083.25999999</v>
      </c>
      <c r="ADR12" s="299">
        <v>50880011.520000003</v>
      </c>
      <c r="ADS12" s="299">
        <v>56411899.729999997</v>
      </c>
      <c r="ADT12" s="299">
        <v>38041874.740000002</v>
      </c>
      <c r="ADU12" s="299">
        <v>31269401.66</v>
      </c>
      <c r="ADV12" s="299">
        <v>62227389.649999999</v>
      </c>
      <c r="ADW12" s="299">
        <v>31392100.649999999</v>
      </c>
      <c r="ADX12" s="299">
        <v>47732931.359999999</v>
      </c>
      <c r="ADY12" s="299">
        <v>27416780.82</v>
      </c>
      <c r="ADZ12" s="299"/>
      <c r="AEA12" s="299">
        <v>303311021.47000003</v>
      </c>
      <c r="AEB12" s="299">
        <v>181156724.00999999</v>
      </c>
      <c r="AEC12" s="299">
        <v>67065154.950000003</v>
      </c>
      <c r="AED12" s="299">
        <v>53157078.93</v>
      </c>
      <c r="AEE12" s="299">
        <v>82492511</v>
      </c>
      <c r="AEF12" s="299">
        <v>77010043.239999995</v>
      </c>
      <c r="AEG12" s="299">
        <v>35982699.780000001</v>
      </c>
      <c r="AEH12" s="299">
        <v>61061432.469999999</v>
      </c>
      <c r="AEI12" s="299">
        <v>24783273.129999999</v>
      </c>
      <c r="AEJ12" s="299">
        <v>52715243.530000001</v>
      </c>
      <c r="AEK12" s="299">
        <v>38882617.380000003</v>
      </c>
      <c r="AEL12" s="299">
        <v>39002166.490000002</v>
      </c>
      <c r="AEM12" s="299">
        <v>53384241.719999999</v>
      </c>
      <c r="AEN12" s="299">
        <v>314609081.38</v>
      </c>
      <c r="AEO12" s="299">
        <v>87277621.129999995</v>
      </c>
      <c r="AEP12" s="299">
        <v>51973100.810000002</v>
      </c>
      <c r="AEQ12" s="299">
        <v>48876083.539999999</v>
      </c>
      <c r="AER12" s="299">
        <v>45033370.740000002</v>
      </c>
      <c r="AES12" s="299">
        <v>35394284.039999999</v>
      </c>
      <c r="AET12" s="299">
        <v>32978675.190000001</v>
      </c>
      <c r="AEU12" s="299">
        <v>64511533.009999998</v>
      </c>
      <c r="AEV12" s="299">
        <v>55552625.950000003</v>
      </c>
      <c r="AEW12" s="299">
        <v>30994906.809999999</v>
      </c>
      <c r="AEX12" s="299">
        <v>61011914.590000004</v>
      </c>
      <c r="AEY12" s="299">
        <v>28143572.949999999</v>
      </c>
      <c r="AEZ12" s="299">
        <v>302947936.70999998</v>
      </c>
      <c r="AFA12" s="299">
        <v>26149038.039999999</v>
      </c>
      <c r="AFB12" s="299">
        <v>34248540.719999999</v>
      </c>
      <c r="AFC12" s="299">
        <v>33340063.420000002</v>
      </c>
      <c r="AFD12" s="299">
        <v>74670739.25</v>
      </c>
      <c r="AFE12" s="299">
        <v>30092014.649999999</v>
      </c>
      <c r="AFF12" s="299">
        <v>29083444.32</v>
      </c>
      <c r="AFG12" s="299">
        <v>31636958.829999998</v>
      </c>
      <c r="AFH12" s="299">
        <v>28371668.43</v>
      </c>
      <c r="AFI12" s="299">
        <v>40524346.630000003</v>
      </c>
      <c r="AFJ12" s="299">
        <v>14382956.710000001</v>
      </c>
      <c r="AFK12" s="299">
        <v>451113038.19999999</v>
      </c>
      <c r="AFL12" s="299">
        <v>129300756.98</v>
      </c>
      <c r="AFM12" s="299">
        <v>47347153.329999998</v>
      </c>
      <c r="AFN12" s="299">
        <v>28097831.75</v>
      </c>
      <c r="AFO12" s="299">
        <v>63592671.479999997</v>
      </c>
      <c r="AFP12" s="299">
        <v>71260285.950000003</v>
      </c>
      <c r="AFQ12" s="299">
        <v>25764995.449999999</v>
      </c>
      <c r="AFR12" s="299">
        <v>18440406.899999999</v>
      </c>
      <c r="AFS12" s="299">
        <v>589236866.09000003</v>
      </c>
      <c r="AFT12" s="299">
        <v>383313537.31999999</v>
      </c>
      <c r="AFU12" s="299">
        <v>45278718.310000002</v>
      </c>
      <c r="AFV12" s="299">
        <v>77746077.390000001</v>
      </c>
      <c r="AFW12" s="299">
        <v>85097957.599999994</v>
      </c>
      <c r="AFX12" s="299">
        <v>64747928.740000002</v>
      </c>
      <c r="AFY12" s="299">
        <v>54248269.880000003</v>
      </c>
      <c r="AFZ12" s="299">
        <v>53794206.119999997</v>
      </c>
      <c r="AGA12" s="299">
        <v>19136708.68</v>
      </c>
      <c r="AGB12" s="299">
        <v>47485511.439999998</v>
      </c>
      <c r="AGC12" s="299">
        <v>39397167.020000003</v>
      </c>
      <c r="AGD12" s="299">
        <v>30988088.899999999</v>
      </c>
      <c r="AGE12" s="299">
        <v>28419518.5</v>
      </c>
      <c r="AGF12" s="299">
        <v>25026303.129999999</v>
      </c>
      <c r="AGG12" s="299">
        <v>29433886.350000001</v>
      </c>
      <c r="AGH12" s="299">
        <v>44304653.100000001</v>
      </c>
      <c r="AGI12" s="299">
        <v>27506660.829999998</v>
      </c>
      <c r="AGJ12" s="299">
        <v>183071202.77000001</v>
      </c>
      <c r="AGK12" s="299">
        <v>43086476.359999999</v>
      </c>
      <c r="AGL12" s="299">
        <v>47960065.219999999</v>
      </c>
      <c r="AGM12" s="299">
        <v>36083606.990000002</v>
      </c>
      <c r="AGN12" s="299">
        <v>60992373.329999998</v>
      </c>
      <c r="AGO12" s="299">
        <v>37396910.689999998</v>
      </c>
      <c r="AGP12" s="299">
        <v>576373.06000000006</v>
      </c>
    </row>
    <row r="13" spans="1:874" x14ac:dyDescent="0.25">
      <c r="B13" s="298" t="s">
        <v>16</v>
      </c>
      <c r="C13" s="297" t="s">
        <v>17</v>
      </c>
      <c r="D13" s="299">
        <v>164682787.60999998</v>
      </c>
      <c r="E13" s="299">
        <v>9364061.1100000013</v>
      </c>
      <c r="F13" s="299">
        <v>19808931.140000001</v>
      </c>
      <c r="G13" s="299">
        <v>6670026.6900000004</v>
      </c>
      <c r="H13" s="299">
        <v>66403812.57</v>
      </c>
      <c r="I13" s="299">
        <v>20748612.16</v>
      </c>
      <c r="J13" s="299">
        <v>52993530.420000002</v>
      </c>
      <c r="K13" s="299">
        <v>14868202.989999998</v>
      </c>
      <c r="L13" s="299">
        <v>11651830.979999999</v>
      </c>
      <c r="M13" s="299">
        <v>5277196.01</v>
      </c>
      <c r="N13" s="299">
        <v>3106766.1199999996</v>
      </c>
      <c r="O13" s="299">
        <v>12283621.52</v>
      </c>
      <c r="P13" s="299">
        <v>23914338.449999999</v>
      </c>
      <c r="Q13" s="299">
        <v>6961880.3299999991</v>
      </c>
      <c r="R13" s="299">
        <v>8681638.3000000007</v>
      </c>
      <c r="S13" s="299">
        <v>11815017.469999999</v>
      </c>
      <c r="T13" s="299">
        <v>5650418.1400000006</v>
      </c>
      <c r="U13" s="299">
        <v>1179087.19</v>
      </c>
      <c r="V13" s="299">
        <v>95019056.5</v>
      </c>
      <c r="W13" s="299">
        <v>40015839.980000004</v>
      </c>
      <c r="X13" s="299">
        <v>6952097.1600000001</v>
      </c>
      <c r="Y13" s="299">
        <v>41868525.369999997</v>
      </c>
      <c r="Z13" s="299">
        <v>7099775.21</v>
      </c>
      <c r="AA13" s="299">
        <v>19386691.469999999</v>
      </c>
      <c r="AB13" s="299">
        <v>4829767.29</v>
      </c>
      <c r="AC13" s="299">
        <v>85817371.980000004</v>
      </c>
      <c r="AD13" s="299">
        <v>48324407.629999995</v>
      </c>
      <c r="AE13" s="299">
        <v>5784191.2000000002</v>
      </c>
      <c r="AF13" s="299">
        <v>22358401.949999996</v>
      </c>
      <c r="AG13" s="299">
        <v>14802506.580000002</v>
      </c>
      <c r="AH13" s="299">
        <v>144048619.54999998</v>
      </c>
      <c r="AI13" s="299">
        <v>8873977.7199999988</v>
      </c>
      <c r="AJ13" s="299">
        <v>7628384.8400000017</v>
      </c>
      <c r="AK13" s="299">
        <v>4445874.8000000007</v>
      </c>
      <c r="AL13" s="299">
        <v>6392461.9200000009</v>
      </c>
      <c r="AM13" s="299">
        <v>10285700.210000001</v>
      </c>
      <c r="AN13" s="299">
        <v>42262495.990000002</v>
      </c>
      <c r="AO13" s="299">
        <v>16917061.950000003</v>
      </c>
      <c r="AP13" s="299">
        <v>15835643.85</v>
      </c>
      <c r="AQ13" s="299">
        <v>4384908.45</v>
      </c>
      <c r="AR13" s="299">
        <v>10350149.68</v>
      </c>
      <c r="AS13" s="299">
        <v>3545929.07</v>
      </c>
      <c r="AT13" s="299">
        <v>43873477.57</v>
      </c>
      <c r="AU13" s="299">
        <v>7635415.0899999999</v>
      </c>
      <c r="AV13" s="299">
        <v>6296845.1800000006</v>
      </c>
      <c r="AW13" s="299">
        <v>2564425.2799999998</v>
      </c>
      <c r="AX13" s="299">
        <v>13679278.800000001</v>
      </c>
      <c r="AY13" s="299">
        <v>45562956.559999995</v>
      </c>
      <c r="AZ13" s="299">
        <v>1995434.5499999998</v>
      </c>
      <c r="BA13" s="299">
        <v>6140923.1299999999</v>
      </c>
      <c r="BB13" s="299">
        <v>3909248.33</v>
      </c>
      <c r="BC13" s="299">
        <v>3266707.8</v>
      </c>
      <c r="BD13" s="299">
        <v>2738094.78</v>
      </c>
      <c r="BE13" s="299">
        <v>2214450.0900000003</v>
      </c>
      <c r="BF13" s="299">
        <v>21513400.699999999</v>
      </c>
      <c r="BG13" s="299">
        <v>4896037.9700000007</v>
      </c>
      <c r="BH13" s="299">
        <v>713192.36</v>
      </c>
      <c r="BI13" s="299">
        <v>57841368.230000004</v>
      </c>
      <c r="BJ13" s="299">
        <v>23900038.620000001</v>
      </c>
      <c r="BK13" s="299">
        <v>6668662.1299999999</v>
      </c>
      <c r="BL13" s="299">
        <v>3499458.19</v>
      </c>
      <c r="BM13" s="299">
        <v>8149065.6000000006</v>
      </c>
      <c r="BN13" s="299">
        <v>9647245.3100000005</v>
      </c>
      <c r="BO13" s="299">
        <v>6311703.8700000001</v>
      </c>
      <c r="BP13" s="299">
        <v>57998473.680000007</v>
      </c>
      <c r="BQ13" s="299">
        <v>12872915.07</v>
      </c>
      <c r="BR13" s="299">
        <v>8444290.8599999994</v>
      </c>
      <c r="BS13" s="299">
        <v>9110810.839999998</v>
      </c>
      <c r="BT13" s="299">
        <v>9048213.9400000032</v>
      </c>
      <c r="BU13" s="299">
        <v>5214522.01</v>
      </c>
      <c r="BV13" s="299">
        <v>5658604.6400000006</v>
      </c>
      <c r="BW13" s="299">
        <v>18192828.59</v>
      </c>
      <c r="BX13" s="299">
        <v>52416613.030000001</v>
      </c>
      <c r="BY13" s="299">
        <v>6784171.2199999997</v>
      </c>
      <c r="BZ13" s="299">
        <v>15101628.369999999</v>
      </c>
      <c r="CA13" s="299">
        <v>24614638.560000006</v>
      </c>
      <c r="CB13" s="299">
        <v>4022521.87</v>
      </c>
      <c r="CC13" s="299">
        <v>6469800.6699999999</v>
      </c>
      <c r="CD13" s="299">
        <v>11024383.880000001</v>
      </c>
      <c r="CE13" s="299">
        <v>225423129.31</v>
      </c>
      <c r="CF13" s="299">
        <v>23175058.640000001</v>
      </c>
      <c r="CG13" s="299">
        <v>41315028.119999997</v>
      </c>
      <c r="CH13" s="299">
        <v>6386995.9499999993</v>
      </c>
      <c r="CI13" s="299">
        <v>8833625.6399999987</v>
      </c>
      <c r="CJ13" s="299">
        <v>10899639.789999999</v>
      </c>
      <c r="CK13" s="299">
        <v>8546036.7899999991</v>
      </c>
      <c r="CL13" s="299">
        <v>12278864.419999998</v>
      </c>
      <c r="CM13" s="299">
        <v>5150959.78</v>
      </c>
      <c r="CN13" s="299">
        <v>13570150.640000001</v>
      </c>
      <c r="CO13" s="299">
        <v>6274539</v>
      </c>
      <c r="CP13" s="299">
        <v>10374312.77</v>
      </c>
      <c r="CQ13" s="299">
        <v>8115898.25</v>
      </c>
      <c r="CR13" s="299">
        <v>66141145.590000004</v>
      </c>
      <c r="CS13" s="299">
        <v>5665265.4399999995</v>
      </c>
      <c r="CT13" s="299">
        <v>8759573.9100000001</v>
      </c>
      <c r="CU13" s="299">
        <v>6050409.7799999984</v>
      </c>
      <c r="CV13" s="299">
        <v>3740417.8800000004</v>
      </c>
      <c r="CW13" s="299">
        <v>9831942.3499999996</v>
      </c>
      <c r="CX13" s="299">
        <v>5271636.6399999997</v>
      </c>
      <c r="CY13" s="299">
        <v>3085685.4899999998</v>
      </c>
      <c r="CZ13" s="299">
        <v>44971552.789999999</v>
      </c>
      <c r="DA13" s="299">
        <v>86206773.789999992</v>
      </c>
      <c r="DB13" s="299">
        <v>6322953.6500000004</v>
      </c>
      <c r="DC13" s="299">
        <v>4484584.3</v>
      </c>
      <c r="DD13" s="299">
        <v>25232826.52</v>
      </c>
      <c r="DE13" s="299">
        <v>23994419.25</v>
      </c>
      <c r="DF13" s="299">
        <v>21190832.5</v>
      </c>
      <c r="DG13" s="299">
        <v>30500926.719999999</v>
      </c>
      <c r="DH13" s="299">
        <v>3612817.0700000003</v>
      </c>
      <c r="DI13" s="299">
        <v>168123055.35000002</v>
      </c>
      <c r="DJ13" s="299">
        <v>5512905.7600000007</v>
      </c>
      <c r="DK13" s="299">
        <v>37553008.340000004</v>
      </c>
      <c r="DL13" s="299">
        <v>5888740.2799999993</v>
      </c>
      <c r="DM13" s="299">
        <v>21608340.489999998</v>
      </c>
      <c r="DN13" s="299">
        <v>5737149.71</v>
      </c>
      <c r="DO13" s="299">
        <v>9539140.2799999993</v>
      </c>
      <c r="DP13" s="299">
        <v>4222556.3800000008</v>
      </c>
      <c r="DQ13" s="299">
        <v>7089093.5700000003</v>
      </c>
      <c r="DR13" s="299">
        <v>51994631.480000004</v>
      </c>
      <c r="DS13" s="299">
        <v>6121298.3399999999</v>
      </c>
      <c r="DT13" s="299">
        <v>25016704.309999999</v>
      </c>
      <c r="DU13" s="299">
        <v>13977196.919999998</v>
      </c>
      <c r="DV13" s="299">
        <v>4970561.42</v>
      </c>
      <c r="DW13" s="299">
        <v>8127161.2699999996</v>
      </c>
      <c r="DX13" s="299">
        <v>5896337.5</v>
      </c>
      <c r="DY13" s="299">
        <v>4573088.7699999996</v>
      </c>
      <c r="DZ13" s="299">
        <v>4282511.46</v>
      </c>
      <c r="EA13" s="299">
        <v>6603445.5</v>
      </c>
      <c r="EB13" s="299">
        <v>15793550.400000002</v>
      </c>
      <c r="EC13" s="299">
        <v>66597289.550000012</v>
      </c>
      <c r="ED13" s="299">
        <v>38683210.32</v>
      </c>
      <c r="EE13" s="299">
        <v>4922152.9000000004</v>
      </c>
      <c r="EF13" s="299">
        <v>5188116.09</v>
      </c>
      <c r="EG13" s="299">
        <v>5477121.5500000007</v>
      </c>
      <c r="EH13" s="299">
        <v>7654836.75</v>
      </c>
      <c r="EI13" s="299">
        <v>10444267.700000001</v>
      </c>
      <c r="EJ13" s="299">
        <v>3602680.75</v>
      </c>
      <c r="EK13" s="299">
        <v>3725667.3</v>
      </c>
      <c r="EL13" s="299">
        <v>104346157.61999999</v>
      </c>
      <c r="EM13" s="299">
        <v>6469584.9900000002</v>
      </c>
      <c r="EN13" s="299">
        <v>6041107.2200000007</v>
      </c>
      <c r="EO13" s="299">
        <v>4162794.57</v>
      </c>
      <c r="EP13" s="299">
        <v>3540941.3</v>
      </c>
      <c r="EQ13" s="299">
        <v>4294707.57</v>
      </c>
      <c r="ER13" s="299">
        <v>6532026.1100000003</v>
      </c>
      <c r="ES13" s="299">
        <v>7098805.6500000004</v>
      </c>
      <c r="ET13" s="299">
        <v>6078048</v>
      </c>
      <c r="EU13" s="299">
        <v>66879932.989999995</v>
      </c>
      <c r="EV13" s="299">
        <v>2235690.71</v>
      </c>
      <c r="EW13" s="299">
        <v>6335862.5099999998</v>
      </c>
      <c r="EX13" s="299">
        <v>6956821.4500000002</v>
      </c>
      <c r="EY13" s="299">
        <v>7295383.0200000005</v>
      </c>
      <c r="EZ13" s="299">
        <v>10871905.079999998</v>
      </c>
      <c r="FA13" s="299">
        <v>6322138.9299999997</v>
      </c>
      <c r="FB13" s="299">
        <v>3922252.2700000005</v>
      </c>
      <c r="FC13" s="299">
        <v>3469290.05</v>
      </c>
      <c r="FD13" s="299">
        <v>4202823.3499999996</v>
      </c>
      <c r="FE13" s="299">
        <v>5132525.620000001</v>
      </c>
      <c r="FF13" s="299">
        <v>5981801.0799999991</v>
      </c>
      <c r="FG13" s="299">
        <v>43325321.039999999</v>
      </c>
      <c r="FH13" s="299">
        <v>5073365.66</v>
      </c>
      <c r="FI13" s="299">
        <v>6191921.0899999999</v>
      </c>
      <c r="FJ13" s="299">
        <v>1545922.82</v>
      </c>
      <c r="FK13" s="299">
        <v>45045646.859999999</v>
      </c>
      <c r="FL13" s="299">
        <v>8205334.8100000005</v>
      </c>
      <c r="FM13" s="299">
        <v>0</v>
      </c>
      <c r="FN13" s="299">
        <v>685518.79</v>
      </c>
      <c r="FO13" s="299">
        <v>100443158.60999998</v>
      </c>
      <c r="FP13" s="299">
        <v>12608797.5</v>
      </c>
      <c r="FQ13" s="299">
        <v>7346365.8000000007</v>
      </c>
      <c r="FR13" s="299">
        <v>4972381.4400000004</v>
      </c>
      <c r="FS13" s="299">
        <v>7920059.46</v>
      </c>
      <c r="FT13" s="299">
        <v>9536889.4700000007</v>
      </c>
      <c r="FU13" s="299">
        <v>8000630.7399999993</v>
      </c>
      <c r="FV13" s="299">
        <v>8492977.290000001</v>
      </c>
      <c r="FW13" s="299">
        <v>36504732.710000008</v>
      </c>
      <c r="FX13" s="299">
        <v>4397905.38</v>
      </c>
      <c r="FY13" s="299">
        <v>44822525.450000003</v>
      </c>
      <c r="FZ13" s="299">
        <v>14461655.699999999</v>
      </c>
      <c r="GA13" s="299">
        <v>3728669.6299999994</v>
      </c>
      <c r="GB13" s="299">
        <v>81330209.440000013</v>
      </c>
      <c r="GC13" s="299">
        <v>9077224.7400000002</v>
      </c>
      <c r="GD13" s="299">
        <v>3240675.77</v>
      </c>
      <c r="GE13" s="299">
        <v>16991757.719999999</v>
      </c>
      <c r="GF13" s="299">
        <v>19330802.57</v>
      </c>
      <c r="GG13" s="299">
        <v>4922589.8899999997</v>
      </c>
      <c r="GH13" s="299">
        <v>11740921.09</v>
      </c>
      <c r="GI13" s="299">
        <v>13073034.369999999</v>
      </c>
      <c r="GJ13" s="299">
        <v>6224607.4900000002</v>
      </c>
      <c r="GK13" s="299">
        <v>1083207.6099999999</v>
      </c>
      <c r="GL13" s="299">
        <v>741377.66999999993</v>
      </c>
      <c r="GM13" s="299">
        <v>303876.39</v>
      </c>
      <c r="GN13" s="299">
        <v>37855497.980000004</v>
      </c>
      <c r="GO13" s="299">
        <v>19503248.41</v>
      </c>
      <c r="GP13" s="299">
        <v>3941197.6500000004</v>
      </c>
      <c r="GQ13" s="299">
        <v>12532590.02</v>
      </c>
      <c r="GR13" s="299">
        <v>2157580.0099999998</v>
      </c>
      <c r="GS13" s="299">
        <v>5260630.62</v>
      </c>
      <c r="GT13" s="299">
        <v>9045944.1900000013</v>
      </c>
      <c r="GU13" s="299">
        <v>1902254.39</v>
      </c>
      <c r="GV13" s="299">
        <v>29215057.650000002</v>
      </c>
      <c r="GW13" s="299">
        <v>3171446.91</v>
      </c>
      <c r="GX13" s="299">
        <v>34111724.590000004</v>
      </c>
      <c r="GY13" s="299">
        <v>14146099.890000001</v>
      </c>
      <c r="GZ13" s="299">
        <v>79637868.150000006</v>
      </c>
      <c r="HA13" s="299">
        <v>13118877.82</v>
      </c>
      <c r="HB13" s="299">
        <v>34964123.289999992</v>
      </c>
      <c r="HC13" s="299">
        <v>7600512.5499999998</v>
      </c>
      <c r="HD13" s="299">
        <v>13049665.41</v>
      </c>
      <c r="HE13" s="299">
        <v>254110346.59999999</v>
      </c>
      <c r="HF13" s="299">
        <v>54435072.080000006</v>
      </c>
      <c r="HG13" s="299">
        <v>6181802.7000000002</v>
      </c>
      <c r="HH13" s="299">
        <v>11952174.220000001</v>
      </c>
      <c r="HI13" s="299">
        <v>10223534.33</v>
      </c>
      <c r="HJ13" s="299">
        <v>5530501.6799999997</v>
      </c>
      <c r="HK13" s="299">
        <v>4602794.46</v>
      </c>
      <c r="HL13" s="299">
        <v>8685494.1999999993</v>
      </c>
      <c r="HM13" s="299">
        <v>3572944.34</v>
      </c>
      <c r="HN13" s="299">
        <v>82141404.349999994</v>
      </c>
      <c r="HO13" s="299">
        <v>29041655.099999998</v>
      </c>
      <c r="HP13" s="299">
        <v>3016002.6</v>
      </c>
      <c r="HQ13" s="299">
        <v>4336646.3899999997</v>
      </c>
      <c r="HR13" s="299">
        <v>5857071.4900000012</v>
      </c>
      <c r="HS13" s="299">
        <v>4546638.3000000007</v>
      </c>
      <c r="HT13" s="299">
        <v>30936669.640000001</v>
      </c>
      <c r="HU13" s="299">
        <v>4795555.9800000004</v>
      </c>
      <c r="HV13" s="299">
        <v>27340152.489999998</v>
      </c>
      <c r="HW13" s="299">
        <v>3800862.8300000005</v>
      </c>
      <c r="HX13" s="299">
        <v>3889603.3</v>
      </c>
      <c r="HY13" s="299">
        <v>16497387.09</v>
      </c>
      <c r="HZ13" s="299">
        <v>2449088.8899999997</v>
      </c>
      <c r="IA13" s="299">
        <v>5037761.0600000005</v>
      </c>
      <c r="IB13" s="299">
        <v>5339331.8499999996</v>
      </c>
      <c r="IC13" s="299">
        <v>3635222.89</v>
      </c>
      <c r="ID13" s="299">
        <v>50196362.399999999</v>
      </c>
      <c r="IE13" s="299">
        <v>23586459.899999999</v>
      </c>
      <c r="IF13" s="299">
        <v>4750535.25</v>
      </c>
      <c r="IG13" s="299">
        <v>9031126.1099999994</v>
      </c>
      <c r="IH13" s="299">
        <v>7601273.96</v>
      </c>
      <c r="II13" s="299">
        <v>6275348.29</v>
      </c>
      <c r="IJ13" s="299">
        <v>2717388.46</v>
      </c>
      <c r="IK13" s="299">
        <v>2630564.16</v>
      </c>
      <c r="IL13" s="299">
        <v>3369444.36</v>
      </c>
      <c r="IM13" s="299">
        <v>5384340.2499999991</v>
      </c>
      <c r="IN13" s="299">
        <v>2751963.89</v>
      </c>
      <c r="IO13" s="299">
        <v>302942770.22000003</v>
      </c>
      <c r="IP13" s="299">
        <v>32438093.319999997</v>
      </c>
      <c r="IQ13" s="299">
        <v>10341175.720000001</v>
      </c>
      <c r="IR13" s="299">
        <v>16515872.48</v>
      </c>
      <c r="IS13" s="299">
        <v>3642901.52</v>
      </c>
      <c r="IT13" s="299">
        <v>2441970.2599999998</v>
      </c>
      <c r="IU13" s="299">
        <v>5173741.8800000008</v>
      </c>
      <c r="IV13" s="299">
        <v>4399658.96</v>
      </c>
      <c r="IW13" s="299">
        <v>3637008</v>
      </c>
      <c r="IX13" s="299">
        <v>4348575.37</v>
      </c>
      <c r="IY13" s="299">
        <v>6021758.6399999997</v>
      </c>
      <c r="IZ13" s="299">
        <v>2531189.7599999998</v>
      </c>
      <c r="JA13" s="299">
        <v>25887256.079999998</v>
      </c>
      <c r="JB13" s="299">
        <v>24096104.879999999</v>
      </c>
      <c r="JC13" s="299">
        <v>6225740.6399999997</v>
      </c>
      <c r="JD13" s="299">
        <v>3322103.45</v>
      </c>
      <c r="JE13" s="299">
        <v>2639560.4500000002</v>
      </c>
      <c r="JF13" s="299">
        <v>6541545.8100000005</v>
      </c>
      <c r="JG13" s="299">
        <v>34768320.369999997</v>
      </c>
      <c r="JH13" s="299">
        <v>3383867.3</v>
      </c>
      <c r="JI13" s="299">
        <v>6567945.6699999999</v>
      </c>
      <c r="JJ13" s="299">
        <v>10034102.35</v>
      </c>
      <c r="JK13" s="299">
        <v>3225546.34</v>
      </c>
      <c r="JL13" s="299">
        <v>16597131.139999999</v>
      </c>
      <c r="JM13" s="299">
        <v>2934213.97</v>
      </c>
      <c r="JN13" s="299">
        <v>110614159.34999999</v>
      </c>
      <c r="JO13" s="299">
        <v>22768581.530000001</v>
      </c>
      <c r="JP13" s="299">
        <v>12444488.129999999</v>
      </c>
      <c r="JQ13" s="299">
        <v>10018880.67</v>
      </c>
      <c r="JR13" s="299">
        <v>11950689.610000001</v>
      </c>
      <c r="JS13" s="299">
        <v>5924603.6299999999</v>
      </c>
      <c r="JT13" s="299">
        <v>20491583.16</v>
      </c>
      <c r="JU13" s="299">
        <v>17121986.460000001</v>
      </c>
      <c r="JV13" s="299">
        <v>12708523.4</v>
      </c>
      <c r="JW13" s="299">
        <v>8010972.3799999999</v>
      </c>
      <c r="JX13" s="299">
        <v>11980481.640000001</v>
      </c>
      <c r="JY13" s="299">
        <v>11216479.040000001</v>
      </c>
      <c r="JZ13" s="299">
        <v>43612370.729999997</v>
      </c>
      <c r="KA13" s="299">
        <v>5171659.34</v>
      </c>
      <c r="KB13" s="299">
        <v>3305219.66</v>
      </c>
      <c r="KC13" s="299">
        <v>81272222.189999998</v>
      </c>
      <c r="KD13" s="299">
        <v>10910786.600000001</v>
      </c>
      <c r="KE13" s="299">
        <v>3307381.94</v>
      </c>
      <c r="KF13" s="299">
        <v>12870402.57</v>
      </c>
      <c r="KG13" s="299">
        <v>10496787.23</v>
      </c>
      <c r="KH13" s="299">
        <v>12545460.290000001</v>
      </c>
      <c r="KI13" s="299">
        <v>12223587.27</v>
      </c>
      <c r="KJ13" s="299">
        <v>8133648.8099999996</v>
      </c>
      <c r="KK13" s="299">
        <v>7352498.21</v>
      </c>
      <c r="KL13" s="299">
        <v>41511805.249999993</v>
      </c>
      <c r="KM13" s="299">
        <v>5905252.6399999997</v>
      </c>
      <c r="KN13" s="299">
        <v>16914639.050000001</v>
      </c>
      <c r="KO13" s="299">
        <v>112336897.71000001</v>
      </c>
      <c r="KP13" s="299">
        <v>9052873.2300000004</v>
      </c>
      <c r="KQ13" s="299">
        <v>6345378.6600000011</v>
      </c>
      <c r="KR13" s="299">
        <v>31723155.919999998</v>
      </c>
      <c r="KS13" s="299">
        <v>15903588.069999998</v>
      </c>
      <c r="KT13" s="299">
        <v>74205925.310000002</v>
      </c>
      <c r="KU13" s="299">
        <v>15872913.08</v>
      </c>
      <c r="KV13" s="299">
        <v>4641644.9700000007</v>
      </c>
      <c r="KW13" s="299">
        <v>7234295.5199999996</v>
      </c>
      <c r="KX13" s="299">
        <v>13397884.26</v>
      </c>
      <c r="KY13" s="299">
        <v>5054863.3999999994</v>
      </c>
      <c r="KZ13" s="299">
        <v>5243619.66</v>
      </c>
      <c r="LA13" s="299">
        <v>5781491.75</v>
      </c>
      <c r="LB13" s="299">
        <v>108327376.79000002</v>
      </c>
      <c r="LC13" s="299">
        <v>39435889.729999997</v>
      </c>
      <c r="LD13" s="299">
        <v>31730981.530000001</v>
      </c>
      <c r="LE13" s="299">
        <v>25529844.080000002</v>
      </c>
      <c r="LF13" s="299">
        <v>29111522.329999998</v>
      </c>
      <c r="LG13" s="299">
        <v>8493691.4500000011</v>
      </c>
      <c r="LH13" s="299">
        <v>2950074.25</v>
      </c>
      <c r="LI13" s="299">
        <v>7719383.7024999997</v>
      </c>
      <c r="LJ13" s="299">
        <v>2774564.51</v>
      </c>
      <c r="LK13" s="299">
        <v>7282703.2999999998</v>
      </c>
      <c r="LL13" s="299">
        <v>50907786.869999997</v>
      </c>
      <c r="LM13" s="299">
        <v>11165491.130000001</v>
      </c>
      <c r="LN13" s="299">
        <v>6145330.4499999993</v>
      </c>
      <c r="LO13" s="299">
        <v>75055505.519999996</v>
      </c>
      <c r="LP13" s="299">
        <v>24116017.649999999</v>
      </c>
      <c r="LQ13" s="299">
        <v>73150677.25999999</v>
      </c>
      <c r="LR13" s="299">
        <v>32603538.729999997</v>
      </c>
      <c r="LS13" s="299">
        <v>22023538.270000003</v>
      </c>
      <c r="LT13" s="299">
        <v>14467665.890000001</v>
      </c>
      <c r="LU13" s="299">
        <v>18773325.219999999</v>
      </c>
      <c r="LV13" s="299">
        <v>4742472.37</v>
      </c>
      <c r="LW13" s="299">
        <v>7817696.0599999996</v>
      </c>
      <c r="LX13" s="299">
        <v>9199196.379999999</v>
      </c>
      <c r="LY13" s="299">
        <v>34988997.919999994</v>
      </c>
      <c r="LZ13" s="299">
        <v>9131919.3199999984</v>
      </c>
      <c r="MA13" s="299">
        <v>141241230.87</v>
      </c>
      <c r="MB13" s="299">
        <v>6493871.5500000007</v>
      </c>
      <c r="MC13" s="299">
        <v>3436749.3700000006</v>
      </c>
      <c r="MD13" s="299">
        <v>5310627.6100000003</v>
      </c>
      <c r="ME13" s="299">
        <v>4462599.67</v>
      </c>
      <c r="MF13" s="299">
        <v>6637747.0299999993</v>
      </c>
      <c r="MG13" s="299">
        <v>4318276.16</v>
      </c>
      <c r="MH13" s="299">
        <v>8716376.0800000001</v>
      </c>
      <c r="MI13" s="299">
        <v>5383097.9700000007</v>
      </c>
      <c r="MJ13" s="299">
        <v>4170507.69</v>
      </c>
      <c r="MK13" s="299">
        <v>5495599.8799999999</v>
      </c>
      <c r="ML13" s="299">
        <v>3394401.3200000003</v>
      </c>
      <c r="MM13" s="299">
        <v>62113401.380000003</v>
      </c>
      <c r="MN13" s="299">
        <v>6097138.3200000003</v>
      </c>
      <c r="MO13" s="299">
        <v>5983992.6499999994</v>
      </c>
      <c r="MP13" s="299">
        <v>5773980.9000000004</v>
      </c>
      <c r="MQ13" s="299">
        <v>4533184.1800000006</v>
      </c>
      <c r="MR13" s="299">
        <v>3151816.47</v>
      </c>
      <c r="MS13" s="299">
        <v>32768786.539999999</v>
      </c>
      <c r="MT13" s="299">
        <v>50702999.600000001</v>
      </c>
      <c r="MU13" s="299">
        <v>6985962.3899999997</v>
      </c>
      <c r="MV13" s="299">
        <v>2718861.92</v>
      </c>
      <c r="MW13" s="299">
        <v>150692181.74000001</v>
      </c>
      <c r="MX13" s="299">
        <v>62479968.090000004</v>
      </c>
      <c r="MY13" s="299">
        <v>8946502.9299999997</v>
      </c>
      <c r="MZ13" s="299">
        <v>54392893.82</v>
      </c>
      <c r="NA13" s="299">
        <v>2996644.58</v>
      </c>
      <c r="NB13" s="299">
        <v>9920566.1099999994</v>
      </c>
      <c r="NC13" s="299">
        <v>25508297.949999996</v>
      </c>
      <c r="ND13" s="299">
        <v>22796653.710000005</v>
      </c>
      <c r="NE13" s="299">
        <v>1437863.06</v>
      </c>
      <c r="NF13" s="299">
        <v>8402745.8900000006</v>
      </c>
      <c r="NG13" s="299">
        <v>25532472.890000001</v>
      </c>
      <c r="NH13" s="299">
        <v>6827819.4299999997</v>
      </c>
      <c r="NI13" s="299">
        <v>65127855.609999999</v>
      </c>
      <c r="NJ13" s="299">
        <v>13480236.65</v>
      </c>
      <c r="NK13" s="299">
        <v>4713577.51</v>
      </c>
      <c r="NL13" s="299">
        <v>5635349.1799999997</v>
      </c>
      <c r="NM13" s="299">
        <v>4485085.74</v>
      </c>
      <c r="NN13" s="299">
        <v>1406272.82</v>
      </c>
      <c r="NO13" s="299">
        <v>1999929.01</v>
      </c>
      <c r="NP13" s="299">
        <v>137125591.22000003</v>
      </c>
      <c r="NQ13" s="299">
        <v>15633816.450000001</v>
      </c>
      <c r="NR13" s="299">
        <v>2705301.3</v>
      </c>
      <c r="NS13" s="299">
        <v>3390448.46</v>
      </c>
      <c r="NT13" s="299">
        <v>3946610.09</v>
      </c>
      <c r="NU13" s="299">
        <v>5916703.7199999997</v>
      </c>
      <c r="NV13" s="299">
        <v>3303873.27</v>
      </c>
      <c r="NW13" s="299">
        <v>55956018.690000005</v>
      </c>
      <c r="NX13" s="299">
        <v>56717791</v>
      </c>
      <c r="NY13" s="299">
        <v>25349630.559999999</v>
      </c>
      <c r="NZ13" s="299">
        <v>8883030.0700000003</v>
      </c>
      <c r="OA13" s="299">
        <v>4242458.0299999993</v>
      </c>
      <c r="OB13" s="299">
        <v>4080950.2300000004</v>
      </c>
      <c r="OC13" s="299">
        <v>2032017.1400000001</v>
      </c>
      <c r="OD13" s="299">
        <v>6393640.2199999997</v>
      </c>
      <c r="OE13" s="299"/>
      <c r="OF13" s="299">
        <v>45483855.330000006</v>
      </c>
      <c r="OG13" s="299">
        <v>17224438.34</v>
      </c>
      <c r="OH13" s="299">
        <v>17514873.66</v>
      </c>
      <c r="OI13" s="299">
        <v>14555543.689999999</v>
      </c>
      <c r="OJ13" s="299">
        <v>4040132.31</v>
      </c>
      <c r="OK13" s="299">
        <v>1318945.29</v>
      </c>
      <c r="OL13" s="299">
        <v>32940156.549999997</v>
      </c>
      <c r="OM13" s="299">
        <v>3679710.92</v>
      </c>
      <c r="ON13" s="299">
        <v>6100281.290000001</v>
      </c>
      <c r="OO13" s="299">
        <v>7192361.0899999999</v>
      </c>
      <c r="OP13" s="299">
        <v>6164062.96</v>
      </c>
      <c r="OQ13" s="299">
        <v>13588983.540000001</v>
      </c>
      <c r="OR13" s="299">
        <v>5476916.540000001</v>
      </c>
      <c r="OS13" s="299">
        <v>75468190.219999999</v>
      </c>
      <c r="OT13" s="299">
        <v>2166923.87</v>
      </c>
      <c r="OU13" s="299">
        <v>9356369.8999999985</v>
      </c>
      <c r="OV13" s="299">
        <v>4158167.88</v>
      </c>
      <c r="OW13" s="299">
        <v>8583072.6900000013</v>
      </c>
      <c r="OX13" s="299">
        <v>75169564.399999991</v>
      </c>
      <c r="OY13" s="299">
        <v>3636168.95</v>
      </c>
      <c r="OZ13" s="299">
        <v>10083794.6</v>
      </c>
      <c r="PA13" s="299">
        <v>12381048.32</v>
      </c>
      <c r="PB13" s="299">
        <v>8631038.7999999989</v>
      </c>
      <c r="PC13" s="299">
        <v>6983356.3899999997</v>
      </c>
      <c r="PD13" s="299">
        <v>64161574.969999999</v>
      </c>
      <c r="PE13" s="299">
        <v>14223053.700000001</v>
      </c>
      <c r="PF13" s="299">
        <v>11328113.82</v>
      </c>
      <c r="PG13" s="299">
        <v>125256038.52000001</v>
      </c>
      <c r="PH13" s="299">
        <v>5886784.6999999993</v>
      </c>
      <c r="PI13" s="299">
        <v>4224934.57</v>
      </c>
      <c r="PJ13" s="299">
        <v>5255320.03</v>
      </c>
      <c r="PK13" s="299">
        <v>9224666.5099999998</v>
      </c>
      <c r="PL13" s="299">
        <v>3653638.29</v>
      </c>
      <c r="PM13" s="299">
        <v>16646578.229999999</v>
      </c>
      <c r="PN13" s="299">
        <v>3300459.99</v>
      </c>
      <c r="PO13" s="299">
        <v>5702641.8099999996</v>
      </c>
      <c r="PP13" s="299">
        <v>1375400.2400000002</v>
      </c>
      <c r="PQ13" s="299">
        <v>9240426.9199999999</v>
      </c>
      <c r="PR13" s="299">
        <v>2366267.5000000005</v>
      </c>
      <c r="PS13" s="299">
        <v>4585921.6500000004</v>
      </c>
      <c r="PT13" s="299">
        <v>6033778.3100000005</v>
      </c>
      <c r="PU13" s="299">
        <v>9820487.4700000007</v>
      </c>
      <c r="PV13" s="299">
        <v>7036761.4000000004</v>
      </c>
      <c r="PW13" s="299">
        <v>3435297.92</v>
      </c>
      <c r="PX13" s="299">
        <v>2951846.89</v>
      </c>
      <c r="PY13" s="299">
        <v>2292057.3000000003</v>
      </c>
      <c r="PZ13" s="299">
        <v>9053889.0199999996</v>
      </c>
      <c r="QA13" s="299">
        <v>8727060.4299999997</v>
      </c>
      <c r="QB13" s="299">
        <v>4234169.97</v>
      </c>
      <c r="QC13" s="299">
        <v>62799856.969999999</v>
      </c>
      <c r="QD13" s="299">
        <v>6640824.5600000005</v>
      </c>
      <c r="QE13" s="299">
        <v>7528228.7599999998</v>
      </c>
      <c r="QF13" s="299">
        <v>3751117.62</v>
      </c>
      <c r="QG13" s="299">
        <v>5314184.03</v>
      </c>
      <c r="QH13" s="299">
        <v>10282658.34</v>
      </c>
      <c r="QI13" s="299">
        <v>2571100.9300000002</v>
      </c>
      <c r="QJ13" s="299">
        <v>5987731.2299999995</v>
      </c>
      <c r="QK13" s="299">
        <v>7466744.2999999998</v>
      </c>
      <c r="QL13" s="299">
        <v>7366686.6499999994</v>
      </c>
      <c r="QM13" s="299">
        <v>10816870.250000002</v>
      </c>
      <c r="QN13" s="299">
        <v>79414280.969999999</v>
      </c>
      <c r="QO13" s="299">
        <v>8600143.0899999999</v>
      </c>
      <c r="QP13" s="299">
        <v>5011574.38</v>
      </c>
      <c r="QQ13" s="299">
        <v>5456950.9500000002</v>
      </c>
      <c r="QR13" s="299">
        <v>3111475.9</v>
      </c>
      <c r="QS13" s="299">
        <v>23095703.240000002</v>
      </c>
      <c r="QT13" s="299">
        <v>15976144.120000001</v>
      </c>
      <c r="QU13" s="299">
        <v>2463865.7799999998</v>
      </c>
      <c r="QV13" s="299">
        <v>7271398.1500000004</v>
      </c>
      <c r="QW13" s="299">
        <v>7998638.6799999997</v>
      </c>
      <c r="QX13" s="299">
        <v>11116702.649999999</v>
      </c>
      <c r="QY13" s="299">
        <v>1985889.94</v>
      </c>
      <c r="QZ13" s="299">
        <v>2775547.59</v>
      </c>
      <c r="RA13" s="299">
        <v>5619354.8700000001</v>
      </c>
      <c r="RB13" s="299">
        <v>5170304.25</v>
      </c>
      <c r="RC13" s="299">
        <v>3148221.6500000004</v>
      </c>
      <c r="RD13" s="299">
        <v>6391339.9700000007</v>
      </c>
      <c r="RE13" s="299">
        <v>7166009.8100000005</v>
      </c>
      <c r="RF13" s="299">
        <v>6993059.3399999999</v>
      </c>
      <c r="RG13" s="299">
        <v>1544134.4600000002</v>
      </c>
      <c r="RH13" s="299">
        <v>36691028.150000006</v>
      </c>
      <c r="RI13" s="299">
        <v>2747563.21</v>
      </c>
      <c r="RJ13" s="299">
        <v>4827344.8600000003</v>
      </c>
      <c r="RK13" s="299">
        <v>4597784.25</v>
      </c>
      <c r="RL13" s="299">
        <v>2206389.5</v>
      </c>
      <c r="RM13" s="299">
        <v>6238097.29</v>
      </c>
      <c r="RN13" s="299">
        <v>3250977.3</v>
      </c>
      <c r="RO13" s="299">
        <v>6314398.3499999987</v>
      </c>
      <c r="RP13" s="299">
        <v>3565090.65</v>
      </c>
      <c r="RQ13" s="299">
        <v>1822383.0799999998</v>
      </c>
      <c r="RR13" s="299">
        <v>36109282.359999999</v>
      </c>
      <c r="RS13" s="299">
        <v>18430421.890000001</v>
      </c>
      <c r="RT13" s="299">
        <v>10770824.120000001</v>
      </c>
      <c r="RU13" s="299">
        <v>10509315.92</v>
      </c>
      <c r="RV13" s="299">
        <v>82382387.480000019</v>
      </c>
      <c r="RW13" s="299">
        <v>6858275.6400000006</v>
      </c>
      <c r="RX13" s="299">
        <v>4145648.25</v>
      </c>
      <c r="RY13" s="299">
        <v>4963442.58</v>
      </c>
      <c r="RZ13" s="299">
        <v>5489274.5599999996</v>
      </c>
      <c r="SA13" s="299">
        <v>42042388.43</v>
      </c>
      <c r="SB13" s="299">
        <v>2768536.06</v>
      </c>
      <c r="SC13" s="299">
        <v>6480123.71</v>
      </c>
      <c r="SD13" s="299">
        <v>4009859.36</v>
      </c>
      <c r="SE13" s="299">
        <v>4632978.93</v>
      </c>
      <c r="SF13" s="299">
        <v>3135027.6</v>
      </c>
      <c r="SG13" s="299">
        <v>5505725.3099999996</v>
      </c>
      <c r="SH13" s="299">
        <v>10820873.589999998</v>
      </c>
      <c r="SI13" s="299">
        <v>3663196.14</v>
      </c>
      <c r="SJ13" s="299">
        <v>3603715.21</v>
      </c>
      <c r="SK13" s="299">
        <v>3310816.0700000003</v>
      </c>
      <c r="SL13" s="299">
        <v>15074689.060000001</v>
      </c>
      <c r="SM13" s="299">
        <v>3212033.7</v>
      </c>
      <c r="SN13" s="299">
        <v>67139165.849999994</v>
      </c>
      <c r="SO13" s="299">
        <v>4606564.6399999997</v>
      </c>
      <c r="SP13" s="299">
        <v>3701354.94</v>
      </c>
      <c r="SQ13" s="299">
        <v>9776241.879999999</v>
      </c>
      <c r="SR13" s="299">
        <v>10342451.84</v>
      </c>
      <c r="SS13" s="299">
        <v>15720943.25</v>
      </c>
      <c r="ST13" s="299">
        <v>1671598.04</v>
      </c>
      <c r="SU13" s="299">
        <v>12673226.809999999</v>
      </c>
      <c r="SV13" s="299">
        <v>3382152.67</v>
      </c>
      <c r="SW13" s="299">
        <v>6488574.9100000001</v>
      </c>
      <c r="SX13" s="299">
        <v>30781450.960000001</v>
      </c>
      <c r="SY13" s="299">
        <v>3932726.4499999997</v>
      </c>
      <c r="SZ13" s="299">
        <v>3599570.31</v>
      </c>
      <c r="TA13" s="299">
        <v>31552248.640000001</v>
      </c>
      <c r="TB13" s="299">
        <v>3313681.6799999997</v>
      </c>
      <c r="TC13" s="299">
        <v>2756690.6399999997</v>
      </c>
      <c r="TD13" s="299">
        <v>32491892.349999998</v>
      </c>
      <c r="TE13" s="299">
        <v>21461882.199999999</v>
      </c>
      <c r="TF13" s="299">
        <v>65877192.600000001</v>
      </c>
      <c r="TG13" s="299">
        <v>9108753.7300000023</v>
      </c>
      <c r="TH13" s="299">
        <v>3811196.66</v>
      </c>
      <c r="TI13" s="299">
        <v>6125792.8400000008</v>
      </c>
      <c r="TJ13" s="299">
        <v>65790466.829999998</v>
      </c>
      <c r="TK13" s="299">
        <v>3456607.95</v>
      </c>
      <c r="TL13" s="299">
        <v>6802353.5600000005</v>
      </c>
      <c r="TM13" s="299">
        <v>2097938.48</v>
      </c>
      <c r="TN13" s="299">
        <v>1168431.56</v>
      </c>
      <c r="TO13" s="299">
        <v>27594381.109999999</v>
      </c>
      <c r="TP13" s="299">
        <v>17100757.560000002</v>
      </c>
      <c r="TQ13" s="299">
        <v>16375894.439999999</v>
      </c>
      <c r="TR13" s="299">
        <v>20064249.100000001</v>
      </c>
      <c r="TS13" s="299">
        <v>9020050.3599999994</v>
      </c>
      <c r="TT13" s="299">
        <v>3469341.32</v>
      </c>
      <c r="TU13" s="299">
        <v>99206458.74000001</v>
      </c>
      <c r="TV13" s="299">
        <v>8529099.3900000006</v>
      </c>
      <c r="TW13" s="299">
        <v>6614223.8399999999</v>
      </c>
      <c r="TX13" s="299">
        <v>37165798.990000002</v>
      </c>
      <c r="TY13" s="299">
        <v>3802717.2700000005</v>
      </c>
      <c r="TZ13" s="299">
        <v>17499024.5</v>
      </c>
      <c r="UA13" s="299">
        <v>13503764.52</v>
      </c>
      <c r="UB13" s="299">
        <v>3484617.4699999997</v>
      </c>
      <c r="UC13" s="299">
        <v>3581777.06</v>
      </c>
      <c r="UD13" s="299">
        <v>8520717.9600000009</v>
      </c>
      <c r="UE13" s="299">
        <v>12391994.260000002</v>
      </c>
      <c r="UF13" s="299">
        <v>15597675.199999999</v>
      </c>
      <c r="UG13" s="299">
        <v>15941014.26</v>
      </c>
      <c r="UH13" s="299">
        <v>28688958.309999995</v>
      </c>
      <c r="UI13" s="299">
        <v>5582179.8599999994</v>
      </c>
      <c r="UJ13" s="299">
        <v>3559185.68</v>
      </c>
      <c r="UK13" s="299">
        <v>2055715.97</v>
      </c>
      <c r="UL13" s="299">
        <v>5192803.8699999992</v>
      </c>
      <c r="UM13" s="299">
        <v>19680878.190000001</v>
      </c>
      <c r="UN13" s="299">
        <v>3930332.14</v>
      </c>
      <c r="UO13" s="299">
        <v>3041378.67</v>
      </c>
      <c r="UP13" s="299">
        <v>1846414.1300000001</v>
      </c>
      <c r="UQ13" s="299">
        <v>44222469.969999999</v>
      </c>
      <c r="UR13" s="299">
        <v>5000077.91</v>
      </c>
      <c r="US13" s="299">
        <v>5547313.3500000006</v>
      </c>
      <c r="UT13" s="299">
        <v>9613046.5499999989</v>
      </c>
      <c r="UU13" s="299">
        <v>5727118.6500000004</v>
      </c>
      <c r="UV13" s="299">
        <v>7620393.5599999996</v>
      </c>
      <c r="UW13" s="299">
        <v>17907529.34</v>
      </c>
      <c r="UX13" s="299">
        <v>13591762.950000001</v>
      </c>
      <c r="UY13" s="299">
        <v>3304292.7100000004</v>
      </c>
      <c r="UZ13" s="299">
        <v>28046883.34</v>
      </c>
      <c r="VA13" s="299">
        <v>7967501.8499999996</v>
      </c>
      <c r="VB13" s="299">
        <v>10634685.840000002</v>
      </c>
      <c r="VC13" s="299">
        <v>4338102.57</v>
      </c>
      <c r="VD13" s="299">
        <v>5950764.0499999998</v>
      </c>
      <c r="VE13" s="299">
        <v>5008073.58</v>
      </c>
      <c r="VF13" s="299">
        <v>361714227.17000002</v>
      </c>
      <c r="VG13" s="299">
        <v>6227065.0399999991</v>
      </c>
      <c r="VH13" s="299">
        <v>3862752.67</v>
      </c>
      <c r="VI13" s="299">
        <v>8708939.1300000008</v>
      </c>
      <c r="VJ13" s="299">
        <v>12317327.140000001</v>
      </c>
      <c r="VK13" s="299">
        <v>19214526.969999999</v>
      </c>
      <c r="VL13" s="299">
        <v>8908001.2899999991</v>
      </c>
      <c r="VM13" s="299">
        <v>11157579.209999999</v>
      </c>
      <c r="VN13" s="299">
        <v>5191164.24</v>
      </c>
      <c r="VO13" s="299">
        <v>4510335</v>
      </c>
      <c r="VP13" s="299">
        <v>4347831.57</v>
      </c>
      <c r="VQ13" s="299">
        <v>25970978.449999999</v>
      </c>
      <c r="VR13" s="299">
        <v>2325090.4500000002</v>
      </c>
      <c r="VS13" s="299">
        <v>18413175.18</v>
      </c>
      <c r="VT13" s="299">
        <v>14837234</v>
      </c>
      <c r="VU13" s="299">
        <v>5402220.1300000008</v>
      </c>
      <c r="VV13" s="299">
        <v>5562748.8199999994</v>
      </c>
      <c r="VW13" s="299">
        <v>7251952.6699999999</v>
      </c>
      <c r="VX13" s="299">
        <v>9991670.5899999999</v>
      </c>
      <c r="VY13" s="299">
        <v>16431127.33</v>
      </c>
      <c r="VZ13" s="299">
        <v>20112134.529999997</v>
      </c>
      <c r="WA13" s="299">
        <v>3584153.3899999997</v>
      </c>
      <c r="WB13" s="299">
        <v>7225223.0199999996</v>
      </c>
      <c r="WC13" s="299">
        <v>14214313.09</v>
      </c>
      <c r="WD13" s="299">
        <v>17002105.039999999</v>
      </c>
      <c r="WE13" s="299">
        <v>3035179.0300000003</v>
      </c>
      <c r="WF13" s="299">
        <v>2650778.5</v>
      </c>
      <c r="WG13" s="299">
        <v>3989102.8600000003</v>
      </c>
      <c r="WH13" s="299">
        <v>51640881</v>
      </c>
      <c r="WI13" s="299">
        <v>10120892.720000001</v>
      </c>
      <c r="WJ13" s="299">
        <v>7925991.0199999996</v>
      </c>
      <c r="WK13" s="299">
        <v>2115376.41</v>
      </c>
      <c r="WL13" s="299">
        <v>738918.94</v>
      </c>
      <c r="WM13" s="299">
        <v>126845292.22</v>
      </c>
      <c r="WN13" s="299">
        <v>4511341.5</v>
      </c>
      <c r="WO13" s="299">
        <v>4076194.0500000003</v>
      </c>
      <c r="WP13" s="299">
        <v>79288325.650000006</v>
      </c>
      <c r="WQ13" s="299">
        <v>12637133.430000002</v>
      </c>
      <c r="WR13" s="299">
        <v>5639214.6100000003</v>
      </c>
      <c r="WS13" s="299">
        <v>8014611.6499999994</v>
      </c>
      <c r="WT13" s="299">
        <v>4678055.82</v>
      </c>
      <c r="WU13" s="299">
        <v>6558420.1000000006</v>
      </c>
      <c r="WV13" s="299">
        <v>7343926.3400000008</v>
      </c>
      <c r="WW13" s="299">
        <v>7188292.5499999998</v>
      </c>
      <c r="WX13" s="299">
        <v>3303770.08</v>
      </c>
      <c r="WY13" s="299">
        <v>6818620.7300000004</v>
      </c>
      <c r="WZ13" s="299">
        <v>13557467.219999999</v>
      </c>
      <c r="XA13" s="299">
        <v>6601266.1899999995</v>
      </c>
      <c r="XB13" s="299">
        <v>7051195.8899999997</v>
      </c>
      <c r="XC13" s="299">
        <v>7253040.8600000013</v>
      </c>
      <c r="XD13" s="299">
        <v>5100369.04</v>
      </c>
      <c r="XE13" s="299">
        <v>6658262.25</v>
      </c>
      <c r="XF13" s="299">
        <v>2998162.65</v>
      </c>
      <c r="XG13" s="299">
        <v>3770869.27</v>
      </c>
      <c r="XH13" s="299">
        <v>3723799.37</v>
      </c>
      <c r="XI13" s="299">
        <v>29941870.989999998</v>
      </c>
      <c r="XJ13" s="299">
        <v>84412008.710000008</v>
      </c>
      <c r="XK13" s="299">
        <v>6253852.79</v>
      </c>
      <c r="XL13" s="299">
        <v>7642862.46</v>
      </c>
      <c r="XM13" s="299">
        <v>5190974.3699999992</v>
      </c>
      <c r="XN13" s="299">
        <v>54584267.460000001</v>
      </c>
      <c r="XO13" s="299">
        <v>6696054.0999999996</v>
      </c>
      <c r="XP13" s="299">
        <v>7850491.8599999994</v>
      </c>
      <c r="XQ13" s="299">
        <v>4950182.4799999995</v>
      </c>
      <c r="XR13" s="299">
        <v>9200284.25</v>
      </c>
      <c r="XS13" s="299">
        <v>87107082.269999996</v>
      </c>
      <c r="XT13" s="299">
        <v>4839521.58</v>
      </c>
      <c r="XU13" s="299">
        <v>4268422.47</v>
      </c>
      <c r="XV13" s="299">
        <v>3346105.29</v>
      </c>
      <c r="XW13" s="299">
        <v>4172113.34</v>
      </c>
      <c r="XX13" s="299">
        <v>1727383.55</v>
      </c>
      <c r="XY13" s="299">
        <v>327802.75</v>
      </c>
      <c r="XZ13" s="299">
        <v>527362.5</v>
      </c>
      <c r="YA13" s="299">
        <v>33090445.650000002</v>
      </c>
      <c r="YB13" s="299">
        <v>6883423.7999999989</v>
      </c>
      <c r="YC13" s="299">
        <v>5027741.9399999995</v>
      </c>
      <c r="YD13" s="299">
        <v>4118063.83</v>
      </c>
      <c r="YE13" s="299">
        <v>4894787.5599999996</v>
      </c>
      <c r="YF13" s="299">
        <v>3303739.21</v>
      </c>
      <c r="YG13" s="299">
        <v>2936603.59</v>
      </c>
      <c r="YH13" s="299">
        <v>39992505.93</v>
      </c>
      <c r="YI13" s="299">
        <v>6156924.290000001</v>
      </c>
      <c r="YJ13" s="299">
        <v>10255719.99</v>
      </c>
      <c r="YK13" s="299">
        <v>8960229.7599999998</v>
      </c>
      <c r="YL13" s="299">
        <v>12453272.27</v>
      </c>
      <c r="YM13" s="299">
        <v>4259191.2300000004</v>
      </c>
      <c r="YN13" s="299">
        <v>4351896.1999999993</v>
      </c>
      <c r="YO13" s="299">
        <v>2949035.65</v>
      </c>
      <c r="YP13" s="299">
        <v>25068202.550000001</v>
      </c>
      <c r="YQ13" s="299">
        <v>88297740.209999993</v>
      </c>
      <c r="YR13" s="299">
        <v>3544313.2699999996</v>
      </c>
      <c r="YS13" s="299">
        <v>9208168.0700000003</v>
      </c>
      <c r="YT13" s="299">
        <v>11190340.359999999</v>
      </c>
      <c r="YU13" s="299">
        <v>7524822.9299999997</v>
      </c>
      <c r="YV13" s="299">
        <v>3584370.1499999994</v>
      </c>
      <c r="YW13" s="299">
        <v>4849374.9399999995</v>
      </c>
      <c r="YX13" s="299">
        <v>7025898.4000000004</v>
      </c>
      <c r="YY13" s="299">
        <v>13345787.659999998</v>
      </c>
      <c r="YZ13" s="299">
        <v>14663179.470000001</v>
      </c>
      <c r="ZA13" s="299">
        <v>2316093.6</v>
      </c>
      <c r="ZB13" s="299">
        <v>3835723.54</v>
      </c>
      <c r="ZC13" s="299">
        <v>3694292.51</v>
      </c>
      <c r="ZD13" s="299">
        <v>4914593.1400000006</v>
      </c>
      <c r="ZE13" s="299">
        <v>2313752.54</v>
      </c>
      <c r="ZF13" s="299">
        <v>3425558.12</v>
      </c>
      <c r="ZG13" s="299">
        <v>3472319.2800000003</v>
      </c>
      <c r="ZH13" s="299">
        <v>1803255.71</v>
      </c>
      <c r="ZI13" s="299">
        <v>3353649.7602000004</v>
      </c>
      <c r="ZJ13" s="299">
        <v>6458898.3100000005</v>
      </c>
      <c r="ZK13" s="299">
        <v>8602373.4499999993</v>
      </c>
      <c r="ZL13" s="299">
        <v>3489470.67</v>
      </c>
      <c r="ZM13" s="299">
        <v>57363846.389999993</v>
      </c>
      <c r="ZN13" s="299">
        <v>5501351.2299999995</v>
      </c>
      <c r="ZO13" s="299">
        <v>5484148.1900000004</v>
      </c>
      <c r="ZP13" s="299">
        <v>11974623.350000001</v>
      </c>
      <c r="ZQ13" s="299">
        <v>9792796.2699999996</v>
      </c>
      <c r="ZR13" s="299">
        <v>9505185.4100000001</v>
      </c>
      <c r="ZS13" s="299">
        <v>5851134.3499999996</v>
      </c>
      <c r="ZT13" s="299">
        <v>271892864.44999999</v>
      </c>
      <c r="ZU13" s="299">
        <v>4710233.6399999997</v>
      </c>
      <c r="ZV13" s="299">
        <v>7672727.7299999995</v>
      </c>
      <c r="ZW13" s="299">
        <v>39399279.019999996</v>
      </c>
      <c r="ZX13" s="299">
        <v>8242267.7100000009</v>
      </c>
      <c r="ZY13" s="299">
        <v>4885857.93</v>
      </c>
      <c r="ZZ13" s="299">
        <v>7239869.04</v>
      </c>
      <c r="AAA13" s="299">
        <v>6833856.0700000003</v>
      </c>
      <c r="AAB13" s="299">
        <v>37263016.829999998</v>
      </c>
      <c r="AAC13" s="299">
        <v>4938120.88</v>
      </c>
      <c r="AAD13" s="299">
        <v>9592601.879999999</v>
      </c>
      <c r="AAE13" s="299">
        <v>166621644.27999997</v>
      </c>
      <c r="AAF13" s="299">
        <v>15187602.289999999</v>
      </c>
      <c r="AAG13" s="299">
        <v>3847696.4899999998</v>
      </c>
      <c r="AAH13" s="299">
        <v>11889390.98</v>
      </c>
      <c r="AAI13" s="299">
        <v>4570329.53</v>
      </c>
      <c r="AAJ13" s="299">
        <v>2297588.6399999997</v>
      </c>
      <c r="AAK13" s="299">
        <v>2916395.75</v>
      </c>
      <c r="AAL13" s="299">
        <v>4826860.99</v>
      </c>
      <c r="AAM13" s="299">
        <v>18468351.810000002</v>
      </c>
      <c r="AAN13" s="299">
        <v>83596635.519999996</v>
      </c>
      <c r="AAO13" s="299">
        <v>5421091.5600000005</v>
      </c>
      <c r="AAP13" s="299">
        <v>4208081.08</v>
      </c>
      <c r="AAQ13" s="299">
        <v>8298552.6699999999</v>
      </c>
      <c r="AAR13" s="299">
        <v>14798852.080000002</v>
      </c>
      <c r="AAS13" s="299">
        <v>1973512.38</v>
      </c>
      <c r="AAT13" s="299">
        <v>36720565.100000001</v>
      </c>
      <c r="AAU13" s="299">
        <v>7776441.9800000004</v>
      </c>
      <c r="AAV13" s="299">
        <v>26972327.510000002</v>
      </c>
      <c r="AAW13" s="299">
        <v>5239192.53</v>
      </c>
      <c r="AAX13" s="299">
        <v>17117014.420000002</v>
      </c>
      <c r="AAY13" s="299">
        <v>7434629.96</v>
      </c>
      <c r="AAZ13" s="299">
        <v>4489523.96</v>
      </c>
      <c r="ABA13" s="299">
        <v>12706382.619999999</v>
      </c>
      <c r="ABB13" s="299">
        <v>37709918.399999999</v>
      </c>
      <c r="ABC13" s="299">
        <v>5693257.4799999995</v>
      </c>
      <c r="ABD13" s="299">
        <v>15658071.039999999</v>
      </c>
      <c r="ABE13" s="299">
        <v>4336924.7</v>
      </c>
      <c r="ABF13" s="299">
        <v>3125861.64</v>
      </c>
      <c r="ABG13" s="299">
        <v>35976134.140000001</v>
      </c>
      <c r="ABH13" s="299">
        <v>2729256.4</v>
      </c>
      <c r="ABI13" s="299">
        <v>4824907.2700000005</v>
      </c>
      <c r="ABJ13" s="299">
        <v>4466532.32</v>
      </c>
      <c r="ABK13" s="299">
        <v>5507711.8499999996</v>
      </c>
      <c r="ABL13" s="299">
        <v>3348308.0300000003</v>
      </c>
      <c r="ABM13" s="299">
        <v>110110548.74000001</v>
      </c>
      <c r="ABN13" s="299">
        <v>3777385.17</v>
      </c>
      <c r="ABO13" s="299">
        <v>4581057.8399999989</v>
      </c>
      <c r="ABP13" s="299">
        <v>12491867.209999999</v>
      </c>
      <c r="ABQ13" s="299">
        <v>8631775.6400000006</v>
      </c>
      <c r="ABR13" s="299">
        <v>647578.65</v>
      </c>
      <c r="ABS13" s="299">
        <v>5515286.5700000003</v>
      </c>
      <c r="ABT13" s="299">
        <v>16925190.719999999</v>
      </c>
      <c r="ABU13" s="299">
        <v>369289323.56999999</v>
      </c>
      <c r="ABV13" s="299">
        <v>10399222.309999999</v>
      </c>
      <c r="ABW13" s="299">
        <v>5698588.46</v>
      </c>
      <c r="ABX13" s="299">
        <v>4007192.71</v>
      </c>
      <c r="ABY13" s="299">
        <v>2953797.2800000003</v>
      </c>
      <c r="ABZ13" s="299">
        <v>18740734.66</v>
      </c>
      <c r="ACA13" s="299">
        <v>15019533</v>
      </c>
      <c r="ACB13" s="299">
        <v>6205402.3699999992</v>
      </c>
      <c r="ACC13" s="299">
        <v>7069046.5799999991</v>
      </c>
      <c r="ACD13" s="299">
        <v>21412889.400000002</v>
      </c>
      <c r="ACE13" s="299">
        <v>4022470.84</v>
      </c>
      <c r="ACF13" s="299">
        <v>28610535.82</v>
      </c>
      <c r="ACG13" s="299">
        <v>26350506.479999997</v>
      </c>
      <c r="ACH13" s="299">
        <v>4505070.04</v>
      </c>
      <c r="ACI13" s="299">
        <v>7579526.5600000005</v>
      </c>
      <c r="ACJ13" s="299">
        <v>7687924.4200000009</v>
      </c>
      <c r="ACK13" s="299">
        <v>4279392.8499999996</v>
      </c>
      <c r="ACL13" s="299">
        <v>11945554.960000001</v>
      </c>
      <c r="ACM13" s="299">
        <v>8594514.6500000004</v>
      </c>
      <c r="ACN13" s="299">
        <v>8292877.79</v>
      </c>
      <c r="ACO13" s="299">
        <v>144784379.27000001</v>
      </c>
      <c r="ACP13" s="299">
        <v>12326277.709999999</v>
      </c>
      <c r="ACQ13" s="299">
        <v>17876028.990000002</v>
      </c>
      <c r="ACR13" s="299">
        <v>58079049.350000001</v>
      </c>
      <c r="ACS13" s="299">
        <v>4341722.8</v>
      </c>
      <c r="ACT13" s="299">
        <v>11209016.67</v>
      </c>
      <c r="ACU13" s="299">
        <v>8519741.0299999993</v>
      </c>
      <c r="ACV13" s="299">
        <v>6246715.8200000003</v>
      </c>
      <c r="ACW13" s="299">
        <v>264162333.52000004</v>
      </c>
      <c r="ACX13" s="299">
        <v>31934066.109999999</v>
      </c>
      <c r="ACY13" s="299">
        <v>27324098.090000004</v>
      </c>
      <c r="ACZ13" s="299">
        <v>38519041.890000001</v>
      </c>
      <c r="ADA13" s="299">
        <v>8001981.8199999994</v>
      </c>
      <c r="ADB13" s="299">
        <v>7830933.1099999994</v>
      </c>
      <c r="ADC13" s="299">
        <v>16917828.440000001</v>
      </c>
      <c r="ADD13" s="299">
        <v>1867157.08</v>
      </c>
      <c r="ADE13" s="299">
        <v>4507401.4499999993</v>
      </c>
      <c r="ADF13" s="299">
        <v>18230358.969999999</v>
      </c>
      <c r="ADG13" s="299">
        <v>23417150.48</v>
      </c>
      <c r="ADH13" s="299">
        <v>5883092.3600000003</v>
      </c>
      <c r="ADI13" s="299">
        <v>3825550.91</v>
      </c>
      <c r="ADJ13" s="299">
        <v>7406844.8700000001</v>
      </c>
      <c r="ADK13" s="299">
        <v>11156027.85</v>
      </c>
      <c r="ADL13" s="299">
        <v>7210191.8399999999</v>
      </c>
      <c r="ADM13" s="299">
        <v>22301837.279999997</v>
      </c>
      <c r="ADN13" s="299">
        <v>12116580.92</v>
      </c>
      <c r="ADO13" s="299">
        <v>17196716.199999999</v>
      </c>
      <c r="ADP13" s="299"/>
      <c r="ADQ13" s="299">
        <v>186128312.26000002</v>
      </c>
      <c r="ADR13" s="299">
        <v>14879641.359999999</v>
      </c>
      <c r="ADS13" s="299">
        <v>35593718.499999993</v>
      </c>
      <c r="ADT13" s="299">
        <v>12928773.18</v>
      </c>
      <c r="ADU13" s="299">
        <v>5399450.5300000003</v>
      </c>
      <c r="ADV13" s="299">
        <v>15702951.809999999</v>
      </c>
      <c r="ADW13" s="299">
        <v>4479559.4000000004</v>
      </c>
      <c r="ADX13" s="299">
        <v>6544362.3699999992</v>
      </c>
      <c r="ADY13" s="299">
        <v>6668867.3599999994</v>
      </c>
      <c r="ADZ13" s="299">
        <v>1954840.99</v>
      </c>
      <c r="AEA13" s="299">
        <v>75534907.920000002</v>
      </c>
      <c r="AEB13" s="299">
        <v>40648861.049999997</v>
      </c>
      <c r="AEC13" s="299">
        <v>17479926.740000002</v>
      </c>
      <c r="AED13" s="299">
        <v>9852675.3300000001</v>
      </c>
      <c r="AEE13" s="299">
        <v>18699475.189999998</v>
      </c>
      <c r="AEF13" s="299">
        <v>10111571.750000002</v>
      </c>
      <c r="AEG13" s="299">
        <v>6957292.3399999999</v>
      </c>
      <c r="AEH13" s="299">
        <v>11371263.390000001</v>
      </c>
      <c r="AEI13" s="299">
        <v>5707845.7999999998</v>
      </c>
      <c r="AEJ13" s="299">
        <v>7653840.6700000009</v>
      </c>
      <c r="AEK13" s="299">
        <v>5710140.3700000001</v>
      </c>
      <c r="AEL13" s="299">
        <v>7903475.3500000006</v>
      </c>
      <c r="AEM13" s="299">
        <v>12035305.539999999</v>
      </c>
      <c r="AEN13" s="299">
        <v>75348553.929999992</v>
      </c>
      <c r="AEO13" s="299">
        <v>14391261.1</v>
      </c>
      <c r="AEP13" s="299">
        <v>9019341.9600000009</v>
      </c>
      <c r="AEQ13" s="299">
        <v>9645931.9199999999</v>
      </c>
      <c r="AER13" s="299">
        <v>10626955.939999999</v>
      </c>
      <c r="AES13" s="299">
        <v>5697497.0300000003</v>
      </c>
      <c r="AET13" s="299">
        <v>5600742.5</v>
      </c>
      <c r="AEU13" s="299">
        <v>27686822.130000003</v>
      </c>
      <c r="AEV13" s="299">
        <v>11321512.529999999</v>
      </c>
      <c r="AEW13" s="299">
        <v>19942305.32</v>
      </c>
      <c r="AEX13" s="299">
        <v>16672364.550000003</v>
      </c>
      <c r="AEY13" s="299">
        <v>4784185.9800000004</v>
      </c>
      <c r="AEZ13" s="299">
        <v>52022507.619999997</v>
      </c>
      <c r="AFA13" s="299">
        <v>4269209.0599999996</v>
      </c>
      <c r="AFB13" s="299">
        <v>3885016.8800000004</v>
      </c>
      <c r="AFC13" s="299">
        <v>4361843.1999999993</v>
      </c>
      <c r="AFD13" s="299">
        <v>13531161.039999999</v>
      </c>
      <c r="AFE13" s="299">
        <v>4853985.32</v>
      </c>
      <c r="AFF13" s="299">
        <v>4000925.5799999996</v>
      </c>
      <c r="AFG13" s="299">
        <v>3871121.12</v>
      </c>
      <c r="AFH13" s="299">
        <v>3616658.5100000002</v>
      </c>
      <c r="AFI13" s="299">
        <v>5047799.9000000004</v>
      </c>
      <c r="AFJ13" s="299">
        <v>4538800.54</v>
      </c>
      <c r="AFK13" s="299">
        <v>125060176.01999998</v>
      </c>
      <c r="AFL13" s="299">
        <v>18851920.059999999</v>
      </c>
      <c r="AFM13" s="299">
        <v>10917888.58</v>
      </c>
      <c r="AFN13" s="299">
        <v>8189647.9700000007</v>
      </c>
      <c r="AFO13" s="299">
        <v>15340009.499999998</v>
      </c>
      <c r="AFP13" s="299">
        <v>13362463.939999999</v>
      </c>
      <c r="AFQ13" s="299">
        <v>5953418.5199999996</v>
      </c>
      <c r="AFR13" s="299">
        <v>17620623.25</v>
      </c>
      <c r="AFS13" s="299">
        <v>152946958.82999998</v>
      </c>
      <c r="AFT13" s="299">
        <v>109936235.95</v>
      </c>
      <c r="AFU13" s="299">
        <v>2386389.7199999997</v>
      </c>
      <c r="AFV13" s="299">
        <v>23311823.639999997</v>
      </c>
      <c r="AFW13" s="299">
        <v>134259827.24000001</v>
      </c>
      <c r="AFX13" s="299">
        <v>9783926.4499999993</v>
      </c>
      <c r="AFY13" s="299">
        <v>10308899.17</v>
      </c>
      <c r="AFZ13" s="299">
        <v>7402191.4500000002</v>
      </c>
      <c r="AGA13" s="299">
        <v>2720675.22</v>
      </c>
      <c r="AGB13" s="299">
        <v>3284274.7199999997</v>
      </c>
      <c r="AGC13" s="299">
        <v>31746968.309999995</v>
      </c>
      <c r="AGD13" s="299">
        <v>6523383.1200000001</v>
      </c>
      <c r="AGE13" s="299">
        <v>3563665.87</v>
      </c>
      <c r="AGF13" s="299">
        <v>5180268.29</v>
      </c>
      <c r="AGG13" s="299">
        <v>8255496.6500000004</v>
      </c>
      <c r="AGH13" s="299">
        <v>4783816.93</v>
      </c>
      <c r="AGI13" s="299">
        <v>4146412.46</v>
      </c>
      <c r="AGJ13" s="299">
        <v>27204087.259999998</v>
      </c>
      <c r="AGK13" s="299">
        <v>5323484.72</v>
      </c>
      <c r="AGL13" s="299">
        <v>6609273.5600000005</v>
      </c>
      <c r="AGM13" s="299">
        <v>5469154.29</v>
      </c>
      <c r="AGN13" s="299">
        <v>13968129.880000001</v>
      </c>
      <c r="AGO13" s="299">
        <v>6737806.3600000003</v>
      </c>
      <c r="AGP13" s="299">
        <v>4061747.89</v>
      </c>
    </row>
    <row r="14" spans="1:874" x14ac:dyDescent="0.25">
      <c r="B14" s="298" t="s">
        <v>18</v>
      </c>
      <c r="C14" s="297" t="s">
        <v>653</v>
      </c>
      <c r="D14" s="299">
        <v>176135422.00999999</v>
      </c>
      <c r="E14" s="299">
        <v>5413376.21</v>
      </c>
      <c r="F14" s="299">
        <v>8487802.3200000003</v>
      </c>
      <c r="G14" s="299">
        <v>2577784.5099999998</v>
      </c>
      <c r="H14" s="299">
        <v>8043155.4299999997</v>
      </c>
      <c r="I14" s="299">
        <v>4119045.38</v>
      </c>
      <c r="J14" s="299">
        <v>5028823.05</v>
      </c>
      <c r="K14" s="299">
        <v>14564445.92</v>
      </c>
      <c r="L14" s="299">
        <v>4255026.5999999996</v>
      </c>
      <c r="M14" s="299">
        <v>3027270.54</v>
      </c>
      <c r="N14" s="299">
        <v>3103936.63</v>
      </c>
      <c r="O14" s="299">
        <v>2835344.15</v>
      </c>
      <c r="P14" s="299">
        <v>1861451.73</v>
      </c>
      <c r="Q14" s="299">
        <v>1281467.25</v>
      </c>
      <c r="R14" s="299">
        <v>3228903.67</v>
      </c>
      <c r="S14" s="299">
        <v>4001963.96</v>
      </c>
      <c r="T14" s="299">
        <v>2394981.12</v>
      </c>
      <c r="U14" s="299">
        <v>3133789.13</v>
      </c>
      <c r="V14" s="299">
        <v>449349775.63</v>
      </c>
      <c r="W14" s="299">
        <v>10861003.060000001</v>
      </c>
      <c r="X14" s="299">
        <v>2782359.28</v>
      </c>
      <c r="Y14" s="299">
        <v>4893645.4800000004</v>
      </c>
      <c r="Z14" s="299">
        <v>2633218</v>
      </c>
      <c r="AA14" s="299">
        <v>9144898.0199999996</v>
      </c>
      <c r="AB14" s="299">
        <v>1201935.71</v>
      </c>
      <c r="AC14" s="299">
        <v>8651084.0999999996</v>
      </c>
      <c r="AD14" s="299">
        <v>5127856.8600000003</v>
      </c>
      <c r="AE14" s="299">
        <v>3582932.84</v>
      </c>
      <c r="AF14" s="299">
        <v>5115388.9000000004</v>
      </c>
      <c r="AG14" s="299">
        <v>2409199.2000000002</v>
      </c>
      <c r="AH14" s="299">
        <v>6534922.6100000003</v>
      </c>
      <c r="AI14" s="299">
        <v>4951313.45</v>
      </c>
      <c r="AJ14" s="299">
        <v>4735286.96</v>
      </c>
      <c r="AK14" s="299">
        <v>1436686.1</v>
      </c>
      <c r="AL14" s="299">
        <v>3009942.39</v>
      </c>
      <c r="AM14" s="299">
        <v>3652200</v>
      </c>
      <c r="AN14" s="299">
        <v>1078612.94</v>
      </c>
      <c r="AO14" s="299">
        <v>2675634.7799999998</v>
      </c>
      <c r="AP14" s="299">
        <v>2873296.75</v>
      </c>
      <c r="AQ14" s="299">
        <v>2203229.35</v>
      </c>
      <c r="AR14" s="299">
        <v>1606918.16</v>
      </c>
      <c r="AS14" s="299">
        <v>872569.2</v>
      </c>
      <c r="AT14" s="299">
        <v>32898894.07</v>
      </c>
      <c r="AU14" s="299">
        <v>1345488.43</v>
      </c>
      <c r="AV14" s="299">
        <v>869576.7</v>
      </c>
      <c r="AW14" s="299">
        <v>2288185.7000000002</v>
      </c>
      <c r="AX14" s="299">
        <v>4329716.67</v>
      </c>
      <c r="AY14" s="299">
        <v>3293596.57</v>
      </c>
      <c r="AZ14" s="299">
        <v>1890633.56</v>
      </c>
      <c r="BA14" s="299">
        <v>1091022.6200000001</v>
      </c>
      <c r="BB14" s="299">
        <v>878175.85</v>
      </c>
      <c r="BC14" s="299">
        <v>1091109.2</v>
      </c>
      <c r="BD14" s="299">
        <v>1085388.83</v>
      </c>
      <c r="BE14" s="299">
        <v>413163.18</v>
      </c>
      <c r="BF14" s="299">
        <v>6707493.3399999999</v>
      </c>
      <c r="BG14" s="299">
        <v>1207731.31</v>
      </c>
      <c r="BH14" s="299">
        <v>3250195.55</v>
      </c>
      <c r="BI14" s="299">
        <v>114480032.39</v>
      </c>
      <c r="BJ14" s="299">
        <v>35263321.840000004</v>
      </c>
      <c r="BK14" s="299">
        <v>11452333.279999999</v>
      </c>
      <c r="BL14" s="299">
        <v>11717188.58</v>
      </c>
      <c r="BM14" s="299">
        <v>49001542.869999997</v>
      </c>
      <c r="BN14" s="299">
        <v>12595004.470000001</v>
      </c>
      <c r="BO14" s="299">
        <v>2407911.91</v>
      </c>
      <c r="BP14" s="299">
        <v>154855293.15000001</v>
      </c>
      <c r="BQ14" s="299">
        <v>3602932.02</v>
      </c>
      <c r="BR14" s="299">
        <v>2863434.58</v>
      </c>
      <c r="BS14" s="299">
        <v>2759767.09</v>
      </c>
      <c r="BT14" s="299">
        <v>2500817.7200000002</v>
      </c>
      <c r="BU14" s="299">
        <v>1736400</v>
      </c>
      <c r="BV14" s="299">
        <v>2379934.9300000002</v>
      </c>
      <c r="BW14" s="299">
        <v>1891905.65</v>
      </c>
      <c r="BX14" s="299">
        <v>7991413.4000000004</v>
      </c>
      <c r="BY14" s="299">
        <v>4850250.67</v>
      </c>
      <c r="BZ14" s="299">
        <v>10306401.779999999</v>
      </c>
      <c r="CA14" s="299">
        <v>4294700.05</v>
      </c>
      <c r="CB14" s="299">
        <v>4211260</v>
      </c>
      <c r="CC14" s="299">
        <v>3007155.99</v>
      </c>
      <c r="CD14" s="299">
        <v>2480308</v>
      </c>
      <c r="CE14" s="299">
        <v>288214778.65999997</v>
      </c>
      <c r="CF14" s="299">
        <v>3798428.84</v>
      </c>
      <c r="CG14" s="299">
        <v>40246268.980000004</v>
      </c>
      <c r="CH14" s="299">
        <v>2599231.88</v>
      </c>
      <c r="CI14" s="299">
        <v>3535424.63</v>
      </c>
      <c r="CJ14" s="299">
        <v>2378492.65</v>
      </c>
      <c r="CK14" s="299">
        <v>3235023.12</v>
      </c>
      <c r="CL14" s="299">
        <v>31548717.259999998</v>
      </c>
      <c r="CM14" s="299">
        <v>1069178.6599999999</v>
      </c>
      <c r="CN14" s="299">
        <v>2386481.73</v>
      </c>
      <c r="CO14" s="299">
        <v>11371083.59</v>
      </c>
      <c r="CP14" s="299">
        <v>2730825.49</v>
      </c>
      <c r="CQ14" s="299">
        <v>2083352.47</v>
      </c>
      <c r="CR14" s="299">
        <v>65210313.120000005</v>
      </c>
      <c r="CS14" s="299">
        <v>4008846.57</v>
      </c>
      <c r="CT14" s="299">
        <v>2988787.43</v>
      </c>
      <c r="CU14" s="299">
        <v>5451672.4299999997</v>
      </c>
      <c r="CV14" s="299">
        <v>1715570.72</v>
      </c>
      <c r="CW14" s="299">
        <v>4117825.66</v>
      </c>
      <c r="CX14" s="299">
        <v>1282146.3899999999</v>
      </c>
      <c r="CY14" s="299">
        <v>14699477.41</v>
      </c>
      <c r="CZ14" s="299">
        <v>140017500.29999998</v>
      </c>
      <c r="DA14" s="299">
        <v>158497526.27000001</v>
      </c>
      <c r="DB14" s="299">
        <v>3047798.86</v>
      </c>
      <c r="DC14" s="299">
        <v>3514136.18</v>
      </c>
      <c r="DD14" s="299">
        <v>3921985.28</v>
      </c>
      <c r="DE14" s="299">
        <v>4738195.28</v>
      </c>
      <c r="DF14" s="299">
        <v>6575516.1099999994</v>
      </c>
      <c r="DG14" s="299">
        <v>5571958.5499999998</v>
      </c>
      <c r="DH14" s="299">
        <v>1747474.95</v>
      </c>
      <c r="DI14" s="299">
        <v>254812881.72999999</v>
      </c>
      <c r="DJ14" s="299">
        <v>2371661.81</v>
      </c>
      <c r="DK14" s="299">
        <v>7696055.5700000003</v>
      </c>
      <c r="DL14" s="299">
        <v>12799140.66</v>
      </c>
      <c r="DM14" s="299">
        <v>5165025.43</v>
      </c>
      <c r="DN14" s="299">
        <v>3476528.57</v>
      </c>
      <c r="DO14" s="299">
        <v>5475117.3799999999</v>
      </c>
      <c r="DP14" s="299">
        <v>11654750.239999998</v>
      </c>
      <c r="DQ14" s="299">
        <v>13480000</v>
      </c>
      <c r="DR14" s="299">
        <v>77223076.530000001</v>
      </c>
      <c r="DS14" s="299">
        <v>2054640.82</v>
      </c>
      <c r="DT14" s="299">
        <v>11555109.27</v>
      </c>
      <c r="DU14" s="299">
        <v>8580365.1300000008</v>
      </c>
      <c r="DV14" s="299">
        <v>3217500.47</v>
      </c>
      <c r="DW14" s="299">
        <v>7690793.1200000001</v>
      </c>
      <c r="DX14" s="299">
        <v>12983486.870000001</v>
      </c>
      <c r="DY14" s="299">
        <v>3350675.91</v>
      </c>
      <c r="DZ14" s="299">
        <v>3610461.77</v>
      </c>
      <c r="EA14" s="299">
        <v>2284549.7200000002</v>
      </c>
      <c r="EB14" s="299">
        <v>15319753.76</v>
      </c>
      <c r="EC14" s="299">
        <v>70321269.150000006</v>
      </c>
      <c r="ED14" s="299">
        <v>14674971.9</v>
      </c>
      <c r="EE14" s="299">
        <v>2523154.83</v>
      </c>
      <c r="EF14" s="299">
        <v>3229569.43</v>
      </c>
      <c r="EG14" s="299">
        <v>4884218.2</v>
      </c>
      <c r="EH14" s="299">
        <v>5436158.6200000001</v>
      </c>
      <c r="EI14" s="299">
        <v>12238551.280000001</v>
      </c>
      <c r="EJ14" s="299">
        <v>1651740.63</v>
      </c>
      <c r="EK14" s="299">
        <v>4186559.37</v>
      </c>
      <c r="EL14" s="299">
        <v>139146837.42000002</v>
      </c>
      <c r="EM14" s="299">
        <v>2513367</v>
      </c>
      <c r="EN14" s="299">
        <v>3069119.8</v>
      </c>
      <c r="EO14" s="299">
        <v>1792529.26</v>
      </c>
      <c r="EP14" s="299">
        <v>2885941.14</v>
      </c>
      <c r="EQ14" s="299">
        <v>920249.51</v>
      </c>
      <c r="ER14" s="299">
        <v>3475454.18</v>
      </c>
      <c r="ES14" s="299">
        <v>2471592.48</v>
      </c>
      <c r="ET14" s="299">
        <v>1809134.82</v>
      </c>
      <c r="EU14" s="299">
        <v>79709972.689999998</v>
      </c>
      <c r="EV14" s="299">
        <v>1031298.26</v>
      </c>
      <c r="EW14" s="299">
        <v>3004111.9</v>
      </c>
      <c r="EX14" s="299">
        <v>6052029.1399999997</v>
      </c>
      <c r="EY14" s="299">
        <v>4923401.6399999997</v>
      </c>
      <c r="EZ14" s="299">
        <v>4189744.28</v>
      </c>
      <c r="FA14" s="299">
        <v>4821904</v>
      </c>
      <c r="FB14" s="299">
        <v>8576494.9700000007</v>
      </c>
      <c r="FC14" s="299">
        <v>1569404.74</v>
      </c>
      <c r="FD14" s="299">
        <v>14676771.189999999</v>
      </c>
      <c r="FE14" s="299">
        <v>8102724.5800000001</v>
      </c>
      <c r="FF14" s="299">
        <v>3929820.46</v>
      </c>
      <c r="FG14" s="299">
        <v>128284003.44</v>
      </c>
      <c r="FH14" s="299">
        <v>1013479.51</v>
      </c>
      <c r="FI14" s="299">
        <v>1985923.98</v>
      </c>
      <c r="FJ14" s="299">
        <v>2434194.3199999998</v>
      </c>
      <c r="FK14" s="299">
        <v>3216317.08</v>
      </c>
      <c r="FL14" s="299">
        <v>3595565.51</v>
      </c>
      <c r="FM14" s="299">
        <v>0</v>
      </c>
      <c r="FN14" s="299">
        <v>197332.13</v>
      </c>
      <c r="FO14" s="299">
        <v>174933449.28999999</v>
      </c>
      <c r="FP14" s="299">
        <v>2218759.89</v>
      </c>
      <c r="FQ14" s="299">
        <v>2949899.6</v>
      </c>
      <c r="FR14" s="299">
        <v>4786087.9700000007</v>
      </c>
      <c r="FS14" s="299">
        <v>3968230</v>
      </c>
      <c r="FT14" s="299">
        <v>1706383.89</v>
      </c>
      <c r="FU14" s="299">
        <v>36240534.869999997</v>
      </c>
      <c r="FV14" s="299">
        <v>5039668.79</v>
      </c>
      <c r="FW14" s="299">
        <v>3135602.51</v>
      </c>
      <c r="FX14" s="299">
        <v>4790502.8099999996</v>
      </c>
      <c r="FY14" s="299">
        <v>5514569.5</v>
      </c>
      <c r="FZ14" s="299">
        <v>4175440.19</v>
      </c>
      <c r="GA14" s="299">
        <v>5305100.25</v>
      </c>
      <c r="GB14" s="299">
        <v>111623104.23</v>
      </c>
      <c r="GC14" s="299">
        <v>4258372.4399999995</v>
      </c>
      <c r="GD14" s="299">
        <v>1596000</v>
      </c>
      <c r="GE14" s="299">
        <v>2370418.67</v>
      </c>
      <c r="GF14" s="299">
        <v>1440577.09</v>
      </c>
      <c r="GG14" s="299">
        <v>6834387.96</v>
      </c>
      <c r="GH14" s="299">
        <v>1515793.38</v>
      </c>
      <c r="GI14" s="299">
        <v>6455891.8600000003</v>
      </c>
      <c r="GJ14" s="299">
        <v>1527570.12</v>
      </c>
      <c r="GK14" s="299">
        <v>578000</v>
      </c>
      <c r="GL14" s="299">
        <v>807751.72</v>
      </c>
      <c r="GM14" s="299">
        <v>1288709.3400000001</v>
      </c>
      <c r="GN14" s="299">
        <v>26664961.100000001</v>
      </c>
      <c r="GO14" s="299">
        <v>4910463.91</v>
      </c>
      <c r="GP14" s="299">
        <v>1722064.14</v>
      </c>
      <c r="GQ14" s="299">
        <v>4278627.63</v>
      </c>
      <c r="GR14" s="299">
        <v>576463.71</v>
      </c>
      <c r="GS14" s="299">
        <v>5314529.0600000005</v>
      </c>
      <c r="GT14" s="299">
        <v>2473094.48</v>
      </c>
      <c r="GU14" s="299">
        <v>5390330.7300000004</v>
      </c>
      <c r="GV14" s="299">
        <v>8231856.9800000004</v>
      </c>
      <c r="GW14" s="299">
        <v>7830792.4100000001</v>
      </c>
      <c r="GX14" s="299">
        <v>7357300.0700000003</v>
      </c>
      <c r="GY14" s="299">
        <v>1932506.69</v>
      </c>
      <c r="GZ14" s="299">
        <v>421224333.16000003</v>
      </c>
      <c r="HA14" s="299">
        <v>23420454.57</v>
      </c>
      <c r="HB14" s="299">
        <v>1032000</v>
      </c>
      <c r="HC14" s="299">
        <v>5007000</v>
      </c>
      <c r="HD14" s="299">
        <v>3903060.62</v>
      </c>
      <c r="HE14" s="299">
        <v>3438336.04</v>
      </c>
      <c r="HF14" s="299">
        <v>41823232.119999997</v>
      </c>
      <c r="HG14" s="299">
        <v>15368472.220000001</v>
      </c>
      <c r="HH14" s="299">
        <v>4281204.3499999996</v>
      </c>
      <c r="HI14" s="299">
        <v>3509613.9</v>
      </c>
      <c r="HJ14" s="299">
        <v>1139681.73</v>
      </c>
      <c r="HK14" s="299">
        <v>1987206.91</v>
      </c>
      <c r="HL14" s="299">
        <v>3572987.75</v>
      </c>
      <c r="HM14" s="299">
        <v>1090645.1499999999</v>
      </c>
      <c r="HN14" s="299">
        <v>74272512.700000003</v>
      </c>
      <c r="HO14" s="299">
        <v>41682275.519999996</v>
      </c>
      <c r="HP14" s="299">
        <v>3103990</v>
      </c>
      <c r="HQ14" s="299">
        <v>5444910.2299999995</v>
      </c>
      <c r="HR14" s="299">
        <v>964134.07</v>
      </c>
      <c r="HS14" s="299">
        <v>772068.49</v>
      </c>
      <c r="HT14" s="299">
        <v>2282754.25</v>
      </c>
      <c r="HU14" s="299">
        <v>1154554.95</v>
      </c>
      <c r="HV14" s="299">
        <v>1153239.32</v>
      </c>
      <c r="HW14" s="299">
        <v>1527904.89</v>
      </c>
      <c r="HX14" s="299">
        <v>1988074.37</v>
      </c>
      <c r="HY14" s="299">
        <v>4029200</v>
      </c>
      <c r="HZ14" s="299">
        <v>462014.8</v>
      </c>
      <c r="IA14" s="299">
        <v>1823442.89</v>
      </c>
      <c r="IB14" s="299">
        <v>601877.64</v>
      </c>
      <c r="IC14" s="299">
        <v>565841.07999999996</v>
      </c>
      <c r="ID14" s="299">
        <v>28039290.27</v>
      </c>
      <c r="IE14" s="299">
        <v>8320992.9100000001</v>
      </c>
      <c r="IF14" s="299">
        <v>5975268.7300000004</v>
      </c>
      <c r="IG14" s="299">
        <v>16315344.289999999</v>
      </c>
      <c r="IH14" s="299">
        <v>5645732.6699999999</v>
      </c>
      <c r="II14" s="299">
        <v>1982368.7</v>
      </c>
      <c r="IJ14" s="299">
        <v>2170076.58</v>
      </c>
      <c r="IK14" s="299">
        <v>2679408.44</v>
      </c>
      <c r="IL14" s="299">
        <v>1337214.3899999999</v>
      </c>
      <c r="IM14" s="299">
        <v>1197295</v>
      </c>
      <c r="IN14" s="299">
        <v>1530143.02</v>
      </c>
      <c r="IO14" s="299">
        <v>30457925.579999998</v>
      </c>
      <c r="IP14" s="299">
        <v>11064507.08</v>
      </c>
      <c r="IQ14" s="299">
        <v>2734248.89</v>
      </c>
      <c r="IR14" s="299">
        <v>2855713.79</v>
      </c>
      <c r="IS14" s="299">
        <v>2259112.02</v>
      </c>
      <c r="IT14" s="299">
        <v>837727.43</v>
      </c>
      <c r="IU14" s="299">
        <v>2128540.84</v>
      </c>
      <c r="IV14" s="299">
        <v>1467393.1400000001</v>
      </c>
      <c r="IW14" s="299">
        <v>1672692.52</v>
      </c>
      <c r="IX14" s="299">
        <v>1632839.58</v>
      </c>
      <c r="IY14" s="299">
        <v>1977624.46</v>
      </c>
      <c r="IZ14" s="299">
        <v>1416984.12</v>
      </c>
      <c r="JA14" s="299">
        <v>26617927.199999999</v>
      </c>
      <c r="JB14" s="299">
        <v>10797593.18</v>
      </c>
      <c r="JC14" s="299">
        <v>2232440.4300000002</v>
      </c>
      <c r="JD14" s="299">
        <v>2034232.79</v>
      </c>
      <c r="JE14" s="299">
        <v>2216042.5499999998</v>
      </c>
      <c r="JF14" s="299">
        <v>1073071.51</v>
      </c>
      <c r="JG14" s="299">
        <v>16225947.039999999</v>
      </c>
      <c r="JH14" s="299">
        <v>2293174.7999999998</v>
      </c>
      <c r="JI14" s="299">
        <v>5573733.3300000001</v>
      </c>
      <c r="JJ14" s="299">
        <v>5796596.2599999998</v>
      </c>
      <c r="JK14" s="299">
        <v>7313503.3899999997</v>
      </c>
      <c r="JL14" s="299">
        <v>4282746.9000000004</v>
      </c>
      <c r="JM14" s="299">
        <v>11193686.720000001</v>
      </c>
      <c r="JN14" s="299">
        <v>97765199.949999988</v>
      </c>
      <c r="JO14" s="299">
        <v>33628345</v>
      </c>
      <c r="JP14" s="299">
        <v>2229307.79</v>
      </c>
      <c r="JQ14" s="299">
        <v>458274.57</v>
      </c>
      <c r="JR14" s="299">
        <v>3771457.04</v>
      </c>
      <c r="JS14" s="299">
        <v>946140.98</v>
      </c>
      <c r="JT14" s="299">
        <v>5214342.75</v>
      </c>
      <c r="JU14" s="299">
        <v>1610330.66</v>
      </c>
      <c r="JV14" s="299">
        <v>0</v>
      </c>
      <c r="JW14" s="299">
        <v>2150827.94</v>
      </c>
      <c r="JX14" s="299">
        <v>1782363.85</v>
      </c>
      <c r="JY14" s="299">
        <v>1419232.3</v>
      </c>
      <c r="JZ14" s="299">
        <v>4983573.83</v>
      </c>
      <c r="KA14" s="299">
        <v>400561.12</v>
      </c>
      <c r="KB14" s="299">
        <v>1955854.11</v>
      </c>
      <c r="KC14" s="299">
        <v>52702229.060000002</v>
      </c>
      <c r="KD14" s="299">
        <v>5670910.2000000002</v>
      </c>
      <c r="KE14" s="299">
        <v>2289199.58</v>
      </c>
      <c r="KF14" s="299">
        <v>3469743.36</v>
      </c>
      <c r="KG14" s="299">
        <v>1670000</v>
      </c>
      <c r="KH14" s="299">
        <v>4178750</v>
      </c>
      <c r="KI14" s="299">
        <v>35698455.920000002</v>
      </c>
      <c r="KJ14" s="299">
        <v>2260410.4700000002</v>
      </c>
      <c r="KK14" s="299">
        <v>1041060.77</v>
      </c>
      <c r="KL14" s="299">
        <v>18687692.600000001</v>
      </c>
      <c r="KM14" s="299">
        <v>1934200</v>
      </c>
      <c r="KN14" s="299">
        <v>2285139.61</v>
      </c>
      <c r="KO14" s="299">
        <v>9534594.9000000004</v>
      </c>
      <c r="KP14" s="299">
        <v>1962514.85</v>
      </c>
      <c r="KQ14" s="299">
        <v>2344023.9300000002</v>
      </c>
      <c r="KR14" s="299">
        <v>122602259.37</v>
      </c>
      <c r="KS14" s="299">
        <v>3194911.65</v>
      </c>
      <c r="KT14" s="299">
        <v>26042671.43</v>
      </c>
      <c r="KU14" s="299">
        <v>1619329.38</v>
      </c>
      <c r="KV14" s="299">
        <v>1050279.99</v>
      </c>
      <c r="KW14" s="299">
        <v>46181183.280000001</v>
      </c>
      <c r="KX14" s="299">
        <v>10211909.23</v>
      </c>
      <c r="KY14" s="299">
        <v>3030903.07</v>
      </c>
      <c r="KZ14" s="299">
        <v>3127717.36</v>
      </c>
      <c r="LA14" s="299">
        <v>1897113.13</v>
      </c>
      <c r="LB14" s="299">
        <v>341440472.06999999</v>
      </c>
      <c r="LC14" s="299">
        <v>35358457.18</v>
      </c>
      <c r="LD14" s="299">
        <v>18441250</v>
      </c>
      <c r="LE14" s="299">
        <v>13895412.66</v>
      </c>
      <c r="LF14" s="299">
        <v>2881928.48</v>
      </c>
      <c r="LG14" s="299">
        <v>2382043.2200000002</v>
      </c>
      <c r="LH14" s="299">
        <v>6241635.5199999996</v>
      </c>
      <c r="LI14" s="299">
        <v>8249583.8399999999</v>
      </c>
      <c r="LJ14" s="299">
        <v>3473856.32</v>
      </c>
      <c r="LK14" s="299">
        <v>3059178.45</v>
      </c>
      <c r="LL14" s="299">
        <v>34383243.789999999</v>
      </c>
      <c r="LM14" s="299">
        <v>2656631.42</v>
      </c>
      <c r="LN14" s="299">
        <v>2295343.7000000002</v>
      </c>
      <c r="LO14" s="299">
        <v>26342938.850000001</v>
      </c>
      <c r="LP14" s="299">
        <v>31210591.690000001</v>
      </c>
      <c r="LQ14" s="299">
        <v>107254814.80999999</v>
      </c>
      <c r="LR14" s="299">
        <v>9053316.9499999993</v>
      </c>
      <c r="LS14" s="299">
        <v>4857119.51</v>
      </c>
      <c r="LT14" s="299">
        <v>3039210.26</v>
      </c>
      <c r="LU14" s="299">
        <v>2970072.02</v>
      </c>
      <c r="LV14" s="299">
        <v>2033213.26</v>
      </c>
      <c r="LW14" s="299">
        <v>1749600</v>
      </c>
      <c r="LX14" s="299">
        <v>1832129.73</v>
      </c>
      <c r="LY14" s="299">
        <v>5270000</v>
      </c>
      <c r="LZ14" s="299">
        <v>1831429.98</v>
      </c>
      <c r="MA14" s="299">
        <v>206149496.31</v>
      </c>
      <c r="MB14" s="299">
        <v>3401009.78</v>
      </c>
      <c r="MC14" s="299">
        <v>2754078.21</v>
      </c>
      <c r="MD14" s="299">
        <v>4156854</v>
      </c>
      <c r="ME14" s="299">
        <v>10647571.970000001</v>
      </c>
      <c r="MF14" s="299">
        <v>2949678.67</v>
      </c>
      <c r="MG14" s="299">
        <v>3751538.33</v>
      </c>
      <c r="MH14" s="299">
        <v>3024208.94</v>
      </c>
      <c r="MI14" s="299">
        <v>6407211.8499999996</v>
      </c>
      <c r="MJ14" s="299">
        <v>3548564.53</v>
      </c>
      <c r="MK14" s="299">
        <v>8921062.4000000004</v>
      </c>
      <c r="ML14" s="299">
        <v>2506265.29</v>
      </c>
      <c r="MM14" s="299">
        <v>52809135.640000001</v>
      </c>
      <c r="MN14" s="299">
        <v>3322604.35</v>
      </c>
      <c r="MO14" s="299">
        <v>2941068.12</v>
      </c>
      <c r="MP14" s="299">
        <v>5879574.7000000002</v>
      </c>
      <c r="MQ14" s="299">
        <v>5194796.21</v>
      </c>
      <c r="MR14" s="299">
        <v>0</v>
      </c>
      <c r="MS14" s="299">
        <v>10112078.289999999</v>
      </c>
      <c r="MT14" s="299">
        <v>5335949.33</v>
      </c>
      <c r="MU14" s="299">
        <v>1652123.64</v>
      </c>
      <c r="MV14" s="299">
        <v>1340268.1000000001</v>
      </c>
      <c r="MW14" s="299">
        <v>129180774.09999999</v>
      </c>
      <c r="MX14" s="299">
        <v>6666040.5800000001</v>
      </c>
      <c r="MY14" s="299">
        <v>1937760.9</v>
      </c>
      <c r="MZ14" s="299">
        <v>16466920.17</v>
      </c>
      <c r="NA14" s="299">
        <v>1667873.17</v>
      </c>
      <c r="NB14" s="299">
        <v>3759355.86</v>
      </c>
      <c r="NC14" s="299">
        <v>8012025.5300000003</v>
      </c>
      <c r="ND14" s="299">
        <v>9635800</v>
      </c>
      <c r="NE14" s="299">
        <v>267793.40999999997</v>
      </c>
      <c r="NF14" s="299">
        <v>5223535.83</v>
      </c>
      <c r="NG14" s="299">
        <v>4897152.42</v>
      </c>
      <c r="NH14" s="299">
        <v>2224496.87</v>
      </c>
      <c r="NI14" s="299">
        <v>33799676.460000001</v>
      </c>
      <c r="NJ14" s="299">
        <v>1300147.69</v>
      </c>
      <c r="NK14" s="299">
        <v>3837654.24</v>
      </c>
      <c r="NL14" s="299">
        <v>3351228.64</v>
      </c>
      <c r="NM14" s="299">
        <v>1130672.03</v>
      </c>
      <c r="NN14" s="299">
        <v>158062.73000000001</v>
      </c>
      <c r="NO14" s="299">
        <v>667273.43000000005</v>
      </c>
      <c r="NP14" s="299">
        <v>45652632.509999998</v>
      </c>
      <c r="NQ14" s="299">
        <v>5950933.0499999998</v>
      </c>
      <c r="NR14" s="299">
        <v>3081252.15</v>
      </c>
      <c r="NS14" s="299">
        <v>860665.59</v>
      </c>
      <c r="NT14" s="299">
        <v>2846815.29</v>
      </c>
      <c r="NU14" s="299">
        <v>6426377.2599999998</v>
      </c>
      <c r="NV14" s="299">
        <v>1983366.8900000001</v>
      </c>
      <c r="NW14" s="299">
        <v>139912844.84</v>
      </c>
      <c r="NX14" s="299">
        <v>24908021.330000002</v>
      </c>
      <c r="NY14" s="299">
        <v>4029226.76</v>
      </c>
      <c r="NZ14" s="299">
        <v>11371715.75</v>
      </c>
      <c r="OA14" s="299">
        <v>1900516.66</v>
      </c>
      <c r="OB14" s="299">
        <v>3067811.15</v>
      </c>
      <c r="OC14" s="299">
        <v>1666402.64</v>
      </c>
      <c r="OD14" s="299">
        <v>1848309.81</v>
      </c>
      <c r="OE14" s="299">
        <v>0</v>
      </c>
      <c r="OF14" s="299">
        <v>257232254.97000003</v>
      </c>
      <c r="OG14" s="299">
        <v>7112797.9199999999</v>
      </c>
      <c r="OH14" s="299">
        <v>9330065.8599999994</v>
      </c>
      <c r="OI14" s="299">
        <v>4804728.6399999997</v>
      </c>
      <c r="OJ14" s="299">
        <v>7630043.4299999997</v>
      </c>
      <c r="OK14" s="299">
        <v>2116501.15</v>
      </c>
      <c r="OL14" s="299">
        <v>75538507.870000005</v>
      </c>
      <c r="OM14" s="299">
        <v>16540874.74</v>
      </c>
      <c r="ON14" s="299">
        <v>10077985.75</v>
      </c>
      <c r="OO14" s="299">
        <v>8941908.6500000004</v>
      </c>
      <c r="OP14" s="299">
        <v>6731928.8300000001</v>
      </c>
      <c r="OQ14" s="299">
        <v>40483917.350000001</v>
      </c>
      <c r="OR14" s="299">
        <v>7973961.25</v>
      </c>
      <c r="OS14" s="299">
        <v>144632395.81</v>
      </c>
      <c r="OT14" s="299">
        <v>4188456.88</v>
      </c>
      <c r="OU14" s="299">
        <v>10113493.800000001</v>
      </c>
      <c r="OV14" s="299">
        <v>2919146.71</v>
      </c>
      <c r="OW14" s="299">
        <v>4533405.8499999996</v>
      </c>
      <c r="OX14" s="299">
        <v>6630243.2199999997</v>
      </c>
      <c r="OY14" s="299">
        <v>2225200.16</v>
      </c>
      <c r="OZ14" s="299">
        <v>1494000</v>
      </c>
      <c r="PA14" s="299">
        <v>4531685.58</v>
      </c>
      <c r="PB14" s="299">
        <v>2480790.5099999998</v>
      </c>
      <c r="PC14" s="299">
        <v>4054861.98</v>
      </c>
      <c r="PD14" s="299">
        <v>4077642.61</v>
      </c>
      <c r="PE14" s="299">
        <v>1902132.39</v>
      </c>
      <c r="PF14" s="299">
        <v>10018656.15</v>
      </c>
      <c r="PG14" s="299">
        <v>261326321.05000001</v>
      </c>
      <c r="PH14" s="299">
        <v>2589692</v>
      </c>
      <c r="PI14" s="299">
        <v>0</v>
      </c>
      <c r="PJ14" s="299">
        <v>0</v>
      </c>
      <c r="PK14" s="299">
        <v>72175056.960000008</v>
      </c>
      <c r="PL14" s="299">
        <v>4097585.44</v>
      </c>
      <c r="PM14" s="299">
        <v>5762640.7199999997</v>
      </c>
      <c r="PN14" s="299">
        <v>0</v>
      </c>
      <c r="PO14" s="299">
        <v>7940827.7400000002</v>
      </c>
      <c r="PP14" s="299">
        <v>2255369.83</v>
      </c>
      <c r="PQ14" s="299">
        <v>6010168.0999999996</v>
      </c>
      <c r="PR14" s="299">
        <v>3563304.51</v>
      </c>
      <c r="PS14" s="299">
        <v>2638664.4300000002</v>
      </c>
      <c r="PT14" s="299">
        <v>3603703.45</v>
      </c>
      <c r="PU14" s="299">
        <v>6637286.4500000002</v>
      </c>
      <c r="PV14" s="299">
        <v>6251717.96</v>
      </c>
      <c r="PW14" s="299">
        <v>1404236.9</v>
      </c>
      <c r="PX14" s="299">
        <v>4061736.81</v>
      </c>
      <c r="PY14" s="299">
        <v>1994637.8</v>
      </c>
      <c r="PZ14" s="299">
        <v>4129858.43</v>
      </c>
      <c r="QA14" s="299">
        <v>29136255.449999999</v>
      </c>
      <c r="QB14" s="299">
        <v>1299642.3600000001</v>
      </c>
      <c r="QC14" s="299">
        <v>308919471.40999997</v>
      </c>
      <c r="QD14" s="299">
        <v>1780109.82</v>
      </c>
      <c r="QE14" s="299">
        <v>10267121.720000001</v>
      </c>
      <c r="QF14" s="299">
        <v>3684854.31</v>
      </c>
      <c r="QG14" s="299">
        <v>6485290.2999999998</v>
      </c>
      <c r="QH14" s="299">
        <v>11323723</v>
      </c>
      <c r="QI14" s="299">
        <v>7471294.79</v>
      </c>
      <c r="QJ14" s="299">
        <v>6804981.6100000003</v>
      </c>
      <c r="QK14" s="299">
        <v>8402049.4000000004</v>
      </c>
      <c r="QL14" s="299">
        <v>2355218.02</v>
      </c>
      <c r="QM14" s="299">
        <v>2467650.46</v>
      </c>
      <c r="QN14" s="299">
        <v>37860963.759999998</v>
      </c>
      <c r="QO14" s="299">
        <v>7466559.4100000001</v>
      </c>
      <c r="QP14" s="299">
        <v>2046885.25</v>
      </c>
      <c r="QQ14" s="299">
        <v>5463907.5600000005</v>
      </c>
      <c r="QR14" s="299">
        <v>4884329.07</v>
      </c>
      <c r="QS14" s="299">
        <v>2334671.7799999998</v>
      </c>
      <c r="QT14" s="299">
        <v>26564655.880000003</v>
      </c>
      <c r="QU14" s="299">
        <v>3590263.16</v>
      </c>
      <c r="QV14" s="299">
        <v>4587010.93</v>
      </c>
      <c r="QW14" s="299">
        <v>7057503.3200000003</v>
      </c>
      <c r="QX14" s="299">
        <v>7114819.25</v>
      </c>
      <c r="QY14" s="299">
        <v>1535620.21</v>
      </c>
      <c r="QZ14" s="299">
        <v>1594743.41</v>
      </c>
      <c r="RA14" s="299">
        <v>6292766.3899999997</v>
      </c>
      <c r="RB14" s="299">
        <v>951727.81</v>
      </c>
      <c r="RC14" s="299">
        <v>1297242.3999999999</v>
      </c>
      <c r="RD14" s="299">
        <v>3680877.79</v>
      </c>
      <c r="RE14" s="299">
        <v>10380562.65</v>
      </c>
      <c r="RF14" s="299">
        <v>4915609.91</v>
      </c>
      <c r="RG14" s="299">
        <v>2437658.56</v>
      </c>
      <c r="RH14" s="299">
        <v>107991282.7</v>
      </c>
      <c r="RI14" s="299">
        <v>1661815.3</v>
      </c>
      <c r="RJ14" s="299">
        <v>1728250.46</v>
      </c>
      <c r="RK14" s="299">
        <v>1274326.29</v>
      </c>
      <c r="RL14" s="299">
        <v>809102.1</v>
      </c>
      <c r="RM14" s="299">
        <v>4388611.49</v>
      </c>
      <c r="RN14" s="299">
        <v>5555850.9400000004</v>
      </c>
      <c r="RO14" s="299">
        <v>4965616.12</v>
      </c>
      <c r="RP14" s="299">
        <v>2298347.0099999998</v>
      </c>
      <c r="RQ14" s="299">
        <v>1971497.37</v>
      </c>
      <c r="RR14" s="299">
        <v>7423012.2699999996</v>
      </c>
      <c r="RS14" s="299">
        <v>51039649</v>
      </c>
      <c r="RT14" s="299">
        <v>4042731.07</v>
      </c>
      <c r="RU14" s="299">
        <v>4478092.1100000003</v>
      </c>
      <c r="RV14" s="299">
        <v>6885587.8700000001</v>
      </c>
      <c r="RW14" s="299">
        <v>2500077.7000000002</v>
      </c>
      <c r="RX14" s="299">
        <v>9976600.120000001</v>
      </c>
      <c r="RY14" s="299">
        <v>1890876.15</v>
      </c>
      <c r="RZ14" s="299">
        <v>1398145.48</v>
      </c>
      <c r="SA14" s="299">
        <v>159417649.77000001</v>
      </c>
      <c r="SB14" s="299">
        <v>1338110.78</v>
      </c>
      <c r="SC14" s="299">
        <v>3465750.26</v>
      </c>
      <c r="SD14" s="299">
        <v>3120042.58</v>
      </c>
      <c r="SE14" s="299">
        <v>1666940.01</v>
      </c>
      <c r="SF14" s="299">
        <v>950000</v>
      </c>
      <c r="SG14" s="299">
        <v>3000745.2</v>
      </c>
      <c r="SH14" s="299">
        <v>13447284.5</v>
      </c>
      <c r="SI14" s="299">
        <v>3676229.11</v>
      </c>
      <c r="SJ14" s="299">
        <v>3591849.51</v>
      </c>
      <c r="SK14" s="299">
        <v>3394704.71</v>
      </c>
      <c r="SL14" s="299">
        <v>2778518.78</v>
      </c>
      <c r="SM14" s="299">
        <v>3691104.86</v>
      </c>
      <c r="SN14" s="299">
        <v>209208168.25999999</v>
      </c>
      <c r="SO14" s="299">
        <v>3303327.6</v>
      </c>
      <c r="SP14" s="299">
        <v>2098490.38</v>
      </c>
      <c r="SQ14" s="299">
        <v>4738382.2699999996</v>
      </c>
      <c r="SR14" s="299">
        <v>6290340.9000000004</v>
      </c>
      <c r="SS14" s="299">
        <v>3603454.16</v>
      </c>
      <c r="ST14" s="299">
        <v>1401025.09</v>
      </c>
      <c r="SU14" s="299">
        <v>64981518.539999999</v>
      </c>
      <c r="SV14" s="299">
        <v>2174901.1800000002</v>
      </c>
      <c r="SW14" s="299">
        <v>4886745.3600000003</v>
      </c>
      <c r="SX14" s="299">
        <v>4917844.9800000004</v>
      </c>
      <c r="SY14" s="299">
        <v>1908051.87</v>
      </c>
      <c r="SZ14" s="299">
        <v>2623788.5</v>
      </c>
      <c r="TA14" s="299">
        <v>3351077.86</v>
      </c>
      <c r="TB14" s="299">
        <v>2741380.05</v>
      </c>
      <c r="TC14" s="299">
        <v>3063798.84</v>
      </c>
      <c r="TD14" s="299">
        <v>25659153.829999998</v>
      </c>
      <c r="TE14" s="299">
        <v>1673300</v>
      </c>
      <c r="TF14" s="299">
        <v>37908071.390000001</v>
      </c>
      <c r="TG14" s="299">
        <v>4237187.78</v>
      </c>
      <c r="TH14" s="299">
        <v>3659269.15</v>
      </c>
      <c r="TI14" s="299">
        <v>2130242.63</v>
      </c>
      <c r="TJ14" s="299">
        <v>19942571.039999999</v>
      </c>
      <c r="TK14" s="299">
        <v>1834121.78</v>
      </c>
      <c r="TL14" s="299">
        <v>2410534.25</v>
      </c>
      <c r="TM14" s="299">
        <v>8756546.879999999</v>
      </c>
      <c r="TN14" s="299">
        <v>9019408.629999999</v>
      </c>
      <c r="TO14" s="299">
        <v>48028801.57</v>
      </c>
      <c r="TP14" s="299">
        <v>3630156.01</v>
      </c>
      <c r="TQ14" s="299">
        <v>2605876.7200000002</v>
      </c>
      <c r="TR14" s="299">
        <v>4553516.78</v>
      </c>
      <c r="TS14" s="299">
        <v>3265413.95</v>
      </c>
      <c r="TT14" s="299">
        <v>1781009.65</v>
      </c>
      <c r="TU14" s="299">
        <v>104183570.93000001</v>
      </c>
      <c r="TV14" s="299">
        <v>11202027.060000001</v>
      </c>
      <c r="TW14" s="299">
        <v>2496083.4500000002</v>
      </c>
      <c r="TX14" s="299">
        <v>90164533.219999999</v>
      </c>
      <c r="TY14" s="299">
        <v>4799520.8899999997</v>
      </c>
      <c r="TZ14" s="299">
        <v>2493667.3199999998</v>
      </c>
      <c r="UA14" s="299">
        <v>24509864</v>
      </c>
      <c r="UB14" s="299">
        <v>3752250.2800000003</v>
      </c>
      <c r="UC14" s="299">
        <v>6490680.9000000004</v>
      </c>
      <c r="UD14" s="299">
        <v>6105133.2200000007</v>
      </c>
      <c r="UE14" s="299">
        <v>3729000</v>
      </c>
      <c r="UF14" s="299">
        <v>11504215.83</v>
      </c>
      <c r="UG14" s="299">
        <v>4946857.07</v>
      </c>
      <c r="UH14" s="299">
        <v>12105161.57</v>
      </c>
      <c r="UI14" s="299">
        <v>1712041.47</v>
      </c>
      <c r="UJ14" s="299">
        <v>1239246.6000000001</v>
      </c>
      <c r="UK14" s="299">
        <v>11903816.869999999</v>
      </c>
      <c r="UL14" s="299">
        <v>1199562.17</v>
      </c>
      <c r="UM14" s="299">
        <v>8804757.5600000005</v>
      </c>
      <c r="UN14" s="299">
        <v>1668965.67</v>
      </c>
      <c r="UO14" s="299">
        <v>4973877.38</v>
      </c>
      <c r="UP14" s="299">
        <v>793042.09</v>
      </c>
      <c r="UQ14" s="299">
        <v>273976862.22000003</v>
      </c>
      <c r="UR14" s="299">
        <v>3188041.5</v>
      </c>
      <c r="US14" s="299">
        <v>3839311.46</v>
      </c>
      <c r="UT14" s="299">
        <v>4180063.23</v>
      </c>
      <c r="UU14" s="299">
        <v>8781222.8900000006</v>
      </c>
      <c r="UV14" s="299">
        <v>5906900</v>
      </c>
      <c r="UW14" s="299">
        <v>4910434.47</v>
      </c>
      <c r="UX14" s="299">
        <v>2632013.06</v>
      </c>
      <c r="UY14" s="299">
        <v>4306020.51</v>
      </c>
      <c r="UZ14" s="299">
        <v>46851595.600000001</v>
      </c>
      <c r="VA14" s="299">
        <v>3438148.42</v>
      </c>
      <c r="VB14" s="299">
        <v>8948762.1799999997</v>
      </c>
      <c r="VC14" s="299">
        <v>3490908.25</v>
      </c>
      <c r="VD14" s="299">
        <v>1498447.94</v>
      </c>
      <c r="VE14" s="299">
        <v>2230165.41</v>
      </c>
      <c r="VF14" s="299">
        <v>469521208.76999998</v>
      </c>
      <c r="VG14" s="299">
        <v>4243736.38</v>
      </c>
      <c r="VH14" s="299">
        <v>4238803.12</v>
      </c>
      <c r="VI14" s="299">
        <v>10663029.560000001</v>
      </c>
      <c r="VJ14" s="299">
        <v>4016081.65</v>
      </c>
      <c r="VK14" s="299">
        <v>4879016.1900000004</v>
      </c>
      <c r="VL14" s="299">
        <v>6785393.9100000001</v>
      </c>
      <c r="VM14" s="299">
        <v>7551500</v>
      </c>
      <c r="VN14" s="299">
        <v>5130572.17</v>
      </c>
      <c r="VO14" s="299">
        <v>8011348.4500000002</v>
      </c>
      <c r="VP14" s="299">
        <v>3551989.75</v>
      </c>
      <c r="VQ14" s="299">
        <v>7276622.3899999997</v>
      </c>
      <c r="VR14" s="299">
        <v>6665849.5</v>
      </c>
      <c r="VS14" s="299">
        <v>7435909.46</v>
      </c>
      <c r="VT14" s="299">
        <v>11613630.35</v>
      </c>
      <c r="VU14" s="299">
        <v>4646539.13</v>
      </c>
      <c r="VV14" s="299">
        <v>5466743.4800000004</v>
      </c>
      <c r="VW14" s="299">
        <v>3372984.08</v>
      </c>
      <c r="VX14" s="299">
        <v>2512341.85</v>
      </c>
      <c r="VY14" s="299">
        <v>5977235.21</v>
      </c>
      <c r="VZ14" s="299">
        <v>8897379.6400000006</v>
      </c>
      <c r="WA14" s="299">
        <v>3258625.78</v>
      </c>
      <c r="WB14" s="299">
        <v>266893.78000000003</v>
      </c>
      <c r="WC14" s="299">
        <v>1397200</v>
      </c>
      <c r="WD14" s="299">
        <v>3683300</v>
      </c>
      <c r="WE14" s="299">
        <v>2045673.25</v>
      </c>
      <c r="WF14" s="299">
        <v>6912563.21</v>
      </c>
      <c r="WG14" s="299">
        <v>2847472.9</v>
      </c>
      <c r="WH14" s="299">
        <v>6760220.9299999997</v>
      </c>
      <c r="WI14" s="299">
        <v>2921533.85</v>
      </c>
      <c r="WJ14" s="299">
        <v>1157000</v>
      </c>
      <c r="WK14" s="299">
        <v>938374.81</v>
      </c>
      <c r="WL14" s="299">
        <v>0</v>
      </c>
      <c r="WM14" s="299">
        <v>201919070.75999999</v>
      </c>
      <c r="WN14" s="299">
        <v>2562618.21</v>
      </c>
      <c r="WO14" s="299">
        <v>4161060.26</v>
      </c>
      <c r="WP14" s="299">
        <v>11075792.130000001</v>
      </c>
      <c r="WQ14" s="299">
        <v>4026752.54</v>
      </c>
      <c r="WR14" s="299">
        <v>4498763.29</v>
      </c>
      <c r="WS14" s="299">
        <v>6689596.9100000001</v>
      </c>
      <c r="WT14" s="299">
        <v>3454627.87</v>
      </c>
      <c r="WU14" s="299">
        <v>2784785.9</v>
      </c>
      <c r="WV14" s="299">
        <v>6503322.2699999996</v>
      </c>
      <c r="WW14" s="299">
        <v>7622776.4199999999</v>
      </c>
      <c r="WX14" s="299">
        <v>2629732.23</v>
      </c>
      <c r="WY14" s="299">
        <v>3515463.24</v>
      </c>
      <c r="WZ14" s="299">
        <v>3279436.81</v>
      </c>
      <c r="XA14" s="299">
        <v>2540359.79</v>
      </c>
      <c r="XB14" s="299">
        <v>1939973.81</v>
      </c>
      <c r="XC14" s="299">
        <v>1640968.75</v>
      </c>
      <c r="XD14" s="299">
        <v>2074396.64</v>
      </c>
      <c r="XE14" s="299">
        <v>3014697.84</v>
      </c>
      <c r="XF14" s="299">
        <v>1989926.06</v>
      </c>
      <c r="XG14" s="299">
        <v>2841192.78</v>
      </c>
      <c r="XH14" s="299">
        <v>1701356.27</v>
      </c>
      <c r="XI14" s="299">
        <v>801034.68</v>
      </c>
      <c r="XJ14" s="299">
        <v>208169528.91</v>
      </c>
      <c r="XK14" s="299">
        <v>4955434.5599999996</v>
      </c>
      <c r="XL14" s="299">
        <v>6077915.9299999997</v>
      </c>
      <c r="XM14" s="299">
        <v>4145606.35</v>
      </c>
      <c r="XN14" s="299">
        <v>13838885.029999999</v>
      </c>
      <c r="XO14" s="299">
        <v>4958839.1100000003</v>
      </c>
      <c r="XP14" s="299">
        <v>6562449.8200000003</v>
      </c>
      <c r="XQ14" s="299">
        <v>2255883.1800000002</v>
      </c>
      <c r="XR14" s="299">
        <v>10230301.689999999</v>
      </c>
      <c r="XS14" s="299">
        <v>7210577.2800000003</v>
      </c>
      <c r="XT14" s="299">
        <v>4786566.6500000004</v>
      </c>
      <c r="XU14" s="299">
        <v>3443314.1</v>
      </c>
      <c r="XV14" s="299">
        <v>3396159.11</v>
      </c>
      <c r="XW14" s="299">
        <v>2629875.41</v>
      </c>
      <c r="XX14" s="299">
        <v>2012908.71</v>
      </c>
      <c r="XY14" s="299">
        <v>2767350.45</v>
      </c>
      <c r="XZ14" s="299">
        <v>2541970.96</v>
      </c>
      <c r="YA14" s="299">
        <v>65898701.230000004</v>
      </c>
      <c r="YB14" s="299">
        <v>1698793.86</v>
      </c>
      <c r="YC14" s="299">
        <v>3056987.4</v>
      </c>
      <c r="YD14" s="299">
        <v>16119757.84</v>
      </c>
      <c r="YE14" s="299">
        <v>3263216.11</v>
      </c>
      <c r="YF14" s="299">
        <v>14689823.689999999</v>
      </c>
      <c r="YG14" s="299">
        <v>17076510</v>
      </c>
      <c r="YH14" s="299">
        <v>76128621.930000007</v>
      </c>
      <c r="YI14" s="299">
        <v>1512610.06</v>
      </c>
      <c r="YJ14" s="299">
        <v>2613442.4500000002</v>
      </c>
      <c r="YK14" s="299">
        <v>3111176.08</v>
      </c>
      <c r="YL14" s="299">
        <v>1336354.22</v>
      </c>
      <c r="YM14" s="299">
        <v>2690033.82</v>
      </c>
      <c r="YN14" s="299">
        <v>1555054.78</v>
      </c>
      <c r="YO14" s="299">
        <v>3016393.48</v>
      </c>
      <c r="YP14" s="299">
        <v>0</v>
      </c>
      <c r="YQ14" s="299">
        <v>145170631.29000002</v>
      </c>
      <c r="YR14" s="299">
        <v>4314633.5999999996</v>
      </c>
      <c r="YS14" s="299">
        <v>200000</v>
      </c>
      <c r="YT14" s="299">
        <v>8463500</v>
      </c>
      <c r="YU14" s="299">
        <v>5832160.5</v>
      </c>
      <c r="YV14" s="299">
        <v>2505877.04</v>
      </c>
      <c r="YW14" s="299">
        <v>2659618.88</v>
      </c>
      <c r="YX14" s="299">
        <v>2969680.35</v>
      </c>
      <c r="YY14" s="299">
        <v>31295341.899999999</v>
      </c>
      <c r="YZ14" s="299">
        <v>6701013.2400000002</v>
      </c>
      <c r="ZA14" s="299">
        <v>6561089.3700000001</v>
      </c>
      <c r="ZB14" s="299">
        <v>4242758.8600000003</v>
      </c>
      <c r="ZC14" s="299">
        <v>1501656.14</v>
      </c>
      <c r="ZD14" s="299">
        <v>2286774.2599999998</v>
      </c>
      <c r="ZE14" s="299">
        <v>1863666.86</v>
      </c>
      <c r="ZF14" s="299">
        <v>14431315.73</v>
      </c>
      <c r="ZG14" s="299">
        <v>1960722.69</v>
      </c>
      <c r="ZH14" s="299">
        <v>3273269</v>
      </c>
      <c r="ZI14" s="299">
        <v>1380284.28</v>
      </c>
      <c r="ZJ14" s="299">
        <v>2228550.42</v>
      </c>
      <c r="ZK14" s="299">
        <v>10321893.029999999</v>
      </c>
      <c r="ZL14" s="299">
        <v>212900</v>
      </c>
      <c r="ZM14" s="299">
        <v>40525224.289999999</v>
      </c>
      <c r="ZN14" s="299">
        <v>2658706.06</v>
      </c>
      <c r="ZO14" s="299">
        <v>3022214.94</v>
      </c>
      <c r="ZP14" s="299">
        <v>4843142.4800000004</v>
      </c>
      <c r="ZQ14" s="299">
        <v>1671742.79</v>
      </c>
      <c r="ZR14" s="299">
        <v>4491109.6400000006</v>
      </c>
      <c r="ZS14" s="299">
        <v>3728935.67</v>
      </c>
      <c r="ZT14" s="299">
        <v>244415101.19</v>
      </c>
      <c r="ZU14" s="299">
        <v>4565595.3600000003</v>
      </c>
      <c r="ZV14" s="299">
        <v>1594000</v>
      </c>
      <c r="ZW14" s="299">
        <v>8311240.6299999999</v>
      </c>
      <c r="ZX14" s="299">
        <v>4682011.45</v>
      </c>
      <c r="ZY14" s="299">
        <v>3766627.39</v>
      </c>
      <c r="ZZ14" s="299">
        <v>3355407.03</v>
      </c>
      <c r="AAA14" s="299">
        <v>3831404.69</v>
      </c>
      <c r="AAB14" s="299">
        <v>6224424.1699999999</v>
      </c>
      <c r="AAC14" s="299">
        <v>2592760.0099999998</v>
      </c>
      <c r="AAD14" s="299">
        <v>4212795.45</v>
      </c>
      <c r="AAE14" s="299">
        <v>11067840.58</v>
      </c>
      <c r="AAF14" s="299">
        <v>8119349.2599999998</v>
      </c>
      <c r="AAG14" s="299">
        <v>1619500.74</v>
      </c>
      <c r="AAH14" s="299">
        <v>2393288.06</v>
      </c>
      <c r="AAI14" s="299">
        <v>2063982.93</v>
      </c>
      <c r="AAJ14" s="299">
        <v>3389747.11</v>
      </c>
      <c r="AAK14" s="299">
        <v>4652143.78</v>
      </c>
      <c r="AAL14" s="299">
        <v>1228715.71</v>
      </c>
      <c r="AAM14" s="299">
        <v>12924829.1</v>
      </c>
      <c r="AAN14" s="299">
        <v>6204670.54</v>
      </c>
      <c r="AAO14" s="299">
        <v>2366750.91</v>
      </c>
      <c r="AAP14" s="299">
        <v>1669996.45</v>
      </c>
      <c r="AAQ14" s="299">
        <v>1824306.13</v>
      </c>
      <c r="AAR14" s="299">
        <v>1912139.07</v>
      </c>
      <c r="AAS14" s="299">
        <v>1517352.82</v>
      </c>
      <c r="AAT14" s="299">
        <v>60092596.200000003</v>
      </c>
      <c r="AAU14" s="299">
        <v>2600279.9500000002</v>
      </c>
      <c r="AAV14" s="299">
        <v>0</v>
      </c>
      <c r="AAW14" s="299">
        <v>5191000</v>
      </c>
      <c r="AAX14" s="299">
        <v>4939144.59</v>
      </c>
      <c r="AAY14" s="299">
        <v>3227597.44</v>
      </c>
      <c r="AAZ14" s="299">
        <v>1847012.86</v>
      </c>
      <c r="ABA14" s="299">
        <v>3390976.19</v>
      </c>
      <c r="ABB14" s="299">
        <v>75634855.659999996</v>
      </c>
      <c r="ABC14" s="299">
        <v>1061165.04</v>
      </c>
      <c r="ABD14" s="299">
        <v>4063000</v>
      </c>
      <c r="ABE14" s="299">
        <v>1806450</v>
      </c>
      <c r="ABF14" s="299">
        <v>1007965.17</v>
      </c>
      <c r="ABG14" s="299">
        <v>4139010</v>
      </c>
      <c r="ABH14" s="299">
        <v>1231865.07</v>
      </c>
      <c r="ABI14" s="299">
        <v>2648398.73</v>
      </c>
      <c r="ABJ14" s="299">
        <v>1310446.8600000001</v>
      </c>
      <c r="ABK14" s="299">
        <v>4705312.45</v>
      </c>
      <c r="ABL14" s="299">
        <v>1450148.95</v>
      </c>
      <c r="ABM14" s="299">
        <v>95952461.650000006</v>
      </c>
      <c r="ABN14" s="299">
        <v>9909090.9499999993</v>
      </c>
      <c r="ABO14" s="299">
        <v>2821458.09</v>
      </c>
      <c r="ABP14" s="299">
        <v>5914310.5899999999</v>
      </c>
      <c r="ABQ14" s="299">
        <v>1707836.92</v>
      </c>
      <c r="ABR14" s="299">
        <v>5908947.3399999999</v>
      </c>
      <c r="ABS14" s="299">
        <v>5694832.2800000003</v>
      </c>
      <c r="ABT14" s="299">
        <v>13657032.58</v>
      </c>
      <c r="ABU14" s="299">
        <v>13751656.710000001</v>
      </c>
      <c r="ABV14" s="299">
        <v>4334988.45</v>
      </c>
      <c r="ABW14" s="299">
        <v>3871021.66</v>
      </c>
      <c r="ABX14" s="299">
        <v>5382742.46</v>
      </c>
      <c r="ABY14" s="299">
        <v>6277418.0599999996</v>
      </c>
      <c r="ABZ14" s="299">
        <v>10495494.140000001</v>
      </c>
      <c r="ACA14" s="299">
        <v>2456780.66</v>
      </c>
      <c r="ACB14" s="299">
        <v>4072479.32</v>
      </c>
      <c r="ACC14" s="299">
        <v>3101329.31</v>
      </c>
      <c r="ACD14" s="299">
        <v>3182212.69</v>
      </c>
      <c r="ACE14" s="299">
        <v>1406439.79</v>
      </c>
      <c r="ACF14" s="299">
        <v>9402517.1099999994</v>
      </c>
      <c r="ACG14" s="299">
        <v>36920575.850000001</v>
      </c>
      <c r="ACH14" s="299">
        <v>2880677.16</v>
      </c>
      <c r="ACI14" s="299">
        <v>653777.46</v>
      </c>
      <c r="ACJ14" s="299">
        <v>2001418.91</v>
      </c>
      <c r="ACK14" s="299">
        <v>284886.93</v>
      </c>
      <c r="ACL14" s="299">
        <v>710852.69</v>
      </c>
      <c r="ACM14" s="299">
        <v>1924288.11</v>
      </c>
      <c r="ACN14" s="299">
        <v>0</v>
      </c>
      <c r="ACO14" s="299">
        <v>123497038.67</v>
      </c>
      <c r="ACP14" s="299">
        <v>67173693.159999996</v>
      </c>
      <c r="ACQ14" s="299">
        <v>28595488.43</v>
      </c>
      <c r="ACR14" s="299">
        <v>36663082.049999997</v>
      </c>
      <c r="ACS14" s="299">
        <v>968131.62</v>
      </c>
      <c r="ACT14" s="299">
        <v>1622306.02</v>
      </c>
      <c r="ACU14" s="299">
        <v>2812487.83</v>
      </c>
      <c r="ACV14" s="299">
        <v>949460.08</v>
      </c>
      <c r="ACW14" s="299">
        <v>328282053.11000001</v>
      </c>
      <c r="ACX14" s="299">
        <v>11613975.9</v>
      </c>
      <c r="ACY14" s="299">
        <v>21973575.740000002</v>
      </c>
      <c r="ACZ14" s="299">
        <v>1725203.15</v>
      </c>
      <c r="ADA14" s="299">
        <v>18403224.219999999</v>
      </c>
      <c r="ADB14" s="299">
        <v>2212864.7400000002</v>
      </c>
      <c r="ADC14" s="299">
        <v>963930.49</v>
      </c>
      <c r="ADD14" s="299">
        <v>20256878.16</v>
      </c>
      <c r="ADE14" s="299">
        <v>1933890</v>
      </c>
      <c r="ADF14" s="299">
        <v>4115837.31</v>
      </c>
      <c r="ADG14" s="299">
        <v>4051526.43</v>
      </c>
      <c r="ADH14" s="299">
        <v>1756261.06</v>
      </c>
      <c r="ADI14" s="299">
        <v>3720577.82</v>
      </c>
      <c r="ADJ14" s="299">
        <v>2766011.93</v>
      </c>
      <c r="ADK14" s="299">
        <v>1739770</v>
      </c>
      <c r="ADL14" s="299">
        <v>2069768.34</v>
      </c>
      <c r="ADM14" s="299">
        <v>15276961.620000001</v>
      </c>
      <c r="ADN14" s="299">
        <v>1826500</v>
      </c>
      <c r="ADO14" s="299">
        <v>15279190.23</v>
      </c>
      <c r="ADP14" s="299">
        <v>0</v>
      </c>
      <c r="ADQ14" s="299">
        <v>59025499.719999999</v>
      </c>
      <c r="ADR14" s="299">
        <v>6321650.0800000001</v>
      </c>
      <c r="ADS14" s="299">
        <v>3924628.72</v>
      </c>
      <c r="ADT14" s="299">
        <v>4531624.91</v>
      </c>
      <c r="ADU14" s="299">
        <v>2282321</v>
      </c>
      <c r="ADV14" s="299">
        <v>6406540.04</v>
      </c>
      <c r="ADW14" s="299">
        <v>2412924.13</v>
      </c>
      <c r="ADX14" s="299">
        <v>2272114.17</v>
      </c>
      <c r="ADY14" s="299">
        <v>1919511.33</v>
      </c>
      <c r="ADZ14" s="299">
        <v>995125.74</v>
      </c>
      <c r="AEA14" s="299">
        <v>54636319.270000003</v>
      </c>
      <c r="AEB14" s="299">
        <v>25494652.02</v>
      </c>
      <c r="AEC14" s="299">
        <v>5440355.5300000003</v>
      </c>
      <c r="AED14" s="299">
        <v>4644410.72</v>
      </c>
      <c r="AEE14" s="299">
        <v>6914759.6299999999</v>
      </c>
      <c r="AEF14" s="299">
        <v>3872653.49</v>
      </c>
      <c r="AEG14" s="299">
        <v>3351732.04</v>
      </c>
      <c r="AEH14" s="299">
        <v>2078716.1</v>
      </c>
      <c r="AEI14" s="299">
        <v>2185752.7200000002</v>
      </c>
      <c r="AEJ14" s="299">
        <v>2228813.98</v>
      </c>
      <c r="AEK14" s="299">
        <v>2944968.44</v>
      </c>
      <c r="AEL14" s="299">
        <v>3004766.94</v>
      </c>
      <c r="AEM14" s="299">
        <v>3626550.43</v>
      </c>
      <c r="AEN14" s="299">
        <v>98023527.359999999</v>
      </c>
      <c r="AEO14" s="299">
        <v>4723849.26</v>
      </c>
      <c r="AEP14" s="299">
        <v>3637093.29</v>
      </c>
      <c r="AEQ14" s="299">
        <v>2588508.23</v>
      </c>
      <c r="AER14" s="299">
        <v>3413740.98</v>
      </c>
      <c r="AES14" s="299">
        <v>1976961.98</v>
      </c>
      <c r="AET14" s="299">
        <v>754517.11</v>
      </c>
      <c r="AEU14" s="299">
        <v>4910346.5999999996</v>
      </c>
      <c r="AEV14" s="299">
        <v>6074459.6399999997</v>
      </c>
      <c r="AEW14" s="299">
        <v>1532156.38</v>
      </c>
      <c r="AEX14" s="299">
        <v>4926478.3899999997</v>
      </c>
      <c r="AEY14" s="299">
        <v>1514768.11</v>
      </c>
      <c r="AEZ14" s="299">
        <v>33671163.609999999</v>
      </c>
      <c r="AFA14" s="299">
        <v>1728476.81</v>
      </c>
      <c r="AFB14" s="299">
        <v>2218797.69</v>
      </c>
      <c r="AFC14" s="299">
        <v>2084759.2</v>
      </c>
      <c r="AFD14" s="299">
        <v>7395716.1600000001</v>
      </c>
      <c r="AFE14" s="299">
        <v>2567869.71</v>
      </c>
      <c r="AFF14" s="299">
        <v>1229496.23</v>
      </c>
      <c r="AFG14" s="299">
        <v>2302380.81</v>
      </c>
      <c r="AFH14" s="299">
        <v>3614742.65</v>
      </c>
      <c r="AFI14" s="299">
        <v>1439314.49</v>
      </c>
      <c r="AFJ14" s="299">
        <v>1440966.77</v>
      </c>
      <c r="AFK14" s="299">
        <v>136801816.80000001</v>
      </c>
      <c r="AFL14" s="299">
        <v>17519829.109999999</v>
      </c>
      <c r="AFM14" s="299">
        <v>2685175.37</v>
      </c>
      <c r="AFN14" s="299">
        <v>2103608.4300000002</v>
      </c>
      <c r="AFO14" s="299">
        <v>3988931.65</v>
      </c>
      <c r="AFP14" s="299">
        <v>3513902.11</v>
      </c>
      <c r="AFQ14" s="299">
        <v>1178821.03</v>
      </c>
      <c r="AFR14" s="299">
        <v>1616217.78</v>
      </c>
      <c r="AFS14" s="299">
        <v>240660235.11000001</v>
      </c>
      <c r="AFT14" s="299">
        <v>96287870.189999998</v>
      </c>
      <c r="AFU14" s="299">
        <v>1941680.24</v>
      </c>
      <c r="AFV14" s="299">
        <v>6427648.9800000004</v>
      </c>
      <c r="AFW14" s="299">
        <v>6594904.6799999997</v>
      </c>
      <c r="AFX14" s="299">
        <v>4083329.6</v>
      </c>
      <c r="AFY14" s="299">
        <v>3856301.81</v>
      </c>
      <c r="AFZ14" s="299">
        <v>3046781</v>
      </c>
      <c r="AGA14" s="299">
        <v>1439276.9</v>
      </c>
      <c r="AGB14" s="299">
        <v>3271612.2</v>
      </c>
      <c r="AGC14" s="299">
        <v>3343417.4</v>
      </c>
      <c r="AGD14" s="299">
        <v>11421606.439999999</v>
      </c>
      <c r="AGE14" s="299">
        <v>2575205.09</v>
      </c>
      <c r="AGF14" s="299">
        <v>5425845.0199999996</v>
      </c>
      <c r="AGG14" s="299">
        <v>2484338.27</v>
      </c>
      <c r="AGH14" s="299">
        <v>2672889.66</v>
      </c>
      <c r="AGI14" s="299">
        <v>11787553.220000001</v>
      </c>
      <c r="AGJ14" s="299">
        <v>66691494.009999998</v>
      </c>
      <c r="AGK14" s="299">
        <v>1568261.82</v>
      </c>
      <c r="AGL14" s="299">
        <v>10608776.35</v>
      </c>
      <c r="AGM14" s="299">
        <v>14326100</v>
      </c>
      <c r="AGN14" s="299">
        <v>5541534.6299999999</v>
      </c>
      <c r="AGO14" s="299">
        <v>4708890.2</v>
      </c>
      <c r="AGP14" s="299">
        <v>3301494.87</v>
      </c>
    </row>
    <row r="15" spans="1:874" s="300" customFormat="1" x14ac:dyDescent="0.25">
      <c r="A15" s="300" t="s">
        <v>2207</v>
      </c>
      <c r="B15" s="301"/>
      <c r="D15" s="302">
        <v>2539144830.9099998</v>
      </c>
      <c r="E15" s="302">
        <v>170715336.21000004</v>
      </c>
      <c r="F15" s="302">
        <v>307286020.33999997</v>
      </c>
      <c r="G15" s="302">
        <v>83951206.950000003</v>
      </c>
      <c r="H15" s="302">
        <v>348755516.52000004</v>
      </c>
      <c r="I15" s="302">
        <v>145215108.19</v>
      </c>
      <c r="J15" s="302">
        <v>266151383.95000005</v>
      </c>
      <c r="K15" s="302">
        <v>178138144.46000001</v>
      </c>
      <c r="L15" s="302">
        <v>156968287.95999998</v>
      </c>
      <c r="M15" s="302">
        <v>115133642</v>
      </c>
      <c r="N15" s="302">
        <v>90071703.200000003</v>
      </c>
      <c r="O15" s="302">
        <v>95562427.510000005</v>
      </c>
      <c r="P15" s="302">
        <v>78492059.269999996</v>
      </c>
      <c r="Q15" s="302">
        <v>85699027.140000001</v>
      </c>
      <c r="R15" s="302">
        <v>83396816.439999983</v>
      </c>
      <c r="S15" s="302">
        <v>180084838.38999999</v>
      </c>
      <c r="T15" s="302">
        <v>124719888.78</v>
      </c>
      <c r="U15" s="302">
        <v>31597884.730000004</v>
      </c>
      <c r="V15" s="302">
        <v>2330005657.8099999</v>
      </c>
      <c r="W15" s="302">
        <v>431030272.14999998</v>
      </c>
      <c r="X15" s="302">
        <v>103202430.92999999</v>
      </c>
      <c r="Y15" s="302">
        <v>200694850.70000002</v>
      </c>
      <c r="Z15" s="302">
        <v>132323453.22</v>
      </c>
      <c r="AA15" s="302">
        <v>150521781.66</v>
      </c>
      <c r="AB15" s="302">
        <v>65045096.079999998</v>
      </c>
      <c r="AC15" s="302">
        <v>468481065.72000003</v>
      </c>
      <c r="AD15" s="302">
        <v>181081340.70000002</v>
      </c>
      <c r="AE15" s="302">
        <v>98934403.870000005</v>
      </c>
      <c r="AF15" s="302">
        <v>367165385.64999998</v>
      </c>
      <c r="AG15" s="302">
        <v>141479804.24999997</v>
      </c>
      <c r="AH15" s="302">
        <v>377263067.61000001</v>
      </c>
      <c r="AI15" s="302">
        <v>180082813.54999995</v>
      </c>
      <c r="AJ15" s="302">
        <v>117638653.33</v>
      </c>
      <c r="AK15" s="302">
        <v>67592013.280000001</v>
      </c>
      <c r="AL15" s="302">
        <v>121918130.98000002</v>
      </c>
      <c r="AM15" s="302">
        <v>151634240.10000002</v>
      </c>
      <c r="AN15" s="302">
        <v>92352830.200000003</v>
      </c>
      <c r="AO15" s="302">
        <v>79240826.530000016</v>
      </c>
      <c r="AP15" s="302">
        <v>96632109.199999988</v>
      </c>
      <c r="AQ15" s="302">
        <v>64348196.810000002</v>
      </c>
      <c r="AR15" s="302">
        <v>72188321.400000006</v>
      </c>
      <c r="AS15" s="302">
        <v>41025908.710000008</v>
      </c>
      <c r="AT15" s="302">
        <v>944893175.55999994</v>
      </c>
      <c r="AU15" s="302">
        <v>50991627.289999999</v>
      </c>
      <c r="AV15" s="302">
        <v>41232321.149999999</v>
      </c>
      <c r="AW15" s="302">
        <v>67662132.909999996</v>
      </c>
      <c r="AX15" s="302">
        <v>121459398.02</v>
      </c>
      <c r="AY15" s="302">
        <v>178830038.38999999</v>
      </c>
      <c r="AZ15" s="302">
        <v>54136221.930000007</v>
      </c>
      <c r="BA15" s="302">
        <v>70674469.569999993</v>
      </c>
      <c r="BB15" s="302">
        <v>36996673.670000002</v>
      </c>
      <c r="BC15" s="302">
        <v>39876108.399999999</v>
      </c>
      <c r="BD15" s="302">
        <v>36319063.700000003</v>
      </c>
      <c r="BE15" s="302">
        <v>34111232.419999994</v>
      </c>
      <c r="BF15" s="302">
        <v>234249015.94999996</v>
      </c>
      <c r="BG15" s="302">
        <v>37791066.910000004</v>
      </c>
      <c r="BH15" s="302">
        <v>23392322.140000001</v>
      </c>
      <c r="BI15" s="302">
        <v>1047314605.4499999</v>
      </c>
      <c r="BJ15" s="302">
        <v>527341107.70999992</v>
      </c>
      <c r="BK15" s="302">
        <v>124353505.20999998</v>
      </c>
      <c r="BL15" s="302">
        <v>72430027.36999999</v>
      </c>
      <c r="BM15" s="302">
        <v>207250802.86999997</v>
      </c>
      <c r="BN15" s="302">
        <v>134934325.18000004</v>
      </c>
      <c r="BO15" s="302">
        <v>92553157.74000001</v>
      </c>
      <c r="BP15" s="302">
        <v>1284228730.5200002</v>
      </c>
      <c r="BQ15" s="302">
        <v>140334893.07000002</v>
      </c>
      <c r="BR15" s="302">
        <v>114883342.81</v>
      </c>
      <c r="BS15" s="302">
        <v>163680451.90000001</v>
      </c>
      <c r="BT15" s="302">
        <v>103728077.96000001</v>
      </c>
      <c r="BU15" s="302">
        <v>97599777.109999999</v>
      </c>
      <c r="BV15" s="302">
        <v>68939822.660000011</v>
      </c>
      <c r="BW15" s="302">
        <v>116887905.18000001</v>
      </c>
      <c r="BX15" s="302">
        <v>376692184.01999998</v>
      </c>
      <c r="BY15" s="302">
        <v>76375607.599999994</v>
      </c>
      <c r="BZ15" s="302">
        <v>108166941</v>
      </c>
      <c r="CA15" s="302">
        <v>186391840.17999998</v>
      </c>
      <c r="CB15" s="302">
        <v>70016345.339999989</v>
      </c>
      <c r="CC15" s="302">
        <v>64931070.649999999</v>
      </c>
      <c r="CD15" s="302">
        <v>65085197.329999998</v>
      </c>
      <c r="CE15" s="302">
        <v>2696714865.7400002</v>
      </c>
      <c r="CF15" s="302">
        <v>122402677.49000001</v>
      </c>
      <c r="CG15" s="302">
        <v>250094797.43000001</v>
      </c>
      <c r="CH15" s="302">
        <v>82236737.170000002</v>
      </c>
      <c r="CI15" s="302">
        <v>118132455.79000001</v>
      </c>
      <c r="CJ15" s="302">
        <v>109760417.69</v>
      </c>
      <c r="CK15" s="302">
        <v>104099743.56999999</v>
      </c>
      <c r="CL15" s="302">
        <v>187235758.47999999</v>
      </c>
      <c r="CM15" s="302">
        <v>47392489.329999998</v>
      </c>
      <c r="CN15" s="302">
        <v>123824613.35000001</v>
      </c>
      <c r="CO15" s="302">
        <v>89811795.75999999</v>
      </c>
      <c r="CP15" s="302">
        <v>128058964.55999999</v>
      </c>
      <c r="CQ15" s="302">
        <v>84519272.829999998</v>
      </c>
      <c r="CR15" s="302">
        <v>997060790.80999994</v>
      </c>
      <c r="CS15" s="302">
        <v>83280962.560000002</v>
      </c>
      <c r="CT15" s="302">
        <v>94888328.840000004</v>
      </c>
      <c r="CU15" s="302">
        <v>160157309.82000002</v>
      </c>
      <c r="CV15" s="302">
        <v>59688660.380000003</v>
      </c>
      <c r="CW15" s="302">
        <v>145804803.80000001</v>
      </c>
      <c r="CX15" s="302">
        <v>71819144.870000005</v>
      </c>
      <c r="CY15" s="302">
        <v>49679490.829999998</v>
      </c>
      <c r="CZ15" s="302">
        <v>748579474.91999984</v>
      </c>
      <c r="DA15" s="302">
        <v>943653433.46999991</v>
      </c>
      <c r="DB15" s="302">
        <v>112653340.83</v>
      </c>
      <c r="DC15" s="302">
        <v>83327644.049999997</v>
      </c>
      <c r="DD15" s="302">
        <v>170833117.10000002</v>
      </c>
      <c r="DE15" s="302">
        <v>155172963.47</v>
      </c>
      <c r="DF15" s="302">
        <v>140481524.75</v>
      </c>
      <c r="DG15" s="302">
        <v>173576187.94</v>
      </c>
      <c r="DH15" s="302">
        <v>47141398.539999999</v>
      </c>
      <c r="DI15" s="302">
        <v>3016810535.4499998</v>
      </c>
      <c r="DJ15" s="302">
        <v>98706754.560000002</v>
      </c>
      <c r="DK15" s="302">
        <v>179474229.18999997</v>
      </c>
      <c r="DL15" s="302">
        <v>136868275.13</v>
      </c>
      <c r="DM15" s="302">
        <v>163754227.22000003</v>
      </c>
      <c r="DN15" s="302">
        <v>108145450.72</v>
      </c>
      <c r="DO15" s="302">
        <v>225088046.93000001</v>
      </c>
      <c r="DP15" s="302">
        <v>111261399.11</v>
      </c>
      <c r="DQ15" s="302">
        <v>202632228.28999996</v>
      </c>
      <c r="DR15" s="302">
        <v>1125358175.2500002</v>
      </c>
      <c r="DS15" s="302">
        <v>136257876.28999999</v>
      </c>
      <c r="DT15" s="302">
        <v>375974455.28999996</v>
      </c>
      <c r="DU15" s="302">
        <v>397598295.88999999</v>
      </c>
      <c r="DV15" s="302">
        <v>115587694.98000002</v>
      </c>
      <c r="DW15" s="302">
        <v>198487074.47</v>
      </c>
      <c r="DX15" s="302">
        <v>170321148.95999998</v>
      </c>
      <c r="DY15" s="302">
        <v>45053970.339999989</v>
      </c>
      <c r="DZ15" s="302">
        <v>88610509.659999982</v>
      </c>
      <c r="EA15" s="302">
        <v>82486220.840000004</v>
      </c>
      <c r="EB15" s="302">
        <v>219467965.50999996</v>
      </c>
      <c r="EC15" s="302">
        <v>665469046.46999991</v>
      </c>
      <c r="ED15" s="302">
        <v>501240137.94</v>
      </c>
      <c r="EE15" s="302">
        <v>92153623.579999998</v>
      </c>
      <c r="EF15" s="302">
        <v>115232860.62000002</v>
      </c>
      <c r="EG15" s="302">
        <v>116295447.79000002</v>
      </c>
      <c r="EH15" s="302">
        <v>161330047.22</v>
      </c>
      <c r="EI15" s="302">
        <v>208578407.72</v>
      </c>
      <c r="EJ15" s="302">
        <v>71067323.479999989</v>
      </c>
      <c r="EK15" s="302">
        <v>103477359.92</v>
      </c>
      <c r="EL15" s="302">
        <v>1665736580.3999999</v>
      </c>
      <c r="EM15" s="302">
        <v>93573751.040000007</v>
      </c>
      <c r="EN15" s="302">
        <v>90189729.589999989</v>
      </c>
      <c r="EO15" s="302">
        <v>88280076.949999988</v>
      </c>
      <c r="EP15" s="302">
        <v>52667204.859999999</v>
      </c>
      <c r="EQ15" s="302">
        <v>46381047.82</v>
      </c>
      <c r="ER15" s="302">
        <v>139646978.89000002</v>
      </c>
      <c r="ES15" s="302">
        <v>117875586.23999999</v>
      </c>
      <c r="ET15" s="302">
        <v>78882791.340000004</v>
      </c>
      <c r="EU15" s="302">
        <v>1018554482.97</v>
      </c>
      <c r="EV15" s="302">
        <v>44883961.390000001</v>
      </c>
      <c r="EW15" s="302">
        <v>91341200.400000006</v>
      </c>
      <c r="EX15" s="302">
        <v>133510355.09999999</v>
      </c>
      <c r="EY15" s="302">
        <v>187257653.56000003</v>
      </c>
      <c r="EZ15" s="302">
        <v>167174415.47</v>
      </c>
      <c r="FA15" s="302">
        <v>129122664.75</v>
      </c>
      <c r="FB15" s="302">
        <v>81838634.959999993</v>
      </c>
      <c r="FC15" s="302">
        <v>71969226.129999995</v>
      </c>
      <c r="FD15" s="302">
        <v>78689261.940000013</v>
      </c>
      <c r="FE15" s="302">
        <v>69781483.340000004</v>
      </c>
      <c r="FF15" s="302">
        <v>38460487.140000008</v>
      </c>
      <c r="FG15" s="302">
        <v>807671736.02999997</v>
      </c>
      <c r="FH15" s="302">
        <v>71809942.770000011</v>
      </c>
      <c r="FI15" s="302">
        <v>85767113.960000023</v>
      </c>
      <c r="FJ15" s="302">
        <v>83090276.879999995</v>
      </c>
      <c r="FK15" s="302">
        <v>158572149.45000002</v>
      </c>
      <c r="FL15" s="302">
        <v>132826218.17</v>
      </c>
      <c r="FM15" s="302">
        <v>0</v>
      </c>
      <c r="FN15" s="302">
        <v>16582757.640000002</v>
      </c>
      <c r="FO15" s="302">
        <v>1939083132.9100001</v>
      </c>
      <c r="FP15" s="302">
        <v>89291429.86999999</v>
      </c>
      <c r="FQ15" s="302">
        <v>142058984.88999999</v>
      </c>
      <c r="FR15" s="302">
        <v>125634996.23999999</v>
      </c>
      <c r="FS15" s="302">
        <v>162210239.83000001</v>
      </c>
      <c r="FT15" s="302">
        <v>85927259.070000008</v>
      </c>
      <c r="FU15" s="302">
        <v>239367290.07999998</v>
      </c>
      <c r="FV15" s="302">
        <v>136719906.02000001</v>
      </c>
      <c r="FW15" s="302">
        <v>152915217.57000002</v>
      </c>
      <c r="FX15" s="302">
        <v>112100885.16</v>
      </c>
      <c r="FY15" s="302">
        <v>250917075.83999997</v>
      </c>
      <c r="FZ15" s="302">
        <v>95424700.029999986</v>
      </c>
      <c r="GA15" s="302">
        <v>82648887.830000013</v>
      </c>
      <c r="GB15" s="302">
        <v>1013650660.0500001</v>
      </c>
      <c r="GC15" s="302">
        <v>72013726.329999998</v>
      </c>
      <c r="GD15" s="302">
        <v>75665828.499999985</v>
      </c>
      <c r="GE15" s="302">
        <v>204003170.37</v>
      </c>
      <c r="GF15" s="302">
        <v>112996902.87</v>
      </c>
      <c r="GG15" s="302">
        <v>78500342.899999991</v>
      </c>
      <c r="GH15" s="302">
        <v>88240708.430000007</v>
      </c>
      <c r="GI15" s="302">
        <v>224652071.20000002</v>
      </c>
      <c r="GJ15" s="302">
        <v>65432787.159999996</v>
      </c>
      <c r="GK15" s="302">
        <v>21167986.780000001</v>
      </c>
      <c r="GL15" s="302">
        <v>22102888.189999998</v>
      </c>
      <c r="GM15" s="302">
        <v>12544660.99</v>
      </c>
      <c r="GN15" s="302">
        <v>613354993.3900001</v>
      </c>
      <c r="GO15" s="302">
        <v>180697013.66999999</v>
      </c>
      <c r="GP15" s="302">
        <v>78617920.549999997</v>
      </c>
      <c r="GQ15" s="302">
        <v>161921935.61000001</v>
      </c>
      <c r="GR15" s="302">
        <v>36561135.129999995</v>
      </c>
      <c r="GS15" s="302">
        <v>106997137.28999999</v>
      </c>
      <c r="GT15" s="302">
        <v>115006436.56999999</v>
      </c>
      <c r="GU15" s="302">
        <v>62288434.680000007</v>
      </c>
      <c r="GV15" s="302">
        <v>636756372.91999996</v>
      </c>
      <c r="GW15" s="302">
        <v>73867821.219999999</v>
      </c>
      <c r="GX15" s="302">
        <v>179448192.78</v>
      </c>
      <c r="GY15" s="302">
        <v>110769787.58999999</v>
      </c>
      <c r="GZ15" s="302">
        <v>2014086437.9900005</v>
      </c>
      <c r="HA15" s="302">
        <v>206120676.04000002</v>
      </c>
      <c r="HB15" s="302">
        <v>195832606.30000001</v>
      </c>
      <c r="HC15" s="302">
        <v>194742677.88000003</v>
      </c>
      <c r="HD15" s="302">
        <v>160315642.42000002</v>
      </c>
      <c r="HE15" s="302">
        <v>472214219.19</v>
      </c>
      <c r="HF15" s="302">
        <v>970840665.37</v>
      </c>
      <c r="HG15" s="302">
        <v>163770697.57000002</v>
      </c>
      <c r="HH15" s="302">
        <v>182554669.47</v>
      </c>
      <c r="HI15" s="302">
        <v>110314242.76000001</v>
      </c>
      <c r="HJ15" s="302">
        <v>91957442.030000016</v>
      </c>
      <c r="HK15" s="302">
        <v>85209443.339999974</v>
      </c>
      <c r="HL15" s="302">
        <v>137780034.71999997</v>
      </c>
      <c r="HM15" s="302">
        <v>64612246.07</v>
      </c>
      <c r="HN15" s="302">
        <v>1380423513.9399998</v>
      </c>
      <c r="HO15" s="302">
        <v>412008267.53000003</v>
      </c>
      <c r="HP15" s="302">
        <v>91254503.019999996</v>
      </c>
      <c r="HQ15" s="302">
        <v>80056273.51000002</v>
      </c>
      <c r="HR15" s="302">
        <v>74193532.069999978</v>
      </c>
      <c r="HS15" s="302">
        <v>71285819.530000001</v>
      </c>
      <c r="HT15" s="302">
        <v>176741377.51999998</v>
      </c>
      <c r="HU15" s="302">
        <v>84102131.539999992</v>
      </c>
      <c r="HV15" s="302">
        <v>99940954.319999993</v>
      </c>
      <c r="HW15" s="302">
        <v>82058970.770000011</v>
      </c>
      <c r="HX15" s="302">
        <v>83345400.939999998</v>
      </c>
      <c r="HY15" s="302">
        <v>133789161.44000003</v>
      </c>
      <c r="HZ15" s="302">
        <v>39745268.959999993</v>
      </c>
      <c r="IA15" s="302">
        <v>101848600.84999999</v>
      </c>
      <c r="IB15" s="302">
        <v>59352224.25</v>
      </c>
      <c r="IC15" s="302">
        <v>47363422.719999999</v>
      </c>
      <c r="ID15" s="302">
        <v>1000981185.6899999</v>
      </c>
      <c r="IE15" s="302">
        <v>403768010.62</v>
      </c>
      <c r="IF15" s="302">
        <v>122276577.10000001</v>
      </c>
      <c r="IG15" s="302">
        <v>193023295.50999996</v>
      </c>
      <c r="IH15" s="302">
        <v>222307919.62</v>
      </c>
      <c r="II15" s="302">
        <v>98004389.420000017</v>
      </c>
      <c r="IJ15" s="302">
        <v>77449529.329999983</v>
      </c>
      <c r="IK15" s="302">
        <v>50346040.719999999</v>
      </c>
      <c r="IL15" s="302">
        <v>50097253.609999999</v>
      </c>
      <c r="IM15" s="302">
        <v>68801949.390000001</v>
      </c>
      <c r="IN15" s="302">
        <v>66370867.32</v>
      </c>
      <c r="IO15" s="302">
        <v>2030790513.95</v>
      </c>
      <c r="IP15" s="302">
        <v>593584442.24000013</v>
      </c>
      <c r="IQ15" s="302">
        <v>153676276.61999997</v>
      </c>
      <c r="IR15" s="302">
        <v>114184280.77000001</v>
      </c>
      <c r="IS15" s="302">
        <v>74734816.069999978</v>
      </c>
      <c r="IT15" s="302">
        <v>48016747.459999993</v>
      </c>
      <c r="IU15" s="302">
        <v>91300363.050000012</v>
      </c>
      <c r="IV15" s="302">
        <v>46149382.170000009</v>
      </c>
      <c r="IW15" s="302">
        <v>55856881.000000007</v>
      </c>
      <c r="IX15" s="302">
        <v>94660717.629999995</v>
      </c>
      <c r="IY15" s="302">
        <v>100170716.56999999</v>
      </c>
      <c r="IZ15" s="302">
        <v>62339528.519999996</v>
      </c>
      <c r="JA15" s="302">
        <v>596575805.00000012</v>
      </c>
      <c r="JB15" s="302">
        <v>331475407.57999998</v>
      </c>
      <c r="JC15" s="302">
        <v>85477191.710000023</v>
      </c>
      <c r="JD15" s="302">
        <v>72279669.090000004</v>
      </c>
      <c r="JE15" s="302">
        <v>61954183.209999993</v>
      </c>
      <c r="JF15" s="302">
        <v>63323803.32</v>
      </c>
      <c r="JG15" s="302">
        <v>637201204.87999988</v>
      </c>
      <c r="JH15" s="302">
        <v>62908398.769999996</v>
      </c>
      <c r="JI15" s="302">
        <v>97445821.419999987</v>
      </c>
      <c r="JJ15" s="302">
        <v>125421455.09000002</v>
      </c>
      <c r="JK15" s="302">
        <v>87902441.660000011</v>
      </c>
      <c r="JL15" s="302">
        <v>170666939.88000003</v>
      </c>
      <c r="JM15" s="302">
        <v>67187288.039999992</v>
      </c>
      <c r="JN15" s="302">
        <v>1295042532.3999999</v>
      </c>
      <c r="JO15" s="302">
        <v>504490815.65999997</v>
      </c>
      <c r="JP15" s="302">
        <v>86660981.320000008</v>
      </c>
      <c r="JQ15" s="302">
        <v>48441960.300000004</v>
      </c>
      <c r="JR15" s="302">
        <v>138587248.88999999</v>
      </c>
      <c r="JS15" s="302">
        <v>41315411.160000004</v>
      </c>
      <c r="JT15" s="302">
        <v>283756739.38</v>
      </c>
      <c r="JU15" s="302">
        <v>137822129.56</v>
      </c>
      <c r="JV15" s="302">
        <v>84496213.840000004</v>
      </c>
      <c r="JW15" s="302">
        <v>111710970.91</v>
      </c>
      <c r="JX15" s="302">
        <v>87971821.829999998</v>
      </c>
      <c r="JY15" s="302">
        <v>83111274.780000001</v>
      </c>
      <c r="JZ15" s="302">
        <v>107834719.29000001</v>
      </c>
      <c r="KA15" s="302">
        <v>31701471.080000002</v>
      </c>
      <c r="KB15" s="302">
        <v>55408966.310000002</v>
      </c>
      <c r="KC15" s="302">
        <v>2009981308.9200001</v>
      </c>
      <c r="KD15" s="302">
        <v>232339400.00999996</v>
      </c>
      <c r="KE15" s="302">
        <v>104941885.20999999</v>
      </c>
      <c r="KF15" s="302">
        <v>137323764.90000001</v>
      </c>
      <c r="KG15" s="302">
        <v>140414959.45999998</v>
      </c>
      <c r="KH15" s="302">
        <v>126754851.59</v>
      </c>
      <c r="KI15" s="302">
        <v>343360912.21999997</v>
      </c>
      <c r="KJ15" s="302">
        <v>97440247.939999998</v>
      </c>
      <c r="KK15" s="302">
        <v>87713287.319999993</v>
      </c>
      <c r="KL15" s="302">
        <v>530783394.42000008</v>
      </c>
      <c r="KM15" s="302">
        <v>99503238.400000006</v>
      </c>
      <c r="KN15" s="302">
        <v>130757168.29000001</v>
      </c>
      <c r="KO15" s="302">
        <v>357815115.90999997</v>
      </c>
      <c r="KP15" s="302">
        <v>86308321.320000008</v>
      </c>
      <c r="KQ15" s="302">
        <v>126613584.34</v>
      </c>
      <c r="KR15" s="302">
        <v>983205738.35000002</v>
      </c>
      <c r="KS15" s="302">
        <v>145926880.75</v>
      </c>
      <c r="KT15" s="302">
        <v>910674204.74999988</v>
      </c>
      <c r="KU15" s="302">
        <v>89844433.149999991</v>
      </c>
      <c r="KV15" s="302">
        <v>56773762.780000009</v>
      </c>
      <c r="KW15" s="302">
        <v>202307053.54000002</v>
      </c>
      <c r="KX15" s="302">
        <v>178714351.31999996</v>
      </c>
      <c r="KY15" s="302">
        <v>92495947.49000001</v>
      </c>
      <c r="KZ15" s="302">
        <v>87356554.179999992</v>
      </c>
      <c r="LA15" s="302">
        <v>65391201.040000007</v>
      </c>
      <c r="LB15" s="302">
        <v>2473633927.3099999</v>
      </c>
      <c r="LC15" s="302">
        <v>425738818.42000002</v>
      </c>
      <c r="LD15" s="302">
        <v>582800382.25999999</v>
      </c>
      <c r="LE15" s="302">
        <v>527584409.68000007</v>
      </c>
      <c r="LF15" s="302">
        <v>115245541.69999999</v>
      </c>
      <c r="LG15" s="302">
        <v>95224142.63000001</v>
      </c>
      <c r="LH15" s="302">
        <v>73059976.760700002</v>
      </c>
      <c r="LI15" s="302">
        <v>133867083.88250001</v>
      </c>
      <c r="LJ15" s="302">
        <v>81302298.569999993</v>
      </c>
      <c r="LK15" s="302">
        <v>136550205.61000001</v>
      </c>
      <c r="LL15" s="302">
        <v>670795903.88999999</v>
      </c>
      <c r="LM15" s="302">
        <v>137636154.66999999</v>
      </c>
      <c r="LN15" s="302">
        <v>95411024.170000017</v>
      </c>
      <c r="LO15" s="302">
        <v>1534441458.7299998</v>
      </c>
      <c r="LP15" s="302">
        <v>560565629.67000008</v>
      </c>
      <c r="LQ15" s="302">
        <v>1452502613</v>
      </c>
      <c r="LR15" s="302">
        <v>513113687.35999995</v>
      </c>
      <c r="LS15" s="302">
        <v>221359680.28</v>
      </c>
      <c r="LT15" s="302">
        <v>184298989.98000002</v>
      </c>
      <c r="LU15" s="302">
        <v>169111587.55000001</v>
      </c>
      <c r="LV15" s="302">
        <v>134809292.51000002</v>
      </c>
      <c r="LW15" s="302">
        <v>119010836.92</v>
      </c>
      <c r="LX15" s="302">
        <v>154331350.79999998</v>
      </c>
      <c r="LY15" s="302">
        <v>327242994.63</v>
      </c>
      <c r="LZ15" s="302">
        <v>94254070.62999998</v>
      </c>
      <c r="MA15" s="302">
        <v>2012758606.77</v>
      </c>
      <c r="MB15" s="302">
        <v>110461264.26000001</v>
      </c>
      <c r="MC15" s="302">
        <v>67973303.86999999</v>
      </c>
      <c r="MD15" s="302">
        <v>69688406.989999995</v>
      </c>
      <c r="ME15" s="302">
        <v>70698472.99000001</v>
      </c>
      <c r="MF15" s="302">
        <v>118995147.49000001</v>
      </c>
      <c r="MG15" s="302">
        <v>88865854.449999973</v>
      </c>
      <c r="MH15" s="302">
        <v>95975818.599999994</v>
      </c>
      <c r="MI15" s="302">
        <v>137050505.48000002</v>
      </c>
      <c r="MJ15" s="302">
        <v>77091755.969999999</v>
      </c>
      <c r="MK15" s="302">
        <v>89364871.690000013</v>
      </c>
      <c r="ML15" s="302">
        <v>73741685.579999998</v>
      </c>
      <c r="MM15" s="302">
        <v>1358287300.4900002</v>
      </c>
      <c r="MN15" s="302">
        <v>94390224.349999994</v>
      </c>
      <c r="MO15" s="302">
        <v>120757984.71000002</v>
      </c>
      <c r="MP15" s="302">
        <v>161034602.92000002</v>
      </c>
      <c r="MQ15" s="302">
        <v>154561427.09</v>
      </c>
      <c r="MR15" s="302">
        <v>95772239.299999997</v>
      </c>
      <c r="MS15" s="302">
        <v>241158260.5</v>
      </c>
      <c r="MT15" s="302">
        <v>207713501.88999999</v>
      </c>
      <c r="MU15" s="302">
        <v>104780087.86999999</v>
      </c>
      <c r="MV15" s="302">
        <v>35695680.799999997</v>
      </c>
      <c r="MW15" s="302">
        <v>2582204492.6399999</v>
      </c>
      <c r="MX15" s="302">
        <v>340257286.94999999</v>
      </c>
      <c r="MY15" s="302">
        <v>85831812.130000025</v>
      </c>
      <c r="MZ15" s="302">
        <v>771976665.38000011</v>
      </c>
      <c r="NA15" s="302">
        <v>70602869.909999996</v>
      </c>
      <c r="NB15" s="302">
        <v>198219323.06999999</v>
      </c>
      <c r="NC15" s="302">
        <v>391732587.56999999</v>
      </c>
      <c r="ND15" s="302">
        <v>441108027.28999996</v>
      </c>
      <c r="NE15" s="302">
        <v>35721912.460000001</v>
      </c>
      <c r="NF15" s="302">
        <v>188903880.59</v>
      </c>
      <c r="NG15" s="302">
        <v>138828578.66999999</v>
      </c>
      <c r="NH15" s="302">
        <v>65200076.309999995</v>
      </c>
      <c r="NI15" s="302">
        <v>691773218.73000014</v>
      </c>
      <c r="NJ15" s="302">
        <v>84414146.299999997</v>
      </c>
      <c r="NK15" s="302">
        <v>79821157.439999998</v>
      </c>
      <c r="NL15" s="302">
        <v>73291969.480000004</v>
      </c>
      <c r="NM15" s="302">
        <v>74671871.439999998</v>
      </c>
      <c r="NN15" s="302">
        <v>20449595.510000002</v>
      </c>
      <c r="NO15" s="302">
        <v>39831267.279999994</v>
      </c>
      <c r="NP15" s="302">
        <v>993170617.94000006</v>
      </c>
      <c r="NQ15" s="302">
        <v>381179066.65000004</v>
      </c>
      <c r="NR15" s="302">
        <v>93456038.459999993</v>
      </c>
      <c r="NS15" s="302">
        <v>64898618.299999997</v>
      </c>
      <c r="NT15" s="302">
        <v>92724557.970000014</v>
      </c>
      <c r="NU15" s="302">
        <v>121043052.62</v>
      </c>
      <c r="NV15" s="302">
        <v>58134388.550000004</v>
      </c>
      <c r="NW15" s="302">
        <v>1793433333.1100001</v>
      </c>
      <c r="NX15" s="302">
        <v>306843217.41000003</v>
      </c>
      <c r="NY15" s="302">
        <v>155402904.06999999</v>
      </c>
      <c r="NZ15" s="302">
        <v>337424612.75999993</v>
      </c>
      <c r="OA15" s="302">
        <v>104261365.75000001</v>
      </c>
      <c r="OB15" s="302">
        <v>133282051.52000001</v>
      </c>
      <c r="OC15" s="302">
        <v>41035924.090000004</v>
      </c>
      <c r="OD15" s="302">
        <v>84350303.460000008</v>
      </c>
      <c r="OE15" s="302">
        <v>0</v>
      </c>
      <c r="OF15" s="302">
        <v>1470471224.3299999</v>
      </c>
      <c r="OG15" s="302">
        <v>273291005.71999997</v>
      </c>
      <c r="OH15" s="302">
        <v>538341517.88999999</v>
      </c>
      <c r="OI15" s="302">
        <v>166066007.95999998</v>
      </c>
      <c r="OJ15" s="302">
        <v>151520191.32000002</v>
      </c>
      <c r="OK15" s="302">
        <v>49403499.75</v>
      </c>
      <c r="OL15" s="302">
        <v>782260085.78999984</v>
      </c>
      <c r="OM15" s="302">
        <v>101007820.43000001</v>
      </c>
      <c r="ON15" s="302">
        <v>92051570.600000009</v>
      </c>
      <c r="OO15" s="302">
        <v>176851422.22000003</v>
      </c>
      <c r="OP15" s="302">
        <v>135337405.89000002</v>
      </c>
      <c r="OQ15" s="302">
        <v>308431698.93000001</v>
      </c>
      <c r="OR15" s="302">
        <v>98784338.250000015</v>
      </c>
      <c r="OS15" s="302">
        <v>1349092436.0900002</v>
      </c>
      <c r="OT15" s="302">
        <v>70680533.629999995</v>
      </c>
      <c r="OU15" s="302">
        <v>268444565.17000002</v>
      </c>
      <c r="OV15" s="302">
        <v>54318405.090000004</v>
      </c>
      <c r="OW15" s="302">
        <v>151923043.28999999</v>
      </c>
      <c r="OX15" s="302">
        <v>327598605.43000001</v>
      </c>
      <c r="OY15" s="302">
        <v>71653458.030000001</v>
      </c>
      <c r="OZ15" s="302">
        <v>75113372.090000004</v>
      </c>
      <c r="PA15" s="302">
        <v>136275904.68000001</v>
      </c>
      <c r="PB15" s="302">
        <v>82061730.99000001</v>
      </c>
      <c r="PC15" s="302">
        <v>126504897.15000001</v>
      </c>
      <c r="PD15" s="302">
        <v>201348682.77000001</v>
      </c>
      <c r="PE15" s="302">
        <v>78282877.530000001</v>
      </c>
      <c r="PF15" s="302">
        <v>257511522.01000002</v>
      </c>
      <c r="PG15" s="302">
        <v>2924257645.0600004</v>
      </c>
      <c r="PH15" s="302">
        <v>107407877.05</v>
      </c>
      <c r="PI15" s="302">
        <v>80550763.859999985</v>
      </c>
      <c r="PJ15" s="302">
        <v>137898622.64000002</v>
      </c>
      <c r="PK15" s="302">
        <v>538220564.76999998</v>
      </c>
      <c r="PL15" s="302">
        <v>125052979.66</v>
      </c>
      <c r="PM15" s="302">
        <v>232431889.84999999</v>
      </c>
      <c r="PN15" s="302">
        <v>89527952.549999997</v>
      </c>
      <c r="PO15" s="302">
        <v>226106291.84000003</v>
      </c>
      <c r="PP15" s="302">
        <v>57364884.660000004</v>
      </c>
      <c r="PQ15" s="302">
        <v>230696090.78999996</v>
      </c>
      <c r="PR15" s="302">
        <v>64587202.32</v>
      </c>
      <c r="PS15" s="302">
        <v>87004842.810000017</v>
      </c>
      <c r="PT15" s="302">
        <v>126271513.06999998</v>
      </c>
      <c r="PU15" s="302">
        <v>157606704.94999999</v>
      </c>
      <c r="PV15" s="302">
        <v>167642742.22000003</v>
      </c>
      <c r="PW15" s="302">
        <v>83915223.020000026</v>
      </c>
      <c r="PX15" s="302">
        <v>82072487.149999991</v>
      </c>
      <c r="PY15" s="302">
        <v>55814319.079999998</v>
      </c>
      <c r="PZ15" s="302">
        <v>166378554.85000002</v>
      </c>
      <c r="QA15" s="302">
        <v>207725667.90999997</v>
      </c>
      <c r="QB15" s="302">
        <v>65272414.420000002</v>
      </c>
      <c r="QC15" s="302">
        <v>1509457454.75</v>
      </c>
      <c r="QD15" s="302">
        <v>68986125.649999991</v>
      </c>
      <c r="QE15" s="302">
        <v>244580226.37</v>
      </c>
      <c r="QF15" s="302">
        <v>106886855.31</v>
      </c>
      <c r="QG15" s="302">
        <v>129970483.92999999</v>
      </c>
      <c r="QH15" s="302">
        <v>268690881.92999995</v>
      </c>
      <c r="QI15" s="302">
        <v>91257696.830000028</v>
      </c>
      <c r="QJ15" s="302">
        <v>155283976.75</v>
      </c>
      <c r="QK15" s="302">
        <v>214633062.53</v>
      </c>
      <c r="QL15" s="302">
        <v>74930224.030000001</v>
      </c>
      <c r="QM15" s="302">
        <v>74362334.120000005</v>
      </c>
      <c r="QN15" s="302">
        <v>1673201745.4700003</v>
      </c>
      <c r="QO15" s="302">
        <v>206755087.48000002</v>
      </c>
      <c r="QP15" s="302">
        <v>92134693.969999999</v>
      </c>
      <c r="QQ15" s="302">
        <v>128848606.49999999</v>
      </c>
      <c r="QR15" s="302">
        <v>115316566.89000002</v>
      </c>
      <c r="QS15" s="302">
        <v>139942786.21000001</v>
      </c>
      <c r="QT15" s="302">
        <v>260656536.79000002</v>
      </c>
      <c r="QU15" s="302">
        <v>88863293.939999998</v>
      </c>
      <c r="QV15" s="302">
        <v>119697896.95000002</v>
      </c>
      <c r="QW15" s="302">
        <v>238532931.56</v>
      </c>
      <c r="QX15" s="302">
        <v>264030088.87</v>
      </c>
      <c r="QY15" s="302">
        <v>77243861.319999993</v>
      </c>
      <c r="QZ15" s="302">
        <v>57016600.979999989</v>
      </c>
      <c r="RA15" s="302">
        <v>112144609.42</v>
      </c>
      <c r="RB15" s="302">
        <v>62238871.549999997</v>
      </c>
      <c r="RC15" s="302">
        <v>71489676.850000009</v>
      </c>
      <c r="RD15" s="302">
        <v>91264545.63000001</v>
      </c>
      <c r="RE15" s="302">
        <v>48116491.609999992</v>
      </c>
      <c r="RF15" s="302">
        <v>35980692.810000002</v>
      </c>
      <c r="RG15" s="302">
        <v>26876504.940000001</v>
      </c>
      <c r="RH15" s="302">
        <v>815709279.14999998</v>
      </c>
      <c r="RI15" s="302">
        <v>90020608.379999995</v>
      </c>
      <c r="RJ15" s="302">
        <v>81746626</v>
      </c>
      <c r="RK15" s="302">
        <v>82418770.670000002</v>
      </c>
      <c r="RL15" s="302">
        <v>49656783.049999997</v>
      </c>
      <c r="RM15" s="302">
        <v>100309868.97999999</v>
      </c>
      <c r="RN15" s="302">
        <v>120902470.95999998</v>
      </c>
      <c r="RO15" s="302">
        <v>145697595.06999999</v>
      </c>
      <c r="RP15" s="302">
        <v>74837761.700000003</v>
      </c>
      <c r="RQ15" s="302">
        <v>81389872.480000004</v>
      </c>
      <c r="RR15" s="302">
        <v>231737866.68000004</v>
      </c>
      <c r="RS15" s="302">
        <v>433736935.19</v>
      </c>
      <c r="RT15" s="302">
        <v>94320408.030000001</v>
      </c>
      <c r="RU15" s="302">
        <v>102580624.64</v>
      </c>
      <c r="RV15" s="302">
        <v>226119933.40000001</v>
      </c>
      <c r="RW15" s="302">
        <v>76354259.940000013</v>
      </c>
      <c r="RX15" s="302">
        <v>95489279.159999996</v>
      </c>
      <c r="RY15" s="302">
        <v>75359217.790000007</v>
      </c>
      <c r="RZ15" s="302">
        <v>44543553.359999999</v>
      </c>
      <c r="SA15" s="302">
        <v>1218551231.5799999</v>
      </c>
      <c r="SB15" s="302">
        <v>57463728.469999999</v>
      </c>
      <c r="SC15" s="302">
        <v>123150642.88000001</v>
      </c>
      <c r="SD15" s="302">
        <v>88235396.719999999</v>
      </c>
      <c r="SE15" s="302">
        <v>39586135.75</v>
      </c>
      <c r="SF15" s="302">
        <v>55596099.68</v>
      </c>
      <c r="SG15" s="302">
        <v>88763081.370000005</v>
      </c>
      <c r="SH15" s="302">
        <v>217903742.56</v>
      </c>
      <c r="SI15" s="302">
        <v>86221898.819999993</v>
      </c>
      <c r="SJ15" s="302">
        <v>63313163.270000003</v>
      </c>
      <c r="SK15" s="302">
        <v>79834753.600000009</v>
      </c>
      <c r="SL15" s="302">
        <v>149048574.64999998</v>
      </c>
      <c r="SM15" s="302">
        <v>77158978.290000007</v>
      </c>
      <c r="SN15" s="302">
        <v>1693321021.7199998</v>
      </c>
      <c r="SO15" s="302">
        <v>77345743.529999986</v>
      </c>
      <c r="SP15" s="302">
        <v>64102207.090000004</v>
      </c>
      <c r="SQ15" s="302">
        <v>190774272.59</v>
      </c>
      <c r="SR15" s="302">
        <v>157031496.30000001</v>
      </c>
      <c r="SS15" s="302">
        <v>109410374.00999999</v>
      </c>
      <c r="ST15" s="302">
        <v>39041010.57</v>
      </c>
      <c r="SU15" s="302">
        <v>343811904.76000005</v>
      </c>
      <c r="SV15" s="302">
        <v>72560912.329999998</v>
      </c>
      <c r="SW15" s="302">
        <v>159293206.71000001</v>
      </c>
      <c r="SX15" s="302">
        <v>176911879.66999999</v>
      </c>
      <c r="SY15" s="302">
        <v>73568045.649999991</v>
      </c>
      <c r="SZ15" s="302">
        <v>49855541.560000002</v>
      </c>
      <c r="TA15" s="302">
        <v>116137794.66000001</v>
      </c>
      <c r="TB15" s="302">
        <v>69625737.320000008</v>
      </c>
      <c r="TC15" s="302">
        <v>60456702.829999998</v>
      </c>
      <c r="TD15" s="302">
        <v>441530568.48000002</v>
      </c>
      <c r="TE15" s="302">
        <v>93799213.820000008</v>
      </c>
      <c r="TF15" s="302">
        <v>918675145.98000002</v>
      </c>
      <c r="TG15" s="302">
        <v>204303435.49000001</v>
      </c>
      <c r="TH15" s="302">
        <v>76777315.190000013</v>
      </c>
      <c r="TI15" s="302">
        <v>63975920.980000012</v>
      </c>
      <c r="TJ15" s="302">
        <v>546260035.34000003</v>
      </c>
      <c r="TK15" s="302">
        <v>53710965.090000004</v>
      </c>
      <c r="TL15" s="302">
        <v>29879580.32</v>
      </c>
      <c r="TM15" s="302">
        <v>50468261.649999991</v>
      </c>
      <c r="TN15" s="302">
        <v>43428122.010000005</v>
      </c>
      <c r="TO15" s="302">
        <v>615667477.43000007</v>
      </c>
      <c r="TP15" s="302">
        <v>163149389.16</v>
      </c>
      <c r="TQ15" s="302">
        <v>110525366.07000001</v>
      </c>
      <c r="TR15" s="302">
        <v>191575018.94999999</v>
      </c>
      <c r="TS15" s="302">
        <v>107478053.36</v>
      </c>
      <c r="TT15" s="302">
        <v>78928671.060000002</v>
      </c>
      <c r="TU15" s="302">
        <v>2909927357.2499995</v>
      </c>
      <c r="TV15" s="302">
        <v>131177509.82000001</v>
      </c>
      <c r="TW15" s="302">
        <v>90690846.220000014</v>
      </c>
      <c r="TX15" s="302">
        <v>429009583.93999994</v>
      </c>
      <c r="TY15" s="302">
        <v>34921279.909999996</v>
      </c>
      <c r="TZ15" s="302">
        <v>95486071.530000001</v>
      </c>
      <c r="UA15" s="302">
        <v>253741726.31999999</v>
      </c>
      <c r="UB15" s="302">
        <v>69577869.310000002</v>
      </c>
      <c r="UC15" s="302">
        <v>68555342.120000005</v>
      </c>
      <c r="UD15" s="302">
        <v>86491065.849999994</v>
      </c>
      <c r="UE15" s="302">
        <v>122805245.53000002</v>
      </c>
      <c r="UF15" s="302">
        <v>225988258.04000002</v>
      </c>
      <c r="UG15" s="302">
        <v>138126179.75</v>
      </c>
      <c r="UH15" s="302">
        <v>232506650.35999998</v>
      </c>
      <c r="UI15" s="302">
        <v>67636582.969999999</v>
      </c>
      <c r="UJ15" s="302">
        <v>63386615.769999996</v>
      </c>
      <c r="UK15" s="302">
        <v>59167180.109999992</v>
      </c>
      <c r="UL15" s="302">
        <v>63233526.399999999</v>
      </c>
      <c r="UM15" s="302">
        <v>264763292.41</v>
      </c>
      <c r="UN15" s="302">
        <v>31436564.840000004</v>
      </c>
      <c r="UO15" s="302">
        <v>34963578.520000003</v>
      </c>
      <c r="UP15" s="302">
        <v>39668694.160000004</v>
      </c>
      <c r="UQ15" s="302">
        <v>1309893804.9100001</v>
      </c>
      <c r="UR15" s="302">
        <v>100870930.89999999</v>
      </c>
      <c r="US15" s="302">
        <v>98920943.12999998</v>
      </c>
      <c r="UT15" s="302">
        <v>175061128.62999997</v>
      </c>
      <c r="UU15" s="302">
        <v>190056655.81</v>
      </c>
      <c r="UV15" s="302">
        <v>170046123.97999996</v>
      </c>
      <c r="UW15" s="302">
        <v>151975258.53000003</v>
      </c>
      <c r="UX15" s="302">
        <v>98607106.410000026</v>
      </c>
      <c r="UY15" s="302">
        <v>94152086.390000001</v>
      </c>
      <c r="UZ15" s="302">
        <v>405028666.83999997</v>
      </c>
      <c r="VA15" s="302">
        <v>90557026.569999993</v>
      </c>
      <c r="VB15" s="302">
        <v>176580578.17000002</v>
      </c>
      <c r="VC15" s="302">
        <v>108368527.5</v>
      </c>
      <c r="VD15" s="302">
        <v>68469761.769999996</v>
      </c>
      <c r="VE15" s="302">
        <v>65830167.969999999</v>
      </c>
      <c r="VF15" s="302">
        <v>5457041696.9300003</v>
      </c>
      <c r="VG15" s="302">
        <v>176566084.66999999</v>
      </c>
      <c r="VH15" s="302">
        <v>117254172.76000002</v>
      </c>
      <c r="VI15" s="302">
        <v>109556344.71000001</v>
      </c>
      <c r="VJ15" s="302">
        <v>99435632.110000014</v>
      </c>
      <c r="VK15" s="302">
        <v>147232069.88</v>
      </c>
      <c r="VL15" s="302">
        <v>179277258.22999996</v>
      </c>
      <c r="VM15" s="302">
        <v>228914850.02000001</v>
      </c>
      <c r="VN15" s="302">
        <v>131641807.59999998</v>
      </c>
      <c r="VO15" s="302">
        <v>174883805.78999999</v>
      </c>
      <c r="VP15" s="302">
        <v>99279318.349999994</v>
      </c>
      <c r="VQ15" s="302">
        <v>286257323.69</v>
      </c>
      <c r="VR15" s="302">
        <v>182929210.19999999</v>
      </c>
      <c r="VS15" s="302">
        <v>213839945.53999999</v>
      </c>
      <c r="VT15" s="302">
        <v>301848368.2700001</v>
      </c>
      <c r="VU15" s="302">
        <v>140239764.79000002</v>
      </c>
      <c r="VV15" s="302">
        <v>186822315.66999996</v>
      </c>
      <c r="VW15" s="302">
        <v>150736472.15000001</v>
      </c>
      <c r="VX15" s="302">
        <v>90381136.659999996</v>
      </c>
      <c r="VY15" s="302">
        <v>233473906.44000006</v>
      </c>
      <c r="VZ15" s="302">
        <v>491445280.14999992</v>
      </c>
      <c r="WA15" s="302">
        <v>112072747.78999998</v>
      </c>
      <c r="WB15" s="302">
        <v>77582238.870000005</v>
      </c>
      <c r="WC15" s="302">
        <v>74279075.810000002</v>
      </c>
      <c r="WD15" s="302">
        <v>99493963.25999999</v>
      </c>
      <c r="WE15" s="302">
        <v>68751786.229999989</v>
      </c>
      <c r="WF15" s="302">
        <v>73615172.899999991</v>
      </c>
      <c r="WG15" s="302">
        <v>76330102.659999996</v>
      </c>
      <c r="WH15" s="302">
        <v>327053129.63000005</v>
      </c>
      <c r="WI15" s="302">
        <v>73276942.839999989</v>
      </c>
      <c r="WJ15" s="302">
        <v>11087706.189999999</v>
      </c>
      <c r="WK15" s="302">
        <v>28953701.950000003</v>
      </c>
      <c r="WL15" s="302">
        <v>13275146.649999999</v>
      </c>
      <c r="WM15" s="302">
        <v>2017289858.1200001</v>
      </c>
      <c r="WN15" s="302">
        <v>136496972.87</v>
      </c>
      <c r="WO15" s="302">
        <v>155548875.91999999</v>
      </c>
      <c r="WP15" s="302">
        <v>616205100.01000011</v>
      </c>
      <c r="WQ15" s="302">
        <v>147681986.95000002</v>
      </c>
      <c r="WR15" s="302">
        <v>164084236.72</v>
      </c>
      <c r="WS15" s="302">
        <v>264965475.18000001</v>
      </c>
      <c r="WT15" s="302">
        <v>134785940.22999999</v>
      </c>
      <c r="WU15" s="302">
        <v>117633404.5</v>
      </c>
      <c r="WV15" s="302">
        <v>253105922.42000002</v>
      </c>
      <c r="WW15" s="302">
        <v>216114794.82000002</v>
      </c>
      <c r="WX15" s="302">
        <v>87884056.689999983</v>
      </c>
      <c r="WY15" s="302">
        <v>82728199.549999997</v>
      </c>
      <c r="WZ15" s="302">
        <v>100694945.91</v>
      </c>
      <c r="XA15" s="302">
        <v>83482638.700000003</v>
      </c>
      <c r="XB15" s="302">
        <v>77557562.799999997</v>
      </c>
      <c r="XC15" s="302">
        <v>69776932.160000011</v>
      </c>
      <c r="XD15" s="302">
        <v>79141431.950000003</v>
      </c>
      <c r="XE15" s="302">
        <v>76703882.520000011</v>
      </c>
      <c r="XF15" s="302">
        <v>69695066.560000002</v>
      </c>
      <c r="XG15" s="302">
        <v>76917730</v>
      </c>
      <c r="XH15" s="302">
        <v>67160374.719999999</v>
      </c>
      <c r="XI15" s="302">
        <v>83934599.109999999</v>
      </c>
      <c r="XJ15" s="302">
        <v>2232358026.7800002</v>
      </c>
      <c r="XK15" s="302">
        <v>122338832.95000002</v>
      </c>
      <c r="XL15" s="302">
        <v>226020963.06999996</v>
      </c>
      <c r="XM15" s="302">
        <v>112360684.88000001</v>
      </c>
      <c r="XN15" s="302">
        <v>407078674.53999984</v>
      </c>
      <c r="XO15" s="302">
        <v>127333190.77999999</v>
      </c>
      <c r="XP15" s="302">
        <v>210556882.97999996</v>
      </c>
      <c r="XQ15" s="302">
        <v>80211888.440000013</v>
      </c>
      <c r="XR15" s="302">
        <v>292897738.82999998</v>
      </c>
      <c r="XS15" s="302">
        <v>334350491.37999994</v>
      </c>
      <c r="XT15" s="302">
        <v>149285483.27000001</v>
      </c>
      <c r="XU15" s="302">
        <v>103458820.68999998</v>
      </c>
      <c r="XV15" s="302">
        <v>85575943.350000009</v>
      </c>
      <c r="XW15" s="302">
        <v>77499160.790000007</v>
      </c>
      <c r="XX15" s="302">
        <v>47141217.000000007</v>
      </c>
      <c r="XY15" s="302">
        <v>48040703.800000004</v>
      </c>
      <c r="XZ15" s="302">
        <v>45549427.670000002</v>
      </c>
      <c r="YA15" s="302">
        <v>705553399.95999992</v>
      </c>
      <c r="YB15" s="302">
        <v>87901515.289999992</v>
      </c>
      <c r="YC15" s="302">
        <v>87981193.140000015</v>
      </c>
      <c r="YD15" s="302">
        <v>95364723.159999996</v>
      </c>
      <c r="YE15" s="302">
        <v>103211102.39</v>
      </c>
      <c r="YF15" s="302">
        <v>72032878.189999998</v>
      </c>
      <c r="YG15" s="302">
        <v>82441546.950000003</v>
      </c>
      <c r="YH15" s="302">
        <v>813016867.40999985</v>
      </c>
      <c r="YI15" s="302">
        <v>74418972.140000001</v>
      </c>
      <c r="YJ15" s="302">
        <v>109164519.97</v>
      </c>
      <c r="YK15" s="302">
        <v>122763014.07999998</v>
      </c>
      <c r="YL15" s="302">
        <v>68578021.239999995</v>
      </c>
      <c r="YM15" s="302">
        <v>81910277.279999986</v>
      </c>
      <c r="YN15" s="302">
        <v>55496254.010000005</v>
      </c>
      <c r="YO15" s="302">
        <v>52421467.829999998</v>
      </c>
      <c r="YP15" s="302">
        <v>228357929.98000002</v>
      </c>
      <c r="YQ15" s="302">
        <v>1705250894.9300001</v>
      </c>
      <c r="YR15" s="302">
        <v>73747166.809999987</v>
      </c>
      <c r="YS15" s="302">
        <v>171695855.07999998</v>
      </c>
      <c r="YT15" s="302">
        <v>314863710.79999995</v>
      </c>
      <c r="YU15" s="302">
        <v>241001711.87</v>
      </c>
      <c r="YV15" s="302">
        <v>79603716.950000033</v>
      </c>
      <c r="YW15" s="302">
        <v>97035051.73999998</v>
      </c>
      <c r="YX15" s="302">
        <v>187752392.99000001</v>
      </c>
      <c r="YY15" s="302">
        <v>206925564.21000001</v>
      </c>
      <c r="YZ15" s="302">
        <v>208294692.80000004</v>
      </c>
      <c r="ZA15" s="302">
        <v>58222311.649999999</v>
      </c>
      <c r="ZB15" s="302">
        <v>68637132.330000013</v>
      </c>
      <c r="ZC15" s="302">
        <v>61677493.630000003</v>
      </c>
      <c r="ZD15" s="302">
        <v>99826506.359999999</v>
      </c>
      <c r="ZE15" s="302">
        <v>73999359.230000019</v>
      </c>
      <c r="ZF15" s="302">
        <v>84249444.940000013</v>
      </c>
      <c r="ZG15" s="302">
        <v>74605900.459999993</v>
      </c>
      <c r="ZH15" s="302">
        <v>49918647.259999998</v>
      </c>
      <c r="ZI15" s="302">
        <v>64565254.670199998</v>
      </c>
      <c r="ZJ15" s="302">
        <v>50238951.700000003</v>
      </c>
      <c r="ZK15" s="302">
        <v>49288761.670000002</v>
      </c>
      <c r="ZL15" s="302">
        <v>20075938.939999998</v>
      </c>
      <c r="ZM15" s="302">
        <v>672948867.44999993</v>
      </c>
      <c r="ZN15" s="302">
        <v>76419046.300000012</v>
      </c>
      <c r="ZO15" s="302">
        <v>91211251.959999979</v>
      </c>
      <c r="ZP15" s="302">
        <v>83161112.640000001</v>
      </c>
      <c r="ZQ15" s="302">
        <v>77269854.790000007</v>
      </c>
      <c r="ZR15" s="302">
        <v>103626427.18000001</v>
      </c>
      <c r="ZS15" s="302">
        <v>72237144.829999998</v>
      </c>
      <c r="ZT15" s="302">
        <v>4174943266.6999998</v>
      </c>
      <c r="ZU15" s="302">
        <v>110741341.13999999</v>
      </c>
      <c r="ZV15" s="302">
        <v>71603547.959999993</v>
      </c>
      <c r="ZW15" s="302">
        <v>193624118.62999994</v>
      </c>
      <c r="ZX15" s="302">
        <v>171066495.05000001</v>
      </c>
      <c r="ZY15" s="302">
        <v>94211495.730000004</v>
      </c>
      <c r="ZZ15" s="302">
        <v>123363600.51000001</v>
      </c>
      <c r="AAA15" s="302">
        <v>137244844.66999999</v>
      </c>
      <c r="AAB15" s="302">
        <v>255890692.74999997</v>
      </c>
      <c r="AAC15" s="302">
        <v>72066783.689999983</v>
      </c>
      <c r="AAD15" s="302">
        <v>125935577.54000001</v>
      </c>
      <c r="AAE15" s="302">
        <v>589445286.44000006</v>
      </c>
      <c r="AAF15" s="302">
        <v>240912708.03999999</v>
      </c>
      <c r="AAG15" s="302">
        <v>55412851.040000007</v>
      </c>
      <c r="AAH15" s="302">
        <v>82201442.540000007</v>
      </c>
      <c r="AAI15" s="302">
        <v>84481799.160000011</v>
      </c>
      <c r="AAJ15" s="302">
        <v>53229853.359999999</v>
      </c>
      <c r="AAK15" s="302">
        <v>94830324.859999999</v>
      </c>
      <c r="AAL15" s="302">
        <v>53416675.819999993</v>
      </c>
      <c r="AAM15" s="302">
        <v>487000765.75999993</v>
      </c>
      <c r="AAN15" s="302">
        <v>367242689.32999998</v>
      </c>
      <c r="AAO15" s="302">
        <v>54059097.530000001</v>
      </c>
      <c r="AAP15" s="302">
        <v>45636286.419999994</v>
      </c>
      <c r="AAQ15" s="302">
        <v>45199876.509999998</v>
      </c>
      <c r="AAR15" s="302">
        <v>50814568.789999999</v>
      </c>
      <c r="AAS15" s="302">
        <v>36300660.090000004</v>
      </c>
      <c r="AAT15" s="302">
        <v>751419448.72000003</v>
      </c>
      <c r="AAU15" s="302">
        <v>119051692.89999999</v>
      </c>
      <c r="AAV15" s="302">
        <v>91183366.350000009</v>
      </c>
      <c r="AAW15" s="302">
        <v>149597181.55000004</v>
      </c>
      <c r="AAX15" s="302">
        <v>157376943.03</v>
      </c>
      <c r="AAY15" s="302">
        <v>83666854.239999995</v>
      </c>
      <c r="AAZ15" s="302">
        <v>72102802.189999998</v>
      </c>
      <c r="ABA15" s="302">
        <v>121603648.34999999</v>
      </c>
      <c r="ABB15" s="302">
        <v>985693031.98999989</v>
      </c>
      <c r="ABC15" s="302">
        <v>79047999.63000001</v>
      </c>
      <c r="ABD15" s="302">
        <v>152028678.36999997</v>
      </c>
      <c r="ABE15" s="302">
        <v>79613830.540000007</v>
      </c>
      <c r="ABF15" s="302">
        <v>56722164.580000006</v>
      </c>
      <c r="ABG15" s="302">
        <v>261304248.19999999</v>
      </c>
      <c r="ABH15" s="302">
        <v>47356574.840000004</v>
      </c>
      <c r="ABI15" s="302">
        <v>78226270.370000005</v>
      </c>
      <c r="ABJ15" s="302">
        <v>57224589.409999996</v>
      </c>
      <c r="ABK15" s="302">
        <v>117574748.67999999</v>
      </c>
      <c r="ABL15" s="302">
        <v>54589547.830000013</v>
      </c>
      <c r="ABM15" s="302">
        <v>1901880975.22</v>
      </c>
      <c r="ABN15" s="302">
        <v>89685776.560000002</v>
      </c>
      <c r="ABO15" s="302">
        <v>99325905.379999995</v>
      </c>
      <c r="ABP15" s="302">
        <v>174489948.52000001</v>
      </c>
      <c r="ABQ15" s="302">
        <v>70207271.070000008</v>
      </c>
      <c r="ABR15" s="302">
        <v>122235706.47000003</v>
      </c>
      <c r="ABS15" s="302">
        <v>142729292.41</v>
      </c>
      <c r="ABT15" s="302">
        <v>402195873.14999992</v>
      </c>
      <c r="ABU15" s="302">
        <v>879525907.72000003</v>
      </c>
      <c r="ABV15" s="302">
        <v>97405366.940000013</v>
      </c>
      <c r="ABW15" s="302">
        <v>109407373.77999999</v>
      </c>
      <c r="ABX15" s="302">
        <v>146616305.76000002</v>
      </c>
      <c r="ABY15" s="302">
        <v>129346820.61000001</v>
      </c>
      <c r="ABZ15" s="302">
        <v>371909730.52999997</v>
      </c>
      <c r="ACA15" s="302">
        <v>96958848.679999992</v>
      </c>
      <c r="ACB15" s="302">
        <v>115669284.58999999</v>
      </c>
      <c r="ACC15" s="302">
        <v>78105136.780000016</v>
      </c>
      <c r="ACD15" s="302">
        <v>66551218.800000012</v>
      </c>
      <c r="ACE15" s="302">
        <v>57094779.789999999</v>
      </c>
      <c r="ACF15" s="302">
        <v>451655555.89999998</v>
      </c>
      <c r="ACG15" s="302">
        <v>421765474.81000006</v>
      </c>
      <c r="ACH15" s="302">
        <v>46117425.629999995</v>
      </c>
      <c r="ACI15" s="302">
        <v>50712820.230000004</v>
      </c>
      <c r="ACJ15" s="302">
        <v>96080972.820000008</v>
      </c>
      <c r="ACK15" s="302">
        <v>37219628.090000004</v>
      </c>
      <c r="ACL15" s="302">
        <v>79849887.479999989</v>
      </c>
      <c r="ACM15" s="302">
        <v>66640841.759999998</v>
      </c>
      <c r="ACN15" s="302">
        <v>97126501.600000009</v>
      </c>
      <c r="ACO15" s="302">
        <v>1809886260.6000001</v>
      </c>
      <c r="ACP15" s="302">
        <v>279396614.16000003</v>
      </c>
      <c r="ACQ15" s="302">
        <v>215282312.76000002</v>
      </c>
      <c r="ACR15" s="302">
        <v>562693443.68999994</v>
      </c>
      <c r="ACS15" s="302">
        <v>47559267.93999999</v>
      </c>
      <c r="ACT15" s="302">
        <v>63467621.68</v>
      </c>
      <c r="ACU15" s="302">
        <v>95797396.089999989</v>
      </c>
      <c r="ACV15" s="302">
        <v>45230163.309999995</v>
      </c>
      <c r="ACW15" s="302">
        <v>2857797664.4300003</v>
      </c>
      <c r="ACX15" s="302">
        <v>355782725.34999996</v>
      </c>
      <c r="ACY15" s="302">
        <v>273297087.07999998</v>
      </c>
      <c r="ACZ15" s="302">
        <v>101321957.89</v>
      </c>
      <c r="ADA15" s="302">
        <v>125278166.41999999</v>
      </c>
      <c r="ADB15" s="302">
        <v>87199098.629999995</v>
      </c>
      <c r="ADC15" s="302">
        <v>100724492.38999999</v>
      </c>
      <c r="ADD15" s="302">
        <v>80926643.379999995</v>
      </c>
      <c r="ADE15" s="302">
        <v>75509075.070000008</v>
      </c>
      <c r="ADF15" s="302">
        <v>116688813.67</v>
      </c>
      <c r="ADG15" s="302">
        <v>169972042.42999998</v>
      </c>
      <c r="ADH15" s="302">
        <v>71404379.020000011</v>
      </c>
      <c r="ADI15" s="302">
        <v>97967204.99999997</v>
      </c>
      <c r="ADJ15" s="302">
        <v>113737364.79000001</v>
      </c>
      <c r="ADK15" s="302">
        <v>120376820.96000001</v>
      </c>
      <c r="ADL15" s="302">
        <v>74483703.890000001</v>
      </c>
      <c r="ADM15" s="302">
        <v>187544975.53999999</v>
      </c>
      <c r="ADN15" s="302">
        <v>70944720.529999986</v>
      </c>
      <c r="ADO15" s="302">
        <v>146513147.52000001</v>
      </c>
      <c r="ADP15" s="302">
        <v>0</v>
      </c>
      <c r="ADQ15" s="302">
        <v>1555733303.5</v>
      </c>
      <c r="ADR15" s="302">
        <v>194259205.87000003</v>
      </c>
      <c r="ADS15" s="302">
        <v>178711437.63</v>
      </c>
      <c r="ADT15" s="302">
        <v>132877363.83000001</v>
      </c>
      <c r="ADU15" s="302">
        <v>97459310.390000001</v>
      </c>
      <c r="ADV15" s="302">
        <v>232810025.59000003</v>
      </c>
      <c r="ADW15" s="302">
        <v>90549558.939999998</v>
      </c>
      <c r="ADX15" s="302">
        <v>120174172.18000001</v>
      </c>
      <c r="ADY15" s="302">
        <v>83026317.00999999</v>
      </c>
      <c r="ADZ15" s="302">
        <v>28245605.09</v>
      </c>
      <c r="AEA15" s="302">
        <v>896556057.75999987</v>
      </c>
      <c r="AEB15" s="302">
        <v>506344689.48000002</v>
      </c>
      <c r="AEC15" s="302">
        <v>192919749.78999999</v>
      </c>
      <c r="AED15" s="302">
        <v>143329576.43000001</v>
      </c>
      <c r="AEE15" s="302">
        <v>231973580.37</v>
      </c>
      <c r="AEF15" s="302">
        <v>200567627.88</v>
      </c>
      <c r="AEG15" s="302">
        <v>106667057.88000001</v>
      </c>
      <c r="AEH15" s="302">
        <v>141729526.66</v>
      </c>
      <c r="AEI15" s="302">
        <v>69821824.339999989</v>
      </c>
      <c r="AEJ15" s="302">
        <v>135727049.82999998</v>
      </c>
      <c r="AEK15" s="302">
        <v>105716386.34</v>
      </c>
      <c r="AEL15" s="302">
        <v>98432134.379999995</v>
      </c>
      <c r="AEM15" s="302">
        <v>135973134.63999999</v>
      </c>
      <c r="AEN15" s="302">
        <v>1059148119.75</v>
      </c>
      <c r="AEO15" s="302">
        <v>185092453.03</v>
      </c>
      <c r="AEP15" s="302">
        <v>137687082.27000001</v>
      </c>
      <c r="AEQ15" s="302">
        <v>113503737.59999999</v>
      </c>
      <c r="AER15" s="302">
        <v>122960280.88000001</v>
      </c>
      <c r="AES15" s="302">
        <v>93434778.060000017</v>
      </c>
      <c r="AET15" s="302">
        <v>78492932.159999996</v>
      </c>
      <c r="AEU15" s="302">
        <v>179912028.04999998</v>
      </c>
      <c r="AEV15" s="302">
        <v>162088487.34999996</v>
      </c>
      <c r="AEW15" s="302">
        <v>93269901.459999979</v>
      </c>
      <c r="AEX15" s="302">
        <v>169514356.94999999</v>
      </c>
      <c r="AEY15" s="302">
        <v>73164352.820000008</v>
      </c>
      <c r="AEZ15" s="302">
        <v>953079085.16000009</v>
      </c>
      <c r="AFA15" s="302">
        <v>72894340.219999999</v>
      </c>
      <c r="AFB15" s="302">
        <v>79453452.829999983</v>
      </c>
      <c r="AFC15" s="302">
        <v>81676320.659999996</v>
      </c>
      <c r="AFD15" s="302">
        <v>216195446.60999995</v>
      </c>
      <c r="AFE15" s="302">
        <v>87947683.549999997</v>
      </c>
      <c r="AFF15" s="302">
        <v>60479882.429999992</v>
      </c>
      <c r="AFG15" s="302">
        <v>83045141.090000004</v>
      </c>
      <c r="AFH15" s="302">
        <v>69251363.390000001</v>
      </c>
      <c r="AFI15" s="302">
        <v>102667075.28000002</v>
      </c>
      <c r="AFJ15" s="302">
        <v>57105749.940000005</v>
      </c>
      <c r="AFK15" s="302">
        <v>1426683850.72</v>
      </c>
      <c r="AFL15" s="302">
        <v>307156747.05000007</v>
      </c>
      <c r="AFM15" s="302">
        <v>140101076.72999999</v>
      </c>
      <c r="AFN15" s="302">
        <v>70780079.580000013</v>
      </c>
      <c r="AFO15" s="302">
        <v>199438870.64000002</v>
      </c>
      <c r="AFP15" s="302">
        <v>169712136.23000002</v>
      </c>
      <c r="AFQ15" s="302">
        <v>66383105.039999992</v>
      </c>
      <c r="AFR15" s="302">
        <v>81481140.760000005</v>
      </c>
      <c r="AFS15" s="302">
        <v>2733888307.6400003</v>
      </c>
      <c r="AFT15" s="302">
        <v>1399259858.5900002</v>
      </c>
      <c r="AFU15" s="302">
        <v>88751063.189999998</v>
      </c>
      <c r="AFV15" s="302">
        <v>215427269.91</v>
      </c>
      <c r="AFW15" s="302">
        <v>359952674.42000002</v>
      </c>
      <c r="AFX15" s="302">
        <v>170410356.56999996</v>
      </c>
      <c r="AFY15" s="302">
        <v>140788111.33999997</v>
      </c>
      <c r="AFZ15" s="302">
        <v>144218864.50999999</v>
      </c>
      <c r="AGA15" s="302">
        <v>50581794.519999988</v>
      </c>
      <c r="AGB15" s="302">
        <v>110589280.19</v>
      </c>
      <c r="AGC15" s="302">
        <v>147606534.36000001</v>
      </c>
      <c r="AGD15" s="302">
        <v>81692863.75</v>
      </c>
      <c r="AGE15" s="302">
        <v>74071918.790000021</v>
      </c>
      <c r="AGF15" s="302">
        <v>86822421.269999996</v>
      </c>
      <c r="AGG15" s="302">
        <v>77940762.310000002</v>
      </c>
      <c r="AGH15" s="302">
        <v>90124594.120000005</v>
      </c>
      <c r="AGI15" s="302">
        <v>75429493.890000001</v>
      </c>
      <c r="AGJ15" s="302">
        <v>571507766.34000003</v>
      </c>
      <c r="AGK15" s="302">
        <v>79573542.459999993</v>
      </c>
      <c r="AGL15" s="302">
        <v>104579161.63000001</v>
      </c>
      <c r="AGM15" s="302">
        <v>96853693.060000017</v>
      </c>
      <c r="AGN15" s="302">
        <v>166564639.64999998</v>
      </c>
      <c r="AGO15" s="302">
        <v>82585188.409999996</v>
      </c>
      <c r="AGP15" s="302">
        <v>28656421.020000003</v>
      </c>
    </row>
    <row r="16" spans="1:874" x14ac:dyDescent="0.25">
      <c r="A16" s="297" t="s">
        <v>661</v>
      </c>
      <c r="B16" s="298" t="s">
        <v>19</v>
      </c>
      <c r="C16" s="297" t="s">
        <v>20</v>
      </c>
      <c r="D16" s="299">
        <v>517668451.10000002</v>
      </c>
      <c r="E16" s="299">
        <v>22709202.239999998</v>
      </c>
      <c r="F16" s="299">
        <v>33487792.210000001</v>
      </c>
      <c r="G16" s="299">
        <v>5582512.7800000003</v>
      </c>
      <c r="H16" s="299">
        <v>34163866.710000001</v>
      </c>
      <c r="I16" s="299">
        <v>11300112.220000001</v>
      </c>
      <c r="J16" s="299">
        <v>34407190.119999997</v>
      </c>
      <c r="K16" s="299">
        <v>9901038.8399999999</v>
      </c>
      <c r="L16" s="299">
        <v>13468462.140000001</v>
      </c>
      <c r="M16" s="299">
        <v>8584942.1699999999</v>
      </c>
      <c r="N16" s="299">
        <v>6051394.6500000004</v>
      </c>
      <c r="O16" s="299">
        <v>6182459.25</v>
      </c>
      <c r="P16" s="299">
        <v>6341440.9100000001</v>
      </c>
      <c r="Q16" s="299">
        <v>4270607.09</v>
      </c>
      <c r="R16" s="299">
        <v>5693709.0800000001</v>
      </c>
      <c r="S16" s="299">
        <v>13481684.24</v>
      </c>
      <c r="T16" s="299">
        <v>11412919.380000001</v>
      </c>
      <c r="U16" s="299">
        <v>1916856.62</v>
      </c>
      <c r="V16" s="299">
        <v>409352434.99000001</v>
      </c>
      <c r="W16" s="299">
        <v>47386682.07</v>
      </c>
      <c r="X16" s="299">
        <v>8971865.5299999993</v>
      </c>
      <c r="Y16" s="299">
        <v>17839120.710000001</v>
      </c>
      <c r="Z16" s="299">
        <v>12651668.939999999</v>
      </c>
      <c r="AA16" s="299">
        <v>13428312.07</v>
      </c>
      <c r="AB16" s="299">
        <v>3432718.21</v>
      </c>
      <c r="AC16" s="299">
        <v>61730490.020000003</v>
      </c>
      <c r="AD16" s="299">
        <v>14503724.640000001</v>
      </c>
      <c r="AE16" s="299">
        <v>13186363.609999999</v>
      </c>
      <c r="AF16" s="299">
        <v>61622496.640000001</v>
      </c>
      <c r="AG16" s="299">
        <v>10273683.460000001</v>
      </c>
      <c r="AH16" s="299">
        <v>24372919.489999998</v>
      </c>
      <c r="AI16" s="299">
        <v>24243329.690000001</v>
      </c>
      <c r="AJ16" s="299">
        <v>10029219.99</v>
      </c>
      <c r="AK16" s="299">
        <v>4556550.34</v>
      </c>
      <c r="AL16" s="299">
        <v>9854325.9600000009</v>
      </c>
      <c r="AM16" s="299">
        <v>11232287.560000001</v>
      </c>
      <c r="AN16" s="299">
        <v>5036320.42</v>
      </c>
      <c r="AO16" s="299">
        <v>8407294.2300000004</v>
      </c>
      <c r="AP16" s="299">
        <v>7021946.3300000001</v>
      </c>
      <c r="AQ16" s="299">
        <v>4492835.78</v>
      </c>
      <c r="AR16" s="299">
        <v>6873905.3899999997</v>
      </c>
      <c r="AS16" s="299">
        <v>2344814.9</v>
      </c>
      <c r="AT16" s="299">
        <v>155508573.21000001</v>
      </c>
      <c r="AU16" s="299">
        <v>3262936.67</v>
      </c>
      <c r="AV16" s="299">
        <v>2233019.73</v>
      </c>
      <c r="AW16" s="299">
        <v>4673491.6900000004</v>
      </c>
      <c r="AX16" s="299">
        <v>10833105.210000001</v>
      </c>
      <c r="AY16" s="299">
        <v>11388873.199999999</v>
      </c>
      <c r="AZ16" s="299">
        <v>3713603.32</v>
      </c>
      <c r="BA16" s="299">
        <v>6001082.5700000003</v>
      </c>
      <c r="BB16" s="299">
        <v>3090932.47</v>
      </c>
      <c r="BC16" s="299">
        <v>2569932.2400000002</v>
      </c>
      <c r="BD16" s="299">
        <v>1924604.24</v>
      </c>
      <c r="BE16" s="299">
        <v>1725274.55</v>
      </c>
      <c r="BF16" s="299">
        <v>29432256.629999999</v>
      </c>
      <c r="BG16" s="299">
        <v>2115810.91</v>
      </c>
      <c r="BH16" s="299">
        <v>1324118.07</v>
      </c>
      <c r="BI16" s="299">
        <v>194576360.02000001</v>
      </c>
      <c r="BJ16" s="299">
        <v>83277309.819999993</v>
      </c>
      <c r="BK16" s="299">
        <v>12749854.529999999</v>
      </c>
      <c r="BL16" s="299">
        <v>4899446.54</v>
      </c>
      <c r="BM16" s="299">
        <v>19258397.59</v>
      </c>
      <c r="BN16" s="299">
        <v>12243958.5</v>
      </c>
      <c r="BO16" s="299">
        <v>7385806.71</v>
      </c>
      <c r="BP16" s="299">
        <v>237556627.69</v>
      </c>
      <c r="BQ16" s="299">
        <v>9111111.7100000009</v>
      </c>
      <c r="BR16" s="299">
        <v>9507167.8100000005</v>
      </c>
      <c r="BS16" s="299">
        <v>9989293.1399999987</v>
      </c>
      <c r="BT16" s="299">
        <v>4471248.17</v>
      </c>
      <c r="BU16" s="299">
        <v>6864122.0800000001</v>
      </c>
      <c r="BV16" s="299">
        <v>5616547.0999999996</v>
      </c>
      <c r="BW16" s="299">
        <v>8972667.4499999993</v>
      </c>
      <c r="BX16" s="299">
        <v>49888541.07</v>
      </c>
      <c r="BY16" s="299">
        <v>5829531.5499999998</v>
      </c>
      <c r="BZ16" s="299">
        <v>10539973.26</v>
      </c>
      <c r="CA16" s="299">
        <v>15137649.369999999</v>
      </c>
      <c r="CB16" s="299">
        <v>6578868.5099999998</v>
      </c>
      <c r="CC16" s="299">
        <v>3131079.25</v>
      </c>
      <c r="CD16" s="299">
        <v>5377984.0700000003</v>
      </c>
      <c r="CE16" s="299">
        <v>458750769.32999998</v>
      </c>
      <c r="CF16" s="299">
        <v>11439810.52</v>
      </c>
      <c r="CG16" s="299">
        <v>21168856.710000001</v>
      </c>
      <c r="CH16" s="299">
        <v>6421418.8499999996</v>
      </c>
      <c r="CI16" s="299">
        <v>10466890.82</v>
      </c>
      <c r="CJ16" s="299">
        <v>6428283.1500000004</v>
      </c>
      <c r="CK16" s="299">
        <v>10123330.380000001</v>
      </c>
      <c r="CL16" s="299">
        <v>14065755.84</v>
      </c>
      <c r="CM16" s="299">
        <v>3579631.24</v>
      </c>
      <c r="CN16" s="299">
        <v>7327927.0899999999</v>
      </c>
      <c r="CO16" s="299">
        <v>6490860.46</v>
      </c>
      <c r="CP16" s="299">
        <v>9153590.8100000005</v>
      </c>
      <c r="CQ16" s="299">
        <v>6798027.7800000003</v>
      </c>
      <c r="CR16" s="299">
        <v>154053835.66999999</v>
      </c>
      <c r="CS16" s="299">
        <v>6883783.6799999997</v>
      </c>
      <c r="CT16" s="299">
        <v>7384855.9699999997</v>
      </c>
      <c r="CU16" s="299">
        <v>16173583.25</v>
      </c>
      <c r="CV16" s="299">
        <v>4149833.19</v>
      </c>
      <c r="CW16" s="299">
        <v>16810463.329999998</v>
      </c>
      <c r="CX16" s="299">
        <v>5244672.9400000004</v>
      </c>
      <c r="CY16" s="299">
        <v>2997320.41</v>
      </c>
      <c r="CZ16" s="299">
        <v>112060267.83</v>
      </c>
      <c r="DA16" s="299">
        <v>124127104.34</v>
      </c>
      <c r="DB16" s="299">
        <v>11237023.369999999</v>
      </c>
      <c r="DC16" s="299">
        <v>10851793.4</v>
      </c>
      <c r="DD16" s="299">
        <v>22219045.120000001</v>
      </c>
      <c r="DE16" s="299">
        <v>15363837.52</v>
      </c>
      <c r="DF16" s="299">
        <v>10540019.939999999</v>
      </c>
      <c r="DG16" s="299">
        <v>15197060.470000001</v>
      </c>
      <c r="DH16" s="299">
        <v>4668042.16</v>
      </c>
      <c r="DI16" s="299">
        <v>709131930.46000004</v>
      </c>
      <c r="DJ16" s="299">
        <v>8050533.8799999999</v>
      </c>
      <c r="DK16" s="299">
        <v>19685774.329999998</v>
      </c>
      <c r="DL16" s="299">
        <v>14822573.02</v>
      </c>
      <c r="DM16" s="299">
        <v>16620629.859999999</v>
      </c>
      <c r="DN16" s="299">
        <v>10965326.4</v>
      </c>
      <c r="DO16" s="299">
        <v>24395101</v>
      </c>
      <c r="DP16" s="299">
        <v>11647470.619999999</v>
      </c>
      <c r="DQ16" s="299">
        <v>22891792.629999999</v>
      </c>
      <c r="DR16" s="299">
        <v>182180187.71000001</v>
      </c>
      <c r="DS16" s="299">
        <v>15630656.18</v>
      </c>
      <c r="DT16" s="299">
        <v>54272566.259999998</v>
      </c>
      <c r="DU16" s="299">
        <v>47703935.68</v>
      </c>
      <c r="DV16" s="299">
        <v>12261345.960000001</v>
      </c>
      <c r="DW16" s="299">
        <v>24575605.739999998</v>
      </c>
      <c r="DX16" s="299">
        <v>17574509.5</v>
      </c>
      <c r="DY16" s="299">
        <v>3493482.46</v>
      </c>
      <c r="DZ16" s="299">
        <v>8711329.5399999991</v>
      </c>
      <c r="EA16" s="299">
        <v>7162706.2800000003</v>
      </c>
      <c r="EB16" s="299">
        <v>21905041</v>
      </c>
      <c r="EC16" s="299">
        <v>84172948.730000004</v>
      </c>
      <c r="ED16" s="299">
        <v>66917735.420000002</v>
      </c>
      <c r="EE16" s="299">
        <v>8249253.3700000001</v>
      </c>
      <c r="EF16" s="299">
        <v>11147136.18</v>
      </c>
      <c r="EG16" s="299">
        <v>15483923.619999999</v>
      </c>
      <c r="EH16" s="299">
        <v>25892177</v>
      </c>
      <c r="EI16" s="299">
        <v>23567071.489999998</v>
      </c>
      <c r="EJ16" s="299">
        <v>6900648.8600000003</v>
      </c>
      <c r="EK16" s="299">
        <v>15863264.59</v>
      </c>
      <c r="EL16" s="299">
        <v>369664427.37</v>
      </c>
      <c r="EM16" s="299">
        <v>7058573.8700000001</v>
      </c>
      <c r="EN16" s="299">
        <v>9526424.8000000007</v>
      </c>
      <c r="EO16" s="299">
        <v>9187743.6300000008</v>
      </c>
      <c r="EP16" s="299">
        <v>2912931.54</v>
      </c>
      <c r="EQ16" s="299">
        <v>2439685.84</v>
      </c>
      <c r="ER16" s="299">
        <v>16707383.609999999</v>
      </c>
      <c r="ES16" s="299">
        <v>10203502</v>
      </c>
      <c r="ET16" s="299">
        <v>8599226.1899999995</v>
      </c>
      <c r="EU16" s="299">
        <v>149340525.31999999</v>
      </c>
      <c r="EV16" s="299">
        <v>3977655.4</v>
      </c>
      <c r="EW16" s="299">
        <v>9828906.8800000008</v>
      </c>
      <c r="EX16" s="299">
        <v>16582631.029999999</v>
      </c>
      <c r="EY16" s="299">
        <v>27895434.890000001</v>
      </c>
      <c r="EZ16" s="299">
        <v>24627806.359999999</v>
      </c>
      <c r="FA16" s="299">
        <v>12689968.539999999</v>
      </c>
      <c r="FB16" s="299">
        <v>7140728.8700000001</v>
      </c>
      <c r="FC16" s="299">
        <v>7017724.2000000002</v>
      </c>
      <c r="FD16" s="299">
        <v>5241633.71</v>
      </c>
      <c r="FE16" s="299">
        <v>6024772.8099999996</v>
      </c>
      <c r="FF16" s="299">
        <v>3107287.23</v>
      </c>
      <c r="FG16" s="299">
        <v>102863585.28</v>
      </c>
      <c r="FH16" s="299">
        <v>5435092.7000000002</v>
      </c>
      <c r="FI16" s="299">
        <v>5232397.13</v>
      </c>
      <c r="FJ16" s="299">
        <v>8241526.04</v>
      </c>
      <c r="FK16" s="299">
        <v>9901454.8200000003</v>
      </c>
      <c r="FL16" s="299">
        <v>10536668.85</v>
      </c>
      <c r="FM16" s="299">
        <v>0</v>
      </c>
      <c r="FN16" s="299">
        <v>1853977.83</v>
      </c>
      <c r="FO16" s="299">
        <v>404337268.60000002</v>
      </c>
      <c r="FP16" s="299">
        <v>7389964.8600000003</v>
      </c>
      <c r="FQ16" s="299">
        <v>19903243.379999999</v>
      </c>
      <c r="FR16" s="299">
        <v>14525309.890000001</v>
      </c>
      <c r="FS16" s="299">
        <v>19103845.34</v>
      </c>
      <c r="FT16" s="299">
        <v>8972670.4499999993</v>
      </c>
      <c r="FU16" s="299">
        <v>26111740.84</v>
      </c>
      <c r="FV16" s="299">
        <v>14466876.880000001</v>
      </c>
      <c r="FW16" s="299">
        <v>13292101.17</v>
      </c>
      <c r="FX16" s="299">
        <v>14261590.08</v>
      </c>
      <c r="FY16" s="299">
        <v>22826640.77</v>
      </c>
      <c r="FZ16" s="299">
        <v>7648459.5499999998</v>
      </c>
      <c r="GA16" s="299">
        <v>7213748.04</v>
      </c>
      <c r="GB16" s="299">
        <v>174307420.74000001</v>
      </c>
      <c r="GC16" s="299">
        <v>5781573.1299999999</v>
      </c>
      <c r="GD16" s="299">
        <v>5906466.5300000003</v>
      </c>
      <c r="GE16" s="299">
        <v>33619022.770000003</v>
      </c>
      <c r="GF16" s="299">
        <v>11698484.220000001</v>
      </c>
      <c r="GG16" s="299">
        <v>6923742.8200000003</v>
      </c>
      <c r="GH16" s="299">
        <v>6967885.1799999997</v>
      </c>
      <c r="GI16" s="299">
        <v>34122266.700000003</v>
      </c>
      <c r="GJ16" s="299">
        <v>5040092.67</v>
      </c>
      <c r="GK16" s="299">
        <v>2837827.9</v>
      </c>
      <c r="GL16" s="299">
        <v>1498433.8</v>
      </c>
      <c r="GM16" s="299">
        <v>2537146.5</v>
      </c>
      <c r="GN16" s="299">
        <v>91295235.609999999</v>
      </c>
      <c r="GO16" s="299">
        <v>13081335.189999999</v>
      </c>
      <c r="GP16" s="299">
        <v>4339713.04</v>
      </c>
      <c r="GQ16" s="299">
        <v>16122152.300000001</v>
      </c>
      <c r="GR16" s="299">
        <v>1700893.75</v>
      </c>
      <c r="GS16" s="299">
        <v>9094125.4499999993</v>
      </c>
      <c r="GT16" s="299">
        <v>8483024.5</v>
      </c>
      <c r="GU16" s="299">
        <v>4432721.88</v>
      </c>
      <c r="GV16" s="299">
        <v>82378156.840000004</v>
      </c>
      <c r="GW16" s="299">
        <v>7137989.3099999996</v>
      </c>
      <c r="GX16" s="299">
        <v>15153361.189999999</v>
      </c>
      <c r="GY16" s="299">
        <v>9032389.6300000008</v>
      </c>
      <c r="GZ16" s="299">
        <v>428798276.39999998</v>
      </c>
      <c r="HA16" s="299">
        <v>14233372.25</v>
      </c>
      <c r="HB16" s="299">
        <v>23219989.120000001</v>
      </c>
      <c r="HC16" s="299">
        <v>21641730.559999999</v>
      </c>
      <c r="HD16" s="299">
        <v>12433617.619999999</v>
      </c>
      <c r="HE16" s="299">
        <v>37768170.729999997</v>
      </c>
      <c r="HF16" s="299">
        <v>182281339.53999999</v>
      </c>
      <c r="HG16" s="299">
        <v>14610306.01</v>
      </c>
      <c r="HH16" s="299">
        <v>19139987.18</v>
      </c>
      <c r="HI16" s="299">
        <v>9687856.0700000003</v>
      </c>
      <c r="HJ16" s="299">
        <v>10547027.689999999</v>
      </c>
      <c r="HK16" s="299">
        <v>8967521.4499999993</v>
      </c>
      <c r="HL16" s="299">
        <v>9384351.6099999994</v>
      </c>
      <c r="HM16" s="299">
        <v>5085104.67</v>
      </c>
      <c r="HN16" s="299">
        <v>260537383.02000001</v>
      </c>
      <c r="HO16" s="299">
        <v>68559269.439999998</v>
      </c>
      <c r="HP16" s="299">
        <v>9492289.6300000008</v>
      </c>
      <c r="HQ16" s="299">
        <v>10710285.6</v>
      </c>
      <c r="HR16" s="299">
        <v>7478831.1699999999</v>
      </c>
      <c r="HS16" s="299">
        <v>4231061.24</v>
      </c>
      <c r="HT16" s="299">
        <v>21619227.829999998</v>
      </c>
      <c r="HU16" s="299">
        <v>8669402.3599999994</v>
      </c>
      <c r="HV16" s="299">
        <v>8137014.9400000004</v>
      </c>
      <c r="HW16" s="299">
        <v>7695774.7999999998</v>
      </c>
      <c r="HX16" s="299">
        <v>7163903.4500000002</v>
      </c>
      <c r="HY16" s="299">
        <v>12679436.32</v>
      </c>
      <c r="HZ16" s="299">
        <v>2026355.7</v>
      </c>
      <c r="IA16" s="299">
        <v>8104720.6500000004</v>
      </c>
      <c r="IB16" s="299">
        <v>3107370.95</v>
      </c>
      <c r="IC16" s="299">
        <v>3284757.5</v>
      </c>
      <c r="ID16" s="299">
        <v>222036076.11000001</v>
      </c>
      <c r="IE16" s="299">
        <v>62471532.119999997</v>
      </c>
      <c r="IF16" s="299">
        <v>14749136.4</v>
      </c>
      <c r="IG16" s="299">
        <v>23321258.870000001</v>
      </c>
      <c r="IH16" s="299">
        <v>29367274.399999999</v>
      </c>
      <c r="II16" s="299">
        <v>8432839.6400000006</v>
      </c>
      <c r="IJ16" s="299">
        <v>7814733.3600000003</v>
      </c>
      <c r="IK16" s="299">
        <v>4149231.99</v>
      </c>
      <c r="IL16" s="299">
        <v>4221883.87</v>
      </c>
      <c r="IM16" s="299">
        <v>5979046.1500000004</v>
      </c>
      <c r="IN16" s="299">
        <v>7999055.25</v>
      </c>
      <c r="IO16" s="299">
        <v>436879126.63999999</v>
      </c>
      <c r="IP16" s="299">
        <v>92209727.75</v>
      </c>
      <c r="IQ16" s="299">
        <v>13042585.689999999</v>
      </c>
      <c r="IR16" s="299">
        <v>7293833.9800000004</v>
      </c>
      <c r="IS16" s="299">
        <v>6757655.5499999998</v>
      </c>
      <c r="IT16" s="299">
        <v>2165667.08</v>
      </c>
      <c r="IU16" s="299">
        <v>7200074.0999999996</v>
      </c>
      <c r="IV16" s="299">
        <v>2187267.0099999998</v>
      </c>
      <c r="IW16" s="299">
        <v>2545682.5699999998</v>
      </c>
      <c r="IX16" s="299">
        <v>7751831.9199999999</v>
      </c>
      <c r="IY16" s="299">
        <v>6901164.5099999998</v>
      </c>
      <c r="IZ16" s="299">
        <v>4327887.34</v>
      </c>
      <c r="JA16" s="299">
        <v>91907156.569999993</v>
      </c>
      <c r="JB16" s="299">
        <v>29409178.489999998</v>
      </c>
      <c r="JC16" s="299">
        <v>8697717.0899999999</v>
      </c>
      <c r="JD16" s="299">
        <v>5776353.7699999996</v>
      </c>
      <c r="JE16" s="299">
        <v>2962411.06</v>
      </c>
      <c r="JF16" s="299">
        <v>3448083.47</v>
      </c>
      <c r="JG16" s="299">
        <v>104856612.56</v>
      </c>
      <c r="JH16" s="299">
        <v>3842805.42</v>
      </c>
      <c r="JI16" s="299">
        <v>8337870.0599999996</v>
      </c>
      <c r="JJ16" s="299">
        <v>13267916.48</v>
      </c>
      <c r="JK16" s="299">
        <v>7149667.0300000003</v>
      </c>
      <c r="JL16" s="299">
        <v>13157797.800000001</v>
      </c>
      <c r="JM16" s="299">
        <v>5016385.1399999997</v>
      </c>
      <c r="JN16" s="299">
        <v>238601227.44</v>
      </c>
      <c r="JO16" s="299">
        <v>62599764.210000001</v>
      </c>
      <c r="JP16" s="299">
        <v>11208875.92</v>
      </c>
      <c r="JQ16" s="299">
        <v>3040050.26</v>
      </c>
      <c r="JR16" s="299">
        <v>13140858.050000001</v>
      </c>
      <c r="JS16" s="299">
        <v>2163449.33</v>
      </c>
      <c r="JT16" s="299">
        <v>39759430.090000004</v>
      </c>
      <c r="JU16" s="299">
        <v>12641064.33</v>
      </c>
      <c r="JV16" s="299">
        <v>6506845.4400000004</v>
      </c>
      <c r="JW16" s="299">
        <v>15803475.01</v>
      </c>
      <c r="JX16" s="299">
        <v>8905191.0800000001</v>
      </c>
      <c r="JY16" s="299">
        <v>5993844.8099999996</v>
      </c>
      <c r="JZ16" s="299">
        <v>5489158.8300000001</v>
      </c>
      <c r="KA16" s="299">
        <v>1026469.11</v>
      </c>
      <c r="KB16" s="299">
        <v>4298792.3499999996</v>
      </c>
      <c r="KC16" s="299">
        <v>410423123.02999997</v>
      </c>
      <c r="KD16" s="299">
        <v>33593450.979999997</v>
      </c>
      <c r="KE16" s="299">
        <v>11493657.66</v>
      </c>
      <c r="KF16" s="299">
        <v>9595558.3699999992</v>
      </c>
      <c r="KG16" s="299">
        <v>13749543.710000001</v>
      </c>
      <c r="KH16" s="299">
        <v>14205608.949999999</v>
      </c>
      <c r="KI16" s="299">
        <v>36847897.159999996</v>
      </c>
      <c r="KJ16" s="299">
        <v>12058351.140000001</v>
      </c>
      <c r="KK16" s="299">
        <v>5481125.5099999998</v>
      </c>
      <c r="KL16" s="299">
        <v>74630179.099999994</v>
      </c>
      <c r="KM16" s="299">
        <v>7207338.7000000002</v>
      </c>
      <c r="KN16" s="299">
        <v>12270332.529999999</v>
      </c>
      <c r="KO16" s="299">
        <v>29804026.359999999</v>
      </c>
      <c r="KP16" s="299">
        <v>6117134.9400000004</v>
      </c>
      <c r="KQ16" s="299">
        <v>13995875.140000001</v>
      </c>
      <c r="KR16" s="299">
        <v>181543502.84999999</v>
      </c>
      <c r="KS16" s="299">
        <v>11425618.119999999</v>
      </c>
      <c r="KT16" s="299">
        <v>176052089.33000001</v>
      </c>
      <c r="KU16" s="299">
        <v>7120883.1299999999</v>
      </c>
      <c r="KV16" s="299">
        <v>3737072.95</v>
      </c>
      <c r="KW16" s="299">
        <v>17269908.66</v>
      </c>
      <c r="KX16" s="299">
        <v>19906268.620000001</v>
      </c>
      <c r="KY16" s="299">
        <v>9884080.2699999996</v>
      </c>
      <c r="KZ16" s="299">
        <v>9064405.8499999996</v>
      </c>
      <c r="LA16" s="299">
        <v>6600152.3399999999</v>
      </c>
      <c r="LB16" s="299">
        <v>560724241.77999997</v>
      </c>
      <c r="LC16" s="299">
        <v>46974184.700000003</v>
      </c>
      <c r="LD16" s="299">
        <v>84539620.269999996</v>
      </c>
      <c r="LE16" s="299">
        <v>65468862.350000001</v>
      </c>
      <c r="LF16" s="299">
        <v>8704301.9900000002</v>
      </c>
      <c r="LG16" s="299">
        <v>8440954.9800000004</v>
      </c>
      <c r="LH16" s="299">
        <v>4496865.8600000003</v>
      </c>
      <c r="LI16" s="299">
        <v>10065045.390000001</v>
      </c>
      <c r="LJ16" s="299">
        <v>8023821.6299999999</v>
      </c>
      <c r="LK16" s="299">
        <v>14498477.09</v>
      </c>
      <c r="LL16" s="299">
        <v>132742239.54000001</v>
      </c>
      <c r="LM16" s="299">
        <v>15197213.789999999</v>
      </c>
      <c r="LN16" s="299">
        <v>7857580.0899999999</v>
      </c>
      <c r="LO16" s="299">
        <v>195591222.05000001</v>
      </c>
      <c r="LP16" s="299">
        <v>121241398.20999999</v>
      </c>
      <c r="LQ16" s="299">
        <v>300275756.07999998</v>
      </c>
      <c r="LR16" s="299">
        <v>76198956.450000003</v>
      </c>
      <c r="LS16" s="299">
        <v>28971800.870000001</v>
      </c>
      <c r="LT16" s="299">
        <v>20514930.280000001</v>
      </c>
      <c r="LU16" s="299">
        <v>23164793.25</v>
      </c>
      <c r="LV16" s="299">
        <v>22845970.18</v>
      </c>
      <c r="LW16" s="299">
        <v>11888195.869999999</v>
      </c>
      <c r="LX16" s="299">
        <v>29821573.719999999</v>
      </c>
      <c r="LY16" s="299">
        <v>44264822.109999999</v>
      </c>
      <c r="LZ16" s="299">
        <v>9270888.2899999991</v>
      </c>
      <c r="MA16" s="299">
        <v>315276928.11000001</v>
      </c>
      <c r="MB16" s="299">
        <v>6427717.9699999997</v>
      </c>
      <c r="MC16" s="299">
        <v>2817576.96</v>
      </c>
      <c r="MD16" s="299">
        <v>6083492.4199999999</v>
      </c>
      <c r="ME16" s="299">
        <v>5276382.87</v>
      </c>
      <c r="MF16" s="299">
        <v>8525895.1400000006</v>
      </c>
      <c r="MG16" s="299">
        <v>5364126.03</v>
      </c>
      <c r="MH16" s="299">
        <v>9187483.5199999996</v>
      </c>
      <c r="MI16" s="299">
        <v>13691387.960000001</v>
      </c>
      <c r="MJ16" s="299">
        <v>6424600.0099999998</v>
      </c>
      <c r="MK16" s="299">
        <v>5289414.5600000005</v>
      </c>
      <c r="ML16" s="299">
        <v>6350914.2699999996</v>
      </c>
      <c r="MM16" s="299">
        <v>284250638.27999997</v>
      </c>
      <c r="MN16" s="299">
        <v>6258140.5099999998</v>
      </c>
      <c r="MO16" s="299">
        <v>10278471.199999999</v>
      </c>
      <c r="MP16" s="299">
        <v>14113942.58</v>
      </c>
      <c r="MQ16" s="299">
        <v>15257986.789999999</v>
      </c>
      <c r="MR16" s="299">
        <v>9441009.7799999993</v>
      </c>
      <c r="MS16" s="299">
        <v>19448243</v>
      </c>
      <c r="MT16" s="299">
        <v>13554732.67</v>
      </c>
      <c r="MU16" s="299">
        <v>8367214.25</v>
      </c>
      <c r="MV16" s="299">
        <v>2851853.63</v>
      </c>
      <c r="MW16" s="299">
        <v>625943403.61000001</v>
      </c>
      <c r="MX16" s="299">
        <v>25477688.66</v>
      </c>
      <c r="MY16" s="299">
        <v>4190373.38</v>
      </c>
      <c r="MZ16" s="299">
        <v>77489450.829999998</v>
      </c>
      <c r="NA16" s="299">
        <v>5747098.0999999996</v>
      </c>
      <c r="NB16" s="299">
        <v>19522276.350000001</v>
      </c>
      <c r="NC16" s="299">
        <v>45252525.369999997</v>
      </c>
      <c r="ND16" s="299">
        <v>43255730.950000003</v>
      </c>
      <c r="NE16" s="299">
        <v>1695238.56</v>
      </c>
      <c r="NF16" s="299">
        <v>9847556.0399999991</v>
      </c>
      <c r="NG16" s="299">
        <v>9317992.6199999992</v>
      </c>
      <c r="NH16" s="299">
        <v>8695783.0600000005</v>
      </c>
      <c r="NI16" s="299">
        <v>84875404.890000001</v>
      </c>
      <c r="NJ16" s="299">
        <v>4640623.3099999996</v>
      </c>
      <c r="NK16" s="299">
        <v>6071301.3699999992</v>
      </c>
      <c r="NL16" s="299">
        <v>7674472.3000000007</v>
      </c>
      <c r="NM16" s="299">
        <v>7387473.1100000003</v>
      </c>
      <c r="NN16" s="299">
        <v>651230.51</v>
      </c>
      <c r="NO16" s="299">
        <v>1882331.65</v>
      </c>
      <c r="NP16" s="299">
        <v>152191219.53</v>
      </c>
      <c r="NQ16" s="299">
        <v>45790786.390000001</v>
      </c>
      <c r="NR16" s="299">
        <v>4856193.6100000003</v>
      </c>
      <c r="NS16" s="299">
        <v>5976806.04</v>
      </c>
      <c r="NT16" s="299">
        <v>5231944.09</v>
      </c>
      <c r="NU16" s="299">
        <v>9491535.1300000008</v>
      </c>
      <c r="NV16" s="299">
        <v>3547556.25</v>
      </c>
      <c r="NW16" s="299">
        <v>325436504.73000002</v>
      </c>
      <c r="NX16" s="299">
        <v>25628451.41</v>
      </c>
      <c r="NY16" s="299">
        <v>17395808.07</v>
      </c>
      <c r="NZ16" s="299">
        <v>51903788.060000002</v>
      </c>
      <c r="OA16" s="299">
        <v>8865687.1099999994</v>
      </c>
      <c r="OB16" s="299">
        <v>16947995.09</v>
      </c>
      <c r="OC16" s="299">
        <v>5191573.5</v>
      </c>
      <c r="OD16" s="299">
        <v>5625357.2400000002</v>
      </c>
      <c r="OE16" s="299"/>
      <c r="OF16" s="299">
        <v>211658966.77000001</v>
      </c>
      <c r="OG16" s="299">
        <v>41546764.68</v>
      </c>
      <c r="OH16" s="299">
        <v>47383887.399999999</v>
      </c>
      <c r="OI16" s="299">
        <v>12668595.76</v>
      </c>
      <c r="OJ16" s="299">
        <v>13916075.18</v>
      </c>
      <c r="OK16" s="299">
        <v>9192589.5099999998</v>
      </c>
      <c r="OL16" s="299">
        <v>96167150.060000002</v>
      </c>
      <c r="OM16" s="299">
        <v>5120368.5999999996</v>
      </c>
      <c r="ON16" s="299">
        <v>5015378.96</v>
      </c>
      <c r="OO16" s="299">
        <v>11273360.99</v>
      </c>
      <c r="OP16" s="299">
        <v>11654498.09</v>
      </c>
      <c r="OQ16" s="299">
        <v>33153165.84</v>
      </c>
      <c r="OR16" s="299">
        <v>7550924.7400000002</v>
      </c>
      <c r="OS16" s="299">
        <v>163479586.46000001</v>
      </c>
      <c r="OT16" s="299">
        <v>6983992.6500000004</v>
      </c>
      <c r="OU16" s="299">
        <v>45834154.5</v>
      </c>
      <c r="OV16" s="299">
        <v>3106746.2</v>
      </c>
      <c r="OW16" s="299">
        <v>20487537.48</v>
      </c>
      <c r="OX16" s="299">
        <v>32194110.059999999</v>
      </c>
      <c r="OY16" s="299">
        <v>8238289.9400000004</v>
      </c>
      <c r="OZ16" s="299">
        <v>7187710.3300000001</v>
      </c>
      <c r="PA16" s="299">
        <v>16718261.32</v>
      </c>
      <c r="PB16" s="299">
        <v>8068789.1200000001</v>
      </c>
      <c r="PC16" s="299">
        <v>11644747.939999999</v>
      </c>
      <c r="PD16" s="299">
        <v>18868672.760000002</v>
      </c>
      <c r="PE16" s="299">
        <v>6082149.5499999998</v>
      </c>
      <c r="PF16" s="299">
        <v>34611924.640000001</v>
      </c>
      <c r="PG16" s="299">
        <v>500945455.82999998</v>
      </c>
      <c r="PH16" s="299">
        <v>12669374.779999999</v>
      </c>
      <c r="PI16" s="299">
        <v>8851077.5399999991</v>
      </c>
      <c r="PJ16" s="299">
        <v>24056336.109999999</v>
      </c>
      <c r="PK16" s="299">
        <v>80038442.900000006</v>
      </c>
      <c r="PL16" s="299">
        <v>12124687.77</v>
      </c>
      <c r="PM16" s="299">
        <v>29451067.129999999</v>
      </c>
      <c r="PN16" s="299">
        <v>10860582.77</v>
      </c>
      <c r="PO16" s="299">
        <v>20983838.59</v>
      </c>
      <c r="PP16" s="299">
        <v>2932548.12</v>
      </c>
      <c r="PQ16" s="299">
        <v>15412813.779999999</v>
      </c>
      <c r="PR16" s="299">
        <v>5258364.2300000004</v>
      </c>
      <c r="PS16" s="299">
        <v>6505681.2000000002</v>
      </c>
      <c r="PT16" s="299">
        <v>13254131.380000001</v>
      </c>
      <c r="PU16" s="299">
        <v>20070240.550000001</v>
      </c>
      <c r="PV16" s="299">
        <v>22261680.93</v>
      </c>
      <c r="PW16" s="299">
        <v>7461709.3200000003</v>
      </c>
      <c r="PX16" s="299">
        <v>7706421.3799999999</v>
      </c>
      <c r="PY16" s="299">
        <v>4796799.26</v>
      </c>
      <c r="PZ16" s="299">
        <v>18943853.98</v>
      </c>
      <c r="QA16" s="299">
        <v>15594183.09</v>
      </c>
      <c r="QB16" s="299">
        <v>5152828.79</v>
      </c>
      <c r="QC16" s="299">
        <v>220733849.30000001</v>
      </c>
      <c r="QD16" s="299">
        <v>5004136.95</v>
      </c>
      <c r="QE16" s="299">
        <v>30107043.41</v>
      </c>
      <c r="QF16" s="299">
        <v>9366055.1600000001</v>
      </c>
      <c r="QG16" s="299">
        <v>8907071.8399999999</v>
      </c>
      <c r="QH16" s="299">
        <v>28473147.420000002</v>
      </c>
      <c r="QI16" s="299">
        <v>7448517.0700000003</v>
      </c>
      <c r="QJ16" s="299">
        <v>12486214.779999999</v>
      </c>
      <c r="QK16" s="299">
        <v>11858330.810000001</v>
      </c>
      <c r="QL16" s="299">
        <v>5518554.1100000003</v>
      </c>
      <c r="QM16" s="299">
        <v>4734639.54</v>
      </c>
      <c r="QN16" s="299">
        <v>385509474.58999997</v>
      </c>
      <c r="QO16" s="299">
        <v>23985137.140000001</v>
      </c>
      <c r="QP16" s="299">
        <v>7203736.6100000003</v>
      </c>
      <c r="QQ16" s="299">
        <v>12918295.220000001</v>
      </c>
      <c r="QR16" s="299">
        <v>9735909.1300000008</v>
      </c>
      <c r="QS16" s="299">
        <v>12518901.460000001</v>
      </c>
      <c r="QT16" s="299">
        <v>33402224.469999999</v>
      </c>
      <c r="QU16" s="299">
        <v>6991917.9400000004</v>
      </c>
      <c r="QV16" s="299">
        <v>11505661.220000001</v>
      </c>
      <c r="QW16" s="299">
        <v>24579336.870000001</v>
      </c>
      <c r="QX16" s="299">
        <v>34873076.5</v>
      </c>
      <c r="QY16" s="299">
        <v>12081395.640000001</v>
      </c>
      <c r="QZ16" s="299">
        <v>3965646.7</v>
      </c>
      <c r="RA16" s="299">
        <v>13646220.390000001</v>
      </c>
      <c r="RB16" s="299">
        <v>3858087.43</v>
      </c>
      <c r="RC16" s="299">
        <v>6040580.8799999999</v>
      </c>
      <c r="RD16" s="299">
        <v>7321493.0700000003</v>
      </c>
      <c r="RE16" s="299">
        <v>3408377.24</v>
      </c>
      <c r="RF16" s="299">
        <v>3381504.47</v>
      </c>
      <c r="RG16" s="299">
        <v>3592885.52</v>
      </c>
      <c r="RH16" s="299">
        <v>106805071.19</v>
      </c>
      <c r="RI16" s="299">
        <v>7959150.6799999997</v>
      </c>
      <c r="RJ16" s="299">
        <v>4755528.66</v>
      </c>
      <c r="RK16" s="299">
        <v>5594443.3499999996</v>
      </c>
      <c r="RL16" s="299">
        <v>4453060.3</v>
      </c>
      <c r="RM16" s="299">
        <v>10487592.869999999</v>
      </c>
      <c r="RN16" s="299">
        <v>11039844.6</v>
      </c>
      <c r="RO16" s="299">
        <v>17289715.199999999</v>
      </c>
      <c r="RP16" s="299">
        <v>4549177.1500000004</v>
      </c>
      <c r="RQ16" s="299">
        <v>9450964.4299999997</v>
      </c>
      <c r="RR16" s="299">
        <v>20250173.010000002</v>
      </c>
      <c r="RS16" s="299">
        <v>54522505.689999998</v>
      </c>
      <c r="RT16" s="299">
        <v>8943616.8499999996</v>
      </c>
      <c r="RU16" s="299">
        <v>9392070.0600000005</v>
      </c>
      <c r="RV16" s="299">
        <v>17037586.879999999</v>
      </c>
      <c r="RW16" s="299">
        <v>5920013.3499999996</v>
      </c>
      <c r="RX16" s="299">
        <v>10634629.289999999</v>
      </c>
      <c r="RY16" s="299">
        <v>6943245.8300000001</v>
      </c>
      <c r="RZ16" s="299">
        <v>4292165.2</v>
      </c>
      <c r="SA16" s="299">
        <v>196867206.40000001</v>
      </c>
      <c r="SB16" s="299">
        <v>3792250.94</v>
      </c>
      <c r="SC16" s="299">
        <v>13331504.210000001</v>
      </c>
      <c r="SD16" s="299">
        <v>7719411.4199999999</v>
      </c>
      <c r="SE16" s="299">
        <v>2556833.48</v>
      </c>
      <c r="SF16" s="299">
        <v>3952919.49</v>
      </c>
      <c r="SG16" s="299">
        <v>8984556.6500000004</v>
      </c>
      <c r="SH16" s="299">
        <v>19349518.350000001</v>
      </c>
      <c r="SI16" s="299">
        <v>5815383.5800000001</v>
      </c>
      <c r="SJ16" s="299">
        <v>3438957</v>
      </c>
      <c r="SK16" s="299">
        <v>7425802.9800000004</v>
      </c>
      <c r="SL16" s="299">
        <v>18711233.309999999</v>
      </c>
      <c r="SM16" s="299">
        <v>5543094.46</v>
      </c>
      <c r="SN16" s="299">
        <v>367864428.77999997</v>
      </c>
      <c r="SO16" s="299">
        <v>5551285.21</v>
      </c>
      <c r="SP16" s="299">
        <v>4608231.0999999996</v>
      </c>
      <c r="SQ16" s="299">
        <v>20975238.710000001</v>
      </c>
      <c r="SR16" s="299">
        <v>16173389.720000001</v>
      </c>
      <c r="SS16" s="299">
        <v>8900542.0399999991</v>
      </c>
      <c r="ST16" s="299">
        <v>1947651.84</v>
      </c>
      <c r="SU16" s="299">
        <v>32136670.52</v>
      </c>
      <c r="SV16" s="299">
        <v>6308634.3300000001</v>
      </c>
      <c r="SW16" s="299">
        <v>20310808.600000001</v>
      </c>
      <c r="SX16" s="299">
        <v>14863677.85</v>
      </c>
      <c r="SY16" s="299">
        <v>5112708.75</v>
      </c>
      <c r="SZ16" s="299">
        <v>3978001.08</v>
      </c>
      <c r="TA16" s="299">
        <v>6603572.21</v>
      </c>
      <c r="TB16" s="299">
        <v>7469890.3799999999</v>
      </c>
      <c r="TC16" s="299">
        <v>4857946.1399999997</v>
      </c>
      <c r="TD16" s="299">
        <v>68450669.040000007</v>
      </c>
      <c r="TE16" s="299">
        <v>5556444.75</v>
      </c>
      <c r="TF16" s="299">
        <v>190780328.31999999</v>
      </c>
      <c r="TG16" s="299">
        <v>24904012.969999999</v>
      </c>
      <c r="TH16" s="299">
        <v>5646864.5499999998</v>
      </c>
      <c r="TI16" s="299">
        <v>4357015.95</v>
      </c>
      <c r="TJ16" s="299">
        <v>69077260.25</v>
      </c>
      <c r="TK16" s="299">
        <v>3864937.76</v>
      </c>
      <c r="TL16" s="299">
        <v>1790087.52</v>
      </c>
      <c r="TM16" s="299">
        <v>4846276.6100000003</v>
      </c>
      <c r="TN16" s="299">
        <v>2319462.1800000002</v>
      </c>
      <c r="TO16" s="299">
        <v>81984634.489999995</v>
      </c>
      <c r="TP16" s="299">
        <v>14299366.52</v>
      </c>
      <c r="TQ16" s="299">
        <v>10357371.92</v>
      </c>
      <c r="TR16" s="299">
        <v>20434584.25</v>
      </c>
      <c r="TS16" s="299">
        <v>11729995.220000001</v>
      </c>
      <c r="TT16" s="299">
        <v>8176395.1500000004</v>
      </c>
      <c r="TU16" s="299">
        <v>630150087.87</v>
      </c>
      <c r="TV16" s="299">
        <v>11192516.449999999</v>
      </c>
      <c r="TW16" s="299">
        <v>7874550.1100000003</v>
      </c>
      <c r="TX16" s="299">
        <v>44409001.780000001</v>
      </c>
      <c r="TY16" s="299">
        <v>1061950.03</v>
      </c>
      <c r="TZ16" s="299">
        <v>9187369.7400000002</v>
      </c>
      <c r="UA16" s="299">
        <v>25419697.190000001</v>
      </c>
      <c r="UB16" s="299">
        <v>5531267.04</v>
      </c>
      <c r="UC16" s="299">
        <v>4609418.97</v>
      </c>
      <c r="UD16" s="299">
        <v>7889213.4100000001</v>
      </c>
      <c r="UE16" s="299">
        <v>8708451.4000000004</v>
      </c>
      <c r="UF16" s="299">
        <v>19710364.98</v>
      </c>
      <c r="UG16" s="299">
        <v>8523991.5600000005</v>
      </c>
      <c r="UH16" s="299">
        <v>14837507</v>
      </c>
      <c r="UI16" s="299">
        <v>5089805.93</v>
      </c>
      <c r="UJ16" s="299">
        <v>4389169.0599999996</v>
      </c>
      <c r="UK16" s="299">
        <v>2892483.28</v>
      </c>
      <c r="UL16" s="299">
        <v>4957211.93</v>
      </c>
      <c r="UM16" s="299">
        <v>16363057.25</v>
      </c>
      <c r="UN16" s="299">
        <v>1960621.35</v>
      </c>
      <c r="UO16" s="299">
        <v>2453610.9</v>
      </c>
      <c r="UP16" s="299">
        <v>2495075.9900000002</v>
      </c>
      <c r="UQ16" s="299">
        <v>168931810.34</v>
      </c>
      <c r="UR16" s="299">
        <v>7690815.8399999999</v>
      </c>
      <c r="US16" s="299">
        <v>8830898.8800000008</v>
      </c>
      <c r="UT16" s="299">
        <v>22460325.329999998</v>
      </c>
      <c r="UU16" s="299">
        <v>26236911.059999999</v>
      </c>
      <c r="UV16" s="299">
        <v>17985284.120000001</v>
      </c>
      <c r="UW16" s="299">
        <v>13114810.32</v>
      </c>
      <c r="UX16" s="299">
        <v>8473585.0700000003</v>
      </c>
      <c r="UY16" s="299">
        <v>5876066.6799999997</v>
      </c>
      <c r="UZ16" s="299">
        <v>49067651.689999998</v>
      </c>
      <c r="VA16" s="299">
        <v>10225142.380000001</v>
      </c>
      <c r="VB16" s="299">
        <v>22192922.280000001</v>
      </c>
      <c r="VC16" s="299">
        <v>14377592.4</v>
      </c>
      <c r="VD16" s="299">
        <v>6018562.4100000001</v>
      </c>
      <c r="VE16" s="299">
        <v>6469020.8899999997</v>
      </c>
      <c r="VF16" s="299">
        <v>1159205043.3499999</v>
      </c>
      <c r="VG16" s="299">
        <v>29244465.800000001</v>
      </c>
      <c r="VH16" s="299">
        <v>10926918.91</v>
      </c>
      <c r="VI16" s="299">
        <v>12065473.42</v>
      </c>
      <c r="VJ16" s="299">
        <v>6061998.0999999996</v>
      </c>
      <c r="VK16" s="299">
        <v>12191655.970000001</v>
      </c>
      <c r="VL16" s="299">
        <v>19474696.210000001</v>
      </c>
      <c r="VM16" s="299">
        <v>28966488.75</v>
      </c>
      <c r="VN16" s="299">
        <v>9608572.1099999994</v>
      </c>
      <c r="VO16" s="299">
        <v>18452315.379999999</v>
      </c>
      <c r="VP16" s="299">
        <v>10435691.810000001</v>
      </c>
      <c r="VQ16" s="299">
        <v>31489995.48</v>
      </c>
      <c r="VR16" s="299">
        <v>16653643.210000001</v>
      </c>
      <c r="VS16" s="299">
        <v>24268766.629999999</v>
      </c>
      <c r="VT16" s="299">
        <v>39768214.939999998</v>
      </c>
      <c r="VU16" s="299">
        <v>13813984.029999999</v>
      </c>
      <c r="VV16" s="299">
        <v>21268862.780000001</v>
      </c>
      <c r="VW16" s="299">
        <v>15338280.619999999</v>
      </c>
      <c r="VX16" s="299">
        <v>8863841.7300000004</v>
      </c>
      <c r="VY16" s="299">
        <v>26254029.640000001</v>
      </c>
      <c r="VZ16" s="299">
        <v>58163306.439999998</v>
      </c>
      <c r="WA16" s="299">
        <v>13764163.85</v>
      </c>
      <c r="WB16" s="299">
        <v>7318585.0199999996</v>
      </c>
      <c r="WC16" s="299">
        <v>6072397.9199999999</v>
      </c>
      <c r="WD16" s="299">
        <v>7496540.5499999998</v>
      </c>
      <c r="WE16" s="299">
        <v>6866439.3099999996</v>
      </c>
      <c r="WF16" s="299">
        <v>5602716.2000000002</v>
      </c>
      <c r="WG16" s="299">
        <v>9431040.3900000006</v>
      </c>
      <c r="WH16" s="299">
        <v>34712321.340000004</v>
      </c>
      <c r="WI16" s="299">
        <v>5798249.1299999999</v>
      </c>
      <c r="WJ16" s="299">
        <v>1666962.75</v>
      </c>
      <c r="WK16" s="299">
        <v>2629291.14</v>
      </c>
      <c r="WL16" s="299">
        <v>460712.8</v>
      </c>
      <c r="WM16" s="299">
        <v>471754203.69999999</v>
      </c>
      <c r="WN16" s="299">
        <v>17365712.760000002</v>
      </c>
      <c r="WO16" s="299">
        <v>14491746.27</v>
      </c>
      <c r="WP16" s="299">
        <v>89217356.769999996</v>
      </c>
      <c r="WQ16" s="299">
        <v>16904830.449999999</v>
      </c>
      <c r="WR16" s="299">
        <v>14270210.560000001</v>
      </c>
      <c r="WS16" s="299">
        <v>26859706.18</v>
      </c>
      <c r="WT16" s="299">
        <v>12151629.33</v>
      </c>
      <c r="WU16" s="299">
        <v>11413577.130000001</v>
      </c>
      <c r="WV16" s="299">
        <v>28411573.440000001</v>
      </c>
      <c r="WW16" s="299">
        <v>20557928.390000001</v>
      </c>
      <c r="WX16" s="299">
        <v>7150660.1500000004</v>
      </c>
      <c r="WY16" s="299">
        <v>6473499.7999999998</v>
      </c>
      <c r="WZ16" s="299">
        <v>9016478.8499999996</v>
      </c>
      <c r="XA16" s="299">
        <v>7711626.9199999999</v>
      </c>
      <c r="XB16" s="299">
        <v>6058468.8200000003</v>
      </c>
      <c r="XC16" s="299">
        <v>5917828.2999999998</v>
      </c>
      <c r="XD16" s="299">
        <v>5958508.3799999999</v>
      </c>
      <c r="XE16" s="299">
        <v>8083671.6600000001</v>
      </c>
      <c r="XF16" s="299">
        <v>4608718.6500000004</v>
      </c>
      <c r="XG16" s="299">
        <v>7516296.4699999997</v>
      </c>
      <c r="XH16" s="299">
        <v>6446134.9400000004</v>
      </c>
      <c r="XI16" s="299">
        <v>3657391.02</v>
      </c>
      <c r="XJ16" s="299">
        <v>450531214.78000003</v>
      </c>
      <c r="XK16" s="299">
        <v>11924759.380000001</v>
      </c>
      <c r="XL16" s="299">
        <v>24504275.949999999</v>
      </c>
      <c r="XM16" s="299">
        <v>9512285.5800000001</v>
      </c>
      <c r="XN16" s="299">
        <v>47732707.810000002</v>
      </c>
      <c r="XO16" s="299">
        <v>11351085.539999999</v>
      </c>
      <c r="XP16" s="299">
        <v>22930359.629999999</v>
      </c>
      <c r="XQ16" s="299">
        <v>4912247.7300000004</v>
      </c>
      <c r="XR16" s="299">
        <v>27568112.010000002</v>
      </c>
      <c r="XS16" s="299">
        <v>27246136.690000001</v>
      </c>
      <c r="XT16" s="299">
        <v>10420463.630000001</v>
      </c>
      <c r="XU16" s="299">
        <v>8090856.1500000004</v>
      </c>
      <c r="XV16" s="299">
        <v>6740721.7400000002</v>
      </c>
      <c r="XW16" s="299">
        <v>6052565.4699999997</v>
      </c>
      <c r="XX16" s="299">
        <v>4093503.19</v>
      </c>
      <c r="XY16" s="299">
        <v>3395086.84</v>
      </c>
      <c r="XZ16" s="299">
        <v>5171363.22</v>
      </c>
      <c r="YA16" s="299">
        <v>98604211.060000002</v>
      </c>
      <c r="YB16" s="299">
        <v>5370106.3899999997</v>
      </c>
      <c r="YC16" s="299">
        <v>4667310.07</v>
      </c>
      <c r="YD16" s="299">
        <v>3927840.46</v>
      </c>
      <c r="YE16" s="299">
        <v>6021746.9400000004</v>
      </c>
      <c r="YF16" s="299">
        <v>2901127.6</v>
      </c>
      <c r="YG16" s="299">
        <v>3607158.1</v>
      </c>
      <c r="YH16" s="299">
        <v>96957280.879999995</v>
      </c>
      <c r="YI16" s="299">
        <v>4637338.47</v>
      </c>
      <c r="YJ16" s="299">
        <v>7725384.5899999999</v>
      </c>
      <c r="YK16" s="299">
        <v>11756804.51</v>
      </c>
      <c r="YL16" s="299">
        <v>5278540.45</v>
      </c>
      <c r="YM16" s="299">
        <v>9133652.8699999992</v>
      </c>
      <c r="YN16" s="299">
        <v>3935540.65</v>
      </c>
      <c r="YO16" s="299">
        <v>4286106</v>
      </c>
      <c r="YP16" s="299">
        <v>26037479.350000001</v>
      </c>
      <c r="YQ16" s="299">
        <v>292922173.25999999</v>
      </c>
      <c r="YR16" s="299">
        <v>5708699.4699999997</v>
      </c>
      <c r="YS16" s="299">
        <v>24193439.280000001</v>
      </c>
      <c r="YT16" s="299">
        <v>39617801.659999996</v>
      </c>
      <c r="YU16" s="299">
        <v>31928224.559999999</v>
      </c>
      <c r="YV16" s="299">
        <v>7915581.6100000003</v>
      </c>
      <c r="YW16" s="299">
        <v>9499285.0999999996</v>
      </c>
      <c r="YX16" s="299">
        <v>20454174.510000002</v>
      </c>
      <c r="YY16" s="299">
        <v>23367814.16</v>
      </c>
      <c r="YZ16" s="299">
        <v>22580703.280000001</v>
      </c>
      <c r="ZA16" s="299">
        <v>3819172.6100000003</v>
      </c>
      <c r="ZB16" s="299">
        <v>8332760.3099999996</v>
      </c>
      <c r="ZC16" s="299">
        <v>5303077.2699999996</v>
      </c>
      <c r="ZD16" s="299">
        <v>11303147.869999999</v>
      </c>
      <c r="ZE16" s="299">
        <v>6545919.4299999997</v>
      </c>
      <c r="ZF16" s="299">
        <v>6952362.9199999999</v>
      </c>
      <c r="ZG16" s="299">
        <v>8078462.6200000001</v>
      </c>
      <c r="ZH16" s="299">
        <v>2444051.5</v>
      </c>
      <c r="ZI16" s="299">
        <v>10116778.4407</v>
      </c>
      <c r="ZJ16" s="299">
        <v>3972460.19</v>
      </c>
      <c r="ZK16" s="299">
        <v>3320602.33</v>
      </c>
      <c r="ZL16" s="299">
        <v>1133048.3600000001</v>
      </c>
      <c r="ZM16" s="299">
        <v>97044728.200000003</v>
      </c>
      <c r="ZN16" s="299">
        <v>6629590.2300000004</v>
      </c>
      <c r="ZO16" s="299">
        <v>7879395.8799999999</v>
      </c>
      <c r="ZP16" s="299">
        <v>5449066.1299999999</v>
      </c>
      <c r="ZQ16" s="299">
        <v>6165188.0999999996</v>
      </c>
      <c r="ZR16" s="299">
        <v>10246140.779999999</v>
      </c>
      <c r="ZS16" s="299">
        <v>7332143.9400000004</v>
      </c>
      <c r="ZT16" s="299">
        <v>1213702094.3800001</v>
      </c>
      <c r="ZU16" s="299">
        <v>10125901.02</v>
      </c>
      <c r="ZV16" s="299">
        <v>5914101.8799999999</v>
      </c>
      <c r="ZW16" s="299">
        <v>22421113.93</v>
      </c>
      <c r="ZX16" s="299">
        <v>18955975.719999999</v>
      </c>
      <c r="ZY16" s="299">
        <v>7557761.5</v>
      </c>
      <c r="ZZ16" s="299">
        <v>10451474.619999999</v>
      </c>
      <c r="AAA16" s="299">
        <v>17544567.510000002</v>
      </c>
      <c r="AAB16" s="299">
        <v>27440988.370000001</v>
      </c>
      <c r="AAC16" s="299">
        <v>8882271.3100000005</v>
      </c>
      <c r="AAD16" s="299">
        <v>14135519.51</v>
      </c>
      <c r="AAE16" s="299">
        <v>56700954.340000004</v>
      </c>
      <c r="AAF16" s="299">
        <v>29725161.539999999</v>
      </c>
      <c r="AAG16" s="299">
        <v>4313040.0999999996</v>
      </c>
      <c r="AAH16" s="299">
        <v>6819026.7300000004</v>
      </c>
      <c r="AAI16" s="299">
        <v>10216397.57</v>
      </c>
      <c r="AAJ16" s="299">
        <v>4674613.6100000003</v>
      </c>
      <c r="AAK16" s="299">
        <v>7881177.96</v>
      </c>
      <c r="AAL16" s="299">
        <v>4994239.33</v>
      </c>
      <c r="AAM16" s="299">
        <v>50460309.43</v>
      </c>
      <c r="AAN16" s="299">
        <v>33363971.440000001</v>
      </c>
      <c r="AAO16" s="299">
        <v>5961474.5899999999</v>
      </c>
      <c r="AAP16" s="299">
        <v>5212146.53</v>
      </c>
      <c r="AAQ16" s="299">
        <v>4285850.59</v>
      </c>
      <c r="AAR16" s="299">
        <v>3243319.54</v>
      </c>
      <c r="AAS16" s="299">
        <v>3160965.89</v>
      </c>
      <c r="AAT16" s="299">
        <v>124968891</v>
      </c>
      <c r="AAU16" s="299">
        <v>8223857.21</v>
      </c>
      <c r="AAV16" s="299">
        <v>3816092.34</v>
      </c>
      <c r="AAW16" s="299">
        <v>13502312.92</v>
      </c>
      <c r="AAX16" s="299">
        <v>9877603.4800000004</v>
      </c>
      <c r="AAY16" s="299">
        <v>7357535.75</v>
      </c>
      <c r="AAZ16" s="299">
        <v>5364337.3600000003</v>
      </c>
      <c r="ABA16" s="299">
        <v>9102535.0500000007</v>
      </c>
      <c r="ABB16" s="299">
        <v>204407115.56</v>
      </c>
      <c r="ABC16" s="299">
        <v>5003965.0199999996</v>
      </c>
      <c r="ABD16" s="299">
        <v>15065357.449999999</v>
      </c>
      <c r="ABE16" s="299">
        <v>6061626.2800000003</v>
      </c>
      <c r="ABF16" s="299">
        <v>3586166.23</v>
      </c>
      <c r="ABG16" s="299">
        <v>28212050.879999999</v>
      </c>
      <c r="ABH16" s="299">
        <v>4774109.58</v>
      </c>
      <c r="ABI16" s="299">
        <v>6878710.4500000002</v>
      </c>
      <c r="ABJ16" s="299">
        <v>5801079.0599999996</v>
      </c>
      <c r="ABK16" s="299">
        <v>14357034.5</v>
      </c>
      <c r="ABL16" s="299">
        <v>4158021.06</v>
      </c>
      <c r="ABM16" s="299">
        <v>369612074.27999997</v>
      </c>
      <c r="ABN16" s="299">
        <v>6292890.7800000003</v>
      </c>
      <c r="ABO16" s="299">
        <v>11193779.810000001</v>
      </c>
      <c r="ABP16" s="299">
        <v>14890149.1</v>
      </c>
      <c r="ABQ16" s="299">
        <v>6163623.7999999998</v>
      </c>
      <c r="ABR16" s="299">
        <v>14977483.27</v>
      </c>
      <c r="ABS16" s="299">
        <v>18937932.420000002</v>
      </c>
      <c r="ABT16" s="299">
        <v>52894376.329999998</v>
      </c>
      <c r="ABU16" s="299">
        <v>67856498.790000007</v>
      </c>
      <c r="ABV16" s="299">
        <v>7952806.3300000001</v>
      </c>
      <c r="ABW16" s="299">
        <v>11795244.48</v>
      </c>
      <c r="ABX16" s="299">
        <v>16661223.98</v>
      </c>
      <c r="ABY16" s="299">
        <v>12641496.029999999</v>
      </c>
      <c r="ABZ16" s="299">
        <v>42602038.579999998</v>
      </c>
      <c r="ACA16" s="299">
        <v>7040836.2699999996</v>
      </c>
      <c r="ACB16" s="299">
        <v>9303605.3000000007</v>
      </c>
      <c r="ACC16" s="299">
        <v>5452460.0300000003</v>
      </c>
      <c r="ACD16" s="299">
        <v>2887124.84</v>
      </c>
      <c r="ACE16" s="299">
        <v>4830090.54</v>
      </c>
      <c r="ACF16" s="299">
        <v>72410298.670000002</v>
      </c>
      <c r="ACG16" s="299">
        <v>42771542.210000001</v>
      </c>
      <c r="ACH16" s="299">
        <v>1169779.48</v>
      </c>
      <c r="ACI16" s="299">
        <v>1357944.6</v>
      </c>
      <c r="ACJ16" s="299">
        <v>7793494.6100000003</v>
      </c>
      <c r="ACK16" s="299">
        <v>1280295.2</v>
      </c>
      <c r="ACL16" s="299">
        <v>3262599.15</v>
      </c>
      <c r="ACM16" s="299">
        <v>5261504.67</v>
      </c>
      <c r="ACN16" s="299">
        <v>7504894.5800000001</v>
      </c>
      <c r="ACO16" s="299">
        <v>316155622.69999999</v>
      </c>
      <c r="ACP16" s="299">
        <v>14245164.279999999</v>
      </c>
      <c r="ACQ16" s="299">
        <v>18515411.210000001</v>
      </c>
      <c r="ACR16" s="299">
        <v>73578477.530000001</v>
      </c>
      <c r="ACS16" s="299">
        <v>1468617.44</v>
      </c>
      <c r="ACT16" s="299">
        <v>3095718.8</v>
      </c>
      <c r="ACU16" s="299">
        <v>5674178.3899999997</v>
      </c>
      <c r="ACV16" s="299">
        <v>1943610.21</v>
      </c>
      <c r="ACW16" s="299">
        <v>629551699.04999995</v>
      </c>
      <c r="ACX16" s="299">
        <v>39394342.979999997</v>
      </c>
      <c r="ACY16" s="299">
        <v>28021223.309999999</v>
      </c>
      <c r="ACZ16" s="299">
        <v>5452744.9299999997</v>
      </c>
      <c r="ADA16" s="299">
        <v>7722238.6299999999</v>
      </c>
      <c r="ADB16" s="299">
        <v>9271770.3599999994</v>
      </c>
      <c r="ADC16" s="299">
        <v>7791279.2699999996</v>
      </c>
      <c r="ADD16" s="299">
        <v>3760210.94</v>
      </c>
      <c r="ADE16" s="299">
        <v>6010271.29</v>
      </c>
      <c r="ADF16" s="299">
        <v>4683709.1500000004</v>
      </c>
      <c r="ADG16" s="299">
        <v>24046325.149999999</v>
      </c>
      <c r="ADH16" s="299">
        <v>8963025.4299999997</v>
      </c>
      <c r="ADI16" s="299">
        <v>10746809.689999999</v>
      </c>
      <c r="ADJ16" s="299">
        <v>10814960.17</v>
      </c>
      <c r="ADK16" s="299">
        <v>11111683.57</v>
      </c>
      <c r="ADL16" s="299">
        <v>5491911.3099999996</v>
      </c>
      <c r="ADM16" s="299">
        <v>19333725.219999999</v>
      </c>
      <c r="ADN16" s="299">
        <v>2692685.6</v>
      </c>
      <c r="ADO16" s="299">
        <v>13116818.52</v>
      </c>
      <c r="ADP16" s="299"/>
      <c r="ADQ16" s="299">
        <v>306872107.79000002</v>
      </c>
      <c r="ADR16" s="299">
        <v>20036068.960000001</v>
      </c>
      <c r="ADS16" s="299">
        <v>14212509.310000001</v>
      </c>
      <c r="ADT16" s="299">
        <v>11432847.23</v>
      </c>
      <c r="ADU16" s="299">
        <v>8655436.8800000008</v>
      </c>
      <c r="ADV16" s="299">
        <v>29213211.120000001</v>
      </c>
      <c r="ADW16" s="299">
        <v>7724579.9900000002</v>
      </c>
      <c r="ADX16" s="299">
        <v>13110369.689999999</v>
      </c>
      <c r="ADY16" s="299">
        <v>7828043.7199999997</v>
      </c>
      <c r="ADZ16" s="299">
        <v>3334834.88</v>
      </c>
      <c r="AEA16" s="299">
        <v>91920622.819999993</v>
      </c>
      <c r="AEB16" s="299">
        <v>50171391.479999997</v>
      </c>
      <c r="AEC16" s="299">
        <v>12210840.01</v>
      </c>
      <c r="AED16" s="299">
        <v>8884393.6300000008</v>
      </c>
      <c r="AEE16" s="299">
        <v>15461464.609999999</v>
      </c>
      <c r="AEF16" s="299">
        <v>10164996.27</v>
      </c>
      <c r="AEG16" s="299">
        <v>4818662.33</v>
      </c>
      <c r="AEH16" s="299">
        <v>8084410.6500000004</v>
      </c>
      <c r="AEI16" s="299">
        <v>4601438.08</v>
      </c>
      <c r="AEJ16" s="299">
        <v>7888456.29</v>
      </c>
      <c r="AEK16" s="299">
        <v>4770309.68</v>
      </c>
      <c r="AEL16" s="299">
        <v>3748372.91</v>
      </c>
      <c r="AEM16" s="299">
        <v>5232089.62</v>
      </c>
      <c r="AEN16" s="299">
        <v>111406596.82999998</v>
      </c>
      <c r="AEO16" s="299">
        <v>9498537.8499999996</v>
      </c>
      <c r="AEP16" s="299">
        <v>9162579.5</v>
      </c>
      <c r="AEQ16" s="299">
        <v>4751601.7200000007</v>
      </c>
      <c r="AER16" s="299">
        <v>4815115.7300000004</v>
      </c>
      <c r="AES16" s="299">
        <v>4266417.47</v>
      </c>
      <c r="AET16" s="299">
        <v>2683447.9900000002</v>
      </c>
      <c r="AEU16" s="299">
        <v>8651944.7799999993</v>
      </c>
      <c r="AEV16" s="299">
        <v>7020896.54</v>
      </c>
      <c r="AEW16" s="299">
        <v>2775041.12</v>
      </c>
      <c r="AEX16" s="299">
        <v>13552876.32</v>
      </c>
      <c r="AEY16" s="299">
        <v>3381139.36</v>
      </c>
      <c r="AEZ16" s="299">
        <v>142075420.33000001</v>
      </c>
      <c r="AFA16" s="299">
        <v>4937380.68</v>
      </c>
      <c r="AFB16" s="299">
        <v>5602423.6399999997</v>
      </c>
      <c r="AFC16" s="299">
        <v>7353449.1900000004</v>
      </c>
      <c r="AFD16" s="299">
        <v>17750683.920000002</v>
      </c>
      <c r="AFE16" s="299">
        <v>6203939.79</v>
      </c>
      <c r="AFF16" s="299">
        <v>2982069.34</v>
      </c>
      <c r="AFG16" s="299">
        <v>6337731.6600000001</v>
      </c>
      <c r="AFH16" s="299">
        <v>4047527.44</v>
      </c>
      <c r="AFI16" s="299">
        <v>6263412.79</v>
      </c>
      <c r="AFJ16" s="299">
        <v>5034281.41</v>
      </c>
      <c r="AFK16" s="299">
        <v>159999730.63999999</v>
      </c>
      <c r="AFL16" s="299">
        <v>27801392.66</v>
      </c>
      <c r="AFM16" s="299">
        <v>7581212.5099999998</v>
      </c>
      <c r="AFN16" s="299">
        <v>3259440.99</v>
      </c>
      <c r="AFO16" s="299">
        <v>11293198.58</v>
      </c>
      <c r="AFP16" s="299">
        <v>4686782.91</v>
      </c>
      <c r="AFQ16" s="299">
        <v>4867505.4800000004</v>
      </c>
      <c r="AFR16" s="299">
        <v>3510367.15</v>
      </c>
      <c r="AFS16" s="299">
        <v>554569003.70000005</v>
      </c>
      <c r="AFT16" s="299">
        <v>218595034.34999999</v>
      </c>
      <c r="AFU16" s="299">
        <v>7854028.1299999999</v>
      </c>
      <c r="AFV16" s="299">
        <v>16463085.829999998</v>
      </c>
      <c r="AFW16" s="299">
        <v>22327928.77</v>
      </c>
      <c r="AFX16" s="299">
        <v>12064717.51</v>
      </c>
      <c r="AFY16" s="299">
        <v>7109849.5999999996</v>
      </c>
      <c r="AFZ16" s="299">
        <v>13885331.970000001</v>
      </c>
      <c r="AGA16" s="299">
        <v>2848074.57</v>
      </c>
      <c r="AGB16" s="299">
        <v>11207561.560000001</v>
      </c>
      <c r="AGC16" s="299">
        <v>11846513.48</v>
      </c>
      <c r="AGD16" s="299">
        <v>3672072.73</v>
      </c>
      <c r="AGE16" s="299">
        <v>4566319.78</v>
      </c>
      <c r="AGF16" s="299">
        <v>5212097.96</v>
      </c>
      <c r="AGG16" s="299">
        <v>3793438.7</v>
      </c>
      <c r="AGH16" s="299">
        <v>7131014</v>
      </c>
      <c r="AGI16" s="299">
        <v>3980211.25</v>
      </c>
      <c r="AGJ16" s="299">
        <v>63483536.710000001</v>
      </c>
      <c r="AGK16" s="299">
        <v>3898726.04</v>
      </c>
      <c r="AGL16" s="299">
        <v>6610753.5899999999</v>
      </c>
      <c r="AGM16" s="299">
        <v>4303123.34</v>
      </c>
      <c r="AGN16" s="299">
        <v>16554232.59</v>
      </c>
      <c r="AGO16" s="299">
        <v>4104667.7</v>
      </c>
      <c r="AGP16" s="299">
        <v>4349378.1399999997</v>
      </c>
    </row>
    <row r="17" spans="1:874" x14ac:dyDescent="0.25">
      <c r="B17" s="298" t="s">
        <v>21</v>
      </c>
      <c r="C17" s="297" t="s">
        <v>22</v>
      </c>
      <c r="D17" s="299">
        <v>354746140.11000001</v>
      </c>
      <c r="E17" s="299">
        <v>3397388.58</v>
      </c>
      <c r="F17" s="299">
        <v>5408295.4100000001</v>
      </c>
      <c r="G17" s="299">
        <v>1817525.9700000002</v>
      </c>
      <c r="H17" s="299">
        <v>19685905.010000002</v>
      </c>
      <c r="I17" s="299">
        <v>3734053.7300000004</v>
      </c>
      <c r="J17" s="299">
        <v>13435397.360000001</v>
      </c>
      <c r="K17" s="299">
        <v>4646706.8</v>
      </c>
      <c r="L17" s="299">
        <v>5637629.1600000001</v>
      </c>
      <c r="M17" s="299">
        <v>5442570.5500000007</v>
      </c>
      <c r="N17" s="299">
        <v>2864627.83</v>
      </c>
      <c r="O17" s="299">
        <v>1901221.67</v>
      </c>
      <c r="P17" s="299">
        <v>2973358.2899999996</v>
      </c>
      <c r="Q17" s="299">
        <v>2731270.75</v>
      </c>
      <c r="R17" s="299">
        <v>2077035.53</v>
      </c>
      <c r="S17" s="299">
        <v>6185890.4199999999</v>
      </c>
      <c r="T17" s="299">
        <v>3256023.91</v>
      </c>
      <c r="U17" s="299">
        <v>918495.55</v>
      </c>
      <c r="V17" s="299">
        <v>122911452.71000001</v>
      </c>
      <c r="W17" s="299">
        <v>24942566.420000002</v>
      </c>
      <c r="X17" s="299">
        <v>4678603.1500000004</v>
      </c>
      <c r="Y17" s="299">
        <v>4650466.32</v>
      </c>
      <c r="Z17" s="299">
        <v>4857120.7699999996</v>
      </c>
      <c r="AA17" s="299">
        <v>3700339.67</v>
      </c>
      <c r="AB17" s="299">
        <v>1252233.33</v>
      </c>
      <c r="AC17" s="299">
        <v>30668104.079999998</v>
      </c>
      <c r="AD17" s="299">
        <v>4826572.43</v>
      </c>
      <c r="AE17" s="299">
        <v>2706305.88</v>
      </c>
      <c r="AF17" s="299">
        <v>17519631.880000003</v>
      </c>
      <c r="AG17" s="299">
        <v>3109148.04</v>
      </c>
      <c r="AH17" s="299">
        <v>10076877.84</v>
      </c>
      <c r="AI17" s="299">
        <v>6014110.2200000007</v>
      </c>
      <c r="AJ17" s="299">
        <v>3052181.3000000003</v>
      </c>
      <c r="AK17" s="299">
        <v>1618733.5899999999</v>
      </c>
      <c r="AL17" s="299">
        <v>2741677.0199999996</v>
      </c>
      <c r="AM17" s="299">
        <v>5728425.2699999996</v>
      </c>
      <c r="AN17" s="299">
        <v>1611048.83</v>
      </c>
      <c r="AO17" s="299">
        <v>1611690.87</v>
      </c>
      <c r="AP17" s="299">
        <v>1581886.18</v>
      </c>
      <c r="AQ17" s="299">
        <v>1400704.3</v>
      </c>
      <c r="AR17" s="299">
        <v>1396968.77</v>
      </c>
      <c r="AS17" s="299">
        <v>808918.73</v>
      </c>
      <c r="AT17" s="299">
        <v>85654526.25999999</v>
      </c>
      <c r="AU17" s="299">
        <v>1444438.4</v>
      </c>
      <c r="AV17" s="299">
        <v>928523.39999999991</v>
      </c>
      <c r="AW17" s="299">
        <v>1627238.88</v>
      </c>
      <c r="AX17" s="299">
        <v>3904156.18</v>
      </c>
      <c r="AY17" s="299">
        <v>4095813.22</v>
      </c>
      <c r="AZ17" s="299">
        <v>1050530.8</v>
      </c>
      <c r="BA17" s="299">
        <v>1576582.2900000003</v>
      </c>
      <c r="BB17" s="299">
        <v>1174308.57</v>
      </c>
      <c r="BC17" s="299">
        <v>1571623.43</v>
      </c>
      <c r="BD17" s="299">
        <v>943139.97</v>
      </c>
      <c r="BE17" s="299">
        <v>749952.62</v>
      </c>
      <c r="BF17" s="299">
        <v>10447343.979999999</v>
      </c>
      <c r="BG17" s="299">
        <v>1162119.8800000001</v>
      </c>
      <c r="BH17" s="299">
        <v>658620.14</v>
      </c>
      <c r="BI17" s="299">
        <v>86943368.640000001</v>
      </c>
      <c r="BJ17" s="299">
        <v>39619999.519999996</v>
      </c>
      <c r="BK17" s="299">
        <v>2990273.8899999997</v>
      </c>
      <c r="BL17" s="299">
        <v>2100651.5499999998</v>
      </c>
      <c r="BM17" s="299">
        <v>3808524.3200000003</v>
      </c>
      <c r="BN17" s="299">
        <v>3228733.3600000003</v>
      </c>
      <c r="BO17" s="299">
        <v>3100030.77</v>
      </c>
      <c r="BP17" s="299">
        <v>110076392.00999999</v>
      </c>
      <c r="BQ17" s="299">
        <v>2208449.11</v>
      </c>
      <c r="BR17" s="299">
        <v>2407452.9400000004</v>
      </c>
      <c r="BS17" s="299">
        <v>3347089.71</v>
      </c>
      <c r="BT17" s="299">
        <v>2116005.9299999997</v>
      </c>
      <c r="BU17" s="299">
        <v>2209696.69</v>
      </c>
      <c r="BV17" s="299">
        <v>2219470.7599999998</v>
      </c>
      <c r="BW17" s="299">
        <v>3265428.5999999996</v>
      </c>
      <c r="BX17" s="299">
        <v>24519284.990000002</v>
      </c>
      <c r="BY17" s="299">
        <v>1961143.63</v>
      </c>
      <c r="BZ17" s="299">
        <v>3162042.65</v>
      </c>
      <c r="CA17" s="299">
        <v>7945673.0300000003</v>
      </c>
      <c r="CB17" s="299">
        <v>1441166.32</v>
      </c>
      <c r="CC17" s="299">
        <v>1232500.78</v>
      </c>
      <c r="CD17" s="299">
        <v>1316709.47</v>
      </c>
      <c r="CE17" s="299">
        <v>295527899.62</v>
      </c>
      <c r="CF17" s="299">
        <v>2967221.39</v>
      </c>
      <c r="CG17" s="299">
        <v>12293953.209999999</v>
      </c>
      <c r="CH17" s="299">
        <v>2802679.37</v>
      </c>
      <c r="CI17" s="299">
        <v>2822346.88</v>
      </c>
      <c r="CJ17" s="299">
        <v>2182969.31</v>
      </c>
      <c r="CK17" s="299">
        <v>2572948.23</v>
      </c>
      <c r="CL17" s="299">
        <v>3970473.1199999996</v>
      </c>
      <c r="CM17" s="299">
        <v>884438.03</v>
      </c>
      <c r="CN17" s="299">
        <v>1549389.08</v>
      </c>
      <c r="CO17" s="299">
        <v>1381132.54</v>
      </c>
      <c r="CP17" s="299">
        <v>1648375.55</v>
      </c>
      <c r="CQ17" s="299">
        <v>1568952.62</v>
      </c>
      <c r="CR17" s="299">
        <v>83595903.319999993</v>
      </c>
      <c r="CS17" s="299">
        <v>2103186.64</v>
      </c>
      <c r="CT17" s="299">
        <v>2233126.34</v>
      </c>
      <c r="CU17" s="299">
        <v>4943265.26</v>
      </c>
      <c r="CV17" s="299">
        <v>1427012.78</v>
      </c>
      <c r="CW17" s="299">
        <v>5103594.33</v>
      </c>
      <c r="CX17" s="299">
        <v>2014876.27</v>
      </c>
      <c r="CY17" s="299">
        <v>1058393.21</v>
      </c>
      <c r="CZ17" s="299">
        <v>48952594.390000001</v>
      </c>
      <c r="DA17" s="299">
        <v>54305906.009999998</v>
      </c>
      <c r="DB17" s="299">
        <v>3192705.16</v>
      </c>
      <c r="DC17" s="299">
        <v>3452968.3</v>
      </c>
      <c r="DD17" s="299">
        <v>7095736.6499999994</v>
      </c>
      <c r="DE17" s="299">
        <v>7454723.6400000006</v>
      </c>
      <c r="DF17" s="299">
        <v>4843459.33</v>
      </c>
      <c r="DG17" s="299">
        <v>6012865.8900000006</v>
      </c>
      <c r="DH17" s="299">
        <v>2049776.96</v>
      </c>
      <c r="DI17" s="299">
        <v>321073648.81999999</v>
      </c>
      <c r="DJ17" s="299">
        <v>1594945.17</v>
      </c>
      <c r="DK17" s="299">
        <v>3332100.08</v>
      </c>
      <c r="DL17" s="299">
        <v>6537023.2599999998</v>
      </c>
      <c r="DM17" s="299">
        <v>3486802.34</v>
      </c>
      <c r="DN17" s="299">
        <v>2719265.03</v>
      </c>
      <c r="DO17" s="299">
        <v>6246387.2300000004</v>
      </c>
      <c r="DP17" s="299">
        <v>3039256.9</v>
      </c>
      <c r="DQ17" s="299">
        <v>9760191.620000001</v>
      </c>
      <c r="DR17" s="299">
        <v>80629317.090000004</v>
      </c>
      <c r="DS17" s="299">
        <v>6211170.4299999997</v>
      </c>
      <c r="DT17" s="299">
        <v>14037190.5</v>
      </c>
      <c r="DU17" s="299">
        <v>29467539.849999998</v>
      </c>
      <c r="DV17" s="299">
        <v>5602871.3300000001</v>
      </c>
      <c r="DW17" s="299">
        <v>11586125.449999999</v>
      </c>
      <c r="DX17" s="299">
        <v>6459375.3999999994</v>
      </c>
      <c r="DY17" s="299">
        <v>1561319</v>
      </c>
      <c r="DZ17" s="299">
        <v>3689353.6799999997</v>
      </c>
      <c r="EA17" s="299">
        <v>3938668.91</v>
      </c>
      <c r="EB17" s="299">
        <v>6282744.3100000005</v>
      </c>
      <c r="EC17" s="299">
        <v>44943649.890000001</v>
      </c>
      <c r="ED17" s="299">
        <v>36174892.25</v>
      </c>
      <c r="EE17" s="299">
        <v>3577064.13</v>
      </c>
      <c r="EF17" s="299">
        <v>4293376.75</v>
      </c>
      <c r="EG17" s="299">
        <v>3906991.7699999996</v>
      </c>
      <c r="EH17" s="299">
        <v>5549984.8600000003</v>
      </c>
      <c r="EI17" s="299">
        <v>7694095.5500000007</v>
      </c>
      <c r="EJ17" s="299">
        <v>2008111.46</v>
      </c>
      <c r="EK17" s="299">
        <v>2390168.09</v>
      </c>
      <c r="EL17" s="299">
        <v>141602642.47</v>
      </c>
      <c r="EM17" s="299">
        <v>2517523.96</v>
      </c>
      <c r="EN17" s="299">
        <v>2791977.65</v>
      </c>
      <c r="EO17" s="299">
        <v>2926100.63</v>
      </c>
      <c r="EP17" s="299">
        <v>1008506.76</v>
      </c>
      <c r="EQ17" s="299">
        <v>839719.69</v>
      </c>
      <c r="ER17" s="299">
        <v>4551796.07</v>
      </c>
      <c r="ES17" s="299">
        <v>3027878.54</v>
      </c>
      <c r="ET17" s="299">
        <v>2490162.98</v>
      </c>
      <c r="EU17" s="299">
        <v>109570466.87</v>
      </c>
      <c r="EV17" s="299">
        <v>1128773.45</v>
      </c>
      <c r="EW17" s="299">
        <v>1511508.59</v>
      </c>
      <c r="EX17" s="299">
        <v>6674946.6100000003</v>
      </c>
      <c r="EY17" s="299">
        <v>5392948.3500000006</v>
      </c>
      <c r="EZ17" s="299">
        <v>3014354.71</v>
      </c>
      <c r="FA17" s="299">
        <v>3498367.59</v>
      </c>
      <c r="FB17" s="299">
        <v>2443275.77</v>
      </c>
      <c r="FC17" s="299">
        <v>3722500.6900000004</v>
      </c>
      <c r="FD17" s="299">
        <v>1553321.8800000001</v>
      </c>
      <c r="FE17" s="299">
        <v>1900731.44</v>
      </c>
      <c r="FF17" s="299">
        <v>984179.33</v>
      </c>
      <c r="FG17" s="299">
        <v>44662450.699999996</v>
      </c>
      <c r="FH17" s="299">
        <v>1926203.88</v>
      </c>
      <c r="FI17" s="299">
        <v>2444957.89</v>
      </c>
      <c r="FJ17" s="299">
        <v>1983564.6400000001</v>
      </c>
      <c r="FK17" s="299">
        <v>3105525.5700000003</v>
      </c>
      <c r="FL17" s="299">
        <v>2953853.39</v>
      </c>
      <c r="FM17" s="299">
        <v>0</v>
      </c>
      <c r="FN17" s="299">
        <v>419136.57999999996</v>
      </c>
      <c r="FO17" s="299">
        <v>145403851.19</v>
      </c>
      <c r="FP17" s="299">
        <v>2131109.9299999997</v>
      </c>
      <c r="FQ17" s="299">
        <v>5645240.7999999998</v>
      </c>
      <c r="FR17" s="299">
        <v>4939897.7300000004</v>
      </c>
      <c r="FS17" s="299">
        <v>6430505.9799999995</v>
      </c>
      <c r="FT17" s="299">
        <v>3224770</v>
      </c>
      <c r="FU17" s="299">
        <v>6007533.9800000004</v>
      </c>
      <c r="FV17" s="299">
        <v>4045663.8</v>
      </c>
      <c r="FW17" s="299">
        <v>3933486.41</v>
      </c>
      <c r="FX17" s="299">
        <v>3152689.4099999997</v>
      </c>
      <c r="FY17" s="299">
        <v>9920278.6899999995</v>
      </c>
      <c r="FZ17" s="299">
        <v>2598867.89</v>
      </c>
      <c r="GA17" s="299">
        <v>1622703.06</v>
      </c>
      <c r="GB17" s="299">
        <v>94014835.590000004</v>
      </c>
      <c r="GC17" s="299">
        <v>1789505.58</v>
      </c>
      <c r="GD17" s="299">
        <v>3570288.1</v>
      </c>
      <c r="GE17" s="299">
        <v>14551578.159999998</v>
      </c>
      <c r="GF17" s="299">
        <v>3933615.78</v>
      </c>
      <c r="GG17" s="299">
        <v>2979115.9400000004</v>
      </c>
      <c r="GH17" s="299">
        <v>2880747.71</v>
      </c>
      <c r="GI17" s="299">
        <v>10140598.780000001</v>
      </c>
      <c r="GJ17" s="299">
        <v>2336872.21</v>
      </c>
      <c r="GK17" s="299">
        <v>970248.83000000007</v>
      </c>
      <c r="GL17" s="299">
        <v>570120.69999999995</v>
      </c>
      <c r="GM17" s="299">
        <v>793467.75</v>
      </c>
      <c r="GN17" s="299">
        <v>57621884.870000005</v>
      </c>
      <c r="GO17" s="299">
        <v>5298444.6099999994</v>
      </c>
      <c r="GP17" s="299">
        <v>2034267.5899999999</v>
      </c>
      <c r="GQ17" s="299">
        <v>6935540.4100000001</v>
      </c>
      <c r="GR17" s="299">
        <v>773634.06</v>
      </c>
      <c r="GS17" s="299">
        <v>5179271.1900000004</v>
      </c>
      <c r="GT17" s="299">
        <v>4476122.88</v>
      </c>
      <c r="GU17" s="299">
        <v>2326052.0500000003</v>
      </c>
      <c r="GV17" s="299">
        <v>51713247.5</v>
      </c>
      <c r="GW17" s="299">
        <v>1872522.16</v>
      </c>
      <c r="GX17" s="299">
        <v>4333051</v>
      </c>
      <c r="GY17" s="299">
        <v>2300816.34</v>
      </c>
      <c r="GZ17" s="299">
        <v>166332382.69</v>
      </c>
      <c r="HA17" s="299">
        <v>6980073.79</v>
      </c>
      <c r="HB17" s="299">
        <v>7458827.7400000002</v>
      </c>
      <c r="HC17" s="299">
        <v>11392974.879999999</v>
      </c>
      <c r="HD17" s="299">
        <v>4672605.99</v>
      </c>
      <c r="HE17" s="299">
        <v>7891577.4800000004</v>
      </c>
      <c r="HF17" s="299">
        <v>82747913.339999989</v>
      </c>
      <c r="HG17" s="299">
        <v>4264240.88</v>
      </c>
      <c r="HH17" s="299">
        <v>7072567.8899999997</v>
      </c>
      <c r="HI17" s="299">
        <v>4228403.3000000007</v>
      </c>
      <c r="HJ17" s="299">
        <v>4213041.12</v>
      </c>
      <c r="HK17" s="299">
        <v>2318649.4299999997</v>
      </c>
      <c r="HL17" s="299">
        <v>5308775.07</v>
      </c>
      <c r="HM17" s="299">
        <v>1367120.1</v>
      </c>
      <c r="HN17" s="299">
        <v>124529182.92999999</v>
      </c>
      <c r="HO17" s="299">
        <v>21379230.719999999</v>
      </c>
      <c r="HP17" s="299">
        <v>2723533.08</v>
      </c>
      <c r="HQ17" s="299">
        <v>2558151.61</v>
      </c>
      <c r="HR17" s="299">
        <v>1809436.5</v>
      </c>
      <c r="HS17" s="299">
        <v>1298326.19</v>
      </c>
      <c r="HT17" s="299">
        <v>4421842.3</v>
      </c>
      <c r="HU17" s="299">
        <v>4295868.6900000004</v>
      </c>
      <c r="HV17" s="299">
        <v>1777620.22</v>
      </c>
      <c r="HW17" s="299">
        <v>2000826.1300000001</v>
      </c>
      <c r="HX17" s="299">
        <v>1922225.3499999999</v>
      </c>
      <c r="HY17" s="299">
        <v>3950030.0300000003</v>
      </c>
      <c r="HZ17" s="299">
        <v>1503587.54</v>
      </c>
      <c r="IA17" s="299">
        <v>2846048.29</v>
      </c>
      <c r="IB17" s="299">
        <v>1047626.72</v>
      </c>
      <c r="IC17" s="299">
        <v>952608.15</v>
      </c>
      <c r="ID17" s="299">
        <v>84139263.599999994</v>
      </c>
      <c r="IE17" s="299">
        <v>18404639.52</v>
      </c>
      <c r="IF17" s="299">
        <v>4197044.3500000006</v>
      </c>
      <c r="IG17" s="299">
        <v>10981866.73</v>
      </c>
      <c r="IH17" s="299">
        <v>13317166.52</v>
      </c>
      <c r="II17" s="299">
        <v>3182552.9200000004</v>
      </c>
      <c r="IJ17" s="299">
        <v>3305827.66</v>
      </c>
      <c r="IK17" s="299">
        <v>2242876.77</v>
      </c>
      <c r="IL17" s="299">
        <v>2107043.69</v>
      </c>
      <c r="IM17" s="299">
        <v>3534590.32</v>
      </c>
      <c r="IN17" s="299">
        <v>2546643.11</v>
      </c>
      <c r="IO17" s="299">
        <v>213610938.30000001</v>
      </c>
      <c r="IP17" s="299">
        <v>48672219.100000001</v>
      </c>
      <c r="IQ17" s="299">
        <v>6618348.25</v>
      </c>
      <c r="IR17" s="299">
        <v>3900687.3600000003</v>
      </c>
      <c r="IS17" s="299">
        <v>3438925.72</v>
      </c>
      <c r="IT17" s="299">
        <v>1414452.94</v>
      </c>
      <c r="IU17" s="299">
        <v>2350728.88</v>
      </c>
      <c r="IV17" s="299">
        <v>1285747.03</v>
      </c>
      <c r="IW17" s="299">
        <v>1006121.99</v>
      </c>
      <c r="IX17" s="299">
        <v>2927999.85</v>
      </c>
      <c r="IY17" s="299">
        <v>4160866.79</v>
      </c>
      <c r="IZ17" s="299">
        <v>1863740.12</v>
      </c>
      <c r="JA17" s="299">
        <v>35037752.890000001</v>
      </c>
      <c r="JB17" s="299">
        <v>10314383.51</v>
      </c>
      <c r="JC17" s="299">
        <v>1816204.66</v>
      </c>
      <c r="JD17" s="299">
        <v>1394304.6300000001</v>
      </c>
      <c r="JE17" s="299">
        <v>1647182.3900000001</v>
      </c>
      <c r="JF17" s="299">
        <v>1182043.8</v>
      </c>
      <c r="JG17" s="299">
        <v>46242534.330000006</v>
      </c>
      <c r="JH17" s="299">
        <v>985761.01</v>
      </c>
      <c r="JI17" s="299">
        <v>2740549.79</v>
      </c>
      <c r="JJ17" s="299">
        <v>5612609.9500000002</v>
      </c>
      <c r="JK17" s="299">
        <v>1713876.07</v>
      </c>
      <c r="JL17" s="299">
        <v>4928371.3599999994</v>
      </c>
      <c r="JM17" s="299">
        <v>1570515.98</v>
      </c>
      <c r="JN17" s="299">
        <v>101971190.98999999</v>
      </c>
      <c r="JO17" s="299">
        <v>35316801.819999993</v>
      </c>
      <c r="JP17" s="299">
        <v>4033758.46</v>
      </c>
      <c r="JQ17" s="299">
        <v>1325131.69</v>
      </c>
      <c r="JR17" s="299">
        <v>3734551.14</v>
      </c>
      <c r="JS17" s="299">
        <v>880732.55</v>
      </c>
      <c r="JT17" s="299">
        <v>10615125.469999999</v>
      </c>
      <c r="JU17" s="299">
        <v>7498578.1699999999</v>
      </c>
      <c r="JV17" s="299">
        <v>2967841.84</v>
      </c>
      <c r="JW17" s="299">
        <v>2581204.0300000003</v>
      </c>
      <c r="JX17" s="299">
        <v>3003803.6999999997</v>
      </c>
      <c r="JY17" s="299">
        <v>1933056.0299999998</v>
      </c>
      <c r="JZ17" s="299">
        <v>2577408.6</v>
      </c>
      <c r="KA17" s="299">
        <v>947318.87</v>
      </c>
      <c r="KB17" s="299">
        <v>1633005.27</v>
      </c>
      <c r="KC17" s="299">
        <v>201755593.15000004</v>
      </c>
      <c r="KD17" s="299">
        <v>12853103.439999999</v>
      </c>
      <c r="KE17" s="299">
        <v>2958619.73</v>
      </c>
      <c r="KF17" s="299">
        <v>2240294.0099999998</v>
      </c>
      <c r="KG17" s="299">
        <v>9234364.7999999989</v>
      </c>
      <c r="KH17" s="299">
        <v>4993569.29</v>
      </c>
      <c r="KI17" s="299">
        <v>16204096.07</v>
      </c>
      <c r="KJ17" s="299">
        <v>2476059.2200000002</v>
      </c>
      <c r="KK17" s="299">
        <v>2803190.6100000003</v>
      </c>
      <c r="KL17" s="299">
        <v>35510539.359999999</v>
      </c>
      <c r="KM17" s="299">
        <v>2284165.9699999997</v>
      </c>
      <c r="KN17" s="299">
        <v>4549667.12</v>
      </c>
      <c r="KO17" s="299">
        <v>21419980.330000002</v>
      </c>
      <c r="KP17" s="299">
        <v>2059481.04</v>
      </c>
      <c r="KQ17" s="299">
        <v>5070432.7799999993</v>
      </c>
      <c r="KR17" s="299">
        <v>100077092.94</v>
      </c>
      <c r="KS17" s="299">
        <v>3945145.46</v>
      </c>
      <c r="KT17" s="299">
        <v>67049821.969999999</v>
      </c>
      <c r="KU17" s="299">
        <v>3006038.19</v>
      </c>
      <c r="KV17" s="299">
        <v>1274981.4300000002</v>
      </c>
      <c r="KW17" s="299">
        <v>4509666.2699999996</v>
      </c>
      <c r="KX17" s="299">
        <v>5308709.42</v>
      </c>
      <c r="KY17" s="299">
        <v>4218706.13</v>
      </c>
      <c r="KZ17" s="299">
        <v>2267769.1800000002</v>
      </c>
      <c r="LA17" s="299">
        <v>2329178.17</v>
      </c>
      <c r="LB17" s="299">
        <v>185491670.69</v>
      </c>
      <c r="LC17" s="299">
        <v>15658712.24</v>
      </c>
      <c r="LD17" s="299">
        <v>42873591.810000002</v>
      </c>
      <c r="LE17" s="299">
        <v>30473540.259999998</v>
      </c>
      <c r="LF17" s="299">
        <v>3870697.95</v>
      </c>
      <c r="LG17" s="299">
        <v>3922687.5999999996</v>
      </c>
      <c r="LH17" s="299">
        <v>1420212.03</v>
      </c>
      <c r="LI17" s="299">
        <v>3984285.67</v>
      </c>
      <c r="LJ17" s="299">
        <v>2401713.27</v>
      </c>
      <c r="LK17" s="299">
        <v>4806287.43</v>
      </c>
      <c r="LL17" s="299">
        <v>49095470.07</v>
      </c>
      <c r="LM17" s="299">
        <v>5028519.87</v>
      </c>
      <c r="LN17" s="299">
        <v>1972491.3699999999</v>
      </c>
      <c r="LO17" s="299"/>
      <c r="LP17" s="299">
        <v>50216216.969999999</v>
      </c>
      <c r="LQ17" s="299">
        <v>133570290.22</v>
      </c>
      <c r="LR17" s="299">
        <v>51353273.400000006</v>
      </c>
      <c r="LS17" s="299">
        <v>19384549.360000003</v>
      </c>
      <c r="LT17" s="299">
        <v>5081946.7699999996</v>
      </c>
      <c r="LU17" s="299">
        <v>4572334.41</v>
      </c>
      <c r="LV17" s="299">
        <v>3857608.23</v>
      </c>
      <c r="LW17" s="299">
        <v>3556983.1500000004</v>
      </c>
      <c r="LX17" s="299">
        <v>4270532.4000000004</v>
      </c>
      <c r="LY17" s="299">
        <v>9203061.5800000001</v>
      </c>
      <c r="LZ17" s="299">
        <v>2104226.27</v>
      </c>
      <c r="MA17" s="299">
        <v>193734807.09</v>
      </c>
      <c r="MB17" s="299">
        <v>2924466.69</v>
      </c>
      <c r="MC17" s="299">
        <v>2075160.69</v>
      </c>
      <c r="MD17" s="299">
        <v>1990119.0999999999</v>
      </c>
      <c r="ME17" s="299">
        <v>1841544.35</v>
      </c>
      <c r="MF17" s="299">
        <v>8302480.6100000003</v>
      </c>
      <c r="MG17" s="299">
        <v>1915222.33</v>
      </c>
      <c r="MH17" s="299">
        <v>2125555.67</v>
      </c>
      <c r="MI17" s="299">
        <v>5185236.2699999996</v>
      </c>
      <c r="MJ17" s="299">
        <v>2438445.62</v>
      </c>
      <c r="MK17" s="299">
        <v>2151058.7399999998</v>
      </c>
      <c r="ML17" s="299">
        <v>3762462.7</v>
      </c>
      <c r="MM17" s="299">
        <v>92104325.019999996</v>
      </c>
      <c r="MN17" s="299">
        <v>2862064.62</v>
      </c>
      <c r="MO17" s="299">
        <v>2759257.42</v>
      </c>
      <c r="MP17" s="299">
        <v>8834547.879999999</v>
      </c>
      <c r="MQ17" s="299">
        <v>5130629.95</v>
      </c>
      <c r="MR17" s="299">
        <v>2605838.6100000003</v>
      </c>
      <c r="MS17" s="299">
        <v>11912763.4</v>
      </c>
      <c r="MT17" s="299">
        <v>7010023.1999999993</v>
      </c>
      <c r="MU17" s="299">
        <v>2360201.69</v>
      </c>
      <c r="MV17" s="299">
        <v>763499.7</v>
      </c>
      <c r="MW17" s="299">
        <v>263874942.40000001</v>
      </c>
      <c r="MX17" s="299">
        <v>16653462.689999999</v>
      </c>
      <c r="MY17" s="299">
        <v>2608297.21</v>
      </c>
      <c r="MZ17" s="299">
        <v>99460073.359999999</v>
      </c>
      <c r="NA17" s="299">
        <v>2387716.35</v>
      </c>
      <c r="NB17" s="299">
        <v>7653066.9900000002</v>
      </c>
      <c r="NC17" s="299">
        <v>27291299.770000003</v>
      </c>
      <c r="ND17" s="299">
        <v>19420807.210000001</v>
      </c>
      <c r="NE17" s="299">
        <v>955549.1399999999</v>
      </c>
      <c r="NF17" s="299">
        <v>5179869.99</v>
      </c>
      <c r="NG17" s="299">
        <v>4687376.95</v>
      </c>
      <c r="NH17" s="299">
        <v>4501367.8599999994</v>
      </c>
      <c r="NI17" s="299">
        <v>35021017.329999998</v>
      </c>
      <c r="NJ17" s="299">
        <v>1052258.01</v>
      </c>
      <c r="NK17" s="299">
        <v>1782050.87</v>
      </c>
      <c r="NL17" s="299">
        <v>1619833.69</v>
      </c>
      <c r="NM17" s="299">
        <v>1705912.12</v>
      </c>
      <c r="NN17" s="299">
        <v>255493.24</v>
      </c>
      <c r="NO17" s="299">
        <v>1074616.6099999999</v>
      </c>
      <c r="NP17" s="299">
        <v>70839697</v>
      </c>
      <c r="NQ17" s="299">
        <v>35005828.840000004</v>
      </c>
      <c r="NR17" s="299">
        <v>3406347.8</v>
      </c>
      <c r="NS17" s="299">
        <v>1303475.97</v>
      </c>
      <c r="NT17" s="299">
        <v>2193904.7800000003</v>
      </c>
      <c r="NU17" s="299">
        <v>2723059.94</v>
      </c>
      <c r="NV17" s="299">
        <v>1366400.02</v>
      </c>
      <c r="NW17" s="299">
        <v>123209234.22999999</v>
      </c>
      <c r="NX17" s="299">
        <v>11935594.34</v>
      </c>
      <c r="NY17" s="299">
        <v>4098020.57</v>
      </c>
      <c r="NZ17" s="299">
        <v>21788735.919999998</v>
      </c>
      <c r="OA17" s="299">
        <v>2201257.4500000002</v>
      </c>
      <c r="OB17" s="299">
        <v>4896628.0999999996</v>
      </c>
      <c r="OC17" s="299">
        <v>1337903.93</v>
      </c>
      <c r="OD17" s="299">
        <v>2616688.19</v>
      </c>
      <c r="OE17" s="299"/>
      <c r="OF17" s="299">
        <v>101651700.19</v>
      </c>
      <c r="OG17" s="299">
        <v>11526664.460000001</v>
      </c>
      <c r="OH17" s="299">
        <v>35268868.460000001</v>
      </c>
      <c r="OI17" s="299">
        <v>5975803.1000000006</v>
      </c>
      <c r="OJ17" s="299">
        <v>3939763.1500000004</v>
      </c>
      <c r="OK17" s="299">
        <v>1606492.67</v>
      </c>
      <c r="OL17" s="299">
        <v>56415317.299999997</v>
      </c>
      <c r="OM17" s="299">
        <v>2525613.2000000002</v>
      </c>
      <c r="ON17" s="299">
        <v>2446090.5</v>
      </c>
      <c r="OO17" s="299">
        <v>4228000.4400000004</v>
      </c>
      <c r="OP17" s="299">
        <v>3422154.58</v>
      </c>
      <c r="OQ17" s="299">
        <v>16460931.100000001</v>
      </c>
      <c r="OR17" s="299">
        <v>2160073.25</v>
      </c>
      <c r="OS17" s="299">
        <v>99395362.109999999</v>
      </c>
      <c r="OT17" s="299">
        <v>2143404.66</v>
      </c>
      <c r="OU17" s="299">
        <v>12680608.4</v>
      </c>
      <c r="OV17" s="299">
        <v>2234046.12</v>
      </c>
      <c r="OW17" s="299">
        <v>8499369.9900000002</v>
      </c>
      <c r="OX17" s="299">
        <v>13041950.220000001</v>
      </c>
      <c r="OY17" s="299">
        <v>2762433.68</v>
      </c>
      <c r="OZ17" s="299">
        <v>2576960.73</v>
      </c>
      <c r="PA17" s="299">
        <v>4887140.4399999995</v>
      </c>
      <c r="PB17" s="299">
        <v>3910796.7500000005</v>
      </c>
      <c r="PC17" s="299">
        <v>4291978.5</v>
      </c>
      <c r="PD17" s="299">
        <v>7223148.1099999994</v>
      </c>
      <c r="PE17" s="299">
        <v>2042343.06</v>
      </c>
      <c r="PF17" s="299">
        <v>14651154.390000001</v>
      </c>
      <c r="PG17" s="299">
        <v>305990687.26999998</v>
      </c>
      <c r="PH17" s="299">
        <v>6219895.1899999995</v>
      </c>
      <c r="PI17" s="299">
        <v>2900724.5300000003</v>
      </c>
      <c r="PJ17" s="299">
        <v>9131940.1500000004</v>
      </c>
      <c r="PK17" s="299">
        <v>32027497.98</v>
      </c>
      <c r="PL17" s="299">
        <v>4582234.33</v>
      </c>
      <c r="PM17" s="299">
        <v>12309844.84</v>
      </c>
      <c r="PN17" s="299">
        <v>2564060.1800000002</v>
      </c>
      <c r="PO17" s="299">
        <v>19042965.990000002</v>
      </c>
      <c r="PP17" s="299">
        <v>1301009.3900000001</v>
      </c>
      <c r="PQ17" s="299">
        <v>8796624.5500000007</v>
      </c>
      <c r="PR17" s="299">
        <v>2088042.91</v>
      </c>
      <c r="PS17" s="299">
        <v>3427749.3</v>
      </c>
      <c r="PT17" s="299">
        <v>4943904.99</v>
      </c>
      <c r="PU17" s="299">
        <v>9498345.7699999996</v>
      </c>
      <c r="PV17" s="299">
        <v>5857853.0299999993</v>
      </c>
      <c r="PW17" s="299">
        <v>4023093.21</v>
      </c>
      <c r="PX17" s="299">
        <v>4143009.6</v>
      </c>
      <c r="PY17" s="299">
        <v>2039015.87</v>
      </c>
      <c r="PZ17" s="299">
        <v>7997329.959999999</v>
      </c>
      <c r="QA17" s="299">
        <v>17754991.059999999</v>
      </c>
      <c r="QB17" s="299">
        <v>1794868.06</v>
      </c>
      <c r="QC17" s="299">
        <v>125020418.63</v>
      </c>
      <c r="QD17" s="299">
        <v>2076592.8499999999</v>
      </c>
      <c r="QE17" s="299">
        <v>8255003.6999999993</v>
      </c>
      <c r="QF17" s="299">
        <v>3388312.37</v>
      </c>
      <c r="QG17" s="299">
        <v>4887346.9800000004</v>
      </c>
      <c r="QH17" s="299">
        <v>12821375.299999999</v>
      </c>
      <c r="QI17" s="299">
        <v>3182336.68</v>
      </c>
      <c r="QJ17" s="299">
        <v>7147046.8599999994</v>
      </c>
      <c r="QK17" s="299">
        <v>7640550.1700000009</v>
      </c>
      <c r="QL17" s="299">
        <v>2174156.2200000002</v>
      </c>
      <c r="QM17" s="299">
        <v>4781977.57</v>
      </c>
      <c r="QN17" s="299">
        <v>168642167.47</v>
      </c>
      <c r="QO17" s="299">
        <v>12342046.359999999</v>
      </c>
      <c r="QP17" s="299">
        <v>3008827</v>
      </c>
      <c r="QQ17" s="299">
        <v>6212821.4299999997</v>
      </c>
      <c r="QR17" s="299">
        <v>2755730.59</v>
      </c>
      <c r="QS17" s="299">
        <v>5623557.2199999997</v>
      </c>
      <c r="QT17" s="299">
        <v>9984254.3900000006</v>
      </c>
      <c r="QU17" s="299">
        <v>3789388.58</v>
      </c>
      <c r="QV17" s="299">
        <v>3474598.97</v>
      </c>
      <c r="QW17" s="299">
        <v>11044403.600000001</v>
      </c>
      <c r="QX17" s="299">
        <v>17252482.57</v>
      </c>
      <c r="QY17" s="299">
        <v>6086084.6200000001</v>
      </c>
      <c r="QZ17" s="299">
        <v>2689954.12</v>
      </c>
      <c r="RA17" s="299">
        <v>3533304.58</v>
      </c>
      <c r="RB17" s="299">
        <v>1498776.19</v>
      </c>
      <c r="RC17" s="299">
        <v>2866017.24</v>
      </c>
      <c r="RD17" s="299">
        <v>3224989.2</v>
      </c>
      <c r="RE17" s="299">
        <v>1916631.61</v>
      </c>
      <c r="RF17" s="299">
        <v>1175436.1599999999</v>
      </c>
      <c r="RG17" s="299">
        <v>1729460.22</v>
      </c>
      <c r="RH17" s="299">
        <v>63050558.18</v>
      </c>
      <c r="RI17" s="299">
        <v>4769258.29</v>
      </c>
      <c r="RJ17" s="299">
        <v>1678511.27</v>
      </c>
      <c r="RK17" s="299">
        <v>3209045.84</v>
      </c>
      <c r="RL17" s="299">
        <v>1730266.5399999998</v>
      </c>
      <c r="RM17" s="299">
        <v>4140814.4200000004</v>
      </c>
      <c r="RN17" s="299">
        <v>2958611.81</v>
      </c>
      <c r="RO17" s="299">
        <v>11994822.200000001</v>
      </c>
      <c r="RP17" s="299">
        <v>2533010.6799999997</v>
      </c>
      <c r="RQ17" s="299">
        <v>2552585.3600000003</v>
      </c>
      <c r="RR17" s="299">
        <v>13461261.6</v>
      </c>
      <c r="RS17" s="299">
        <v>28989502.989999998</v>
      </c>
      <c r="RT17" s="299">
        <v>2910510.89</v>
      </c>
      <c r="RU17" s="299">
        <v>3574574.49</v>
      </c>
      <c r="RV17" s="299">
        <v>9841399.9100000001</v>
      </c>
      <c r="RW17" s="299">
        <v>2389145.9</v>
      </c>
      <c r="RX17" s="299">
        <v>3951484.5</v>
      </c>
      <c r="RY17" s="299">
        <v>1957743.14</v>
      </c>
      <c r="RZ17" s="299">
        <v>1197112.74</v>
      </c>
      <c r="SA17" s="299">
        <v>113515696.94</v>
      </c>
      <c r="SB17" s="299">
        <v>1545956.84</v>
      </c>
      <c r="SC17" s="299">
        <v>4318858.07</v>
      </c>
      <c r="SD17" s="299">
        <v>3228721.0799999996</v>
      </c>
      <c r="SE17" s="299">
        <v>1347416.27</v>
      </c>
      <c r="SF17" s="299">
        <v>1689084.49</v>
      </c>
      <c r="SG17" s="299">
        <v>7435044.0099999998</v>
      </c>
      <c r="SH17" s="299">
        <v>9118502.6400000006</v>
      </c>
      <c r="SI17" s="299">
        <v>3122602.25</v>
      </c>
      <c r="SJ17" s="299">
        <v>2916897.36</v>
      </c>
      <c r="SK17" s="299">
        <v>2988599.48</v>
      </c>
      <c r="SL17" s="299">
        <v>6992864.2599999998</v>
      </c>
      <c r="SM17" s="299">
        <v>2705265.11</v>
      </c>
      <c r="SN17" s="299">
        <v>111233080.64999999</v>
      </c>
      <c r="SO17" s="299">
        <v>3556644.53</v>
      </c>
      <c r="SP17" s="299">
        <v>2569073.08</v>
      </c>
      <c r="SQ17" s="299">
        <v>12013594.41</v>
      </c>
      <c r="SR17" s="299">
        <v>11461223.120000001</v>
      </c>
      <c r="SS17" s="299">
        <v>3176007.88</v>
      </c>
      <c r="ST17" s="299">
        <v>630194.39</v>
      </c>
      <c r="SU17" s="299">
        <v>24750001.419999998</v>
      </c>
      <c r="SV17" s="299">
        <v>2473936.96</v>
      </c>
      <c r="SW17" s="299">
        <v>7464294.1200000001</v>
      </c>
      <c r="SX17" s="299">
        <v>10360339.370000001</v>
      </c>
      <c r="SY17" s="299">
        <v>3373515.88</v>
      </c>
      <c r="SZ17" s="299">
        <v>1958852.75</v>
      </c>
      <c r="TA17" s="299">
        <v>2727052.21</v>
      </c>
      <c r="TB17" s="299">
        <v>3760280.2199999997</v>
      </c>
      <c r="TC17" s="299">
        <v>2369878.86</v>
      </c>
      <c r="TD17" s="299">
        <v>24800598.949999999</v>
      </c>
      <c r="TE17" s="299">
        <v>3617570.79</v>
      </c>
      <c r="TF17" s="299">
        <v>71114650.100000009</v>
      </c>
      <c r="TG17" s="299">
        <v>11340158.57</v>
      </c>
      <c r="TH17" s="299">
        <v>1506801.3900000001</v>
      </c>
      <c r="TI17" s="299">
        <v>2042827.9000000001</v>
      </c>
      <c r="TJ17" s="299">
        <v>61290104.170000002</v>
      </c>
      <c r="TK17" s="299">
        <v>1182657.72</v>
      </c>
      <c r="TL17" s="299">
        <v>594205.85</v>
      </c>
      <c r="TM17" s="299">
        <v>2254447.2799999998</v>
      </c>
      <c r="TN17" s="299">
        <v>1509123.71</v>
      </c>
      <c r="TO17" s="299">
        <v>43986575.960000001</v>
      </c>
      <c r="TP17" s="299">
        <v>6727808.4100000001</v>
      </c>
      <c r="TQ17" s="299">
        <v>4133158.75</v>
      </c>
      <c r="TR17" s="299">
        <v>10713242.969999999</v>
      </c>
      <c r="TS17" s="299">
        <v>3413709.08</v>
      </c>
      <c r="TT17" s="299">
        <v>7806463.0300000003</v>
      </c>
      <c r="TU17" s="299">
        <v>326322094.28999996</v>
      </c>
      <c r="TV17" s="299">
        <v>5204197.37</v>
      </c>
      <c r="TW17" s="299">
        <v>5358450.6899999995</v>
      </c>
      <c r="TX17" s="299">
        <v>26152608.32</v>
      </c>
      <c r="TY17" s="299">
        <v>588634.07999999996</v>
      </c>
      <c r="TZ17" s="299">
        <v>2223970.67</v>
      </c>
      <c r="UA17" s="299">
        <v>11302046.09</v>
      </c>
      <c r="UB17" s="299">
        <v>3040203.4299999997</v>
      </c>
      <c r="UC17" s="299">
        <v>2689919.22</v>
      </c>
      <c r="UD17" s="299">
        <v>4069474.5700000003</v>
      </c>
      <c r="UE17" s="299">
        <v>3640149</v>
      </c>
      <c r="UF17" s="299">
        <v>9664424.9399999995</v>
      </c>
      <c r="UG17" s="299">
        <v>4403451.7</v>
      </c>
      <c r="UH17" s="299">
        <v>10535910.9</v>
      </c>
      <c r="UI17" s="299">
        <v>2588783.61</v>
      </c>
      <c r="UJ17" s="299">
        <v>1538561.9200000002</v>
      </c>
      <c r="UK17" s="299">
        <v>2326700.21</v>
      </c>
      <c r="UL17" s="299">
        <v>2299661.13</v>
      </c>
      <c r="UM17" s="299">
        <v>13055116.74</v>
      </c>
      <c r="UN17" s="299">
        <v>1250056.6000000001</v>
      </c>
      <c r="UO17" s="299">
        <v>2063014.33</v>
      </c>
      <c r="UP17" s="299">
        <v>1450489.1099999999</v>
      </c>
      <c r="UQ17" s="299">
        <v>79711291.230000004</v>
      </c>
      <c r="UR17" s="299">
        <v>3944453.17</v>
      </c>
      <c r="US17" s="299">
        <v>3963168.71</v>
      </c>
      <c r="UT17" s="299">
        <v>7260947.9400000013</v>
      </c>
      <c r="UU17" s="299">
        <v>8029531.8300000001</v>
      </c>
      <c r="UV17" s="299">
        <v>12153662.350000001</v>
      </c>
      <c r="UW17" s="299">
        <v>5078907.07</v>
      </c>
      <c r="UX17" s="299">
        <v>4105748.06</v>
      </c>
      <c r="UY17" s="299">
        <v>8225911.9700000007</v>
      </c>
      <c r="UZ17" s="299">
        <v>31613940.190000001</v>
      </c>
      <c r="VA17" s="299">
        <v>4244125.1100000003</v>
      </c>
      <c r="VB17" s="299">
        <v>11532540.739999998</v>
      </c>
      <c r="VC17" s="299">
        <v>3581928.2</v>
      </c>
      <c r="VD17" s="299">
        <v>2393839.6</v>
      </c>
      <c r="VE17" s="299">
        <v>2354732.98</v>
      </c>
      <c r="VF17" s="299">
        <v>535096736.47999996</v>
      </c>
      <c r="VG17" s="299">
        <v>9088775.9000000004</v>
      </c>
      <c r="VH17" s="299">
        <v>6149627.21</v>
      </c>
      <c r="VI17" s="299">
        <v>2470063.0499999998</v>
      </c>
      <c r="VJ17" s="299">
        <v>2372230.12</v>
      </c>
      <c r="VK17" s="299">
        <v>6775926.5700000003</v>
      </c>
      <c r="VL17" s="299">
        <v>8580836.0800000001</v>
      </c>
      <c r="VM17" s="299">
        <v>7577467.2299999995</v>
      </c>
      <c r="VN17" s="299">
        <v>5153185.99</v>
      </c>
      <c r="VO17" s="299">
        <v>7867504.8000000007</v>
      </c>
      <c r="VP17" s="299">
        <v>2611154.33</v>
      </c>
      <c r="VQ17" s="299">
        <v>16933968.900000002</v>
      </c>
      <c r="VR17" s="299">
        <v>4473525.1999999993</v>
      </c>
      <c r="VS17" s="299">
        <v>9516709.25</v>
      </c>
      <c r="VT17" s="299">
        <v>15886130.16</v>
      </c>
      <c r="VU17" s="299">
        <v>4619683.93</v>
      </c>
      <c r="VV17" s="299">
        <v>7097763.6200000001</v>
      </c>
      <c r="VW17" s="299">
        <v>4853315.8899999997</v>
      </c>
      <c r="VX17" s="299">
        <v>2586636.4699999997</v>
      </c>
      <c r="VY17" s="299">
        <v>11076417.85</v>
      </c>
      <c r="VZ17" s="299">
        <v>40267534.609999999</v>
      </c>
      <c r="WA17" s="299">
        <v>4834232.26</v>
      </c>
      <c r="WB17" s="299">
        <v>4159335.6399999997</v>
      </c>
      <c r="WC17" s="299">
        <v>2497352.0700000003</v>
      </c>
      <c r="WD17" s="299">
        <v>3822487.8200000003</v>
      </c>
      <c r="WE17" s="299">
        <v>2105127.77</v>
      </c>
      <c r="WF17" s="299">
        <v>2655713.5100000002</v>
      </c>
      <c r="WG17" s="299">
        <v>3268284.91</v>
      </c>
      <c r="WH17" s="299">
        <v>33908316.100000001</v>
      </c>
      <c r="WI17" s="299">
        <v>2535496.48</v>
      </c>
      <c r="WJ17" s="299">
        <v>264753.2</v>
      </c>
      <c r="WK17" s="299">
        <v>569565.94999999995</v>
      </c>
      <c r="WL17" s="299">
        <v>218819.83999999997</v>
      </c>
      <c r="WM17" s="299">
        <v>150998393.52000001</v>
      </c>
      <c r="WN17" s="299">
        <v>4099652.11</v>
      </c>
      <c r="WO17" s="299">
        <v>7975073.2899999991</v>
      </c>
      <c r="WP17" s="299">
        <v>40194004.520000003</v>
      </c>
      <c r="WQ17" s="299">
        <v>3674323.7</v>
      </c>
      <c r="WR17" s="299">
        <v>7066114.46</v>
      </c>
      <c r="WS17" s="299">
        <v>10890489.16</v>
      </c>
      <c r="WT17" s="299">
        <v>3540349.9899999998</v>
      </c>
      <c r="WU17" s="299">
        <v>3555239.79</v>
      </c>
      <c r="WV17" s="299">
        <v>8001343.3399999999</v>
      </c>
      <c r="WW17" s="299">
        <v>7268701.3199999994</v>
      </c>
      <c r="WX17" s="299">
        <v>2652325.1500000004</v>
      </c>
      <c r="WY17" s="299">
        <v>1831197.33</v>
      </c>
      <c r="WZ17" s="299">
        <v>2509760.85</v>
      </c>
      <c r="XA17" s="299">
        <v>2778599.6100000003</v>
      </c>
      <c r="XB17" s="299">
        <v>2525605.1900000004</v>
      </c>
      <c r="XC17" s="299">
        <v>1908701.69</v>
      </c>
      <c r="XD17" s="299">
        <v>2186639.4700000002</v>
      </c>
      <c r="XE17" s="299">
        <v>2311374.5499999998</v>
      </c>
      <c r="XF17" s="299">
        <v>2293669</v>
      </c>
      <c r="XG17" s="299">
        <v>2565686.7000000002</v>
      </c>
      <c r="XH17" s="299">
        <v>1756603.01</v>
      </c>
      <c r="XI17" s="299">
        <v>1779498.7000000002</v>
      </c>
      <c r="XJ17" s="299">
        <v>127132592.55</v>
      </c>
      <c r="XK17" s="299">
        <v>2403800.5</v>
      </c>
      <c r="XL17" s="299">
        <v>9336985.8000000007</v>
      </c>
      <c r="XM17" s="299">
        <v>3777507.59</v>
      </c>
      <c r="XN17" s="299">
        <v>18979435.07</v>
      </c>
      <c r="XO17" s="299">
        <v>4128141.54</v>
      </c>
      <c r="XP17" s="299">
        <v>9223074.8900000006</v>
      </c>
      <c r="XQ17" s="299">
        <v>1621300.08</v>
      </c>
      <c r="XR17" s="299">
        <v>24978382.100000001</v>
      </c>
      <c r="XS17" s="299">
        <v>12936186.899999999</v>
      </c>
      <c r="XT17" s="299">
        <v>6073091.5500000007</v>
      </c>
      <c r="XU17" s="299">
        <v>3748862.82</v>
      </c>
      <c r="XV17" s="299">
        <v>3182882.08</v>
      </c>
      <c r="XW17" s="299">
        <v>2715538.0700000003</v>
      </c>
      <c r="XX17" s="299">
        <v>1883775.7600000002</v>
      </c>
      <c r="XY17" s="299">
        <v>2868013.07</v>
      </c>
      <c r="XZ17" s="299">
        <v>1951663.29</v>
      </c>
      <c r="YA17" s="299">
        <v>49452424.369999997</v>
      </c>
      <c r="YB17" s="299">
        <v>2134683</v>
      </c>
      <c r="YC17" s="299">
        <v>2515085.7199999997</v>
      </c>
      <c r="YD17" s="299">
        <v>2035556.44</v>
      </c>
      <c r="YE17" s="299">
        <v>3040531.05</v>
      </c>
      <c r="YF17" s="299">
        <v>1206481.69</v>
      </c>
      <c r="YG17" s="299">
        <v>1663051.75</v>
      </c>
      <c r="YH17" s="299">
        <v>56708677.700000003</v>
      </c>
      <c r="YI17" s="299">
        <v>2336630.63</v>
      </c>
      <c r="YJ17" s="299">
        <v>2321301.96</v>
      </c>
      <c r="YK17" s="299">
        <v>3673965.47</v>
      </c>
      <c r="YL17" s="299">
        <v>1445095.69</v>
      </c>
      <c r="YM17" s="299">
        <v>2846824.77</v>
      </c>
      <c r="YN17" s="299">
        <v>1946530.59</v>
      </c>
      <c r="YO17" s="299">
        <v>1405494.05</v>
      </c>
      <c r="YP17" s="299">
        <v>8748726.4700000007</v>
      </c>
      <c r="YQ17" s="299">
        <v>117393407.7</v>
      </c>
      <c r="YR17" s="299">
        <v>2399530.33</v>
      </c>
      <c r="YS17" s="299">
        <v>6754743.3999999994</v>
      </c>
      <c r="YT17" s="299">
        <v>12948856.959999999</v>
      </c>
      <c r="YU17" s="299">
        <v>11716451.370000001</v>
      </c>
      <c r="YV17" s="299">
        <v>2375607.0099999998</v>
      </c>
      <c r="YW17" s="299">
        <v>3828757</v>
      </c>
      <c r="YX17" s="299">
        <v>7967196.1200000001</v>
      </c>
      <c r="YY17" s="299">
        <v>6531280.6400000006</v>
      </c>
      <c r="YZ17" s="299">
        <v>7305516</v>
      </c>
      <c r="ZA17" s="299">
        <v>1841005.59</v>
      </c>
      <c r="ZB17" s="299">
        <v>1833554.7599999998</v>
      </c>
      <c r="ZC17" s="299">
        <v>2042258.3399999999</v>
      </c>
      <c r="ZD17" s="299">
        <v>3385949.91</v>
      </c>
      <c r="ZE17" s="299">
        <v>2667351.5299999998</v>
      </c>
      <c r="ZF17" s="299">
        <v>2079119.3800000001</v>
      </c>
      <c r="ZG17" s="299">
        <v>3736696.54</v>
      </c>
      <c r="ZH17" s="299">
        <v>1371398.93</v>
      </c>
      <c r="ZI17" s="299">
        <v>2257253.34</v>
      </c>
      <c r="ZJ17" s="299">
        <v>1422543.7899999998</v>
      </c>
      <c r="ZK17" s="299">
        <v>1447199.83</v>
      </c>
      <c r="ZL17" s="299">
        <v>638068.52</v>
      </c>
      <c r="ZM17" s="299">
        <v>44616694.350000001</v>
      </c>
      <c r="ZN17" s="299">
        <v>2763368</v>
      </c>
      <c r="ZO17" s="299">
        <v>3379530.1500000004</v>
      </c>
      <c r="ZP17" s="299">
        <v>3102356.27</v>
      </c>
      <c r="ZQ17" s="299">
        <v>1958472.09</v>
      </c>
      <c r="ZR17" s="299">
        <v>3654526.94</v>
      </c>
      <c r="ZS17" s="299">
        <v>2087563.74</v>
      </c>
      <c r="ZT17" s="299">
        <v>464481837.12</v>
      </c>
      <c r="ZU17" s="299">
        <v>3471651.33</v>
      </c>
      <c r="ZV17" s="299">
        <v>2161331.5299999998</v>
      </c>
      <c r="ZW17" s="299">
        <v>4430893.63</v>
      </c>
      <c r="ZX17" s="299">
        <v>5999556.9900000002</v>
      </c>
      <c r="ZY17" s="299">
        <v>3903390.66</v>
      </c>
      <c r="ZZ17" s="299">
        <v>4633722.9800000004</v>
      </c>
      <c r="AAA17" s="299">
        <v>8026952.2799999993</v>
      </c>
      <c r="AAB17" s="299">
        <v>10522693.42</v>
      </c>
      <c r="AAC17" s="299">
        <v>2899318.63</v>
      </c>
      <c r="AAD17" s="299">
        <v>5851710.54</v>
      </c>
      <c r="AAE17" s="299">
        <v>40010454.030000001</v>
      </c>
      <c r="AAF17" s="299">
        <v>12045619.48</v>
      </c>
      <c r="AAG17" s="299">
        <v>1275456.99</v>
      </c>
      <c r="AAH17" s="299">
        <v>2916625.7800000003</v>
      </c>
      <c r="AAI17" s="299">
        <v>3351771.7199999997</v>
      </c>
      <c r="AAJ17" s="299">
        <v>1736004.2</v>
      </c>
      <c r="AAK17" s="299">
        <v>3359890.54</v>
      </c>
      <c r="AAL17" s="299">
        <v>2207133.6100000003</v>
      </c>
      <c r="AAM17" s="299">
        <v>43074800.129999995</v>
      </c>
      <c r="AAN17" s="299">
        <v>18951695.159999996</v>
      </c>
      <c r="AAO17" s="299">
        <v>1132252.9500000002</v>
      </c>
      <c r="AAP17" s="299">
        <v>2032263.35</v>
      </c>
      <c r="AAQ17" s="299">
        <v>1688755.93</v>
      </c>
      <c r="AAR17" s="299">
        <v>1076189.3700000001</v>
      </c>
      <c r="AAS17" s="299">
        <v>1044335.5299999999</v>
      </c>
      <c r="AAT17" s="299">
        <v>57246496.479999997</v>
      </c>
      <c r="AAU17" s="299">
        <v>3804200.05</v>
      </c>
      <c r="AAV17" s="299">
        <v>535945.31000000006</v>
      </c>
      <c r="AAW17" s="299">
        <v>4097407.88</v>
      </c>
      <c r="AAX17" s="299">
        <v>4816752.0999999996</v>
      </c>
      <c r="AAY17" s="299">
        <v>1859382.32</v>
      </c>
      <c r="AAZ17" s="299">
        <v>1689600.73</v>
      </c>
      <c r="ABA17" s="299">
        <v>2886634.2199999997</v>
      </c>
      <c r="ABB17" s="299">
        <v>75479530.099999994</v>
      </c>
      <c r="ABC17" s="299">
        <v>2516525.1799999997</v>
      </c>
      <c r="ABD17" s="299">
        <v>5624053.8200000003</v>
      </c>
      <c r="ABE17" s="299">
        <v>2027998.65</v>
      </c>
      <c r="ABF17" s="299">
        <v>1535015.31</v>
      </c>
      <c r="ABG17" s="299">
        <v>15079147.57</v>
      </c>
      <c r="ABH17" s="299">
        <v>1504392.49</v>
      </c>
      <c r="ABI17" s="299">
        <v>2014463.8399999999</v>
      </c>
      <c r="ABJ17" s="299">
        <v>2029930.24</v>
      </c>
      <c r="ABK17" s="299">
        <v>4147842.92</v>
      </c>
      <c r="ABL17" s="299">
        <v>1380163.55</v>
      </c>
      <c r="ABM17" s="299">
        <v>133146496.5</v>
      </c>
      <c r="ABN17" s="299">
        <v>1767939.0500000003</v>
      </c>
      <c r="ABO17" s="299">
        <v>2781379.8</v>
      </c>
      <c r="ABP17" s="299">
        <v>6170915.2699999996</v>
      </c>
      <c r="ABQ17" s="299">
        <v>1897968.13</v>
      </c>
      <c r="ABR17" s="299">
        <v>4739316.5600000005</v>
      </c>
      <c r="ABS17" s="299">
        <v>4720080.0299999993</v>
      </c>
      <c r="ABT17" s="299">
        <v>24168293.18</v>
      </c>
      <c r="ABU17" s="299">
        <v>50020067.5</v>
      </c>
      <c r="ABV17" s="299">
        <v>2551749.5499999998</v>
      </c>
      <c r="ABW17" s="299">
        <v>4658856.9800000004</v>
      </c>
      <c r="ABX17" s="299">
        <v>5501559.6200000001</v>
      </c>
      <c r="ABY17" s="299">
        <v>5409754.6200000001</v>
      </c>
      <c r="ABZ17" s="299">
        <v>33706712.43</v>
      </c>
      <c r="ACA17" s="299">
        <v>2728252.0500000003</v>
      </c>
      <c r="ACB17" s="299">
        <v>2448166.4299999997</v>
      </c>
      <c r="ACC17" s="299">
        <v>2312423.6800000002</v>
      </c>
      <c r="ACD17" s="299">
        <v>1002856</v>
      </c>
      <c r="ACE17" s="299">
        <v>1292725.9500000002</v>
      </c>
      <c r="ACF17" s="299">
        <v>23433916.670000002</v>
      </c>
      <c r="ACG17" s="299">
        <v>16332417.27</v>
      </c>
      <c r="ACH17" s="299">
        <v>855541.75</v>
      </c>
      <c r="ACI17" s="299">
        <v>834087.75</v>
      </c>
      <c r="ACJ17" s="299">
        <v>2157267.15</v>
      </c>
      <c r="ACK17" s="299">
        <v>625276.03</v>
      </c>
      <c r="ACL17" s="299">
        <v>1420070.35</v>
      </c>
      <c r="ACM17" s="299">
        <v>1052021.74</v>
      </c>
      <c r="ACN17" s="299">
        <v>1684345.43</v>
      </c>
      <c r="ACO17" s="299">
        <v>193211560.30000001</v>
      </c>
      <c r="ACP17" s="299">
        <v>9412781.1600000001</v>
      </c>
      <c r="ACQ17" s="299">
        <v>14214339.08</v>
      </c>
      <c r="ACR17" s="299">
        <v>29970542.759999998</v>
      </c>
      <c r="ACS17" s="299">
        <v>717970.33000000007</v>
      </c>
      <c r="ACT17" s="299">
        <v>1256955.71</v>
      </c>
      <c r="ACU17" s="299">
        <v>2326962.2999999998</v>
      </c>
      <c r="ACV17" s="299">
        <v>759389.70000000007</v>
      </c>
      <c r="ACW17" s="299">
        <v>229996471.63</v>
      </c>
      <c r="ACX17" s="299">
        <v>31874266.909999996</v>
      </c>
      <c r="ACY17" s="299">
        <v>12765715.800000001</v>
      </c>
      <c r="ACZ17" s="299">
        <v>2375525.7599999998</v>
      </c>
      <c r="ADA17" s="299">
        <v>3829342.52</v>
      </c>
      <c r="ADB17" s="299">
        <v>3248275.0500000003</v>
      </c>
      <c r="ADC17" s="299">
        <v>2410409.81</v>
      </c>
      <c r="ADD17" s="299">
        <v>1746114.78</v>
      </c>
      <c r="ADE17" s="299">
        <v>2091737.26</v>
      </c>
      <c r="ADF17" s="299">
        <v>3690778.12</v>
      </c>
      <c r="ADG17" s="299">
        <v>5651164.5800000001</v>
      </c>
      <c r="ADH17" s="299">
        <v>2824002.65</v>
      </c>
      <c r="ADI17" s="299">
        <v>3514480.11</v>
      </c>
      <c r="ADJ17" s="299">
        <v>3145593.55</v>
      </c>
      <c r="ADK17" s="299">
        <v>4891338.1900000004</v>
      </c>
      <c r="ADL17" s="299">
        <v>2512652.4699999997</v>
      </c>
      <c r="ADM17" s="299">
        <v>7088946.9800000004</v>
      </c>
      <c r="ADN17" s="299">
        <v>1508426.3</v>
      </c>
      <c r="ADO17" s="299">
        <v>4535948.63</v>
      </c>
      <c r="ADP17" s="299"/>
      <c r="ADQ17" s="299">
        <v>137855527.52000001</v>
      </c>
      <c r="ADR17" s="299">
        <v>8486344.2199999988</v>
      </c>
      <c r="ADS17" s="299">
        <v>3255491.6799999997</v>
      </c>
      <c r="ADT17" s="299">
        <v>3992021.3699999996</v>
      </c>
      <c r="ADU17" s="299">
        <v>3449756.49</v>
      </c>
      <c r="ADV17" s="299">
        <v>12290274.76</v>
      </c>
      <c r="ADW17" s="299">
        <v>3236731.94</v>
      </c>
      <c r="ADX17" s="299">
        <v>6297230.3200000003</v>
      </c>
      <c r="ADY17" s="299">
        <v>2034238.65</v>
      </c>
      <c r="ADZ17" s="299">
        <v>1036109.06</v>
      </c>
      <c r="AEA17" s="299">
        <v>62009292.950000003</v>
      </c>
      <c r="AEB17" s="299">
        <v>22995841.620000001</v>
      </c>
      <c r="AEC17" s="299">
        <v>5256484.3800000008</v>
      </c>
      <c r="AED17" s="299">
        <v>5548178.7999999998</v>
      </c>
      <c r="AEE17" s="299">
        <v>7641533.6600000001</v>
      </c>
      <c r="AEF17" s="299">
        <v>3889809.04</v>
      </c>
      <c r="AEG17" s="299">
        <v>3264755.9799999995</v>
      </c>
      <c r="AEH17" s="299">
        <v>2300996.94</v>
      </c>
      <c r="AEI17" s="299">
        <v>2178471.7599999998</v>
      </c>
      <c r="AEJ17" s="299">
        <v>3092975.89</v>
      </c>
      <c r="AEK17" s="299">
        <v>4124610.84</v>
      </c>
      <c r="AEL17" s="299">
        <v>3463417.78</v>
      </c>
      <c r="AEM17" s="299">
        <v>2001961.04</v>
      </c>
      <c r="AEN17" s="299">
        <v>50398200.920000002</v>
      </c>
      <c r="AEO17" s="299">
        <v>7074768.4900000002</v>
      </c>
      <c r="AEP17" s="299">
        <v>3440338.43</v>
      </c>
      <c r="AEQ17" s="299">
        <v>2343048.7299999995</v>
      </c>
      <c r="AER17" s="299">
        <v>3031026.29</v>
      </c>
      <c r="AES17" s="299">
        <v>1785415.5300000003</v>
      </c>
      <c r="AET17" s="299">
        <v>992479.82000000007</v>
      </c>
      <c r="AEU17" s="299">
        <v>3623791.73</v>
      </c>
      <c r="AEV17" s="299">
        <v>4103238.0900000003</v>
      </c>
      <c r="AEW17" s="299">
        <v>1516922.12</v>
      </c>
      <c r="AEX17" s="299">
        <v>5915870.3200000003</v>
      </c>
      <c r="AEY17" s="299">
        <v>2039388.13</v>
      </c>
      <c r="AEZ17" s="299">
        <v>60768931.579999998</v>
      </c>
      <c r="AFA17" s="299">
        <v>1628043.08</v>
      </c>
      <c r="AFB17" s="299">
        <v>2502612.6800000002</v>
      </c>
      <c r="AFC17" s="299">
        <v>1875184.5999999999</v>
      </c>
      <c r="AFD17" s="299">
        <v>6550888.0700000003</v>
      </c>
      <c r="AFE17" s="299">
        <v>2078522.16</v>
      </c>
      <c r="AFF17" s="299">
        <v>1387785.3</v>
      </c>
      <c r="AFG17" s="299">
        <v>2373889.7199999997</v>
      </c>
      <c r="AFH17" s="299">
        <v>1686101.6400000001</v>
      </c>
      <c r="AFI17" s="299">
        <v>2304239.7199999997</v>
      </c>
      <c r="AFJ17" s="299">
        <v>1971030.49</v>
      </c>
      <c r="AFK17" s="299">
        <v>103175086.23999999</v>
      </c>
      <c r="AFL17" s="299">
        <v>12598419.760000002</v>
      </c>
      <c r="AFM17" s="299">
        <v>4219292.51</v>
      </c>
      <c r="AFN17" s="299">
        <v>2068179.17</v>
      </c>
      <c r="AFO17" s="299">
        <v>5220628.03</v>
      </c>
      <c r="AFP17" s="299">
        <v>3775891.84</v>
      </c>
      <c r="AFQ17" s="299">
        <v>2689335.97</v>
      </c>
      <c r="AFR17" s="299">
        <v>2037331.67</v>
      </c>
      <c r="AFS17" s="299">
        <v>278333885.19999999</v>
      </c>
      <c r="AFT17" s="299">
        <v>88121921.930000007</v>
      </c>
      <c r="AFU17" s="299">
        <v>1899519.9</v>
      </c>
      <c r="AFV17" s="299">
        <v>3472819.0700000003</v>
      </c>
      <c r="AFW17" s="299">
        <v>9864559.5899999999</v>
      </c>
      <c r="AFX17" s="299">
        <v>5697246.6300000008</v>
      </c>
      <c r="AFY17" s="299">
        <v>3088504.8</v>
      </c>
      <c r="AFZ17" s="299">
        <v>6925547.5499999998</v>
      </c>
      <c r="AGA17" s="299">
        <v>656672.31000000006</v>
      </c>
      <c r="AGB17" s="299">
        <v>5165666.87</v>
      </c>
      <c r="AGC17" s="299">
        <v>4665197.97</v>
      </c>
      <c r="AGD17" s="299">
        <v>2097885.06</v>
      </c>
      <c r="AGE17" s="299">
        <v>1840425.71</v>
      </c>
      <c r="AGF17" s="299">
        <v>2497978.12</v>
      </c>
      <c r="AGG17" s="299">
        <v>1784558.35</v>
      </c>
      <c r="AGH17" s="299">
        <v>1884775.21</v>
      </c>
      <c r="AGI17" s="299">
        <v>1873585.47</v>
      </c>
      <c r="AGJ17" s="299">
        <v>32381509.330000002</v>
      </c>
      <c r="AGK17" s="299">
        <v>2058339.9700000002</v>
      </c>
      <c r="AGL17" s="299">
        <v>2202704.9300000002</v>
      </c>
      <c r="AGM17" s="299">
        <v>2574722.67</v>
      </c>
      <c r="AGN17" s="299">
        <v>6254408.71</v>
      </c>
      <c r="AGO17" s="299">
        <v>1775456.98</v>
      </c>
      <c r="AGP17" s="299">
        <v>2042663.93</v>
      </c>
    </row>
    <row r="18" spans="1:874" x14ac:dyDescent="0.25">
      <c r="B18" s="298" t="s">
        <v>23</v>
      </c>
      <c r="C18" s="297" t="s">
        <v>24</v>
      </c>
      <c r="D18" s="299">
        <v>74337782.930000007</v>
      </c>
      <c r="E18" s="299">
        <v>5961207.7999999998</v>
      </c>
      <c r="F18" s="299">
        <v>6674277.7199999997</v>
      </c>
      <c r="G18" s="299">
        <v>2167085.7999999998</v>
      </c>
      <c r="H18" s="299">
        <v>10520996.470000001</v>
      </c>
      <c r="I18" s="299">
        <v>3839234.55</v>
      </c>
      <c r="J18" s="299">
        <v>14724876.32</v>
      </c>
      <c r="K18" s="299">
        <v>4863038.5</v>
      </c>
      <c r="L18" s="299">
        <v>5443077.21</v>
      </c>
      <c r="M18" s="299">
        <v>3536684.25</v>
      </c>
      <c r="N18" s="299">
        <v>2157261.75</v>
      </c>
      <c r="O18" s="299">
        <v>2194689.9</v>
      </c>
      <c r="P18" s="299">
        <v>2157307.7999999998</v>
      </c>
      <c r="Q18" s="299">
        <v>2699070.3</v>
      </c>
      <c r="R18" s="299">
        <v>1628701.25</v>
      </c>
      <c r="S18" s="299">
        <v>6246919.0999999996</v>
      </c>
      <c r="T18" s="299">
        <v>3711884.25</v>
      </c>
      <c r="U18" s="299">
        <v>640926.75</v>
      </c>
      <c r="V18" s="299">
        <v>72505850.519999996</v>
      </c>
      <c r="W18" s="299">
        <v>12773451.4</v>
      </c>
      <c r="X18" s="299">
        <v>4024280.55</v>
      </c>
      <c r="Y18" s="299">
        <v>6667853.5700000003</v>
      </c>
      <c r="Z18" s="299">
        <v>3515992.29</v>
      </c>
      <c r="AA18" s="299">
        <v>5273812.6500000004</v>
      </c>
      <c r="AB18" s="299">
        <v>1376558.67</v>
      </c>
      <c r="AC18" s="299">
        <v>29236805.699999999</v>
      </c>
      <c r="AD18" s="299">
        <v>6054752.6699999999</v>
      </c>
      <c r="AE18" s="299">
        <v>4269416.28</v>
      </c>
      <c r="AF18" s="299">
        <v>18049874.52</v>
      </c>
      <c r="AG18" s="299">
        <v>3508010.2</v>
      </c>
      <c r="AH18" s="299">
        <v>10137819.380000001</v>
      </c>
      <c r="AI18" s="299">
        <v>8372070.0599999996</v>
      </c>
      <c r="AJ18" s="299">
        <v>3093631.62</v>
      </c>
      <c r="AK18" s="299">
        <v>2212993.1</v>
      </c>
      <c r="AL18" s="299">
        <v>3641793.4</v>
      </c>
      <c r="AM18" s="299">
        <v>5349235.5</v>
      </c>
      <c r="AN18" s="299">
        <v>1717052.99</v>
      </c>
      <c r="AO18" s="299">
        <v>3450378.04</v>
      </c>
      <c r="AP18" s="299">
        <v>4892829.8899999997</v>
      </c>
      <c r="AQ18" s="299">
        <v>1137839</v>
      </c>
      <c r="AR18" s="299">
        <v>1789477.49</v>
      </c>
      <c r="AS18" s="299">
        <v>1571013.4</v>
      </c>
      <c r="AT18" s="299">
        <v>52688629.18</v>
      </c>
      <c r="AU18" s="299">
        <v>833436</v>
      </c>
      <c r="AV18" s="299">
        <v>918605.5</v>
      </c>
      <c r="AW18" s="299">
        <v>1331260</v>
      </c>
      <c r="AX18" s="299">
        <v>4231188.8</v>
      </c>
      <c r="AY18" s="299">
        <v>3164720.83</v>
      </c>
      <c r="AZ18" s="299">
        <v>1277647.3</v>
      </c>
      <c r="BA18" s="299">
        <v>1535003.8</v>
      </c>
      <c r="BB18" s="299">
        <v>1217992</v>
      </c>
      <c r="BC18" s="299">
        <v>767826.3</v>
      </c>
      <c r="BD18" s="299">
        <v>1002720</v>
      </c>
      <c r="BE18" s="299">
        <v>630880</v>
      </c>
      <c r="BF18" s="299">
        <v>7727026.0800000001</v>
      </c>
      <c r="BG18" s="299">
        <v>585232.49</v>
      </c>
      <c r="BH18" s="299">
        <v>92956</v>
      </c>
      <c r="BI18" s="299">
        <v>31884914.949999999</v>
      </c>
      <c r="BJ18" s="299">
        <v>15794994.16</v>
      </c>
      <c r="BK18" s="299">
        <v>2244515.25</v>
      </c>
      <c r="BL18" s="299">
        <v>1835130.76</v>
      </c>
      <c r="BM18" s="299">
        <v>4511485.4400000004</v>
      </c>
      <c r="BN18" s="299">
        <v>2794580.78</v>
      </c>
      <c r="BO18" s="299">
        <v>1325537.68</v>
      </c>
      <c r="BP18" s="299">
        <v>47300441.479999997</v>
      </c>
      <c r="BQ18" s="299">
        <v>2250305.4</v>
      </c>
      <c r="BR18" s="299">
        <v>1710937.41</v>
      </c>
      <c r="BS18" s="299">
        <v>2710573.83</v>
      </c>
      <c r="BT18" s="299">
        <v>1662456.06</v>
      </c>
      <c r="BU18" s="299">
        <v>2750682.7</v>
      </c>
      <c r="BV18" s="299">
        <v>1338967.45</v>
      </c>
      <c r="BW18" s="299">
        <v>2137120.7000000002</v>
      </c>
      <c r="BX18" s="299">
        <v>12384043.57</v>
      </c>
      <c r="BY18" s="299">
        <v>2088285.8</v>
      </c>
      <c r="BZ18" s="299">
        <v>3049655.9</v>
      </c>
      <c r="CA18" s="299">
        <v>8745869.8000000007</v>
      </c>
      <c r="CB18" s="299">
        <v>2711539.63</v>
      </c>
      <c r="CC18" s="299">
        <v>1774727.75</v>
      </c>
      <c r="CD18" s="299">
        <v>1850204</v>
      </c>
      <c r="CE18" s="299">
        <v>65034023.530000001</v>
      </c>
      <c r="CF18" s="299">
        <v>1912776.29</v>
      </c>
      <c r="CG18" s="299">
        <v>4028307.78</v>
      </c>
      <c r="CH18" s="299">
        <v>1257669.5</v>
      </c>
      <c r="CI18" s="299">
        <v>2034645.17</v>
      </c>
      <c r="CJ18" s="299">
        <v>1471338.35</v>
      </c>
      <c r="CK18" s="299">
        <v>2849462.75</v>
      </c>
      <c r="CL18" s="299">
        <v>2331729.9700000002</v>
      </c>
      <c r="CM18" s="299">
        <v>1017922.74</v>
      </c>
      <c r="CN18" s="299">
        <v>1316864.69</v>
      </c>
      <c r="CO18" s="299">
        <v>1177437.22</v>
      </c>
      <c r="CP18" s="299">
        <v>2326304.7999999998</v>
      </c>
      <c r="CQ18" s="299">
        <v>1502746.64</v>
      </c>
      <c r="CR18" s="299">
        <v>30544444.27</v>
      </c>
      <c r="CS18" s="299">
        <v>1512730.67</v>
      </c>
      <c r="CT18" s="299">
        <v>1909261.54</v>
      </c>
      <c r="CU18" s="299">
        <v>4253836.25</v>
      </c>
      <c r="CV18" s="299">
        <v>1405604.48</v>
      </c>
      <c r="CW18" s="299">
        <v>3496476.38</v>
      </c>
      <c r="CX18" s="299">
        <v>2282438.7999999998</v>
      </c>
      <c r="CY18" s="299">
        <v>1142951.8999999999</v>
      </c>
      <c r="CZ18" s="299">
        <v>18416934.41</v>
      </c>
      <c r="DA18" s="299">
        <v>18826378.800000001</v>
      </c>
      <c r="DB18" s="299">
        <v>3494188.55</v>
      </c>
      <c r="DC18" s="299">
        <v>2946945</v>
      </c>
      <c r="DD18" s="299">
        <v>5451354.9000000004</v>
      </c>
      <c r="DE18" s="299">
        <v>4130128.16</v>
      </c>
      <c r="DF18" s="299">
        <v>5433968.71</v>
      </c>
      <c r="DG18" s="299">
        <v>3593755.09</v>
      </c>
      <c r="DH18" s="299">
        <v>1444343.25</v>
      </c>
      <c r="DI18" s="299">
        <v>100281601.83</v>
      </c>
      <c r="DJ18" s="299">
        <v>4084307.32</v>
      </c>
      <c r="DK18" s="299">
        <v>5400141.5999999996</v>
      </c>
      <c r="DL18" s="299">
        <v>3004636.2</v>
      </c>
      <c r="DM18" s="299">
        <v>5567983.2300000004</v>
      </c>
      <c r="DN18" s="299">
        <v>3529000.11</v>
      </c>
      <c r="DO18" s="299">
        <v>10699053.76</v>
      </c>
      <c r="DP18" s="299">
        <v>3300709.42</v>
      </c>
      <c r="DQ18" s="299">
        <v>9008764.8800000008</v>
      </c>
      <c r="DR18" s="299">
        <v>22877965.239999998</v>
      </c>
      <c r="DS18" s="299">
        <v>8055048.75</v>
      </c>
      <c r="DT18" s="299">
        <v>21731956.59</v>
      </c>
      <c r="DU18" s="299">
        <v>15602096.130000001</v>
      </c>
      <c r="DV18" s="299">
        <v>6398242</v>
      </c>
      <c r="DW18" s="299">
        <v>10845646.15</v>
      </c>
      <c r="DX18" s="299">
        <v>11196167</v>
      </c>
      <c r="DY18" s="299">
        <v>1704122.5</v>
      </c>
      <c r="DZ18" s="299">
        <v>4124152</v>
      </c>
      <c r="EA18" s="299">
        <v>6128760</v>
      </c>
      <c r="EB18" s="299">
        <v>6776837.5999999996</v>
      </c>
      <c r="EC18" s="299">
        <v>10996057.82</v>
      </c>
      <c r="ED18" s="299">
        <v>10056680.050000001</v>
      </c>
      <c r="EE18" s="299">
        <v>5964829</v>
      </c>
      <c r="EF18" s="299">
        <v>6674708.0099999998</v>
      </c>
      <c r="EG18" s="299">
        <v>5346813</v>
      </c>
      <c r="EH18" s="299">
        <v>9877816.1999999993</v>
      </c>
      <c r="EI18" s="299">
        <v>9261610.5500000007</v>
      </c>
      <c r="EJ18" s="299">
        <v>5213589.99</v>
      </c>
      <c r="EK18" s="299">
        <v>8114675</v>
      </c>
      <c r="EL18" s="299">
        <v>50051705.880000003</v>
      </c>
      <c r="EM18" s="299">
        <v>3385041</v>
      </c>
      <c r="EN18" s="299">
        <v>2801393</v>
      </c>
      <c r="EO18" s="299">
        <v>3848605.12</v>
      </c>
      <c r="EP18" s="299">
        <v>1602115.57</v>
      </c>
      <c r="EQ18" s="299">
        <v>1813004.2</v>
      </c>
      <c r="ER18" s="299">
        <v>7878699.7000000002</v>
      </c>
      <c r="ES18" s="299">
        <v>3482962.66</v>
      </c>
      <c r="ET18" s="299">
        <v>2194752.4</v>
      </c>
      <c r="EU18" s="299">
        <v>50978610</v>
      </c>
      <c r="EV18" s="299">
        <v>2402535</v>
      </c>
      <c r="EW18" s="299">
        <v>5139169</v>
      </c>
      <c r="EX18" s="299">
        <v>10834974</v>
      </c>
      <c r="EY18" s="299">
        <v>11740768.300000001</v>
      </c>
      <c r="EZ18" s="299">
        <v>12402368.25</v>
      </c>
      <c r="FA18" s="299">
        <v>10185577.99</v>
      </c>
      <c r="FB18" s="299">
        <v>4804638</v>
      </c>
      <c r="FC18" s="299">
        <v>7474114</v>
      </c>
      <c r="FD18" s="299">
        <v>4746223.5999999996</v>
      </c>
      <c r="FE18" s="299">
        <v>5592262.25</v>
      </c>
      <c r="FF18" s="299">
        <v>3846734</v>
      </c>
      <c r="FG18" s="299">
        <v>20601092.260000002</v>
      </c>
      <c r="FH18" s="299">
        <v>1695367.15</v>
      </c>
      <c r="FI18" s="299">
        <v>2889555.36</v>
      </c>
      <c r="FJ18" s="299">
        <v>2622495.44</v>
      </c>
      <c r="FK18" s="299">
        <v>3550949</v>
      </c>
      <c r="FL18" s="299">
        <v>3072334.69</v>
      </c>
      <c r="FM18" s="299">
        <v>0</v>
      </c>
      <c r="FN18" s="299">
        <v>352178.02</v>
      </c>
      <c r="FO18" s="299">
        <v>68350519.810000002</v>
      </c>
      <c r="FP18" s="299">
        <v>3402750.13</v>
      </c>
      <c r="FQ18" s="299">
        <v>4524632.17</v>
      </c>
      <c r="FR18" s="299">
        <v>5690277.8399999999</v>
      </c>
      <c r="FS18" s="299">
        <v>6252768.5999999996</v>
      </c>
      <c r="FT18" s="299">
        <v>2299591.31</v>
      </c>
      <c r="FU18" s="299">
        <v>10777586.76</v>
      </c>
      <c r="FV18" s="299">
        <v>3918309.44</v>
      </c>
      <c r="FW18" s="299">
        <v>5653714.1100000003</v>
      </c>
      <c r="FX18" s="299">
        <v>3954039.6</v>
      </c>
      <c r="FY18" s="299">
        <v>11932260.199999999</v>
      </c>
      <c r="FZ18" s="299">
        <v>1918096.57</v>
      </c>
      <c r="GA18" s="299">
        <v>4373184.24</v>
      </c>
      <c r="GB18" s="299">
        <v>27551351.629999999</v>
      </c>
      <c r="GC18" s="299">
        <v>2403506.9</v>
      </c>
      <c r="GD18" s="299">
        <v>2785289.08</v>
      </c>
      <c r="GE18" s="299">
        <v>7110999.1500000004</v>
      </c>
      <c r="GF18" s="299">
        <v>4538045.4400000004</v>
      </c>
      <c r="GG18" s="299">
        <v>1948550.96</v>
      </c>
      <c r="GH18" s="299">
        <v>3049067.6</v>
      </c>
      <c r="GI18" s="299">
        <v>8069784.9000000004</v>
      </c>
      <c r="GJ18" s="299">
        <v>2132826.62</v>
      </c>
      <c r="GK18" s="299">
        <v>1212570</v>
      </c>
      <c r="GL18" s="299">
        <v>1091350.6000000001</v>
      </c>
      <c r="GM18" s="299">
        <v>297611.5</v>
      </c>
      <c r="GN18" s="299">
        <v>12694641.27</v>
      </c>
      <c r="GO18" s="299">
        <v>8066423</v>
      </c>
      <c r="GP18" s="299">
        <v>4595141.37</v>
      </c>
      <c r="GQ18" s="299">
        <v>7291835.6200000001</v>
      </c>
      <c r="GR18" s="299">
        <v>739742.3</v>
      </c>
      <c r="GS18" s="299">
        <v>4626849.75</v>
      </c>
      <c r="GT18" s="299">
        <v>3029743.21</v>
      </c>
      <c r="GU18" s="299">
        <v>1832966.83</v>
      </c>
      <c r="GV18" s="299">
        <v>18840751.109999999</v>
      </c>
      <c r="GW18" s="299">
        <v>1601105</v>
      </c>
      <c r="GX18" s="299">
        <v>5111084.8600000003</v>
      </c>
      <c r="GY18" s="299">
        <v>2653740.1</v>
      </c>
      <c r="GZ18" s="299">
        <v>45229131.859999999</v>
      </c>
      <c r="HA18" s="299">
        <v>4882936.4400000004</v>
      </c>
      <c r="HB18" s="299">
        <v>11715949.300000001</v>
      </c>
      <c r="HC18" s="299">
        <v>4894500.9000000004</v>
      </c>
      <c r="HD18" s="299">
        <v>7438548.1899999995</v>
      </c>
      <c r="HE18" s="299">
        <v>9498759.5199999996</v>
      </c>
      <c r="HF18" s="299">
        <v>23747140.309999999</v>
      </c>
      <c r="HG18" s="299">
        <v>7989435.4000000004</v>
      </c>
      <c r="HH18" s="299">
        <v>8568158</v>
      </c>
      <c r="HI18" s="299">
        <v>5617392.8499999996</v>
      </c>
      <c r="HJ18" s="299">
        <v>4073863.25</v>
      </c>
      <c r="HK18" s="299">
        <v>2865908.56</v>
      </c>
      <c r="HL18" s="299">
        <v>4668665</v>
      </c>
      <c r="HM18" s="299">
        <v>1649599.2</v>
      </c>
      <c r="HN18" s="299">
        <v>55846731.369999997</v>
      </c>
      <c r="HO18" s="299">
        <v>11746351.59</v>
      </c>
      <c r="HP18" s="299">
        <v>2931411.11</v>
      </c>
      <c r="HQ18" s="299">
        <v>3475592.3</v>
      </c>
      <c r="HR18" s="299">
        <v>3976257.34</v>
      </c>
      <c r="HS18" s="299">
        <v>2976555.2</v>
      </c>
      <c r="HT18" s="299">
        <v>5109602.5</v>
      </c>
      <c r="HU18" s="299">
        <v>3384963.24</v>
      </c>
      <c r="HV18" s="299">
        <v>3840922.85</v>
      </c>
      <c r="HW18" s="299">
        <v>2669307.52</v>
      </c>
      <c r="HX18" s="299">
        <v>1341649.6000000001</v>
      </c>
      <c r="HY18" s="299">
        <v>3225146.2</v>
      </c>
      <c r="HZ18" s="299">
        <v>370402.71</v>
      </c>
      <c r="IA18" s="299">
        <v>3736301.38</v>
      </c>
      <c r="IB18" s="299">
        <v>1109983</v>
      </c>
      <c r="IC18" s="299">
        <v>1750051.47</v>
      </c>
      <c r="ID18" s="299">
        <v>30597325.600000001</v>
      </c>
      <c r="IE18" s="299">
        <v>12696802.550000001</v>
      </c>
      <c r="IF18" s="299">
        <v>4704010.7</v>
      </c>
      <c r="IG18" s="299">
        <v>8360965.1100000003</v>
      </c>
      <c r="IH18" s="299">
        <v>10584429.6</v>
      </c>
      <c r="II18" s="299">
        <v>3616784.3</v>
      </c>
      <c r="IJ18" s="299">
        <v>3528492.9</v>
      </c>
      <c r="IK18" s="299">
        <v>2418181</v>
      </c>
      <c r="IL18" s="299">
        <v>2428414.7000000002</v>
      </c>
      <c r="IM18" s="299">
        <v>3647166.05</v>
      </c>
      <c r="IN18" s="299">
        <v>2843327.17</v>
      </c>
      <c r="IO18" s="299">
        <v>50582118.649999999</v>
      </c>
      <c r="IP18" s="299">
        <v>7074201.71</v>
      </c>
      <c r="IQ18" s="299">
        <v>7062026.7999999998</v>
      </c>
      <c r="IR18" s="299">
        <v>3665418</v>
      </c>
      <c r="IS18" s="299">
        <v>3732127.5</v>
      </c>
      <c r="IT18" s="299">
        <v>779887.1</v>
      </c>
      <c r="IU18" s="299">
        <v>2295192.79</v>
      </c>
      <c r="IV18" s="299">
        <v>920302.85</v>
      </c>
      <c r="IW18" s="299">
        <v>233578.6</v>
      </c>
      <c r="IX18" s="299">
        <v>2442055</v>
      </c>
      <c r="IY18" s="299">
        <v>3959928.32</v>
      </c>
      <c r="IZ18" s="299">
        <v>2842811.2</v>
      </c>
      <c r="JA18" s="299">
        <v>16419027.25</v>
      </c>
      <c r="JB18" s="299">
        <v>5480779.6500000004</v>
      </c>
      <c r="JC18" s="299">
        <v>1630433.58</v>
      </c>
      <c r="JD18" s="299">
        <v>1694090.35</v>
      </c>
      <c r="JE18" s="299">
        <v>1462182.32</v>
      </c>
      <c r="JF18" s="299">
        <v>687306.6</v>
      </c>
      <c r="JG18" s="299">
        <v>26898298.039999999</v>
      </c>
      <c r="JH18" s="299">
        <v>1108328</v>
      </c>
      <c r="JI18" s="299">
        <v>1965227.5</v>
      </c>
      <c r="JJ18" s="299">
        <v>2345509.2200000002</v>
      </c>
      <c r="JK18" s="299">
        <v>1964938.79</v>
      </c>
      <c r="JL18" s="299">
        <v>3199919.11</v>
      </c>
      <c r="JM18" s="299">
        <v>1353991.59</v>
      </c>
      <c r="JN18" s="299">
        <v>35483410.770000003</v>
      </c>
      <c r="JO18" s="299">
        <v>9560442.9399999995</v>
      </c>
      <c r="JP18" s="299">
        <v>2674205.08</v>
      </c>
      <c r="JQ18" s="299">
        <v>1577096.45</v>
      </c>
      <c r="JR18" s="299">
        <v>3676478.48</v>
      </c>
      <c r="JS18" s="299">
        <v>1004929.7</v>
      </c>
      <c r="JT18" s="299">
        <v>15352835.300000001</v>
      </c>
      <c r="JU18" s="299">
        <v>5013867.3</v>
      </c>
      <c r="JV18" s="299">
        <v>2927354.53</v>
      </c>
      <c r="JW18" s="299">
        <v>2686663.1</v>
      </c>
      <c r="JX18" s="299">
        <v>3323886.31</v>
      </c>
      <c r="JY18" s="299">
        <v>2182471.25</v>
      </c>
      <c r="JZ18" s="299">
        <v>1837081.94</v>
      </c>
      <c r="KA18" s="299">
        <v>1100528.95</v>
      </c>
      <c r="KB18" s="299">
        <v>2233633.16</v>
      </c>
      <c r="KC18" s="299">
        <v>57291968.590000004</v>
      </c>
      <c r="KD18" s="299">
        <v>6100519.4900000002</v>
      </c>
      <c r="KE18" s="299">
        <v>1975006.35</v>
      </c>
      <c r="KF18" s="299">
        <v>4590526.5999999996</v>
      </c>
      <c r="KG18" s="299">
        <v>2836510.59</v>
      </c>
      <c r="KH18" s="299">
        <v>2362536</v>
      </c>
      <c r="KI18" s="299">
        <v>9812624.9800000004</v>
      </c>
      <c r="KJ18" s="299">
        <v>2482614.33</v>
      </c>
      <c r="KK18" s="299">
        <v>1428241.29</v>
      </c>
      <c r="KL18" s="299">
        <v>15339489.75</v>
      </c>
      <c r="KM18" s="299">
        <v>2298386</v>
      </c>
      <c r="KN18" s="299">
        <v>3924957.98</v>
      </c>
      <c r="KO18" s="299">
        <v>6536584.8099999996</v>
      </c>
      <c r="KP18" s="299">
        <v>1739195.65</v>
      </c>
      <c r="KQ18" s="299">
        <v>3806384.45</v>
      </c>
      <c r="KR18" s="299">
        <v>34257413.880000003</v>
      </c>
      <c r="KS18" s="299">
        <v>3384683.8</v>
      </c>
      <c r="KT18" s="299">
        <v>20696861.690000001</v>
      </c>
      <c r="KU18" s="299">
        <v>3014537.1</v>
      </c>
      <c r="KV18" s="299">
        <v>2044315.38</v>
      </c>
      <c r="KW18" s="299">
        <v>5180269.97</v>
      </c>
      <c r="KX18" s="299">
        <v>4900720.82</v>
      </c>
      <c r="KY18" s="299">
        <v>3266028.05</v>
      </c>
      <c r="KZ18" s="299">
        <v>3279179.48</v>
      </c>
      <c r="LA18" s="299">
        <v>3002102.92</v>
      </c>
      <c r="LB18" s="299">
        <v>63358738.300000004</v>
      </c>
      <c r="LC18" s="299">
        <v>7564154.2999999998</v>
      </c>
      <c r="LD18" s="299">
        <v>9162829.9399999995</v>
      </c>
      <c r="LE18" s="299">
        <v>8164858.5499999998</v>
      </c>
      <c r="LF18" s="299">
        <v>2257123.86</v>
      </c>
      <c r="LG18" s="299">
        <v>2050660</v>
      </c>
      <c r="LH18" s="299">
        <v>2138238.4</v>
      </c>
      <c r="LI18" s="299">
        <v>2968717.12</v>
      </c>
      <c r="LJ18" s="299">
        <v>2433788.9500000002</v>
      </c>
      <c r="LK18" s="299">
        <v>2691524.7</v>
      </c>
      <c r="LL18" s="299">
        <v>18318704.23</v>
      </c>
      <c r="LM18" s="299">
        <v>4066877.27</v>
      </c>
      <c r="LN18" s="299">
        <v>2013589.09</v>
      </c>
      <c r="LO18" s="299">
        <v>144645177.03</v>
      </c>
      <c r="LP18" s="299">
        <v>21588424.300000001</v>
      </c>
      <c r="LQ18" s="299">
        <v>27323868.190000001</v>
      </c>
      <c r="LR18" s="299">
        <v>10570971.310000001</v>
      </c>
      <c r="LS18" s="299">
        <v>5866520.1500000004</v>
      </c>
      <c r="LT18" s="299">
        <v>4341442.9000000004</v>
      </c>
      <c r="LU18" s="299">
        <v>3494951.5</v>
      </c>
      <c r="LV18" s="299">
        <v>5432674.0199999996</v>
      </c>
      <c r="LW18" s="299">
        <v>3829052.61</v>
      </c>
      <c r="LX18" s="299">
        <v>3016524.63</v>
      </c>
      <c r="LY18" s="299">
        <v>7330955.2999999998</v>
      </c>
      <c r="LZ18" s="299">
        <v>3032038.99</v>
      </c>
      <c r="MA18" s="299">
        <v>98298457.210000008</v>
      </c>
      <c r="MB18" s="299">
        <v>5050126.26</v>
      </c>
      <c r="MC18" s="299">
        <v>1795044.49</v>
      </c>
      <c r="MD18" s="299">
        <v>2587679</v>
      </c>
      <c r="ME18" s="299">
        <v>2279831</v>
      </c>
      <c r="MF18" s="299">
        <v>1056023.04</v>
      </c>
      <c r="MG18" s="299">
        <v>3228244</v>
      </c>
      <c r="MH18" s="299">
        <v>2724220.75</v>
      </c>
      <c r="MI18" s="299">
        <v>4743649</v>
      </c>
      <c r="MJ18" s="299">
        <v>3992266</v>
      </c>
      <c r="MK18" s="299">
        <v>2537413.2000000002</v>
      </c>
      <c r="ML18" s="299">
        <v>3052987.9</v>
      </c>
      <c r="MM18" s="299">
        <v>50765462.700000003</v>
      </c>
      <c r="MN18" s="299">
        <v>2626128.5</v>
      </c>
      <c r="MO18" s="299">
        <v>3346825.96</v>
      </c>
      <c r="MP18" s="299">
        <v>4697282.2</v>
      </c>
      <c r="MQ18" s="299">
        <v>3538992.13</v>
      </c>
      <c r="MR18" s="299">
        <v>2464708.5</v>
      </c>
      <c r="MS18" s="299">
        <v>5480296.8499999996</v>
      </c>
      <c r="MT18" s="299">
        <v>4467410.4400000004</v>
      </c>
      <c r="MU18" s="299">
        <v>3373353.7</v>
      </c>
      <c r="MV18" s="299">
        <v>887785</v>
      </c>
      <c r="MW18" s="299">
        <v>111195659.08</v>
      </c>
      <c r="MX18" s="299">
        <v>9052320.9800000004</v>
      </c>
      <c r="MY18" s="299">
        <v>1842536.83</v>
      </c>
      <c r="MZ18" s="299">
        <v>20428714.09</v>
      </c>
      <c r="NA18" s="299">
        <v>2062805.98</v>
      </c>
      <c r="NB18" s="299">
        <v>9184542.7400000002</v>
      </c>
      <c r="NC18" s="299">
        <v>11138453.109999999</v>
      </c>
      <c r="ND18" s="299">
        <v>16503504.649999999</v>
      </c>
      <c r="NE18" s="299">
        <v>689806.5</v>
      </c>
      <c r="NF18" s="299">
        <v>4089170.38</v>
      </c>
      <c r="NG18" s="299">
        <v>2938477</v>
      </c>
      <c r="NH18" s="299">
        <v>3772676.26</v>
      </c>
      <c r="NI18" s="299">
        <v>25114499.09</v>
      </c>
      <c r="NJ18" s="299">
        <v>3657900.2</v>
      </c>
      <c r="NK18" s="299">
        <v>4086948.51</v>
      </c>
      <c r="NL18" s="299">
        <v>2907046.28</v>
      </c>
      <c r="NM18" s="299">
        <v>2108593.0299999998</v>
      </c>
      <c r="NN18" s="299">
        <v>391710.77999999997</v>
      </c>
      <c r="NO18" s="299">
        <v>2115340.17</v>
      </c>
      <c r="NP18" s="299">
        <v>26459342.760000002</v>
      </c>
      <c r="NQ18" s="299">
        <v>19600386.800000001</v>
      </c>
      <c r="NR18" s="299">
        <v>2788097.3</v>
      </c>
      <c r="NS18" s="299">
        <v>1822226</v>
      </c>
      <c r="NT18" s="299">
        <v>4577052.47</v>
      </c>
      <c r="NU18" s="299">
        <v>3078712</v>
      </c>
      <c r="NV18" s="299">
        <v>1688664.94</v>
      </c>
      <c r="NW18" s="299">
        <v>42268434.560000002</v>
      </c>
      <c r="NX18" s="299">
        <v>10118795.630000001</v>
      </c>
      <c r="NY18" s="299">
        <v>3927302.17</v>
      </c>
      <c r="NZ18" s="299">
        <v>14206461.68</v>
      </c>
      <c r="OA18" s="299">
        <v>2369059.4</v>
      </c>
      <c r="OB18" s="299">
        <v>3332111.45</v>
      </c>
      <c r="OC18" s="299">
        <v>3517924.1</v>
      </c>
      <c r="OD18" s="299">
        <v>4630475.91</v>
      </c>
      <c r="OE18" s="299"/>
      <c r="OF18" s="299">
        <v>51016199.289999999</v>
      </c>
      <c r="OG18" s="299">
        <v>9461013.4800000004</v>
      </c>
      <c r="OH18" s="299">
        <v>14410956.75</v>
      </c>
      <c r="OI18" s="299">
        <v>4980491.8499999996</v>
      </c>
      <c r="OJ18" s="299">
        <v>5301249.33</v>
      </c>
      <c r="OK18" s="299">
        <v>1057170.02</v>
      </c>
      <c r="OL18" s="299">
        <v>40923472.649999999</v>
      </c>
      <c r="OM18" s="299">
        <v>2953265</v>
      </c>
      <c r="ON18" s="299">
        <v>1939920.07</v>
      </c>
      <c r="OO18" s="299">
        <v>7480089.7400000002</v>
      </c>
      <c r="OP18" s="299">
        <v>4148067.5</v>
      </c>
      <c r="OQ18" s="299">
        <v>11648482.6</v>
      </c>
      <c r="OR18" s="299">
        <v>2919235.67</v>
      </c>
      <c r="OS18" s="299">
        <v>40279288.710000001</v>
      </c>
      <c r="OT18" s="299">
        <v>3844743.43</v>
      </c>
      <c r="OU18" s="299">
        <v>14650807.189999999</v>
      </c>
      <c r="OV18" s="299">
        <v>1190681.8</v>
      </c>
      <c r="OW18" s="299">
        <v>7528847.4199999999</v>
      </c>
      <c r="OX18" s="299">
        <v>9989832.9499999993</v>
      </c>
      <c r="OY18" s="299">
        <v>2987560.9</v>
      </c>
      <c r="OZ18" s="299">
        <v>3250202.38</v>
      </c>
      <c r="PA18" s="299">
        <v>8556880.7899999991</v>
      </c>
      <c r="PB18" s="299">
        <v>2742758.35</v>
      </c>
      <c r="PC18" s="299">
        <v>5150455</v>
      </c>
      <c r="PD18" s="299">
        <v>10180258.279999999</v>
      </c>
      <c r="PE18" s="299">
        <v>2090258.76</v>
      </c>
      <c r="PF18" s="299">
        <v>9302926.8499999996</v>
      </c>
      <c r="PG18" s="299">
        <v>108775075.14</v>
      </c>
      <c r="PH18" s="299">
        <v>2765410.43</v>
      </c>
      <c r="PI18" s="299">
        <v>1656950.19</v>
      </c>
      <c r="PJ18" s="299">
        <v>8816886.1500000004</v>
      </c>
      <c r="PK18" s="299">
        <v>16555777.800000001</v>
      </c>
      <c r="PL18" s="299">
        <v>3504410.4</v>
      </c>
      <c r="PM18" s="299">
        <v>8704540.5299999993</v>
      </c>
      <c r="PN18" s="299">
        <v>1725027.29</v>
      </c>
      <c r="PO18" s="299">
        <v>7802954.8200000003</v>
      </c>
      <c r="PP18" s="299">
        <v>2369873.7599999998</v>
      </c>
      <c r="PQ18" s="299">
        <v>11324254.25</v>
      </c>
      <c r="PR18" s="299">
        <v>1888011.11</v>
      </c>
      <c r="PS18" s="299">
        <v>3527346.8</v>
      </c>
      <c r="PT18" s="299">
        <v>3260903.8</v>
      </c>
      <c r="PU18" s="299">
        <v>8841263.6600000001</v>
      </c>
      <c r="PV18" s="299">
        <v>4138013.96</v>
      </c>
      <c r="PW18" s="299">
        <v>2098285.19</v>
      </c>
      <c r="PX18" s="299">
        <v>2985369.9</v>
      </c>
      <c r="PY18" s="299">
        <v>1632907.63</v>
      </c>
      <c r="PZ18" s="299">
        <v>5620469.2199999997</v>
      </c>
      <c r="QA18" s="299">
        <v>4788321.9400000004</v>
      </c>
      <c r="QB18" s="299">
        <v>1616047</v>
      </c>
      <c r="QC18" s="299">
        <v>43907167.799999997</v>
      </c>
      <c r="QD18" s="299">
        <v>1031720</v>
      </c>
      <c r="QE18" s="299">
        <v>7057627.0999999996</v>
      </c>
      <c r="QF18" s="299">
        <v>2725195</v>
      </c>
      <c r="QG18" s="299">
        <v>4350338</v>
      </c>
      <c r="QH18" s="299">
        <v>9152264.2799999993</v>
      </c>
      <c r="QI18" s="299">
        <v>4909608.22</v>
      </c>
      <c r="QJ18" s="299">
        <v>3035085.9</v>
      </c>
      <c r="QK18" s="299">
        <v>4988570</v>
      </c>
      <c r="QL18" s="299">
        <v>1565532.54</v>
      </c>
      <c r="QM18" s="299">
        <v>3521284.63</v>
      </c>
      <c r="QN18" s="299">
        <v>48167333.219999999</v>
      </c>
      <c r="QO18" s="299">
        <v>15454080.9</v>
      </c>
      <c r="QP18" s="299">
        <v>8165538</v>
      </c>
      <c r="QQ18" s="299">
        <v>5020632.7699999996</v>
      </c>
      <c r="QR18" s="299">
        <v>5629197.5499999998</v>
      </c>
      <c r="QS18" s="299">
        <v>8215770.1200000001</v>
      </c>
      <c r="QT18" s="299">
        <v>17344431.829999998</v>
      </c>
      <c r="QU18" s="299">
        <v>3208262</v>
      </c>
      <c r="QV18" s="299">
        <v>4695862.47</v>
      </c>
      <c r="QW18" s="299">
        <v>14888086.41</v>
      </c>
      <c r="QX18" s="299">
        <v>10758228</v>
      </c>
      <c r="QY18" s="299">
        <v>2005950</v>
      </c>
      <c r="QZ18" s="299">
        <v>2555150</v>
      </c>
      <c r="RA18" s="299">
        <v>6559672.6100000003</v>
      </c>
      <c r="RB18" s="299">
        <v>2937979</v>
      </c>
      <c r="RC18" s="299">
        <v>4256404</v>
      </c>
      <c r="RD18" s="299">
        <v>5664381</v>
      </c>
      <c r="RE18" s="299">
        <v>1449750.5</v>
      </c>
      <c r="RF18" s="299">
        <v>2247019.46</v>
      </c>
      <c r="RG18" s="299">
        <v>1456317</v>
      </c>
      <c r="RH18" s="299">
        <v>27847189.539999999</v>
      </c>
      <c r="RI18" s="299">
        <v>1407893</v>
      </c>
      <c r="RJ18" s="299">
        <v>2585983</v>
      </c>
      <c r="RK18" s="299">
        <v>3294287</v>
      </c>
      <c r="RL18" s="299">
        <v>1453746</v>
      </c>
      <c r="RM18" s="299">
        <v>2166140.1100000003</v>
      </c>
      <c r="RN18" s="299">
        <v>2648024.59</v>
      </c>
      <c r="RO18" s="299">
        <v>4960657.5</v>
      </c>
      <c r="RP18" s="299">
        <v>2949522.17</v>
      </c>
      <c r="RQ18" s="299">
        <v>3371147</v>
      </c>
      <c r="RR18" s="299">
        <v>6407986</v>
      </c>
      <c r="RS18" s="299">
        <v>11538112.4</v>
      </c>
      <c r="RT18" s="299">
        <v>3041798</v>
      </c>
      <c r="RU18" s="299">
        <v>3309604.57</v>
      </c>
      <c r="RV18" s="299">
        <v>4192427.45</v>
      </c>
      <c r="RW18" s="299">
        <v>2963325.77</v>
      </c>
      <c r="RX18" s="299">
        <v>2235465.7400000002</v>
      </c>
      <c r="RY18" s="299">
        <v>3029418.72</v>
      </c>
      <c r="RZ18" s="299">
        <v>771444.5</v>
      </c>
      <c r="SA18" s="299">
        <v>21251228.600000001</v>
      </c>
      <c r="SB18" s="299">
        <v>1964435.86</v>
      </c>
      <c r="SC18" s="299">
        <v>3785748.26</v>
      </c>
      <c r="SD18" s="299">
        <v>2720640.19</v>
      </c>
      <c r="SE18" s="299">
        <v>2158480</v>
      </c>
      <c r="SF18" s="299">
        <v>2079687.2</v>
      </c>
      <c r="SG18" s="299">
        <v>37800</v>
      </c>
      <c r="SH18" s="299">
        <v>8027772.25</v>
      </c>
      <c r="SI18" s="299">
        <v>1817093.92</v>
      </c>
      <c r="SJ18" s="299">
        <v>2133086.0499999998</v>
      </c>
      <c r="SK18" s="299">
        <v>3842864.9</v>
      </c>
      <c r="SL18" s="299">
        <v>4694124.33</v>
      </c>
      <c r="SM18" s="299">
        <v>3536679.09</v>
      </c>
      <c r="SN18" s="299">
        <v>57470442.380000003</v>
      </c>
      <c r="SO18" s="299">
        <v>2347774.7999999998</v>
      </c>
      <c r="SP18" s="299">
        <v>1913272</v>
      </c>
      <c r="SQ18" s="299">
        <v>5546224.9000000004</v>
      </c>
      <c r="SR18" s="299">
        <v>8756642.7100000009</v>
      </c>
      <c r="SS18" s="299">
        <v>4029677.22</v>
      </c>
      <c r="ST18" s="299">
        <v>1105677.6399999999</v>
      </c>
      <c r="SU18" s="299">
        <v>10892015.67</v>
      </c>
      <c r="SV18" s="299">
        <v>1824992.9</v>
      </c>
      <c r="SW18" s="299">
        <v>5082928.47</v>
      </c>
      <c r="SX18" s="299">
        <v>6249913.4299999997</v>
      </c>
      <c r="SY18" s="299">
        <v>1789232.9</v>
      </c>
      <c r="SZ18" s="299">
        <v>2304942.1</v>
      </c>
      <c r="TA18" s="299">
        <v>2496171.06</v>
      </c>
      <c r="TB18" s="299">
        <v>2963504.7</v>
      </c>
      <c r="TC18" s="299">
        <v>1916941.5</v>
      </c>
      <c r="TD18" s="299">
        <v>21939108.170000002</v>
      </c>
      <c r="TE18" s="299">
        <v>2363633.0699999998</v>
      </c>
      <c r="TF18" s="299">
        <v>21634703.98</v>
      </c>
      <c r="TG18" s="299">
        <v>7106265.6100000003</v>
      </c>
      <c r="TH18" s="299">
        <v>2225509.6</v>
      </c>
      <c r="TI18" s="299">
        <v>2098470</v>
      </c>
      <c r="TJ18" s="299">
        <v>19684797.829999998</v>
      </c>
      <c r="TK18" s="299">
        <v>1531638</v>
      </c>
      <c r="TL18" s="299">
        <v>1187460.2</v>
      </c>
      <c r="TM18" s="299">
        <v>2347172</v>
      </c>
      <c r="TN18" s="299">
        <v>577670.19999999995</v>
      </c>
      <c r="TO18" s="299">
        <v>22967538</v>
      </c>
      <c r="TP18" s="299">
        <v>4142069.4</v>
      </c>
      <c r="TQ18" s="299">
        <v>3474963.79</v>
      </c>
      <c r="TR18" s="299">
        <v>6166878</v>
      </c>
      <c r="TS18" s="299">
        <v>3281758.4</v>
      </c>
      <c r="TT18" s="299">
        <v>1006656.51</v>
      </c>
      <c r="TU18" s="299">
        <v>71835610.239999995</v>
      </c>
      <c r="TV18" s="299">
        <v>4211589</v>
      </c>
      <c r="TW18" s="299">
        <v>3208149.67</v>
      </c>
      <c r="TX18" s="299">
        <v>16020581.1</v>
      </c>
      <c r="TY18" s="299">
        <v>791860.2</v>
      </c>
      <c r="TZ18" s="299">
        <v>2685973.82</v>
      </c>
      <c r="UA18" s="299">
        <v>10817365.300000001</v>
      </c>
      <c r="UB18" s="299">
        <v>2050028.5</v>
      </c>
      <c r="UC18" s="299">
        <v>2225699</v>
      </c>
      <c r="UD18" s="299">
        <v>2447006</v>
      </c>
      <c r="UE18" s="299">
        <v>3670003</v>
      </c>
      <c r="UF18" s="299">
        <v>10039997.699999999</v>
      </c>
      <c r="UG18" s="299">
        <v>3412783.8</v>
      </c>
      <c r="UH18" s="299">
        <v>6361367.7300000004</v>
      </c>
      <c r="UI18" s="299">
        <v>1744330.5</v>
      </c>
      <c r="UJ18" s="299">
        <v>2008109.32</v>
      </c>
      <c r="UK18" s="299">
        <v>1723153.2</v>
      </c>
      <c r="UL18" s="299">
        <v>1494250.71</v>
      </c>
      <c r="UM18" s="299">
        <v>7274031.04</v>
      </c>
      <c r="UN18" s="299">
        <v>1196302</v>
      </c>
      <c r="UO18" s="299">
        <v>652629.68000000005</v>
      </c>
      <c r="UP18" s="299">
        <v>2162405</v>
      </c>
      <c r="UQ18" s="299">
        <v>33748067.909999996</v>
      </c>
      <c r="UR18" s="299">
        <v>3680286.5</v>
      </c>
      <c r="US18" s="299">
        <v>2339902.23</v>
      </c>
      <c r="UT18" s="299">
        <v>11597527</v>
      </c>
      <c r="UU18" s="299">
        <v>10835406.77</v>
      </c>
      <c r="UV18" s="299">
        <v>7468925.9400000004</v>
      </c>
      <c r="UW18" s="299">
        <v>3490651.97</v>
      </c>
      <c r="UX18" s="299">
        <v>4701908.5999999996</v>
      </c>
      <c r="UY18" s="299">
        <v>4354516.17</v>
      </c>
      <c r="UZ18" s="299">
        <v>17678942.23</v>
      </c>
      <c r="VA18" s="299">
        <v>3704214</v>
      </c>
      <c r="VB18" s="299">
        <v>5170406</v>
      </c>
      <c r="VC18" s="299">
        <v>11200999</v>
      </c>
      <c r="VD18" s="299">
        <v>2246956.2599999998</v>
      </c>
      <c r="VE18" s="299">
        <v>3301089.1</v>
      </c>
      <c r="VF18" s="299">
        <v>159940622.19999999</v>
      </c>
      <c r="VG18" s="299">
        <v>3851156.09</v>
      </c>
      <c r="VH18" s="299">
        <v>4225022.16</v>
      </c>
      <c r="VI18" s="299">
        <v>3852090.46</v>
      </c>
      <c r="VJ18" s="299">
        <v>2448457.89</v>
      </c>
      <c r="VK18" s="299">
        <v>3657311.1</v>
      </c>
      <c r="VL18" s="299">
        <v>9425019.6899999995</v>
      </c>
      <c r="VM18" s="299">
        <v>9959260.6999999993</v>
      </c>
      <c r="VN18" s="299">
        <v>5365436.3499999996</v>
      </c>
      <c r="VO18" s="299">
        <v>6788521.4100000001</v>
      </c>
      <c r="VP18" s="299">
        <v>2665703.61</v>
      </c>
      <c r="VQ18" s="299">
        <v>11093082.16</v>
      </c>
      <c r="VR18" s="299">
        <v>8606747.9900000002</v>
      </c>
      <c r="VS18" s="299">
        <v>6277127.1900000004</v>
      </c>
      <c r="VT18" s="299">
        <v>10977278.619999999</v>
      </c>
      <c r="VU18" s="299">
        <v>4478361.9000000004</v>
      </c>
      <c r="VV18" s="299">
        <v>5150991.59</v>
      </c>
      <c r="VW18" s="299">
        <v>7963570.9000000004</v>
      </c>
      <c r="VX18" s="299">
        <v>4039953.42</v>
      </c>
      <c r="VY18" s="299">
        <v>9447001.4000000004</v>
      </c>
      <c r="VZ18" s="299">
        <v>20721537.399999999</v>
      </c>
      <c r="WA18" s="299">
        <v>5308475.1900000004</v>
      </c>
      <c r="WB18" s="299">
        <v>2732182.54</v>
      </c>
      <c r="WC18" s="299">
        <v>2185327.4500000002</v>
      </c>
      <c r="WD18" s="299">
        <v>3327570.22</v>
      </c>
      <c r="WE18" s="299">
        <v>2123013.8199999998</v>
      </c>
      <c r="WF18" s="299">
        <v>2045924.73</v>
      </c>
      <c r="WG18" s="299">
        <v>1875387.63</v>
      </c>
      <c r="WH18" s="299">
        <v>8961114.4499999993</v>
      </c>
      <c r="WI18" s="299">
        <v>2107467.9900000002</v>
      </c>
      <c r="WJ18" s="299">
        <v>114077.23</v>
      </c>
      <c r="WK18" s="299">
        <v>347193.2</v>
      </c>
      <c r="WL18" s="299">
        <v>200240.1</v>
      </c>
      <c r="WM18" s="299">
        <v>64806941.109999999</v>
      </c>
      <c r="WN18" s="299">
        <v>4603814.2300000004</v>
      </c>
      <c r="WO18" s="299">
        <v>4738693.8499999996</v>
      </c>
      <c r="WP18" s="299">
        <v>20429336.800000001</v>
      </c>
      <c r="WQ18" s="299">
        <v>4983542</v>
      </c>
      <c r="WR18" s="299">
        <v>4955380.4000000004</v>
      </c>
      <c r="WS18" s="299">
        <v>8825454.3399999999</v>
      </c>
      <c r="WT18" s="299">
        <v>2951863.1</v>
      </c>
      <c r="WU18" s="299">
        <v>3901838.99</v>
      </c>
      <c r="WV18" s="299">
        <v>8714213.6400000006</v>
      </c>
      <c r="WW18" s="299">
        <v>8006155.4299999997</v>
      </c>
      <c r="WX18" s="299">
        <v>2999982.5</v>
      </c>
      <c r="WY18" s="299">
        <v>3125808.9</v>
      </c>
      <c r="WZ18" s="299">
        <v>3456568</v>
      </c>
      <c r="XA18" s="299">
        <v>2064985.55</v>
      </c>
      <c r="XB18" s="299">
        <v>1844364</v>
      </c>
      <c r="XC18" s="299">
        <v>2240030.9300000002</v>
      </c>
      <c r="XD18" s="299">
        <v>2536523.4</v>
      </c>
      <c r="XE18" s="299">
        <v>2300920</v>
      </c>
      <c r="XF18" s="299">
        <v>2088469.18</v>
      </c>
      <c r="XG18" s="299">
        <v>3195603.46</v>
      </c>
      <c r="XH18" s="299">
        <v>1831953</v>
      </c>
      <c r="XI18" s="299">
        <v>1662359.32</v>
      </c>
      <c r="XJ18" s="299">
        <v>59399968.740000002</v>
      </c>
      <c r="XK18" s="299">
        <v>4181288.4</v>
      </c>
      <c r="XL18" s="299">
        <v>12519124.619999999</v>
      </c>
      <c r="XM18" s="299">
        <v>3100366.08</v>
      </c>
      <c r="XN18" s="299">
        <v>23705711.100000001</v>
      </c>
      <c r="XO18" s="299">
        <v>5398107.2800000003</v>
      </c>
      <c r="XP18" s="299">
        <v>11063415</v>
      </c>
      <c r="XQ18" s="299">
        <v>2461095.9</v>
      </c>
      <c r="XR18" s="299">
        <v>20355598.100000001</v>
      </c>
      <c r="XS18" s="299">
        <v>12273323.609999999</v>
      </c>
      <c r="XT18" s="299">
        <v>5219893.1100000003</v>
      </c>
      <c r="XU18" s="299">
        <v>4023377.1</v>
      </c>
      <c r="XV18" s="299">
        <v>1956796.5</v>
      </c>
      <c r="XW18" s="299">
        <v>3280141.6</v>
      </c>
      <c r="XX18" s="299">
        <v>2543345.85</v>
      </c>
      <c r="XY18" s="299">
        <v>1374559.5</v>
      </c>
      <c r="XZ18" s="299">
        <v>2391067.7999999998</v>
      </c>
      <c r="YA18" s="299">
        <v>21322839</v>
      </c>
      <c r="YB18" s="299">
        <v>2176381.0499999998</v>
      </c>
      <c r="YC18" s="299">
        <v>2824190</v>
      </c>
      <c r="YD18" s="299">
        <v>3385088.1</v>
      </c>
      <c r="YE18" s="299">
        <v>3974830.5</v>
      </c>
      <c r="YF18" s="299">
        <v>1643034</v>
      </c>
      <c r="YG18" s="299">
        <v>2677403</v>
      </c>
      <c r="YH18" s="299">
        <v>9281993.8699999992</v>
      </c>
      <c r="YI18" s="299">
        <v>1813523.5</v>
      </c>
      <c r="YJ18" s="299">
        <v>4547431.6900000004</v>
      </c>
      <c r="YK18" s="299">
        <v>3693570</v>
      </c>
      <c r="YL18" s="299">
        <v>2003385</v>
      </c>
      <c r="YM18" s="299">
        <v>4779093</v>
      </c>
      <c r="YN18" s="299">
        <v>1623410</v>
      </c>
      <c r="YO18" s="299">
        <v>1761221</v>
      </c>
      <c r="YP18" s="299">
        <v>7446430</v>
      </c>
      <c r="YQ18" s="299">
        <v>59061231.850000001</v>
      </c>
      <c r="YR18" s="299">
        <v>1433846.46</v>
      </c>
      <c r="YS18" s="299">
        <v>7005213.1900000004</v>
      </c>
      <c r="YT18" s="299">
        <v>14338912.560000001</v>
      </c>
      <c r="YU18" s="299">
        <v>7609872.5899999999</v>
      </c>
      <c r="YV18" s="299">
        <v>2932928.17</v>
      </c>
      <c r="YW18" s="299">
        <v>3227898.55</v>
      </c>
      <c r="YX18" s="299">
        <v>7635169.9000000004</v>
      </c>
      <c r="YY18" s="299">
        <v>4085011.24</v>
      </c>
      <c r="YZ18" s="299">
        <v>8992906.2200000007</v>
      </c>
      <c r="ZA18" s="299">
        <v>1790584.07</v>
      </c>
      <c r="ZB18" s="299">
        <v>2010540.15</v>
      </c>
      <c r="ZC18" s="299">
        <v>2618870.15</v>
      </c>
      <c r="ZD18" s="299">
        <v>4974560.0599999996</v>
      </c>
      <c r="ZE18" s="299">
        <v>2087070.44</v>
      </c>
      <c r="ZF18" s="299">
        <v>2187712.4300000002</v>
      </c>
      <c r="ZG18" s="299">
        <v>1650162.93</v>
      </c>
      <c r="ZH18" s="299">
        <v>1231225.29</v>
      </c>
      <c r="ZI18" s="299">
        <v>3613690.91</v>
      </c>
      <c r="ZJ18" s="299">
        <v>1745605.61</v>
      </c>
      <c r="ZK18" s="299">
        <v>1916611.97</v>
      </c>
      <c r="ZL18" s="299">
        <v>545314.05000000005</v>
      </c>
      <c r="ZM18" s="299">
        <v>17984079.649999999</v>
      </c>
      <c r="ZN18" s="299">
        <v>2610371.8199999998</v>
      </c>
      <c r="ZO18" s="299">
        <v>3294101.5</v>
      </c>
      <c r="ZP18" s="299">
        <v>2144921</v>
      </c>
      <c r="ZQ18" s="299">
        <v>1928449.7</v>
      </c>
      <c r="ZR18" s="299">
        <v>3892025.5</v>
      </c>
      <c r="ZS18" s="299">
        <v>2430791.4700000002</v>
      </c>
      <c r="ZT18" s="299">
        <v>164079104.37</v>
      </c>
      <c r="ZU18" s="299">
        <v>2749908.36</v>
      </c>
      <c r="ZV18" s="299">
        <v>1718546.45</v>
      </c>
      <c r="ZW18" s="299">
        <v>6051246.1299999999</v>
      </c>
      <c r="ZX18" s="299">
        <v>4540595.0199999996</v>
      </c>
      <c r="ZY18" s="299">
        <v>2973043.3</v>
      </c>
      <c r="ZZ18" s="299">
        <v>3949351.6</v>
      </c>
      <c r="AAA18" s="299">
        <v>3557806.1</v>
      </c>
      <c r="AAB18" s="299">
        <v>11693519.800000001</v>
      </c>
      <c r="AAC18" s="299">
        <v>2036034</v>
      </c>
      <c r="AAD18" s="299">
        <v>3227359.14</v>
      </c>
      <c r="AAE18" s="299">
        <v>14306288.84</v>
      </c>
      <c r="AAF18" s="299">
        <v>9729697.2300000004</v>
      </c>
      <c r="AAG18" s="299">
        <v>1521583.36</v>
      </c>
      <c r="AAH18" s="299">
        <v>2354611.7999999998</v>
      </c>
      <c r="AAI18" s="299">
        <v>2189542.9300000002</v>
      </c>
      <c r="AAJ18" s="299">
        <v>1700641.48</v>
      </c>
      <c r="AAK18" s="299">
        <v>2215246.66</v>
      </c>
      <c r="AAL18" s="299">
        <v>1765134.54</v>
      </c>
      <c r="AAM18" s="299">
        <v>14227411.9</v>
      </c>
      <c r="AAN18" s="299">
        <v>15081307.25</v>
      </c>
      <c r="AAO18" s="299">
        <v>1996180.65</v>
      </c>
      <c r="AAP18" s="299">
        <v>1378523.3</v>
      </c>
      <c r="AAQ18" s="299">
        <v>1657017.45</v>
      </c>
      <c r="AAR18" s="299">
        <v>1184024.8799999999</v>
      </c>
      <c r="AAS18" s="299">
        <v>842928.05</v>
      </c>
      <c r="AAT18" s="299">
        <v>15328752.84</v>
      </c>
      <c r="AAU18" s="299">
        <v>3631857</v>
      </c>
      <c r="AAV18" s="299">
        <v>2348272.7000000002</v>
      </c>
      <c r="AAW18" s="299">
        <v>6063672.9500000002</v>
      </c>
      <c r="AAX18" s="299">
        <v>5388588.5</v>
      </c>
      <c r="AAY18" s="299">
        <v>2731315.2000000002</v>
      </c>
      <c r="AAZ18" s="299">
        <v>2272716.5</v>
      </c>
      <c r="ABA18" s="299">
        <v>4251179.8</v>
      </c>
      <c r="ABB18" s="299">
        <v>37121134</v>
      </c>
      <c r="ABC18" s="299">
        <v>5396517.04</v>
      </c>
      <c r="ABD18" s="299">
        <v>3548380.5</v>
      </c>
      <c r="ABE18" s="299">
        <v>2420538.1</v>
      </c>
      <c r="ABF18" s="299">
        <v>1540161.8</v>
      </c>
      <c r="ABG18" s="299">
        <v>6495486.5</v>
      </c>
      <c r="ABH18" s="299">
        <v>2843940</v>
      </c>
      <c r="ABI18" s="299">
        <v>2288337.58</v>
      </c>
      <c r="ABJ18" s="299">
        <v>2423616.7799999998</v>
      </c>
      <c r="ABK18" s="299">
        <v>3554819.21</v>
      </c>
      <c r="ABL18" s="299">
        <v>2090153.3</v>
      </c>
      <c r="ABM18" s="299">
        <v>46543807.659999996</v>
      </c>
      <c r="ABN18" s="299">
        <v>3348409.5</v>
      </c>
      <c r="ABO18" s="299">
        <v>4236135.45</v>
      </c>
      <c r="ABP18" s="299">
        <v>5260610.09</v>
      </c>
      <c r="ABQ18" s="299">
        <v>2916866.4</v>
      </c>
      <c r="ABR18" s="299">
        <v>7070716</v>
      </c>
      <c r="ABS18" s="299">
        <v>4909763.5</v>
      </c>
      <c r="ABT18" s="299">
        <v>14936924.859999999</v>
      </c>
      <c r="ABU18" s="299">
        <v>19130284.489999998</v>
      </c>
      <c r="ABV18" s="299">
        <v>3611818</v>
      </c>
      <c r="ABW18" s="299">
        <v>5612796.1600000001</v>
      </c>
      <c r="ABX18" s="299">
        <v>6746045.2300000004</v>
      </c>
      <c r="ABY18" s="299">
        <v>3781419</v>
      </c>
      <c r="ABZ18" s="299">
        <v>16460131.949999999</v>
      </c>
      <c r="ACA18" s="299">
        <v>5809238</v>
      </c>
      <c r="ACB18" s="299">
        <v>3101671.3</v>
      </c>
      <c r="ACC18" s="299">
        <v>3308844</v>
      </c>
      <c r="ACD18" s="299">
        <v>3024744</v>
      </c>
      <c r="ACE18" s="299">
        <v>2851091.5</v>
      </c>
      <c r="ACF18" s="299">
        <v>14118214.470000001</v>
      </c>
      <c r="ACG18" s="299">
        <v>12174278.43</v>
      </c>
      <c r="ACH18" s="299">
        <v>723867.3</v>
      </c>
      <c r="ACI18" s="299">
        <v>1732967.5</v>
      </c>
      <c r="ACJ18" s="299">
        <v>4083045.5</v>
      </c>
      <c r="ACK18" s="299">
        <v>1541063.59</v>
      </c>
      <c r="ACL18" s="299">
        <v>1793307.6</v>
      </c>
      <c r="ACM18" s="299">
        <v>2473852.31</v>
      </c>
      <c r="ACN18" s="299">
        <v>4123112</v>
      </c>
      <c r="ACO18" s="299">
        <v>106446279.09</v>
      </c>
      <c r="ACP18" s="299">
        <v>8814058</v>
      </c>
      <c r="ACQ18" s="299">
        <v>6888022.7599999998</v>
      </c>
      <c r="ACR18" s="299">
        <v>13831413.08</v>
      </c>
      <c r="ACS18" s="299">
        <v>1206381</v>
      </c>
      <c r="ACT18" s="299">
        <v>1445717.75</v>
      </c>
      <c r="ACU18" s="299">
        <v>2593904.85</v>
      </c>
      <c r="ACV18" s="299">
        <v>1233852</v>
      </c>
      <c r="ACW18" s="299">
        <v>86914051.530000001</v>
      </c>
      <c r="ACX18" s="299">
        <v>11176732.1</v>
      </c>
      <c r="ACY18" s="299">
        <v>10057232.92</v>
      </c>
      <c r="ACZ18" s="299">
        <v>2826343.5</v>
      </c>
      <c r="ADA18" s="299">
        <v>2812602.2</v>
      </c>
      <c r="ADB18" s="299">
        <v>2912483.4</v>
      </c>
      <c r="ADC18" s="299">
        <v>2805604.92</v>
      </c>
      <c r="ADD18" s="299">
        <v>1543308.87</v>
      </c>
      <c r="ADE18" s="299">
        <v>2425476.02</v>
      </c>
      <c r="ADF18" s="299">
        <v>2689802.48</v>
      </c>
      <c r="ADG18" s="299">
        <v>8371719.5</v>
      </c>
      <c r="ADH18" s="299">
        <v>2677898.4</v>
      </c>
      <c r="ADI18" s="299">
        <v>4237399.9400000004</v>
      </c>
      <c r="ADJ18" s="299">
        <v>3726913.99</v>
      </c>
      <c r="ADK18" s="299">
        <v>4295630.6900000004</v>
      </c>
      <c r="ADL18" s="299">
        <v>2522131.2999999998</v>
      </c>
      <c r="ADM18" s="299">
        <v>6368998</v>
      </c>
      <c r="ADN18" s="299">
        <v>1530178.4</v>
      </c>
      <c r="ADO18" s="299">
        <v>4926911.34</v>
      </c>
      <c r="ADP18" s="299"/>
      <c r="ADQ18" s="299">
        <v>57922467.899999999</v>
      </c>
      <c r="ADR18" s="299">
        <v>7540653.8200000003</v>
      </c>
      <c r="ADS18" s="299">
        <v>5451093.7999999998</v>
      </c>
      <c r="ADT18" s="299">
        <v>5254584.5</v>
      </c>
      <c r="ADU18" s="299">
        <v>3057768.75</v>
      </c>
      <c r="ADV18" s="299">
        <v>9161849.1799999997</v>
      </c>
      <c r="ADW18" s="299">
        <v>2229119.1</v>
      </c>
      <c r="ADX18" s="299">
        <v>4537136.71</v>
      </c>
      <c r="ADY18" s="299">
        <v>2506818</v>
      </c>
      <c r="ADZ18" s="299">
        <v>1927989</v>
      </c>
      <c r="AEA18" s="299">
        <v>32610207.440000001</v>
      </c>
      <c r="AEB18" s="299">
        <v>12326611.970000001</v>
      </c>
      <c r="AEC18" s="299">
        <v>8493027.0999999996</v>
      </c>
      <c r="AED18" s="299">
        <v>3909490</v>
      </c>
      <c r="AEE18" s="299">
        <v>14603687</v>
      </c>
      <c r="AEF18" s="299">
        <v>7716104.2000000002</v>
      </c>
      <c r="AEG18" s="299">
        <v>4481009.5</v>
      </c>
      <c r="AEH18" s="299">
        <v>2935373</v>
      </c>
      <c r="AEI18" s="299">
        <v>2566492.5</v>
      </c>
      <c r="AEJ18" s="299">
        <v>4558816.17</v>
      </c>
      <c r="AEK18" s="299">
        <v>5295872</v>
      </c>
      <c r="AEL18" s="299">
        <v>3802310.31</v>
      </c>
      <c r="AEM18" s="299">
        <v>3567233.3</v>
      </c>
      <c r="AEN18" s="299">
        <v>40905874.25</v>
      </c>
      <c r="AEO18" s="299">
        <v>5732304.5</v>
      </c>
      <c r="AEP18" s="299">
        <v>5770963.6200000001</v>
      </c>
      <c r="AEQ18" s="299">
        <v>2742816.65</v>
      </c>
      <c r="AER18" s="299">
        <v>4619467.8</v>
      </c>
      <c r="AES18" s="299">
        <v>2832116.8</v>
      </c>
      <c r="AET18" s="299">
        <v>3900305.1</v>
      </c>
      <c r="AEU18" s="299">
        <v>6828207.9000000004</v>
      </c>
      <c r="AEV18" s="299">
        <v>5527747</v>
      </c>
      <c r="AEW18" s="299">
        <v>2025040.82</v>
      </c>
      <c r="AEX18" s="299">
        <v>5507496.2599999998</v>
      </c>
      <c r="AEY18" s="299">
        <v>2752860.35</v>
      </c>
      <c r="AEZ18" s="299">
        <v>30057322.239999998</v>
      </c>
      <c r="AFA18" s="299">
        <v>2652062.9</v>
      </c>
      <c r="AFB18" s="299">
        <v>1665522.5</v>
      </c>
      <c r="AFC18" s="299">
        <v>2673649</v>
      </c>
      <c r="AFD18" s="299">
        <v>5189420.97</v>
      </c>
      <c r="AFE18" s="299">
        <v>4274660.01</v>
      </c>
      <c r="AFF18" s="299">
        <v>1556624.71</v>
      </c>
      <c r="AFG18" s="299">
        <v>2279067.19</v>
      </c>
      <c r="AFH18" s="299">
        <v>1547169.9</v>
      </c>
      <c r="AFI18" s="299">
        <v>2735638.58</v>
      </c>
      <c r="AFJ18" s="299">
        <v>2476757.6</v>
      </c>
      <c r="AFK18" s="299">
        <v>29732504.420000002</v>
      </c>
      <c r="AFL18" s="299">
        <v>6313930.54</v>
      </c>
      <c r="AFM18" s="299">
        <v>4452398.46</v>
      </c>
      <c r="AFN18" s="299">
        <v>1764271.52</v>
      </c>
      <c r="AFO18" s="299">
        <v>8150074.1200000001</v>
      </c>
      <c r="AFP18" s="299">
        <v>3583528</v>
      </c>
      <c r="AFQ18" s="299">
        <v>2456258.2000000002</v>
      </c>
      <c r="AFR18" s="299">
        <v>1808612.5</v>
      </c>
      <c r="AFS18" s="299">
        <v>98942780.140000001</v>
      </c>
      <c r="AFT18" s="299">
        <v>55499403.25</v>
      </c>
      <c r="AFU18" s="299">
        <v>1594723.62</v>
      </c>
      <c r="AFV18" s="299">
        <v>4867255.5999999996</v>
      </c>
      <c r="AFW18" s="299">
        <v>7534049.0999999996</v>
      </c>
      <c r="AFX18" s="299">
        <v>3999684</v>
      </c>
      <c r="AFY18" s="299">
        <v>4656651</v>
      </c>
      <c r="AFZ18" s="299">
        <v>3392817.9</v>
      </c>
      <c r="AGA18" s="299">
        <v>1468085.1</v>
      </c>
      <c r="AGB18" s="299">
        <v>4328597.55</v>
      </c>
      <c r="AGC18" s="299">
        <v>4389717.0999999996</v>
      </c>
      <c r="AGD18" s="299">
        <v>1893637.8</v>
      </c>
      <c r="AGE18" s="299">
        <v>2259174.5</v>
      </c>
      <c r="AGF18" s="299">
        <v>2186079.9</v>
      </c>
      <c r="AGG18" s="299">
        <v>1445582.72</v>
      </c>
      <c r="AGH18" s="299">
        <v>2317211.5</v>
      </c>
      <c r="AGI18" s="299">
        <v>1438309.55</v>
      </c>
      <c r="AGJ18" s="299">
        <v>15163722.91</v>
      </c>
      <c r="AGK18" s="299">
        <v>3235310.15</v>
      </c>
      <c r="AGL18" s="299">
        <v>2913644.49</v>
      </c>
      <c r="AGM18" s="299">
        <v>4927850.04</v>
      </c>
      <c r="AGN18" s="299">
        <v>7960696.8499999996</v>
      </c>
      <c r="AGO18" s="299">
        <v>3319152</v>
      </c>
      <c r="AGP18" s="299">
        <v>2741903.95</v>
      </c>
    </row>
    <row r="19" spans="1:874" x14ac:dyDescent="0.25">
      <c r="B19" s="298" t="s">
        <v>25</v>
      </c>
      <c r="C19" s="297" t="s">
        <v>26</v>
      </c>
      <c r="D19" s="299">
        <v>534410803.44</v>
      </c>
      <c r="E19" s="299">
        <v>46678566.25</v>
      </c>
      <c r="F19" s="299">
        <v>66468976.829999998</v>
      </c>
      <c r="G19" s="299">
        <v>27509370.299999997</v>
      </c>
      <c r="H19" s="299">
        <v>71070982.129999995</v>
      </c>
      <c r="I19" s="299">
        <v>40330190.719999999</v>
      </c>
      <c r="J19" s="299">
        <v>60100347.160000004</v>
      </c>
      <c r="K19" s="299">
        <v>39644076.309999995</v>
      </c>
      <c r="L19" s="299">
        <v>41614566.57</v>
      </c>
      <c r="M19" s="299">
        <v>33900731.75</v>
      </c>
      <c r="N19" s="299">
        <v>24860608.68</v>
      </c>
      <c r="O19" s="299">
        <v>25017196.670000002</v>
      </c>
      <c r="P19" s="299">
        <v>19707136.579999998</v>
      </c>
      <c r="Q19" s="299">
        <v>31821755.419999998</v>
      </c>
      <c r="R19" s="299">
        <v>26852297.839999996</v>
      </c>
      <c r="S19" s="299">
        <v>53359863.199999996</v>
      </c>
      <c r="T19" s="299">
        <v>34998156.479999997</v>
      </c>
      <c r="U19" s="299">
        <v>3027799.67</v>
      </c>
      <c r="V19" s="299">
        <v>430615796.46999997</v>
      </c>
      <c r="W19" s="299">
        <v>96943883.950000003</v>
      </c>
      <c r="X19" s="299">
        <v>25120337.280000001</v>
      </c>
      <c r="Y19" s="299">
        <v>37264180.710000001</v>
      </c>
      <c r="Z19" s="299">
        <v>50566288.650000006</v>
      </c>
      <c r="AA19" s="299">
        <v>40070072.980000004</v>
      </c>
      <c r="AB19" s="299">
        <v>21775074.16</v>
      </c>
      <c r="AC19" s="299">
        <v>88500330.189999998</v>
      </c>
      <c r="AD19" s="299">
        <v>37116476.030000001</v>
      </c>
      <c r="AE19" s="299">
        <v>32265364.359999996</v>
      </c>
      <c r="AF19" s="299">
        <v>96686049.669999987</v>
      </c>
      <c r="AG19" s="299">
        <v>46303991.740000002</v>
      </c>
      <c r="AH19" s="299">
        <v>72201244.730000004</v>
      </c>
      <c r="AI19" s="299">
        <v>56575383.119999997</v>
      </c>
      <c r="AJ19" s="299">
        <v>33785019.679999992</v>
      </c>
      <c r="AK19" s="299">
        <v>17299538.059999999</v>
      </c>
      <c r="AL19" s="299">
        <v>24104245.480000004</v>
      </c>
      <c r="AM19" s="299">
        <v>51043224.260000005</v>
      </c>
      <c r="AN19" s="299">
        <v>15635652.089999998</v>
      </c>
      <c r="AO19" s="299">
        <v>25614701.32</v>
      </c>
      <c r="AP19" s="299">
        <v>29677013.309999995</v>
      </c>
      <c r="AQ19" s="299">
        <v>27096951.380000003</v>
      </c>
      <c r="AR19" s="299">
        <v>23622022.490000002</v>
      </c>
      <c r="AS19" s="299">
        <v>10454308.810000001</v>
      </c>
      <c r="AT19" s="299">
        <v>310890269.33000004</v>
      </c>
      <c r="AU19" s="299">
        <v>19086154.169999998</v>
      </c>
      <c r="AV19" s="299">
        <v>11517952.24</v>
      </c>
      <c r="AW19" s="299">
        <v>26737573.239999998</v>
      </c>
      <c r="AX19" s="299">
        <v>45822642.359999992</v>
      </c>
      <c r="AY19" s="299">
        <v>63300976.119999997</v>
      </c>
      <c r="AZ19" s="299">
        <v>19701216.390000001</v>
      </c>
      <c r="BA19" s="299">
        <v>26160549.259999998</v>
      </c>
      <c r="BB19" s="299">
        <v>17330046.68</v>
      </c>
      <c r="BC19" s="299">
        <v>19503648.399999999</v>
      </c>
      <c r="BD19" s="299">
        <v>10556897</v>
      </c>
      <c r="BE19" s="299">
        <v>12781561.609999999</v>
      </c>
      <c r="BF19" s="299">
        <v>85630256.840000004</v>
      </c>
      <c r="BG19" s="299">
        <v>9209482.0899999999</v>
      </c>
      <c r="BH19" s="299">
        <v>6239020</v>
      </c>
      <c r="BI19" s="299">
        <v>289947172.14999998</v>
      </c>
      <c r="BJ19" s="299">
        <v>166056742.56999999</v>
      </c>
      <c r="BK19" s="299">
        <v>40643752.029999994</v>
      </c>
      <c r="BL19" s="299">
        <v>28737839.870000005</v>
      </c>
      <c r="BM19" s="299">
        <v>61459106.93</v>
      </c>
      <c r="BN19" s="299">
        <v>39606109.039999999</v>
      </c>
      <c r="BO19" s="299">
        <v>42111912.609999999</v>
      </c>
      <c r="BP19" s="299">
        <v>347795281.06999999</v>
      </c>
      <c r="BQ19" s="299">
        <v>52349150.169999994</v>
      </c>
      <c r="BR19" s="299">
        <v>35913120.620000005</v>
      </c>
      <c r="BS19" s="299">
        <v>57099445.350000001</v>
      </c>
      <c r="BT19" s="299">
        <v>40952287.770000003</v>
      </c>
      <c r="BU19" s="299">
        <v>26066034.760000002</v>
      </c>
      <c r="BV19" s="299">
        <v>34685875.350000001</v>
      </c>
      <c r="BW19" s="299">
        <v>53488617.109999999</v>
      </c>
      <c r="BX19" s="299">
        <v>119394276.96999998</v>
      </c>
      <c r="BY19" s="299">
        <v>23856130.629999999</v>
      </c>
      <c r="BZ19" s="299">
        <v>39172728.730000004</v>
      </c>
      <c r="CA19" s="299">
        <v>55541140.170000002</v>
      </c>
      <c r="CB19" s="299">
        <v>20832874.600000001</v>
      </c>
      <c r="CC19" s="299">
        <v>16988746.129999999</v>
      </c>
      <c r="CD19" s="299">
        <v>20713590.629999999</v>
      </c>
      <c r="CE19" s="299">
        <v>577674077.63999999</v>
      </c>
      <c r="CF19" s="299">
        <v>42220089.57</v>
      </c>
      <c r="CG19" s="299">
        <v>68823014.25999999</v>
      </c>
      <c r="CH19" s="299">
        <v>31806888.950000007</v>
      </c>
      <c r="CI19" s="299">
        <v>36593368.149999999</v>
      </c>
      <c r="CJ19" s="299">
        <v>47332127.089999996</v>
      </c>
      <c r="CK19" s="299">
        <v>30851307.119999997</v>
      </c>
      <c r="CL19" s="299">
        <v>53567469.620000005</v>
      </c>
      <c r="CM19" s="299">
        <v>21155996.84</v>
      </c>
      <c r="CN19" s="299">
        <v>42496363.790000007</v>
      </c>
      <c r="CO19" s="299">
        <v>26322828.809999999</v>
      </c>
      <c r="CP19" s="299">
        <v>55915407.309999995</v>
      </c>
      <c r="CQ19" s="299">
        <v>29168959.079999998</v>
      </c>
      <c r="CR19" s="299">
        <v>274594957.32000005</v>
      </c>
      <c r="CS19" s="299">
        <v>30470192.390000001</v>
      </c>
      <c r="CT19" s="299">
        <v>37650259.100000001</v>
      </c>
      <c r="CU19" s="299">
        <v>46678917.070000008</v>
      </c>
      <c r="CV19" s="299">
        <v>22709811.670000002</v>
      </c>
      <c r="CW19" s="299">
        <v>49922852.489999995</v>
      </c>
      <c r="CX19" s="299">
        <v>34647561.560000002</v>
      </c>
      <c r="CY19" s="299">
        <v>11071800.85</v>
      </c>
      <c r="CZ19" s="299">
        <v>207193858.34999999</v>
      </c>
      <c r="DA19" s="299">
        <v>208201784.56</v>
      </c>
      <c r="DB19" s="299">
        <v>43832999.869999997</v>
      </c>
      <c r="DC19" s="299">
        <v>29364965.75</v>
      </c>
      <c r="DD19" s="299">
        <v>50431452.579999998</v>
      </c>
      <c r="DE19" s="299">
        <v>32566046.239999998</v>
      </c>
      <c r="DF19" s="299">
        <v>28815547.959999997</v>
      </c>
      <c r="DG19" s="299">
        <v>28376163.120000001</v>
      </c>
      <c r="DH19" s="299">
        <v>5475820</v>
      </c>
      <c r="DI19" s="299">
        <v>642459558.52999985</v>
      </c>
      <c r="DJ19" s="299">
        <v>30747591.48</v>
      </c>
      <c r="DK19" s="299">
        <v>46740713.740000002</v>
      </c>
      <c r="DL19" s="299">
        <v>46339601.70000001</v>
      </c>
      <c r="DM19" s="299">
        <v>49372758.829999998</v>
      </c>
      <c r="DN19" s="299">
        <v>42525090.349999994</v>
      </c>
      <c r="DO19" s="299">
        <v>61786521.699999996</v>
      </c>
      <c r="DP19" s="299">
        <v>34447122.840000004</v>
      </c>
      <c r="DQ19" s="299">
        <v>48183003.469999999</v>
      </c>
      <c r="DR19" s="299">
        <v>280119166.19999999</v>
      </c>
      <c r="DS19" s="299">
        <v>42499071.289999999</v>
      </c>
      <c r="DT19" s="299">
        <v>92474280.060000002</v>
      </c>
      <c r="DU19" s="299">
        <v>72083679.890000001</v>
      </c>
      <c r="DV19" s="299">
        <v>30973082.150000002</v>
      </c>
      <c r="DW19" s="299">
        <v>55846682.069999993</v>
      </c>
      <c r="DX19" s="299">
        <v>38568868.670000002</v>
      </c>
      <c r="DY19" s="299">
        <v>9314070.1999999993</v>
      </c>
      <c r="DZ19" s="299">
        <v>26169342.030000001</v>
      </c>
      <c r="EA19" s="299">
        <v>26307538.210000001</v>
      </c>
      <c r="EB19" s="299">
        <v>68758142.090000004</v>
      </c>
      <c r="EC19" s="299">
        <v>220835097.35000002</v>
      </c>
      <c r="ED19" s="299">
        <v>182795897.03999999</v>
      </c>
      <c r="EE19" s="299">
        <v>33319037</v>
      </c>
      <c r="EF19" s="299">
        <v>40007773.369999997</v>
      </c>
      <c r="EG19" s="299">
        <v>42508504.18</v>
      </c>
      <c r="EH19" s="299">
        <v>51019319.420000017</v>
      </c>
      <c r="EI19" s="299">
        <v>80450949.959999993</v>
      </c>
      <c r="EJ19" s="299">
        <v>27218245.119999997</v>
      </c>
      <c r="EK19" s="299">
        <v>31096426.140000004</v>
      </c>
      <c r="EL19" s="299">
        <v>430855935.11000001</v>
      </c>
      <c r="EM19" s="299">
        <v>34534291.170000002</v>
      </c>
      <c r="EN19" s="299">
        <v>30045088.039999999</v>
      </c>
      <c r="EO19" s="299">
        <v>30481607.740000002</v>
      </c>
      <c r="EP19" s="299">
        <v>16971897.710000001</v>
      </c>
      <c r="EQ19" s="299">
        <v>17615557.189999998</v>
      </c>
      <c r="ER19" s="299">
        <v>42811199.920000009</v>
      </c>
      <c r="ES19" s="299">
        <v>37471413.789999999</v>
      </c>
      <c r="ET19" s="299">
        <v>29442358.439999998</v>
      </c>
      <c r="EU19" s="299">
        <v>270473264.75</v>
      </c>
      <c r="EV19" s="299">
        <v>19874194.809999999</v>
      </c>
      <c r="EW19" s="299">
        <v>26183218.240000002</v>
      </c>
      <c r="EX19" s="299">
        <v>37077002.329999998</v>
      </c>
      <c r="EY19" s="299">
        <v>50592201.730000004</v>
      </c>
      <c r="EZ19" s="299">
        <v>40528340.910000004</v>
      </c>
      <c r="FA19" s="299">
        <v>45978965.93999999</v>
      </c>
      <c r="FB19" s="299">
        <v>24420590.599999998</v>
      </c>
      <c r="FC19" s="299">
        <v>20459965.500000004</v>
      </c>
      <c r="FD19" s="299">
        <v>17724732.300000001</v>
      </c>
      <c r="FE19" s="299">
        <v>17004492.609999999</v>
      </c>
      <c r="FF19" s="299">
        <v>2018170</v>
      </c>
      <c r="FG19" s="299">
        <v>238788689.63999996</v>
      </c>
      <c r="FH19" s="299">
        <v>28338702.850000001</v>
      </c>
      <c r="FI19" s="299">
        <v>33316364.559999999</v>
      </c>
      <c r="FJ19" s="299">
        <v>33954612.869999997</v>
      </c>
      <c r="FK19" s="299">
        <v>44740054.309999995</v>
      </c>
      <c r="FL19" s="299">
        <v>41378401.910000004</v>
      </c>
      <c r="FM19" s="299">
        <v>0</v>
      </c>
      <c r="FN19" s="299">
        <v>1614155.48</v>
      </c>
      <c r="FO19" s="299">
        <v>500891948.92000002</v>
      </c>
      <c r="FP19" s="299">
        <v>33601969.149999999</v>
      </c>
      <c r="FQ19" s="299">
        <v>42484487.289999999</v>
      </c>
      <c r="FR19" s="299">
        <v>38976773.810000002</v>
      </c>
      <c r="FS19" s="299">
        <v>51019694.149999999</v>
      </c>
      <c r="FT19" s="299">
        <v>30378925.010000002</v>
      </c>
      <c r="FU19" s="299">
        <v>63304643.299999997</v>
      </c>
      <c r="FV19" s="299">
        <v>43744256.140000001</v>
      </c>
      <c r="FW19" s="299">
        <v>36270934.299999997</v>
      </c>
      <c r="FX19" s="299">
        <v>35058153.969999999</v>
      </c>
      <c r="FY19" s="299">
        <v>60526285.160000004</v>
      </c>
      <c r="FZ19" s="299">
        <v>32815696.010000002</v>
      </c>
      <c r="GA19" s="299">
        <v>17270216.800000001</v>
      </c>
      <c r="GB19" s="299">
        <v>286400407.76999998</v>
      </c>
      <c r="GC19" s="299">
        <v>28634904.409999996</v>
      </c>
      <c r="GD19" s="299">
        <v>31754654.539999999</v>
      </c>
      <c r="GE19" s="299">
        <v>60099161.839999989</v>
      </c>
      <c r="GF19" s="299">
        <v>50512875.220000006</v>
      </c>
      <c r="GG19" s="299">
        <v>30689249.269999996</v>
      </c>
      <c r="GH19" s="299">
        <v>32592446.039999995</v>
      </c>
      <c r="GI19" s="299">
        <v>76849590.099999994</v>
      </c>
      <c r="GJ19" s="299">
        <v>25266948.720000003</v>
      </c>
      <c r="GK19" s="299">
        <v>1689540</v>
      </c>
      <c r="GL19" s="299">
        <v>6714810</v>
      </c>
      <c r="GM19" s="299">
        <v>198372.5</v>
      </c>
      <c r="GN19" s="299">
        <v>239071104.27000001</v>
      </c>
      <c r="GO19" s="299">
        <v>52228222.590000004</v>
      </c>
      <c r="GP19" s="299">
        <v>32492488.619999997</v>
      </c>
      <c r="GQ19" s="299">
        <v>43250397.979999997</v>
      </c>
      <c r="GR19" s="299">
        <v>17905558.689999998</v>
      </c>
      <c r="GS19" s="299">
        <v>28923994.609999999</v>
      </c>
      <c r="GT19" s="299">
        <v>33852007.159999996</v>
      </c>
      <c r="GU19" s="299">
        <v>21902126</v>
      </c>
      <c r="GV19" s="299">
        <v>257617429.42000005</v>
      </c>
      <c r="GW19" s="299">
        <v>26976900.259999998</v>
      </c>
      <c r="GX19" s="299">
        <v>58455999.239999995</v>
      </c>
      <c r="GY19" s="299">
        <v>43068529.219999999</v>
      </c>
      <c r="GZ19" s="299">
        <v>384592628.00000006</v>
      </c>
      <c r="HA19" s="299">
        <v>56307141.859999992</v>
      </c>
      <c r="HB19" s="299">
        <v>52935360.539999999</v>
      </c>
      <c r="HC19" s="299">
        <v>69565513.349999994</v>
      </c>
      <c r="HD19" s="299">
        <v>47093176.869999997</v>
      </c>
      <c r="HE19" s="299">
        <v>67835051.200000003</v>
      </c>
      <c r="HF19" s="299">
        <v>252508121.23999998</v>
      </c>
      <c r="HG19" s="299">
        <v>40013646.479999997</v>
      </c>
      <c r="HH19" s="299">
        <v>53551320.420000002</v>
      </c>
      <c r="HI19" s="299">
        <v>43605573.819999993</v>
      </c>
      <c r="HJ19" s="299">
        <v>30614879.850000001</v>
      </c>
      <c r="HK19" s="299">
        <v>32519776.379999999</v>
      </c>
      <c r="HL19" s="299">
        <v>44204787.960000001</v>
      </c>
      <c r="HM19" s="299">
        <v>22992796.859999996</v>
      </c>
      <c r="HN19" s="299">
        <v>340481492.90000004</v>
      </c>
      <c r="HO19" s="299">
        <v>140957275.29000005</v>
      </c>
      <c r="HP19" s="299">
        <v>37526286.170000002</v>
      </c>
      <c r="HQ19" s="299">
        <v>31919852.25</v>
      </c>
      <c r="HR19" s="299">
        <v>30070376.34</v>
      </c>
      <c r="HS19" s="299">
        <v>31927296.310000002</v>
      </c>
      <c r="HT19" s="299">
        <v>56875473.939999998</v>
      </c>
      <c r="HU19" s="299">
        <v>25959095.380000003</v>
      </c>
      <c r="HV19" s="299">
        <v>27679409.199999999</v>
      </c>
      <c r="HW19" s="299">
        <v>31901127.27</v>
      </c>
      <c r="HX19" s="299">
        <v>30532071.579999998</v>
      </c>
      <c r="HY19" s="299">
        <v>39091778.710000001</v>
      </c>
      <c r="HZ19" s="299">
        <v>17550195.239999998</v>
      </c>
      <c r="IA19" s="299">
        <v>32622563.759999998</v>
      </c>
      <c r="IB19" s="299">
        <v>23453013.02</v>
      </c>
      <c r="IC19" s="299">
        <v>19266328.289999999</v>
      </c>
      <c r="ID19" s="299">
        <v>280747593.11000001</v>
      </c>
      <c r="IE19" s="299">
        <v>156140718.80000001</v>
      </c>
      <c r="IF19" s="299">
        <v>39789241.590000004</v>
      </c>
      <c r="IG19" s="299">
        <v>67072560.859999999</v>
      </c>
      <c r="IH19" s="299">
        <v>66225731.600000001</v>
      </c>
      <c r="II19" s="299">
        <v>37052466</v>
      </c>
      <c r="IJ19" s="299">
        <v>28799191.199999999</v>
      </c>
      <c r="IK19" s="299">
        <v>18105520.200000003</v>
      </c>
      <c r="IL19" s="299">
        <v>16747011.300000001</v>
      </c>
      <c r="IM19" s="299">
        <v>22604043.800000001</v>
      </c>
      <c r="IN19" s="299">
        <v>23806724.800000001</v>
      </c>
      <c r="IO19" s="299">
        <v>464489233.31999999</v>
      </c>
      <c r="IP19" s="299">
        <v>249673188.48000002</v>
      </c>
      <c r="IQ19" s="299">
        <v>59810316.950000003</v>
      </c>
      <c r="IR19" s="299">
        <v>44887838.410000004</v>
      </c>
      <c r="IS19" s="299">
        <v>25540993.43</v>
      </c>
      <c r="IT19" s="299">
        <v>22883218.590000004</v>
      </c>
      <c r="IU19" s="299">
        <v>31408182</v>
      </c>
      <c r="IV19" s="299">
        <v>20061627.210000001</v>
      </c>
      <c r="IW19" s="299">
        <v>26084231.710000001</v>
      </c>
      <c r="IX19" s="299">
        <v>35388319.719999999</v>
      </c>
      <c r="IY19" s="299">
        <v>29143488.960000001</v>
      </c>
      <c r="IZ19" s="299">
        <v>25462324.82</v>
      </c>
      <c r="JA19" s="299">
        <v>217337207.15000001</v>
      </c>
      <c r="JB19" s="299">
        <v>166960050.02000001</v>
      </c>
      <c r="JC19" s="299">
        <v>38601971.469999991</v>
      </c>
      <c r="JD19" s="299">
        <v>32742514.16</v>
      </c>
      <c r="JE19" s="299">
        <v>29367549.399999999</v>
      </c>
      <c r="JF19" s="299">
        <v>33318371.240000002</v>
      </c>
      <c r="JG19" s="299">
        <v>225495236.83999997</v>
      </c>
      <c r="JH19" s="299">
        <v>26349808.82</v>
      </c>
      <c r="JI19" s="299">
        <v>38539206.150000006</v>
      </c>
      <c r="JJ19" s="299">
        <v>43466106.780000001</v>
      </c>
      <c r="JK19" s="299">
        <v>32820532.77</v>
      </c>
      <c r="JL19" s="299">
        <v>67880984.980000004</v>
      </c>
      <c r="JM19" s="299">
        <v>25715851.43</v>
      </c>
      <c r="JN19" s="299">
        <v>274413769.89999998</v>
      </c>
      <c r="JO19" s="299">
        <v>168866250.36000001</v>
      </c>
      <c r="JP19" s="299">
        <v>31375527.789999999</v>
      </c>
      <c r="JQ19" s="299">
        <v>18765238.32</v>
      </c>
      <c r="JR19" s="299">
        <v>46000429.779999994</v>
      </c>
      <c r="JS19" s="299">
        <v>12114534.140000001</v>
      </c>
      <c r="JT19" s="299">
        <v>80445331.530000001</v>
      </c>
      <c r="JU19" s="299">
        <v>38666560.07</v>
      </c>
      <c r="JV19" s="299">
        <v>22053797.589999996</v>
      </c>
      <c r="JW19" s="299">
        <v>46676536.989999995</v>
      </c>
      <c r="JX19" s="299">
        <v>25388337.5</v>
      </c>
      <c r="JY19" s="299">
        <v>29477573.300000001</v>
      </c>
      <c r="JZ19" s="299">
        <v>18609135.170000002</v>
      </c>
      <c r="KA19" s="299">
        <v>8567899.6600000001</v>
      </c>
      <c r="KB19" s="299">
        <v>17444659.669999998</v>
      </c>
      <c r="KC19" s="299">
        <v>468670807.13</v>
      </c>
      <c r="KD19" s="299">
        <v>55544786.740000002</v>
      </c>
      <c r="KE19" s="299">
        <v>39382483.659999996</v>
      </c>
      <c r="KF19" s="299">
        <v>50791942.530000001</v>
      </c>
      <c r="KG19" s="299">
        <v>38905632.840000004</v>
      </c>
      <c r="KH19" s="299">
        <v>37906038.660000004</v>
      </c>
      <c r="KI19" s="299">
        <v>64242242.630000003</v>
      </c>
      <c r="KJ19" s="299">
        <v>29033429.469999999</v>
      </c>
      <c r="KK19" s="299">
        <v>31121522.259999998</v>
      </c>
      <c r="KL19" s="299">
        <v>174351966.49000001</v>
      </c>
      <c r="KM19" s="299">
        <v>29634304.349999998</v>
      </c>
      <c r="KN19" s="299">
        <v>42281667.659999996</v>
      </c>
      <c r="KO19" s="299">
        <v>59679333.699999996</v>
      </c>
      <c r="KP19" s="299">
        <v>27917076.219999999</v>
      </c>
      <c r="KQ19" s="299">
        <v>38204192.739999995</v>
      </c>
      <c r="KR19" s="299">
        <v>139052348.06</v>
      </c>
      <c r="KS19" s="299">
        <v>48776839.299999997</v>
      </c>
      <c r="KT19" s="299">
        <v>309514127.39999998</v>
      </c>
      <c r="KU19" s="299">
        <v>37886541.530000001</v>
      </c>
      <c r="KV19" s="299">
        <v>30418751.279999997</v>
      </c>
      <c r="KW19" s="299">
        <v>50974228.869999997</v>
      </c>
      <c r="KX19" s="299">
        <v>58444782.669999987</v>
      </c>
      <c r="KY19" s="299">
        <v>38612770.360000007</v>
      </c>
      <c r="KZ19" s="299">
        <v>32916663.340000004</v>
      </c>
      <c r="LA19" s="299">
        <v>23240542.119999997</v>
      </c>
      <c r="LB19" s="299">
        <v>512589763.60999995</v>
      </c>
      <c r="LC19" s="299">
        <v>161339218.81</v>
      </c>
      <c r="LD19" s="299">
        <v>245124871.69999996</v>
      </c>
      <c r="LE19" s="299">
        <v>184514023.68000001</v>
      </c>
      <c r="LF19" s="299">
        <v>35756668.07</v>
      </c>
      <c r="LG19" s="299">
        <v>41897425.310000002</v>
      </c>
      <c r="LH19" s="299">
        <v>29564190</v>
      </c>
      <c r="LI19" s="299">
        <v>48897413.309999995</v>
      </c>
      <c r="LJ19" s="299">
        <v>34637532.75</v>
      </c>
      <c r="LK19" s="299">
        <v>46659247.68</v>
      </c>
      <c r="LL19" s="299">
        <v>236527791.63</v>
      </c>
      <c r="LM19" s="299">
        <v>77532854.709999993</v>
      </c>
      <c r="LN19" s="299">
        <v>38161778.980000004</v>
      </c>
      <c r="LO19" s="299">
        <v>358928025.25999993</v>
      </c>
      <c r="LP19" s="299">
        <v>121689529.44</v>
      </c>
      <c r="LQ19" s="299">
        <v>366445474.77999997</v>
      </c>
      <c r="LR19" s="299">
        <v>161001780.61000001</v>
      </c>
      <c r="LS19" s="299">
        <v>61926838.979999997</v>
      </c>
      <c r="LT19" s="299">
        <v>50844909</v>
      </c>
      <c r="LU19" s="299">
        <v>58720036.730000004</v>
      </c>
      <c r="LV19" s="299">
        <v>53263848.840000004</v>
      </c>
      <c r="LW19" s="299">
        <v>47761121.219999999</v>
      </c>
      <c r="LX19" s="299">
        <v>48616455.100000001</v>
      </c>
      <c r="LY19" s="299">
        <v>85105531.139999986</v>
      </c>
      <c r="LZ19" s="299">
        <v>29020772.640000001</v>
      </c>
      <c r="MA19" s="299">
        <v>465519468.61000007</v>
      </c>
      <c r="MB19" s="299">
        <v>35020683</v>
      </c>
      <c r="MC19" s="299">
        <v>26573239.229999997</v>
      </c>
      <c r="MD19" s="299">
        <v>22618761.43</v>
      </c>
      <c r="ME19" s="299">
        <v>22215788.23</v>
      </c>
      <c r="MF19" s="299">
        <v>36453667.240000002</v>
      </c>
      <c r="MG19" s="299">
        <v>30490699.34</v>
      </c>
      <c r="MH19" s="299">
        <v>35414830.969999999</v>
      </c>
      <c r="MI19" s="299">
        <v>40110965.240000002</v>
      </c>
      <c r="MJ19" s="299">
        <v>19662423.629999999</v>
      </c>
      <c r="MK19" s="299">
        <v>25470273.389999997</v>
      </c>
      <c r="ML19" s="299">
        <v>26946449.770000003</v>
      </c>
      <c r="MM19" s="299">
        <v>348998853.58999991</v>
      </c>
      <c r="MN19" s="299">
        <v>19483358.640000001</v>
      </c>
      <c r="MO19" s="299">
        <v>35747551.990000002</v>
      </c>
      <c r="MP19" s="299">
        <v>47456080</v>
      </c>
      <c r="MQ19" s="299">
        <v>53012659.350000001</v>
      </c>
      <c r="MR19" s="299">
        <v>27841924.199999999</v>
      </c>
      <c r="MS19" s="299">
        <v>62237850.979999989</v>
      </c>
      <c r="MT19" s="299">
        <v>50368406.600000001</v>
      </c>
      <c r="MU19" s="299">
        <v>40518608.969999999</v>
      </c>
      <c r="MV19" s="299">
        <v>13301102.139999999</v>
      </c>
      <c r="MW19" s="299">
        <v>525926798.86999995</v>
      </c>
      <c r="MX19" s="299">
        <v>73024149.659999996</v>
      </c>
      <c r="MY19" s="299">
        <v>25725516.23</v>
      </c>
      <c r="MZ19" s="299">
        <v>127852627.61</v>
      </c>
      <c r="NA19" s="299">
        <v>26336894.220000003</v>
      </c>
      <c r="NB19" s="299">
        <v>54433096.289999999</v>
      </c>
      <c r="NC19" s="299">
        <v>99126553.109999999</v>
      </c>
      <c r="ND19" s="299">
        <v>88224299.390000015</v>
      </c>
      <c r="NE19" s="299">
        <v>12045579.99</v>
      </c>
      <c r="NF19" s="299">
        <v>67666508.120000005</v>
      </c>
      <c r="NG19" s="299">
        <v>36853168.480000004</v>
      </c>
      <c r="NH19" s="299">
        <v>7843502.7400000002</v>
      </c>
      <c r="NI19" s="299">
        <v>227985260.50999999</v>
      </c>
      <c r="NJ19" s="299">
        <v>34639341.899999999</v>
      </c>
      <c r="NK19" s="299">
        <v>30129419.239999998</v>
      </c>
      <c r="NL19" s="299">
        <v>26156261.43</v>
      </c>
      <c r="NM19" s="299">
        <v>29826828.699999999</v>
      </c>
      <c r="NN19" s="299">
        <v>7195179.6500000004</v>
      </c>
      <c r="NO19" s="299">
        <v>11738775.220000001</v>
      </c>
      <c r="NP19" s="299">
        <v>311800888.51000005</v>
      </c>
      <c r="NQ19" s="299">
        <v>95582042.580000013</v>
      </c>
      <c r="NR19" s="299">
        <v>31082420</v>
      </c>
      <c r="NS19" s="299">
        <v>26897881.889999997</v>
      </c>
      <c r="NT19" s="299">
        <v>36347643.609999999</v>
      </c>
      <c r="NU19" s="299">
        <v>45567860.240000002</v>
      </c>
      <c r="NV19" s="299">
        <v>25799402.700000003</v>
      </c>
      <c r="NW19" s="299">
        <v>339968528.82999992</v>
      </c>
      <c r="NX19" s="299">
        <v>82979811.859999999</v>
      </c>
      <c r="NY19" s="299">
        <v>52280809.759999998</v>
      </c>
      <c r="NZ19" s="299">
        <v>75146463.049999997</v>
      </c>
      <c r="OA19" s="299">
        <v>29899717.100000001</v>
      </c>
      <c r="OB19" s="299">
        <v>49068600</v>
      </c>
      <c r="OC19" s="299">
        <v>11965818.270000001</v>
      </c>
      <c r="OD19" s="299">
        <v>7200057</v>
      </c>
      <c r="OE19" s="299"/>
      <c r="OF19" s="299">
        <v>291840574.92000002</v>
      </c>
      <c r="OG19" s="299">
        <v>72782171.859999985</v>
      </c>
      <c r="OH19" s="299">
        <v>72218216.689999998</v>
      </c>
      <c r="OI19" s="299">
        <v>45780048.710000001</v>
      </c>
      <c r="OJ19" s="299">
        <v>36890192.380000003</v>
      </c>
      <c r="OK19" s="299">
        <v>160710</v>
      </c>
      <c r="OL19" s="299">
        <v>153947584.02999997</v>
      </c>
      <c r="OM19" s="299">
        <v>25227313.629999999</v>
      </c>
      <c r="ON19" s="299">
        <v>28789218.540000003</v>
      </c>
      <c r="OO19" s="299">
        <v>44172698.759999998</v>
      </c>
      <c r="OP19" s="299">
        <v>42253556.309999995</v>
      </c>
      <c r="OQ19" s="299">
        <v>77281862.01000002</v>
      </c>
      <c r="OR19" s="299">
        <v>21045276.02</v>
      </c>
      <c r="OS19" s="299">
        <v>292139358.20999998</v>
      </c>
      <c r="OT19" s="299">
        <v>19844615.950000003</v>
      </c>
      <c r="OU19" s="299">
        <v>74602218.460000008</v>
      </c>
      <c r="OV19" s="299">
        <v>22483931.259999998</v>
      </c>
      <c r="OW19" s="299">
        <v>40462949.439999998</v>
      </c>
      <c r="OX19" s="299">
        <v>74309704.180000007</v>
      </c>
      <c r="OY19" s="299">
        <v>23924452.279999997</v>
      </c>
      <c r="OZ19" s="299">
        <v>26454847.18</v>
      </c>
      <c r="PA19" s="299">
        <v>32396047.600000001</v>
      </c>
      <c r="PB19" s="299">
        <v>23494131.650000002</v>
      </c>
      <c r="PC19" s="299">
        <v>32655434.810000002</v>
      </c>
      <c r="PD19" s="299">
        <v>39744241.430000007</v>
      </c>
      <c r="PE19" s="299">
        <v>25987748.399999999</v>
      </c>
      <c r="PF19" s="299">
        <v>74939715.319999993</v>
      </c>
      <c r="PG19" s="299">
        <v>615251451.00999999</v>
      </c>
      <c r="PH19" s="299">
        <v>46703455.479999997</v>
      </c>
      <c r="PI19" s="299">
        <v>40784440</v>
      </c>
      <c r="PJ19" s="299">
        <v>48415310.880000003</v>
      </c>
      <c r="PK19" s="299">
        <v>95632570.799999997</v>
      </c>
      <c r="PL19" s="299">
        <v>38974615.600000001</v>
      </c>
      <c r="PM19" s="299">
        <v>75555807.719999999</v>
      </c>
      <c r="PN19" s="299">
        <v>35922601.349999994</v>
      </c>
      <c r="PO19" s="299">
        <v>78745264.49000001</v>
      </c>
      <c r="PP19" s="299">
        <v>24142025.18</v>
      </c>
      <c r="PQ19" s="299">
        <v>82822314.179999992</v>
      </c>
      <c r="PR19" s="299">
        <v>23621797.719999999</v>
      </c>
      <c r="PS19" s="299">
        <v>25700167.509999998</v>
      </c>
      <c r="PT19" s="299">
        <v>38966700.550000012</v>
      </c>
      <c r="PU19" s="299">
        <v>45722815.82</v>
      </c>
      <c r="PV19" s="299">
        <v>54227324.539999992</v>
      </c>
      <c r="PW19" s="299">
        <v>35997299.019999996</v>
      </c>
      <c r="PX19" s="299">
        <v>29778147.82</v>
      </c>
      <c r="PY19" s="299">
        <v>23459457.02</v>
      </c>
      <c r="PZ19" s="299">
        <v>64824740.399999999</v>
      </c>
      <c r="QA19" s="299">
        <v>63206169.549999997</v>
      </c>
      <c r="QB19" s="299">
        <v>24666976.080000002</v>
      </c>
      <c r="QC19" s="299">
        <v>327643621.71000004</v>
      </c>
      <c r="QD19" s="299">
        <v>24284660</v>
      </c>
      <c r="QE19" s="299">
        <v>64542334</v>
      </c>
      <c r="QF19" s="299">
        <v>40196660</v>
      </c>
      <c r="QG19" s="299">
        <v>47984320</v>
      </c>
      <c r="QH19" s="299">
        <v>55664420.969999999</v>
      </c>
      <c r="QI19" s="299">
        <v>27882070</v>
      </c>
      <c r="QJ19" s="299">
        <v>53118721.240000002</v>
      </c>
      <c r="QK19" s="299">
        <v>70622453.030000001</v>
      </c>
      <c r="QL19" s="299">
        <v>29195910</v>
      </c>
      <c r="QM19" s="299">
        <v>20591565</v>
      </c>
      <c r="QN19" s="299">
        <v>373154362.63999999</v>
      </c>
      <c r="QO19" s="299">
        <v>48899575.900000006</v>
      </c>
      <c r="QP19" s="299">
        <v>29286375.880000003</v>
      </c>
      <c r="QQ19" s="299">
        <v>38982925.760000005</v>
      </c>
      <c r="QR19" s="299">
        <v>36761046.32</v>
      </c>
      <c r="QS19" s="299">
        <v>43646801.469999991</v>
      </c>
      <c r="QT19" s="299">
        <v>60915273.730000004</v>
      </c>
      <c r="QU19" s="299">
        <v>30834247.27</v>
      </c>
      <c r="QV19" s="299">
        <v>35779288.349999994</v>
      </c>
      <c r="QW19" s="299">
        <v>60661693.989999995</v>
      </c>
      <c r="QX19" s="299">
        <v>63842860.789999999</v>
      </c>
      <c r="QY19" s="299">
        <v>29822604.199999996</v>
      </c>
      <c r="QZ19" s="299">
        <v>21339060.16</v>
      </c>
      <c r="RA19" s="299">
        <v>36373876.25</v>
      </c>
      <c r="RB19" s="299">
        <v>20493220.98</v>
      </c>
      <c r="RC19" s="299">
        <v>30188550.66</v>
      </c>
      <c r="RD19" s="299">
        <v>38817404.07</v>
      </c>
      <c r="RE19" s="299">
        <v>449160</v>
      </c>
      <c r="RF19" s="299">
        <v>449160</v>
      </c>
      <c r="RG19" s="299">
        <v>441008</v>
      </c>
      <c r="RH19" s="299">
        <v>229974934.01000002</v>
      </c>
      <c r="RI19" s="299">
        <v>24817766.039999999</v>
      </c>
      <c r="RJ19" s="299">
        <v>33633492.140000001</v>
      </c>
      <c r="RK19" s="299">
        <v>36320665.170000002</v>
      </c>
      <c r="RL19" s="299">
        <v>15840262.68</v>
      </c>
      <c r="RM19" s="299">
        <v>38151207.689999998</v>
      </c>
      <c r="RN19" s="299">
        <v>40714637.5</v>
      </c>
      <c r="RO19" s="299">
        <v>41849803.329999991</v>
      </c>
      <c r="RP19" s="299">
        <v>29195099.09</v>
      </c>
      <c r="RQ19" s="299">
        <v>24599375.109999999</v>
      </c>
      <c r="RR19" s="299">
        <v>68249080.25999999</v>
      </c>
      <c r="RS19" s="299">
        <v>81248819.120000005</v>
      </c>
      <c r="RT19" s="299">
        <v>22216959.699999999</v>
      </c>
      <c r="RU19" s="299">
        <v>26598134.560000002</v>
      </c>
      <c r="RV19" s="299">
        <v>37352588.539999999</v>
      </c>
      <c r="RW19" s="299">
        <v>18598349.439999998</v>
      </c>
      <c r="RX19" s="299">
        <v>21021948.43</v>
      </c>
      <c r="RY19" s="299">
        <v>22443481.450000003</v>
      </c>
      <c r="RZ19" s="299">
        <v>12516431.23</v>
      </c>
      <c r="SA19" s="299">
        <v>258534066.5</v>
      </c>
      <c r="SB19" s="299">
        <v>26059557.189999998</v>
      </c>
      <c r="SC19" s="299">
        <v>38171759.299999997</v>
      </c>
      <c r="SD19" s="299">
        <v>21350937.219999999</v>
      </c>
      <c r="SE19" s="299">
        <v>12550390.959999999</v>
      </c>
      <c r="SF19" s="299">
        <v>22873689.900000002</v>
      </c>
      <c r="SG19" s="299">
        <v>24987336.02</v>
      </c>
      <c r="SH19" s="299">
        <v>70487013.569999993</v>
      </c>
      <c r="SI19" s="299">
        <v>37631020.630000003</v>
      </c>
      <c r="SJ19" s="299">
        <v>22865923.460000001</v>
      </c>
      <c r="SK19" s="299">
        <v>22545753.579999998</v>
      </c>
      <c r="SL19" s="299">
        <v>43436610.93</v>
      </c>
      <c r="SM19" s="299">
        <v>20694855.34</v>
      </c>
      <c r="SN19" s="299">
        <v>340571985.39000005</v>
      </c>
      <c r="SO19" s="299">
        <v>23995549.559999999</v>
      </c>
      <c r="SP19" s="299">
        <v>27037330.390000001</v>
      </c>
      <c r="SQ19" s="299">
        <v>53056590.780000001</v>
      </c>
      <c r="SR19" s="299">
        <v>48089127.709999993</v>
      </c>
      <c r="SS19" s="299">
        <v>29128764.210000001</v>
      </c>
      <c r="ST19" s="299">
        <v>16718676.109999999</v>
      </c>
      <c r="SU19" s="299">
        <v>51441760.549999997</v>
      </c>
      <c r="SV19" s="299">
        <v>23140544.349999998</v>
      </c>
      <c r="SW19" s="299">
        <v>29046582.219999999</v>
      </c>
      <c r="SX19" s="299">
        <v>45316500.170000002</v>
      </c>
      <c r="SY19" s="299">
        <v>22084666.530000001</v>
      </c>
      <c r="SZ19" s="299">
        <v>18783321.18</v>
      </c>
      <c r="TA19" s="299">
        <v>41716672.230000004</v>
      </c>
      <c r="TB19" s="299">
        <v>18875432.509999998</v>
      </c>
      <c r="TC19" s="299">
        <v>16613350.040000001</v>
      </c>
      <c r="TD19" s="299">
        <v>91719363.269999996</v>
      </c>
      <c r="TE19" s="299">
        <v>17579840.530000001</v>
      </c>
      <c r="TF19" s="299">
        <v>248656481.58999997</v>
      </c>
      <c r="TG19" s="299">
        <v>62403584.530000001</v>
      </c>
      <c r="TH19" s="299">
        <v>30775187.93</v>
      </c>
      <c r="TI19" s="299">
        <v>17871836.32</v>
      </c>
      <c r="TJ19" s="299">
        <v>98617002.099999994</v>
      </c>
      <c r="TK19" s="299">
        <v>20102591.809999999</v>
      </c>
      <c r="TL19" s="299">
        <v>389340</v>
      </c>
      <c r="TM19" s="299">
        <v>852663.87</v>
      </c>
      <c r="TN19" s="299">
        <v>517590</v>
      </c>
      <c r="TO19" s="299">
        <v>138185644.50999999</v>
      </c>
      <c r="TP19" s="299">
        <v>44800945.049999997</v>
      </c>
      <c r="TQ19" s="299">
        <v>28781227.93</v>
      </c>
      <c r="TR19" s="299">
        <v>49557952.619999997</v>
      </c>
      <c r="TS19" s="299">
        <v>28601935.039999999</v>
      </c>
      <c r="TT19" s="299">
        <v>15929892.280000001</v>
      </c>
      <c r="TU19" s="299">
        <v>591113719.16000009</v>
      </c>
      <c r="TV19" s="299">
        <v>41005678.520000003</v>
      </c>
      <c r="TW19" s="299">
        <v>30504780.740000002</v>
      </c>
      <c r="TX19" s="299">
        <v>85147386.780000001</v>
      </c>
      <c r="TY19" s="299">
        <v>7338818.9099999992</v>
      </c>
      <c r="TZ19" s="299">
        <v>27965371.25</v>
      </c>
      <c r="UA19" s="299">
        <v>63809205.229999997</v>
      </c>
      <c r="UB19" s="299">
        <v>23467754.259999998</v>
      </c>
      <c r="UC19" s="299">
        <v>19064997.219999999</v>
      </c>
      <c r="UD19" s="299">
        <v>23132474.359999999</v>
      </c>
      <c r="UE19" s="299">
        <v>31680033.370000001</v>
      </c>
      <c r="UF19" s="299">
        <v>53334275.100000001</v>
      </c>
      <c r="UG19" s="299">
        <v>35069617.940000005</v>
      </c>
      <c r="UH19" s="299">
        <v>50428011.960000001</v>
      </c>
      <c r="UI19" s="299">
        <v>21617105.189999998</v>
      </c>
      <c r="UJ19" s="299">
        <v>22573058.719999999</v>
      </c>
      <c r="UK19" s="299">
        <v>13424946</v>
      </c>
      <c r="UL19" s="299">
        <v>17537136.850000001</v>
      </c>
      <c r="UM19" s="299">
        <v>53857164.730000004</v>
      </c>
      <c r="UN19" s="299">
        <v>3558897.2</v>
      </c>
      <c r="UO19" s="299">
        <v>4151475.86</v>
      </c>
      <c r="UP19" s="299">
        <v>2878925.36</v>
      </c>
      <c r="UQ19" s="299">
        <v>317386833.97999996</v>
      </c>
      <c r="UR19" s="299">
        <v>38685067.07</v>
      </c>
      <c r="US19" s="299">
        <v>34606641.359999999</v>
      </c>
      <c r="UT19" s="299">
        <v>34419707.989999995</v>
      </c>
      <c r="UU19" s="299">
        <v>43743945.419999994</v>
      </c>
      <c r="UV19" s="299">
        <v>48134237.150000006</v>
      </c>
      <c r="UW19" s="299">
        <v>43112026.280000001</v>
      </c>
      <c r="UX19" s="299">
        <v>29792763.349999998</v>
      </c>
      <c r="UY19" s="299">
        <v>29420699.859999999</v>
      </c>
      <c r="UZ19" s="299">
        <v>81005134.840000004</v>
      </c>
      <c r="VA19" s="299">
        <v>26725785.469999999</v>
      </c>
      <c r="VB19" s="299">
        <v>55808431.32</v>
      </c>
      <c r="VC19" s="299">
        <v>26466211.020000003</v>
      </c>
      <c r="VD19" s="299">
        <v>18458409.57</v>
      </c>
      <c r="VE19" s="299">
        <v>24149918.110000003</v>
      </c>
      <c r="VF19" s="299">
        <v>850199971.85000002</v>
      </c>
      <c r="VG19" s="299">
        <v>47566062.050000004</v>
      </c>
      <c r="VH19" s="299">
        <v>30651373.800000001</v>
      </c>
      <c r="VI19" s="299">
        <v>37041070.740000002</v>
      </c>
      <c r="VJ19" s="299">
        <v>21130752.150000002</v>
      </c>
      <c r="VK19" s="299">
        <v>43686066.770000003</v>
      </c>
      <c r="VL19" s="299">
        <v>47100134.019999996</v>
      </c>
      <c r="VM19" s="299">
        <v>59447328.689999998</v>
      </c>
      <c r="VN19" s="299">
        <v>47241000.310000002</v>
      </c>
      <c r="VO19" s="299">
        <v>50158428.649999999</v>
      </c>
      <c r="VP19" s="299">
        <v>33637821.329999998</v>
      </c>
      <c r="VQ19" s="299">
        <v>67744442.849999994</v>
      </c>
      <c r="VR19" s="299">
        <v>44995391.5</v>
      </c>
      <c r="VS19" s="299">
        <v>68744342.50999999</v>
      </c>
      <c r="VT19" s="299">
        <v>68160756.700000003</v>
      </c>
      <c r="VU19" s="299">
        <v>30870307.270000003</v>
      </c>
      <c r="VV19" s="299">
        <v>40657059.600000001</v>
      </c>
      <c r="VW19" s="299">
        <v>56053241.109999992</v>
      </c>
      <c r="VX19" s="299">
        <v>36400280.5</v>
      </c>
      <c r="VY19" s="299">
        <v>58291162.770000003</v>
      </c>
      <c r="VZ19" s="299">
        <v>98842260.829999998</v>
      </c>
      <c r="WA19" s="299">
        <v>29901889.199999999</v>
      </c>
      <c r="WB19" s="299">
        <v>26076673.460000001</v>
      </c>
      <c r="WC19" s="299">
        <v>22902806.640000004</v>
      </c>
      <c r="WD19" s="299">
        <v>20863835.210000001</v>
      </c>
      <c r="WE19" s="299">
        <v>18206225</v>
      </c>
      <c r="WF19" s="299">
        <v>13528280</v>
      </c>
      <c r="WG19" s="299">
        <v>16142880.300000001</v>
      </c>
      <c r="WH19" s="299">
        <v>44368593.260000005</v>
      </c>
      <c r="WI19" s="299">
        <v>6939697.0599999996</v>
      </c>
      <c r="WJ19" s="299">
        <v>748470</v>
      </c>
      <c r="WK19" s="299">
        <v>2491279.83</v>
      </c>
      <c r="WL19" s="299">
        <v>2177763</v>
      </c>
      <c r="WM19" s="299">
        <v>407543381.94999999</v>
      </c>
      <c r="WN19" s="299">
        <v>36727338.149999999</v>
      </c>
      <c r="WO19" s="299">
        <v>35459332.18</v>
      </c>
      <c r="WP19" s="299">
        <v>125943868.8</v>
      </c>
      <c r="WQ19" s="299">
        <v>37316263.219999999</v>
      </c>
      <c r="WR19" s="299">
        <v>41267363.289999999</v>
      </c>
      <c r="WS19" s="299">
        <v>75320567.599999994</v>
      </c>
      <c r="WT19" s="299">
        <v>28978122.939999998</v>
      </c>
      <c r="WU19" s="299">
        <v>37575489.310000002</v>
      </c>
      <c r="WV19" s="299">
        <v>69817046.659999996</v>
      </c>
      <c r="WW19" s="299">
        <v>48726615.909999996</v>
      </c>
      <c r="WX19" s="299">
        <v>26461751.32</v>
      </c>
      <c r="WY19" s="299">
        <v>24103257.48</v>
      </c>
      <c r="WZ19" s="299">
        <v>23999228.079999998</v>
      </c>
      <c r="XA19" s="299">
        <v>20795019.050000001</v>
      </c>
      <c r="XB19" s="299">
        <v>24999643.890000001</v>
      </c>
      <c r="XC19" s="299">
        <v>15102186.720000001</v>
      </c>
      <c r="XD19" s="299">
        <v>19824589.759999998</v>
      </c>
      <c r="XE19" s="299">
        <v>17744869.510000002</v>
      </c>
      <c r="XF19" s="299">
        <v>19019645.440000001</v>
      </c>
      <c r="XG19" s="299">
        <v>19550803.350000001</v>
      </c>
      <c r="XH19" s="299">
        <v>11156064.140000001</v>
      </c>
      <c r="XI19" s="299">
        <v>4705663.34</v>
      </c>
      <c r="XJ19" s="299">
        <v>459414120.02000004</v>
      </c>
      <c r="XK19" s="299">
        <v>30231599.189999998</v>
      </c>
      <c r="XL19" s="299">
        <v>51548986.979999997</v>
      </c>
      <c r="XM19" s="299">
        <v>38113733.660000004</v>
      </c>
      <c r="XN19" s="299">
        <v>78088905.079999998</v>
      </c>
      <c r="XO19" s="299">
        <v>36945083.32</v>
      </c>
      <c r="XP19" s="299">
        <v>52741416.160000004</v>
      </c>
      <c r="XQ19" s="299">
        <v>22971362.68</v>
      </c>
      <c r="XR19" s="299">
        <v>63610278.760000005</v>
      </c>
      <c r="XS19" s="299">
        <v>57733640.810000002</v>
      </c>
      <c r="XT19" s="299">
        <v>39640703.950000003</v>
      </c>
      <c r="XU19" s="299">
        <v>25328986.669999998</v>
      </c>
      <c r="XV19" s="299">
        <v>25577689.380000003</v>
      </c>
      <c r="XW19" s="299">
        <v>14401851.359999999</v>
      </c>
      <c r="XX19" s="299">
        <v>805550.24</v>
      </c>
      <c r="XY19" s="299"/>
      <c r="XZ19" s="299">
        <v>971600</v>
      </c>
      <c r="YA19" s="299">
        <v>214715244.02999997</v>
      </c>
      <c r="YB19" s="299">
        <v>39524430.170000002</v>
      </c>
      <c r="YC19" s="299">
        <v>34568719.489999995</v>
      </c>
      <c r="YD19" s="299">
        <v>23663962.809999999</v>
      </c>
      <c r="YE19" s="299">
        <v>37284747.199999996</v>
      </c>
      <c r="YF19" s="299">
        <v>23776793.219999999</v>
      </c>
      <c r="YG19" s="299">
        <v>28225008.509999998</v>
      </c>
      <c r="YH19" s="299">
        <v>234894794.79999998</v>
      </c>
      <c r="YI19" s="299">
        <v>29903877.609999999</v>
      </c>
      <c r="YJ19" s="299">
        <v>36564883.43</v>
      </c>
      <c r="YK19" s="299">
        <v>47905722.810000002</v>
      </c>
      <c r="YL19" s="299">
        <v>25286107.82</v>
      </c>
      <c r="YM19" s="299">
        <v>28077170.899999999</v>
      </c>
      <c r="YN19" s="299">
        <v>21855012.540000003</v>
      </c>
      <c r="YO19" s="299">
        <v>19353231.960000001</v>
      </c>
      <c r="YP19" s="299">
        <v>65239993.579999998</v>
      </c>
      <c r="YQ19" s="299">
        <v>348141616.62</v>
      </c>
      <c r="YR19" s="299">
        <v>28659921.329999998</v>
      </c>
      <c r="YS19" s="299">
        <v>53115930.24000001</v>
      </c>
      <c r="YT19" s="299">
        <v>84890375.820000008</v>
      </c>
      <c r="YU19" s="299">
        <v>67374497.039999992</v>
      </c>
      <c r="YV19" s="299">
        <v>29272941.850000001</v>
      </c>
      <c r="YW19" s="299">
        <v>32139665.050000001</v>
      </c>
      <c r="YX19" s="299">
        <v>59663969.780000001</v>
      </c>
      <c r="YY19" s="299">
        <v>60673175.390000008</v>
      </c>
      <c r="YZ19" s="299">
        <v>70954990.079999983</v>
      </c>
      <c r="ZA19" s="299">
        <v>21077811.43</v>
      </c>
      <c r="ZB19" s="299">
        <v>23169193.960000001</v>
      </c>
      <c r="ZC19" s="299">
        <v>21713818.309999999</v>
      </c>
      <c r="ZD19" s="299">
        <v>27185194.060000002</v>
      </c>
      <c r="ZE19" s="299">
        <v>24249375.140000001</v>
      </c>
      <c r="ZF19" s="299">
        <v>26746448.010000002</v>
      </c>
      <c r="ZG19" s="299">
        <v>24188399.199999999</v>
      </c>
      <c r="ZH19" s="299">
        <v>18930647.649999999</v>
      </c>
      <c r="ZI19" s="299">
        <v>7532598.1000000006</v>
      </c>
      <c r="ZJ19" s="299">
        <v>2123563</v>
      </c>
      <c r="ZK19" s="299">
        <v>1875090.25</v>
      </c>
      <c r="ZL19" s="299">
        <v>1317547</v>
      </c>
      <c r="ZM19" s="299">
        <v>180549005.35000002</v>
      </c>
      <c r="ZN19" s="299">
        <v>25995055.470000003</v>
      </c>
      <c r="ZO19" s="299">
        <v>21625669.030000001</v>
      </c>
      <c r="ZP19" s="299">
        <v>26980031.840000004</v>
      </c>
      <c r="ZQ19" s="299">
        <v>28862891.559999999</v>
      </c>
      <c r="ZR19" s="299">
        <v>28346920.529999997</v>
      </c>
      <c r="ZS19" s="299">
        <v>22766363.740000002</v>
      </c>
      <c r="ZT19" s="299">
        <v>779674768.18999994</v>
      </c>
      <c r="ZU19" s="299">
        <v>29991284.5</v>
      </c>
      <c r="ZV19" s="299">
        <v>18500628.489999998</v>
      </c>
      <c r="ZW19" s="299">
        <v>49832884.140000001</v>
      </c>
      <c r="ZX19" s="299">
        <v>39897730.040000007</v>
      </c>
      <c r="ZY19" s="299">
        <v>24782328.07</v>
      </c>
      <c r="ZZ19" s="299">
        <v>24745455.77</v>
      </c>
      <c r="AAA19" s="299">
        <v>26677731.800000001</v>
      </c>
      <c r="AAB19" s="299">
        <v>54400631.529999994</v>
      </c>
      <c r="AAC19" s="299">
        <v>14707848.469999999</v>
      </c>
      <c r="AAD19" s="299">
        <v>35336861.619999997</v>
      </c>
      <c r="AAE19" s="299">
        <v>94822475.439999983</v>
      </c>
      <c r="AAF19" s="299">
        <v>56014702.270000003</v>
      </c>
      <c r="AAG19" s="299">
        <v>19572101.34</v>
      </c>
      <c r="AAH19" s="299">
        <v>17975579.690000001</v>
      </c>
      <c r="AAI19" s="299">
        <v>27427213.369999997</v>
      </c>
      <c r="AAJ19" s="299">
        <v>11703366.139999999</v>
      </c>
      <c r="AAK19" s="299">
        <v>18968755.140000001</v>
      </c>
      <c r="AAL19" s="299">
        <v>11544490.48</v>
      </c>
      <c r="AAM19" s="299">
        <v>92393160.949999988</v>
      </c>
      <c r="AAN19" s="299">
        <v>62797144.760000005</v>
      </c>
      <c r="AAO19" s="299">
        <v>5886472.6699999999</v>
      </c>
      <c r="AAP19" s="299">
        <v>7588755</v>
      </c>
      <c r="AAQ19" s="299">
        <v>7463688.8399999999</v>
      </c>
      <c r="AAR19" s="299">
        <v>5113146.1700000009</v>
      </c>
      <c r="AAS19" s="299">
        <v>8376971.5</v>
      </c>
      <c r="AAT19" s="299">
        <v>196641209.02000004</v>
      </c>
      <c r="AAU19" s="299">
        <v>33374412.510000002</v>
      </c>
      <c r="AAV19" s="299">
        <v>18995453.659999996</v>
      </c>
      <c r="AAW19" s="299">
        <v>40901668.720000006</v>
      </c>
      <c r="AAX19" s="299">
        <v>48351176.800000004</v>
      </c>
      <c r="AAY19" s="299">
        <v>27686670.360000003</v>
      </c>
      <c r="AAZ19" s="299">
        <v>25891455.550000001</v>
      </c>
      <c r="ABA19" s="299">
        <v>42488894.519999996</v>
      </c>
      <c r="ABB19" s="299">
        <v>330413916.45999998</v>
      </c>
      <c r="ABC19" s="299">
        <v>29454195.829999998</v>
      </c>
      <c r="ABD19" s="299">
        <v>50348628.130000003</v>
      </c>
      <c r="ABE19" s="299">
        <v>37873348.610000007</v>
      </c>
      <c r="ABF19" s="299">
        <v>17935839.219999999</v>
      </c>
      <c r="ABG19" s="299">
        <v>74601977.189999983</v>
      </c>
      <c r="ABH19" s="299">
        <v>18899266.399999999</v>
      </c>
      <c r="ABI19" s="299">
        <v>30468018.280000001</v>
      </c>
      <c r="ABJ19" s="299">
        <v>18919847.920000002</v>
      </c>
      <c r="ABK19" s="299">
        <v>41158985.619999997</v>
      </c>
      <c r="ABL19" s="299">
        <v>20433088.109999999</v>
      </c>
      <c r="ABM19" s="299">
        <v>537938353.24000001</v>
      </c>
      <c r="ABN19" s="299">
        <v>37641305.539999999</v>
      </c>
      <c r="ABO19" s="299">
        <v>39566644.359999999</v>
      </c>
      <c r="ABP19" s="299">
        <v>67209252.430000007</v>
      </c>
      <c r="ABQ19" s="299">
        <v>28287076.010000005</v>
      </c>
      <c r="ABR19" s="299">
        <v>39239147.460000001</v>
      </c>
      <c r="ABS19" s="299">
        <v>43041885.259999998</v>
      </c>
      <c r="ABT19" s="299">
        <v>87722930.760000005</v>
      </c>
      <c r="ABU19" s="299">
        <v>122508524.78</v>
      </c>
      <c r="ABV19" s="299">
        <v>33990499.120000005</v>
      </c>
      <c r="ABW19" s="299">
        <v>36788628.399999999</v>
      </c>
      <c r="ABX19" s="299">
        <v>52261919.130000003</v>
      </c>
      <c r="ABY19" s="299">
        <v>55381971.119999997</v>
      </c>
      <c r="ABZ19" s="299">
        <v>69314104.170000002</v>
      </c>
      <c r="ACA19" s="299">
        <v>30230512.129999999</v>
      </c>
      <c r="ACB19" s="299">
        <v>44004839.510000005</v>
      </c>
      <c r="ACC19" s="299">
        <v>26605349.100000001</v>
      </c>
      <c r="ACD19" s="299">
        <v>17345962.309999999</v>
      </c>
      <c r="ACE19" s="299">
        <v>22734179.710000001</v>
      </c>
      <c r="ACF19" s="299">
        <v>156095649.56999999</v>
      </c>
      <c r="ACG19" s="299">
        <v>126524029.57000001</v>
      </c>
      <c r="ACH19" s="299">
        <v>21575433.879999999</v>
      </c>
      <c r="ACI19" s="299">
        <v>24423372.209999997</v>
      </c>
      <c r="ACJ19" s="299">
        <v>35728030.619999997</v>
      </c>
      <c r="ACK19" s="299">
        <v>20578301.73</v>
      </c>
      <c r="ACL19" s="299">
        <v>33513566.120000001</v>
      </c>
      <c r="ACM19" s="299">
        <v>31789541.010000002</v>
      </c>
      <c r="ACN19" s="299">
        <v>41387912.990000002</v>
      </c>
      <c r="ACO19" s="299">
        <v>335793589.01999998</v>
      </c>
      <c r="ACP19" s="299">
        <v>59127655.880000003</v>
      </c>
      <c r="ACQ19" s="299">
        <v>66417490.719999991</v>
      </c>
      <c r="ACR19" s="299">
        <v>183010678.17000002</v>
      </c>
      <c r="ACS19" s="299">
        <v>21456913.790000003</v>
      </c>
      <c r="ACT19" s="299">
        <v>29036506.269999996</v>
      </c>
      <c r="ACU19" s="299">
        <v>45571684.300000004</v>
      </c>
      <c r="ACV19" s="299">
        <v>17472787.609999999</v>
      </c>
      <c r="ACW19" s="299">
        <v>562524894.20000005</v>
      </c>
      <c r="ACX19" s="299">
        <v>83805584.890000001</v>
      </c>
      <c r="ACY19" s="299">
        <v>55836297.640000001</v>
      </c>
      <c r="ACZ19" s="299">
        <v>25642185.129999999</v>
      </c>
      <c r="ADA19" s="299">
        <v>37710772.989999995</v>
      </c>
      <c r="ADB19" s="299">
        <v>23432507.600000005</v>
      </c>
      <c r="ADC19" s="299">
        <v>24789875.349999998</v>
      </c>
      <c r="ADD19" s="299">
        <v>14404051.970000001</v>
      </c>
      <c r="ADE19" s="299">
        <v>18279313.390000001</v>
      </c>
      <c r="ADF19" s="299">
        <v>21977839.799999997</v>
      </c>
      <c r="ADG19" s="299">
        <v>44953369.300000004</v>
      </c>
      <c r="ADH19" s="299">
        <v>26551945.059999999</v>
      </c>
      <c r="ADI19" s="299">
        <v>21668218.159999996</v>
      </c>
      <c r="ADJ19" s="299">
        <v>31932674.780000001</v>
      </c>
      <c r="ADK19" s="299">
        <v>53932066.770000003</v>
      </c>
      <c r="ADL19" s="299">
        <v>22875849.379999999</v>
      </c>
      <c r="ADM19" s="299">
        <v>44708422.020000003</v>
      </c>
      <c r="ADN19" s="299">
        <v>16038377.489999998</v>
      </c>
      <c r="ADO19" s="299">
        <v>40402166.809999995</v>
      </c>
      <c r="ADP19" s="299"/>
      <c r="ADQ19" s="299">
        <v>356319343.44000006</v>
      </c>
      <c r="ADR19" s="299">
        <v>50888593.920000002</v>
      </c>
      <c r="ADS19" s="299">
        <v>56523064.530000009</v>
      </c>
      <c r="ADT19" s="299">
        <v>38041874.740000002</v>
      </c>
      <c r="ADU19" s="299">
        <v>31319668.940000001</v>
      </c>
      <c r="ADV19" s="299">
        <v>62631170.940000005</v>
      </c>
      <c r="ADW19" s="299">
        <v>31420518.809999999</v>
      </c>
      <c r="ADX19" s="299">
        <v>47732931.359999999</v>
      </c>
      <c r="ADY19" s="299">
        <v>27416780.82</v>
      </c>
      <c r="ADZ19" s="299"/>
      <c r="AEA19" s="299">
        <v>397475374.23000002</v>
      </c>
      <c r="AEB19" s="299">
        <v>191196846.05000001</v>
      </c>
      <c r="AEC19" s="299">
        <v>70292743.649999991</v>
      </c>
      <c r="AED19" s="299">
        <v>58369522.460000001</v>
      </c>
      <c r="AEE19" s="299">
        <v>86653758.279999986</v>
      </c>
      <c r="AEF19" s="299">
        <v>81055540.789999992</v>
      </c>
      <c r="AEG19" s="299">
        <v>38040909.380000003</v>
      </c>
      <c r="AEH19" s="299">
        <v>64217529.820000008</v>
      </c>
      <c r="AEI19" s="299">
        <v>27248052.629999999</v>
      </c>
      <c r="AEJ19" s="299">
        <v>55460032.549999997</v>
      </c>
      <c r="AEK19" s="299">
        <v>40809004.460000001</v>
      </c>
      <c r="AEL19" s="299">
        <v>41182739.390000001</v>
      </c>
      <c r="AEM19" s="299">
        <v>58551275.299999997</v>
      </c>
      <c r="AEN19" s="299">
        <v>337095556.00999999</v>
      </c>
      <c r="AEO19" s="299">
        <v>91505955.650000006</v>
      </c>
      <c r="AEP19" s="299">
        <v>54516725.570000008</v>
      </c>
      <c r="AEQ19" s="299">
        <v>51485017.440000005</v>
      </c>
      <c r="AER19" s="299">
        <v>45202866.900000006</v>
      </c>
      <c r="AES19" s="299">
        <v>37272138.88000001</v>
      </c>
      <c r="AET19" s="299">
        <v>34679025.910000004</v>
      </c>
      <c r="AEU19" s="299">
        <v>67594033.010000005</v>
      </c>
      <c r="AEV19" s="299">
        <v>58293680.789999999</v>
      </c>
      <c r="AEW19" s="299">
        <v>32397906.809999995</v>
      </c>
      <c r="AEX19" s="299">
        <v>64246992.689999998</v>
      </c>
      <c r="AEY19" s="299">
        <v>29784531.990000002</v>
      </c>
      <c r="AEZ19" s="299">
        <v>304601776.59000003</v>
      </c>
      <c r="AFA19" s="299">
        <v>26136643.52</v>
      </c>
      <c r="AFB19" s="299">
        <v>34302790.969999999</v>
      </c>
      <c r="AFC19" s="299">
        <v>33441309.039999999</v>
      </c>
      <c r="AFD19" s="299">
        <v>75057494.699999988</v>
      </c>
      <c r="AFE19" s="299">
        <v>30143839.109999999</v>
      </c>
      <c r="AFF19" s="299">
        <v>29159615.579999998</v>
      </c>
      <c r="AFG19" s="299">
        <v>31746572.709999997</v>
      </c>
      <c r="AFH19" s="299">
        <v>28371668.43</v>
      </c>
      <c r="AFI19" s="299">
        <v>40563906.609999999</v>
      </c>
      <c r="AFJ19" s="299">
        <v>14386928.590000002</v>
      </c>
      <c r="AFK19" s="299">
        <v>475728436.75</v>
      </c>
      <c r="AFL19" s="299">
        <v>135707011.47000003</v>
      </c>
      <c r="AFM19" s="299">
        <v>52355519.93</v>
      </c>
      <c r="AFN19" s="299">
        <v>31104270.460000001</v>
      </c>
      <c r="AFO19" s="299">
        <v>70614293.739999995</v>
      </c>
      <c r="AFP19" s="299">
        <v>74643836.050000012</v>
      </c>
      <c r="AFQ19" s="299">
        <v>27279995.449999999</v>
      </c>
      <c r="AFR19" s="299">
        <v>19582116.580000002</v>
      </c>
      <c r="AFS19" s="299">
        <v>591806672.52999997</v>
      </c>
      <c r="AFT19" s="299">
        <v>385876657.07999998</v>
      </c>
      <c r="AFU19" s="299">
        <v>45278718.310000002</v>
      </c>
      <c r="AFV19" s="299">
        <v>81050037.950000003</v>
      </c>
      <c r="AFW19" s="299">
        <v>89206872</v>
      </c>
      <c r="AFX19" s="299">
        <v>64747928.739999995</v>
      </c>
      <c r="AFY19" s="299">
        <v>57895334.390000001</v>
      </c>
      <c r="AFZ19" s="299">
        <v>53540233.119999997</v>
      </c>
      <c r="AGA19" s="299">
        <v>19152184.810000002</v>
      </c>
      <c r="AGB19" s="299">
        <v>47439671.43999999</v>
      </c>
      <c r="AGC19" s="299">
        <v>43000389.849999994</v>
      </c>
      <c r="AGD19" s="299">
        <v>30988088.899999999</v>
      </c>
      <c r="AGE19" s="299">
        <v>28601184.5</v>
      </c>
      <c r="AGF19" s="299">
        <v>25109380.009999998</v>
      </c>
      <c r="AGG19" s="299">
        <v>29433886.349999998</v>
      </c>
      <c r="AGH19" s="299">
        <v>44286803.100000009</v>
      </c>
      <c r="AGI19" s="299">
        <v>27589053.330000002</v>
      </c>
      <c r="AGJ19" s="299">
        <v>183569725.18000004</v>
      </c>
      <c r="AGK19" s="299">
        <v>43086476.359999999</v>
      </c>
      <c r="AGL19" s="299">
        <v>47991002.960000001</v>
      </c>
      <c r="AGM19" s="299">
        <v>36073102.990000002</v>
      </c>
      <c r="AGN19" s="299">
        <v>60229271.279999994</v>
      </c>
      <c r="AGO19" s="299">
        <v>37443198.050000004</v>
      </c>
      <c r="AGP19" s="299">
        <v>576368.06000000006</v>
      </c>
    </row>
    <row r="20" spans="1:874" x14ac:dyDescent="0.25">
      <c r="B20" s="298" t="s">
        <v>27</v>
      </c>
      <c r="C20" s="297" t="s">
        <v>28</v>
      </c>
      <c r="D20" s="299">
        <v>173564532</v>
      </c>
      <c r="E20" s="299">
        <v>15580249.16</v>
      </c>
      <c r="F20" s="299">
        <v>19411043.609999999</v>
      </c>
      <c r="G20" s="299">
        <v>9488428</v>
      </c>
      <c r="H20" s="299">
        <v>31844104.75</v>
      </c>
      <c r="I20" s="299">
        <v>14628122</v>
      </c>
      <c r="J20" s="299">
        <v>20708725</v>
      </c>
      <c r="K20" s="299">
        <v>14175372</v>
      </c>
      <c r="L20" s="299">
        <v>13692672</v>
      </c>
      <c r="M20" s="299">
        <v>11985638</v>
      </c>
      <c r="N20" s="299">
        <v>8728819</v>
      </c>
      <c r="O20" s="299">
        <v>7563351</v>
      </c>
      <c r="P20" s="299">
        <v>8365408.8499999996</v>
      </c>
      <c r="Q20" s="299">
        <v>9815040</v>
      </c>
      <c r="R20" s="299">
        <v>7348239</v>
      </c>
      <c r="S20" s="299">
        <v>10829753.59</v>
      </c>
      <c r="T20" s="299">
        <v>9995117</v>
      </c>
      <c r="U20" s="299">
        <v>3012677.25</v>
      </c>
      <c r="V20" s="299">
        <v>115985888.14</v>
      </c>
      <c r="W20" s="299">
        <v>38525327.770000003</v>
      </c>
      <c r="X20" s="299">
        <v>9691091</v>
      </c>
      <c r="Y20" s="299">
        <v>16386183.790000001</v>
      </c>
      <c r="Z20" s="299">
        <v>11816140.25</v>
      </c>
      <c r="AA20" s="299">
        <v>10322305.08</v>
      </c>
      <c r="AB20" s="299">
        <v>8147053</v>
      </c>
      <c r="AC20" s="299">
        <v>36459372.599999994</v>
      </c>
      <c r="AD20" s="299">
        <v>14262255.859999999</v>
      </c>
      <c r="AE20" s="299">
        <v>8264597</v>
      </c>
      <c r="AF20" s="299">
        <v>19470943</v>
      </c>
      <c r="AG20" s="299">
        <v>8478257.7699999996</v>
      </c>
      <c r="AH20" s="299">
        <v>19707531</v>
      </c>
      <c r="AI20" s="299">
        <v>16500786.73</v>
      </c>
      <c r="AJ20" s="299">
        <v>15001563.629999999</v>
      </c>
      <c r="AK20" s="299">
        <v>8577405</v>
      </c>
      <c r="AL20" s="299">
        <v>9293962.8399999999</v>
      </c>
      <c r="AM20" s="299">
        <v>13797704</v>
      </c>
      <c r="AN20" s="299">
        <v>7944779.8399999999</v>
      </c>
      <c r="AO20" s="299">
        <v>9983048.7300000004</v>
      </c>
      <c r="AP20" s="299">
        <v>6005536.4699999997</v>
      </c>
      <c r="AQ20" s="299">
        <v>6243791.2999999998</v>
      </c>
      <c r="AR20" s="299">
        <v>6370782.5599999996</v>
      </c>
      <c r="AS20" s="299">
        <v>6803112.1699999999</v>
      </c>
      <c r="AT20" s="299">
        <v>69588813.789999992</v>
      </c>
      <c r="AU20" s="299">
        <v>4686370</v>
      </c>
      <c r="AV20" s="299">
        <v>5357328</v>
      </c>
      <c r="AW20" s="299">
        <v>7283408.75</v>
      </c>
      <c r="AX20" s="299">
        <v>7844138</v>
      </c>
      <c r="AY20" s="299">
        <v>9941602</v>
      </c>
      <c r="AZ20" s="299">
        <v>5745881</v>
      </c>
      <c r="BA20" s="299">
        <v>6669016.9299999997</v>
      </c>
      <c r="BB20" s="299">
        <v>4700851.74</v>
      </c>
      <c r="BC20" s="299">
        <v>4392461</v>
      </c>
      <c r="BD20" s="299">
        <v>3636183</v>
      </c>
      <c r="BE20" s="299">
        <v>3831470</v>
      </c>
      <c r="BF20" s="299">
        <v>16211482</v>
      </c>
      <c r="BG20" s="299">
        <v>5000447</v>
      </c>
      <c r="BH20" s="299">
        <v>1623040.33</v>
      </c>
      <c r="BI20" s="299">
        <v>53375858</v>
      </c>
      <c r="BJ20" s="299">
        <v>27192775.539999999</v>
      </c>
      <c r="BK20" s="299">
        <v>9312951.1999999993</v>
      </c>
      <c r="BL20" s="299">
        <v>6450468.9799999995</v>
      </c>
      <c r="BM20" s="299">
        <v>11151671.5</v>
      </c>
      <c r="BN20" s="299">
        <v>7963368.1300000008</v>
      </c>
      <c r="BO20" s="299">
        <v>6740580</v>
      </c>
      <c r="BP20" s="299">
        <v>67267134</v>
      </c>
      <c r="BQ20" s="299">
        <v>8325543</v>
      </c>
      <c r="BR20" s="299">
        <v>10301828</v>
      </c>
      <c r="BS20" s="299">
        <v>8877336.9800000004</v>
      </c>
      <c r="BT20" s="299">
        <v>6829132.2000000002</v>
      </c>
      <c r="BU20" s="299">
        <v>8773793.6399999987</v>
      </c>
      <c r="BV20" s="299">
        <v>4420510</v>
      </c>
      <c r="BW20" s="299">
        <v>10751621</v>
      </c>
      <c r="BX20" s="299">
        <v>22827495.310000002</v>
      </c>
      <c r="BY20" s="299">
        <v>7224886.7999999998</v>
      </c>
      <c r="BZ20" s="299">
        <v>7696651.8099999996</v>
      </c>
      <c r="CA20" s="299">
        <v>18672455.07</v>
      </c>
      <c r="CB20" s="299">
        <v>7000977.2699999996</v>
      </c>
      <c r="CC20" s="299">
        <v>9023966.0700000003</v>
      </c>
      <c r="CD20" s="299">
        <v>6570028.6799999997</v>
      </c>
      <c r="CE20" s="299">
        <v>108379703.37</v>
      </c>
      <c r="CF20" s="299">
        <v>9993801.7699999996</v>
      </c>
      <c r="CG20" s="299">
        <v>17287624.899999999</v>
      </c>
      <c r="CH20" s="299">
        <v>4445636.5</v>
      </c>
      <c r="CI20" s="299">
        <v>8008780.7199999997</v>
      </c>
      <c r="CJ20" s="299">
        <v>6409537.5</v>
      </c>
      <c r="CK20" s="299">
        <v>9050070.2199999988</v>
      </c>
      <c r="CL20" s="299">
        <v>13973663.35</v>
      </c>
      <c r="CM20" s="299">
        <v>3391316</v>
      </c>
      <c r="CN20" s="299">
        <v>8023197</v>
      </c>
      <c r="CO20" s="299">
        <v>7878117.9199999999</v>
      </c>
      <c r="CP20" s="299">
        <v>5813192.3799999999</v>
      </c>
      <c r="CQ20" s="299">
        <v>6298961</v>
      </c>
      <c r="CR20" s="299">
        <v>64921938.969999999</v>
      </c>
      <c r="CS20" s="299">
        <v>7016398</v>
      </c>
      <c r="CT20" s="299">
        <v>4574085.6099999994</v>
      </c>
      <c r="CU20" s="299">
        <v>16236826.16</v>
      </c>
      <c r="CV20" s="299">
        <v>5808497.46</v>
      </c>
      <c r="CW20" s="299">
        <v>11900142</v>
      </c>
      <c r="CX20" s="299">
        <v>4499873</v>
      </c>
      <c r="CY20" s="299">
        <v>2733500.4</v>
      </c>
      <c r="CZ20" s="299">
        <v>35362523</v>
      </c>
      <c r="DA20" s="299">
        <v>66545032</v>
      </c>
      <c r="DB20" s="299">
        <v>9383590.1799999997</v>
      </c>
      <c r="DC20" s="299">
        <v>9197283.0600000005</v>
      </c>
      <c r="DD20" s="299">
        <v>16971410.760000002</v>
      </c>
      <c r="DE20" s="299">
        <v>22288521</v>
      </c>
      <c r="DF20" s="299">
        <v>20158902</v>
      </c>
      <c r="DG20" s="299">
        <v>20959006.269999996</v>
      </c>
      <c r="DH20" s="299">
        <v>7190280.8599999994</v>
      </c>
      <c r="DI20" s="299">
        <v>130697612</v>
      </c>
      <c r="DJ20" s="299">
        <v>9390245.1400000006</v>
      </c>
      <c r="DK20" s="299">
        <v>9605516.5</v>
      </c>
      <c r="DL20" s="299">
        <v>7148394.2700000005</v>
      </c>
      <c r="DM20" s="299">
        <v>8864759.3200000003</v>
      </c>
      <c r="DN20" s="299">
        <v>9186245.1600000001</v>
      </c>
      <c r="DO20" s="299">
        <v>9672338</v>
      </c>
      <c r="DP20" s="299">
        <v>10104085.969999999</v>
      </c>
      <c r="DQ20" s="299">
        <v>19620856.220000003</v>
      </c>
      <c r="DR20" s="299">
        <v>79930515.700000003</v>
      </c>
      <c r="DS20" s="299">
        <v>16944428</v>
      </c>
      <c r="DT20" s="299">
        <v>36301643.799999997</v>
      </c>
      <c r="DU20" s="299">
        <v>47749776</v>
      </c>
      <c r="DV20" s="299">
        <v>16167449.960000001</v>
      </c>
      <c r="DW20" s="299">
        <v>31839686.379999999</v>
      </c>
      <c r="DX20" s="299">
        <v>20053457.920000002</v>
      </c>
      <c r="DY20" s="299">
        <v>7420217.3599999994</v>
      </c>
      <c r="DZ20" s="299">
        <v>10942392</v>
      </c>
      <c r="EA20" s="299">
        <v>9782060.0800000001</v>
      </c>
      <c r="EB20" s="299">
        <v>21874436</v>
      </c>
      <c r="EC20" s="299">
        <v>30117948.5</v>
      </c>
      <c r="ED20" s="299">
        <v>32651386.379999995</v>
      </c>
      <c r="EE20" s="299">
        <v>6904942.1200000001</v>
      </c>
      <c r="EF20" s="299">
        <v>11232786.290000001</v>
      </c>
      <c r="EG20" s="299">
        <v>5950847.29</v>
      </c>
      <c r="EH20" s="299">
        <v>11443129.029999999</v>
      </c>
      <c r="EI20" s="299">
        <v>10369145.52</v>
      </c>
      <c r="EJ20" s="299">
        <v>4836383</v>
      </c>
      <c r="EK20" s="299">
        <v>5440257</v>
      </c>
      <c r="EL20" s="299">
        <v>97567805.219999999</v>
      </c>
      <c r="EM20" s="299">
        <v>6014701.7300000004</v>
      </c>
      <c r="EN20" s="299">
        <v>8558034.5</v>
      </c>
      <c r="EO20" s="299">
        <v>10922545.25</v>
      </c>
      <c r="EP20" s="299">
        <v>5926731.6499999994</v>
      </c>
      <c r="EQ20" s="299">
        <v>4336396.76</v>
      </c>
      <c r="ER20" s="299">
        <v>12186956.67</v>
      </c>
      <c r="ES20" s="299">
        <v>6664615.7699999996</v>
      </c>
      <c r="ET20" s="299">
        <v>9401854</v>
      </c>
      <c r="EU20" s="299">
        <v>61539682.479999997</v>
      </c>
      <c r="EV20" s="299">
        <v>3880377.2600000002</v>
      </c>
      <c r="EW20" s="299">
        <v>7666168.71</v>
      </c>
      <c r="EX20" s="299">
        <v>10140065.720000001</v>
      </c>
      <c r="EY20" s="299">
        <v>14315775.58</v>
      </c>
      <c r="EZ20" s="299">
        <v>16042618.129999999</v>
      </c>
      <c r="FA20" s="299">
        <v>11686734.4</v>
      </c>
      <c r="FB20" s="299">
        <v>7715800.709999999</v>
      </c>
      <c r="FC20" s="299">
        <v>7180459.4000000004</v>
      </c>
      <c r="FD20" s="299">
        <v>6162991.8900000006</v>
      </c>
      <c r="FE20" s="299">
        <v>7986836.5</v>
      </c>
      <c r="FF20" s="299">
        <v>3292021.41</v>
      </c>
      <c r="FG20" s="299">
        <v>34267662.710000001</v>
      </c>
      <c r="FH20" s="299">
        <v>6029395</v>
      </c>
      <c r="FI20" s="299">
        <v>9291300.9100000001</v>
      </c>
      <c r="FJ20" s="299">
        <v>7610809.8300000001</v>
      </c>
      <c r="FK20" s="299">
        <v>11071431.529999999</v>
      </c>
      <c r="FL20" s="299">
        <v>10719966.289999999</v>
      </c>
      <c r="FM20" s="299">
        <v>0</v>
      </c>
      <c r="FN20" s="299">
        <v>1335800</v>
      </c>
      <c r="FO20" s="299">
        <v>86454237.829999998</v>
      </c>
      <c r="FP20" s="299">
        <v>7793980.0600000005</v>
      </c>
      <c r="FQ20" s="299">
        <v>13426009</v>
      </c>
      <c r="FR20" s="299">
        <v>10190673.629999999</v>
      </c>
      <c r="FS20" s="299">
        <v>13376601</v>
      </c>
      <c r="FT20" s="299">
        <v>7916990</v>
      </c>
      <c r="FU20" s="299">
        <v>16858032</v>
      </c>
      <c r="FV20" s="299">
        <v>11607797</v>
      </c>
      <c r="FW20" s="299">
        <v>11735373.620000001</v>
      </c>
      <c r="FX20" s="299">
        <v>7606313.3000000007</v>
      </c>
      <c r="FY20" s="299">
        <v>21764050.91</v>
      </c>
      <c r="FZ20" s="299">
        <v>8371939.8700000001</v>
      </c>
      <c r="GA20" s="299">
        <v>9347011</v>
      </c>
      <c r="GB20" s="299">
        <v>48852355.600000001</v>
      </c>
      <c r="GC20" s="299">
        <v>7431931.8100000005</v>
      </c>
      <c r="GD20" s="299">
        <v>6175679.5600000005</v>
      </c>
      <c r="GE20" s="299">
        <v>12956270</v>
      </c>
      <c r="GF20" s="299">
        <v>3670695.94</v>
      </c>
      <c r="GG20" s="299">
        <v>7685938</v>
      </c>
      <c r="GH20" s="299">
        <v>7512966</v>
      </c>
      <c r="GI20" s="299">
        <v>13443623.760000002</v>
      </c>
      <c r="GJ20" s="299">
        <v>7240921.7399999993</v>
      </c>
      <c r="GK20" s="299">
        <v>2121642</v>
      </c>
      <c r="GL20" s="299">
        <v>799874.76</v>
      </c>
      <c r="GM20" s="299">
        <v>2842286</v>
      </c>
      <c r="GN20" s="299">
        <v>30382186.190000001</v>
      </c>
      <c r="GO20" s="299">
        <v>14357085.199999999</v>
      </c>
      <c r="GP20" s="299">
        <v>7777850</v>
      </c>
      <c r="GQ20" s="299">
        <v>12062505.07</v>
      </c>
      <c r="GR20" s="299">
        <v>3139842.3</v>
      </c>
      <c r="GS20" s="299">
        <v>15026292.789999999</v>
      </c>
      <c r="GT20" s="299">
        <v>11205743.17</v>
      </c>
      <c r="GU20" s="299">
        <v>6233112.7000000002</v>
      </c>
      <c r="GV20" s="299">
        <v>13869326.970000001</v>
      </c>
      <c r="GW20" s="299">
        <v>2707122.4</v>
      </c>
      <c r="GX20" s="299">
        <v>8154972.1200000001</v>
      </c>
      <c r="GY20" s="299">
        <v>5638031.6699999999</v>
      </c>
      <c r="GZ20" s="299">
        <v>80765482</v>
      </c>
      <c r="HA20" s="299">
        <v>9733039</v>
      </c>
      <c r="HB20" s="299">
        <v>12482518.290000001</v>
      </c>
      <c r="HC20" s="299">
        <v>17665999.810000002</v>
      </c>
      <c r="HD20" s="299">
        <v>11684875.66</v>
      </c>
      <c r="HE20" s="299">
        <v>12838906.25</v>
      </c>
      <c r="HF20" s="299">
        <v>66159523.300000004</v>
      </c>
      <c r="HG20" s="299">
        <v>15449455.41</v>
      </c>
      <c r="HH20" s="299">
        <v>7774562.4800000004</v>
      </c>
      <c r="HI20" s="299">
        <v>5827470</v>
      </c>
      <c r="HJ20" s="299">
        <v>7624725</v>
      </c>
      <c r="HK20" s="299">
        <v>7430148.9199999999</v>
      </c>
      <c r="HL20" s="299">
        <v>9847329.4299999997</v>
      </c>
      <c r="HM20" s="299">
        <v>5388515.54</v>
      </c>
      <c r="HN20" s="299">
        <v>83081897.400000006</v>
      </c>
      <c r="HO20" s="299">
        <v>27347908.850000001</v>
      </c>
      <c r="HP20" s="299">
        <v>6631455.21</v>
      </c>
      <c r="HQ20" s="299">
        <v>5130782.8900000006</v>
      </c>
      <c r="HR20" s="299">
        <v>4043813.54</v>
      </c>
      <c r="HS20" s="299">
        <v>2531778.88</v>
      </c>
      <c r="HT20" s="299">
        <v>8828833.8399999999</v>
      </c>
      <c r="HU20" s="299">
        <v>6038294.5</v>
      </c>
      <c r="HV20" s="299">
        <v>5118848.33</v>
      </c>
      <c r="HW20" s="299">
        <v>6894928</v>
      </c>
      <c r="HX20" s="299">
        <v>5869295.9500000002</v>
      </c>
      <c r="HY20" s="299">
        <v>9181800</v>
      </c>
      <c r="HZ20" s="299">
        <v>2889343</v>
      </c>
      <c r="IA20" s="299">
        <v>9969377</v>
      </c>
      <c r="IB20" s="299">
        <v>3042116</v>
      </c>
      <c r="IC20" s="299">
        <v>4955623.96</v>
      </c>
      <c r="ID20" s="299">
        <v>78305305</v>
      </c>
      <c r="IE20" s="299">
        <v>19798122.199999999</v>
      </c>
      <c r="IF20" s="299">
        <v>10627864</v>
      </c>
      <c r="IG20" s="299">
        <v>12579227.51</v>
      </c>
      <c r="IH20" s="299">
        <v>21779449.809999999</v>
      </c>
      <c r="II20" s="299">
        <v>10011215.27</v>
      </c>
      <c r="IJ20" s="299">
        <v>6354845</v>
      </c>
      <c r="IK20" s="299">
        <v>6095129</v>
      </c>
      <c r="IL20" s="299">
        <v>7091245.1299999999</v>
      </c>
      <c r="IM20" s="299">
        <v>7856876</v>
      </c>
      <c r="IN20" s="299">
        <v>6705335.5999999996</v>
      </c>
      <c r="IO20" s="299">
        <v>89969197.870000005</v>
      </c>
      <c r="IP20" s="299">
        <v>34461994</v>
      </c>
      <c r="IQ20" s="299">
        <v>10045865.609999999</v>
      </c>
      <c r="IR20" s="299">
        <v>8636879</v>
      </c>
      <c r="IS20" s="299">
        <v>6982483.9100000001</v>
      </c>
      <c r="IT20" s="299">
        <v>3217692.4000000004</v>
      </c>
      <c r="IU20" s="299">
        <v>9712445.5700000003</v>
      </c>
      <c r="IV20" s="299">
        <v>4204843.01</v>
      </c>
      <c r="IW20" s="299">
        <v>4995410</v>
      </c>
      <c r="IX20" s="299">
        <v>11164101</v>
      </c>
      <c r="IY20" s="299">
        <v>13117980</v>
      </c>
      <c r="IZ20" s="299">
        <v>9465033.3000000007</v>
      </c>
      <c r="JA20" s="299">
        <v>28844008</v>
      </c>
      <c r="JB20" s="299">
        <v>17551183</v>
      </c>
      <c r="JC20" s="299">
        <v>3570535.63</v>
      </c>
      <c r="JD20" s="299">
        <v>2904885</v>
      </c>
      <c r="JE20" s="299">
        <v>3981235.14</v>
      </c>
      <c r="JF20" s="299">
        <v>2157410</v>
      </c>
      <c r="JG20" s="299">
        <v>44817026.259999998</v>
      </c>
      <c r="JH20" s="299">
        <v>4333731</v>
      </c>
      <c r="JI20" s="299">
        <v>7491532</v>
      </c>
      <c r="JJ20" s="299">
        <v>9815185</v>
      </c>
      <c r="JK20" s="299">
        <v>6682907</v>
      </c>
      <c r="JL20" s="299">
        <v>13163782.9</v>
      </c>
      <c r="JM20" s="299">
        <v>3496048</v>
      </c>
      <c r="JN20" s="299">
        <v>70759831</v>
      </c>
      <c r="JO20" s="299">
        <v>29649338.399999999</v>
      </c>
      <c r="JP20" s="299">
        <v>6819470</v>
      </c>
      <c r="JQ20" s="299">
        <v>4372555</v>
      </c>
      <c r="JR20" s="299">
        <v>10766288.9</v>
      </c>
      <c r="JS20" s="299">
        <v>3750419</v>
      </c>
      <c r="JT20" s="299">
        <v>21756477</v>
      </c>
      <c r="JU20" s="299">
        <v>13007970</v>
      </c>
      <c r="JV20" s="299">
        <v>8185305</v>
      </c>
      <c r="JW20" s="299">
        <v>8186773.7400000002</v>
      </c>
      <c r="JX20" s="299">
        <v>6830595</v>
      </c>
      <c r="JY20" s="299">
        <v>4727803</v>
      </c>
      <c r="JZ20" s="299">
        <v>6691095.6599999992</v>
      </c>
      <c r="KA20" s="299">
        <v>3978931</v>
      </c>
      <c r="KB20" s="299">
        <v>5330430.5</v>
      </c>
      <c r="KC20" s="299">
        <v>112665542.58</v>
      </c>
      <c r="KD20" s="299">
        <v>20280239</v>
      </c>
      <c r="KE20" s="299">
        <v>6577717.3799999999</v>
      </c>
      <c r="KF20" s="299">
        <v>11273308.809999999</v>
      </c>
      <c r="KG20" s="299">
        <v>16558865.26</v>
      </c>
      <c r="KH20" s="299">
        <v>4579149.3899999997</v>
      </c>
      <c r="KI20" s="299">
        <v>35876224.769999996</v>
      </c>
      <c r="KJ20" s="299">
        <v>10258919.5</v>
      </c>
      <c r="KK20" s="299">
        <v>6323502</v>
      </c>
      <c r="KL20" s="299">
        <v>30868250.09</v>
      </c>
      <c r="KM20" s="299">
        <v>11081993.34</v>
      </c>
      <c r="KN20" s="299">
        <v>13623373.859999999</v>
      </c>
      <c r="KO20" s="299">
        <v>22314909</v>
      </c>
      <c r="KP20" s="299">
        <v>6963736</v>
      </c>
      <c r="KQ20" s="299">
        <v>18569413</v>
      </c>
      <c r="KR20" s="299">
        <v>81993511.099999994</v>
      </c>
      <c r="KS20" s="299">
        <v>10584844</v>
      </c>
      <c r="KT20" s="299">
        <v>49883351.329999998</v>
      </c>
      <c r="KU20" s="299">
        <v>8386964</v>
      </c>
      <c r="KV20" s="299">
        <v>4023728</v>
      </c>
      <c r="KW20" s="299">
        <v>14676898</v>
      </c>
      <c r="KX20" s="299">
        <v>10362058.310000001</v>
      </c>
      <c r="KY20" s="299">
        <v>8713407</v>
      </c>
      <c r="KZ20" s="299">
        <v>7031975</v>
      </c>
      <c r="LA20" s="299">
        <v>6312284.54</v>
      </c>
      <c r="LB20" s="299">
        <v>114813971.71000001</v>
      </c>
      <c r="LC20" s="299">
        <v>24686876.5</v>
      </c>
      <c r="LD20" s="299">
        <v>25826322.77</v>
      </c>
      <c r="LE20" s="299">
        <v>30263365.870000001</v>
      </c>
      <c r="LF20" s="299">
        <v>11469919.92</v>
      </c>
      <c r="LG20" s="299">
        <v>5741383</v>
      </c>
      <c r="LH20" s="299">
        <v>4961225.4800000004</v>
      </c>
      <c r="LI20" s="299">
        <v>8450733.629999999</v>
      </c>
      <c r="LJ20" s="299">
        <v>4510702</v>
      </c>
      <c r="LK20" s="299">
        <v>10645654</v>
      </c>
      <c r="LL20" s="299">
        <v>42633818.699999996</v>
      </c>
      <c r="LM20" s="299">
        <v>7753241.2400000002</v>
      </c>
      <c r="LN20" s="299">
        <v>4265234.6500000004</v>
      </c>
      <c r="LO20" s="299">
        <v>146742536.58000001</v>
      </c>
      <c r="LP20" s="299">
        <v>54093407.600000001</v>
      </c>
      <c r="LQ20" s="299">
        <v>99071407</v>
      </c>
      <c r="LR20" s="299">
        <v>45283455.180000007</v>
      </c>
      <c r="LS20" s="299">
        <v>19879103.090000004</v>
      </c>
      <c r="LT20" s="299">
        <v>15490886</v>
      </c>
      <c r="LU20" s="299">
        <v>12452700</v>
      </c>
      <c r="LV20" s="299">
        <v>11649106.460000001</v>
      </c>
      <c r="LW20" s="299">
        <v>7815173.3300000001</v>
      </c>
      <c r="LX20" s="299">
        <v>9724078</v>
      </c>
      <c r="LY20" s="299">
        <v>32185512.219999999</v>
      </c>
      <c r="LZ20" s="299">
        <v>9658038</v>
      </c>
      <c r="MA20" s="299">
        <v>126861849</v>
      </c>
      <c r="MB20" s="299">
        <v>8864830.4900000002</v>
      </c>
      <c r="MC20" s="299">
        <v>5224063.0500000007</v>
      </c>
      <c r="MD20" s="299">
        <v>6158139.3100000005</v>
      </c>
      <c r="ME20" s="299">
        <v>4693401.87</v>
      </c>
      <c r="MF20" s="299">
        <v>9630122.0999999996</v>
      </c>
      <c r="MG20" s="299">
        <v>6184353.3100000005</v>
      </c>
      <c r="MH20" s="299">
        <v>8872230.8399999999</v>
      </c>
      <c r="MI20" s="299">
        <v>10267111.18</v>
      </c>
      <c r="MJ20" s="299">
        <v>5275668</v>
      </c>
      <c r="MK20" s="299">
        <v>6354577.0200000005</v>
      </c>
      <c r="ML20" s="299">
        <v>5401763</v>
      </c>
      <c r="MM20" s="299">
        <v>81927931.800000012</v>
      </c>
      <c r="MN20" s="299">
        <v>10725796.49</v>
      </c>
      <c r="MO20" s="299">
        <v>5046221.4800000004</v>
      </c>
      <c r="MP20" s="299">
        <v>17304310</v>
      </c>
      <c r="MQ20" s="299">
        <v>13415654</v>
      </c>
      <c r="MR20" s="299">
        <v>8052053.7999999998</v>
      </c>
      <c r="MS20" s="299">
        <v>19999183.23</v>
      </c>
      <c r="MT20" s="299">
        <v>13407075</v>
      </c>
      <c r="MU20" s="299">
        <v>8200841.2300000004</v>
      </c>
      <c r="MV20" s="299">
        <v>2644568.34</v>
      </c>
      <c r="MW20" s="299">
        <v>194647562.38</v>
      </c>
      <c r="MX20" s="299">
        <v>20228052.359999999</v>
      </c>
      <c r="MY20" s="299">
        <v>5495334.75</v>
      </c>
      <c r="MZ20" s="299">
        <v>65259946</v>
      </c>
      <c r="NA20" s="299">
        <v>5580762.5899999999</v>
      </c>
      <c r="NB20" s="299">
        <v>24873039.640000001</v>
      </c>
      <c r="NC20" s="299">
        <v>30263888</v>
      </c>
      <c r="ND20" s="299">
        <v>27738549</v>
      </c>
      <c r="NE20" s="299">
        <v>2931771.36</v>
      </c>
      <c r="NF20" s="299">
        <v>8262146.1500000004</v>
      </c>
      <c r="NG20" s="299">
        <v>8587440.9399999995</v>
      </c>
      <c r="NH20" s="299">
        <v>10382875</v>
      </c>
      <c r="NI20" s="299">
        <v>41575986.329999998</v>
      </c>
      <c r="NJ20" s="299">
        <v>7655367</v>
      </c>
      <c r="NK20" s="299">
        <v>7685105</v>
      </c>
      <c r="NL20" s="299">
        <v>5927038.7200000007</v>
      </c>
      <c r="NM20" s="299">
        <v>8080513.5</v>
      </c>
      <c r="NN20" s="299">
        <v>2819284.3899999997</v>
      </c>
      <c r="NO20" s="299">
        <v>6628613.3000000007</v>
      </c>
      <c r="NP20" s="299">
        <v>56503938.82</v>
      </c>
      <c r="NQ20" s="299">
        <v>36356021.729999997</v>
      </c>
      <c r="NR20" s="299">
        <v>7525262.5299999993</v>
      </c>
      <c r="NS20" s="299">
        <v>3541979.5</v>
      </c>
      <c r="NT20" s="299">
        <v>6081045.0700000003</v>
      </c>
      <c r="NU20" s="299">
        <v>9722087.3499999996</v>
      </c>
      <c r="NV20" s="299">
        <v>4658132.6399999997</v>
      </c>
      <c r="NW20" s="299">
        <v>92776403.730000004</v>
      </c>
      <c r="NX20" s="299">
        <v>30007734.369999997</v>
      </c>
      <c r="NY20" s="299">
        <v>13673644.01</v>
      </c>
      <c r="NZ20" s="299">
        <v>32868971.560000002</v>
      </c>
      <c r="OA20" s="299">
        <v>8504112.9800000004</v>
      </c>
      <c r="OB20" s="299">
        <v>10628251.699999999</v>
      </c>
      <c r="OC20" s="299">
        <v>9075389.5199999996</v>
      </c>
      <c r="OD20" s="299">
        <v>9693386.3999999985</v>
      </c>
      <c r="OE20" s="299"/>
      <c r="OF20" s="299">
        <v>103733872.28</v>
      </c>
      <c r="OG20" s="299">
        <v>28441602.510000002</v>
      </c>
      <c r="OH20" s="299">
        <v>32548059.800000001</v>
      </c>
      <c r="OI20" s="299">
        <v>17756736.540000003</v>
      </c>
      <c r="OJ20" s="299">
        <v>9793094.1600000001</v>
      </c>
      <c r="OK20" s="299">
        <v>1600304</v>
      </c>
      <c r="OL20" s="299">
        <v>65224570</v>
      </c>
      <c r="OM20" s="299">
        <v>6027731.8300000001</v>
      </c>
      <c r="ON20" s="299">
        <v>6347605.5</v>
      </c>
      <c r="OO20" s="299">
        <v>15629966.699999999</v>
      </c>
      <c r="OP20" s="299">
        <v>13158531</v>
      </c>
      <c r="OQ20" s="299">
        <v>22148430.240000002</v>
      </c>
      <c r="OR20" s="299">
        <v>8333395.0800000001</v>
      </c>
      <c r="OS20" s="299">
        <v>82489628.359999999</v>
      </c>
      <c r="OT20" s="299">
        <v>8234794.7599999998</v>
      </c>
      <c r="OU20" s="299">
        <v>21510114.98</v>
      </c>
      <c r="OV20" s="299">
        <v>3162343.2800000003</v>
      </c>
      <c r="OW20" s="299">
        <v>15114847.130000001</v>
      </c>
      <c r="OX20" s="299">
        <v>18862523.920000002</v>
      </c>
      <c r="OY20" s="299">
        <v>9076165.4499999993</v>
      </c>
      <c r="OZ20" s="299">
        <v>4850439</v>
      </c>
      <c r="PA20" s="299">
        <v>14499411</v>
      </c>
      <c r="PB20" s="299">
        <v>8357605.7000000002</v>
      </c>
      <c r="PC20" s="299">
        <v>9509603</v>
      </c>
      <c r="PD20" s="299">
        <v>13661081</v>
      </c>
      <c r="PE20" s="299">
        <v>5970182</v>
      </c>
      <c r="PF20" s="299">
        <v>31540671.620000001</v>
      </c>
      <c r="PG20" s="299">
        <v>187851009.09</v>
      </c>
      <c r="PH20" s="299">
        <v>8268654.6299999999</v>
      </c>
      <c r="PI20" s="299">
        <v>6565401.2999999998</v>
      </c>
      <c r="PJ20" s="299">
        <v>14007209.66</v>
      </c>
      <c r="PK20" s="299">
        <v>46862315.390000001</v>
      </c>
      <c r="PL20" s="299">
        <v>18465920.799999997</v>
      </c>
      <c r="PM20" s="299">
        <v>29478625</v>
      </c>
      <c r="PN20" s="299">
        <v>6904624</v>
      </c>
      <c r="PO20" s="299">
        <v>19455517.559999999</v>
      </c>
      <c r="PP20" s="299">
        <v>5995214.3900000006</v>
      </c>
      <c r="PQ20" s="299">
        <v>16292463.560000001</v>
      </c>
      <c r="PR20" s="299">
        <v>8509205</v>
      </c>
      <c r="PS20" s="299">
        <v>9249175.9800000004</v>
      </c>
      <c r="PT20" s="299">
        <v>12755687</v>
      </c>
      <c r="PU20" s="299">
        <v>13760575.75</v>
      </c>
      <c r="PV20" s="299">
        <v>14089258</v>
      </c>
      <c r="PW20" s="299">
        <v>7355419</v>
      </c>
      <c r="PX20" s="299">
        <v>8953470.4199999999</v>
      </c>
      <c r="PY20" s="299">
        <v>6552164.5499999998</v>
      </c>
      <c r="PZ20" s="299">
        <v>18901728.899999999</v>
      </c>
      <c r="QA20" s="299">
        <v>17630064.93</v>
      </c>
      <c r="QB20" s="299">
        <v>7136335</v>
      </c>
      <c r="QC20" s="299">
        <v>81424764.560000002</v>
      </c>
      <c r="QD20" s="299">
        <v>9310885</v>
      </c>
      <c r="QE20" s="299">
        <v>17351778.890000001</v>
      </c>
      <c r="QF20" s="299">
        <v>11176075</v>
      </c>
      <c r="QG20" s="299">
        <v>12461636.390000001</v>
      </c>
      <c r="QH20" s="299">
        <v>23918502</v>
      </c>
      <c r="QI20" s="299">
        <v>12040647.869999999</v>
      </c>
      <c r="QJ20" s="299">
        <v>20645871.16</v>
      </c>
      <c r="QK20" s="299">
        <v>5217159</v>
      </c>
      <c r="QL20" s="299">
        <v>8103041.2199999997</v>
      </c>
      <c r="QM20" s="299">
        <v>8401786</v>
      </c>
      <c r="QN20" s="299">
        <v>146260859.16999999</v>
      </c>
      <c r="QO20" s="299">
        <v>16660700.41</v>
      </c>
      <c r="QP20" s="299">
        <v>7833751</v>
      </c>
      <c r="QQ20" s="299">
        <v>12258059.879999999</v>
      </c>
      <c r="QR20" s="299">
        <v>9395345</v>
      </c>
      <c r="QS20" s="299">
        <v>14120619.710000001</v>
      </c>
      <c r="QT20" s="299">
        <v>17210732</v>
      </c>
      <c r="QU20" s="299">
        <v>8799911.9399999995</v>
      </c>
      <c r="QV20" s="299">
        <v>11373638.629999999</v>
      </c>
      <c r="QW20" s="299">
        <v>15517321</v>
      </c>
      <c r="QX20" s="299">
        <v>21444570.939999998</v>
      </c>
      <c r="QY20" s="299">
        <v>4786318</v>
      </c>
      <c r="QZ20" s="299">
        <v>4838299.43</v>
      </c>
      <c r="RA20" s="299">
        <v>8986484</v>
      </c>
      <c r="RB20" s="299">
        <v>4492109.91</v>
      </c>
      <c r="RC20" s="299">
        <v>4654207.5</v>
      </c>
      <c r="RD20" s="299">
        <v>5171642</v>
      </c>
      <c r="RE20" s="299">
        <v>4243767.6899999995</v>
      </c>
      <c r="RF20" s="299">
        <v>3552355.67</v>
      </c>
      <c r="RG20" s="299">
        <v>5104357</v>
      </c>
      <c r="RH20" s="299">
        <v>57548482.280000001</v>
      </c>
      <c r="RI20" s="299">
        <v>10302120</v>
      </c>
      <c r="RJ20" s="299">
        <v>6821806</v>
      </c>
      <c r="RK20" s="299">
        <v>7271126.1799999997</v>
      </c>
      <c r="RL20" s="299">
        <v>6705001</v>
      </c>
      <c r="RM20" s="299">
        <v>9791708.3599999994</v>
      </c>
      <c r="RN20" s="299">
        <v>6396864.5600000005</v>
      </c>
      <c r="RO20" s="299">
        <v>13878391.140000001</v>
      </c>
      <c r="RP20" s="299">
        <v>7439477</v>
      </c>
      <c r="RQ20" s="299">
        <v>8728151.1199999992</v>
      </c>
      <c r="RR20" s="299">
        <v>21695779</v>
      </c>
      <c r="RS20" s="299">
        <v>42529560.260000005</v>
      </c>
      <c r="RT20" s="299">
        <v>10427121</v>
      </c>
      <c r="RU20" s="299">
        <v>12544273.58</v>
      </c>
      <c r="RV20" s="299">
        <v>17090596</v>
      </c>
      <c r="RW20" s="299">
        <v>8871304.7199999988</v>
      </c>
      <c r="RX20" s="299">
        <v>10405496</v>
      </c>
      <c r="RY20" s="299">
        <v>7611431.9399999995</v>
      </c>
      <c r="RZ20" s="299">
        <v>6652072</v>
      </c>
      <c r="SA20" s="299">
        <v>58458728.109999999</v>
      </c>
      <c r="SB20" s="299">
        <v>4589328.71</v>
      </c>
      <c r="SC20" s="299">
        <v>9556724.1699999999</v>
      </c>
      <c r="SD20" s="299">
        <v>6527175.0499999998</v>
      </c>
      <c r="SE20" s="299">
        <v>4709485</v>
      </c>
      <c r="SF20" s="299">
        <v>3918239.6799999997</v>
      </c>
      <c r="SG20" s="299">
        <v>4343645.9700000007</v>
      </c>
      <c r="SH20" s="299">
        <v>17874305.91</v>
      </c>
      <c r="SI20" s="299">
        <v>5468789.2200000007</v>
      </c>
      <c r="SJ20" s="299">
        <v>5965338.1899999995</v>
      </c>
      <c r="SK20" s="299">
        <v>6453369</v>
      </c>
      <c r="SL20" s="299">
        <v>16088904</v>
      </c>
      <c r="SM20" s="299">
        <v>6458474</v>
      </c>
      <c r="SN20" s="299">
        <v>117244695.56</v>
      </c>
      <c r="SO20" s="299">
        <v>9433486</v>
      </c>
      <c r="SP20" s="299">
        <v>7560159.9699999997</v>
      </c>
      <c r="SQ20" s="299">
        <v>19140226</v>
      </c>
      <c r="SR20" s="299">
        <v>16044808.289999999</v>
      </c>
      <c r="SS20" s="299">
        <v>11885168</v>
      </c>
      <c r="ST20" s="299">
        <v>5208163.83</v>
      </c>
      <c r="SU20" s="299">
        <v>33509439</v>
      </c>
      <c r="SV20" s="299">
        <v>10279576</v>
      </c>
      <c r="SW20" s="299">
        <v>20640035.440000001</v>
      </c>
      <c r="SX20" s="299">
        <v>15514218</v>
      </c>
      <c r="SY20" s="299">
        <v>12283773</v>
      </c>
      <c r="SZ20" s="299">
        <v>5764459.7299999995</v>
      </c>
      <c r="TA20" s="299">
        <v>13847637.539999999</v>
      </c>
      <c r="TB20" s="299">
        <v>9624593</v>
      </c>
      <c r="TC20" s="299">
        <v>9000312</v>
      </c>
      <c r="TD20" s="299">
        <v>48343876.600000001</v>
      </c>
      <c r="TE20" s="299">
        <v>9896996.4800000004</v>
      </c>
      <c r="TF20" s="299">
        <v>41728310.410000004</v>
      </c>
      <c r="TG20" s="299">
        <v>16652935.199999999</v>
      </c>
      <c r="TH20" s="299">
        <v>5019302.9000000004</v>
      </c>
      <c r="TI20" s="299">
        <v>8071564.0999999996</v>
      </c>
      <c r="TJ20" s="299">
        <v>50629156.5</v>
      </c>
      <c r="TK20" s="299">
        <v>4733167.3499999996</v>
      </c>
      <c r="TL20" s="299">
        <v>4443590</v>
      </c>
      <c r="TM20" s="299">
        <v>6968776</v>
      </c>
      <c r="TN20" s="299">
        <v>3831126.2</v>
      </c>
      <c r="TO20" s="299">
        <v>44321886</v>
      </c>
      <c r="TP20" s="299">
        <v>13245243.02</v>
      </c>
      <c r="TQ20" s="299">
        <v>9170626.1799999997</v>
      </c>
      <c r="TR20" s="299">
        <v>17115997</v>
      </c>
      <c r="TS20" s="299">
        <v>7589672.1799999997</v>
      </c>
      <c r="TT20" s="299">
        <v>8990400.7699999996</v>
      </c>
      <c r="TU20" s="299">
        <v>167314236.66</v>
      </c>
      <c r="TV20" s="299">
        <v>8956297.5</v>
      </c>
      <c r="TW20" s="299">
        <v>7942266</v>
      </c>
      <c r="TX20" s="299">
        <v>30383262.48</v>
      </c>
      <c r="TY20" s="299">
        <v>4736729</v>
      </c>
      <c r="TZ20" s="299">
        <v>8026819</v>
      </c>
      <c r="UA20" s="299">
        <v>20175587.900000002</v>
      </c>
      <c r="UB20" s="299">
        <v>6196951</v>
      </c>
      <c r="UC20" s="299">
        <v>7763817.879999999</v>
      </c>
      <c r="UD20" s="299">
        <v>8146406</v>
      </c>
      <c r="UE20" s="299">
        <v>10249594.99</v>
      </c>
      <c r="UF20" s="299">
        <v>18015275.07</v>
      </c>
      <c r="UG20" s="299">
        <v>12055186.16</v>
      </c>
      <c r="UH20" s="299">
        <v>21182612.300000001</v>
      </c>
      <c r="UI20" s="299">
        <v>5294341</v>
      </c>
      <c r="UJ20" s="299">
        <v>5266040</v>
      </c>
      <c r="UK20" s="299">
        <v>6920548.4399999995</v>
      </c>
      <c r="UL20" s="299">
        <v>5709342.5999999996</v>
      </c>
      <c r="UM20" s="299">
        <v>22004023.109999999</v>
      </c>
      <c r="UN20" s="299">
        <v>3946700</v>
      </c>
      <c r="UO20" s="299">
        <v>3457454.3899999997</v>
      </c>
      <c r="UP20" s="299">
        <v>4075345.41</v>
      </c>
      <c r="UQ20" s="299">
        <v>79134619.290000007</v>
      </c>
      <c r="UR20" s="299">
        <v>9755041.5599999987</v>
      </c>
      <c r="US20" s="299">
        <v>8892390.879999999</v>
      </c>
      <c r="UT20" s="299">
        <v>14008768</v>
      </c>
      <c r="UU20" s="299">
        <v>19886848.649999999</v>
      </c>
      <c r="UV20" s="299">
        <v>12630214</v>
      </c>
      <c r="UW20" s="299">
        <v>14770933</v>
      </c>
      <c r="UX20" s="299">
        <v>6880106.3399999999</v>
      </c>
      <c r="UY20" s="299">
        <v>8358696</v>
      </c>
      <c r="UZ20" s="299">
        <v>37198307.879999995</v>
      </c>
      <c r="VA20" s="299">
        <v>8673200</v>
      </c>
      <c r="VB20" s="299">
        <v>11479715.5</v>
      </c>
      <c r="VC20" s="299">
        <v>10471015</v>
      </c>
      <c r="VD20" s="299">
        <v>8268728</v>
      </c>
      <c r="VE20" s="299">
        <v>8246198.8899999997</v>
      </c>
      <c r="VF20" s="299">
        <v>237502908.24000001</v>
      </c>
      <c r="VG20" s="299">
        <v>21886648.23</v>
      </c>
      <c r="VH20" s="299">
        <v>14378398</v>
      </c>
      <c r="VI20" s="299">
        <v>10092505.060000001</v>
      </c>
      <c r="VJ20" s="299">
        <v>10844650</v>
      </c>
      <c r="VK20" s="299">
        <v>13424127</v>
      </c>
      <c r="VL20" s="299">
        <v>17268145</v>
      </c>
      <c r="VM20" s="299">
        <v>22844269</v>
      </c>
      <c r="VN20" s="299">
        <v>14801374.140000001</v>
      </c>
      <c r="VO20" s="299">
        <v>19348729</v>
      </c>
      <c r="VP20" s="299">
        <v>12329575</v>
      </c>
      <c r="VQ20" s="299">
        <v>26834343.090000004</v>
      </c>
      <c r="VR20" s="299">
        <v>17299341</v>
      </c>
      <c r="VS20" s="299">
        <v>17550034</v>
      </c>
      <c r="VT20" s="299">
        <v>30581518</v>
      </c>
      <c r="VU20" s="299">
        <v>13018836</v>
      </c>
      <c r="VV20" s="299">
        <v>14939602</v>
      </c>
      <c r="VW20" s="299">
        <v>17365966</v>
      </c>
      <c r="VX20" s="299">
        <v>8763902</v>
      </c>
      <c r="VY20" s="299">
        <v>27423032</v>
      </c>
      <c r="VZ20" s="299">
        <v>59250480.75</v>
      </c>
      <c r="WA20" s="299">
        <v>14076322.18</v>
      </c>
      <c r="WB20" s="299">
        <v>11795725</v>
      </c>
      <c r="WC20" s="299">
        <v>8829884.5</v>
      </c>
      <c r="WD20" s="299">
        <v>12739811.5</v>
      </c>
      <c r="WE20" s="299">
        <v>8841456.2199999988</v>
      </c>
      <c r="WF20" s="299">
        <v>10904541</v>
      </c>
      <c r="WG20" s="299">
        <v>11577417</v>
      </c>
      <c r="WH20" s="299">
        <v>32972207.709999997</v>
      </c>
      <c r="WI20" s="299">
        <v>8917926</v>
      </c>
      <c r="WJ20" s="299">
        <v>724860</v>
      </c>
      <c r="WK20" s="299">
        <v>4234014.13</v>
      </c>
      <c r="WL20" s="299">
        <v>2882631</v>
      </c>
      <c r="WM20" s="299">
        <v>156059306.87</v>
      </c>
      <c r="WN20" s="299">
        <v>15310373</v>
      </c>
      <c r="WO20" s="299">
        <v>20474801</v>
      </c>
      <c r="WP20" s="299">
        <v>48839464.25</v>
      </c>
      <c r="WQ20" s="299">
        <v>13719136.050000001</v>
      </c>
      <c r="WR20" s="299">
        <v>20221900</v>
      </c>
      <c r="WS20" s="299">
        <v>18082442.07</v>
      </c>
      <c r="WT20" s="299">
        <v>16084649</v>
      </c>
      <c r="WU20" s="299">
        <v>13726890</v>
      </c>
      <c r="WV20" s="299">
        <v>25958434.52</v>
      </c>
      <c r="WW20" s="299">
        <v>28201205.5</v>
      </c>
      <c r="WX20" s="299">
        <v>11223964.57</v>
      </c>
      <c r="WY20" s="299">
        <v>8098010.54</v>
      </c>
      <c r="WZ20" s="299">
        <v>9824547</v>
      </c>
      <c r="XA20" s="299">
        <v>10512489.82</v>
      </c>
      <c r="XB20" s="299">
        <v>10602773.640000001</v>
      </c>
      <c r="XC20" s="299">
        <v>7464572</v>
      </c>
      <c r="XD20" s="299">
        <v>7899387.8400000008</v>
      </c>
      <c r="XE20" s="299">
        <v>10609210</v>
      </c>
      <c r="XF20" s="299">
        <v>10090412</v>
      </c>
      <c r="XG20" s="299">
        <v>9338485</v>
      </c>
      <c r="XH20" s="299">
        <v>8108239</v>
      </c>
      <c r="XI20" s="299">
        <v>5679095.8300000001</v>
      </c>
      <c r="XJ20" s="299">
        <v>158597752</v>
      </c>
      <c r="XK20" s="299">
        <v>12743293.720000001</v>
      </c>
      <c r="XL20" s="299">
        <v>19083398.370000001</v>
      </c>
      <c r="XM20" s="299">
        <v>9113094.6300000008</v>
      </c>
      <c r="XN20" s="299">
        <v>43633327.790000007</v>
      </c>
      <c r="XO20" s="299">
        <v>10145689.300000001</v>
      </c>
      <c r="XP20" s="299">
        <v>18995815.5</v>
      </c>
      <c r="XQ20" s="299">
        <v>10291014.699999999</v>
      </c>
      <c r="XR20" s="299">
        <v>30223212.539999999</v>
      </c>
      <c r="XS20" s="299">
        <v>23028606</v>
      </c>
      <c r="XT20" s="299">
        <v>16473137</v>
      </c>
      <c r="XU20" s="299">
        <v>11318422</v>
      </c>
      <c r="XV20" s="299">
        <v>6444691</v>
      </c>
      <c r="XW20" s="299">
        <v>11377103.77</v>
      </c>
      <c r="XX20" s="299">
        <v>4295643</v>
      </c>
      <c r="XY20" s="299">
        <v>8984522.370000001</v>
      </c>
      <c r="XZ20" s="299">
        <v>6383064</v>
      </c>
      <c r="YA20" s="299">
        <v>47116523.310000002</v>
      </c>
      <c r="YB20" s="299">
        <v>5084603.37</v>
      </c>
      <c r="YC20" s="299">
        <v>4739811</v>
      </c>
      <c r="YD20" s="299">
        <v>9503433.7599999998</v>
      </c>
      <c r="YE20" s="299">
        <v>5199805</v>
      </c>
      <c r="YF20" s="299">
        <v>3854840.5300000003</v>
      </c>
      <c r="YG20" s="299">
        <v>4016611</v>
      </c>
      <c r="YH20" s="299">
        <v>42387327.18</v>
      </c>
      <c r="YI20" s="299">
        <v>5352857</v>
      </c>
      <c r="YJ20" s="299">
        <v>9342436</v>
      </c>
      <c r="YK20" s="299">
        <v>6873787</v>
      </c>
      <c r="YL20" s="299">
        <v>5860221</v>
      </c>
      <c r="YM20" s="299">
        <v>7376635</v>
      </c>
      <c r="YN20" s="299">
        <v>4948150.5100000007</v>
      </c>
      <c r="YO20" s="299">
        <v>4435221.4399999995</v>
      </c>
      <c r="YP20" s="299">
        <v>21873873</v>
      </c>
      <c r="YQ20" s="299">
        <v>91445839.920000002</v>
      </c>
      <c r="YR20" s="299">
        <v>5785566</v>
      </c>
      <c r="YS20" s="299">
        <v>11775115</v>
      </c>
      <c r="YT20" s="299">
        <v>24231997</v>
      </c>
      <c r="YU20" s="299">
        <v>17629974</v>
      </c>
      <c r="YV20" s="299">
        <v>6610228</v>
      </c>
      <c r="YW20" s="299">
        <v>7430269</v>
      </c>
      <c r="YX20" s="299">
        <v>15580700.68</v>
      </c>
      <c r="YY20" s="299">
        <v>12242091</v>
      </c>
      <c r="YZ20" s="299">
        <v>14155317.23</v>
      </c>
      <c r="ZA20" s="299">
        <v>4331444.5199999996</v>
      </c>
      <c r="ZB20" s="299">
        <v>5180010</v>
      </c>
      <c r="ZC20" s="299">
        <v>4909809</v>
      </c>
      <c r="ZD20" s="299">
        <v>8023301</v>
      </c>
      <c r="ZE20" s="299">
        <v>7598632.4000000004</v>
      </c>
      <c r="ZF20" s="299">
        <v>6130830</v>
      </c>
      <c r="ZG20" s="299">
        <v>5548031</v>
      </c>
      <c r="ZH20" s="299">
        <v>5825338.3699999992</v>
      </c>
      <c r="ZI20" s="299">
        <v>5916049.6500000004</v>
      </c>
      <c r="ZJ20" s="299">
        <v>6647022.75</v>
      </c>
      <c r="ZK20" s="299">
        <v>5582713</v>
      </c>
      <c r="ZL20" s="299">
        <v>1812076</v>
      </c>
      <c r="ZM20" s="299">
        <v>52710820.5</v>
      </c>
      <c r="ZN20" s="299">
        <v>6179578</v>
      </c>
      <c r="ZO20" s="299">
        <v>8281220.0999999996</v>
      </c>
      <c r="ZP20" s="299">
        <v>6491280</v>
      </c>
      <c r="ZQ20" s="299">
        <v>5828175.6899999995</v>
      </c>
      <c r="ZR20" s="299">
        <v>8247081</v>
      </c>
      <c r="ZS20" s="299">
        <v>6605994</v>
      </c>
      <c r="ZT20" s="299">
        <v>207270642.07999998</v>
      </c>
      <c r="ZU20" s="299">
        <v>15309876</v>
      </c>
      <c r="ZV20" s="299">
        <v>8735110</v>
      </c>
      <c r="ZW20" s="299">
        <v>16208221</v>
      </c>
      <c r="ZX20" s="299">
        <v>17523999.350000001</v>
      </c>
      <c r="ZY20" s="299">
        <v>10129142</v>
      </c>
      <c r="ZZ20" s="299">
        <v>16539133</v>
      </c>
      <c r="AAA20" s="299">
        <v>14874943.84</v>
      </c>
      <c r="AAB20" s="299">
        <v>24772321</v>
      </c>
      <c r="AAC20" s="299">
        <v>10073295</v>
      </c>
      <c r="AAD20" s="299">
        <v>13289353</v>
      </c>
      <c r="AAE20" s="299">
        <v>46690159</v>
      </c>
      <c r="AAF20" s="299">
        <v>25466043.300000001</v>
      </c>
      <c r="AAG20" s="299">
        <v>7488504.5</v>
      </c>
      <c r="AAH20" s="299">
        <v>9218756.8000000007</v>
      </c>
      <c r="AAI20" s="299">
        <v>9269914</v>
      </c>
      <c r="AAJ20" s="299">
        <v>9023353</v>
      </c>
      <c r="AAK20" s="299">
        <v>12206211</v>
      </c>
      <c r="AAL20" s="299">
        <v>8689876</v>
      </c>
      <c r="AAM20" s="299">
        <v>57647897</v>
      </c>
      <c r="AAN20" s="299">
        <v>30092688.960000001</v>
      </c>
      <c r="AAO20" s="299">
        <v>7230626</v>
      </c>
      <c r="AAP20" s="299">
        <v>6491284</v>
      </c>
      <c r="AAQ20" s="299">
        <v>4553372.41</v>
      </c>
      <c r="AAR20" s="299">
        <v>5229076</v>
      </c>
      <c r="AAS20" s="299">
        <v>2990548</v>
      </c>
      <c r="AAT20" s="299">
        <v>70511150</v>
      </c>
      <c r="AAU20" s="299">
        <v>9237691.1199999992</v>
      </c>
      <c r="AAV20" s="299">
        <v>5919328.8799999999</v>
      </c>
      <c r="AAW20" s="299">
        <v>12242873.35</v>
      </c>
      <c r="AAX20" s="299">
        <v>12915487.300000001</v>
      </c>
      <c r="AAY20" s="299">
        <v>8537217.9499999993</v>
      </c>
      <c r="AAZ20" s="299">
        <v>8223272.2699999996</v>
      </c>
      <c r="ABA20" s="299">
        <v>7540089</v>
      </c>
      <c r="ABB20" s="299">
        <v>74655710.439999998</v>
      </c>
      <c r="ABC20" s="299">
        <v>3348773.9299999997</v>
      </c>
      <c r="ABD20" s="299">
        <v>10076424.5</v>
      </c>
      <c r="ABE20" s="299">
        <v>4241723.3</v>
      </c>
      <c r="ABF20" s="299">
        <v>5644417.8700000001</v>
      </c>
      <c r="ABG20" s="299">
        <v>17409786.98</v>
      </c>
      <c r="ABH20" s="299">
        <v>4269827</v>
      </c>
      <c r="ABI20" s="299">
        <v>8493861.7200000007</v>
      </c>
      <c r="ABJ20" s="299">
        <v>5771268.0500000007</v>
      </c>
      <c r="ABK20" s="299">
        <v>9570795.5700000003</v>
      </c>
      <c r="ABL20" s="299">
        <v>5167759.7</v>
      </c>
      <c r="ABM20" s="299">
        <v>98648233.670000002</v>
      </c>
      <c r="ABN20" s="299">
        <v>4561556.0599999996</v>
      </c>
      <c r="ABO20" s="299">
        <v>6032299.9400000004</v>
      </c>
      <c r="ABP20" s="299">
        <v>16460129</v>
      </c>
      <c r="ABQ20" s="299">
        <v>6688206</v>
      </c>
      <c r="ABR20" s="299">
        <v>11383939</v>
      </c>
      <c r="ABS20" s="299">
        <v>15690874</v>
      </c>
      <c r="ABT20" s="299">
        <v>41470371.219999999</v>
      </c>
      <c r="ABU20" s="299">
        <v>40034742.600000001</v>
      </c>
      <c r="ABV20" s="299">
        <v>9687331.1799999997</v>
      </c>
      <c r="ABW20" s="299">
        <v>10460880</v>
      </c>
      <c r="ABX20" s="299">
        <v>12733270.83</v>
      </c>
      <c r="ABY20" s="299">
        <v>10240664</v>
      </c>
      <c r="ABZ20" s="299">
        <v>20627863.579999998</v>
      </c>
      <c r="ACA20" s="299">
        <v>7646965</v>
      </c>
      <c r="ACB20" s="299">
        <v>11245597.280000001</v>
      </c>
      <c r="ACC20" s="299">
        <v>8317097</v>
      </c>
      <c r="ACD20" s="299">
        <v>7518102</v>
      </c>
      <c r="ACE20" s="299">
        <v>3531812</v>
      </c>
      <c r="ACF20" s="299">
        <v>27615542.59</v>
      </c>
      <c r="ACG20" s="299">
        <v>19055719.449999999</v>
      </c>
      <c r="ACH20" s="299">
        <v>2792859.48</v>
      </c>
      <c r="ACI20" s="299">
        <v>3351408.33</v>
      </c>
      <c r="ACJ20" s="299">
        <v>5901081.9500000002</v>
      </c>
      <c r="ACK20" s="299">
        <v>2189742.23</v>
      </c>
      <c r="ACL20" s="299">
        <v>2822664.02</v>
      </c>
      <c r="ACM20" s="299">
        <v>3387544.23</v>
      </c>
      <c r="ACN20" s="299">
        <v>4591997.55</v>
      </c>
      <c r="ACO20" s="299">
        <v>163926620.01000002</v>
      </c>
      <c r="ACP20" s="299">
        <v>19844316.84</v>
      </c>
      <c r="ACQ20" s="299">
        <v>16158905.199999999</v>
      </c>
      <c r="ACR20" s="299">
        <v>35930473.119999997</v>
      </c>
      <c r="ACS20" s="299">
        <v>2723293.8499999996</v>
      </c>
      <c r="ACT20" s="299">
        <v>5144498.53</v>
      </c>
      <c r="ACU20" s="299">
        <v>7240837.1500000004</v>
      </c>
      <c r="ACV20" s="299">
        <v>4435237</v>
      </c>
      <c r="ACW20" s="299">
        <v>125451301.7</v>
      </c>
      <c r="ACX20" s="299">
        <v>33318139.780000001</v>
      </c>
      <c r="ACY20" s="299">
        <v>32757782.310000002</v>
      </c>
      <c r="ACZ20" s="299">
        <v>8840876</v>
      </c>
      <c r="ADA20" s="299">
        <v>9663724.5299999993</v>
      </c>
      <c r="ADB20" s="299">
        <v>12861528.32</v>
      </c>
      <c r="ADC20" s="299">
        <v>13503918.439999999</v>
      </c>
      <c r="ADD20" s="299">
        <v>11899118.17</v>
      </c>
      <c r="ADE20" s="299">
        <v>10485096.800000001</v>
      </c>
      <c r="ADF20" s="299">
        <v>9211242.2799999993</v>
      </c>
      <c r="ADG20" s="299">
        <v>12602649.600000001</v>
      </c>
      <c r="ADH20" s="299">
        <v>6586895</v>
      </c>
      <c r="ADI20" s="299">
        <v>15548513.939999999</v>
      </c>
      <c r="ADJ20" s="299">
        <v>14107211.18</v>
      </c>
      <c r="ADK20" s="299">
        <v>11161263.359999999</v>
      </c>
      <c r="ADL20" s="299">
        <v>10431324.709999999</v>
      </c>
      <c r="ADM20" s="299">
        <v>19756830.41</v>
      </c>
      <c r="ADN20" s="299">
        <v>10220135</v>
      </c>
      <c r="ADO20" s="299">
        <v>12534319.609999999</v>
      </c>
      <c r="ADP20" s="299"/>
      <c r="ADQ20" s="299">
        <v>120996286.47</v>
      </c>
      <c r="ADR20" s="299">
        <v>18864062</v>
      </c>
      <c r="ADS20" s="299">
        <v>12486199.030000001</v>
      </c>
      <c r="ADT20" s="299">
        <v>13102886</v>
      </c>
      <c r="ADU20" s="299">
        <v>10392642.68</v>
      </c>
      <c r="ADV20" s="299">
        <v>27114582.939999998</v>
      </c>
      <c r="ADW20" s="299">
        <v>9079083.5</v>
      </c>
      <c r="ADX20" s="299">
        <v>8452978.9699999988</v>
      </c>
      <c r="ADY20" s="299">
        <v>8185812</v>
      </c>
      <c r="ADZ20" s="299">
        <v>7568187.0999999996</v>
      </c>
      <c r="AEA20" s="299">
        <v>42244367.5</v>
      </c>
      <c r="AEB20" s="299">
        <v>27006234.120000001</v>
      </c>
      <c r="AEC20" s="299">
        <v>8429192.790000001</v>
      </c>
      <c r="AED20" s="299">
        <v>8167383.3600000003</v>
      </c>
      <c r="AEE20" s="299">
        <v>13128207.5</v>
      </c>
      <c r="AEF20" s="299">
        <v>10034366.48</v>
      </c>
      <c r="AEG20" s="299">
        <v>8763645</v>
      </c>
      <c r="AEH20" s="299">
        <v>5865271.3499999996</v>
      </c>
      <c r="AEI20" s="299">
        <v>4080916.29</v>
      </c>
      <c r="AEJ20" s="299">
        <v>6527900</v>
      </c>
      <c r="AEK20" s="299">
        <v>8602649.3100000005</v>
      </c>
      <c r="AEL20" s="299">
        <v>6110540</v>
      </c>
      <c r="AEM20" s="299">
        <v>5689117</v>
      </c>
      <c r="AEN20" s="299">
        <v>39632513.399999999</v>
      </c>
      <c r="AEO20" s="299">
        <v>11566159.5</v>
      </c>
      <c r="AEP20" s="299">
        <v>8377682</v>
      </c>
      <c r="AEQ20" s="299">
        <v>10039003.200000001</v>
      </c>
      <c r="AER20" s="299">
        <v>10383940.699999999</v>
      </c>
      <c r="AES20" s="299">
        <v>8778701.2899999991</v>
      </c>
      <c r="AET20" s="299">
        <v>5691116.9500000002</v>
      </c>
      <c r="AEU20" s="299">
        <v>10196196</v>
      </c>
      <c r="AEV20" s="299">
        <v>10400916.9</v>
      </c>
      <c r="AEW20" s="299">
        <v>6876416.9700000007</v>
      </c>
      <c r="AEX20" s="299">
        <v>11051605.140000001</v>
      </c>
      <c r="AEY20" s="299">
        <v>7914853.0999999996</v>
      </c>
      <c r="AEZ20" s="299">
        <v>69344920.200000003</v>
      </c>
      <c r="AFA20" s="299">
        <v>8238887.96</v>
      </c>
      <c r="AFB20" s="299">
        <v>7540632.46</v>
      </c>
      <c r="AFC20" s="299">
        <v>7979887.5999999996</v>
      </c>
      <c r="AFD20" s="299">
        <v>12831593.08</v>
      </c>
      <c r="AFE20" s="299">
        <v>9590495.5</v>
      </c>
      <c r="AFF20" s="299">
        <v>4601902</v>
      </c>
      <c r="AFG20" s="299">
        <v>7180241.379999999</v>
      </c>
      <c r="AFH20" s="299">
        <v>5835812.4000000004</v>
      </c>
      <c r="AFI20" s="299">
        <v>7722692.4900000002</v>
      </c>
      <c r="AFJ20" s="299">
        <v>5606919.6899999995</v>
      </c>
      <c r="AFK20" s="299">
        <v>72521214.670000017</v>
      </c>
      <c r="AFL20" s="299">
        <v>15033303.470000001</v>
      </c>
      <c r="AFM20" s="299">
        <v>12337183.949999999</v>
      </c>
      <c r="AFN20" s="299">
        <v>7368246.0099999998</v>
      </c>
      <c r="AFO20" s="299">
        <v>18397823.199999999</v>
      </c>
      <c r="AFP20" s="299">
        <v>11999798.289999999</v>
      </c>
      <c r="AFQ20" s="299">
        <v>5790785</v>
      </c>
      <c r="AFR20" s="299">
        <v>9222096.5</v>
      </c>
      <c r="AFS20" s="299">
        <v>171981740.56999999</v>
      </c>
      <c r="AFT20" s="299">
        <v>84252343.25</v>
      </c>
      <c r="AFU20" s="299">
        <v>7750467.4300000006</v>
      </c>
      <c r="AFV20" s="299">
        <v>13639230.5</v>
      </c>
      <c r="AFW20" s="299">
        <v>16883988.18</v>
      </c>
      <c r="AFX20" s="299">
        <v>15970704</v>
      </c>
      <c r="AFY20" s="299">
        <v>9569553.290000001</v>
      </c>
      <c r="AFZ20" s="299">
        <v>15492687.039999999</v>
      </c>
      <c r="AGA20" s="299">
        <v>6051596</v>
      </c>
      <c r="AGB20" s="299">
        <v>8095896.0199999996</v>
      </c>
      <c r="AGC20" s="299">
        <v>9015616.4200000018</v>
      </c>
      <c r="AGD20" s="299">
        <v>5507906.9399999995</v>
      </c>
      <c r="AGE20" s="299">
        <v>7160181</v>
      </c>
      <c r="AGF20" s="299">
        <v>7208904.29</v>
      </c>
      <c r="AGG20" s="299">
        <v>6984915</v>
      </c>
      <c r="AGH20" s="299">
        <v>4397392.63</v>
      </c>
      <c r="AGI20" s="299">
        <v>4770326.8100000005</v>
      </c>
      <c r="AGJ20" s="299">
        <v>34236995.649999999</v>
      </c>
      <c r="AGK20" s="299">
        <v>4368086</v>
      </c>
      <c r="AGL20" s="299">
        <v>6788180.7000000002</v>
      </c>
      <c r="AGM20" s="299">
        <v>7206653.4700000007</v>
      </c>
      <c r="AGN20" s="299">
        <v>12484460.629999999</v>
      </c>
      <c r="AGO20" s="299">
        <v>4165425.64</v>
      </c>
      <c r="AGP20" s="299">
        <v>5823701</v>
      </c>
    </row>
    <row r="21" spans="1:874" x14ac:dyDescent="0.25">
      <c r="B21" s="298" t="s">
        <v>29</v>
      </c>
      <c r="C21" s="297" t="s">
        <v>30</v>
      </c>
      <c r="D21" s="299">
        <v>363678530</v>
      </c>
      <c r="E21" s="299">
        <v>19993575</v>
      </c>
      <c r="F21" s="299">
        <v>45034877.969999999</v>
      </c>
      <c r="G21" s="299">
        <v>10026734</v>
      </c>
      <c r="H21" s="299">
        <v>37374090.409999996</v>
      </c>
      <c r="I21" s="299">
        <v>19598703.75</v>
      </c>
      <c r="J21" s="299">
        <v>28784322</v>
      </c>
      <c r="K21" s="299">
        <v>19860572.5</v>
      </c>
      <c r="L21" s="299">
        <v>20877878</v>
      </c>
      <c r="M21" s="299">
        <v>14140019</v>
      </c>
      <c r="N21" s="299">
        <v>16597155</v>
      </c>
      <c r="O21" s="299">
        <v>10981890</v>
      </c>
      <c r="P21" s="299">
        <v>13774850.5</v>
      </c>
      <c r="Q21" s="299">
        <v>12535978</v>
      </c>
      <c r="R21" s="299">
        <v>10814693</v>
      </c>
      <c r="S21" s="299">
        <v>27645574.75</v>
      </c>
      <c r="T21" s="299">
        <v>14917119</v>
      </c>
      <c r="U21" s="299">
        <v>2248335.2999999998</v>
      </c>
      <c r="V21" s="299">
        <v>271183000.5</v>
      </c>
      <c r="W21" s="299">
        <v>88465200.5</v>
      </c>
      <c r="X21" s="299">
        <v>19909183</v>
      </c>
      <c r="Y21" s="299">
        <v>26502189.449999999</v>
      </c>
      <c r="Z21" s="299">
        <v>19608471</v>
      </c>
      <c r="AA21" s="299">
        <v>22474677.02</v>
      </c>
      <c r="AB21" s="299">
        <v>10962429.5</v>
      </c>
      <c r="AC21" s="299">
        <v>69117100</v>
      </c>
      <c r="AD21" s="299">
        <v>26531609.789999999</v>
      </c>
      <c r="AE21" s="299">
        <v>15185056</v>
      </c>
      <c r="AF21" s="299">
        <v>50511565</v>
      </c>
      <c r="AG21" s="299">
        <v>15679853</v>
      </c>
      <c r="AH21" s="299">
        <v>41781826.340000004</v>
      </c>
      <c r="AI21" s="299">
        <v>25917534.75</v>
      </c>
      <c r="AJ21" s="299">
        <v>22920181</v>
      </c>
      <c r="AK21" s="299">
        <v>14373735</v>
      </c>
      <c r="AL21" s="299">
        <v>22243904.43</v>
      </c>
      <c r="AM21" s="299">
        <v>27982372.75</v>
      </c>
      <c r="AN21" s="299">
        <v>14453183.5</v>
      </c>
      <c r="AO21" s="299">
        <v>14466157.18</v>
      </c>
      <c r="AP21" s="299">
        <v>13256492.5</v>
      </c>
      <c r="AQ21" s="299">
        <v>10082217.5</v>
      </c>
      <c r="AR21" s="299">
        <v>11956276.25</v>
      </c>
      <c r="AS21" s="299">
        <v>8818571.6600000001</v>
      </c>
      <c r="AT21" s="299">
        <v>136292630.68000001</v>
      </c>
      <c r="AU21" s="299">
        <v>6892377</v>
      </c>
      <c r="AV21" s="299">
        <v>9283065</v>
      </c>
      <c r="AW21" s="299">
        <v>8797207.5</v>
      </c>
      <c r="AX21" s="299">
        <v>17625722</v>
      </c>
      <c r="AY21" s="299">
        <v>21057746</v>
      </c>
      <c r="AZ21" s="299">
        <v>8166297</v>
      </c>
      <c r="BA21" s="299">
        <v>8868937.5</v>
      </c>
      <c r="BB21" s="299">
        <v>7732056</v>
      </c>
      <c r="BC21" s="299">
        <v>7920872</v>
      </c>
      <c r="BD21" s="299">
        <v>9660290</v>
      </c>
      <c r="BE21" s="299">
        <v>8344300</v>
      </c>
      <c r="BF21" s="299">
        <v>36044660</v>
      </c>
      <c r="BG21" s="299">
        <v>9172259</v>
      </c>
      <c r="BH21" s="299">
        <v>2388149</v>
      </c>
      <c r="BI21" s="299">
        <v>142384243.88</v>
      </c>
      <c r="BJ21" s="299">
        <v>78625652.379999995</v>
      </c>
      <c r="BK21" s="299">
        <v>17957544.870000001</v>
      </c>
      <c r="BL21" s="299">
        <v>11810098.5</v>
      </c>
      <c r="BM21" s="299">
        <v>21419643.75</v>
      </c>
      <c r="BN21" s="299">
        <v>16730239.5</v>
      </c>
      <c r="BO21" s="299">
        <v>12176587.52</v>
      </c>
      <c r="BP21" s="299">
        <v>157909348.75</v>
      </c>
      <c r="BQ21" s="299">
        <v>15901494.5</v>
      </c>
      <c r="BR21" s="299">
        <v>13306448.75</v>
      </c>
      <c r="BS21" s="299">
        <v>17167560</v>
      </c>
      <c r="BT21" s="299">
        <v>12366562</v>
      </c>
      <c r="BU21" s="299">
        <v>12500215</v>
      </c>
      <c r="BV21" s="299">
        <v>11355757</v>
      </c>
      <c r="BW21" s="299">
        <v>14851916</v>
      </c>
      <c r="BX21" s="299">
        <v>60937173.530000001</v>
      </c>
      <c r="BY21" s="299">
        <v>14887160.5</v>
      </c>
      <c r="BZ21" s="299">
        <v>18164877.5</v>
      </c>
      <c r="CA21" s="299">
        <v>37396145.659999996</v>
      </c>
      <c r="CB21" s="299">
        <v>14545233.23</v>
      </c>
      <c r="CC21" s="299">
        <v>13304466.5</v>
      </c>
      <c r="CD21" s="299">
        <v>11014449</v>
      </c>
      <c r="CE21" s="299">
        <v>287792576.72000003</v>
      </c>
      <c r="CF21" s="299">
        <v>14546000.75</v>
      </c>
      <c r="CG21" s="299">
        <v>38886584.359999999</v>
      </c>
      <c r="CH21" s="299">
        <v>10393400.520000001</v>
      </c>
      <c r="CI21" s="299">
        <v>17388418.5</v>
      </c>
      <c r="CJ21" s="299">
        <v>12969082</v>
      </c>
      <c r="CK21" s="299">
        <v>15275121.43</v>
      </c>
      <c r="CL21" s="299">
        <v>22714990.050000001</v>
      </c>
      <c r="CM21" s="299">
        <v>10051161.879999999</v>
      </c>
      <c r="CN21" s="299">
        <v>13103508.359999999</v>
      </c>
      <c r="CO21" s="299">
        <v>10996467.84</v>
      </c>
      <c r="CP21" s="299">
        <v>14928920</v>
      </c>
      <c r="CQ21" s="299">
        <v>9040885</v>
      </c>
      <c r="CR21" s="299">
        <v>159626744.68000001</v>
      </c>
      <c r="CS21" s="299">
        <v>12542723.5</v>
      </c>
      <c r="CT21" s="299">
        <v>11983770</v>
      </c>
      <c r="CU21" s="299">
        <v>26382819</v>
      </c>
      <c r="CV21" s="299">
        <v>13284141</v>
      </c>
      <c r="CW21" s="299">
        <v>16677755</v>
      </c>
      <c r="CX21" s="299">
        <v>10744778.5</v>
      </c>
      <c r="CY21" s="299">
        <v>6648401</v>
      </c>
      <c r="CZ21" s="299">
        <v>73880875.289999992</v>
      </c>
      <c r="DA21" s="299">
        <v>146326014.99000001</v>
      </c>
      <c r="DB21" s="299">
        <v>13654865.5</v>
      </c>
      <c r="DC21" s="299">
        <v>14551378.75</v>
      </c>
      <c r="DD21" s="299">
        <v>31282078.600000001</v>
      </c>
      <c r="DE21" s="299">
        <v>28007153</v>
      </c>
      <c r="DF21" s="299">
        <v>27280679.02</v>
      </c>
      <c r="DG21" s="299">
        <v>29570669.009999998</v>
      </c>
      <c r="DH21" s="299">
        <v>7619162.6200000001</v>
      </c>
      <c r="DI21" s="299">
        <v>321844270.25</v>
      </c>
      <c r="DJ21" s="299">
        <v>14470451.700000001</v>
      </c>
      <c r="DK21" s="299">
        <v>19988665.699999999</v>
      </c>
      <c r="DL21" s="299">
        <v>13519538</v>
      </c>
      <c r="DM21" s="299">
        <v>17522317.329999998</v>
      </c>
      <c r="DN21" s="299">
        <v>16197613.6</v>
      </c>
      <c r="DO21" s="299">
        <v>31528368.649999999</v>
      </c>
      <c r="DP21" s="299">
        <v>14279370.66</v>
      </c>
      <c r="DQ21" s="299">
        <v>36580267.530000001</v>
      </c>
      <c r="DR21" s="299">
        <v>147148398.26999998</v>
      </c>
      <c r="DS21" s="299">
        <v>21352330</v>
      </c>
      <c r="DT21" s="299">
        <v>48023331.850000001</v>
      </c>
      <c r="DU21" s="299">
        <v>74320434.450000003</v>
      </c>
      <c r="DV21" s="299">
        <v>16008010</v>
      </c>
      <c r="DW21" s="299">
        <v>26370501.57</v>
      </c>
      <c r="DX21" s="299">
        <v>27372893.75</v>
      </c>
      <c r="DY21" s="299">
        <v>9063812.5</v>
      </c>
      <c r="DZ21" s="299">
        <v>11914230</v>
      </c>
      <c r="EA21" s="299">
        <v>14717705</v>
      </c>
      <c r="EB21" s="299">
        <v>27927891</v>
      </c>
      <c r="EC21" s="299">
        <v>72748037.710000008</v>
      </c>
      <c r="ED21" s="299">
        <v>73313886</v>
      </c>
      <c r="EE21" s="299">
        <v>11648183.67</v>
      </c>
      <c r="EF21" s="299">
        <v>15122720.5</v>
      </c>
      <c r="EG21" s="299">
        <v>13849214.33</v>
      </c>
      <c r="EH21" s="299">
        <v>21616347.859999999</v>
      </c>
      <c r="EI21" s="299">
        <v>26960818.050000001</v>
      </c>
      <c r="EJ21" s="299">
        <v>8505387.5</v>
      </c>
      <c r="EK21" s="299">
        <v>11796806.99</v>
      </c>
      <c r="EL21" s="299">
        <v>202378568.87</v>
      </c>
      <c r="EM21" s="299">
        <v>15024251.25</v>
      </c>
      <c r="EN21" s="299">
        <v>14491399</v>
      </c>
      <c r="EO21" s="299">
        <v>15067801.25</v>
      </c>
      <c r="EP21" s="299">
        <v>9190503.6799999997</v>
      </c>
      <c r="EQ21" s="299">
        <v>10128146.42</v>
      </c>
      <c r="ER21" s="299">
        <v>20815752.5</v>
      </c>
      <c r="ES21" s="299">
        <v>19894888.27</v>
      </c>
      <c r="ET21" s="299">
        <v>11896733.5</v>
      </c>
      <c r="EU21" s="299">
        <v>180328866.63</v>
      </c>
      <c r="EV21" s="299">
        <v>6046980</v>
      </c>
      <c r="EW21" s="299">
        <v>10605325.5</v>
      </c>
      <c r="EX21" s="299">
        <v>15188099.789999999</v>
      </c>
      <c r="EY21" s="299">
        <v>26714475.5</v>
      </c>
      <c r="EZ21" s="299">
        <v>25067598.57</v>
      </c>
      <c r="FA21" s="299">
        <v>16979307.5</v>
      </c>
      <c r="FB21" s="299">
        <v>8846580</v>
      </c>
      <c r="FC21" s="299">
        <v>10108490</v>
      </c>
      <c r="FD21" s="299">
        <v>10275423.33</v>
      </c>
      <c r="FE21" s="299">
        <v>10845692</v>
      </c>
      <c r="FF21" s="299">
        <v>6587488.71</v>
      </c>
      <c r="FG21" s="299">
        <v>90665005.739999995</v>
      </c>
      <c r="FH21" s="299">
        <v>11606100</v>
      </c>
      <c r="FI21" s="299">
        <v>16515356</v>
      </c>
      <c r="FJ21" s="299">
        <v>12631665</v>
      </c>
      <c r="FK21" s="299">
        <v>19297494.5</v>
      </c>
      <c r="FL21" s="299">
        <v>15942407.5</v>
      </c>
      <c r="FM21" s="299">
        <v>0</v>
      </c>
      <c r="FN21" s="299">
        <v>187750</v>
      </c>
      <c r="FO21" s="299">
        <v>190300494.53</v>
      </c>
      <c r="FP21" s="299">
        <v>12485614</v>
      </c>
      <c r="FQ21" s="299">
        <v>19074579.920000002</v>
      </c>
      <c r="FR21" s="299">
        <v>19428571.59</v>
      </c>
      <c r="FS21" s="299">
        <v>29083425.5</v>
      </c>
      <c r="FT21" s="299">
        <v>14332097</v>
      </c>
      <c r="FU21" s="299">
        <v>30028866</v>
      </c>
      <c r="FV21" s="299">
        <v>18780351.370000001</v>
      </c>
      <c r="FW21" s="299">
        <v>17028745.659999996</v>
      </c>
      <c r="FX21" s="299">
        <v>14419960</v>
      </c>
      <c r="FY21" s="299">
        <v>37281051.740000002</v>
      </c>
      <c r="FZ21" s="299">
        <v>14081890.779999999</v>
      </c>
      <c r="GA21" s="299">
        <v>16060432.66</v>
      </c>
      <c r="GB21" s="299">
        <v>139470615.56999999</v>
      </c>
      <c r="GC21" s="299">
        <v>11405405</v>
      </c>
      <c r="GD21" s="299">
        <v>10360828.49</v>
      </c>
      <c r="GE21" s="299">
        <v>24891370.359999999</v>
      </c>
      <c r="GF21" s="299">
        <v>14847031.229999999</v>
      </c>
      <c r="GG21" s="299">
        <v>10412262.5</v>
      </c>
      <c r="GH21" s="299">
        <v>14214542</v>
      </c>
      <c r="GI21" s="299">
        <v>34589876.009999998</v>
      </c>
      <c r="GJ21" s="299">
        <v>10068355.800000001</v>
      </c>
      <c r="GK21" s="299">
        <v>3827192.63</v>
      </c>
      <c r="GL21" s="299">
        <v>3716511.59</v>
      </c>
      <c r="GM21" s="299">
        <v>2362359.6</v>
      </c>
      <c r="GN21" s="299">
        <v>69914450.5</v>
      </c>
      <c r="GO21" s="299">
        <v>25916227</v>
      </c>
      <c r="GP21" s="299">
        <v>10995369</v>
      </c>
      <c r="GQ21" s="299">
        <v>23727282</v>
      </c>
      <c r="GR21" s="299">
        <v>4933300</v>
      </c>
      <c r="GS21" s="299">
        <v>16221878</v>
      </c>
      <c r="GT21" s="299">
        <v>18690174.5</v>
      </c>
      <c r="GU21" s="299">
        <v>9833561.6699999999</v>
      </c>
      <c r="GV21" s="299">
        <v>78966382.680000007</v>
      </c>
      <c r="GW21" s="299">
        <v>7846927.5999999996</v>
      </c>
      <c r="GX21" s="299">
        <v>21560068.440000001</v>
      </c>
      <c r="GY21" s="299">
        <v>15640023.420000002</v>
      </c>
      <c r="GZ21" s="299">
        <v>219647080</v>
      </c>
      <c r="HA21" s="299">
        <v>30721215.100000001</v>
      </c>
      <c r="HB21" s="299">
        <v>35332034.340000004</v>
      </c>
      <c r="HC21" s="299">
        <v>40051154.119999997</v>
      </c>
      <c r="HD21" s="299">
        <v>26247412.209999993</v>
      </c>
      <c r="HE21" s="299">
        <v>35264899</v>
      </c>
      <c r="HF21" s="299">
        <v>147199631.73999998</v>
      </c>
      <c r="HG21" s="299">
        <v>26376978.91</v>
      </c>
      <c r="HH21" s="299">
        <v>27966400.379999999</v>
      </c>
      <c r="HI21" s="299">
        <v>19346236</v>
      </c>
      <c r="HJ21" s="299">
        <v>15578059</v>
      </c>
      <c r="HK21" s="299">
        <v>14588365</v>
      </c>
      <c r="HL21" s="299">
        <v>22749223.899999999</v>
      </c>
      <c r="HM21" s="299">
        <v>11099506</v>
      </c>
      <c r="HN21" s="299">
        <v>176112901.84</v>
      </c>
      <c r="HO21" s="299">
        <v>52241882.200000003</v>
      </c>
      <c r="HP21" s="299">
        <v>13965357.42</v>
      </c>
      <c r="HQ21" s="299">
        <v>9091565</v>
      </c>
      <c r="HR21" s="299">
        <v>10679805</v>
      </c>
      <c r="HS21" s="299">
        <v>7087327.5</v>
      </c>
      <c r="HT21" s="299">
        <v>21910022</v>
      </c>
      <c r="HU21" s="299">
        <v>11348750</v>
      </c>
      <c r="HV21" s="299">
        <v>10680962.33</v>
      </c>
      <c r="HW21" s="299">
        <v>11902257</v>
      </c>
      <c r="HX21" s="299">
        <v>10399793</v>
      </c>
      <c r="HY21" s="299">
        <v>16124519.25</v>
      </c>
      <c r="HZ21" s="299">
        <v>6559920.25</v>
      </c>
      <c r="IA21" s="299">
        <v>17962352.25</v>
      </c>
      <c r="IB21" s="299">
        <v>7626411.6100000003</v>
      </c>
      <c r="IC21" s="299">
        <v>7344486.25</v>
      </c>
      <c r="ID21" s="299">
        <v>164853635</v>
      </c>
      <c r="IE21" s="299">
        <v>55759743.049999997</v>
      </c>
      <c r="IF21" s="299">
        <v>18107134</v>
      </c>
      <c r="IG21" s="299">
        <v>26018780.449999999</v>
      </c>
      <c r="IH21" s="299">
        <v>40893235.189999998</v>
      </c>
      <c r="II21" s="299">
        <v>17262442</v>
      </c>
      <c r="IJ21" s="299">
        <v>10348242.5</v>
      </c>
      <c r="IK21" s="299">
        <v>8929854.6500000004</v>
      </c>
      <c r="IL21" s="299">
        <v>8543482.129999999</v>
      </c>
      <c r="IM21" s="299">
        <v>10585696.5</v>
      </c>
      <c r="IN21" s="299">
        <v>10801101</v>
      </c>
      <c r="IO21" s="299">
        <v>271670991.08000004</v>
      </c>
      <c r="IP21" s="299">
        <v>81242230.400000006</v>
      </c>
      <c r="IQ21" s="299">
        <v>24936447</v>
      </c>
      <c r="IR21" s="299">
        <v>18490310.490000002</v>
      </c>
      <c r="IS21" s="299">
        <v>11656584.51</v>
      </c>
      <c r="IT21" s="299">
        <v>8917120</v>
      </c>
      <c r="IU21" s="299">
        <v>13649438</v>
      </c>
      <c r="IV21" s="299">
        <v>7335690</v>
      </c>
      <c r="IW21" s="299">
        <v>9799718.4399999995</v>
      </c>
      <c r="IX21" s="299">
        <v>16897925</v>
      </c>
      <c r="IY21" s="299">
        <v>19718209</v>
      </c>
      <c r="IZ21" s="299">
        <v>10940217.49</v>
      </c>
      <c r="JA21" s="299">
        <v>74189751</v>
      </c>
      <c r="JB21" s="299">
        <v>32540534.370000001</v>
      </c>
      <c r="JC21" s="299">
        <v>11768084</v>
      </c>
      <c r="JD21" s="299">
        <v>10997657.5</v>
      </c>
      <c r="JE21" s="299">
        <v>6174589.6699999999</v>
      </c>
      <c r="JF21" s="299">
        <v>8976358</v>
      </c>
      <c r="JG21" s="299">
        <v>82266318.060000002</v>
      </c>
      <c r="JH21" s="299">
        <v>8037454</v>
      </c>
      <c r="JI21" s="299">
        <v>14414471</v>
      </c>
      <c r="JJ21" s="299">
        <v>15663821</v>
      </c>
      <c r="JK21" s="299">
        <v>8866233</v>
      </c>
      <c r="JL21" s="299">
        <v>24212662.5</v>
      </c>
      <c r="JM21" s="299">
        <v>8661926</v>
      </c>
      <c r="JN21" s="299">
        <v>154380173.53999999</v>
      </c>
      <c r="JO21" s="299">
        <v>78194423.25</v>
      </c>
      <c r="JP21" s="299">
        <v>15499069.460000001</v>
      </c>
      <c r="JQ21" s="299">
        <v>8790209</v>
      </c>
      <c r="JR21" s="299">
        <v>15749880.279999999</v>
      </c>
      <c r="JS21" s="299">
        <v>7720426</v>
      </c>
      <c r="JT21" s="299">
        <v>41362973.770000003</v>
      </c>
      <c r="JU21" s="299">
        <v>28645683</v>
      </c>
      <c r="JV21" s="299">
        <v>15347987</v>
      </c>
      <c r="JW21" s="299">
        <v>15845880.5</v>
      </c>
      <c r="JX21" s="299">
        <v>9630189</v>
      </c>
      <c r="JY21" s="299">
        <v>11810744</v>
      </c>
      <c r="JZ21" s="299">
        <v>13960564.58</v>
      </c>
      <c r="KA21" s="299">
        <v>6138210</v>
      </c>
      <c r="KB21" s="299">
        <v>9116449</v>
      </c>
      <c r="KC21" s="299">
        <v>219332517</v>
      </c>
      <c r="KD21" s="299">
        <v>30606093.370000001</v>
      </c>
      <c r="KE21" s="299">
        <v>16456598.879999999</v>
      </c>
      <c r="KF21" s="299">
        <v>15521323.66</v>
      </c>
      <c r="KG21" s="299">
        <v>13373023.5</v>
      </c>
      <c r="KH21" s="299">
        <v>10900765.140000001</v>
      </c>
      <c r="KI21" s="299">
        <v>50033202.350000001</v>
      </c>
      <c r="KJ21" s="299">
        <v>14987650.93</v>
      </c>
      <c r="KK21" s="299">
        <v>15474829.25</v>
      </c>
      <c r="KL21" s="299">
        <v>82666286.390000001</v>
      </c>
      <c r="KM21" s="299">
        <v>11377675.140000001</v>
      </c>
      <c r="KN21" s="299">
        <v>21187552.68</v>
      </c>
      <c r="KO21" s="299">
        <v>39917778</v>
      </c>
      <c r="KP21" s="299">
        <v>11508863.33</v>
      </c>
      <c r="KQ21" s="299">
        <v>16959568</v>
      </c>
      <c r="KR21" s="299">
        <v>140425332.69</v>
      </c>
      <c r="KS21" s="299">
        <v>17356854</v>
      </c>
      <c r="KT21" s="299">
        <v>106793970.87</v>
      </c>
      <c r="KU21" s="299">
        <v>13324460.5</v>
      </c>
      <c r="KV21" s="299">
        <v>9200510</v>
      </c>
      <c r="KW21" s="299">
        <v>23447946.5</v>
      </c>
      <c r="KX21" s="299">
        <v>24090779.75</v>
      </c>
      <c r="KY21" s="299">
        <v>22758268.5</v>
      </c>
      <c r="KZ21" s="299">
        <v>12506867.060000001</v>
      </c>
      <c r="LA21" s="299">
        <v>10886722</v>
      </c>
      <c r="LB21" s="299">
        <v>224420860.99000001</v>
      </c>
      <c r="LC21" s="299">
        <v>58204211.68</v>
      </c>
      <c r="LD21" s="299">
        <v>65009049.5</v>
      </c>
      <c r="LE21" s="299">
        <v>52097475</v>
      </c>
      <c r="LF21" s="299">
        <v>17297586.710000001</v>
      </c>
      <c r="LG21" s="299">
        <v>14925562</v>
      </c>
      <c r="LH21" s="299">
        <v>12626628.5</v>
      </c>
      <c r="LI21" s="299">
        <v>18975707.390000001</v>
      </c>
      <c r="LJ21" s="299">
        <v>11052541.5</v>
      </c>
      <c r="LK21" s="299">
        <v>20321864.5</v>
      </c>
      <c r="LL21" s="299">
        <v>73980318.429999992</v>
      </c>
      <c r="LM21" s="299">
        <v>18560294</v>
      </c>
      <c r="LN21" s="299">
        <v>9726227.7200000007</v>
      </c>
      <c r="LO21" s="299">
        <v>246975903</v>
      </c>
      <c r="LP21" s="299">
        <v>113838860.87</v>
      </c>
      <c r="LQ21" s="299">
        <v>176313611.59</v>
      </c>
      <c r="LR21" s="299">
        <v>52714683.25</v>
      </c>
      <c r="LS21" s="299">
        <v>25057205.800000001</v>
      </c>
      <c r="LT21" s="299">
        <v>27772068.699999999</v>
      </c>
      <c r="LU21" s="299">
        <v>19646500</v>
      </c>
      <c r="LV21" s="299">
        <v>16756296</v>
      </c>
      <c r="LW21" s="299">
        <v>15533710</v>
      </c>
      <c r="LX21" s="299">
        <v>16302907</v>
      </c>
      <c r="LY21" s="299">
        <v>38466607</v>
      </c>
      <c r="LZ21" s="299">
        <v>11805421</v>
      </c>
      <c r="MA21" s="299">
        <v>253378143.25</v>
      </c>
      <c r="MB21" s="299">
        <v>14108758.049999999</v>
      </c>
      <c r="MC21" s="299">
        <v>9759636.7899999991</v>
      </c>
      <c r="MD21" s="299">
        <v>9448703.25</v>
      </c>
      <c r="ME21" s="299">
        <v>8137640</v>
      </c>
      <c r="MF21" s="299">
        <v>15665067.699999999</v>
      </c>
      <c r="MG21" s="299">
        <v>10424043</v>
      </c>
      <c r="MH21" s="299">
        <v>11732360</v>
      </c>
      <c r="MI21" s="299">
        <v>22957915.579999998</v>
      </c>
      <c r="MJ21" s="299">
        <v>13704354.48</v>
      </c>
      <c r="MK21" s="299">
        <v>13794515.120000001</v>
      </c>
      <c r="ML21" s="299">
        <v>10386812.5</v>
      </c>
      <c r="MM21" s="299">
        <v>187524399.91</v>
      </c>
      <c r="MN21" s="299">
        <v>15944313</v>
      </c>
      <c r="MO21" s="299">
        <v>16988248.240000002</v>
      </c>
      <c r="MP21" s="299">
        <v>26691522</v>
      </c>
      <c r="MQ21" s="299">
        <v>21899036</v>
      </c>
      <c r="MR21" s="299">
        <v>19059415</v>
      </c>
      <c r="MS21" s="299">
        <v>34058316.140000001</v>
      </c>
      <c r="MT21" s="299">
        <v>26911246.5</v>
      </c>
      <c r="MU21" s="299">
        <v>16888645.460000001</v>
      </c>
      <c r="MV21" s="299">
        <v>7383793.5</v>
      </c>
      <c r="MW21" s="299">
        <v>393253086</v>
      </c>
      <c r="MX21" s="299">
        <v>61095543.630000003</v>
      </c>
      <c r="MY21" s="299">
        <v>14258347.060000001</v>
      </c>
      <c r="MZ21" s="299">
        <v>122708856.97</v>
      </c>
      <c r="NA21" s="299">
        <v>11321195</v>
      </c>
      <c r="NB21" s="299">
        <v>39240657.75</v>
      </c>
      <c r="NC21" s="299">
        <v>71111856.609999999</v>
      </c>
      <c r="ND21" s="299">
        <v>61386462.899999999</v>
      </c>
      <c r="NE21" s="299">
        <v>9495864.7300000004</v>
      </c>
      <c r="NF21" s="299">
        <v>22311832.18</v>
      </c>
      <c r="NG21" s="299">
        <v>20206006.439999998</v>
      </c>
      <c r="NH21" s="299">
        <v>12936530.220000001</v>
      </c>
      <c r="NI21" s="299">
        <v>76848248</v>
      </c>
      <c r="NJ21" s="299">
        <v>15789636.75</v>
      </c>
      <c r="NK21" s="299">
        <v>10268327</v>
      </c>
      <c r="NL21" s="299">
        <v>12411622</v>
      </c>
      <c r="NM21" s="299">
        <v>9024674.25</v>
      </c>
      <c r="NN21" s="299">
        <v>7055914.5</v>
      </c>
      <c r="NO21" s="299">
        <v>7566671.8100000005</v>
      </c>
      <c r="NP21" s="299">
        <v>149511501.75</v>
      </c>
      <c r="NQ21" s="299">
        <v>68760133</v>
      </c>
      <c r="NR21" s="299">
        <v>13868680.24</v>
      </c>
      <c r="NS21" s="299">
        <v>8847827.5</v>
      </c>
      <c r="NT21" s="299">
        <v>12235644.129999999</v>
      </c>
      <c r="NU21" s="299">
        <v>19133757</v>
      </c>
      <c r="NV21" s="299">
        <v>10192325.25</v>
      </c>
      <c r="NW21" s="299">
        <v>199276021.19</v>
      </c>
      <c r="NX21" s="299">
        <v>44277476.350000009</v>
      </c>
      <c r="NY21" s="299">
        <v>17012214</v>
      </c>
      <c r="NZ21" s="299">
        <v>56390255</v>
      </c>
      <c r="OA21" s="299">
        <v>13645628.629999999</v>
      </c>
      <c r="OB21" s="299">
        <v>17744005.02</v>
      </c>
      <c r="OC21" s="299">
        <v>9392889.620000001</v>
      </c>
      <c r="OD21" s="299">
        <v>9923087.3499999996</v>
      </c>
      <c r="OE21" s="299"/>
      <c r="OF21" s="299">
        <v>197122125.65000001</v>
      </c>
      <c r="OG21" s="299">
        <v>49570499.999999993</v>
      </c>
      <c r="OH21" s="299">
        <v>82381445.049999997</v>
      </c>
      <c r="OI21" s="299">
        <v>34755584.5</v>
      </c>
      <c r="OJ21" s="299">
        <v>26568947.829999998</v>
      </c>
      <c r="OK21" s="299">
        <v>5009753</v>
      </c>
      <c r="OL21" s="299">
        <v>99123786</v>
      </c>
      <c r="OM21" s="299">
        <v>13962510.640000001</v>
      </c>
      <c r="ON21" s="299">
        <v>14526980</v>
      </c>
      <c r="OO21" s="299">
        <v>27306802.789999999</v>
      </c>
      <c r="OP21" s="299">
        <v>18517161.5</v>
      </c>
      <c r="OQ21" s="299">
        <v>39345546</v>
      </c>
      <c r="OR21" s="299">
        <v>14918390.870000001</v>
      </c>
      <c r="OS21" s="299">
        <v>147399799.72</v>
      </c>
      <c r="OT21" s="299">
        <v>11583689.5</v>
      </c>
      <c r="OU21" s="299">
        <v>42243397.5</v>
      </c>
      <c r="OV21" s="299">
        <v>9031090</v>
      </c>
      <c r="OW21" s="299">
        <v>26617585.030000001</v>
      </c>
      <c r="OX21" s="299">
        <v>46502849.780000001</v>
      </c>
      <c r="OY21" s="299">
        <v>17389215</v>
      </c>
      <c r="OZ21" s="299">
        <v>10143020.25</v>
      </c>
      <c r="PA21" s="299">
        <v>23394617.629999999</v>
      </c>
      <c r="PB21" s="299">
        <v>12657036.75</v>
      </c>
      <c r="PC21" s="299">
        <v>20581141</v>
      </c>
      <c r="PD21" s="299">
        <v>25969047.75</v>
      </c>
      <c r="PE21" s="299">
        <v>10677676.539999999</v>
      </c>
      <c r="PF21" s="299">
        <v>49767619.629999995</v>
      </c>
      <c r="PG21" s="299">
        <v>410547390.38</v>
      </c>
      <c r="PH21" s="299">
        <v>10661278</v>
      </c>
      <c r="PI21" s="299">
        <v>13376124</v>
      </c>
      <c r="PJ21" s="299">
        <v>20437704.879999999</v>
      </c>
      <c r="PK21" s="299">
        <v>76448641.5</v>
      </c>
      <c r="PL21" s="299">
        <v>23035868.969999999</v>
      </c>
      <c r="PM21" s="299">
        <v>45713323</v>
      </c>
      <c r="PN21" s="299">
        <v>13526766.33</v>
      </c>
      <c r="PO21" s="299">
        <v>39864244.920000002</v>
      </c>
      <c r="PP21" s="299">
        <v>10666671.75</v>
      </c>
      <c r="PQ21" s="299">
        <v>32021249.899999999</v>
      </c>
      <c r="PR21" s="299">
        <v>11269380.5</v>
      </c>
      <c r="PS21" s="299">
        <v>11737937.299999999</v>
      </c>
      <c r="PT21" s="299">
        <v>20299601</v>
      </c>
      <c r="PU21" s="299">
        <v>20597357.5</v>
      </c>
      <c r="PV21" s="299">
        <v>24759565</v>
      </c>
      <c r="PW21" s="299">
        <v>17311149.5</v>
      </c>
      <c r="PX21" s="299">
        <v>15222701.5</v>
      </c>
      <c r="PY21" s="299">
        <v>9174685.5</v>
      </c>
      <c r="PZ21" s="299">
        <v>30657185.039999999</v>
      </c>
      <c r="QA21" s="299">
        <v>31989199.09</v>
      </c>
      <c r="QB21" s="299">
        <v>11486852</v>
      </c>
      <c r="QC21" s="299">
        <v>203422518.31</v>
      </c>
      <c r="QD21" s="299">
        <v>10155314</v>
      </c>
      <c r="QE21" s="299">
        <v>31155706.5</v>
      </c>
      <c r="QF21" s="299">
        <v>18244753.52</v>
      </c>
      <c r="QG21" s="299">
        <v>20507420</v>
      </c>
      <c r="QH21" s="299">
        <v>38744616</v>
      </c>
      <c r="QI21" s="299">
        <v>15730048</v>
      </c>
      <c r="QJ21" s="299">
        <v>27794607.080000002</v>
      </c>
      <c r="QK21" s="299">
        <v>31962434.25</v>
      </c>
      <c r="QL21" s="299">
        <v>14569691</v>
      </c>
      <c r="QM21" s="299">
        <v>12447705</v>
      </c>
      <c r="QN21" s="299">
        <v>245495337</v>
      </c>
      <c r="QO21" s="299">
        <v>27940095.940000001</v>
      </c>
      <c r="QP21" s="299">
        <v>11854210</v>
      </c>
      <c r="QQ21" s="299">
        <v>18807680</v>
      </c>
      <c r="QR21" s="299">
        <v>15785699.75</v>
      </c>
      <c r="QS21" s="299">
        <v>19641052.59</v>
      </c>
      <c r="QT21" s="299">
        <v>40066245</v>
      </c>
      <c r="QU21" s="299">
        <v>13610482.74</v>
      </c>
      <c r="QV21" s="299">
        <v>16221166</v>
      </c>
      <c r="QW21" s="299">
        <v>30420610.579999998</v>
      </c>
      <c r="QX21" s="299">
        <v>36087508</v>
      </c>
      <c r="QY21" s="299">
        <v>12052058.140000001</v>
      </c>
      <c r="QZ21" s="299">
        <v>9410939.5800000001</v>
      </c>
      <c r="RA21" s="299">
        <v>18854948</v>
      </c>
      <c r="RB21" s="299">
        <v>10252330</v>
      </c>
      <c r="RC21" s="299">
        <v>10684508</v>
      </c>
      <c r="RD21" s="299">
        <v>12484133.68</v>
      </c>
      <c r="RE21" s="299">
        <v>5678615.7699999996</v>
      </c>
      <c r="RF21" s="299">
        <v>4635556.75</v>
      </c>
      <c r="RG21" s="299">
        <v>6325517.2700000005</v>
      </c>
      <c r="RH21" s="299">
        <v>112512288.26000001</v>
      </c>
      <c r="RI21" s="299">
        <v>14703615</v>
      </c>
      <c r="RJ21" s="299">
        <v>10694801</v>
      </c>
      <c r="RK21" s="299">
        <v>12136165</v>
      </c>
      <c r="RL21" s="299">
        <v>7669407.5</v>
      </c>
      <c r="RM21" s="299">
        <v>10683475</v>
      </c>
      <c r="RN21" s="299">
        <v>13246204.5</v>
      </c>
      <c r="RO21" s="299">
        <v>23395205.5</v>
      </c>
      <c r="RP21" s="299">
        <v>13044392</v>
      </c>
      <c r="RQ21" s="299">
        <v>11581236.960000001</v>
      </c>
      <c r="RR21" s="299">
        <v>31139620.5</v>
      </c>
      <c r="RS21" s="299">
        <v>63961292.229999997</v>
      </c>
      <c r="RT21" s="299">
        <v>13526675</v>
      </c>
      <c r="RU21" s="299">
        <v>14995510.129999999</v>
      </c>
      <c r="RV21" s="299">
        <v>29068304.5</v>
      </c>
      <c r="RW21" s="299">
        <v>13445877.66</v>
      </c>
      <c r="RX21" s="299">
        <v>18452404.25</v>
      </c>
      <c r="RY21" s="299">
        <v>13694716.5</v>
      </c>
      <c r="RZ21" s="299">
        <v>8755453.0099999998</v>
      </c>
      <c r="SA21" s="299">
        <v>135644417.63</v>
      </c>
      <c r="SB21" s="299">
        <v>9040603.7899999991</v>
      </c>
      <c r="SC21" s="299">
        <v>21065113</v>
      </c>
      <c r="SD21" s="299">
        <v>18111704.5</v>
      </c>
      <c r="SE21" s="299">
        <v>8161671.25</v>
      </c>
      <c r="SF21" s="299">
        <v>10281498.4</v>
      </c>
      <c r="SG21" s="299">
        <v>13492874.67</v>
      </c>
      <c r="SH21" s="299">
        <v>29024695.649999999</v>
      </c>
      <c r="SI21" s="299">
        <v>11886762.51</v>
      </c>
      <c r="SJ21" s="299">
        <v>9440339</v>
      </c>
      <c r="SK21" s="299">
        <v>14367755</v>
      </c>
      <c r="SL21" s="299">
        <v>22511847.5</v>
      </c>
      <c r="SM21" s="299">
        <v>12582398.5</v>
      </c>
      <c r="SN21" s="299">
        <v>182040243.25999999</v>
      </c>
      <c r="SO21" s="299">
        <v>10904596.5</v>
      </c>
      <c r="SP21" s="299">
        <v>3815518.38</v>
      </c>
      <c r="SQ21" s="299">
        <v>21899687.98</v>
      </c>
      <c r="SR21" s="299">
        <v>21022817</v>
      </c>
      <c r="SS21" s="299">
        <v>11847955</v>
      </c>
      <c r="ST21" s="299">
        <v>3816240</v>
      </c>
      <c r="SU21" s="299">
        <v>37949537.5</v>
      </c>
      <c r="SV21" s="299">
        <v>10374855</v>
      </c>
      <c r="SW21" s="299">
        <v>19861841.640000001</v>
      </c>
      <c r="SX21" s="299">
        <v>19054465.100000001</v>
      </c>
      <c r="SY21" s="299">
        <v>10817847.5</v>
      </c>
      <c r="SZ21" s="299">
        <v>7600208.5</v>
      </c>
      <c r="TA21" s="299">
        <v>6539300</v>
      </c>
      <c r="TB21" s="299">
        <v>9333220</v>
      </c>
      <c r="TC21" s="299">
        <v>9789419</v>
      </c>
      <c r="TD21" s="299">
        <v>53739772.25</v>
      </c>
      <c r="TE21" s="299">
        <v>12150682.5</v>
      </c>
      <c r="TF21" s="299">
        <v>96127141.060000002</v>
      </c>
      <c r="TG21" s="299">
        <v>31595559</v>
      </c>
      <c r="TH21" s="299">
        <v>10026552.41</v>
      </c>
      <c r="TI21" s="299">
        <v>13168592.5</v>
      </c>
      <c r="TJ21" s="299">
        <v>82696170</v>
      </c>
      <c r="TK21" s="299">
        <v>8980937.3000000007</v>
      </c>
      <c r="TL21" s="299">
        <v>4555833</v>
      </c>
      <c r="TM21" s="299">
        <v>9904192.4299999997</v>
      </c>
      <c r="TN21" s="299">
        <v>6155988</v>
      </c>
      <c r="TO21" s="299">
        <v>102564595.03999999</v>
      </c>
      <c r="TP21" s="299">
        <v>26681713</v>
      </c>
      <c r="TQ21" s="299">
        <v>14879150</v>
      </c>
      <c r="TR21" s="299">
        <v>30898709.399999999</v>
      </c>
      <c r="TS21" s="299">
        <v>18722246.66</v>
      </c>
      <c r="TT21" s="299">
        <v>14891500</v>
      </c>
      <c r="TU21" s="299">
        <v>347941952.25</v>
      </c>
      <c r="TV21" s="299">
        <v>17063665</v>
      </c>
      <c r="TW21" s="299">
        <v>14167037</v>
      </c>
      <c r="TX21" s="299">
        <v>49579784.189999998</v>
      </c>
      <c r="TY21" s="299">
        <v>5096471</v>
      </c>
      <c r="TZ21" s="299">
        <v>12690494.25</v>
      </c>
      <c r="UA21" s="299">
        <v>33169869.5</v>
      </c>
      <c r="UB21" s="299">
        <v>11028656.5</v>
      </c>
      <c r="UC21" s="299">
        <v>11708380.5</v>
      </c>
      <c r="UD21" s="299">
        <v>13988298</v>
      </c>
      <c r="UE21" s="299">
        <v>15893689</v>
      </c>
      <c r="UF21" s="299">
        <v>28455728</v>
      </c>
      <c r="UG21" s="299">
        <v>20924311.359999999</v>
      </c>
      <c r="UH21" s="299">
        <v>29011801.5</v>
      </c>
      <c r="UI21" s="299">
        <v>10969273</v>
      </c>
      <c r="UJ21" s="299">
        <v>9462885</v>
      </c>
      <c r="UK21" s="299">
        <v>11031445.75</v>
      </c>
      <c r="UL21" s="299">
        <v>10654718</v>
      </c>
      <c r="UM21" s="299">
        <v>32752247</v>
      </c>
      <c r="UN21" s="299">
        <v>5967641</v>
      </c>
      <c r="UO21" s="299">
        <v>5827297</v>
      </c>
      <c r="UP21" s="299">
        <v>5747038.3700000001</v>
      </c>
      <c r="UQ21" s="299">
        <v>169873048</v>
      </c>
      <c r="UR21" s="299">
        <v>15830702</v>
      </c>
      <c r="US21" s="299">
        <v>13417240</v>
      </c>
      <c r="UT21" s="299">
        <v>21673580</v>
      </c>
      <c r="UU21" s="299">
        <v>26832799</v>
      </c>
      <c r="UV21" s="299">
        <v>26188393</v>
      </c>
      <c r="UW21" s="299">
        <v>20491204</v>
      </c>
      <c r="UX21" s="299">
        <v>13929047</v>
      </c>
      <c r="UY21" s="299">
        <v>14385693.07</v>
      </c>
      <c r="UZ21" s="299">
        <v>55301936.75</v>
      </c>
      <c r="VA21" s="299">
        <v>12343815</v>
      </c>
      <c r="VB21" s="299">
        <v>28237643.5</v>
      </c>
      <c r="VC21" s="299">
        <v>14442947.6</v>
      </c>
      <c r="VD21" s="299">
        <v>12274041.5</v>
      </c>
      <c r="VE21" s="299">
        <v>10310820</v>
      </c>
      <c r="VF21" s="299">
        <v>589653873.85000002</v>
      </c>
      <c r="VG21" s="299">
        <v>27635673</v>
      </c>
      <c r="VH21" s="299">
        <v>22041022</v>
      </c>
      <c r="VI21" s="299">
        <v>15776309</v>
      </c>
      <c r="VJ21" s="299">
        <v>10878707</v>
      </c>
      <c r="VK21" s="299">
        <v>20334207.170000002</v>
      </c>
      <c r="VL21" s="299">
        <v>27521023</v>
      </c>
      <c r="VM21" s="299">
        <v>33438511</v>
      </c>
      <c r="VN21" s="299">
        <v>17804712.75</v>
      </c>
      <c r="VO21" s="299">
        <v>26831750.25</v>
      </c>
      <c r="VP21" s="299">
        <v>16569098</v>
      </c>
      <c r="VQ21" s="299">
        <v>44463399</v>
      </c>
      <c r="VR21" s="299">
        <v>21417443</v>
      </c>
      <c r="VS21" s="299">
        <v>31754142</v>
      </c>
      <c r="VT21" s="299">
        <v>46572430</v>
      </c>
      <c r="VU21" s="299">
        <v>17729613</v>
      </c>
      <c r="VV21" s="299">
        <v>23174084</v>
      </c>
      <c r="VW21" s="299">
        <v>30534623</v>
      </c>
      <c r="VX21" s="299">
        <v>13048811.5</v>
      </c>
      <c r="VY21" s="299">
        <v>34560464</v>
      </c>
      <c r="VZ21" s="299">
        <v>76529235.840000004</v>
      </c>
      <c r="WA21" s="299">
        <v>18823092</v>
      </c>
      <c r="WB21" s="299">
        <v>12765833</v>
      </c>
      <c r="WC21" s="299">
        <v>10720077</v>
      </c>
      <c r="WD21" s="299">
        <v>14308022.5</v>
      </c>
      <c r="WE21" s="299">
        <v>13694711</v>
      </c>
      <c r="WF21" s="299">
        <v>12158120</v>
      </c>
      <c r="WG21" s="299">
        <v>12132783.33</v>
      </c>
      <c r="WH21" s="299">
        <v>52622234.340000004</v>
      </c>
      <c r="WI21" s="299">
        <v>10313684</v>
      </c>
      <c r="WJ21" s="299">
        <v>855995</v>
      </c>
      <c r="WK21" s="299">
        <v>4664606</v>
      </c>
      <c r="WL21" s="299">
        <v>1792975</v>
      </c>
      <c r="WM21" s="299">
        <v>305985402.19999999</v>
      </c>
      <c r="WN21" s="299">
        <v>19777579</v>
      </c>
      <c r="WO21" s="299">
        <v>22239341.710000001</v>
      </c>
      <c r="WP21" s="299">
        <v>98118258.060000002</v>
      </c>
      <c r="WQ21" s="299">
        <v>22594181</v>
      </c>
      <c r="WR21" s="299">
        <v>27987956.420000002</v>
      </c>
      <c r="WS21" s="299">
        <v>37209608</v>
      </c>
      <c r="WT21" s="299">
        <v>22370078.25</v>
      </c>
      <c r="WU21" s="299">
        <v>18516091.5</v>
      </c>
      <c r="WV21" s="299">
        <v>44824452.5</v>
      </c>
      <c r="WW21" s="299">
        <v>28424640</v>
      </c>
      <c r="WX21" s="299">
        <v>13021382.5</v>
      </c>
      <c r="WY21" s="299">
        <v>12281568</v>
      </c>
      <c r="WZ21" s="299">
        <v>16562242</v>
      </c>
      <c r="XA21" s="299">
        <v>13941188</v>
      </c>
      <c r="XB21" s="299">
        <v>12022260</v>
      </c>
      <c r="XC21" s="299">
        <v>11832574.25</v>
      </c>
      <c r="XD21" s="299">
        <v>13290135</v>
      </c>
      <c r="XE21" s="299">
        <v>12671283.969999999</v>
      </c>
      <c r="XF21" s="299">
        <v>13536515</v>
      </c>
      <c r="XG21" s="299">
        <v>12034108</v>
      </c>
      <c r="XH21" s="299">
        <v>9698099</v>
      </c>
      <c r="XI21" s="299">
        <v>9454895</v>
      </c>
      <c r="XJ21" s="299">
        <v>339677606</v>
      </c>
      <c r="XK21" s="299">
        <v>19020775</v>
      </c>
      <c r="XL21" s="299">
        <v>32756700</v>
      </c>
      <c r="XM21" s="299">
        <v>15936771</v>
      </c>
      <c r="XN21" s="299">
        <v>68370052</v>
      </c>
      <c r="XO21" s="299">
        <v>20667868</v>
      </c>
      <c r="XP21" s="299">
        <v>40256812.450000003</v>
      </c>
      <c r="XQ21" s="299">
        <v>12387563.300000001</v>
      </c>
      <c r="XR21" s="299">
        <v>48103120</v>
      </c>
      <c r="XS21" s="299">
        <v>41915864.890000001</v>
      </c>
      <c r="XT21" s="299">
        <v>25741361</v>
      </c>
      <c r="XU21" s="299">
        <v>15303835</v>
      </c>
      <c r="XV21" s="299">
        <v>13717275</v>
      </c>
      <c r="XW21" s="299">
        <v>15579045</v>
      </c>
      <c r="XX21" s="299">
        <v>5244566</v>
      </c>
      <c r="XY21" s="299">
        <v>7812365.0899999999</v>
      </c>
      <c r="XZ21" s="299">
        <v>7760881.1500000004</v>
      </c>
      <c r="YA21" s="299">
        <v>96643551.659999996</v>
      </c>
      <c r="YB21" s="299">
        <v>17072277</v>
      </c>
      <c r="YC21" s="299">
        <v>13437490</v>
      </c>
      <c r="YD21" s="299">
        <v>17512238.5</v>
      </c>
      <c r="YE21" s="299">
        <v>15231799.76</v>
      </c>
      <c r="YF21" s="299">
        <v>11145090</v>
      </c>
      <c r="YG21" s="299">
        <v>13329169</v>
      </c>
      <c r="YH21" s="299">
        <v>123009057.49000001</v>
      </c>
      <c r="YI21" s="299">
        <v>9874076.5</v>
      </c>
      <c r="YJ21" s="299">
        <v>15857143</v>
      </c>
      <c r="YK21" s="299">
        <v>17483428</v>
      </c>
      <c r="YL21" s="299">
        <v>8644991</v>
      </c>
      <c r="YM21" s="299">
        <v>15897836</v>
      </c>
      <c r="YN21" s="299">
        <v>9140587</v>
      </c>
      <c r="YO21" s="299">
        <v>8248870</v>
      </c>
      <c r="YP21" s="299">
        <v>33285120</v>
      </c>
      <c r="YQ21" s="299">
        <v>193610849.53</v>
      </c>
      <c r="YR21" s="299">
        <v>9779166</v>
      </c>
      <c r="YS21" s="299">
        <v>25840766</v>
      </c>
      <c r="YT21" s="299">
        <v>47733825</v>
      </c>
      <c r="YU21" s="299">
        <v>33178876</v>
      </c>
      <c r="YV21" s="299">
        <v>11668634</v>
      </c>
      <c r="YW21" s="299">
        <v>13998082</v>
      </c>
      <c r="YX21" s="299">
        <v>27789062.909999996</v>
      </c>
      <c r="YY21" s="299">
        <v>18004590</v>
      </c>
      <c r="YZ21" s="299">
        <v>28344303</v>
      </c>
      <c r="ZA21" s="299">
        <v>9893380</v>
      </c>
      <c r="ZB21" s="299">
        <v>10845899</v>
      </c>
      <c r="ZC21" s="299">
        <v>10436145</v>
      </c>
      <c r="ZD21" s="299">
        <v>14580434</v>
      </c>
      <c r="ZE21" s="299">
        <v>9855843.1999999993</v>
      </c>
      <c r="ZF21" s="299">
        <v>12333826</v>
      </c>
      <c r="ZG21" s="299">
        <v>12586832</v>
      </c>
      <c r="ZH21" s="299">
        <v>10277766.720000001</v>
      </c>
      <c r="ZI21" s="299">
        <v>10209458</v>
      </c>
      <c r="ZJ21" s="299">
        <v>5258963.5</v>
      </c>
      <c r="ZK21" s="299">
        <v>7666528.5300000003</v>
      </c>
      <c r="ZL21" s="299">
        <v>1214249</v>
      </c>
      <c r="ZM21" s="299">
        <v>103530370.73</v>
      </c>
      <c r="ZN21" s="299">
        <v>11734555</v>
      </c>
      <c r="ZO21" s="299">
        <v>13960782.5</v>
      </c>
      <c r="ZP21" s="299">
        <v>13084492</v>
      </c>
      <c r="ZQ21" s="299">
        <v>11489945</v>
      </c>
      <c r="ZR21" s="299">
        <v>15925006.700000001</v>
      </c>
      <c r="ZS21" s="299">
        <v>11435245</v>
      </c>
      <c r="ZT21" s="299">
        <v>552473854.07999992</v>
      </c>
      <c r="ZU21" s="299">
        <v>17888808.5</v>
      </c>
      <c r="ZV21" s="299">
        <v>11673926.800000001</v>
      </c>
      <c r="ZW21" s="299">
        <v>26390466</v>
      </c>
      <c r="ZX21" s="299">
        <v>22574251</v>
      </c>
      <c r="ZY21" s="299">
        <v>16217695</v>
      </c>
      <c r="ZZ21" s="299">
        <v>21415214</v>
      </c>
      <c r="AAA21" s="299">
        <v>21886504.5</v>
      </c>
      <c r="AAB21" s="299">
        <v>33987255</v>
      </c>
      <c r="AAC21" s="299">
        <v>13482367.5</v>
      </c>
      <c r="AAD21" s="299">
        <v>20992820</v>
      </c>
      <c r="AAE21" s="299">
        <v>69953403</v>
      </c>
      <c r="AAF21" s="299">
        <v>34968710</v>
      </c>
      <c r="AAG21" s="299">
        <v>9576312</v>
      </c>
      <c r="AAH21" s="299">
        <v>13535466.5</v>
      </c>
      <c r="AAI21" s="299">
        <v>13597214</v>
      </c>
      <c r="AAJ21" s="299">
        <v>9230795</v>
      </c>
      <c r="AAK21" s="299">
        <v>16090221</v>
      </c>
      <c r="AAL21" s="299">
        <v>9875890</v>
      </c>
      <c r="AAM21" s="299">
        <v>74775153</v>
      </c>
      <c r="AAN21" s="299">
        <v>47194177.340000004</v>
      </c>
      <c r="AAO21" s="299">
        <v>9703785.4499999993</v>
      </c>
      <c r="AAP21" s="299">
        <v>8532673.5</v>
      </c>
      <c r="AAQ21" s="299">
        <v>8910788</v>
      </c>
      <c r="AAR21" s="299">
        <v>7273733</v>
      </c>
      <c r="AAS21" s="299">
        <v>7160470</v>
      </c>
      <c r="AAT21" s="299">
        <v>80587948</v>
      </c>
      <c r="AAU21" s="299">
        <v>17545361.829999998</v>
      </c>
      <c r="AAV21" s="299">
        <v>14439415</v>
      </c>
      <c r="AAW21" s="299">
        <v>20647361.539999999</v>
      </c>
      <c r="AAX21" s="299">
        <v>21346834.75</v>
      </c>
      <c r="AAY21" s="299">
        <v>14213526.5</v>
      </c>
      <c r="AAZ21" s="299">
        <v>10567918</v>
      </c>
      <c r="ABA21" s="299">
        <v>15422631.5</v>
      </c>
      <c r="ABB21" s="299">
        <v>59718627.43</v>
      </c>
      <c r="ABC21" s="299">
        <v>10895710</v>
      </c>
      <c r="ABD21" s="299">
        <v>20036340</v>
      </c>
      <c r="ABE21" s="299">
        <v>11559366.5</v>
      </c>
      <c r="ABF21" s="299">
        <v>9823786.5</v>
      </c>
      <c r="ABG21" s="299">
        <v>39980958</v>
      </c>
      <c r="ABH21" s="299">
        <v>11615665</v>
      </c>
      <c r="ABI21" s="299">
        <v>13436576</v>
      </c>
      <c r="ABJ21" s="299">
        <v>11791277.439999999</v>
      </c>
      <c r="ABK21" s="299">
        <v>19107244</v>
      </c>
      <c r="ABL21" s="299">
        <v>8716192</v>
      </c>
      <c r="ABM21" s="299">
        <v>274025286.71000004</v>
      </c>
      <c r="ABN21" s="299">
        <v>12000452</v>
      </c>
      <c r="ABO21" s="299">
        <v>27116325.91</v>
      </c>
      <c r="ABP21" s="299">
        <v>27800523</v>
      </c>
      <c r="ABQ21" s="299">
        <v>14751505</v>
      </c>
      <c r="ABR21" s="299">
        <v>28609614</v>
      </c>
      <c r="ABS21" s="299">
        <v>25861508.109999999</v>
      </c>
      <c r="ABT21" s="299">
        <v>78317228.849999994</v>
      </c>
      <c r="ABU21" s="299">
        <v>104707469</v>
      </c>
      <c r="ABV21" s="299">
        <v>19607919</v>
      </c>
      <c r="ABW21" s="299">
        <v>24947666</v>
      </c>
      <c r="ABX21" s="299">
        <v>23133721.309999999</v>
      </c>
      <c r="ABY21" s="299">
        <v>24965675</v>
      </c>
      <c r="ABZ21" s="299">
        <v>68785563.879999995</v>
      </c>
      <c r="ACA21" s="299">
        <v>17036373</v>
      </c>
      <c r="ACB21" s="299">
        <v>18583590</v>
      </c>
      <c r="ACC21" s="299">
        <v>16761993</v>
      </c>
      <c r="ACD21" s="299">
        <v>10078859</v>
      </c>
      <c r="ACE21" s="299">
        <v>12726906.99</v>
      </c>
      <c r="ACF21" s="299">
        <v>60059493.049999997</v>
      </c>
      <c r="ACG21" s="299">
        <v>48888457.520000003</v>
      </c>
      <c r="ACH21" s="299">
        <v>7616198</v>
      </c>
      <c r="ACI21" s="299">
        <v>8760024</v>
      </c>
      <c r="ACJ21" s="299">
        <v>15422007</v>
      </c>
      <c r="ACK21" s="299">
        <v>6589289.2800000003</v>
      </c>
      <c r="ACL21" s="299">
        <v>10665712.35</v>
      </c>
      <c r="ACM21" s="299">
        <v>10305106.439999999</v>
      </c>
      <c r="ACN21" s="299">
        <v>14260781</v>
      </c>
      <c r="ACO21" s="299">
        <v>282745497.25</v>
      </c>
      <c r="ACP21" s="299">
        <v>42442814.850000001</v>
      </c>
      <c r="ACQ21" s="299">
        <v>31992888.809999999</v>
      </c>
      <c r="ACR21" s="299">
        <v>94681239.840000004</v>
      </c>
      <c r="ACS21" s="299">
        <v>7805450.9800000004</v>
      </c>
      <c r="ACT21" s="299">
        <v>9260413</v>
      </c>
      <c r="ACU21" s="299">
        <v>13781261.67</v>
      </c>
      <c r="ACV21" s="299">
        <v>8588582.8000000007</v>
      </c>
      <c r="ACW21" s="299">
        <v>315096762.25</v>
      </c>
      <c r="ACX21" s="299">
        <v>65216190.5</v>
      </c>
      <c r="ACY21" s="299">
        <v>38601118.32</v>
      </c>
      <c r="ACZ21" s="299">
        <v>13684321.020000001</v>
      </c>
      <c r="ADA21" s="299">
        <v>19547183</v>
      </c>
      <c r="ADB21" s="299">
        <v>15446482.43</v>
      </c>
      <c r="ADC21" s="299">
        <v>16143730.17</v>
      </c>
      <c r="ADD21" s="299">
        <v>12501220.569999998</v>
      </c>
      <c r="ADE21" s="299">
        <v>11497558.52</v>
      </c>
      <c r="ADF21" s="299">
        <v>15134322.210000001</v>
      </c>
      <c r="ADG21" s="299">
        <v>24775546.630000003</v>
      </c>
      <c r="ADH21" s="299">
        <v>11887437.5</v>
      </c>
      <c r="ADI21" s="299">
        <v>13060908.75</v>
      </c>
      <c r="ADJ21" s="299">
        <v>18854101.68</v>
      </c>
      <c r="ADK21" s="299">
        <v>24257271.799999997</v>
      </c>
      <c r="ADL21" s="299">
        <v>13681967.6</v>
      </c>
      <c r="ADM21" s="299">
        <v>29664464.52</v>
      </c>
      <c r="ADN21" s="299">
        <v>14176193</v>
      </c>
      <c r="ADO21" s="299">
        <v>20796246.710000001</v>
      </c>
      <c r="ADP21" s="299"/>
      <c r="ADQ21" s="299">
        <v>200814728.09999999</v>
      </c>
      <c r="ADR21" s="299">
        <v>24810415</v>
      </c>
      <c r="ADS21" s="299">
        <v>20501823.800000001</v>
      </c>
      <c r="ADT21" s="299">
        <v>14333199</v>
      </c>
      <c r="ADU21" s="299">
        <v>12120361.5</v>
      </c>
      <c r="ADV21" s="299">
        <v>32794825</v>
      </c>
      <c r="ADW21" s="299">
        <v>12360645</v>
      </c>
      <c r="ADX21" s="299">
        <v>15046079.66</v>
      </c>
      <c r="ADY21" s="299">
        <v>11898207.5</v>
      </c>
      <c r="ADZ21" s="299">
        <v>4845880</v>
      </c>
      <c r="AEA21" s="299">
        <v>71989136</v>
      </c>
      <c r="AEB21" s="299">
        <v>80052161.75999999</v>
      </c>
      <c r="AEC21" s="299">
        <v>33661695</v>
      </c>
      <c r="AED21" s="299">
        <v>20872280</v>
      </c>
      <c r="AEE21" s="299">
        <v>36459666</v>
      </c>
      <c r="AEF21" s="299">
        <v>34991490.75</v>
      </c>
      <c r="AEG21" s="299">
        <v>21827262</v>
      </c>
      <c r="AEH21" s="299">
        <v>25062403</v>
      </c>
      <c r="AEI21" s="299">
        <v>16499931.75</v>
      </c>
      <c r="AEJ21" s="299">
        <v>23094671.66</v>
      </c>
      <c r="AEK21" s="299">
        <v>24091187</v>
      </c>
      <c r="AEL21" s="299">
        <v>19681232</v>
      </c>
      <c r="AEM21" s="299">
        <v>19130546</v>
      </c>
      <c r="AEN21" s="299">
        <v>172978450.5</v>
      </c>
      <c r="AEO21" s="299">
        <v>34433582</v>
      </c>
      <c r="AEP21" s="299">
        <v>27287400</v>
      </c>
      <c r="AEQ21" s="299">
        <v>21035902.5</v>
      </c>
      <c r="AER21" s="299">
        <v>27488185.579999998</v>
      </c>
      <c r="AES21" s="299">
        <v>19334424.5</v>
      </c>
      <c r="AET21" s="299">
        <v>14873044</v>
      </c>
      <c r="AEU21" s="299">
        <v>29798560</v>
      </c>
      <c r="AEV21" s="299">
        <v>31985238</v>
      </c>
      <c r="AEW21" s="299">
        <v>14591212.9</v>
      </c>
      <c r="AEX21" s="299">
        <v>36252862</v>
      </c>
      <c r="AEY21" s="299">
        <v>15488536</v>
      </c>
      <c r="AEZ21" s="299">
        <v>143679323.25</v>
      </c>
      <c r="AFA21" s="299">
        <v>8956288</v>
      </c>
      <c r="AFB21" s="299">
        <v>10835995.24</v>
      </c>
      <c r="AFC21" s="299">
        <v>11147669</v>
      </c>
      <c r="AFD21" s="299">
        <v>27507589.5</v>
      </c>
      <c r="AFE21" s="299">
        <v>14155989</v>
      </c>
      <c r="AFF21" s="299">
        <v>8210473</v>
      </c>
      <c r="AFG21" s="299">
        <v>11191001.93</v>
      </c>
      <c r="AFH21" s="299">
        <v>9373378</v>
      </c>
      <c r="AFI21" s="299">
        <v>11489195</v>
      </c>
      <c r="AFJ21" s="299">
        <v>8505971</v>
      </c>
      <c r="AFK21" s="299">
        <v>214186593.22</v>
      </c>
      <c r="AFL21" s="299">
        <v>52266134.560000002</v>
      </c>
      <c r="AFM21" s="299">
        <v>27596466.399999999</v>
      </c>
      <c r="AFN21" s="299">
        <v>14932758.41</v>
      </c>
      <c r="AFO21" s="299">
        <v>35671895.920000002</v>
      </c>
      <c r="AFP21" s="299">
        <v>27186104.5</v>
      </c>
      <c r="AFQ21" s="299">
        <v>15964088</v>
      </c>
      <c r="AFR21" s="299">
        <v>15439147.25</v>
      </c>
      <c r="AFS21" s="299">
        <v>340648993.78999996</v>
      </c>
      <c r="AFT21" s="299">
        <v>156882192.13</v>
      </c>
      <c r="AFU21" s="299">
        <v>12706314</v>
      </c>
      <c r="AFV21" s="299">
        <v>37213404</v>
      </c>
      <c r="AFW21" s="299">
        <v>49094928</v>
      </c>
      <c r="AFX21" s="299">
        <v>28512959</v>
      </c>
      <c r="AFY21" s="299">
        <v>28233379.66</v>
      </c>
      <c r="AFZ21" s="299">
        <v>19341791.52</v>
      </c>
      <c r="AGA21" s="299">
        <v>9934899</v>
      </c>
      <c r="AGB21" s="299">
        <v>18598352.199999999</v>
      </c>
      <c r="AGC21" s="299">
        <v>21563327</v>
      </c>
      <c r="AGD21" s="299">
        <v>13962299</v>
      </c>
      <c r="AGE21" s="299">
        <v>13139706</v>
      </c>
      <c r="AGF21" s="299">
        <v>14303866.83</v>
      </c>
      <c r="AGG21" s="299">
        <v>13746859</v>
      </c>
      <c r="AGH21" s="299">
        <v>13263096.35</v>
      </c>
      <c r="AGI21" s="299">
        <v>11814080</v>
      </c>
      <c r="AGJ21" s="299">
        <v>80646347</v>
      </c>
      <c r="AGK21" s="299">
        <v>9434310</v>
      </c>
      <c r="AGL21" s="299">
        <v>12008905</v>
      </c>
      <c r="AGM21" s="299">
        <v>12510343</v>
      </c>
      <c r="AGN21" s="299">
        <v>26093569.5</v>
      </c>
      <c r="AGO21" s="299">
        <v>12183282.5</v>
      </c>
      <c r="AGP21" s="299">
        <v>10353384</v>
      </c>
    </row>
    <row r="22" spans="1:874" x14ac:dyDescent="0.25">
      <c r="B22" s="298" t="s">
        <v>31</v>
      </c>
      <c r="C22" s="297" t="s">
        <v>32</v>
      </c>
      <c r="D22" s="299">
        <v>39571612.75</v>
      </c>
      <c r="E22" s="299">
        <v>2700138.34</v>
      </c>
      <c r="F22" s="299">
        <v>4224994.84</v>
      </c>
      <c r="G22" s="299">
        <v>1703325.33</v>
      </c>
      <c r="H22" s="299">
        <v>4750871.88</v>
      </c>
      <c r="I22" s="299">
        <v>2431877.9899999998</v>
      </c>
      <c r="J22" s="299">
        <v>3734091.5500000003</v>
      </c>
      <c r="K22" s="299">
        <v>2878427.2</v>
      </c>
      <c r="L22" s="299">
        <v>3333218.0300000003</v>
      </c>
      <c r="M22" s="299">
        <v>2438573.96</v>
      </c>
      <c r="N22" s="299">
        <v>1329531.25</v>
      </c>
      <c r="O22" s="299">
        <v>1519114.1099999999</v>
      </c>
      <c r="P22" s="299">
        <v>1277157.24</v>
      </c>
      <c r="Q22" s="299">
        <v>2159827.61</v>
      </c>
      <c r="R22" s="299">
        <v>1706605.4</v>
      </c>
      <c r="S22" s="299">
        <v>2420845.23</v>
      </c>
      <c r="T22" s="299">
        <v>1787989.49</v>
      </c>
      <c r="U22" s="299">
        <v>139894</v>
      </c>
      <c r="V22" s="299">
        <v>30561557.73</v>
      </c>
      <c r="W22" s="299">
        <v>7250875.8299999991</v>
      </c>
      <c r="X22" s="299">
        <v>1812887.14</v>
      </c>
      <c r="Y22" s="299">
        <v>2421983.83</v>
      </c>
      <c r="Z22" s="299">
        <v>3128188.04</v>
      </c>
      <c r="AA22" s="299">
        <v>2305543.7699999996</v>
      </c>
      <c r="AB22" s="299">
        <v>1412450.13</v>
      </c>
      <c r="AC22" s="299">
        <v>6080576.21</v>
      </c>
      <c r="AD22" s="299">
        <v>2390159.5099999998</v>
      </c>
      <c r="AE22" s="299">
        <v>2115403.9</v>
      </c>
      <c r="AF22" s="299">
        <v>5931012.3100000005</v>
      </c>
      <c r="AG22" s="299">
        <v>2397141.81</v>
      </c>
      <c r="AH22" s="299">
        <v>4439008.41</v>
      </c>
      <c r="AI22" s="299">
        <v>3991686.5</v>
      </c>
      <c r="AJ22" s="299">
        <v>2644869.98</v>
      </c>
      <c r="AK22" s="299">
        <v>1476384.93</v>
      </c>
      <c r="AL22" s="299">
        <v>1573401</v>
      </c>
      <c r="AM22" s="299">
        <v>3411453.5300000003</v>
      </c>
      <c r="AN22" s="299">
        <v>1130463.44</v>
      </c>
      <c r="AO22" s="299">
        <v>1689488.23</v>
      </c>
      <c r="AP22" s="299">
        <v>1582441.8199999998</v>
      </c>
      <c r="AQ22" s="299">
        <v>1922804.53</v>
      </c>
      <c r="AR22" s="299">
        <v>729242</v>
      </c>
      <c r="AS22" s="299">
        <v>689445.41</v>
      </c>
      <c r="AT22" s="299">
        <v>18733579.030000001</v>
      </c>
      <c r="AU22" s="299">
        <v>1154571.5900000001</v>
      </c>
      <c r="AV22" s="299">
        <v>761751.65</v>
      </c>
      <c r="AW22" s="299">
        <v>843495.74</v>
      </c>
      <c r="AX22" s="299">
        <v>2978490.1100000003</v>
      </c>
      <c r="AY22" s="299">
        <v>2904125.1599999997</v>
      </c>
      <c r="AZ22" s="299">
        <v>939733.14999999991</v>
      </c>
      <c r="BA22" s="299">
        <v>1339830.6099999999</v>
      </c>
      <c r="BB22" s="299">
        <v>1209926.1399999999</v>
      </c>
      <c r="BC22" s="299">
        <v>927296.99999999988</v>
      </c>
      <c r="BD22" s="299">
        <v>265463.40000000002</v>
      </c>
      <c r="BE22" s="299">
        <v>763736.38</v>
      </c>
      <c r="BF22" s="299">
        <v>4509844.1399999997</v>
      </c>
      <c r="BG22" s="299">
        <v>708960.47</v>
      </c>
      <c r="BH22" s="299">
        <v>219819.19999999998</v>
      </c>
      <c r="BI22" s="299">
        <v>19753691.310000002</v>
      </c>
      <c r="BJ22" s="299">
        <v>8286616.0300000003</v>
      </c>
      <c r="BK22" s="299">
        <v>2620760.75</v>
      </c>
      <c r="BL22" s="299">
        <v>1734547.77</v>
      </c>
      <c r="BM22" s="299">
        <v>3980227.78</v>
      </c>
      <c r="BN22" s="299">
        <v>2359640.34</v>
      </c>
      <c r="BO22" s="299">
        <v>2410122.6</v>
      </c>
      <c r="BP22" s="299">
        <v>20971018.919999998</v>
      </c>
      <c r="BQ22" s="299">
        <v>3201407.3600000003</v>
      </c>
      <c r="BR22" s="299">
        <v>2509235.4099999997</v>
      </c>
      <c r="BS22" s="299">
        <v>3292164.96</v>
      </c>
      <c r="BT22" s="299">
        <v>2647099.12</v>
      </c>
      <c r="BU22" s="299">
        <v>1700240.98</v>
      </c>
      <c r="BV22" s="299">
        <v>1814149.3199999998</v>
      </c>
      <c r="BW22" s="299">
        <v>3015060.6400000006</v>
      </c>
      <c r="BX22" s="299">
        <v>4910026.76</v>
      </c>
      <c r="BY22" s="299">
        <v>1277824.17</v>
      </c>
      <c r="BZ22" s="299">
        <v>1895813.57</v>
      </c>
      <c r="CA22" s="299">
        <v>3638909.4800000004</v>
      </c>
      <c r="CB22" s="299">
        <v>1189316.69</v>
      </c>
      <c r="CC22" s="299">
        <v>1258942.73</v>
      </c>
      <c r="CD22" s="299">
        <v>1061784.22</v>
      </c>
      <c r="CE22" s="299">
        <v>35060975.229999997</v>
      </c>
      <c r="CF22" s="299">
        <v>2284130.38</v>
      </c>
      <c r="CG22" s="299">
        <v>5054345.8599999994</v>
      </c>
      <c r="CH22" s="299">
        <v>1743669.45</v>
      </c>
      <c r="CI22" s="299">
        <v>2121249.62</v>
      </c>
      <c r="CJ22" s="299">
        <v>2348701.96</v>
      </c>
      <c r="CK22" s="299">
        <v>2108968.31</v>
      </c>
      <c r="CL22" s="299">
        <v>2924450.68</v>
      </c>
      <c r="CM22" s="299">
        <v>1222957.1099999999</v>
      </c>
      <c r="CN22" s="299">
        <v>2880003.6799999997</v>
      </c>
      <c r="CO22" s="299">
        <v>1542242.6400000001</v>
      </c>
      <c r="CP22" s="299">
        <v>2582814.06</v>
      </c>
      <c r="CQ22" s="299">
        <v>1708477.94</v>
      </c>
      <c r="CR22" s="299">
        <v>18317395.760000002</v>
      </c>
      <c r="CS22" s="299">
        <v>2478820.9099999997</v>
      </c>
      <c r="CT22" s="299">
        <v>3258920.27</v>
      </c>
      <c r="CU22" s="299">
        <v>2901717.75</v>
      </c>
      <c r="CV22" s="299">
        <v>1398119.2599999998</v>
      </c>
      <c r="CW22" s="299">
        <v>4223530.8099999996</v>
      </c>
      <c r="CX22" s="299">
        <v>2377852.5</v>
      </c>
      <c r="CY22" s="299">
        <v>904591.56</v>
      </c>
      <c r="CZ22" s="299">
        <v>12815640.02</v>
      </c>
      <c r="DA22" s="299">
        <v>12020639.68</v>
      </c>
      <c r="DB22" s="299">
        <v>2707521.85</v>
      </c>
      <c r="DC22" s="299">
        <v>1896834.29</v>
      </c>
      <c r="DD22" s="299">
        <v>3171329.4000000004</v>
      </c>
      <c r="DE22" s="299">
        <v>2263039.6599999997</v>
      </c>
      <c r="DF22" s="299">
        <v>2182722.0699999998</v>
      </c>
      <c r="DG22" s="299">
        <v>2241729.7800000003</v>
      </c>
      <c r="DH22" s="299">
        <v>960791.3</v>
      </c>
      <c r="DI22" s="299">
        <v>43146433.230000004</v>
      </c>
      <c r="DJ22" s="299">
        <v>1782865.2899999998</v>
      </c>
      <c r="DK22" s="299">
        <v>2778986.78</v>
      </c>
      <c r="DL22" s="299">
        <v>2720875.94</v>
      </c>
      <c r="DM22" s="299">
        <v>3037283.5599999996</v>
      </c>
      <c r="DN22" s="299">
        <v>2535349.98</v>
      </c>
      <c r="DO22" s="299">
        <v>3376027.4000000004</v>
      </c>
      <c r="DP22" s="299">
        <v>2295725.46</v>
      </c>
      <c r="DQ22" s="299">
        <v>3265348.8000000003</v>
      </c>
      <c r="DR22" s="299">
        <v>17246319.789999999</v>
      </c>
      <c r="DS22" s="299">
        <v>2508029.44</v>
      </c>
      <c r="DT22" s="299">
        <v>6531215.7400000002</v>
      </c>
      <c r="DU22" s="299">
        <v>5611563.6099999994</v>
      </c>
      <c r="DV22" s="299">
        <v>2402746</v>
      </c>
      <c r="DW22" s="299">
        <v>4277038.8600000003</v>
      </c>
      <c r="DX22" s="299">
        <v>3017607.55</v>
      </c>
      <c r="DY22" s="299">
        <v>757644.64</v>
      </c>
      <c r="DZ22" s="299">
        <v>1808692.9699999997</v>
      </c>
      <c r="EA22" s="299">
        <v>1796708.37</v>
      </c>
      <c r="EB22" s="299">
        <v>4283632.5</v>
      </c>
      <c r="EC22" s="299">
        <v>12149037.050000001</v>
      </c>
      <c r="ED22" s="299">
        <v>11564400.219999999</v>
      </c>
      <c r="EE22" s="299">
        <v>1738332.3</v>
      </c>
      <c r="EF22" s="299">
        <v>2154253.37</v>
      </c>
      <c r="EG22" s="299">
        <v>1890157.58</v>
      </c>
      <c r="EH22" s="299">
        <v>3180698.7699999996</v>
      </c>
      <c r="EI22" s="299">
        <v>4886093.6300000008</v>
      </c>
      <c r="EJ22" s="299">
        <v>1702128.76</v>
      </c>
      <c r="EK22" s="299">
        <v>1714452.65</v>
      </c>
      <c r="EL22" s="299">
        <v>25738198.100000001</v>
      </c>
      <c r="EM22" s="299">
        <v>1960433.6099999999</v>
      </c>
      <c r="EN22" s="299">
        <v>1772419.22</v>
      </c>
      <c r="EO22" s="299">
        <v>2000740.94</v>
      </c>
      <c r="EP22" s="299">
        <v>1176667.73</v>
      </c>
      <c r="EQ22" s="299">
        <v>1036782</v>
      </c>
      <c r="ER22" s="299">
        <v>2823364.55</v>
      </c>
      <c r="ES22" s="299">
        <v>1731389.69</v>
      </c>
      <c r="ET22" s="299">
        <v>1447866.91</v>
      </c>
      <c r="EU22" s="299">
        <v>18944486.84</v>
      </c>
      <c r="EV22" s="299">
        <v>1120805.8500000001</v>
      </c>
      <c r="EW22" s="299">
        <v>1761038.76</v>
      </c>
      <c r="EX22" s="299">
        <v>1994034.19</v>
      </c>
      <c r="EY22" s="299">
        <v>3252519.24</v>
      </c>
      <c r="EZ22" s="299">
        <v>2543049.96</v>
      </c>
      <c r="FA22" s="299">
        <v>3139994.7</v>
      </c>
      <c r="FB22" s="299">
        <v>1719272.57</v>
      </c>
      <c r="FC22" s="299">
        <v>1235106.75</v>
      </c>
      <c r="FD22" s="299">
        <v>1102302.56</v>
      </c>
      <c r="FE22" s="299">
        <v>1242898.07</v>
      </c>
      <c r="FF22" s="299">
        <v>192856.86</v>
      </c>
      <c r="FG22" s="299">
        <v>12884815.189999999</v>
      </c>
      <c r="FH22" s="299">
        <v>1225582.9099999999</v>
      </c>
      <c r="FI22" s="299">
        <v>607679</v>
      </c>
      <c r="FJ22" s="299">
        <v>501740.5</v>
      </c>
      <c r="FK22" s="299">
        <v>570110.03</v>
      </c>
      <c r="FL22" s="299">
        <v>1135630</v>
      </c>
      <c r="FM22" s="299">
        <v>0</v>
      </c>
      <c r="FN22" s="299">
        <v>17714</v>
      </c>
      <c r="FO22" s="299">
        <v>30794473.439999998</v>
      </c>
      <c r="FP22" s="299">
        <v>1885504.76</v>
      </c>
      <c r="FQ22" s="299">
        <v>2711910.71</v>
      </c>
      <c r="FR22" s="299">
        <v>2411298.2300000004</v>
      </c>
      <c r="FS22" s="299">
        <v>3625822.02</v>
      </c>
      <c r="FT22" s="299">
        <v>1756994.6</v>
      </c>
      <c r="FU22" s="299">
        <v>3066633.55</v>
      </c>
      <c r="FV22" s="299">
        <v>2853219.41</v>
      </c>
      <c r="FW22" s="299">
        <v>2353317.63</v>
      </c>
      <c r="FX22" s="299">
        <v>1977410.0699999998</v>
      </c>
      <c r="FY22" s="299">
        <v>4415783.3499999996</v>
      </c>
      <c r="FZ22" s="299">
        <v>2003291.67</v>
      </c>
      <c r="GA22" s="299">
        <v>1415544.0499999998</v>
      </c>
      <c r="GB22" s="299">
        <v>19171850.119999997</v>
      </c>
      <c r="GC22" s="299">
        <v>1568197.58</v>
      </c>
      <c r="GD22" s="299">
        <v>1894907.46</v>
      </c>
      <c r="GE22" s="299">
        <v>3619566.63</v>
      </c>
      <c r="GF22" s="299">
        <v>2742725.97</v>
      </c>
      <c r="GG22" s="299">
        <v>2018724.2200000002</v>
      </c>
      <c r="GH22" s="299">
        <v>1886162.82</v>
      </c>
      <c r="GI22" s="299">
        <v>5226275.7</v>
      </c>
      <c r="GJ22" s="299">
        <v>1792747.36</v>
      </c>
      <c r="GK22" s="299">
        <v>136018.4</v>
      </c>
      <c r="GL22" s="299">
        <v>305889.59999999998</v>
      </c>
      <c r="GM22" s="299">
        <v>166720.5</v>
      </c>
      <c r="GN22" s="299">
        <v>13087829.08</v>
      </c>
      <c r="GO22" s="299">
        <v>1044488.5</v>
      </c>
      <c r="GP22" s="299">
        <v>1771577.1300000004</v>
      </c>
      <c r="GQ22" s="299">
        <v>2724584.77</v>
      </c>
      <c r="GR22" s="299">
        <v>944688.96</v>
      </c>
      <c r="GS22" s="299">
        <v>2015266.65</v>
      </c>
      <c r="GT22" s="299">
        <v>2213564.62</v>
      </c>
      <c r="GU22" s="299">
        <v>451357.4</v>
      </c>
      <c r="GV22" s="299">
        <v>10774464.810000001</v>
      </c>
      <c r="GW22" s="299">
        <v>377347.55</v>
      </c>
      <c r="GX22" s="299">
        <v>1046952.3</v>
      </c>
      <c r="GY22" s="299">
        <v>1007343</v>
      </c>
      <c r="GZ22" s="299">
        <v>22877227.390000001</v>
      </c>
      <c r="HA22" s="299">
        <v>2192617.84</v>
      </c>
      <c r="HB22" s="299">
        <v>3327750.46</v>
      </c>
      <c r="HC22" s="299">
        <v>3343900.73</v>
      </c>
      <c r="HD22" s="299">
        <v>2249396.73</v>
      </c>
      <c r="HE22" s="299">
        <v>3316444.17</v>
      </c>
      <c r="HF22" s="299">
        <v>15617041.18</v>
      </c>
      <c r="HG22" s="299">
        <v>2487804.1100000003</v>
      </c>
      <c r="HH22" s="299">
        <v>2776267.54</v>
      </c>
      <c r="HI22" s="299">
        <v>1801860.2999999998</v>
      </c>
      <c r="HJ22" s="299">
        <v>1751513.5999999999</v>
      </c>
      <c r="HK22" s="299">
        <v>2009781.26</v>
      </c>
      <c r="HL22" s="299">
        <v>2563357.0499999998</v>
      </c>
      <c r="HM22" s="299">
        <v>1327490.76</v>
      </c>
      <c r="HN22" s="299">
        <v>21714528.000000004</v>
      </c>
      <c r="HO22" s="299">
        <v>7981907.3900000006</v>
      </c>
      <c r="HP22" s="299">
        <v>772720.3</v>
      </c>
      <c r="HQ22" s="299">
        <v>1366054.79</v>
      </c>
      <c r="HR22" s="299">
        <v>1895396.4</v>
      </c>
      <c r="HS22" s="299">
        <v>1292337.08</v>
      </c>
      <c r="HT22" s="299">
        <v>3104517.88</v>
      </c>
      <c r="HU22" s="299">
        <v>1288679.83</v>
      </c>
      <c r="HV22" s="299">
        <v>1426191.29</v>
      </c>
      <c r="HW22" s="299">
        <v>1944554.2799999998</v>
      </c>
      <c r="HX22" s="299">
        <v>1853325.4500000002</v>
      </c>
      <c r="HY22" s="299">
        <v>2589171.2400000002</v>
      </c>
      <c r="HZ22" s="299">
        <v>885175.44</v>
      </c>
      <c r="IA22" s="299">
        <v>1978732.7799999998</v>
      </c>
      <c r="IB22" s="299">
        <v>1139286.8900000001</v>
      </c>
      <c r="IC22" s="299">
        <v>936584.26</v>
      </c>
      <c r="ID22" s="299">
        <v>15065742.180000002</v>
      </c>
      <c r="IE22" s="299">
        <v>7727405.8200000003</v>
      </c>
      <c r="IF22" s="299">
        <v>916911.5</v>
      </c>
      <c r="IG22" s="299">
        <v>1561178.9899999998</v>
      </c>
      <c r="IH22" s="299">
        <v>1748096.5</v>
      </c>
      <c r="II22" s="299">
        <v>1207052</v>
      </c>
      <c r="IJ22" s="299">
        <v>605886</v>
      </c>
      <c r="IK22" s="299">
        <v>368512.5</v>
      </c>
      <c r="IL22" s="299">
        <v>527844</v>
      </c>
      <c r="IM22" s="299">
        <v>715362</v>
      </c>
      <c r="IN22" s="299">
        <v>633357.80000000005</v>
      </c>
      <c r="IO22" s="299">
        <v>22968237.289999999</v>
      </c>
      <c r="IP22" s="299">
        <v>11171673.529999999</v>
      </c>
      <c r="IQ22" s="299">
        <v>3317374.3999999994</v>
      </c>
      <c r="IR22" s="299">
        <v>2061407.83</v>
      </c>
      <c r="IS22" s="299">
        <v>1530322.06</v>
      </c>
      <c r="IT22" s="299">
        <v>1126968.1000000001</v>
      </c>
      <c r="IU22" s="299">
        <v>2101427.4900000002</v>
      </c>
      <c r="IV22" s="299">
        <v>1175453.22</v>
      </c>
      <c r="IW22" s="299">
        <v>1155018.28</v>
      </c>
      <c r="IX22" s="299">
        <v>2018952.3499999999</v>
      </c>
      <c r="IY22" s="299">
        <v>1799704.25</v>
      </c>
      <c r="IZ22" s="299">
        <v>1493478.5099999998</v>
      </c>
      <c r="JA22" s="299">
        <v>13453376.419999998</v>
      </c>
      <c r="JB22" s="299">
        <v>8812893.9000000004</v>
      </c>
      <c r="JC22" s="299">
        <v>1878072.82</v>
      </c>
      <c r="JD22" s="299">
        <v>1683908.71</v>
      </c>
      <c r="JE22" s="299">
        <v>1490336.73</v>
      </c>
      <c r="JF22" s="299">
        <v>1748918.6600000001</v>
      </c>
      <c r="JG22" s="299">
        <v>11737205.01</v>
      </c>
      <c r="JH22" s="299">
        <v>1226214.4300000002</v>
      </c>
      <c r="JI22" s="299">
        <v>2144882.69</v>
      </c>
      <c r="JJ22" s="299">
        <v>2701389.3400000003</v>
      </c>
      <c r="JK22" s="299">
        <v>1616413.73</v>
      </c>
      <c r="JL22" s="299">
        <v>3975634.9699999997</v>
      </c>
      <c r="JM22" s="299">
        <v>1435674.55</v>
      </c>
      <c r="JN22" s="299">
        <v>9504624.8500000015</v>
      </c>
      <c r="JO22" s="299">
        <v>10081946.9</v>
      </c>
      <c r="JP22" s="299">
        <v>455556.96</v>
      </c>
      <c r="JQ22" s="299">
        <v>1006919.38</v>
      </c>
      <c r="JR22" s="299">
        <v>2466795.25</v>
      </c>
      <c r="JS22" s="299">
        <v>259558</v>
      </c>
      <c r="JT22" s="299">
        <v>4591654.4700000007</v>
      </c>
      <c r="JU22" s="299">
        <v>2258666.44</v>
      </c>
      <c r="JV22" s="299">
        <v>1276313.44</v>
      </c>
      <c r="JW22" s="299">
        <v>2165765.7600000002</v>
      </c>
      <c r="JX22" s="299">
        <v>725009.45</v>
      </c>
      <c r="JY22" s="299">
        <v>1320715.72</v>
      </c>
      <c r="JZ22" s="299">
        <v>1131900.3400000001</v>
      </c>
      <c r="KA22" s="299">
        <v>224883</v>
      </c>
      <c r="KB22" s="299">
        <v>1004110.73</v>
      </c>
      <c r="KC22" s="299">
        <v>26615614.329999998</v>
      </c>
      <c r="KD22" s="299">
        <v>1499716.75</v>
      </c>
      <c r="KE22" s="299">
        <v>799050.35</v>
      </c>
      <c r="KF22" s="299">
        <v>3187450.19</v>
      </c>
      <c r="KG22" s="299">
        <v>2702091.1</v>
      </c>
      <c r="KH22" s="299">
        <v>1579176.5</v>
      </c>
      <c r="KI22" s="299">
        <v>5216021.9499999993</v>
      </c>
      <c r="KJ22" s="299">
        <v>406265</v>
      </c>
      <c r="KK22" s="299">
        <v>635772.75</v>
      </c>
      <c r="KL22" s="299">
        <v>10155830.52</v>
      </c>
      <c r="KM22" s="299">
        <v>1940707.68</v>
      </c>
      <c r="KN22" s="299">
        <v>2912244.03</v>
      </c>
      <c r="KO22" s="299">
        <v>3708333.6799999997</v>
      </c>
      <c r="KP22" s="299">
        <v>1901891.59</v>
      </c>
      <c r="KQ22" s="299">
        <v>2321904.2800000003</v>
      </c>
      <c r="KR22" s="299">
        <v>10305086.190000001</v>
      </c>
      <c r="KS22" s="299">
        <v>2449521.36</v>
      </c>
      <c r="KT22" s="299">
        <v>19079493.32</v>
      </c>
      <c r="KU22" s="299">
        <v>2236420.92</v>
      </c>
      <c r="KV22" s="299">
        <v>1798961.0200000003</v>
      </c>
      <c r="KW22" s="299">
        <v>2762935.66</v>
      </c>
      <c r="KX22" s="299">
        <v>3200919.78</v>
      </c>
      <c r="KY22" s="299">
        <v>2356207.64</v>
      </c>
      <c r="KZ22" s="299">
        <v>2052167.0299999998</v>
      </c>
      <c r="LA22" s="299">
        <v>1367093.48</v>
      </c>
      <c r="LB22" s="299">
        <v>28441634.690000001</v>
      </c>
      <c r="LC22" s="299">
        <v>8230216.1500000004</v>
      </c>
      <c r="LD22" s="299">
        <v>12414487.08</v>
      </c>
      <c r="LE22" s="299">
        <v>8699130.1500000004</v>
      </c>
      <c r="LF22" s="299">
        <v>644771</v>
      </c>
      <c r="LG22" s="299">
        <v>654182.25</v>
      </c>
      <c r="LH22" s="299">
        <v>571187.5</v>
      </c>
      <c r="LI22" s="299">
        <v>2596495.2625000002</v>
      </c>
      <c r="LJ22" s="299">
        <v>1198451.98</v>
      </c>
      <c r="LK22" s="299">
        <v>809143</v>
      </c>
      <c r="LL22" s="299">
        <v>12292005.4</v>
      </c>
      <c r="LM22" s="299">
        <v>2937788.6900000004</v>
      </c>
      <c r="LN22" s="299">
        <v>1532910.63</v>
      </c>
      <c r="LO22" s="299">
        <v>24622904.970000003</v>
      </c>
      <c r="LP22" s="299">
        <v>8556999.629999999</v>
      </c>
      <c r="LQ22" s="299">
        <v>16574142.34</v>
      </c>
      <c r="LR22" s="299">
        <v>10233176.469999999</v>
      </c>
      <c r="LS22" s="299">
        <v>1335989.8999999999</v>
      </c>
      <c r="LT22" s="299">
        <v>3392505.4699999997</v>
      </c>
      <c r="LU22" s="299">
        <v>3462429.16</v>
      </c>
      <c r="LV22" s="299">
        <v>1260263.1000000001</v>
      </c>
      <c r="LW22" s="299">
        <v>2868219.0799999996</v>
      </c>
      <c r="LX22" s="299">
        <v>2993593.9</v>
      </c>
      <c r="LY22" s="299">
        <v>5826701.8399999999</v>
      </c>
      <c r="LZ22" s="299">
        <v>1790052.7600000002</v>
      </c>
      <c r="MA22" s="299">
        <v>28672604.550000001</v>
      </c>
      <c r="MB22" s="299">
        <v>1973557.5599999998</v>
      </c>
      <c r="MC22" s="299">
        <v>1517696.0799999998</v>
      </c>
      <c r="MD22" s="299">
        <v>1230559.1299999999</v>
      </c>
      <c r="ME22" s="299">
        <v>1205640.33</v>
      </c>
      <c r="MF22" s="299">
        <v>1467943.2999999998</v>
      </c>
      <c r="MG22" s="299">
        <v>1468195.85</v>
      </c>
      <c r="MH22" s="299">
        <v>1731767.3599999999</v>
      </c>
      <c r="MI22" s="299">
        <v>2191089.5699999998</v>
      </c>
      <c r="MJ22" s="299">
        <v>1094031.67</v>
      </c>
      <c r="MK22" s="299">
        <v>1526716.4000000001</v>
      </c>
      <c r="ML22" s="299">
        <v>959908.27</v>
      </c>
      <c r="MM22" s="299">
        <v>21047552.449999999</v>
      </c>
      <c r="MN22" s="299">
        <v>1348597.3199999998</v>
      </c>
      <c r="MO22" s="299">
        <v>768619</v>
      </c>
      <c r="MP22" s="299">
        <v>3100257.5</v>
      </c>
      <c r="MQ22" s="299">
        <v>2714330.6</v>
      </c>
      <c r="MR22" s="299">
        <v>456480.32500000001</v>
      </c>
      <c r="MS22" s="299">
        <v>1403061.7</v>
      </c>
      <c r="MT22" s="299">
        <v>906519</v>
      </c>
      <c r="MU22" s="299">
        <v>2229715.85</v>
      </c>
      <c r="MV22" s="299">
        <v>426103.5</v>
      </c>
      <c r="MW22" s="299">
        <v>43764965.259999998</v>
      </c>
      <c r="MX22" s="299">
        <v>2403195</v>
      </c>
      <c r="MY22" s="299">
        <v>1482757.83</v>
      </c>
      <c r="MZ22" s="299">
        <v>8764319.3100000005</v>
      </c>
      <c r="NA22" s="299">
        <v>1466412.6400000001</v>
      </c>
      <c r="NB22" s="299">
        <v>3905135.87</v>
      </c>
      <c r="NC22" s="299">
        <v>6673068.2800000003</v>
      </c>
      <c r="ND22" s="299">
        <v>5802646.5299999993</v>
      </c>
      <c r="NE22" s="299">
        <v>705403.86</v>
      </c>
      <c r="NF22" s="299">
        <v>2645209.39</v>
      </c>
      <c r="NG22" s="299">
        <v>1495451</v>
      </c>
      <c r="NH22" s="299">
        <v>965917.08</v>
      </c>
      <c r="NI22" s="299">
        <v>10536145.76</v>
      </c>
      <c r="NJ22" s="299">
        <v>1530455.9100000001</v>
      </c>
      <c r="NK22" s="299">
        <v>1433102.58</v>
      </c>
      <c r="NL22" s="299">
        <v>1198749.21</v>
      </c>
      <c r="NM22" s="299">
        <v>1250430.42</v>
      </c>
      <c r="NN22" s="299">
        <v>374452.15</v>
      </c>
      <c r="NO22" s="299">
        <v>831014.16</v>
      </c>
      <c r="NP22" s="299">
        <v>19392667.890000001</v>
      </c>
      <c r="NQ22" s="299">
        <v>5901995.5899999999</v>
      </c>
      <c r="NR22" s="299">
        <v>2051801.04</v>
      </c>
      <c r="NS22" s="299">
        <v>1425767.5899999999</v>
      </c>
      <c r="NT22" s="299">
        <v>1872482.1400000001</v>
      </c>
      <c r="NU22" s="299">
        <v>2620217.6799999997</v>
      </c>
      <c r="NV22" s="299">
        <v>1302350.53</v>
      </c>
      <c r="NW22" s="299">
        <v>22760660.879999999</v>
      </c>
      <c r="NX22" s="299">
        <v>3072865.7699999996</v>
      </c>
      <c r="NY22" s="299">
        <v>1440226.3</v>
      </c>
      <c r="NZ22" s="299">
        <v>6064041</v>
      </c>
      <c r="OA22" s="299">
        <v>1502480.2000000002</v>
      </c>
      <c r="OB22" s="299">
        <v>1767776.6</v>
      </c>
      <c r="OC22" s="299">
        <v>953479.22</v>
      </c>
      <c r="OD22" s="299">
        <v>582716.4</v>
      </c>
      <c r="OE22" s="299"/>
      <c r="OF22" s="299">
        <v>20280968.149999999</v>
      </c>
      <c r="OG22" s="299">
        <v>2282864.5499999998</v>
      </c>
      <c r="OH22" s="299">
        <v>2245686.4</v>
      </c>
      <c r="OI22" s="299">
        <v>1445590.35</v>
      </c>
      <c r="OJ22" s="299">
        <v>908484.8</v>
      </c>
      <c r="OK22" s="299">
        <v>53883</v>
      </c>
      <c r="OL22" s="299">
        <v>12115653.690000001</v>
      </c>
      <c r="OM22" s="299">
        <v>1249836.4899999998</v>
      </c>
      <c r="ON22" s="299">
        <v>1662078.2399999998</v>
      </c>
      <c r="OO22" s="299">
        <v>2523135.56</v>
      </c>
      <c r="OP22" s="299">
        <v>2185220.5</v>
      </c>
      <c r="OQ22" s="299">
        <v>3871148.9</v>
      </c>
      <c r="OR22" s="299">
        <v>1529172.5899999999</v>
      </c>
      <c r="OS22" s="299">
        <v>17531554.329999998</v>
      </c>
      <c r="OT22" s="299">
        <v>593614.5</v>
      </c>
      <c r="OU22" s="299">
        <v>3211049.49</v>
      </c>
      <c r="OV22" s="299">
        <v>1354127.2999999998</v>
      </c>
      <c r="OW22" s="299">
        <v>822216.72</v>
      </c>
      <c r="OX22" s="299">
        <v>2153635.0499999998</v>
      </c>
      <c r="OY22" s="299">
        <v>1592544.8900000001</v>
      </c>
      <c r="OZ22" s="299">
        <v>1642781.8499999999</v>
      </c>
      <c r="PA22" s="299">
        <v>2048695.36</v>
      </c>
      <c r="PB22" s="299">
        <v>1662241.1300000001</v>
      </c>
      <c r="PC22" s="299">
        <v>1464043.02</v>
      </c>
      <c r="PD22" s="299">
        <v>2063677.39</v>
      </c>
      <c r="PE22" s="299">
        <v>1528155.2</v>
      </c>
      <c r="PF22" s="299">
        <v>2164796.5</v>
      </c>
      <c r="PG22" s="299">
        <v>40184788.730000004</v>
      </c>
      <c r="PH22" s="299">
        <v>771963</v>
      </c>
      <c r="PI22" s="299">
        <v>614453.4</v>
      </c>
      <c r="PJ22" s="299">
        <v>2661023.3299999996</v>
      </c>
      <c r="PK22" s="299">
        <v>3815769.3000000003</v>
      </c>
      <c r="PL22" s="299">
        <v>2426889.65</v>
      </c>
      <c r="PM22" s="299">
        <v>4857325.6400000006</v>
      </c>
      <c r="PN22" s="299">
        <v>1132542.2</v>
      </c>
      <c r="PO22" s="299">
        <v>1719524.3</v>
      </c>
      <c r="PP22" s="299">
        <v>670537.19999999995</v>
      </c>
      <c r="PQ22" s="299">
        <v>3886916.51</v>
      </c>
      <c r="PR22" s="299">
        <v>568436</v>
      </c>
      <c r="PS22" s="299">
        <v>1209587.81</v>
      </c>
      <c r="PT22" s="299">
        <v>1431898.6800000002</v>
      </c>
      <c r="PU22" s="299">
        <v>2586999.11</v>
      </c>
      <c r="PV22" s="299">
        <v>948260</v>
      </c>
      <c r="PW22" s="299">
        <v>607549.75</v>
      </c>
      <c r="PX22" s="299">
        <v>679425.7</v>
      </c>
      <c r="PY22" s="299">
        <v>1070080.25</v>
      </c>
      <c r="PZ22" s="299">
        <v>4214168.12</v>
      </c>
      <c r="QA22" s="299">
        <v>3877592.85</v>
      </c>
      <c r="QB22" s="299">
        <v>1427884.3299999998</v>
      </c>
      <c r="QC22" s="299">
        <v>21479700.91</v>
      </c>
      <c r="QD22" s="299">
        <v>613281</v>
      </c>
      <c r="QE22" s="299">
        <v>905002.2</v>
      </c>
      <c r="QF22" s="299">
        <v>907538</v>
      </c>
      <c r="QG22" s="299">
        <v>911383.8</v>
      </c>
      <c r="QH22" s="299">
        <v>1309661</v>
      </c>
      <c r="QI22" s="299">
        <v>793682.8</v>
      </c>
      <c r="QJ22" s="299">
        <v>1514326.9</v>
      </c>
      <c r="QK22" s="299">
        <v>1420349</v>
      </c>
      <c r="QL22" s="299">
        <v>579516.6</v>
      </c>
      <c r="QM22" s="299">
        <v>547399.6</v>
      </c>
      <c r="QN22" s="299">
        <v>25696865.649999999</v>
      </c>
      <c r="QO22" s="299">
        <v>1074741.3</v>
      </c>
      <c r="QP22" s="299">
        <v>667416</v>
      </c>
      <c r="QQ22" s="299">
        <v>906057</v>
      </c>
      <c r="QR22" s="299">
        <v>647543</v>
      </c>
      <c r="QS22" s="299">
        <v>998204</v>
      </c>
      <c r="QT22" s="299">
        <v>1144096.7</v>
      </c>
      <c r="QU22" s="299">
        <v>678160.4</v>
      </c>
      <c r="QV22" s="299">
        <v>879973.2</v>
      </c>
      <c r="QW22" s="299">
        <v>1473643.4</v>
      </c>
      <c r="QX22" s="299">
        <v>1594952.6</v>
      </c>
      <c r="QY22" s="299">
        <v>522572.2</v>
      </c>
      <c r="QZ22" s="299">
        <v>450838.8</v>
      </c>
      <c r="RA22" s="299">
        <v>595368</v>
      </c>
      <c r="RB22" s="299">
        <v>331814.59999999998</v>
      </c>
      <c r="RC22" s="299">
        <v>475423.8</v>
      </c>
      <c r="RD22" s="299">
        <v>698449.9</v>
      </c>
      <c r="RE22" s="299">
        <v>336088.6</v>
      </c>
      <c r="RF22" s="299">
        <v>283915.5</v>
      </c>
      <c r="RG22" s="299">
        <v>323491.36</v>
      </c>
      <c r="RH22" s="299">
        <v>13563030.08</v>
      </c>
      <c r="RI22" s="299">
        <v>664005.75</v>
      </c>
      <c r="RJ22" s="299">
        <v>1976876.8699999999</v>
      </c>
      <c r="RK22" s="299">
        <v>2123581.0700000003</v>
      </c>
      <c r="RL22" s="299">
        <v>1150144.45</v>
      </c>
      <c r="RM22" s="299">
        <v>1880472.79</v>
      </c>
      <c r="RN22" s="299">
        <v>1933671.1</v>
      </c>
      <c r="RO22" s="299">
        <v>2648341.29</v>
      </c>
      <c r="RP22" s="299">
        <v>1692754.3000000003</v>
      </c>
      <c r="RQ22" s="299">
        <v>1492256.42</v>
      </c>
      <c r="RR22" s="299">
        <v>4226087.42</v>
      </c>
      <c r="RS22" s="299">
        <v>5419991.5199999996</v>
      </c>
      <c r="RT22" s="299">
        <v>1745687.11</v>
      </c>
      <c r="RU22" s="299">
        <v>1623449.37</v>
      </c>
      <c r="RV22" s="299">
        <v>2004036.1500000001</v>
      </c>
      <c r="RW22" s="299">
        <v>907952.7</v>
      </c>
      <c r="RX22" s="299">
        <v>1176599.6199999999</v>
      </c>
      <c r="RY22" s="299">
        <v>1010046.07</v>
      </c>
      <c r="RZ22" s="299">
        <v>732868.8</v>
      </c>
      <c r="SA22" s="299">
        <v>13811676.999999998</v>
      </c>
      <c r="SB22" s="299">
        <v>1288429.33</v>
      </c>
      <c r="SC22" s="299">
        <v>1915224.51</v>
      </c>
      <c r="SD22" s="299">
        <v>1234601.5099999998</v>
      </c>
      <c r="SE22" s="299">
        <v>748264.9800000001</v>
      </c>
      <c r="SF22" s="299">
        <v>1166870.7</v>
      </c>
      <c r="SG22" s="299">
        <v>967536.29999999993</v>
      </c>
      <c r="SH22" s="299">
        <v>3857098.88</v>
      </c>
      <c r="SI22" s="299">
        <v>1448082.94</v>
      </c>
      <c r="SJ22" s="299">
        <v>1189619.78</v>
      </c>
      <c r="SK22" s="299">
        <v>1313342.78</v>
      </c>
      <c r="SL22" s="299">
        <v>2295529.4</v>
      </c>
      <c r="SM22" s="299">
        <v>984794.25</v>
      </c>
      <c r="SN22" s="299">
        <v>22394752.969999999</v>
      </c>
      <c r="SO22" s="299">
        <v>1493731.16</v>
      </c>
      <c r="SP22" s="299">
        <v>1369146.15</v>
      </c>
      <c r="SQ22" s="299">
        <v>3245664.29</v>
      </c>
      <c r="SR22" s="299">
        <v>3035252.68</v>
      </c>
      <c r="SS22" s="299">
        <v>1935421.9100000001</v>
      </c>
      <c r="ST22" s="299">
        <v>899006.57000000007</v>
      </c>
      <c r="SU22" s="299">
        <v>6108395.8799999999</v>
      </c>
      <c r="SV22" s="299">
        <v>1644997.7999999998</v>
      </c>
      <c r="SW22" s="299">
        <v>2304953.4899999998</v>
      </c>
      <c r="SX22" s="299">
        <v>3049066.4</v>
      </c>
      <c r="SY22" s="299">
        <v>1441652.5</v>
      </c>
      <c r="SZ22" s="299">
        <v>1022891.99</v>
      </c>
      <c r="TA22" s="299">
        <v>2582005.56</v>
      </c>
      <c r="TB22" s="299">
        <v>1380648.4500000002</v>
      </c>
      <c r="TC22" s="299">
        <v>1203103.98</v>
      </c>
      <c r="TD22" s="299">
        <v>6555400.7599999998</v>
      </c>
      <c r="TE22" s="299">
        <v>1348833.38</v>
      </c>
      <c r="TF22" s="299">
        <v>15979613.640000001</v>
      </c>
      <c r="TG22" s="299">
        <v>3674367.67</v>
      </c>
      <c r="TH22" s="299">
        <v>1615698.16</v>
      </c>
      <c r="TI22" s="299">
        <v>1043752.3</v>
      </c>
      <c r="TJ22" s="299">
        <v>7017147.5500000007</v>
      </c>
      <c r="TK22" s="299">
        <v>1102568.52</v>
      </c>
      <c r="TL22" s="299">
        <v>232288</v>
      </c>
      <c r="TM22" s="299">
        <v>516044.5</v>
      </c>
      <c r="TN22" s="299">
        <v>290949.25</v>
      </c>
      <c r="TO22" s="299">
        <v>9212510.1800000016</v>
      </c>
      <c r="TP22" s="299">
        <v>2836060.55</v>
      </c>
      <c r="TQ22" s="299">
        <v>1738478.45</v>
      </c>
      <c r="TR22" s="299">
        <v>3357735.08</v>
      </c>
      <c r="TS22" s="299">
        <v>1724216.7899999998</v>
      </c>
      <c r="TT22" s="299">
        <v>1120686.53</v>
      </c>
      <c r="TU22" s="299">
        <v>36860234.380000003</v>
      </c>
      <c r="TV22" s="299">
        <v>2042318.82</v>
      </c>
      <c r="TW22" s="299">
        <v>1408622.35</v>
      </c>
      <c r="TX22" s="299">
        <v>5533445.6699999999</v>
      </c>
      <c r="TY22" s="299">
        <v>645401.05000000005</v>
      </c>
      <c r="TZ22" s="299">
        <v>1725126.64</v>
      </c>
      <c r="UA22" s="299">
        <v>4382451.33</v>
      </c>
      <c r="UB22" s="299">
        <v>1488538.75</v>
      </c>
      <c r="UC22" s="299">
        <v>1228465.3899999999</v>
      </c>
      <c r="UD22" s="299">
        <v>1559561.38</v>
      </c>
      <c r="UE22" s="299">
        <v>1857224.96</v>
      </c>
      <c r="UF22" s="299">
        <v>3417323.17</v>
      </c>
      <c r="UG22" s="299">
        <v>2319034.36</v>
      </c>
      <c r="UH22" s="299">
        <v>2732001.59</v>
      </c>
      <c r="UI22" s="299">
        <v>1348754.71</v>
      </c>
      <c r="UJ22" s="299">
        <v>1123561.51</v>
      </c>
      <c r="UK22" s="299">
        <v>896873.5</v>
      </c>
      <c r="UL22" s="299">
        <v>1024940.77</v>
      </c>
      <c r="UM22" s="299">
        <v>3728788.79</v>
      </c>
      <c r="UN22" s="299">
        <v>372248.97</v>
      </c>
      <c r="UO22" s="299">
        <v>342209.64999999997</v>
      </c>
      <c r="UP22" s="299">
        <v>309630.83999999997</v>
      </c>
      <c r="UQ22" s="299">
        <v>19875602.129999999</v>
      </c>
      <c r="UR22" s="299">
        <v>2432172.7199999997</v>
      </c>
      <c r="US22" s="299">
        <v>1631488.3900000001</v>
      </c>
      <c r="UT22" s="299">
        <v>2650684.46</v>
      </c>
      <c r="UU22" s="299">
        <v>1096698.45</v>
      </c>
      <c r="UV22" s="299">
        <v>2591323.0900000003</v>
      </c>
      <c r="UW22" s="299">
        <v>2957072.36</v>
      </c>
      <c r="UX22" s="299">
        <v>1859140.94</v>
      </c>
      <c r="UY22" s="299">
        <v>884828.1</v>
      </c>
      <c r="UZ22" s="299">
        <v>5860603.1100000003</v>
      </c>
      <c r="VA22" s="299">
        <v>1761225.8399999999</v>
      </c>
      <c r="VB22" s="299">
        <v>3313174.62</v>
      </c>
      <c r="VC22" s="299">
        <v>1881367.25</v>
      </c>
      <c r="VD22" s="299">
        <v>1302934.8999999999</v>
      </c>
      <c r="VE22" s="299">
        <v>1507340.96</v>
      </c>
      <c r="VF22" s="299">
        <v>52374457.93</v>
      </c>
      <c r="VG22" s="299">
        <v>1407517.5</v>
      </c>
      <c r="VH22" s="299">
        <v>950769.35</v>
      </c>
      <c r="VI22" s="299">
        <v>715439</v>
      </c>
      <c r="VJ22" s="299">
        <v>683393.5</v>
      </c>
      <c r="VK22" s="299">
        <v>919552</v>
      </c>
      <c r="VL22" s="299">
        <v>1407191.75</v>
      </c>
      <c r="VM22" s="299">
        <v>3997899.48</v>
      </c>
      <c r="VN22" s="299">
        <v>1088896.5</v>
      </c>
      <c r="VO22" s="299">
        <v>1368452.25</v>
      </c>
      <c r="VP22" s="299">
        <v>864069</v>
      </c>
      <c r="VQ22" s="299">
        <v>1843136.75</v>
      </c>
      <c r="VR22" s="299">
        <v>1420895.5</v>
      </c>
      <c r="VS22" s="299">
        <v>1916971.5</v>
      </c>
      <c r="VT22" s="299">
        <v>2124503.25</v>
      </c>
      <c r="VU22" s="299">
        <v>823056.5</v>
      </c>
      <c r="VV22" s="299">
        <v>1135017</v>
      </c>
      <c r="VW22" s="299">
        <v>1744850.25</v>
      </c>
      <c r="VX22" s="299">
        <v>798715</v>
      </c>
      <c r="VY22" s="299">
        <v>1827701.75</v>
      </c>
      <c r="VZ22" s="299">
        <v>4241394</v>
      </c>
      <c r="WA22" s="299">
        <v>946036</v>
      </c>
      <c r="WB22" s="299">
        <v>733402.25</v>
      </c>
      <c r="WC22" s="299">
        <v>430220.5</v>
      </c>
      <c r="WD22" s="299">
        <v>797030.5</v>
      </c>
      <c r="WE22" s="299">
        <v>488694.5</v>
      </c>
      <c r="WF22" s="299">
        <v>640977.75</v>
      </c>
      <c r="WG22" s="299">
        <v>696662</v>
      </c>
      <c r="WH22" s="299">
        <v>3274698.65</v>
      </c>
      <c r="WI22" s="299">
        <v>668825.25</v>
      </c>
      <c r="WJ22" s="299">
        <v>33159</v>
      </c>
      <c r="WK22" s="299">
        <v>220526</v>
      </c>
      <c r="WL22" s="299">
        <v>154524</v>
      </c>
      <c r="WM22" s="299">
        <v>24748429.119999997</v>
      </c>
      <c r="WN22" s="299">
        <v>929817.2</v>
      </c>
      <c r="WO22" s="299">
        <v>1359004.6400000001</v>
      </c>
      <c r="WP22" s="299">
        <v>3722929.84</v>
      </c>
      <c r="WQ22" s="299">
        <v>941942.85</v>
      </c>
      <c r="WR22" s="299">
        <v>1187527</v>
      </c>
      <c r="WS22" s="299">
        <v>1635703.1</v>
      </c>
      <c r="WT22" s="299">
        <v>1054768.5</v>
      </c>
      <c r="WU22" s="299">
        <v>819063.9</v>
      </c>
      <c r="WV22" s="299">
        <v>1969201.65</v>
      </c>
      <c r="WW22" s="299">
        <v>1696106.1</v>
      </c>
      <c r="WX22" s="299">
        <v>823493.3</v>
      </c>
      <c r="WY22" s="299">
        <v>604749</v>
      </c>
      <c r="WZ22" s="299">
        <v>608296.4</v>
      </c>
      <c r="XA22" s="299">
        <v>730718.8</v>
      </c>
      <c r="XB22" s="299">
        <v>757955.9</v>
      </c>
      <c r="XC22" s="299">
        <v>442661</v>
      </c>
      <c r="XD22" s="299">
        <v>506154.84</v>
      </c>
      <c r="XE22" s="299">
        <v>572225</v>
      </c>
      <c r="XF22" s="299">
        <v>599144.19999999995</v>
      </c>
      <c r="XG22" s="299">
        <v>590408.94999999995</v>
      </c>
      <c r="XH22" s="299">
        <v>430198.2</v>
      </c>
      <c r="XI22" s="299">
        <v>314377.40000000002</v>
      </c>
      <c r="XJ22" s="299">
        <v>31836023.869999997</v>
      </c>
      <c r="XK22" s="299">
        <v>2072376.27</v>
      </c>
      <c r="XL22" s="299">
        <v>3260548.8800000004</v>
      </c>
      <c r="XM22" s="299">
        <v>2306909.7599999998</v>
      </c>
      <c r="XN22" s="299">
        <v>4982134.92</v>
      </c>
      <c r="XO22" s="299">
        <v>2179736.9700000002</v>
      </c>
      <c r="XP22" s="299">
        <v>2281339</v>
      </c>
      <c r="XQ22" s="299">
        <v>1466264.0899999999</v>
      </c>
      <c r="XR22" s="299">
        <v>4603392.2299999995</v>
      </c>
      <c r="XS22" s="299">
        <v>3933910.36</v>
      </c>
      <c r="XT22" s="299">
        <v>2537538.9000000004</v>
      </c>
      <c r="XU22" s="299">
        <v>1692647.8</v>
      </c>
      <c r="XV22" s="299">
        <v>1385055.18</v>
      </c>
      <c r="XW22" s="299">
        <v>614893</v>
      </c>
      <c r="XX22" s="299">
        <v>221961.5</v>
      </c>
      <c r="XY22" s="299">
        <v>290855</v>
      </c>
      <c r="XZ22" s="299">
        <v>310697</v>
      </c>
      <c r="YA22" s="299">
        <v>12890597.879999999</v>
      </c>
      <c r="YB22" s="299">
        <v>2119821.1799999997</v>
      </c>
      <c r="YC22" s="299">
        <v>1430509.96</v>
      </c>
      <c r="YD22" s="299">
        <v>1336175.98</v>
      </c>
      <c r="YE22" s="299">
        <v>1674959.45</v>
      </c>
      <c r="YF22" s="299">
        <v>1492141.51</v>
      </c>
      <c r="YG22" s="299">
        <v>936216.35</v>
      </c>
      <c r="YH22" s="299">
        <v>13568719.91</v>
      </c>
      <c r="YI22" s="299">
        <v>1514155.48</v>
      </c>
      <c r="YJ22" s="299">
        <v>2020796.56</v>
      </c>
      <c r="YK22" s="299">
        <v>2808041.0100000002</v>
      </c>
      <c r="YL22" s="299">
        <v>1503972.6</v>
      </c>
      <c r="YM22" s="299">
        <v>1432124.1800000002</v>
      </c>
      <c r="YN22" s="299">
        <v>1354500.74</v>
      </c>
      <c r="YO22" s="299">
        <v>1154366.68</v>
      </c>
      <c r="YP22" s="299">
        <v>3070416.06</v>
      </c>
      <c r="YQ22" s="299">
        <v>24207351.09</v>
      </c>
      <c r="YR22" s="299">
        <v>1577625.9300000002</v>
      </c>
      <c r="YS22" s="299">
        <v>2820480.27</v>
      </c>
      <c r="YT22" s="299">
        <v>4526294.9799999995</v>
      </c>
      <c r="YU22" s="299">
        <v>3281631.75</v>
      </c>
      <c r="YV22" s="299">
        <v>1568092.98</v>
      </c>
      <c r="YW22" s="299">
        <v>1666271.6300000001</v>
      </c>
      <c r="YX22" s="299">
        <v>2526511.9300000002</v>
      </c>
      <c r="YY22" s="299">
        <v>3863786.85</v>
      </c>
      <c r="YZ22" s="299">
        <v>3901682.73</v>
      </c>
      <c r="ZA22" s="299">
        <v>1263333.83</v>
      </c>
      <c r="ZB22" s="299">
        <v>1356401.5</v>
      </c>
      <c r="ZC22" s="299">
        <v>1156274.3500000001</v>
      </c>
      <c r="ZD22" s="299">
        <v>1745573.3</v>
      </c>
      <c r="ZE22" s="299">
        <v>1509504.27</v>
      </c>
      <c r="ZF22" s="299">
        <v>1481563.31</v>
      </c>
      <c r="ZG22" s="299">
        <v>1239372.25</v>
      </c>
      <c r="ZH22" s="299">
        <v>1121248.96</v>
      </c>
      <c r="ZI22" s="299">
        <v>1228710.5499999998</v>
      </c>
      <c r="ZJ22" s="299">
        <v>301450</v>
      </c>
      <c r="ZK22" s="299">
        <v>337686</v>
      </c>
      <c r="ZL22" s="299">
        <v>105417</v>
      </c>
      <c r="ZM22" s="299">
        <v>10611803.17</v>
      </c>
      <c r="ZN22" s="299">
        <v>1474426</v>
      </c>
      <c r="ZO22" s="299">
        <v>1413452.49</v>
      </c>
      <c r="ZP22" s="299">
        <v>1648163.67</v>
      </c>
      <c r="ZQ22" s="299">
        <v>1583759.6400000001</v>
      </c>
      <c r="ZR22" s="299">
        <v>1789492.56</v>
      </c>
      <c r="ZS22" s="299">
        <v>1314368.17</v>
      </c>
      <c r="ZT22" s="299">
        <v>47146719.270000003</v>
      </c>
      <c r="ZU22" s="299">
        <v>2136779.67</v>
      </c>
      <c r="ZV22" s="299">
        <v>852164.72</v>
      </c>
      <c r="ZW22" s="299">
        <v>3207732.94</v>
      </c>
      <c r="ZX22" s="299">
        <v>2596919.0099999998</v>
      </c>
      <c r="ZY22" s="299">
        <v>1586644.62</v>
      </c>
      <c r="ZZ22" s="299">
        <v>1970480.94</v>
      </c>
      <c r="AAA22" s="299">
        <v>1968247.9</v>
      </c>
      <c r="AAB22" s="299">
        <v>3378717.4</v>
      </c>
      <c r="AAC22" s="299">
        <v>1243281.74</v>
      </c>
      <c r="AAD22" s="299">
        <v>2386887.0499999998</v>
      </c>
      <c r="AAE22" s="299">
        <v>5096639.01</v>
      </c>
      <c r="AAF22" s="299">
        <v>3544940.28</v>
      </c>
      <c r="AAG22" s="299">
        <v>1326860.0699999998</v>
      </c>
      <c r="AAH22" s="299">
        <v>1306376.25</v>
      </c>
      <c r="AAI22" s="299">
        <v>1597029.0899999999</v>
      </c>
      <c r="AAJ22" s="299">
        <v>946873.66</v>
      </c>
      <c r="AAK22" s="299">
        <v>1597714.91</v>
      </c>
      <c r="AAL22" s="299">
        <v>943834.96</v>
      </c>
      <c r="AAM22" s="299">
        <v>7104340.1600000001</v>
      </c>
      <c r="AAN22" s="299">
        <v>4405470.6900000004</v>
      </c>
      <c r="AAO22" s="299">
        <v>730561.45</v>
      </c>
      <c r="AAP22" s="299">
        <v>569093.15</v>
      </c>
      <c r="AAQ22" s="299">
        <v>529951.8899999999</v>
      </c>
      <c r="AAR22" s="299">
        <v>413155.08999999997</v>
      </c>
      <c r="AAS22" s="299">
        <v>525221.1</v>
      </c>
      <c r="AAT22" s="299">
        <v>13246165.98</v>
      </c>
      <c r="AAU22" s="299">
        <v>1938648.51</v>
      </c>
      <c r="AAV22" s="299">
        <v>344840</v>
      </c>
      <c r="AAW22" s="299">
        <v>2273889.33</v>
      </c>
      <c r="AAX22" s="299">
        <v>2936730.62</v>
      </c>
      <c r="AAY22" s="299">
        <v>1647890.24</v>
      </c>
      <c r="AAZ22" s="299">
        <v>1645017.1</v>
      </c>
      <c r="ABA22" s="299">
        <v>2606907.2200000002</v>
      </c>
      <c r="ABB22" s="299">
        <v>18018836.629999999</v>
      </c>
      <c r="ABC22" s="299">
        <v>1660597.4100000001</v>
      </c>
      <c r="ABD22" s="299">
        <v>2509696.7800000003</v>
      </c>
      <c r="ABE22" s="299">
        <v>1944214.8</v>
      </c>
      <c r="ABF22" s="299">
        <v>1176664.6000000001</v>
      </c>
      <c r="ABG22" s="299">
        <v>4341357.07</v>
      </c>
      <c r="ABH22" s="299">
        <v>729847.94</v>
      </c>
      <c r="ABI22" s="299">
        <v>1951090.3</v>
      </c>
      <c r="ABJ22" s="299">
        <v>1240688.8500000001</v>
      </c>
      <c r="ABK22" s="299">
        <v>2359899.06</v>
      </c>
      <c r="ABL22" s="299">
        <v>1192301.58</v>
      </c>
      <c r="ABM22" s="299">
        <v>32534899.309999999</v>
      </c>
      <c r="ABN22" s="299">
        <v>1784989.77</v>
      </c>
      <c r="ABO22" s="299">
        <v>2133317.77</v>
      </c>
      <c r="ABP22" s="299">
        <v>1617443.45</v>
      </c>
      <c r="ABQ22" s="299">
        <v>1260817.58</v>
      </c>
      <c r="ABR22" s="299">
        <v>660648</v>
      </c>
      <c r="ABS22" s="299">
        <v>2793329.4</v>
      </c>
      <c r="ABT22" s="299">
        <v>3274130.25</v>
      </c>
      <c r="ABU22" s="299">
        <v>4777584.8</v>
      </c>
      <c r="ABV22" s="299">
        <v>1194793.05</v>
      </c>
      <c r="ABW22" s="299">
        <v>2477875</v>
      </c>
      <c r="ABX22" s="299">
        <v>1140083.6000000001</v>
      </c>
      <c r="ABY22" s="299">
        <v>2282939</v>
      </c>
      <c r="ABZ22" s="299">
        <v>1713951.7</v>
      </c>
      <c r="ACA22" s="299">
        <v>561816.80000000005</v>
      </c>
      <c r="ACB22" s="299">
        <v>2173856.79</v>
      </c>
      <c r="ACC22" s="299">
        <v>1264766.43</v>
      </c>
      <c r="ACD22" s="299">
        <v>541137</v>
      </c>
      <c r="ACE22" s="299">
        <v>1394377.02</v>
      </c>
      <c r="ACF22" s="299">
        <v>9087865.959999999</v>
      </c>
      <c r="ACG22" s="299">
        <v>7456918.5800000001</v>
      </c>
      <c r="ACH22" s="299">
        <v>284840.2</v>
      </c>
      <c r="ACI22" s="299">
        <v>1067131.29</v>
      </c>
      <c r="ACJ22" s="299">
        <v>2401301.0699999998</v>
      </c>
      <c r="ACK22" s="299">
        <v>1040432.7</v>
      </c>
      <c r="ACL22" s="299">
        <v>1718862.8499999999</v>
      </c>
      <c r="ACM22" s="299">
        <v>1396228.5899999999</v>
      </c>
      <c r="ACN22" s="299">
        <v>1811028.48</v>
      </c>
      <c r="ACO22" s="299">
        <v>24198396.039999999</v>
      </c>
      <c r="ACP22" s="299">
        <v>5667954.7000000002</v>
      </c>
      <c r="ACQ22" s="299">
        <v>4282239.43</v>
      </c>
      <c r="ACR22" s="299">
        <v>11115328.879999999</v>
      </c>
      <c r="ACS22" s="299">
        <v>256800</v>
      </c>
      <c r="ACT22" s="299">
        <v>462008.3</v>
      </c>
      <c r="ACU22" s="299">
        <v>602221.30000000005</v>
      </c>
      <c r="ACV22" s="299">
        <v>970561.79</v>
      </c>
      <c r="ACW22" s="299">
        <v>34212540.909999996</v>
      </c>
      <c r="ACX22" s="299">
        <v>6487136.5999999996</v>
      </c>
      <c r="ACY22" s="299">
        <v>1771950</v>
      </c>
      <c r="ACZ22" s="299">
        <v>867387.2</v>
      </c>
      <c r="ADA22" s="299">
        <v>732505</v>
      </c>
      <c r="ADB22" s="299">
        <v>621335.5</v>
      </c>
      <c r="ADC22" s="299">
        <v>1100708.7</v>
      </c>
      <c r="ADD22" s="299">
        <v>1125080.2</v>
      </c>
      <c r="ADE22" s="299">
        <v>718624.15</v>
      </c>
      <c r="ADF22" s="299">
        <v>827328.54</v>
      </c>
      <c r="ADG22" s="299">
        <v>1067999.2</v>
      </c>
      <c r="ADH22" s="299">
        <v>645542.40000000002</v>
      </c>
      <c r="ADI22" s="299">
        <v>830107</v>
      </c>
      <c r="ADJ22" s="299">
        <v>898793.3</v>
      </c>
      <c r="ADK22" s="299">
        <v>1017403</v>
      </c>
      <c r="ADL22" s="299">
        <v>607570</v>
      </c>
      <c r="ADM22" s="299">
        <v>1288954.5</v>
      </c>
      <c r="ADN22" s="299">
        <v>572827</v>
      </c>
      <c r="ADO22" s="299">
        <v>948989</v>
      </c>
      <c r="ADP22" s="299"/>
      <c r="ADQ22" s="299">
        <v>24699703.140000001</v>
      </c>
      <c r="ADR22" s="299">
        <v>3541642.3899999997</v>
      </c>
      <c r="ADS22" s="299">
        <v>3683176.08</v>
      </c>
      <c r="ADT22" s="299">
        <v>2587752.41</v>
      </c>
      <c r="ADU22" s="299">
        <v>2145118.4900000002</v>
      </c>
      <c r="ADV22" s="299">
        <v>4560664.29</v>
      </c>
      <c r="ADW22" s="299">
        <v>2000525.49</v>
      </c>
      <c r="ADX22" s="299">
        <v>2593459.2599999998</v>
      </c>
      <c r="ADY22" s="299">
        <v>1701001.08</v>
      </c>
      <c r="ADZ22" s="299">
        <v>408278</v>
      </c>
      <c r="AEA22" s="299">
        <v>28280156.210000001</v>
      </c>
      <c r="AEB22" s="299">
        <v>9896191.0199999996</v>
      </c>
      <c r="AEC22" s="299">
        <v>2735758.09</v>
      </c>
      <c r="AED22" s="299">
        <v>2367630.7599999998</v>
      </c>
      <c r="AEE22" s="299">
        <v>3607457.4400000004</v>
      </c>
      <c r="AEF22" s="299">
        <v>3350230.0100000002</v>
      </c>
      <c r="AEG22" s="299">
        <v>1889678.05</v>
      </c>
      <c r="AEH22" s="299">
        <v>2657670.96</v>
      </c>
      <c r="AEI22" s="299">
        <v>1125231.4500000002</v>
      </c>
      <c r="AEJ22" s="299">
        <v>2243975.38</v>
      </c>
      <c r="AEK22" s="299">
        <v>1775061.3599999999</v>
      </c>
      <c r="AEL22" s="299">
        <v>1907519.6900000002</v>
      </c>
      <c r="AEM22" s="299">
        <v>2400528.08</v>
      </c>
      <c r="AEN22" s="299">
        <v>18039310.489999998</v>
      </c>
      <c r="AEO22" s="299">
        <v>3758395.23</v>
      </c>
      <c r="AEP22" s="299">
        <v>1877786.52</v>
      </c>
      <c r="AEQ22" s="299">
        <v>2537368.5</v>
      </c>
      <c r="AER22" s="299">
        <v>2248393.0299999998</v>
      </c>
      <c r="AES22" s="299">
        <v>1244516.75</v>
      </c>
      <c r="AET22" s="299">
        <v>1308339.8999999999</v>
      </c>
      <c r="AEU22" s="299">
        <v>2822713.86</v>
      </c>
      <c r="AEV22" s="299">
        <v>1748588.7300000002</v>
      </c>
      <c r="AEW22" s="299">
        <v>1377373.8</v>
      </c>
      <c r="AEX22" s="299">
        <v>2172502.2999999998</v>
      </c>
      <c r="AEY22" s="299">
        <v>1087278.76</v>
      </c>
      <c r="AEZ22" s="299">
        <v>20139111.309999999</v>
      </c>
      <c r="AFA22" s="299">
        <v>2310209.66</v>
      </c>
      <c r="AFB22" s="299">
        <v>1979336.34</v>
      </c>
      <c r="AFC22" s="299">
        <v>1769506.7200000002</v>
      </c>
      <c r="AFD22" s="299">
        <v>4609462.71</v>
      </c>
      <c r="AFE22" s="299">
        <v>1793404.86</v>
      </c>
      <c r="AFF22" s="299">
        <v>1614179.52</v>
      </c>
      <c r="AFG22" s="299">
        <v>1749859.38</v>
      </c>
      <c r="AFH22" s="299">
        <v>1834209.16</v>
      </c>
      <c r="AFI22" s="299">
        <v>1611058.8900000001</v>
      </c>
      <c r="AFJ22" s="299">
        <v>983805.89999999991</v>
      </c>
      <c r="AFK22" s="299">
        <v>23352875.02</v>
      </c>
      <c r="AFL22" s="299">
        <v>5138576.25</v>
      </c>
      <c r="AFM22" s="299">
        <v>2261193.34</v>
      </c>
      <c r="AFN22" s="299">
        <v>1300577.48</v>
      </c>
      <c r="AFO22" s="299">
        <v>3242404.79</v>
      </c>
      <c r="AFP22" s="299">
        <v>2754541.67</v>
      </c>
      <c r="AFQ22" s="299">
        <v>1286230.3999999999</v>
      </c>
      <c r="AFR22" s="299">
        <v>1303129.42</v>
      </c>
      <c r="AFS22" s="299">
        <v>39447208.270000003</v>
      </c>
      <c r="AFT22" s="299">
        <v>21399571.98</v>
      </c>
      <c r="AFU22" s="299">
        <v>613013.19999999995</v>
      </c>
      <c r="AFV22" s="299">
        <v>3580394.6900000004</v>
      </c>
      <c r="AFW22" s="299">
        <v>3947763.71</v>
      </c>
      <c r="AFX22" s="299">
        <v>1249340</v>
      </c>
      <c r="AFY22" s="299">
        <v>598162.19999999995</v>
      </c>
      <c r="AFZ22" s="299">
        <v>1185243.3</v>
      </c>
      <c r="AGA22" s="299">
        <v>651604.42999999993</v>
      </c>
      <c r="AGB22" s="299">
        <v>944091.7</v>
      </c>
      <c r="AGC22" s="299">
        <v>1315588.1499999999</v>
      </c>
      <c r="AGD22" s="299">
        <v>1388347.65</v>
      </c>
      <c r="AGE22" s="299">
        <v>786739</v>
      </c>
      <c r="AGF22" s="299">
        <v>1289921.18</v>
      </c>
      <c r="AGG22" s="299">
        <v>1020827.3</v>
      </c>
      <c r="AGH22" s="299">
        <v>479240.8</v>
      </c>
      <c r="AGI22" s="299">
        <v>1376648.46</v>
      </c>
      <c r="AGJ22" s="299">
        <v>8251173.3899999997</v>
      </c>
      <c r="AGK22" s="299">
        <v>1520597.51</v>
      </c>
      <c r="AGL22" s="299">
        <v>2444222.1300000004</v>
      </c>
      <c r="AGM22" s="299">
        <v>1919121.4900000002</v>
      </c>
      <c r="AGN22" s="299">
        <v>3406524.84</v>
      </c>
      <c r="AGO22" s="299">
        <v>2114197.66</v>
      </c>
      <c r="AGP22" s="299">
        <v>362364.8</v>
      </c>
    </row>
    <row r="23" spans="1:874" x14ac:dyDescent="0.25">
      <c r="B23" s="298" t="s">
        <v>33</v>
      </c>
      <c r="C23" s="297" t="s">
        <v>34</v>
      </c>
      <c r="D23" s="299">
        <v>197634067.47</v>
      </c>
      <c r="E23" s="299">
        <v>5351631.0900000008</v>
      </c>
      <c r="F23" s="299">
        <v>31977464.949999996</v>
      </c>
      <c r="G23" s="299">
        <v>2917604.7199999997</v>
      </c>
      <c r="H23" s="299">
        <v>18443829.259999998</v>
      </c>
      <c r="I23" s="299">
        <v>7955414.7599999998</v>
      </c>
      <c r="J23" s="299">
        <v>17472587.669999998</v>
      </c>
      <c r="K23" s="299">
        <v>5131139.01</v>
      </c>
      <c r="L23" s="299">
        <v>6042953.9300000006</v>
      </c>
      <c r="M23" s="299">
        <v>3843750.76</v>
      </c>
      <c r="N23" s="299">
        <v>2854693.14</v>
      </c>
      <c r="O23" s="299">
        <v>2257968.2799999998</v>
      </c>
      <c r="P23" s="299">
        <v>2516938.6800000002</v>
      </c>
      <c r="Q23" s="299">
        <v>3823916.26</v>
      </c>
      <c r="R23" s="299">
        <v>2729109.5300000003</v>
      </c>
      <c r="S23" s="299">
        <v>16894794.75</v>
      </c>
      <c r="T23" s="299">
        <v>15774358.880000001</v>
      </c>
      <c r="U23" s="299">
        <v>1095681.04</v>
      </c>
      <c r="V23" s="299">
        <v>112036348.39000003</v>
      </c>
      <c r="W23" s="299">
        <v>24792124.440000001</v>
      </c>
      <c r="X23" s="299">
        <v>4242892.8499999996</v>
      </c>
      <c r="Y23" s="299">
        <v>22269297.129999999</v>
      </c>
      <c r="Z23" s="299">
        <v>5905785.4500000002</v>
      </c>
      <c r="AA23" s="299">
        <v>11077648.580000002</v>
      </c>
      <c r="AB23" s="299">
        <v>3294121.43</v>
      </c>
      <c r="AC23" s="299">
        <v>37151949.5</v>
      </c>
      <c r="AD23" s="299">
        <v>12926020.119999999</v>
      </c>
      <c r="AE23" s="299">
        <v>5483027.5199999996</v>
      </c>
      <c r="AF23" s="299">
        <v>34167837.119999997</v>
      </c>
      <c r="AG23" s="299">
        <v>6291755.3300000001</v>
      </c>
      <c r="AH23" s="299">
        <v>12478234.65</v>
      </c>
      <c r="AI23" s="299">
        <v>10436697.780000001</v>
      </c>
      <c r="AJ23" s="299">
        <v>13482940.170000002</v>
      </c>
      <c r="AK23" s="299">
        <v>3186535.67</v>
      </c>
      <c r="AL23" s="299">
        <v>4777223.26</v>
      </c>
      <c r="AM23" s="299">
        <v>8577997.5300000012</v>
      </c>
      <c r="AN23" s="299">
        <v>3336021.82</v>
      </c>
      <c r="AO23" s="299">
        <v>6661024.4900000002</v>
      </c>
      <c r="AP23" s="299">
        <v>4739327.2200000007</v>
      </c>
      <c r="AQ23" s="299">
        <v>1721930.99</v>
      </c>
      <c r="AR23" s="299">
        <v>3548012.89</v>
      </c>
      <c r="AS23" s="299">
        <v>1928204</v>
      </c>
      <c r="AT23" s="299">
        <v>63883472.900000006</v>
      </c>
      <c r="AU23" s="299">
        <v>1411554.15</v>
      </c>
      <c r="AV23" s="299">
        <v>946684.03</v>
      </c>
      <c r="AW23" s="299">
        <v>949414.40000000002</v>
      </c>
      <c r="AX23" s="299">
        <v>3986133.71</v>
      </c>
      <c r="AY23" s="299">
        <v>8068315.5600000005</v>
      </c>
      <c r="AZ23" s="299">
        <v>1981163.1900000002</v>
      </c>
      <c r="BA23" s="299">
        <v>1944725.08</v>
      </c>
      <c r="BB23" s="299">
        <v>1677428</v>
      </c>
      <c r="BC23" s="299">
        <v>1148715.07</v>
      </c>
      <c r="BD23" s="299">
        <v>1055976.8999999999</v>
      </c>
      <c r="BE23" s="299">
        <v>771114.35</v>
      </c>
      <c r="BF23" s="299">
        <v>20657079.34</v>
      </c>
      <c r="BG23" s="299">
        <v>1577491.02</v>
      </c>
      <c r="BH23" s="299">
        <v>1607789.06</v>
      </c>
      <c r="BI23" s="299">
        <v>93442108.49000001</v>
      </c>
      <c r="BJ23" s="299">
        <v>31250154.52</v>
      </c>
      <c r="BK23" s="299">
        <v>5432723.25</v>
      </c>
      <c r="BL23" s="299">
        <v>2441792.25</v>
      </c>
      <c r="BM23" s="299">
        <v>7239469.5600000005</v>
      </c>
      <c r="BN23" s="299">
        <v>4459624.41</v>
      </c>
      <c r="BO23" s="299">
        <v>2960883.27</v>
      </c>
      <c r="BP23" s="299">
        <v>80406698.179999992</v>
      </c>
      <c r="BQ23" s="299">
        <v>10594472.59</v>
      </c>
      <c r="BR23" s="299">
        <v>3672337.0199999996</v>
      </c>
      <c r="BS23" s="299">
        <v>5303903.8999999994</v>
      </c>
      <c r="BT23" s="299">
        <v>3422202.85</v>
      </c>
      <c r="BU23" s="299">
        <v>2932264.8400000008</v>
      </c>
      <c r="BV23" s="299">
        <v>3905969.87</v>
      </c>
      <c r="BW23" s="299">
        <v>1676709.55</v>
      </c>
      <c r="BX23" s="299">
        <v>14278921.749999998</v>
      </c>
      <c r="BY23" s="299">
        <v>2848989.07</v>
      </c>
      <c r="BZ23" s="299">
        <v>4721325.5199999996</v>
      </c>
      <c r="CA23" s="299">
        <v>13927580.140000001</v>
      </c>
      <c r="CB23" s="299">
        <v>3343610.6399999997</v>
      </c>
      <c r="CC23" s="299">
        <v>3760232.4499999997</v>
      </c>
      <c r="CD23" s="299">
        <v>4470486.5199999996</v>
      </c>
      <c r="CE23" s="299">
        <v>97851422.659999996</v>
      </c>
      <c r="CF23" s="299">
        <v>16153141.330000002</v>
      </c>
      <c r="CG23" s="299">
        <v>21283868.84</v>
      </c>
      <c r="CH23" s="299">
        <v>5753025.21</v>
      </c>
      <c r="CI23" s="299">
        <v>8102179.5299999993</v>
      </c>
      <c r="CJ23" s="299">
        <v>5179910.42</v>
      </c>
      <c r="CK23" s="299">
        <v>8869274.2200000007</v>
      </c>
      <c r="CL23" s="299">
        <v>9001059.4699999988</v>
      </c>
      <c r="CM23" s="299">
        <v>3638464.26</v>
      </c>
      <c r="CN23" s="299">
        <v>3963637.37</v>
      </c>
      <c r="CO23" s="299">
        <v>4839215.9000000004</v>
      </c>
      <c r="CP23" s="299">
        <v>5646431.6500000004</v>
      </c>
      <c r="CQ23" s="299">
        <v>4611440.7200000007</v>
      </c>
      <c r="CR23" s="299">
        <v>54523661.980000004</v>
      </c>
      <c r="CS23" s="299">
        <v>4265973.87</v>
      </c>
      <c r="CT23" s="299">
        <v>5257579.6100000003</v>
      </c>
      <c r="CU23" s="299">
        <v>15940142.829999998</v>
      </c>
      <c r="CV23" s="299">
        <v>3822329.81</v>
      </c>
      <c r="CW23" s="299">
        <v>10849366.859999999</v>
      </c>
      <c r="CX23" s="299">
        <v>3619732.24</v>
      </c>
      <c r="CY23" s="299">
        <v>2791047.5300000003</v>
      </c>
      <c r="CZ23" s="299">
        <v>24422698.780000001</v>
      </c>
      <c r="DA23" s="299">
        <v>51928358.019999996</v>
      </c>
      <c r="DB23" s="299">
        <v>4499289.7399999993</v>
      </c>
      <c r="DC23" s="299">
        <v>5039257.75</v>
      </c>
      <c r="DD23" s="299">
        <v>7721976.6499999994</v>
      </c>
      <c r="DE23" s="299">
        <v>11432749.17</v>
      </c>
      <c r="DF23" s="299">
        <v>8034603.2800000003</v>
      </c>
      <c r="DG23" s="299">
        <v>8779845.4000000004</v>
      </c>
      <c r="DH23" s="299">
        <v>4866695.6499999994</v>
      </c>
      <c r="DI23" s="299">
        <v>95850643.019999996</v>
      </c>
      <c r="DJ23" s="299">
        <v>3742744.48</v>
      </c>
      <c r="DK23" s="299">
        <v>3148831.66</v>
      </c>
      <c r="DL23" s="299">
        <v>6634513.0200000005</v>
      </c>
      <c r="DM23" s="299">
        <v>3843723.96</v>
      </c>
      <c r="DN23" s="299">
        <v>5035294.37</v>
      </c>
      <c r="DO23" s="299">
        <v>5517428.8299999991</v>
      </c>
      <c r="DP23" s="299">
        <v>4166699.4299999997</v>
      </c>
      <c r="DQ23" s="299">
        <v>8516604.3499999996</v>
      </c>
      <c r="DR23" s="299">
        <v>39520773.729999997</v>
      </c>
      <c r="DS23" s="299">
        <v>5722401</v>
      </c>
      <c r="DT23" s="299">
        <v>22550214.550000001</v>
      </c>
      <c r="DU23" s="299">
        <v>22120023.210000001</v>
      </c>
      <c r="DV23" s="299">
        <v>6964438.5700000003</v>
      </c>
      <c r="DW23" s="299">
        <v>5727757.29</v>
      </c>
      <c r="DX23" s="299">
        <v>9912101.0999999996</v>
      </c>
      <c r="DY23" s="299">
        <v>1427748.7200000002</v>
      </c>
      <c r="DZ23" s="299">
        <v>5420849.71</v>
      </c>
      <c r="EA23" s="299">
        <v>3878420.1399999997</v>
      </c>
      <c r="EB23" s="299">
        <v>6520695.8100000005</v>
      </c>
      <c r="EC23" s="299">
        <v>44719641.829999998</v>
      </c>
      <c r="ED23" s="299">
        <v>22744578.500000004</v>
      </c>
      <c r="EE23" s="299">
        <v>5071406.45</v>
      </c>
      <c r="EF23" s="299">
        <v>6335087.5199999996</v>
      </c>
      <c r="EG23" s="299">
        <v>5466815.2499999991</v>
      </c>
      <c r="EH23" s="299">
        <v>5122241.3499999996</v>
      </c>
      <c r="EI23" s="299">
        <v>6697967.8499999996</v>
      </c>
      <c r="EJ23" s="299">
        <v>2816101.54</v>
      </c>
      <c r="EK23" s="299">
        <v>7889200.8000000007</v>
      </c>
      <c r="EL23" s="299">
        <v>92122185.769999996</v>
      </c>
      <c r="EM23" s="299">
        <v>3989373.4000000004</v>
      </c>
      <c r="EN23" s="299">
        <v>4207761.4400000004</v>
      </c>
      <c r="EO23" s="299">
        <v>3389325.93</v>
      </c>
      <c r="EP23" s="299">
        <v>2286886.6700000004</v>
      </c>
      <c r="EQ23" s="299">
        <v>2395703.7199999997</v>
      </c>
      <c r="ER23" s="299">
        <v>7564769.46</v>
      </c>
      <c r="ES23" s="299">
        <v>11791645.050000001</v>
      </c>
      <c r="ET23" s="299">
        <v>3635646.7800000003</v>
      </c>
      <c r="EU23" s="299">
        <v>65652642.400000006</v>
      </c>
      <c r="EV23" s="299">
        <v>2049512.73</v>
      </c>
      <c r="EW23" s="299">
        <v>1861388</v>
      </c>
      <c r="EX23" s="299">
        <v>5026806.1199999992</v>
      </c>
      <c r="EY23" s="299">
        <v>5218494.01</v>
      </c>
      <c r="EZ23" s="299">
        <v>4972199.33</v>
      </c>
      <c r="FA23" s="299">
        <v>4589845.24</v>
      </c>
      <c r="FB23" s="299">
        <v>2900069.11</v>
      </c>
      <c r="FC23" s="299">
        <v>2412475.5400000005</v>
      </c>
      <c r="FD23" s="299">
        <v>2117201.2000000002</v>
      </c>
      <c r="FE23" s="299">
        <v>2628356.5</v>
      </c>
      <c r="FF23" s="299">
        <v>2212438.9900000002</v>
      </c>
      <c r="FG23" s="299">
        <v>23292166.560000002</v>
      </c>
      <c r="FH23" s="299">
        <v>2873346.68</v>
      </c>
      <c r="FI23" s="299">
        <v>3355672.25</v>
      </c>
      <c r="FJ23" s="299">
        <v>3955730.3500000006</v>
      </c>
      <c r="FK23" s="299">
        <v>5907977.7199999997</v>
      </c>
      <c r="FL23" s="299">
        <v>3406816.3200000003</v>
      </c>
      <c r="FM23" s="299">
        <v>0</v>
      </c>
      <c r="FN23" s="299">
        <v>575657.41999999993</v>
      </c>
      <c r="FO23" s="299">
        <v>102064378.75</v>
      </c>
      <c r="FP23" s="299">
        <v>3610685.84</v>
      </c>
      <c r="FQ23" s="299">
        <v>4265186.9800000004</v>
      </c>
      <c r="FR23" s="299">
        <v>2979489.13</v>
      </c>
      <c r="FS23" s="299">
        <v>5716454.3799999999</v>
      </c>
      <c r="FT23" s="299">
        <v>4699261.4800000004</v>
      </c>
      <c r="FU23" s="299">
        <v>10605503.240000002</v>
      </c>
      <c r="FV23" s="299">
        <v>3875809.85</v>
      </c>
      <c r="FW23" s="299">
        <v>4059584.98</v>
      </c>
      <c r="FX23" s="299">
        <v>3827666.1</v>
      </c>
      <c r="FY23" s="299">
        <v>10284618.659999998</v>
      </c>
      <c r="FZ23" s="299">
        <v>2288279.39</v>
      </c>
      <c r="GA23" s="299">
        <v>3074183.14</v>
      </c>
      <c r="GB23" s="299">
        <v>53837987.909999996</v>
      </c>
      <c r="GC23" s="299">
        <v>2443327.85</v>
      </c>
      <c r="GD23" s="299">
        <v>6479017.8199999994</v>
      </c>
      <c r="GE23" s="299">
        <v>14004574.689999999</v>
      </c>
      <c r="GF23" s="299">
        <v>8357904.5800000001</v>
      </c>
      <c r="GG23" s="299">
        <v>8895614.9000000004</v>
      </c>
      <c r="GH23" s="299">
        <v>3218532.76</v>
      </c>
      <c r="GI23" s="299">
        <v>14211685.089999998</v>
      </c>
      <c r="GJ23" s="299">
        <v>5331174.75</v>
      </c>
      <c r="GK23" s="299">
        <v>1161380.1000000001</v>
      </c>
      <c r="GL23" s="299">
        <v>1394283.45</v>
      </c>
      <c r="GM23" s="299">
        <v>1074515.3900000001</v>
      </c>
      <c r="GN23" s="299">
        <v>42711550.229999997</v>
      </c>
      <c r="GO23" s="299">
        <v>9158178.0299999993</v>
      </c>
      <c r="GP23" s="299">
        <v>4799493.03</v>
      </c>
      <c r="GQ23" s="299">
        <v>8101474.2000000002</v>
      </c>
      <c r="GR23" s="299">
        <v>1913991.2599999998</v>
      </c>
      <c r="GS23" s="299">
        <v>7131201.3299999991</v>
      </c>
      <c r="GT23" s="299">
        <v>5678009.0999999996</v>
      </c>
      <c r="GU23" s="299">
        <v>2044050.6</v>
      </c>
      <c r="GV23" s="299">
        <v>50254009.810000002</v>
      </c>
      <c r="GW23" s="299">
        <v>8144954.5</v>
      </c>
      <c r="GX23" s="299">
        <v>9175878.0800000001</v>
      </c>
      <c r="GY23" s="299">
        <v>5460484.0399999991</v>
      </c>
      <c r="GZ23" s="299">
        <v>92353023.349999994</v>
      </c>
      <c r="HA23" s="299">
        <v>24989648.350000001</v>
      </c>
      <c r="HB23" s="299">
        <v>10638369.380000001</v>
      </c>
      <c r="HC23" s="299">
        <v>7657493.7999999998</v>
      </c>
      <c r="HD23" s="299">
        <v>8312603.25</v>
      </c>
      <c r="HE23" s="299">
        <v>11834328.93</v>
      </c>
      <c r="HF23" s="299">
        <v>61208457.269999996</v>
      </c>
      <c r="HG23" s="299">
        <v>14860136.699999999</v>
      </c>
      <c r="HH23" s="299">
        <v>13882728.180000002</v>
      </c>
      <c r="HI23" s="299">
        <v>5977317.3699999992</v>
      </c>
      <c r="HJ23" s="299">
        <v>3407898.9099999997</v>
      </c>
      <c r="HK23" s="299">
        <v>2900181.8300000005</v>
      </c>
      <c r="HL23" s="299">
        <v>12351672.619999999</v>
      </c>
      <c r="HM23" s="299">
        <v>5444718.709999999</v>
      </c>
      <c r="HN23" s="299">
        <v>65704932.710000008</v>
      </c>
      <c r="HO23" s="299">
        <v>23066847.659999996</v>
      </c>
      <c r="HP23" s="299">
        <v>3044830.58</v>
      </c>
      <c r="HQ23" s="299">
        <v>3203885.1900000004</v>
      </c>
      <c r="HR23" s="299">
        <v>4365183.4800000004</v>
      </c>
      <c r="HS23" s="299">
        <v>2020290.47</v>
      </c>
      <c r="HT23" s="299">
        <v>8267053.2199999997</v>
      </c>
      <c r="HU23" s="299">
        <v>3156984.9599999995</v>
      </c>
      <c r="HV23" s="299">
        <v>5344121.63</v>
      </c>
      <c r="HW23" s="299">
        <v>3765653.2800000003</v>
      </c>
      <c r="HX23" s="299">
        <v>3662161.38</v>
      </c>
      <c r="HY23" s="299">
        <v>7606461.3200000003</v>
      </c>
      <c r="HZ23" s="299">
        <v>2925652.79</v>
      </c>
      <c r="IA23" s="299">
        <v>5087629.62</v>
      </c>
      <c r="IB23" s="299">
        <v>1764319.37</v>
      </c>
      <c r="IC23" s="299">
        <v>2130083.9699999997</v>
      </c>
      <c r="ID23" s="299">
        <v>50149393.289999999</v>
      </c>
      <c r="IE23" s="299">
        <v>31574336.41</v>
      </c>
      <c r="IF23" s="299">
        <v>8250558.5999999996</v>
      </c>
      <c r="IG23" s="299">
        <v>6965019.7199999997</v>
      </c>
      <c r="IH23" s="299">
        <v>10718321.68</v>
      </c>
      <c r="II23" s="299">
        <v>3843941.3</v>
      </c>
      <c r="IJ23" s="299">
        <v>5064503.97</v>
      </c>
      <c r="IK23" s="299">
        <v>4874963.62</v>
      </c>
      <c r="IL23" s="299">
        <v>4650785.79</v>
      </c>
      <c r="IM23" s="299">
        <v>4748149.25</v>
      </c>
      <c r="IN23" s="299">
        <v>3747485.65</v>
      </c>
      <c r="IO23" s="299">
        <v>75379970.940000013</v>
      </c>
      <c r="IP23" s="299">
        <v>40038930.850000001</v>
      </c>
      <c r="IQ23" s="299">
        <v>7016559.1100000003</v>
      </c>
      <c r="IR23" s="299">
        <v>3037722.04</v>
      </c>
      <c r="IS23" s="299">
        <v>4633320.09</v>
      </c>
      <c r="IT23" s="299">
        <v>1648174.3399999999</v>
      </c>
      <c r="IU23" s="299">
        <v>2906433.2199999997</v>
      </c>
      <c r="IV23" s="299">
        <v>1955855.5999999999</v>
      </c>
      <c r="IW23" s="299">
        <v>1701430.87</v>
      </c>
      <c r="IX23" s="299">
        <v>4552516.1099999994</v>
      </c>
      <c r="IY23" s="299">
        <v>3690613.7199999997</v>
      </c>
      <c r="IZ23" s="299">
        <v>1654942.05</v>
      </c>
      <c r="JA23" s="299">
        <v>31462663.239999998</v>
      </c>
      <c r="JB23" s="299">
        <v>8315701.6799999997</v>
      </c>
      <c r="JC23" s="299">
        <v>5726477.3399999999</v>
      </c>
      <c r="JD23" s="299">
        <v>3564005.44</v>
      </c>
      <c r="JE23" s="299">
        <v>1602722.2399999998</v>
      </c>
      <c r="JF23" s="299">
        <v>4804728.7300000004</v>
      </c>
      <c r="JG23" s="299">
        <v>18739556.199999999</v>
      </c>
      <c r="JH23" s="299">
        <v>2620590.69</v>
      </c>
      <c r="JI23" s="299">
        <v>2763201.4899999998</v>
      </c>
      <c r="JJ23" s="299">
        <v>6619764.4799999995</v>
      </c>
      <c r="JK23" s="299">
        <v>1886771.76</v>
      </c>
      <c r="JL23" s="299">
        <v>3980294.11</v>
      </c>
      <c r="JM23" s="299">
        <v>4217155.8599999994</v>
      </c>
      <c r="JN23" s="299">
        <v>90687200.230000004</v>
      </c>
      <c r="JO23" s="299">
        <v>41994991.649999999</v>
      </c>
      <c r="JP23" s="299">
        <v>2264684.9500000002</v>
      </c>
      <c r="JQ23" s="299">
        <v>1328277.1200000001</v>
      </c>
      <c r="JR23" s="299">
        <v>5101026.1999999993</v>
      </c>
      <c r="JS23" s="299">
        <v>2783008.85</v>
      </c>
      <c r="JT23" s="299">
        <v>29977339.009999998</v>
      </c>
      <c r="JU23" s="299">
        <v>9338463.7599999998</v>
      </c>
      <c r="JV23" s="299">
        <v>4949940.8900000006</v>
      </c>
      <c r="JW23" s="299">
        <v>3030229.0300000003</v>
      </c>
      <c r="JX23" s="299">
        <v>4673989.4400000004</v>
      </c>
      <c r="JY23" s="299">
        <v>3301708.87</v>
      </c>
      <c r="JZ23" s="299">
        <v>5283104.0600000005</v>
      </c>
      <c r="KA23" s="299">
        <v>1374461.6700000002</v>
      </c>
      <c r="KB23" s="299">
        <v>1896266.78</v>
      </c>
      <c r="KC23" s="299">
        <v>111450464.67999999</v>
      </c>
      <c r="KD23" s="299">
        <v>9127891.7799999993</v>
      </c>
      <c r="KE23" s="299">
        <v>6115384.1399999997</v>
      </c>
      <c r="KF23" s="299">
        <v>2382381.6100000003</v>
      </c>
      <c r="KG23" s="299">
        <v>3326531.5</v>
      </c>
      <c r="KH23" s="299">
        <v>10510725.99</v>
      </c>
      <c r="KI23" s="299">
        <v>23859809.810000002</v>
      </c>
      <c r="KJ23" s="299">
        <v>4929304.79</v>
      </c>
      <c r="KK23" s="299">
        <v>2463659.4000000004</v>
      </c>
      <c r="KL23" s="299">
        <v>48701136.68</v>
      </c>
      <c r="KM23" s="299">
        <v>4055310.7199999997</v>
      </c>
      <c r="KN23" s="299">
        <v>6377446.1999999993</v>
      </c>
      <c r="KO23" s="299">
        <v>31830624.009999998</v>
      </c>
      <c r="KP23" s="299">
        <v>4630008.3899999997</v>
      </c>
      <c r="KQ23" s="299">
        <v>3604805.4899999998</v>
      </c>
      <c r="KR23" s="299">
        <v>45894042.88000001</v>
      </c>
      <c r="KS23" s="299">
        <v>4858712.3600000003</v>
      </c>
      <c r="KT23" s="299">
        <v>52761591.629999995</v>
      </c>
      <c r="KU23" s="299">
        <v>4720586.75</v>
      </c>
      <c r="KV23" s="299">
        <v>1851425.49</v>
      </c>
      <c r="KW23" s="299">
        <v>8493068.3599999994</v>
      </c>
      <c r="KX23" s="299">
        <v>19664242.039999995</v>
      </c>
      <c r="KY23" s="299">
        <v>2925868.58</v>
      </c>
      <c r="KZ23" s="299">
        <v>1831553.37</v>
      </c>
      <c r="LA23" s="299">
        <v>2969480.31</v>
      </c>
      <c r="LB23" s="299">
        <v>104711625.40000001</v>
      </c>
      <c r="LC23" s="299">
        <v>25321245.999999996</v>
      </c>
      <c r="LD23" s="299">
        <v>37867426.540000007</v>
      </c>
      <c r="LE23" s="299">
        <v>44339669.95000001</v>
      </c>
      <c r="LF23" s="299">
        <v>5628257.6299999999</v>
      </c>
      <c r="LG23" s="299">
        <v>3236988.85</v>
      </c>
      <c r="LH23" s="299">
        <v>3203179.080000001</v>
      </c>
      <c r="LI23" s="299">
        <v>3348920.08</v>
      </c>
      <c r="LJ23" s="299">
        <v>4700503.71</v>
      </c>
      <c r="LK23" s="299">
        <v>3447897.21</v>
      </c>
      <c r="LL23" s="299">
        <v>27637177.290000003</v>
      </c>
      <c r="LM23" s="299">
        <v>7183242.4900000002</v>
      </c>
      <c r="LN23" s="299">
        <v>3525095.18</v>
      </c>
      <c r="LO23" s="299">
        <v>93072160.739999995</v>
      </c>
      <c r="LP23" s="299">
        <v>57487257.370000005</v>
      </c>
      <c r="LQ23" s="299">
        <v>125688789.22</v>
      </c>
      <c r="LR23" s="299">
        <v>30344170.140000001</v>
      </c>
      <c r="LS23" s="299">
        <v>10376142.960000001</v>
      </c>
      <c r="LT23" s="299">
        <v>11804744.6</v>
      </c>
      <c r="LU23" s="299">
        <v>5642187.8100000005</v>
      </c>
      <c r="LV23" s="299">
        <v>3473124.84</v>
      </c>
      <c r="LW23" s="299">
        <v>3558573.21</v>
      </c>
      <c r="LX23" s="299">
        <v>8940894.8399999999</v>
      </c>
      <c r="LY23" s="299">
        <v>9253744.5199999996</v>
      </c>
      <c r="LZ23" s="299">
        <v>3294948.8200000003</v>
      </c>
      <c r="MA23" s="299">
        <v>119627591.73</v>
      </c>
      <c r="MB23" s="299">
        <v>6717450.9199999999</v>
      </c>
      <c r="MC23" s="299">
        <v>4030134.99</v>
      </c>
      <c r="MD23" s="299">
        <v>5418334.8000000007</v>
      </c>
      <c r="ME23" s="299">
        <v>3896592.4599999995</v>
      </c>
      <c r="MF23" s="299">
        <v>7552975.6400000006</v>
      </c>
      <c r="MG23" s="299">
        <v>6082443.9300000006</v>
      </c>
      <c r="MH23" s="299">
        <v>2702565.9699999997</v>
      </c>
      <c r="MI23" s="299">
        <v>6157457.6499999994</v>
      </c>
      <c r="MJ23" s="299">
        <v>6473323.0099999998</v>
      </c>
      <c r="MK23" s="299">
        <v>5413912.2800000003</v>
      </c>
      <c r="ML23" s="299">
        <v>2999025.13</v>
      </c>
      <c r="MM23" s="299">
        <v>51680011.779999994</v>
      </c>
      <c r="MN23" s="299">
        <v>5447468.6700000009</v>
      </c>
      <c r="MO23" s="299">
        <v>16516308.459999999</v>
      </c>
      <c r="MP23" s="299">
        <v>8356504.8899999997</v>
      </c>
      <c r="MQ23" s="299">
        <v>10740291.870000001</v>
      </c>
      <c r="MR23" s="299">
        <v>7476776.0600000015</v>
      </c>
      <c r="MS23" s="299">
        <v>20190561.650000002</v>
      </c>
      <c r="MT23" s="299">
        <v>14393954.67</v>
      </c>
      <c r="MU23" s="299">
        <v>7121057.3900000006</v>
      </c>
      <c r="MV23" s="299">
        <v>2307886.0100000002</v>
      </c>
      <c r="MW23" s="299">
        <v>114203158.98999998</v>
      </c>
      <c r="MX23" s="299">
        <v>27920165.500000004</v>
      </c>
      <c r="MY23" s="299">
        <v>4395156.66</v>
      </c>
      <c r="MZ23" s="299">
        <v>59755325.459999993</v>
      </c>
      <c r="NA23" s="299">
        <v>4308754.37</v>
      </c>
      <c r="NB23" s="299">
        <v>16949150.68</v>
      </c>
      <c r="NC23" s="299">
        <v>28756033.210000005</v>
      </c>
      <c r="ND23" s="299">
        <v>37239451.870000005</v>
      </c>
      <c r="NE23" s="299">
        <v>3683314.4400000004</v>
      </c>
      <c r="NF23" s="299">
        <v>8983515.7799999993</v>
      </c>
      <c r="NG23" s="299">
        <v>8023693.5099999998</v>
      </c>
      <c r="NH23" s="299">
        <v>1826621.8499999999</v>
      </c>
      <c r="NI23" s="299">
        <v>27092128.419999998</v>
      </c>
      <c r="NJ23" s="299">
        <v>4105269.1500000004</v>
      </c>
      <c r="NK23" s="299">
        <v>2085420.76</v>
      </c>
      <c r="NL23" s="299">
        <v>3511768.4400000004</v>
      </c>
      <c r="NM23" s="299">
        <v>3112716.6399999997</v>
      </c>
      <c r="NN23" s="299">
        <v>2806014.1</v>
      </c>
      <c r="NO23" s="299">
        <v>2920170.13</v>
      </c>
      <c r="NP23" s="299">
        <v>62957056.259999998</v>
      </c>
      <c r="NQ23" s="299">
        <v>20007267.309999999</v>
      </c>
      <c r="NR23" s="299">
        <v>6406477.4299999997</v>
      </c>
      <c r="NS23" s="299">
        <v>2606257.08</v>
      </c>
      <c r="NT23" s="299">
        <v>2276342.63</v>
      </c>
      <c r="NU23" s="299">
        <v>3368995.5500000007</v>
      </c>
      <c r="NV23" s="299">
        <v>1850001.09</v>
      </c>
      <c r="NW23" s="299">
        <v>125142337.16000001</v>
      </c>
      <c r="NX23" s="299">
        <v>13993277.66</v>
      </c>
      <c r="NY23" s="299">
        <v>6466992.6399999987</v>
      </c>
      <c r="NZ23" s="299">
        <v>25187871.950000003</v>
      </c>
      <c r="OA23" s="299">
        <v>16155202.93</v>
      </c>
      <c r="OB23" s="299">
        <v>4841589.38</v>
      </c>
      <c r="OC23" s="299">
        <v>1844601.87</v>
      </c>
      <c r="OD23" s="299">
        <v>12639690.129999999</v>
      </c>
      <c r="OE23" s="299"/>
      <c r="OF23" s="299">
        <v>63731186.460000001</v>
      </c>
      <c r="OG23" s="299">
        <v>23950069.320000004</v>
      </c>
      <c r="OH23" s="299">
        <v>120869456.84</v>
      </c>
      <c r="OI23" s="299">
        <v>8225559.0700000012</v>
      </c>
      <c r="OJ23" s="299">
        <v>10067667.700000001</v>
      </c>
      <c r="OK23" s="299">
        <v>2219068.2000000002</v>
      </c>
      <c r="OL23" s="299">
        <v>49310578.959999993</v>
      </c>
      <c r="OM23" s="299">
        <v>6225448.9299999997</v>
      </c>
      <c r="ON23" s="299">
        <v>3430320.56</v>
      </c>
      <c r="OO23" s="299">
        <v>12379526.140000001</v>
      </c>
      <c r="OP23" s="299">
        <v>7362795.71</v>
      </c>
      <c r="OQ23" s="299">
        <v>25255003.939999998</v>
      </c>
      <c r="OR23" s="299">
        <v>6361694.8199999994</v>
      </c>
      <c r="OS23" s="299">
        <v>70336355.209999993</v>
      </c>
      <c r="OT23" s="299">
        <v>2795271.37</v>
      </c>
      <c r="OU23" s="299">
        <v>11640497.110000001</v>
      </c>
      <c r="OV23" s="299">
        <v>1985568.22</v>
      </c>
      <c r="OW23" s="299">
        <v>6456638.790000001</v>
      </c>
      <c r="OX23" s="299">
        <v>8668954.5099999998</v>
      </c>
      <c r="OY23" s="299">
        <v>2931923.19</v>
      </c>
      <c r="OZ23" s="299">
        <v>2461907.13</v>
      </c>
      <c r="PA23" s="299">
        <v>3911743.98</v>
      </c>
      <c r="PB23" s="299">
        <v>5043437.91</v>
      </c>
      <c r="PC23" s="299">
        <v>8817754.25</v>
      </c>
      <c r="PD23" s="299">
        <v>7533142.9199999999</v>
      </c>
      <c r="PE23" s="299">
        <v>1975404.4300000002</v>
      </c>
      <c r="PF23" s="299">
        <v>18340941.52</v>
      </c>
      <c r="PG23" s="299">
        <v>194067928.55000004</v>
      </c>
      <c r="PH23" s="299">
        <v>6062915.2599999988</v>
      </c>
      <c r="PI23" s="299">
        <v>2772927.81</v>
      </c>
      <c r="PJ23" s="299">
        <v>6818168.5300000003</v>
      </c>
      <c r="PK23" s="299">
        <v>56871205.409999996</v>
      </c>
      <c r="PL23" s="299">
        <v>4527175.1100000003</v>
      </c>
      <c r="PM23" s="299">
        <v>6756650.7999999998</v>
      </c>
      <c r="PN23" s="299">
        <v>3627909.67</v>
      </c>
      <c r="PO23" s="299">
        <v>12036738.319999998</v>
      </c>
      <c r="PP23" s="299">
        <v>2072690.68</v>
      </c>
      <c r="PQ23" s="299">
        <v>27156955.82</v>
      </c>
      <c r="PR23" s="299">
        <v>2246637.4500000002</v>
      </c>
      <c r="PS23" s="299">
        <v>14402700.510000002</v>
      </c>
      <c r="PT23" s="299">
        <v>4604540.55</v>
      </c>
      <c r="PU23" s="299">
        <v>7517803.8599999994</v>
      </c>
      <c r="PV23" s="299">
        <v>22738474.899999999</v>
      </c>
      <c r="PW23" s="299">
        <v>2589803.4299999997</v>
      </c>
      <c r="PX23" s="299">
        <v>2813924.6799999997</v>
      </c>
      <c r="PY23" s="299">
        <v>2200567.09</v>
      </c>
      <c r="PZ23" s="299">
        <v>6163116.2999999998</v>
      </c>
      <c r="QA23" s="299">
        <v>10988754.889999999</v>
      </c>
      <c r="QB23" s="299">
        <v>1694544.79</v>
      </c>
      <c r="QC23" s="299">
        <v>69540393.030000001</v>
      </c>
      <c r="QD23" s="299">
        <v>1766653.42</v>
      </c>
      <c r="QE23" s="299">
        <v>36256324.020000003</v>
      </c>
      <c r="QF23" s="299">
        <v>3811084.86</v>
      </c>
      <c r="QG23" s="299">
        <v>4420652.01</v>
      </c>
      <c r="QH23" s="299">
        <v>24333856.759999998</v>
      </c>
      <c r="QI23" s="299">
        <v>2530052.9500000002</v>
      </c>
      <c r="QJ23" s="299">
        <v>4597782.43</v>
      </c>
      <c r="QK23" s="299">
        <v>33011530.530000005</v>
      </c>
      <c r="QL23" s="299">
        <v>1362489.73</v>
      </c>
      <c r="QM23" s="299">
        <v>3440010.9600000004</v>
      </c>
      <c r="QN23" s="299">
        <v>111235371.2</v>
      </c>
      <c r="QO23" s="299">
        <v>9882231.8599999994</v>
      </c>
      <c r="QP23" s="299">
        <v>7154125.3700000001</v>
      </c>
      <c r="QQ23" s="299">
        <v>7476044.0999999996</v>
      </c>
      <c r="QR23" s="299">
        <v>5861245.0300000012</v>
      </c>
      <c r="QS23" s="299">
        <v>4629089.1199999992</v>
      </c>
      <c r="QT23" s="299">
        <v>13255955.070000002</v>
      </c>
      <c r="QU23" s="299">
        <v>2598122.9300000002</v>
      </c>
      <c r="QV23" s="299">
        <v>4020523.46</v>
      </c>
      <c r="QW23" s="299">
        <v>9695740.4900000002</v>
      </c>
      <c r="QX23" s="299">
        <v>24289640.910000004</v>
      </c>
      <c r="QY23" s="299">
        <v>3468854.94</v>
      </c>
      <c r="QZ23" s="299">
        <v>3166282.42</v>
      </c>
      <c r="RA23" s="299">
        <v>3145186.3899999997</v>
      </c>
      <c r="RB23" s="299">
        <v>2863307.77</v>
      </c>
      <c r="RC23" s="299">
        <v>2793888.32</v>
      </c>
      <c r="RD23" s="299">
        <v>3781040.49</v>
      </c>
      <c r="RE23" s="299">
        <v>2711287.31</v>
      </c>
      <c r="RF23" s="299">
        <v>2129369.41</v>
      </c>
      <c r="RG23" s="299">
        <v>2016722.2500000002</v>
      </c>
      <c r="RH23" s="299">
        <v>50036291.280000001</v>
      </c>
      <c r="RI23" s="299">
        <v>6602196.8199999994</v>
      </c>
      <c r="RJ23" s="299">
        <v>1990758.9200000002</v>
      </c>
      <c r="RK23" s="299">
        <v>1721059.4400000002</v>
      </c>
      <c r="RL23" s="299">
        <v>828196</v>
      </c>
      <c r="RM23" s="299">
        <v>2229464.62</v>
      </c>
      <c r="RN23" s="299">
        <v>2482253.52</v>
      </c>
      <c r="RO23" s="299">
        <v>7780431.04</v>
      </c>
      <c r="RP23" s="299">
        <v>3615887.9800000004</v>
      </c>
      <c r="RQ23" s="299">
        <v>4869475.5999999996</v>
      </c>
      <c r="RR23" s="299">
        <v>9175531.3200000003</v>
      </c>
      <c r="RS23" s="299">
        <v>44516348.509999998</v>
      </c>
      <c r="RT23" s="299">
        <v>5537828.0299999993</v>
      </c>
      <c r="RU23" s="299">
        <v>3869432.25</v>
      </c>
      <c r="RV23" s="299">
        <v>6790265.4100000001</v>
      </c>
      <c r="RW23" s="299">
        <v>3287286.89</v>
      </c>
      <c r="RX23" s="299">
        <v>5926568.8600000013</v>
      </c>
      <c r="RY23" s="299">
        <v>3566203.11</v>
      </c>
      <c r="RZ23" s="299">
        <v>1277933.8400000001</v>
      </c>
      <c r="SA23" s="299">
        <v>74882008.340000004</v>
      </c>
      <c r="SB23" s="299">
        <v>1993530.2200000002</v>
      </c>
      <c r="SC23" s="299">
        <v>2185088.92</v>
      </c>
      <c r="SD23" s="299">
        <v>5143618.5</v>
      </c>
      <c r="SE23" s="299">
        <v>994786.23</v>
      </c>
      <c r="SF23" s="299">
        <v>1754775.08</v>
      </c>
      <c r="SG23" s="299">
        <v>1088458.1099999999</v>
      </c>
      <c r="SH23" s="299">
        <v>8495148.75</v>
      </c>
      <c r="SI23" s="299">
        <v>1675915.6199999999</v>
      </c>
      <c r="SJ23" s="299">
        <v>3326081.2600000002</v>
      </c>
      <c r="SK23" s="299">
        <v>1750034.1400000001</v>
      </c>
      <c r="SL23" s="299">
        <v>5741932.5599999996</v>
      </c>
      <c r="SM23" s="299">
        <v>1908222.04</v>
      </c>
      <c r="SN23" s="299">
        <v>137006913.88999999</v>
      </c>
      <c r="SO23" s="299">
        <v>4229409.34</v>
      </c>
      <c r="SP23" s="299">
        <v>2106747.5099999998</v>
      </c>
      <c r="SQ23" s="299">
        <v>5889044.46</v>
      </c>
      <c r="SR23" s="299">
        <v>8067082.5499999998</v>
      </c>
      <c r="SS23" s="299">
        <v>4899204.79</v>
      </c>
      <c r="ST23" s="299">
        <v>910806.04</v>
      </c>
      <c r="SU23" s="299">
        <v>40117073.179999992</v>
      </c>
      <c r="SV23" s="299">
        <v>2657068.3799999994</v>
      </c>
      <c r="SW23" s="299">
        <v>11718919.220000001</v>
      </c>
      <c r="SX23" s="299">
        <v>3270695.54</v>
      </c>
      <c r="SY23" s="299">
        <v>4220677.7299999995</v>
      </c>
      <c r="SZ23" s="299">
        <v>1520840.4100000001</v>
      </c>
      <c r="TA23" s="299">
        <v>4027568.4000000004</v>
      </c>
      <c r="TB23" s="299">
        <v>3167725.62</v>
      </c>
      <c r="TC23" s="299">
        <v>2039147.97</v>
      </c>
      <c r="TD23" s="299">
        <v>54143510.330000006</v>
      </c>
      <c r="TE23" s="299">
        <v>4572178.7699999996</v>
      </c>
      <c r="TF23" s="299">
        <v>46707719.530000001</v>
      </c>
      <c r="TG23" s="299">
        <v>10942065.99</v>
      </c>
      <c r="TH23" s="299">
        <v>1866946.01</v>
      </c>
      <c r="TI23" s="299">
        <v>3155388.6199999996</v>
      </c>
      <c r="TJ23" s="299">
        <v>48701696.479999997</v>
      </c>
      <c r="TK23" s="299">
        <v>1535517.78</v>
      </c>
      <c r="TL23" s="299">
        <v>2111066.58</v>
      </c>
      <c r="TM23" s="299">
        <v>3693975.3400000003</v>
      </c>
      <c r="TN23" s="299">
        <v>2289564.17</v>
      </c>
      <c r="TO23" s="299">
        <v>32009465.080000006</v>
      </c>
      <c r="TP23" s="299">
        <v>7183836.4100000001</v>
      </c>
      <c r="TQ23" s="299">
        <v>6634828.79</v>
      </c>
      <c r="TR23" s="299">
        <v>10093051.65</v>
      </c>
      <c r="TS23" s="299">
        <v>7539338.5700000003</v>
      </c>
      <c r="TT23" s="299">
        <v>4076815.05</v>
      </c>
      <c r="TU23" s="299">
        <v>177671331.12</v>
      </c>
      <c r="TV23" s="299">
        <v>6859423.3299999991</v>
      </c>
      <c r="TW23" s="299">
        <v>2574115.44</v>
      </c>
      <c r="TX23" s="299">
        <v>13758310.810000001</v>
      </c>
      <c r="TY23" s="299">
        <v>1966276</v>
      </c>
      <c r="TZ23" s="299">
        <v>1657851.9499999997</v>
      </c>
      <c r="UA23" s="299">
        <v>23943922.560000002</v>
      </c>
      <c r="UB23" s="299">
        <v>1338263.77</v>
      </c>
      <c r="UC23" s="299">
        <v>3772071.21</v>
      </c>
      <c r="UD23" s="299">
        <v>7154450.54</v>
      </c>
      <c r="UE23" s="299">
        <v>4637204.97</v>
      </c>
      <c r="UF23" s="299">
        <v>25593188.640000001</v>
      </c>
      <c r="UG23" s="299">
        <v>7642092.7300000004</v>
      </c>
      <c r="UH23" s="299">
        <v>4696151.8499999996</v>
      </c>
      <c r="UI23" s="299">
        <v>2055027.44</v>
      </c>
      <c r="UJ23" s="299">
        <v>2790956.76</v>
      </c>
      <c r="UK23" s="299">
        <v>2868148.79</v>
      </c>
      <c r="UL23" s="299">
        <v>2421158.3200000003</v>
      </c>
      <c r="UM23" s="299">
        <v>31476148.93</v>
      </c>
      <c r="UN23" s="299">
        <v>1070923.99</v>
      </c>
      <c r="UO23" s="299">
        <v>2200151.4500000002</v>
      </c>
      <c r="UP23" s="299">
        <v>1592403.69</v>
      </c>
      <c r="UQ23" s="299">
        <v>70080148.709999993</v>
      </c>
      <c r="UR23" s="299">
        <v>3921918.13</v>
      </c>
      <c r="US23" s="299">
        <v>3680100.79</v>
      </c>
      <c r="UT23" s="299">
        <v>16546141.870000001</v>
      </c>
      <c r="UU23" s="299">
        <v>13354600.41</v>
      </c>
      <c r="UV23" s="299">
        <v>11086490.359999999</v>
      </c>
      <c r="UW23" s="299">
        <v>12872878.76</v>
      </c>
      <c r="UX23" s="299">
        <v>4649230.3499999996</v>
      </c>
      <c r="UY23" s="299">
        <v>3845139</v>
      </c>
      <c r="UZ23" s="299">
        <v>27694750.770000003</v>
      </c>
      <c r="VA23" s="299">
        <v>5441334.4399999995</v>
      </c>
      <c r="VB23" s="299">
        <v>11780240.319999998</v>
      </c>
      <c r="VC23" s="299">
        <v>8138399.5099999998</v>
      </c>
      <c r="VD23" s="299">
        <v>2569900.4500000007</v>
      </c>
      <c r="VE23" s="299">
        <v>3063550.5300000003</v>
      </c>
      <c r="VF23" s="299">
        <v>232977035.93000004</v>
      </c>
      <c r="VG23" s="299">
        <v>7692525.7400000002</v>
      </c>
      <c r="VH23" s="299">
        <v>6930761.29</v>
      </c>
      <c r="VI23" s="299">
        <v>3280480.51</v>
      </c>
      <c r="VJ23" s="299">
        <v>1595119.72</v>
      </c>
      <c r="VK23" s="299">
        <v>7395409.0200000005</v>
      </c>
      <c r="VL23" s="299">
        <v>10653415.110000001</v>
      </c>
      <c r="VM23" s="299">
        <v>11281324.039999999</v>
      </c>
      <c r="VN23" s="299">
        <v>5004283.49</v>
      </c>
      <c r="VO23" s="299">
        <v>7921783.96</v>
      </c>
      <c r="VP23" s="299">
        <v>3398080.26</v>
      </c>
      <c r="VQ23" s="299">
        <v>11814408.01</v>
      </c>
      <c r="VR23" s="299">
        <v>5823008.1299999999</v>
      </c>
      <c r="VS23" s="299">
        <v>14412879.58</v>
      </c>
      <c r="VT23" s="299">
        <v>31312448.07</v>
      </c>
      <c r="VU23" s="299">
        <v>6617325.04</v>
      </c>
      <c r="VV23" s="299">
        <v>8784755.9899999984</v>
      </c>
      <c r="VW23" s="299">
        <v>9789901.4100000001</v>
      </c>
      <c r="VX23" s="299">
        <v>3563395.6899999995</v>
      </c>
      <c r="VY23" s="299">
        <v>17633967.59</v>
      </c>
      <c r="VZ23" s="299">
        <v>25470025.419999998</v>
      </c>
      <c r="WA23" s="299">
        <v>5564284.9000000004</v>
      </c>
      <c r="WB23" s="299">
        <v>3286442.2</v>
      </c>
      <c r="WC23" s="299">
        <v>2746031.83</v>
      </c>
      <c r="WD23" s="299">
        <v>3073285.0099999993</v>
      </c>
      <c r="WE23" s="299">
        <v>3348044.38</v>
      </c>
      <c r="WF23" s="299">
        <v>1582903.2</v>
      </c>
      <c r="WG23" s="299">
        <v>4364117.9499999993</v>
      </c>
      <c r="WH23" s="299">
        <v>28442204.349999998</v>
      </c>
      <c r="WI23" s="299">
        <v>3132285.4000000004</v>
      </c>
      <c r="WJ23" s="299">
        <v>744240</v>
      </c>
      <c r="WK23" s="299">
        <v>1240207.1299999999</v>
      </c>
      <c r="WL23" s="299">
        <v>1505319.4999999998</v>
      </c>
      <c r="WM23" s="299">
        <v>131301862.15999998</v>
      </c>
      <c r="WN23" s="299">
        <v>5070738.4499999993</v>
      </c>
      <c r="WO23" s="299">
        <v>2795719.03</v>
      </c>
      <c r="WP23" s="299">
        <v>42100775.049999997</v>
      </c>
      <c r="WQ23" s="299">
        <v>6736475.3600000003</v>
      </c>
      <c r="WR23" s="299">
        <v>4777279.9800000004</v>
      </c>
      <c r="WS23" s="299">
        <v>13045727.530000001</v>
      </c>
      <c r="WT23" s="299">
        <v>5313220.38</v>
      </c>
      <c r="WU23" s="299">
        <v>2470093.5700000003</v>
      </c>
      <c r="WV23" s="299">
        <v>12314592.040000001</v>
      </c>
      <c r="WW23" s="299">
        <v>7925824.6699999999</v>
      </c>
      <c r="WX23" s="299">
        <v>2909558.28</v>
      </c>
      <c r="WY23" s="299">
        <v>2212155.86</v>
      </c>
      <c r="WZ23" s="299">
        <v>4011751.06</v>
      </c>
      <c r="XA23" s="299">
        <v>2116903.89</v>
      </c>
      <c r="XB23" s="299">
        <v>3010311.61</v>
      </c>
      <c r="XC23" s="299">
        <v>2621993.04</v>
      </c>
      <c r="XD23" s="299">
        <v>2981963.2699999996</v>
      </c>
      <c r="XE23" s="299">
        <v>2290692.71</v>
      </c>
      <c r="XF23" s="299">
        <v>2833140.4</v>
      </c>
      <c r="XG23" s="299">
        <v>2347285.15</v>
      </c>
      <c r="XH23" s="299">
        <v>1742328.9100000001</v>
      </c>
      <c r="XI23" s="299">
        <v>1493229.1199999999</v>
      </c>
      <c r="XJ23" s="299">
        <v>108341731.01000001</v>
      </c>
      <c r="XK23" s="299">
        <v>4009517.6500000004</v>
      </c>
      <c r="XL23" s="299">
        <v>6467287.9500000002</v>
      </c>
      <c r="XM23" s="299">
        <v>2904270.2699999996</v>
      </c>
      <c r="XN23" s="299">
        <v>25954385.919999998</v>
      </c>
      <c r="XO23" s="299">
        <v>4792298.51</v>
      </c>
      <c r="XP23" s="299">
        <v>14687610.700000001</v>
      </c>
      <c r="XQ23" s="299">
        <v>1529135.73</v>
      </c>
      <c r="XR23" s="299">
        <v>7678179.4100000001</v>
      </c>
      <c r="XS23" s="299">
        <v>10971945.789999999</v>
      </c>
      <c r="XT23" s="299">
        <v>3388931.85</v>
      </c>
      <c r="XU23" s="299">
        <v>3730916.6700000004</v>
      </c>
      <c r="XV23" s="299">
        <v>2783085.56</v>
      </c>
      <c r="XW23" s="299">
        <v>2192492.59</v>
      </c>
      <c r="XX23" s="299">
        <v>1826838.22</v>
      </c>
      <c r="XY23" s="299">
        <v>2949105.52</v>
      </c>
      <c r="XZ23" s="299">
        <v>4416036.87</v>
      </c>
      <c r="YA23" s="299">
        <v>33154824.199999999</v>
      </c>
      <c r="YB23" s="299">
        <v>4007670.1100000003</v>
      </c>
      <c r="YC23" s="299">
        <v>10999606.76</v>
      </c>
      <c r="YD23" s="299">
        <v>4422512.78</v>
      </c>
      <c r="YE23" s="299">
        <v>9666983.6699999999</v>
      </c>
      <c r="YF23" s="299">
        <v>2142345.04</v>
      </c>
      <c r="YG23" s="299">
        <v>2375593.5</v>
      </c>
      <c r="YH23" s="299">
        <v>46113144.130000003</v>
      </c>
      <c r="YI23" s="299">
        <v>6885961.9100000001</v>
      </c>
      <c r="YJ23" s="299">
        <v>4960826.2200000007</v>
      </c>
      <c r="YK23" s="299">
        <v>9042725.5</v>
      </c>
      <c r="YL23" s="299">
        <v>1954946.05</v>
      </c>
      <c r="YM23" s="299">
        <v>3198867.13</v>
      </c>
      <c r="YN23" s="299">
        <v>1780789.99</v>
      </c>
      <c r="YO23" s="299">
        <v>2838286.62</v>
      </c>
      <c r="YP23" s="299">
        <v>20732980.360000003</v>
      </c>
      <c r="YQ23" s="299">
        <v>65979643.059999995</v>
      </c>
      <c r="YR23" s="299">
        <v>4419722.9399999995</v>
      </c>
      <c r="YS23" s="299">
        <v>15142519.460000001</v>
      </c>
      <c r="YT23" s="299">
        <v>24570698.829999998</v>
      </c>
      <c r="YU23" s="299">
        <v>14732838.969999999</v>
      </c>
      <c r="YV23" s="299">
        <v>2255729.2599999998</v>
      </c>
      <c r="YW23" s="299">
        <v>5247018.2999999989</v>
      </c>
      <c r="YX23" s="299">
        <v>7147111.9399999995</v>
      </c>
      <c r="YY23" s="299">
        <v>15809358.210000001</v>
      </c>
      <c r="YZ23" s="299">
        <v>10456734.359999999</v>
      </c>
      <c r="ZA23" s="299">
        <v>2823200.62</v>
      </c>
      <c r="ZB23" s="299">
        <v>3122331.36</v>
      </c>
      <c r="ZC23" s="299">
        <v>2359364.0500000003</v>
      </c>
      <c r="ZD23" s="299">
        <v>11389627.189999999</v>
      </c>
      <c r="ZE23" s="299">
        <v>985941.2</v>
      </c>
      <c r="ZF23" s="299">
        <v>3630173.31</v>
      </c>
      <c r="ZG23" s="299">
        <v>2134333.2999999998</v>
      </c>
      <c r="ZH23" s="299">
        <v>2710100.43</v>
      </c>
      <c r="ZI23" s="299">
        <v>11692688.870000001</v>
      </c>
      <c r="ZJ23" s="299">
        <v>4562983.13</v>
      </c>
      <c r="ZK23" s="299">
        <v>2566437.5999999996</v>
      </c>
      <c r="ZL23" s="299">
        <v>260698.73</v>
      </c>
      <c r="ZM23" s="299">
        <v>66637953.890000001</v>
      </c>
      <c r="ZN23" s="299">
        <v>3220851.46</v>
      </c>
      <c r="ZO23" s="299">
        <v>9766371.8000000007</v>
      </c>
      <c r="ZP23" s="299">
        <v>3146606.1399999997</v>
      </c>
      <c r="ZQ23" s="299">
        <v>3048126.0900000003</v>
      </c>
      <c r="ZR23" s="299">
        <v>8618369.4099999983</v>
      </c>
      <c r="ZS23" s="299">
        <v>3233859.39</v>
      </c>
      <c r="ZT23" s="299">
        <v>155431823.87</v>
      </c>
      <c r="ZU23" s="299">
        <v>2663101.59</v>
      </c>
      <c r="ZV23" s="299">
        <v>2248767.8099999996</v>
      </c>
      <c r="ZW23" s="299">
        <v>13238106.24</v>
      </c>
      <c r="ZX23" s="299">
        <v>11089878.640000001</v>
      </c>
      <c r="ZY23" s="299">
        <v>2632097.09</v>
      </c>
      <c r="ZZ23" s="299">
        <v>4742768.67</v>
      </c>
      <c r="AAA23" s="299">
        <v>5503343.3200000003</v>
      </c>
      <c r="AAB23" s="299">
        <v>2592778.77</v>
      </c>
      <c r="AAC23" s="299">
        <v>2913359.61</v>
      </c>
      <c r="AAD23" s="299">
        <v>7124144.4399999995</v>
      </c>
      <c r="AAE23" s="299">
        <v>25624025.010000002</v>
      </c>
      <c r="AAF23" s="299">
        <v>23616967.600000005</v>
      </c>
      <c r="AAG23" s="299">
        <v>880735.11999999988</v>
      </c>
      <c r="AAH23" s="299">
        <v>2055517.49</v>
      </c>
      <c r="AAI23" s="299">
        <v>1318554.0900000001</v>
      </c>
      <c r="AAJ23" s="299">
        <v>2396863.86</v>
      </c>
      <c r="AAK23" s="299">
        <v>4556599.43</v>
      </c>
      <c r="AAL23" s="299">
        <v>1346723.06</v>
      </c>
      <c r="AAM23" s="299">
        <v>41832809.760000005</v>
      </c>
      <c r="AAN23" s="299">
        <v>33343572.43</v>
      </c>
      <c r="AAO23" s="299">
        <v>3327489.5999999996</v>
      </c>
      <c r="AAP23" s="299">
        <v>1413915.66</v>
      </c>
      <c r="AAQ23" s="299">
        <v>2224511.9699999997</v>
      </c>
      <c r="AAR23" s="299">
        <v>1593281.7000000002</v>
      </c>
      <c r="AAS23" s="299">
        <v>1952568</v>
      </c>
      <c r="AAT23" s="299">
        <v>34971208.449999996</v>
      </c>
      <c r="AAU23" s="299">
        <v>6152984.7400000002</v>
      </c>
      <c r="AAV23" s="299">
        <v>3162050</v>
      </c>
      <c r="AAW23" s="299">
        <v>6824147.7000000011</v>
      </c>
      <c r="AAX23" s="299">
        <v>9118177.3499999978</v>
      </c>
      <c r="AAY23" s="299">
        <v>3262283.1199999996</v>
      </c>
      <c r="AAZ23" s="299">
        <v>2405409.79</v>
      </c>
      <c r="ABA23" s="299">
        <v>2874858.95</v>
      </c>
      <c r="ABB23" s="299">
        <v>46011852.32</v>
      </c>
      <c r="ABC23" s="299">
        <v>1792921.4100000001</v>
      </c>
      <c r="ABD23" s="299">
        <v>9271253.75</v>
      </c>
      <c r="ABE23" s="299">
        <v>3167353.01</v>
      </c>
      <c r="ABF23" s="299">
        <v>2845445.0999999996</v>
      </c>
      <c r="ABG23" s="299">
        <v>13739688.979999999</v>
      </c>
      <c r="ABH23" s="299">
        <v>2493734.67</v>
      </c>
      <c r="ABI23" s="299">
        <v>3832915.27</v>
      </c>
      <c r="ABJ23" s="299">
        <v>3204393.7500000005</v>
      </c>
      <c r="ABK23" s="299">
        <v>6956009.4399999995</v>
      </c>
      <c r="ABL23" s="299">
        <v>2549301.5999999996</v>
      </c>
      <c r="ABM23" s="299">
        <v>74604833.609999999</v>
      </c>
      <c r="ABN23" s="299">
        <v>2516417.6800000002</v>
      </c>
      <c r="ABO23" s="299">
        <v>3990008.5300000003</v>
      </c>
      <c r="ABP23" s="299">
        <v>9634074.0200000014</v>
      </c>
      <c r="ABQ23" s="299">
        <v>4297356.4899999993</v>
      </c>
      <c r="ABR23" s="299">
        <v>8916964.7699999996</v>
      </c>
      <c r="ABS23" s="299">
        <v>4799793.1400000006</v>
      </c>
      <c r="ABT23" s="299">
        <v>17374289.240000002</v>
      </c>
      <c r="ABU23" s="299">
        <v>45893579.029999994</v>
      </c>
      <c r="ABV23" s="299">
        <v>8740659.7899999991</v>
      </c>
      <c r="ABW23" s="299">
        <v>5949446.7400000002</v>
      </c>
      <c r="ABX23" s="299">
        <v>6101597.919999999</v>
      </c>
      <c r="ABY23" s="299">
        <v>4519545.7</v>
      </c>
      <c r="ABZ23" s="299">
        <v>22000583.059999999</v>
      </c>
      <c r="ACA23" s="299">
        <v>4188670.94</v>
      </c>
      <c r="ACB23" s="299">
        <v>5287072.1300000008</v>
      </c>
      <c r="ACC23" s="299">
        <v>2860028.23</v>
      </c>
      <c r="ACD23" s="299">
        <v>1786416.46</v>
      </c>
      <c r="ACE23" s="299">
        <v>2625587.7100000004</v>
      </c>
      <c r="ACF23" s="299">
        <v>23825428.5</v>
      </c>
      <c r="ACG23" s="299">
        <v>22990083.780000001</v>
      </c>
      <c r="ACH23" s="299">
        <v>2918905.73</v>
      </c>
      <c r="ACI23" s="299">
        <v>1842228.0699999998</v>
      </c>
      <c r="ACJ23" s="299">
        <v>4563642.53</v>
      </c>
      <c r="ACK23" s="299">
        <v>1347637.4300000002</v>
      </c>
      <c r="ACL23" s="299">
        <v>3274798.08</v>
      </c>
      <c r="ACM23" s="299">
        <v>2529859.8199999998</v>
      </c>
      <c r="ACN23" s="299">
        <v>5673446.4900000002</v>
      </c>
      <c r="ACO23" s="299">
        <v>108909429.14</v>
      </c>
      <c r="ACP23" s="299">
        <v>17685990.41</v>
      </c>
      <c r="ACQ23" s="299">
        <v>15179790</v>
      </c>
      <c r="ACR23" s="299">
        <v>33093724.760000002</v>
      </c>
      <c r="ACS23" s="299">
        <v>2582843.34</v>
      </c>
      <c r="ACT23" s="299">
        <v>2083899.2999999998</v>
      </c>
      <c r="ACU23" s="299">
        <v>3673821.62</v>
      </c>
      <c r="ACV23" s="299">
        <v>3994621.05</v>
      </c>
      <c r="ACW23" s="299">
        <v>160352100.90000001</v>
      </c>
      <c r="ACX23" s="299">
        <v>40319157.659999996</v>
      </c>
      <c r="ACY23" s="299">
        <v>18640018.170000002</v>
      </c>
      <c r="ACZ23" s="299">
        <v>3736012.1999999997</v>
      </c>
      <c r="ADA23" s="299">
        <v>9257169.8399999999</v>
      </c>
      <c r="ADB23" s="299">
        <v>8379285.6499999994</v>
      </c>
      <c r="ADC23" s="299">
        <v>5611563.8199999994</v>
      </c>
      <c r="ADD23" s="299">
        <v>2556097.06</v>
      </c>
      <c r="ADE23" s="299">
        <v>4698954.3400000008</v>
      </c>
      <c r="ADF23" s="299">
        <v>10194270.41</v>
      </c>
      <c r="ADG23" s="299">
        <v>7292242.9000000004</v>
      </c>
      <c r="ADH23" s="299">
        <v>3252924.6099999994</v>
      </c>
      <c r="ADI23" s="299">
        <v>7062569.2700000005</v>
      </c>
      <c r="ADJ23" s="299">
        <v>8735725.2599999998</v>
      </c>
      <c r="ADK23" s="299">
        <v>5314680.05</v>
      </c>
      <c r="ADL23" s="299">
        <v>4206898.49</v>
      </c>
      <c r="ADM23" s="299">
        <v>8296794.1400000006</v>
      </c>
      <c r="ADN23" s="299">
        <v>2264424.19</v>
      </c>
      <c r="ADO23" s="299">
        <v>6599138.3700000001</v>
      </c>
      <c r="ADP23" s="299"/>
      <c r="ADQ23" s="299">
        <v>79011690.729999989</v>
      </c>
      <c r="ADR23" s="299">
        <v>11324219.310000001</v>
      </c>
      <c r="ADS23" s="299">
        <v>6705239.7000000002</v>
      </c>
      <c r="ADT23" s="299">
        <v>4825263.33</v>
      </c>
      <c r="ADU23" s="299">
        <v>3711770.54</v>
      </c>
      <c r="ADV23" s="299">
        <v>15274665.940000001</v>
      </c>
      <c r="ADW23" s="299">
        <v>2706489.4299999997</v>
      </c>
      <c r="ADX23" s="299">
        <v>2976061.9699999997</v>
      </c>
      <c r="ADY23" s="299">
        <v>2730294.83</v>
      </c>
      <c r="ADZ23" s="299">
        <v>2219940.2999999998</v>
      </c>
      <c r="AEA23" s="299">
        <v>83681221.180000007</v>
      </c>
      <c r="AEB23" s="299">
        <v>19641800.059999999</v>
      </c>
      <c r="AEC23" s="299">
        <v>7791410.5900000008</v>
      </c>
      <c r="AED23" s="299">
        <v>3789238.78</v>
      </c>
      <c r="AEE23" s="299">
        <v>11425322.189999999</v>
      </c>
      <c r="AEF23" s="299">
        <v>4874088.18</v>
      </c>
      <c r="AEG23" s="299">
        <v>5358909.75</v>
      </c>
      <c r="AEH23" s="299">
        <v>5121860.28</v>
      </c>
      <c r="AEI23" s="299">
        <v>7619821.6299999999</v>
      </c>
      <c r="AEJ23" s="299">
        <v>9573967.5100000016</v>
      </c>
      <c r="AEK23" s="299">
        <v>4522744.38</v>
      </c>
      <c r="AEL23" s="299">
        <v>6229500.1200000001</v>
      </c>
      <c r="AEM23" s="299">
        <v>7021099.3100000005</v>
      </c>
      <c r="AEN23" s="299">
        <v>24215355.690000001</v>
      </c>
      <c r="AEO23" s="299">
        <v>3875659.2399999998</v>
      </c>
      <c r="AEP23" s="299">
        <v>3638217.17</v>
      </c>
      <c r="AEQ23" s="299">
        <v>2838908.93</v>
      </c>
      <c r="AER23" s="299">
        <v>4455643.9799999995</v>
      </c>
      <c r="AES23" s="299">
        <v>3914903.35</v>
      </c>
      <c r="AET23" s="299">
        <v>2514146.75</v>
      </c>
      <c r="AEU23" s="299">
        <v>7020360.4299999988</v>
      </c>
      <c r="AEV23" s="299">
        <v>7706446.6500000004</v>
      </c>
      <c r="AEW23" s="299">
        <v>5401971.9900000002</v>
      </c>
      <c r="AEX23" s="299">
        <v>3412685.43</v>
      </c>
      <c r="AEY23" s="299">
        <v>2481718.77</v>
      </c>
      <c r="AEZ23" s="299">
        <v>50887828.859999999</v>
      </c>
      <c r="AFA23" s="299">
        <v>1640635.3399999999</v>
      </c>
      <c r="AFB23" s="299">
        <v>3122836.93</v>
      </c>
      <c r="AFC23" s="299">
        <v>1972839.8800000001</v>
      </c>
      <c r="AFD23" s="299">
        <v>21042665.550000001</v>
      </c>
      <c r="AFE23" s="299">
        <v>4056729.69</v>
      </c>
      <c r="AFF23" s="299">
        <v>1478991.4100000001</v>
      </c>
      <c r="AFG23" s="299">
        <v>3834654.8999999994</v>
      </c>
      <c r="AFH23" s="299">
        <v>2008449.1199999999</v>
      </c>
      <c r="AFI23" s="299">
        <v>2610190.73</v>
      </c>
      <c r="AFJ23" s="299">
        <v>2857381.08</v>
      </c>
      <c r="AFK23" s="299">
        <v>83830671.260000005</v>
      </c>
      <c r="AFL23" s="299">
        <v>14598691.849999998</v>
      </c>
      <c r="AFM23" s="299">
        <v>4157699.8299999996</v>
      </c>
      <c r="AFN23" s="299">
        <v>3245051.6599999997</v>
      </c>
      <c r="AFO23" s="299">
        <v>9003703.8099999987</v>
      </c>
      <c r="AFP23" s="299">
        <v>3339922.4899999998</v>
      </c>
      <c r="AFQ23" s="299">
        <v>2664786.7300000004</v>
      </c>
      <c r="AFR23" s="299">
        <v>2496358.0700000003</v>
      </c>
      <c r="AFS23" s="299">
        <v>159799680.13</v>
      </c>
      <c r="AFT23" s="299">
        <v>104828337.14000002</v>
      </c>
      <c r="AFU23" s="299">
        <v>2681031.31</v>
      </c>
      <c r="AFV23" s="299">
        <v>4476877.58</v>
      </c>
      <c r="AFW23" s="299">
        <v>12850465.520000001</v>
      </c>
      <c r="AFX23" s="299">
        <v>6456844.9399999995</v>
      </c>
      <c r="AFY23" s="299">
        <v>2959347.9299999997</v>
      </c>
      <c r="AFZ23" s="299">
        <v>6276345.2400000002</v>
      </c>
      <c r="AGA23" s="299">
        <v>1423670.59</v>
      </c>
      <c r="AGB23" s="299">
        <v>4713870.54</v>
      </c>
      <c r="AGC23" s="299">
        <v>7592455.2400000012</v>
      </c>
      <c r="AGD23" s="299">
        <v>3055769.4899999998</v>
      </c>
      <c r="AGE23" s="299">
        <v>4372874.57</v>
      </c>
      <c r="AGF23" s="299">
        <v>2724704.14</v>
      </c>
      <c r="AGG23" s="299">
        <v>3757391.3900000006</v>
      </c>
      <c r="AGH23" s="299">
        <v>5222705.51</v>
      </c>
      <c r="AGI23" s="299">
        <v>3916716.7800000003</v>
      </c>
      <c r="AGJ23" s="299">
        <v>44611431.180000007</v>
      </c>
      <c r="AGK23" s="299">
        <v>4083104</v>
      </c>
      <c r="AGL23" s="299">
        <v>3161937.5800000005</v>
      </c>
      <c r="AGM23" s="299">
        <v>3926924.63</v>
      </c>
      <c r="AGN23" s="299">
        <v>12371275.529999999</v>
      </c>
      <c r="AGO23" s="299">
        <v>4397226.09</v>
      </c>
      <c r="AGP23" s="299">
        <v>1763845.53</v>
      </c>
    </row>
    <row r="24" spans="1:874" x14ac:dyDescent="0.25">
      <c r="B24" s="298" t="s">
        <v>35</v>
      </c>
      <c r="C24" s="297" t="s">
        <v>36</v>
      </c>
      <c r="D24" s="299">
        <v>43420968.139999993</v>
      </c>
      <c r="E24" s="299">
        <v>3137531.15</v>
      </c>
      <c r="F24" s="299">
        <v>5323996.1199999992</v>
      </c>
      <c r="G24" s="299">
        <v>1871636.6199999999</v>
      </c>
      <c r="H24" s="299">
        <v>9316260.4600000009</v>
      </c>
      <c r="I24" s="299">
        <v>2829629.0500000003</v>
      </c>
      <c r="J24" s="299">
        <v>7265455.5600000005</v>
      </c>
      <c r="K24" s="299">
        <v>3095132.44</v>
      </c>
      <c r="L24" s="299">
        <v>3192864.3</v>
      </c>
      <c r="M24" s="299">
        <v>2235028.69</v>
      </c>
      <c r="N24" s="299">
        <v>2273105.9199999999</v>
      </c>
      <c r="O24" s="299">
        <v>1861680.73</v>
      </c>
      <c r="P24" s="299">
        <v>1340118.31</v>
      </c>
      <c r="Q24" s="299">
        <v>1574963.3699999999</v>
      </c>
      <c r="R24" s="299">
        <v>1673281.24</v>
      </c>
      <c r="S24" s="299">
        <v>3834012.8899999997</v>
      </c>
      <c r="T24" s="299">
        <v>2897217.12</v>
      </c>
      <c r="U24" s="299">
        <v>543799.19999999995</v>
      </c>
      <c r="V24" s="299">
        <v>38433288.109999999</v>
      </c>
      <c r="W24" s="299">
        <v>11215702.82</v>
      </c>
      <c r="X24" s="299">
        <v>1924041.29</v>
      </c>
      <c r="Y24" s="299">
        <v>4032244.3200000003</v>
      </c>
      <c r="Z24" s="299">
        <v>2080191.53</v>
      </c>
      <c r="AA24" s="299">
        <v>2926045.08</v>
      </c>
      <c r="AB24" s="299">
        <v>1247985.21</v>
      </c>
      <c r="AC24" s="299">
        <v>12091411.179999998</v>
      </c>
      <c r="AD24" s="299">
        <v>2546676.19</v>
      </c>
      <c r="AE24" s="299">
        <v>1578021.99</v>
      </c>
      <c r="AF24" s="299">
        <v>6413955.8499999996</v>
      </c>
      <c r="AG24" s="299">
        <v>2072478.1800000002</v>
      </c>
      <c r="AH24" s="299">
        <v>3818167.2</v>
      </c>
      <c r="AI24" s="299">
        <v>4780647.88</v>
      </c>
      <c r="AJ24" s="299">
        <v>3288901.82</v>
      </c>
      <c r="AK24" s="299">
        <v>1570954.51</v>
      </c>
      <c r="AL24" s="299">
        <v>1737905.4000000001</v>
      </c>
      <c r="AM24" s="299">
        <v>3071879.9099999997</v>
      </c>
      <c r="AN24" s="299">
        <v>1143196.9100000001</v>
      </c>
      <c r="AO24" s="299">
        <v>1614251.0499999998</v>
      </c>
      <c r="AP24" s="299">
        <v>1548823.1400000001</v>
      </c>
      <c r="AQ24" s="299">
        <v>1067278.81</v>
      </c>
      <c r="AR24" s="299">
        <v>1033478.9099999999</v>
      </c>
      <c r="AS24" s="299">
        <v>608824.24</v>
      </c>
      <c r="AT24" s="299">
        <v>22933199.830000002</v>
      </c>
      <c r="AU24" s="299">
        <v>1142917.3900000001</v>
      </c>
      <c r="AV24" s="299">
        <v>993930.73</v>
      </c>
      <c r="AW24" s="299">
        <v>1654474.83</v>
      </c>
      <c r="AX24" s="299">
        <v>2507658.65</v>
      </c>
      <c r="AY24" s="299">
        <v>3570500.2199999997</v>
      </c>
      <c r="AZ24" s="299">
        <v>1221127.8700000001</v>
      </c>
      <c r="BA24" s="299">
        <v>1288800.06</v>
      </c>
      <c r="BB24" s="299">
        <v>1030298.9</v>
      </c>
      <c r="BC24" s="299">
        <v>1150053.5</v>
      </c>
      <c r="BD24" s="299">
        <v>574097.32999999996</v>
      </c>
      <c r="BE24" s="299">
        <v>911290.52999999991</v>
      </c>
      <c r="BF24" s="299">
        <v>5350573.2799999993</v>
      </c>
      <c r="BG24" s="299">
        <v>921402.26</v>
      </c>
      <c r="BH24" s="299">
        <v>260222.22</v>
      </c>
      <c r="BI24" s="299">
        <v>22548208.362999998</v>
      </c>
      <c r="BJ24" s="299">
        <v>11458370.35</v>
      </c>
      <c r="BK24" s="299">
        <v>2662974.0500000003</v>
      </c>
      <c r="BL24" s="299">
        <v>1037537.46</v>
      </c>
      <c r="BM24" s="299">
        <v>3700442.21</v>
      </c>
      <c r="BN24" s="299">
        <v>2128083.1100000003</v>
      </c>
      <c r="BO24" s="299">
        <v>1812795.47</v>
      </c>
      <c r="BP24" s="299">
        <v>22167200.479999997</v>
      </c>
      <c r="BQ24" s="299">
        <v>2759545.23</v>
      </c>
      <c r="BR24" s="299">
        <v>2689175.13</v>
      </c>
      <c r="BS24" s="299">
        <v>3299121.65</v>
      </c>
      <c r="BT24" s="299">
        <v>2127152.64</v>
      </c>
      <c r="BU24" s="299">
        <v>1681563.85</v>
      </c>
      <c r="BV24" s="299">
        <v>1927258.4900000002</v>
      </c>
      <c r="BW24" s="299">
        <v>3580263</v>
      </c>
      <c r="BX24" s="299">
        <v>7034270.8500000006</v>
      </c>
      <c r="BY24" s="299">
        <v>976244.65</v>
      </c>
      <c r="BZ24" s="299">
        <v>2718209.0700000003</v>
      </c>
      <c r="CA24" s="299">
        <v>5126937.6199999992</v>
      </c>
      <c r="CB24" s="299">
        <v>1306766.02</v>
      </c>
      <c r="CC24" s="299">
        <v>1524600.9000000001</v>
      </c>
      <c r="CD24" s="299">
        <v>1518848.29</v>
      </c>
      <c r="CE24" s="299">
        <v>46544838.809999995</v>
      </c>
      <c r="CF24" s="299">
        <v>2436468.09</v>
      </c>
      <c r="CG24" s="299">
        <v>5196460.2799999993</v>
      </c>
      <c r="CH24" s="299">
        <v>1582147.95</v>
      </c>
      <c r="CI24" s="299">
        <v>2197302.4700000002</v>
      </c>
      <c r="CJ24" s="299">
        <v>2016321.87</v>
      </c>
      <c r="CK24" s="299">
        <v>2118391.81</v>
      </c>
      <c r="CL24" s="299">
        <v>3601720.74</v>
      </c>
      <c r="CM24" s="299">
        <v>1744147.35</v>
      </c>
      <c r="CN24" s="299">
        <v>1869867.46</v>
      </c>
      <c r="CO24" s="299">
        <v>1563518.2600000002</v>
      </c>
      <c r="CP24" s="299">
        <v>2066752.3299999998</v>
      </c>
      <c r="CQ24" s="299">
        <v>1469931.99</v>
      </c>
      <c r="CR24" s="299">
        <v>19606199.93</v>
      </c>
      <c r="CS24" s="299">
        <v>1734663.81</v>
      </c>
      <c r="CT24" s="299">
        <v>1780814.4</v>
      </c>
      <c r="CU24" s="299">
        <v>3559279.64</v>
      </c>
      <c r="CV24" s="299">
        <v>1423810.42</v>
      </c>
      <c r="CW24" s="299">
        <v>2690060.5300000003</v>
      </c>
      <c r="CX24" s="299">
        <v>1937575.56</v>
      </c>
      <c r="CY24" s="299">
        <v>538313.74</v>
      </c>
      <c r="CZ24" s="299">
        <v>15938438.17</v>
      </c>
      <c r="DA24" s="299">
        <v>24140521.82</v>
      </c>
      <c r="DB24" s="299">
        <v>2641175.8199999998</v>
      </c>
      <c r="DC24" s="299">
        <v>2204653.81</v>
      </c>
      <c r="DD24" s="299">
        <v>3013536.54</v>
      </c>
      <c r="DE24" s="299">
        <v>3149616.76</v>
      </c>
      <c r="DF24" s="299">
        <v>2314561.65</v>
      </c>
      <c r="DG24" s="299">
        <v>2548636.6800000002</v>
      </c>
      <c r="DH24" s="299">
        <v>973102.91999999993</v>
      </c>
      <c r="DI24" s="299">
        <v>63519659.350000001</v>
      </c>
      <c r="DJ24" s="299">
        <v>2441110.9300000002</v>
      </c>
      <c r="DK24" s="299">
        <v>3325069.7399999998</v>
      </c>
      <c r="DL24" s="299">
        <v>3524751.0799999996</v>
      </c>
      <c r="DM24" s="299">
        <v>2734573.84</v>
      </c>
      <c r="DN24" s="299">
        <v>3528229.35</v>
      </c>
      <c r="DO24" s="299">
        <v>4978533.3800000008</v>
      </c>
      <c r="DP24" s="299">
        <v>2808638.54</v>
      </c>
      <c r="DQ24" s="299">
        <v>4895916.01</v>
      </c>
      <c r="DR24" s="299">
        <v>28650310.690000005</v>
      </c>
      <c r="DS24" s="299">
        <v>3566113.2</v>
      </c>
      <c r="DT24" s="299">
        <v>7811475.6200000001</v>
      </c>
      <c r="DU24" s="299">
        <v>13590874.649999999</v>
      </c>
      <c r="DV24" s="299">
        <v>2617512.42</v>
      </c>
      <c r="DW24" s="299">
        <v>5747218.04</v>
      </c>
      <c r="DX24" s="299">
        <v>4092739.19</v>
      </c>
      <c r="DY24" s="299">
        <v>686692.75</v>
      </c>
      <c r="DZ24" s="299">
        <v>2578789.15</v>
      </c>
      <c r="EA24" s="299">
        <v>1305653.4099999999</v>
      </c>
      <c r="EB24" s="299">
        <v>5334219.4800000004</v>
      </c>
      <c r="EC24" s="299">
        <v>12673577</v>
      </c>
      <c r="ED24" s="299">
        <v>14290047.9</v>
      </c>
      <c r="EE24" s="299">
        <v>2281613.86</v>
      </c>
      <c r="EF24" s="299">
        <v>2693599.43</v>
      </c>
      <c r="EG24" s="299">
        <v>2174817.1</v>
      </c>
      <c r="EH24" s="299">
        <v>3244005.79</v>
      </c>
      <c r="EI24" s="299">
        <v>3765325.41</v>
      </c>
      <c r="EJ24" s="299">
        <v>1758509.4</v>
      </c>
      <c r="EK24" s="299">
        <v>2950787.89</v>
      </c>
      <c r="EL24" s="299">
        <v>33704491.309999995</v>
      </c>
      <c r="EM24" s="299">
        <v>2658604.44</v>
      </c>
      <c r="EN24" s="299">
        <v>2240303</v>
      </c>
      <c r="EO24" s="299">
        <v>2577066.56</v>
      </c>
      <c r="EP24" s="299">
        <v>1081741.08</v>
      </c>
      <c r="EQ24" s="299">
        <v>891165.96000000008</v>
      </c>
      <c r="ER24" s="299">
        <v>4586986.6400000006</v>
      </c>
      <c r="ES24" s="299">
        <v>3338353.2</v>
      </c>
      <c r="ET24" s="299">
        <v>1568890.46</v>
      </c>
      <c r="EU24" s="299">
        <v>22828774.829999998</v>
      </c>
      <c r="EV24" s="299">
        <v>1526275.6300000001</v>
      </c>
      <c r="EW24" s="299">
        <v>2282499.1800000002</v>
      </c>
      <c r="EX24" s="299">
        <v>3767332.46</v>
      </c>
      <c r="EY24" s="299">
        <v>4543815.669999999</v>
      </c>
      <c r="EZ24" s="299">
        <v>4463041.71</v>
      </c>
      <c r="FA24" s="299">
        <v>4859122.5</v>
      </c>
      <c r="FB24" s="299">
        <v>2234545.9699999997</v>
      </c>
      <c r="FC24" s="299">
        <v>2220252.8199999998</v>
      </c>
      <c r="FD24" s="299">
        <v>1505185.36</v>
      </c>
      <c r="FE24" s="299">
        <v>1686431.95</v>
      </c>
      <c r="FF24" s="299">
        <v>894047.9</v>
      </c>
      <c r="FG24" s="299">
        <v>22074211.810000002</v>
      </c>
      <c r="FH24" s="299">
        <v>2009428.35</v>
      </c>
      <c r="FI24" s="299">
        <v>3352625.97</v>
      </c>
      <c r="FJ24" s="299">
        <v>2350309.62</v>
      </c>
      <c r="FK24" s="299">
        <v>3496816.11</v>
      </c>
      <c r="FL24" s="299">
        <v>3188412.41</v>
      </c>
      <c r="FM24" s="299">
        <v>0</v>
      </c>
      <c r="FN24" s="299">
        <v>346048.52</v>
      </c>
      <c r="FO24" s="299">
        <v>31266847.169999998</v>
      </c>
      <c r="FP24" s="299">
        <v>2345787.4500000002</v>
      </c>
      <c r="FQ24" s="299">
        <v>4158469.73</v>
      </c>
      <c r="FR24" s="299">
        <v>3691445.2399999998</v>
      </c>
      <c r="FS24" s="299">
        <v>4475183.82</v>
      </c>
      <c r="FT24" s="299">
        <v>2902414.98</v>
      </c>
      <c r="FU24" s="299">
        <v>5911385.46</v>
      </c>
      <c r="FV24" s="299">
        <v>3433901.33</v>
      </c>
      <c r="FW24" s="299">
        <v>3827451.62</v>
      </c>
      <c r="FX24" s="299">
        <v>2379374.0699999998</v>
      </c>
      <c r="FY24" s="299">
        <v>5579731.3500000006</v>
      </c>
      <c r="FZ24" s="299">
        <v>2726241.96</v>
      </c>
      <c r="GA24" s="299">
        <v>1795506.83</v>
      </c>
      <c r="GB24" s="299">
        <v>19575933.029999997</v>
      </c>
      <c r="GC24" s="299">
        <v>2192091.9300000002</v>
      </c>
      <c r="GD24" s="299">
        <v>1844749.1700000002</v>
      </c>
      <c r="GE24" s="299">
        <v>5616498.6699999999</v>
      </c>
      <c r="GF24" s="299">
        <v>2879594.77</v>
      </c>
      <c r="GG24" s="299">
        <v>2170904.4</v>
      </c>
      <c r="GH24" s="299">
        <v>3731330.79</v>
      </c>
      <c r="GI24" s="299">
        <v>6924699.71</v>
      </c>
      <c r="GJ24" s="299">
        <v>1779132.79</v>
      </c>
      <c r="GK24" s="299">
        <v>568660.36</v>
      </c>
      <c r="GL24" s="299">
        <v>511206.68</v>
      </c>
      <c r="GM24" s="299">
        <v>501507.98</v>
      </c>
      <c r="GN24" s="299">
        <v>15542060.83</v>
      </c>
      <c r="GO24" s="299">
        <v>5628419.0999999996</v>
      </c>
      <c r="GP24" s="299">
        <v>1959546.6600000001</v>
      </c>
      <c r="GQ24" s="299">
        <v>5303602.0500000007</v>
      </c>
      <c r="GR24" s="299">
        <v>747546.42</v>
      </c>
      <c r="GS24" s="299">
        <v>3505643.9299999997</v>
      </c>
      <c r="GT24" s="299">
        <v>3184487.81</v>
      </c>
      <c r="GU24" s="299">
        <v>1841010.67</v>
      </c>
      <c r="GV24" s="299">
        <v>22011375.600000001</v>
      </c>
      <c r="GW24" s="299">
        <v>2823264.63</v>
      </c>
      <c r="GX24" s="299">
        <v>4657682.6800000006</v>
      </c>
      <c r="GY24" s="299">
        <v>2766751.8</v>
      </c>
      <c r="GZ24" s="299">
        <v>43070010.909999996</v>
      </c>
      <c r="HA24" s="299">
        <v>2894630.0700000003</v>
      </c>
      <c r="HB24" s="299">
        <v>4062184.87</v>
      </c>
      <c r="HC24" s="299">
        <v>4071949.9200000004</v>
      </c>
      <c r="HD24" s="299">
        <v>4372615.5999999996</v>
      </c>
      <c r="HE24" s="299">
        <v>3628720.22</v>
      </c>
      <c r="HF24" s="299">
        <v>26524435.73</v>
      </c>
      <c r="HG24" s="299">
        <v>3603630.5</v>
      </c>
      <c r="HH24" s="299">
        <v>3902403.88</v>
      </c>
      <c r="HI24" s="299">
        <v>2620927.0499999998</v>
      </c>
      <c r="HJ24" s="299">
        <v>2435713.7399999998</v>
      </c>
      <c r="HK24" s="299">
        <v>2501270.9900000002</v>
      </c>
      <c r="HL24" s="299">
        <v>3351664.32</v>
      </c>
      <c r="HM24" s="299">
        <v>2026545.5199999998</v>
      </c>
      <c r="HN24" s="299">
        <v>31757437.5</v>
      </c>
      <c r="HO24" s="299">
        <v>12718223.540000001</v>
      </c>
      <c r="HP24" s="299">
        <v>2828639.02</v>
      </c>
      <c r="HQ24" s="299">
        <v>2027970.9600000002</v>
      </c>
      <c r="HR24" s="299">
        <v>1693700.03</v>
      </c>
      <c r="HS24" s="299">
        <v>1808879.85</v>
      </c>
      <c r="HT24" s="299">
        <v>4124797.0700000003</v>
      </c>
      <c r="HU24" s="299">
        <v>2098436.17</v>
      </c>
      <c r="HV24" s="299">
        <v>2293022.98</v>
      </c>
      <c r="HW24" s="299">
        <v>2572438.84</v>
      </c>
      <c r="HX24" s="299">
        <v>1729036.7999999998</v>
      </c>
      <c r="HY24" s="299">
        <v>3343379.48</v>
      </c>
      <c r="HZ24" s="299">
        <v>1237047.3800000001</v>
      </c>
      <c r="IA24" s="299">
        <v>2582238.96</v>
      </c>
      <c r="IB24" s="299">
        <v>1546639.95</v>
      </c>
      <c r="IC24" s="299">
        <v>1435008.98</v>
      </c>
      <c r="ID24" s="299">
        <v>28941728.560000002</v>
      </c>
      <c r="IE24" s="299">
        <v>13850472.6</v>
      </c>
      <c r="IF24" s="299">
        <v>3319640.2600000002</v>
      </c>
      <c r="IG24" s="299">
        <v>5801778.6999999993</v>
      </c>
      <c r="IH24" s="299">
        <v>7786554.0800000001</v>
      </c>
      <c r="II24" s="299">
        <v>2558656.3200000003</v>
      </c>
      <c r="IJ24" s="299">
        <v>2381005.0199999996</v>
      </c>
      <c r="IK24" s="299">
        <v>1537109.67</v>
      </c>
      <c r="IL24" s="299">
        <v>1442494.2099999997</v>
      </c>
      <c r="IM24" s="299">
        <v>2321429.25</v>
      </c>
      <c r="IN24" s="299">
        <v>1968209.38</v>
      </c>
      <c r="IO24" s="299">
        <v>41913642.949999996</v>
      </c>
      <c r="IP24" s="299">
        <v>19621380.600000001</v>
      </c>
      <c r="IQ24" s="299">
        <v>5078631.45</v>
      </c>
      <c r="IR24" s="299">
        <v>3074495.4299999997</v>
      </c>
      <c r="IS24" s="299">
        <v>2445523.31</v>
      </c>
      <c r="IT24" s="299">
        <v>1914579.1800000002</v>
      </c>
      <c r="IU24" s="299">
        <v>2405361.88</v>
      </c>
      <c r="IV24" s="299">
        <v>1314958.95</v>
      </c>
      <c r="IW24" s="299">
        <v>1698403.2699999998</v>
      </c>
      <c r="IX24" s="299">
        <v>2901112.67</v>
      </c>
      <c r="IY24" s="299">
        <v>3325833.54</v>
      </c>
      <c r="IZ24" s="299">
        <v>1975946.27</v>
      </c>
      <c r="JA24" s="299">
        <v>17860030.690000001</v>
      </c>
      <c r="JB24" s="299">
        <v>7696956.79</v>
      </c>
      <c r="JC24" s="299">
        <v>2020694.49</v>
      </c>
      <c r="JD24" s="299">
        <v>1604097.5799999998</v>
      </c>
      <c r="JE24" s="299">
        <v>1658787.92</v>
      </c>
      <c r="JF24" s="299">
        <v>1634938.6400000001</v>
      </c>
      <c r="JG24" s="299">
        <v>21494772.469999999</v>
      </c>
      <c r="JH24" s="299">
        <v>2037002.88</v>
      </c>
      <c r="JI24" s="299">
        <v>1970383.8399999999</v>
      </c>
      <c r="JJ24" s="299">
        <v>3765592.97</v>
      </c>
      <c r="JK24" s="299">
        <v>2353835.5699999998</v>
      </c>
      <c r="JL24" s="299">
        <v>4636925.32</v>
      </c>
      <c r="JM24" s="299">
        <v>2008961.25</v>
      </c>
      <c r="JN24" s="299">
        <v>26985439.090000004</v>
      </c>
      <c r="JO24" s="299">
        <v>12708356.33</v>
      </c>
      <c r="JP24" s="299">
        <v>2633901.19</v>
      </c>
      <c r="JQ24" s="299">
        <v>1530151.82</v>
      </c>
      <c r="JR24" s="299">
        <v>3453278.9799999995</v>
      </c>
      <c r="JS24" s="299">
        <v>893888.69000000006</v>
      </c>
      <c r="JT24" s="299">
        <v>9264936.1999999993</v>
      </c>
      <c r="JU24" s="299">
        <v>3990800.1999999997</v>
      </c>
      <c r="JV24" s="299">
        <v>2763548.47</v>
      </c>
      <c r="JW24" s="299">
        <v>2804284.7499999995</v>
      </c>
      <c r="JX24" s="299">
        <v>2540385.1800000002</v>
      </c>
      <c r="JY24" s="299">
        <v>1963940.06</v>
      </c>
      <c r="JZ24" s="299">
        <v>2205913.7799999998</v>
      </c>
      <c r="KA24" s="299">
        <v>849194.06</v>
      </c>
      <c r="KB24" s="299">
        <v>1632486.4300000002</v>
      </c>
      <c r="KC24" s="299">
        <v>44742783.690000005</v>
      </c>
      <c r="KD24" s="299">
        <v>5061010.1000000006</v>
      </c>
      <c r="KE24" s="299">
        <v>3126731.54</v>
      </c>
      <c r="KF24" s="299">
        <v>3468326.41</v>
      </c>
      <c r="KG24" s="299">
        <v>3522987</v>
      </c>
      <c r="KH24" s="299">
        <v>3517723.65</v>
      </c>
      <c r="KI24" s="299">
        <v>11263099.08</v>
      </c>
      <c r="KJ24" s="299">
        <v>2349974.27</v>
      </c>
      <c r="KK24" s="299">
        <v>2318087.1399999997</v>
      </c>
      <c r="KL24" s="299">
        <v>17505463.789999999</v>
      </c>
      <c r="KM24" s="299">
        <v>2356072.06</v>
      </c>
      <c r="KN24" s="299">
        <v>3480724.7600000002</v>
      </c>
      <c r="KO24" s="299">
        <v>8550723.959999999</v>
      </c>
      <c r="KP24" s="299">
        <v>1939273.51</v>
      </c>
      <c r="KQ24" s="299">
        <v>4078981.65</v>
      </c>
      <c r="KR24" s="299">
        <v>31124519.410000004</v>
      </c>
      <c r="KS24" s="299">
        <v>3840350.6599999997</v>
      </c>
      <c r="KT24" s="299">
        <v>29973146.460000001</v>
      </c>
      <c r="KU24" s="299">
        <v>2337426.1</v>
      </c>
      <c r="KV24" s="299">
        <v>1682667.41</v>
      </c>
      <c r="KW24" s="299">
        <v>6934913.7699999996</v>
      </c>
      <c r="KX24" s="299">
        <v>4580295.55</v>
      </c>
      <c r="KY24" s="299">
        <v>4451475.16</v>
      </c>
      <c r="KZ24" s="299">
        <v>2695236.0999999996</v>
      </c>
      <c r="LA24" s="299">
        <v>2043765.81</v>
      </c>
      <c r="LB24" s="299">
        <v>43487180.990000002</v>
      </c>
      <c r="LC24" s="299">
        <v>13540559.92</v>
      </c>
      <c r="LD24" s="299">
        <v>15190243.77</v>
      </c>
      <c r="LE24" s="299">
        <v>15522400.949999999</v>
      </c>
      <c r="LF24" s="299">
        <v>3528078.3200000003</v>
      </c>
      <c r="LG24" s="299">
        <v>2952184.16</v>
      </c>
      <c r="LH24" s="299">
        <v>2252919.85</v>
      </c>
      <c r="LI24" s="299">
        <v>3284244.36</v>
      </c>
      <c r="LJ24" s="299">
        <v>1177409.8899999999</v>
      </c>
      <c r="LK24" s="299">
        <v>3167717</v>
      </c>
      <c r="LL24" s="299">
        <v>15547386.26</v>
      </c>
      <c r="LM24" s="299">
        <v>4095176.0100000002</v>
      </c>
      <c r="LN24" s="299">
        <v>2733351.7100000004</v>
      </c>
      <c r="LO24" s="299">
        <v>50733729.009999998</v>
      </c>
      <c r="LP24" s="299">
        <v>17740621.98</v>
      </c>
      <c r="LQ24" s="299">
        <v>31450744.07</v>
      </c>
      <c r="LR24" s="299">
        <v>13472913.719999999</v>
      </c>
      <c r="LS24" s="299">
        <v>6268034.7400000002</v>
      </c>
      <c r="LT24" s="299">
        <v>6012298.5999999996</v>
      </c>
      <c r="LU24" s="299">
        <v>3180544.6</v>
      </c>
      <c r="LV24" s="299">
        <v>3975535.45</v>
      </c>
      <c r="LW24" s="299">
        <v>3475763.64</v>
      </c>
      <c r="LX24" s="299">
        <v>3667668.19</v>
      </c>
      <c r="LY24" s="299">
        <v>11735825.850000001</v>
      </c>
      <c r="LZ24" s="299">
        <v>2739373.47</v>
      </c>
      <c r="MA24" s="299">
        <v>36485164.189999998</v>
      </c>
      <c r="MB24" s="299">
        <v>2734477.1</v>
      </c>
      <c r="MC24" s="299">
        <v>1402454.3099999998</v>
      </c>
      <c r="MD24" s="299">
        <v>2136661.02</v>
      </c>
      <c r="ME24" s="299">
        <v>1418365.05</v>
      </c>
      <c r="MF24" s="299">
        <v>2737338.5199999996</v>
      </c>
      <c r="MG24" s="299">
        <v>2302323.36</v>
      </c>
      <c r="MH24" s="299">
        <v>2366670.37</v>
      </c>
      <c r="MI24" s="299">
        <v>2905232.61</v>
      </c>
      <c r="MJ24" s="299">
        <v>2333333.21</v>
      </c>
      <c r="MK24" s="299">
        <v>2670626.7800000003</v>
      </c>
      <c r="ML24" s="299">
        <v>2211232.8299999996</v>
      </c>
      <c r="MM24" s="299">
        <v>32498887.43</v>
      </c>
      <c r="MN24" s="299">
        <v>1930959.1600000001</v>
      </c>
      <c r="MO24" s="299">
        <v>1721113.03</v>
      </c>
      <c r="MP24" s="299">
        <v>3890775.0300000003</v>
      </c>
      <c r="MQ24" s="299">
        <v>6488700.5700000003</v>
      </c>
      <c r="MR24" s="299">
        <v>3937363.63</v>
      </c>
      <c r="MS24" s="299">
        <v>8436012.5299999993</v>
      </c>
      <c r="MT24" s="299">
        <v>3428653.25</v>
      </c>
      <c r="MU24" s="299">
        <v>2672665.8199999998</v>
      </c>
      <c r="MV24" s="299">
        <v>389111.98000000004</v>
      </c>
      <c r="MW24" s="299">
        <v>62843933.259999998</v>
      </c>
      <c r="MX24" s="299">
        <v>7583250.3099999996</v>
      </c>
      <c r="MY24" s="299">
        <v>2408947.83</v>
      </c>
      <c r="MZ24" s="299">
        <v>21896681.82</v>
      </c>
      <c r="NA24" s="299">
        <v>2068304.16</v>
      </c>
      <c r="NB24" s="299">
        <v>5765351.5499999998</v>
      </c>
      <c r="NC24" s="299">
        <v>11687034.74</v>
      </c>
      <c r="ND24" s="299">
        <v>11004327.289999999</v>
      </c>
      <c r="NE24" s="299">
        <v>1863031.63</v>
      </c>
      <c r="NF24" s="299">
        <v>3644382.04</v>
      </c>
      <c r="NG24" s="299">
        <v>3157565.8600000003</v>
      </c>
      <c r="NH24" s="299">
        <v>1822081.22</v>
      </c>
      <c r="NI24" s="299">
        <v>17381798.43</v>
      </c>
      <c r="NJ24" s="299">
        <v>2003500.6400000001</v>
      </c>
      <c r="NK24" s="299">
        <v>2268332.13</v>
      </c>
      <c r="NL24" s="299">
        <v>1904408.8299999998</v>
      </c>
      <c r="NM24" s="299">
        <v>1689675.19</v>
      </c>
      <c r="NN24" s="299">
        <v>759202.06</v>
      </c>
      <c r="NO24" s="299">
        <v>1021435.5</v>
      </c>
      <c r="NP24" s="299">
        <v>30584417.75</v>
      </c>
      <c r="NQ24" s="299">
        <v>13592946.359999999</v>
      </c>
      <c r="NR24" s="299">
        <v>2518908.0700000003</v>
      </c>
      <c r="NS24" s="299">
        <v>1989117.2200000002</v>
      </c>
      <c r="NT24" s="299">
        <v>2776611.0100000002</v>
      </c>
      <c r="NU24" s="299">
        <v>3070221.5999999996</v>
      </c>
      <c r="NV24" s="299">
        <v>1684702.46</v>
      </c>
      <c r="NW24" s="299">
        <v>43503460.919999994</v>
      </c>
      <c r="NX24" s="299">
        <v>12047593.73</v>
      </c>
      <c r="NY24" s="299">
        <v>3915459.42</v>
      </c>
      <c r="NZ24" s="299">
        <v>10489963.289999999</v>
      </c>
      <c r="OA24" s="299">
        <v>2521709.8200000003</v>
      </c>
      <c r="OB24" s="299">
        <v>3623745.6</v>
      </c>
      <c r="OC24" s="299">
        <v>1563490.4100000001</v>
      </c>
      <c r="OD24" s="299">
        <v>1895224.6300000001</v>
      </c>
      <c r="OE24" s="299"/>
      <c r="OF24" s="299">
        <v>33239111.390000004</v>
      </c>
      <c r="OG24" s="299">
        <v>12738568.380000001</v>
      </c>
      <c r="OH24" s="299">
        <v>13093381</v>
      </c>
      <c r="OI24" s="299">
        <v>4515316.46</v>
      </c>
      <c r="OJ24" s="299">
        <v>3837281.1199999996</v>
      </c>
      <c r="OK24" s="299">
        <v>404983.07999999996</v>
      </c>
      <c r="OL24" s="299">
        <v>26496539.75</v>
      </c>
      <c r="OM24" s="299">
        <v>2314573.0699999998</v>
      </c>
      <c r="ON24" s="299">
        <v>1839764.52</v>
      </c>
      <c r="OO24" s="299">
        <v>3698662.95</v>
      </c>
      <c r="OP24" s="299">
        <v>4513420.25</v>
      </c>
      <c r="OQ24" s="299">
        <v>9946136.839999998</v>
      </c>
      <c r="OR24" s="299">
        <v>2902537.9200000004</v>
      </c>
      <c r="OS24" s="299">
        <v>30744742.079999998</v>
      </c>
      <c r="OT24" s="299">
        <v>1814908.41</v>
      </c>
      <c r="OU24" s="299">
        <v>5911203.1000000006</v>
      </c>
      <c r="OV24" s="299">
        <v>1334820.4300000002</v>
      </c>
      <c r="OW24" s="299">
        <v>4036146.46</v>
      </c>
      <c r="OX24" s="299">
        <v>5295344.17</v>
      </c>
      <c r="OY24" s="299">
        <v>2391975.27</v>
      </c>
      <c r="OZ24" s="299">
        <v>1746625.26</v>
      </c>
      <c r="PA24" s="299">
        <v>2827402.54</v>
      </c>
      <c r="PB24" s="299">
        <v>1889560.27</v>
      </c>
      <c r="PC24" s="299">
        <v>3467488.77</v>
      </c>
      <c r="PD24" s="299">
        <v>2126107.25</v>
      </c>
      <c r="PE24" s="299">
        <v>1641192.7800000003</v>
      </c>
      <c r="PF24" s="299">
        <v>6781793.7300000004</v>
      </c>
      <c r="PG24" s="299">
        <v>59958688.369999997</v>
      </c>
      <c r="PH24" s="299">
        <v>2736483.2</v>
      </c>
      <c r="PI24" s="299">
        <v>1383673.87</v>
      </c>
      <c r="PJ24" s="299">
        <v>4110590.0900000003</v>
      </c>
      <c r="PK24" s="299">
        <v>17094523.120000001</v>
      </c>
      <c r="PL24" s="299">
        <v>3578797.21</v>
      </c>
      <c r="PM24" s="299">
        <v>4603332.62</v>
      </c>
      <c r="PN24" s="299">
        <v>3214514.97</v>
      </c>
      <c r="PO24" s="299">
        <v>7246546.0800000001</v>
      </c>
      <c r="PP24" s="299">
        <v>1568574.3099999998</v>
      </c>
      <c r="PQ24" s="299">
        <v>6152632.8599999994</v>
      </c>
      <c r="PR24" s="299">
        <v>2862888.69</v>
      </c>
      <c r="PS24" s="299">
        <v>2347648.81</v>
      </c>
      <c r="PT24" s="299">
        <v>1723880.1800000002</v>
      </c>
      <c r="PU24" s="299">
        <v>2675437.5500000003</v>
      </c>
      <c r="PV24" s="299">
        <v>4677095.26</v>
      </c>
      <c r="PW24" s="299">
        <v>3074851.31</v>
      </c>
      <c r="PX24" s="299">
        <v>2414435.33</v>
      </c>
      <c r="PY24" s="299">
        <v>1520576.25</v>
      </c>
      <c r="PZ24" s="299">
        <v>5899134.5700000012</v>
      </c>
      <c r="QA24" s="299">
        <v>5237417.6399999997</v>
      </c>
      <c r="QB24" s="299">
        <v>1790997.36</v>
      </c>
      <c r="QC24" s="299">
        <v>29779103.080000002</v>
      </c>
      <c r="QD24" s="299">
        <v>1568152.81</v>
      </c>
      <c r="QE24" s="299">
        <v>5131968.6900000004</v>
      </c>
      <c r="QF24" s="299">
        <v>2350756.31</v>
      </c>
      <c r="QG24" s="299">
        <v>3012857.2099999995</v>
      </c>
      <c r="QH24" s="299">
        <v>6031982.7400000002</v>
      </c>
      <c r="QI24" s="299">
        <v>2784338.48</v>
      </c>
      <c r="QJ24" s="299">
        <v>3939150.16</v>
      </c>
      <c r="QK24" s="299">
        <v>5560885.7699999996</v>
      </c>
      <c r="QL24" s="299">
        <v>1917572.42</v>
      </c>
      <c r="QM24" s="299">
        <v>1824042.1600000001</v>
      </c>
      <c r="QN24" s="299">
        <v>34664790.620000005</v>
      </c>
      <c r="QO24" s="299">
        <v>4532476.6100000003</v>
      </c>
      <c r="QP24" s="299">
        <v>1910803.48</v>
      </c>
      <c r="QQ24" s="299">
        <v>2345828.1300000004</v>
      </c>
      <c r="QR24" s="299">
        <v>1832416.12</v>
      </c>
      <c r="QS24" s="299">
        <v>3334298.38</v>
      </c>
      <c r="QT24" s="299">
        <v>5898985.9900000002</v>
      </c>
      <c r="QU24" s="299">
        <v>2349906.6800000002</v>
      </c>
      <c r="QV24" s="299">
        <v>2814931.96</v>
      </c>
      <c r="QW24" s="299">
        <v>4417083.6900000004</v>
      </c>
      <c r="QX24" s="299">
        <v>5280054.1300000008</v>
      </c>
      <c r="QY24" s="299">
        <v>1828753.95</v>
      </c>
      <c r="QZ24" s="299">
        <v>1538816.6</v>
      </c>
      <c r="RA24" s="299">
        <v>2728909.19</v>
      </c>
      <c r="RB24" s="299">
        <v>1088841.96</v>
      </c>
      <c r="RC24" s="299">
        <v>1694379.61</v>
      </c>
      <c r="RD24" s="299">
        <v>2249116.54</v>
      </c>
      <c r="RE24" s="299">
        <v>629384.09000000008</v>
      </c>
      <c r="RF24" s="299">
        <v>628021.6</v>
      </c>
      <c r="RG24" s="299">
        <v>595140.95000000007</v>
      </c>
      <c r="RH24" s="299">
        <v>19185559.100000001</v>
      </c>
      <c r="RI24" s="299">
        <v>3003195.8499999996</v>
      </c>
      <c r="RJ24" s="299">
        <v>2075037.19</v>
      </c>
      <c r="RK24" s="299">
        <v>1453727.8999999997</v>
      </c>
      <c r="RL24" s="299">
        <v>1054086.6200000001</v>
      </c>
      <c r="RM24" s="299">
        <v>2323588.87</v>
      </c>
      <c r="RN24" s="299">
        <v>1558003.89</v>
      </c>
      <c r="RO24" s="299">
        <v>3802903.19</v>
      </c>
      <c r="RP24" s="299">
        <v>1914307.82</v>
      </c>
      <c r="RQ24" s="299">
        <v>1963590.9200000002</v>
      </c>
      <c r="RR24" s="299">
        <v>4676714.3099999996</v>
      </c>
      <c r="RS24" s="299">
        <v>11384403</v>
      </c>
      <c r="RT24" s="299">
        <v>3000520.2199999997</v>
      </c>
      <c r="RU24" s="299">
        <v>2701421.3</v>
      </c>
      <c r="RV24" s="299">
        <v>3733004.8400000003</v>
      </c>
      <c r="RW24" s="299">
        <v>7959334.1299999999</v>
      </c>
      <c r="RX24" s="299">
        <v>2414241.3899999997</v>
      </c>
      <c r="RY24" s="299">
        <v>2092926.55</v>
      </c>
      <c r="RZ24" s="299">
        <v>1101340.2</v>
      </c>
      <c r="SA24" s="299">
        <v>25742167.77</v>
      </c>
      <c r="SB24" s="299">
        <v>1319412.3400000001</v>
      </c>
      <c r="SC24" s="299">
        <v>2649451.86</v>
      </c>
      <c r="SD24" s="299">
        <v>1980195.64</v>
      </c>
      <c r="SE24" s="299">
        <v>939624.44000000006</v>
      </c>
      <c r="SF24" s="299">
        <v>1120873.56</v>
      </c>
      <c r="SG24" s="299">
        <v>1694047.7</v>
      </c>
      <c r="SH24" s="299">
        <v>4895938.28</v>
      </c>
      <c r="SI24" s="299">
        <v>1535623.74</v>
      </c>
      <c r="SJ24" s="299">
        <v>1220392.5</v>
      </c>
      <c r="SK24" s="299">
        <v>1804279.31</v>
      </c>
      <c r="SL24" s="299">
        <v>3144186.6900000004</v>
      </c>
      <c r="SM24" s="299">
        <v>1498368.4300000002</v>
      </c>
      <c r="SN24" s="299">
        <v>39068014.670000002</v>
      </c>
      <c r="SO24" s="299">
        <v>2066432.9000000001</v>
      </c>
      <c r="SP24" s="299">
        <v>1922319.5799999998</v>
      </c>
      <c r="SQ24" s="299">
        <v>4545508.55</v>
      </c>
      <c r="SR24" s="299">
        <v>4148529.17</v>
      </c>
      <c r="SS24" s="299">
        <v>2942733.23</v>
      </c>
      <c r="ST24" s="299">
        <v>891549.88</v>
      </c>
      <c r="SU24" s="299">
        <v>6718378.8100000005</v>
      </c>
      <c r="SV24" s="299">
        <v>1873928.19</v>
      </c>
      <c r="SW24" s="299">
        <v>4796318.6900000004</v>
      </c>
      <c r="SX24" s="299">
        <v>3414981.7</v>
      </c>
      <c r="SY24" s="299">
        <v>1751646.7</v>
      </c>
      <c r="SZ24" s="299">
        <v>1429120.57</v>
      </c>
      <c r="TA24" s="299">
        <v>2757952.42</v>
      </c>
      <c r="TB24" s="299">
        <v>2072524.2899999998</v>
      </c>
      <c r="TC24" s="299">
        <v>1548586.5499999998</v>
      </c>
      <c r="TD24" s="299">
        <v>14603846.289999999</v>
      </c>
      <c r="TE24" s="299">
        <v>2339216.08</v>
      </c>
      <c r="TF24" s="299">
        <v>19096584.989999998</v>
      </c>
      <c r="TG24" s="299">
        <v>4414992.62</v>
      </c>
      <c r="TH24" s="299">
        <v>1651518.66</v>
      </c>
      <c r="TI24" s="299">
        <v>1707801.71</v>
      </c>
      <c r="TJ24" s="299">
        <v>16995576.939999998</v>
      </c>
      <c r="TK24" s="299">
        <v>1100386.53</v>
      </c>
      <c r="TL24" s="299">
        <v>621550.42999999993</v>
      </c>
      <c r="TM24" s="299">
        <v>1220859.3600000001</v>
      </c>
      <c r="TN24" s="299">
        <v>650387.04</v>
      </c>
      <c r="TO24" s="299">
        <v>19868467.210000001</v>
      </c>
      <c r="TP24" s="299">
        <v>5339400.3499999996</v>
      </c>
      <c r="TQ24" s="299">
        <v>3397338.83</v>
      </c>
      <c r="TR24" s="299">
        <v>4833547.0999999996</v>
      </c>
      <c r="TS24" s="299">
        <v>2244679.5700000003</v>
      </c>
      <c r="TT24" s="299">
        <v>2190095.4600000004</v>
      </c>
      <c r="TU24" s="299">
        <v>56598792.150000006</v>
      </c>
      <c r="TV24" s="299">
        <v>2717330</v>
      </c>
      <c r="TW24" s="299">
        <v>2351794.06</v>
      </c>
      <c r="TX24" s="299">
        <v>11660562.07</v>
      </c>
      <c r="TY24" s="299">
        <v>857912.8600000001</v>
      </c>
      <c r="TZ24" s="299">
        <v>2865796.35</v>
      </c>
      <c r="UA24" s="299">
        <v>6541666.8100000005</v>
      </c>
      <c r="UB24" s="299">
        <v>1872478.84</v>
      </c>
      <c r="UC24" s="299">
        <v>1966252.2699999998</v>
      </c>
      <c r="UD24" s="299">
        <v>2251614.4699999997</v>
      </c>
      <c r="UE24" s="299">
        <v>3192300.77</v>
      </c>
      <c r="UF24" s="299">
        <v>4958530.92</v>
      </c>
      <c r="UG24" s="299">
        <v>3944014.29</v>
      </c>
      <c r="UH24" s="299">
        <v>5627450.4800000004</v>
      </c>
      <c r="UI24" s="299">
        <v>1797672.62</v>
      </c>
      <c r="UJ24" s="299">
        <v>1827037.95</v>
      </c>
      <c r="UK24" s="299">
        <v>1589770.47</v>
      </c>
      <c r="UL24" s="299">
        <v>1691818.61</v>
      </c>
      <c r="UM24" s="299">
        <v>6779651.7700000005</v>
      </c>
      <c r="UN24" s="299">
        <v>699543.39</v>
      </c>
      <c r="UO24" s="299">
        <v>585429.19000000006</v>
      </c>
      <c r="UP24" s="299">
        <v>829040.55</v>
      </c>
      <c r="UQ24" s="299">
        <v>34428079.280000001</v>
      </c>
      <c r="UR24" s="299">
        <v>2521501.58</v>
      </c>
      <c r="US24" s="299">
        <v>2758523.9099999997</v>
      </c>
      <c r="UT24" s="299">
        <v>4591973.96</v>
      </c>
      <c r="UU24" s="299">
        <v>4973727.4399999995</v>
      </c>
      <c r="UV24" s="299">
        <v>4407324.4000000004</v>
      </c>
      <c r="UW24" s="299">
        <v>5456788.5499999998</v>
      </c>
      <c r="UX24" s="299">
        <v>2475696</v>
      </c>
      <c r="UY24" s="299">
        <v>2751786.72</v>
      </c>
      <c r="UZ24" s="299">
        <v>11245876.74</v>
      </c>
      <c r="VA24" s="299">
        <v>2523763.0099999998</v>
      </c>
      <c r="VB24" s="299">
        <v>4143088.18</v>
      </c>
      <c r="VC24" s="299">
        <v>2939604.78</v>
      </c>
      <c r="VD24" s="299">
        <v>2097176.0300000003</v>
      </c>
      <c r="VE24" s="299">
        <v>2390779.4900000002</v>
      </c>
      <c r="VF24" s="299">
        <v>90261090.299999997</v>
      </c>
      <c r="VG24" s="299">
        <v>6114145.5700000003</v>
      </c>
      <c r="VH24" s="299">
        <v>4061264.6900000004</v>
      </c>
      <c r="VI24" s="299">
        <v>3236783.29</v>
      </c>
      <c r="VJ24" s="299">
        <v>2186668.77</v>
      </c>
      <c r="VK24" s="299">
        <v>4490778.32</v>
      </c>
      <c r="VL24" s="299">
        <v>4645582.28</v>
      </c>
      <c r="VM24" s="299">
        <v>6799963.5099999998</v>
      </c>
      <c r="VN24" s="299">
        <v>3892792.65</v>
      </c>
      <c r="VO24" s="299">
        <v>4801053.7</v>
      </c>
      <c r="VP24" s="299">
        <v>3946941.42</v>
      </c>
      <c r="VQ24" s="299">
        <v>9575131.9299999997</v>
      </c>
      <c r="VR24" s="299">
        <v>3603906.1599999997</v>
      </c>
      <c r="VS24" s="299">
        <v>7584776.6100000003</v>
      </c>
      <c r="VT24" s="299">
        <v>9308722.2100000009</v>
      </c>
      <c r="VU24" s="299">
        <v>3410828.92</v>
      </c>
      <c r="VV24" s="299">
        <v>5244648.8999999994</v>
      </c>
      <c r="VW24" s="299">
        <v>5506119.3900000006</v>
      </c>
      <c r="VX24" s="299">
        <v>2540939.42</v>
      </c>
      <c r="VY24" s="299">
        <v>8507055.75</v>
      </c>
      <c r="VZ24" s="299">
        <v>15660692.630000001</v>
      </c>
      <c r="WA24" s="299">
        <v>2673328.9300000002</v>
      </c>
      <c r="WB24" s="299">
        <v>2241529.0099999998</v>
      </c>
      <c r="WC24" s="299">
        <v>2452406.3699999996</v>
      </c>
      <c r="WD24" s="299">
        <v>2402123.84</v>
      </c>
      <c r="WE24" s="299">
        <v>2077924.12</v>
      </c>
      <c r="WF24" s="299">
        <v>1696955.41</v>
      </c>
      <c r="WG24" s="299">
        <v>2181392.0100000002</v>
      </c>
      <c r="WH24" s="299">
        <v>11144219.329999998</v>
      </c>
      <c r="WI24" s="299">
        <v>2167451.38</v>
      </c>
      <c r="WJ24" s="299">
        <v>408959.44</v>
      </c>
      <c r="WK24" s="299">
        <v>753520.39</v>
      </c>
      <c r="WL24" s="299">
        <v>760739.27</v>
      </c>
      <c r="WM24" s="299">
        <v>40974241.570000008</v>
      </c>
      <c r="WN24" s="299">
        <v>4008179.57</v>
      </c>
      <c r="WO24" s="299">
        <v>4593415.05</v>
      </c>
      <c r="WP24" s="299">
        <v>16236832.700000001</v>
      </c>
      <c r="WQ24" s="299">
        <v>3844893.38</v>
      </c>
      <c r="WR24" s="299">
        <v>4907144.5600000005</v>
      </c>
      <c r="WS24" s="299">
        <v>5024547.1399999997</v>
      </c>
      <c r="WT24" s="299">
        <v>3295287.6999999997</v>
      </c>
      <c r="WU24" s="299">
        <v>3423284.6199999996</v>
      </c>
      <c r="WV24" s="299">
        <v>7761875.6399999997</v>
      </c>
      <c r="WW24" s="299">
        <v>4576455.75</v>
      </c>
      <c r="WX24" s="299">
        <v>2420002.1199999996</v>
      </c>
      <c r="WY24" s="299">
        <v>2151819.35</v>
      </c>
      <c r="WZ24" s="299">
        <v>2728743.2499999995</v>
      </c>
      <c r="XA24" s="299">
        <v>2115981.4699999997</v>
      </c>
      <c r="XB24" s="299">
        <v>2469880.2599999998</v>
      </c>
      <c r="XC24" s="299">
        <v>1576196.9200000002</v>
      </c>
      <c r="XD24" s="299">
        <v>2079563.06</v>
      </c>
      <c r="XE24" s="299">
        <v>2417920.61</v>
      </c>
      <c r="XF24" s="299">
        <v>1938820.08</v>
      </c>
      <c r="XG24" s="299">
        <v>1713381.14</v>
      </c>
      <c r="XH24" s="299">
        <v>1226159.25</v>
      </c>
      <c r="XI24" s="299">
        <v>1152322.53</v>
      </c>
      <c r="XJ24" s="299">
        <v>45004849.61999999</v>
      </c>
      <c r="XK24" s="299">
        <v>2974421.3299999996</v>
      </c>
      <c r="XL24" s="299">
        <v>6217462.4199999999</v>
      </c>
      <c r="XM24" s="299">
        <v>2921147.0800000005</v>
      </c>
      <c r="XN24" s="299">
        <v>10155649.359999999</v>
      </c>
      <c r="XO24" s="299">
        <v>2445579.4200000004</v>
      </c>
      <c r="XP24" s="299">
        <v>6510810.8700000001</v>
      </c>
      <c r="XQ24" s="299">
        <v>2801810.15</v>
      </c>
      <c r="XR24" s="299">
        <v>6581952.0199999996</v>
      </c>
      <c r="XS24" s="299">
        <v>9408410.4700000007</v>
      </c>
      <c r="XT24" s="299">
        <v>3755032.99</v>
      </c>
      <c r="XU24" s="299">
        <v>2908617.36</v>
      </c>
      <c r="XV24" s="299">
        <v>2259213.1</v>
      </c>
      <c r="XW24" s="299">
        <v>2052779.94</v>
      </c>
      <c r="XX24" s="299">
        <v>983583.84000000008</v>
      </c>
      <c r="XY24" s="299">
        <v>957596.94</v>
      </c>
      <c r="XZ24" s="299">
        <v>1129025.5</v>
      </c>
      <c r="YA24" s="299">
        <v>19273429.199999999</v>
      </c>
      <c r="YB24" s="299">
        <v>1702640.0999999999</v>
      </c>
      <c r="YC24" s="299">
        <v>1537451.0799999998</v>
      </c>
      <c r="YD24" s="299">
        <v>1752977.22</v>
      </c>
      <c r="YE24" s="299">
        <v>2690666.37</v>
      </c>
      <c r="YF24" s="299">
        <v>1241375.49</v>
      </c>
      <c r="YG24" s="299">
        <v>1493044.33</v>
      </c>
      <c r="YH24" s="299">
        <v>22047806.420000002</v>
      </c>
      <c r="YI24" s="299">
        <v>1416210.5</v>
      </c>
      <c r="YJ24" s="299">
        <v>2949629.2900000005</v>
      </c>
      <c r="YK24" s="299">
        <v>2485532.4099999997</v>
      </c>
      <c r="YL24" s="299">
        <v>1452883.7300000002</v>
      </c>
      <c r="YM24" s="299">
        <v>1983375.85</v>
      </c>
      <c r="YN24" s="299">
        <v>1319182.0999999999</v>
      </c>
      <c r="YO24" s="299">
        <v>1025778.6199999999</v>
      </c>
      <c r="YP24" s="299">
        <v>6170544.3300000001</v>
      </c>
      <c r="YQ24" s="299">
        <v>32948769.16</v>
      </c>
      <c r="YR24" s="299">
        <v>1653509.4300000002</v>
      </c>
      <c r="YS24" s="299">
        <v>3899451.86</v>
      </c>
      <c r="YT24" s="299">
        <v>11865931.390000001</v>
      </c>
      <c r="YU24" s="299">
        <v>7296814.6999999993</v>
      </c>
      <c r="YV24" s="299">
        <v>1876267.82</v>
      </c>
      <c r="YW24" s="299">
        <v>3002538.71</v>
      </c>
      <c r="YX24" s="299">
        <v>4225500.5199999996</v>
      </c>
      <c r="YY24" s="299">
        <v>3671439.3599999999</v>
      </c>
      <c r="YZ24" s="299">
        <v>5266892.67</v>
      </c>
      <c r="ZA24" s="299">
        <v>1491060.6099999999</v>
      </c>
      <c r="ZB24" s="299">
        <v>1954789.4000000001</v>
      </c>
      <c r="ZC24" s="299">
        <v>1465754.16</v>
      </c>
      <c r="ZD24" s="299">
        <v>2482984.02</v>
      </c>
      <c r="ZE24" s="299">
        <v>1825330.6400000001</v>
      </c>
      <c r="ZF24" s="299">
        <v>1860361.88</v>
      </c>
      <c r="ZG24" s="299">
        <v>2774975.09</v>
      </c>
      <c r="ZH24" s="299">
        <v>1488588.23</v>
      </c>
      <c r="ZI24" s="299">
        <v>1831982.16</v>
      </c>
      <c r="ZJ24" s="299">
        <v>935565.77</v>
      </c>
      <c r="ZK24" s="299">
        <v>961022.91</v>
      </c>
      <c r="ZL24" s="299">
        <v>327272.95</v>
      </c>
      <c r="ZM24" s="299">
        <v>19489486.539999999</v>
      </c>
      <c r="ZN24" s="299">
        <v>2123585.7100000004</v>
      </c>
      <c r="ZO24" s="299">
        <v>2470844.44</v>
      </c>
      <c r="ZP24" s="299">
        <v>1209292.6600000001</v>
      </c>
      <c r="ZQ24" s="299">
        <v>1753414.49</v>
      </c>
      <c r="ZR24" s="299">
        <v>2202253.48</v>
      </c>
      <c r="ZS24" s="299">
        <v>1870085.4700000002</v>
      </c>
      <c r="ZT24" s="299">
        <v>77054575.669999987</v>
      </c>
      <c r="ZU24" s="299">
        <v>2348159.5499999998</v>
      </c>
      <c r="ZV24" s="299">
        <v>2261943.86</v>
      </c>
      <c r="ZW24" s="299">
        <v>3782331.56</v>
      </c>
      <c r="ZX24" s="299">
        <v>4340977.6900000004</v>
      </c>
      <c r="ZY24" s="299">
        <v>2265340.71</v>
      </c>
      <c r="ZZ24" s="299">
        <v>3682926.57</v>
      </c>
      <c r="AAA24" s="299">
        <v>4312033.49</v>
      </c>
      <c r="AAB24" s="299">
        <v>5517747.7300000004</v>
      </c>
      <c r="AAC24" s="299">
        <v>2370512.12</v>
      </c>
      <c r="AAD24" s="299">
        <v>2791230.0799999996</v>
      </c>
      <c r="AAE24" s="299">
        <v>10372570.91</v>
      </c>
      <c r="AAF24" s="299">
        <v>7784895.4299999997</v>
      </c>
      <c r="AAG24" s="299">
        <v>1358292.0299999998</v>
      </c>
      <c r="AAH24" s="299">
        <v>2362017.73</v>
      </c>
      <c r="AAI24" s="299">
        <v>2191824.12</v>
      </c>
      <c r="AAJ24" s="299">
        <v>1372470.33</v>
      </c>
      <c r="AAK24" s="299">
        <v>3129346.21</v>
      </c>
      <c r="AAL24" s="299">
        <v>1771883.34</v>
      </c>
      <c r="AAM24" s="299">
        <v>15968311.289999999</v>
      </c>
      <c r="AAN24" s="299">
        <v>8948167.2200000007</v>
      </c>
      <c r="AAO24" s="299">
        <v>810845.3899999999</v>
      </c>
      <c r="AAP24" s="299">
        <v>977161.92</v>
      </c>
      <c r="AAQ24" s="299">
        <v>908528.51</v>
      </c>
      <c r="AAR24" s="299">
        <v>769166.65999999992</v>
      </c>
      <c r="AAS24" s="299">
        <v>823497.82000000007</v>
      </c>
      <c r="AAT24" s="299">
        <v>23603700.740000002</v>
      </c>
      <c r="AAU24" s="299">
        <v>2660428.6199999996</v>
      </c>
      <c r="AAV24" s="299">
        <v>1399635.8800000001</v>
      </c>
      <c r="AAW24" s="299">
        <v>3064405.65</v>
      </c>
      <c r="AAX24" s="299">
        <v>3706194.8100000005</v>
      </c>
      <c r="AAY24" s="299">
        <v>1904276.41</v>
      </c>
      <c r="AAZ24" s="299">
        <v>1438843.24</v>
      </c>
      <c r="ABA24" s="299">
        <v>2271896.33</v>
      </c>
      <c r="ABB24" s="299">
        <v>25477872.850000001</v>
      </c>
      <c r="ABC24" s="299">
        <v>1607845.2800000003</v>
      </c>
      <c r="ABD24" s="299">
        <v>3587508.65</v>
      </c>
      <c r="ABE24" s="299">
        <v>1817111.3199999998</v>
      </c>
      <c r="ABF24" s="299">
        <v>1723204.1199999999</v>
      </c>
      <c r="ABG24" s="299">
        <v>5909281.7000000002</v>
      </c>
      <c r="ABH24" s="299">
        <v>1671952.49</v>
      </c>
      <c r="ABI24" s="299">
        <v>2159125.69</v>
      </c>
      <c r="ABJ24" s="299">
        <v>1501524.0499999998</v>
      </c>
      <c r="ABK24" s="299">
        <v>3398040.83</v>
      </c>
      <c r="ABL24" s="299">
        <v>1573483.72</v>
      </c>
      <c r="ABM24" s="299">
        <v>36234485.320000008</v>
      </c>
      <c r="ABN24" s="299">
        <v>1836536.65</v>
      </c>
      <c r="ABO24" s="299">
        <v>2280073.5299999998</v>
      </c>
      <c r="ABP24" s="299">
        <v>4531483.7</v>
      </c>
      <c r="ABQ24" s="299">
        <v>1865738.5</v>
      </c>
      <c r="ABR24" s="299">
        <v>3924343.8899999997</v>
      </c>
      <c r="ABS24" s="299">
        <v>3758805.0700000003</v>
      </c>
      <c r="ABT24" s="299">
        <v>10074224.59</v>
      </c>
      <c r="ABU24" s="299">
        <v>17974539.810000002</v>
      </c>
      <c r="ABV24" s="299">
        <v>2069618.68</v>
      </c>
      <c r="ABW24" s="299">
        <v>3331945.33</v>
      </c>
      <c r="ABX24" s="299">
        <v>4793528.3200000003</v>
      </c>
      <c r="ABY24" s="299">
        <v>2733441.2800000003</v>
      </c>
      <c r="ABZ24" s="299">
        <v>11817798.689999999</v>
      </c>
      <c r="ACA24" s="299">
        <v>2577198.66</v>
      </c>
      <c r="ACB24" s="299">
        <v>2456433.13</v>
      </c>
      <c r="ACC24" s="299">
        <v>1821799.85</v>
      </c>
      <c r="ACD24" s="299">
        <v>1169666.54</v>
      </c>
      <c r="ACE24" s="299">
        <v>1712198.8800000001</v>
      </c>
      <c r="ACF24" s="299">
        <v>12514400.33</v>
      </c>
      <c r="ACG24" s="299">
        <v>9549102.2899999991</v>
      </c>
      <c r="ACH24" s="299">
        <v>1105758.93</v>
      </c>
      <c r="ACI24" s="299">
        <v>1250011.97</v>
      </c>
      <c r="ACJ24" s="299">
        <v>2616668.3600000003</v>
      </c>
      <c r="ACK24" s="299">
        <v>823817.92999999993</v>
      </c>
      <c r="ACL24" s="299">
        <v>1769006.57</v>
      </c>
      <c r="ACM24" s="299">
        <v>2086012.29</v>
      </c>
      <c r="ACN24" s="299">
        <v>2605704.84</v>
      </c>
      <c r="ACO24" s="299">
        <v>39841592.719999999</v>
      </c>
      <c r="ACP24" s="299">
        <v>8313723.6299999999</v>
      </c>
      <c r="ACQ24" s="299">
        <v>5143028.0200000005</v>
      </c>
      <c r="ACR24" s="299">
        <v>16694035.440000001</v>
      </c>
      <c r="ACS24" s="299">
        <v>998949.69</v>
      </c>
      <c r="ACT24" s="299">
        <v>1478538.33</v>
      </c>
      <c r="ACU24" s="299">
        <v>2304709.9800000004</v>
      </c>
      <c r="ACV24" s="299">
        <v>1302701.1299999999</v>
      </c>
      <c r="ACW24" s="299">
        <v>41607517.310000002</v>
      </c>
      <c r="ACX24" s="299">
        <v>12063034.960000001</v>
      </c>
      <c r="ACY24" s="299">
        <v>6477657.1099999994</v>
      </c>
      <c r="ACZ24" s="299">
        <v>2984031.86</v>
      </c>
      <c r="ADA24" s="299">
        <v>2975693.34</v>
      </c>
      <c r="ADB24" s="299">
        <v>3047788.21</v>
      </c>
      <c r="ADC24" s="299">
        <v>2895577.1</v>
      </c>
      <c r="ADD24" s="299">
        <v>2140784.15</v>
      </c>
      <c r="ADE24" s="299">
        <v>2254833.69</v>
      </c>
      <c r="ADF24" s="299">
        <v>2692939.4299999997</v>
      </c>
      <c r="ADG24" s="299">
        <v>4114424.0100000002</v>
      </c>
      <c r="ADH24" s="299">
        <v>1942005.84</v>
      </c>
      <c r="ADI24" s="299">
        <v>2304575.83</v>
      </c>
      <c r="ADJ24" s="299">
        <v>3489055.91</v>
      </c>
      <c r="ADK24" s="299">
        <v>2912103.15</v>
      </c>
      <c r="ADL24" s="299">
        <v>2139243.15</v>
      </c>
      <c r="ADM24" s="299">
        <v>4597735.6500000004</v>
      </c>
      <c r="ADN24" s="299">
        <v>1551213.3900000001</v>
      </c>
      <c r="ADO24" s="299">
        <v>3078585.7199999997</v>
      </c>
      <c r="ADP24" s="299"/>
      <c r="ADQ24" s="299">
        <v>22788863.649999999</v>
      </c>
      <c r="ADR24" s="299">
        <v>3381590.26</v>
      </c>
      <c r="ADS24" s="299">
        <v>3215325.72</v>
      </c>
      <c r="ADT24" s="299">
        <v>2184687.15</v>
      </c>
      <c r="ADU24" s="299">
        <v>1956634.06</v>
      </c>
      <c r="ADV24" s="299">
        <v>5799670.96</v>
      </c>
      <c r="ADW24" s="299">
        <v>1524388.43</v>
      </c>
      <c r="ADX24" s="299">
        <v>2708252.81</v>
      </c>
      <c r="ADY24" s="299">
        <v>2125577.29</v>
      </c>
      <c r="ADZ24" s="299">
        <v>548868.93999999994</v>
      </c>
      <c r="AEA24" s="299">
        <v>23707541.34</v>
      </c>
      <c r="AEB24" s="299">
        <v>15857707.209999999</v>
      </c>
      <c r="AEC24" s="299">
        <v>3460531.79</v>
      </c>
      <c r="AED24" s="299">
        <v>2501127.2799999998</v>
      </c>
      <c r="AEE24" s="299">
        <v>5185595.8100000005</v>
      </c>
      <c r="AEF24" s="299">
        <v>3932091.3899999997</v>
      </c>
      <c r="AEG24" s="299">
        <v>2824366.7699999996</v>
      </c>
      <c r="AEH24" s="299">
        <v>2459769.4</v>
      </c>
      <c r="AEI24" s="299">
        <v>2059228.7</v>
      </c>
      <c r="AEJ24" s="299">
        <v>2166419.94</v>
      </c>
      <c r="AEK24" s="299">
        <v>1979702.19</v>
      </c>
      <c r="AEL24" s="299">
        <v>1932469.83</v>
      </c>
      <c r="AEM24" s="299">
        <v>2282179.15</v>
      </c>
      <c r="AEN24" s="299">
        <v>21829539.250000004</v>
      </c>
      <c r="AEO24" s="299">
        <v>4079330.79</v>
      </c>
      <c r="AEP24" s="299">
        <v>3254067.58</v>
      </c>
      <c r="AEQ24" s="299">
        <v>1743230.86</v>
      </c>
      <c r="AER24" s="299">
        <v>2304793.36</v>
      </c>
      <c r="AES24" s="299">
        <v>1942250.8699999999</v>
      </c>
      <c r="AET24" s="299">
        <v>1927025.23</v>
      </c>
      <c r="AEU24" s="299">
        <v>3436047.62</v>
      </c>
      <c r="AEV24" s="299">
        <v>3903922.08</v>
      </c>
      <c r="AEW24" s="299">
        <v>1836387.85</v>
      </c>
      <c r="AEX24" s="299">
        <v>3489762.06</v>
      </c>
      <c r="AEY24" s="299">
        <v>2129481.0900000003</v>
      </c>
      <c r="AEZ24" s="299">
        <v>29982962.140000001</v>
      </c>
      <c r="AFA24" s="299">
        <v>1275945.4100000001</v>
      </c>
      <c r="AFB24" s="299">
        <v>2001793.27</v>
      </c>
      <c r="AFC24" s="299">
        <v>1882387.79</v>
      </c>
      <c r="AFD24" s="299">
        <v>5244455.0599999996</v>
      </c>
      <c r="AFE24" s="299">
        <v>2311953.08</v>
      </c>
      <c r="AFF24" s="299">
        <v>1443054.9300000002</v>
      </c>
      <c r="AFG24" s="299">
        <v>2197828.7000000002</v>
      </c>
      <c r="AFH24" s="299">
        <v>1639135.12</v>
      </c>
      <c r="AFI24" s="299">
        <v>2244113.7799999998</v>
      </c>
      <c r="AFJ24" s="299">
        <v>1342968.67</v>
      </c>
      <c r="AFK24" s="299">
        <v>23995904.990000002</v>
      </c>
      <c r="AFL24" s="299">
        <v>7609653.04</v>
      </c>
      <c r="AFM24" s="299">
        <v>3017944.12</v>
      </c>
      <c r="AFN24" s="299">
        <v>1904701.6300000001</v>
      </c>
      <c r="AFO24" s="299">
        <v>4368513.7799999993</v>
      </c>
      <c r="AFP24" s="299">
        <v>3417355.5300000003</v>
      </c>
      <c r="AFQ24" s="299">
        <v>1632309.02</v>
      </c>
      <c r="AFR24" s="299">
        <v>1314921.51</v>
      </c>
      <c r="AFS24" s="299">
        <v>46367788.07</v>
      </c>
      <c r="AFT24" s="299">
        <v>34676566.119999997</v>
      </c>
      <c r="AFU24" s="299">
        <v>1992003.1800000002</v>
      </c>
      <c r="AFV24" s="299">
        <v>3662095.43</v>
      </c>
      <c r="AFW24" s="299">
        <v>5827358</v>
      </c>
      <c r="AFX24" s="299">
        <v>3707993.04</v>
      </c>
      <c r="AFY24" s="299">
        <v>3490541.7299999995</v>
      </c>
      <c r="AFZ24" s="299">
        <v>3874070.3500000006</v>
      </c>
      <c r="AGA24" s="299">
        <v>1501593.05</v>
      </c>
      <c r="AGB24" s="299">
        <v>2513276.0299999998</v>
      </c>
      <c r="AGC24" s="299">
        <v>3309414.67</v>
      </c>
      <c r="AGD24" s="299">
        <v>1678727.3399999999</v>
      </c>
      <c r="AGE24" s="299">
        <v>1939180.27</v>
      </c>
      <c r="AGF24" s="299">
        <v>2445921.98</v>
      </c>
      <c r="AGG24" s="299">
        <v>2032496.98</v>
      </c>
      <c r="AGH24" s="299">
        <v>2411589.2999999998</v>
      </c>
      <c r="AGI24" s="299">
        <v>1775092.9000000001</v>
      </c>
      <c r="AGJ24" s="299">
        <v>17208974.050000001</v>
      </c>
      <c r="AGK24" s="299">
        <v>1514464.6099999999</v>
      </c>
      <c r="AGL24" s="299">
        <v>2096837.2999999998</v>
      </c>
      <c r="AGM24" s="299">
        <v>1912281.51</v>
      </c>
      <c r="AGN24" s="299">
        <v>4496444.9799999995</v>
      </c>
      <c r="AGO24" s="299">
        <v>1913708.01</v>
      </c>
      <c r="AGP24" s="299">
        <v>880750.33</v>
      </c>
    </row>
    <row r="25" spans="1:874" x14ac:dyDescent="0.25">
      <c r="B25" s="298" t="s">
        <v>37</v>
      </c>
      <c r="C25" s="297" t="s">
        <v>38</v>
      </c>
      <c r="D25" s="299">
        <v>82255650.400000006</v>
      </c>
      <c r="E25" s="299">
        <v>6287804.04</v>
      </c>
      <c r="F25" s="299">
        <v>15452207.640000001</v>
      </c>
      <c r="G25" s="299">
        <v>2524828.9700000002</v>
      </c>
      <c r="H25" s="299">
        <v>16030100.989999998</v>
      </c>
      <c r="I25" s="299">
        <v>5297943.95</v>
      </c>
      <c r="J25" s="299">
        <v>8184722.6400000006</v>
      </c>
      <c r="K25" s="299">
        <v>7397127.4000000004</v>
      </c>
      <c r="L25" s="299">
        <v>6332546.6200000001</v>
      </c>
      <c r="M25" s="299">
        <v>4426175.66</v>
      </c>
      <c r="N25" s="299">
        <v>4066924.3</v>
      </c>
      <c r="O25" s="299">
        <v>3535556.9400000004</v>
      </c>
      <c r="P25" s="299">
        <v>5028974.62</v>
      </c>
      <c r="Q25" s="299">
        <v>3025890.9</v>
      </c>
      <c r="R25" s="299">
        <v>2653696.2700000005</v>
      </c>
      <c r="S25" s="299">
        <v>5287468.55</v>
      </c>
      <c r="T25" s="299">
        <v>5961460.2400000002</v>
      </c>
      <c r="U25" s="299">
        <v>1007516.98</v>
      </c>
      <c r="V25" s="299">
        <v>48494187.019999996</v>
      </c>
      <c r="W25" s="299">
        <v>10756341.25</v>
      </c>
      <c r="X25" s="299">
        <v>4615240.08</v>
      </c>
      <c r="Y25" s="299">
        <v>4362919.0599999996</v>
      </c>
      <c r="Z25" s="299">
        <v>4204742.05</v>
      </c>
      <c r="AA25" s="299">
        <v>2968255.7199999997</v>
      </c>
      <c r="AB25" s="299">
        <v>1902441.4599999997</v>
      </c>
      <c r="AC25" s="299">
        <v>10329713.23</v>
      </c>
      <c r="AD25" s="299">
        <v>5543990.2699999996</v>
      </c>
      <c r="AE25" s="299">
        <v>2094461.1900000002</v>
      </c>
      <c r="AF25" s="299">
        <v>8503977.8200000003</v>
      </c>
      <c r="AG25" s="299">
        <v>1377026.47</v>
      </c>
      <c r="AH25" s="299">
        <v>7759672.0899999999</v>
      </c>
      <c r="AI25" s="299">
        <v>4992440.4800000004</v>
      </c>
      <c r="AJ25" s="299">
        <v>2909116.7800000003</v>
      </c>
      <c r="AK25" s="299">
        <v>2273539.4400000004</v>
      </c>
      <c r="AL25" s="299">
        <v>6352158.1000000006</v>
      </c>
      <c r="AM25" s="299">
        <v>3538132.45</v>
      </c>
      <c r="AN25" s="299">
        <v>2814619.4699999997</v>
      </c>
      <c r="AO25" s="299">
        <v>3962950.65</v>
      </c>
      <c r="AP25" s="299">
        <v>1886410.64</v>
      </c>
      <c r="AQ25" s="299">
        <v>1841121.5800000003</v>
      </c>
      <c r="AR25" s="299">
        <v>1399778.17</v>
      </c>
      <c r="AS25" s="299">
        <v>1559231.1600000001</v>
      </c>
      <c r="AT25" s="299">
        <v>37110632.460000001</v>
      </c>
      <c r="AU25" s="299">
        <v>1829001.52</v>
      </c>
      <c r="AV25" s="299">
        <v>1437387.01</v>
      </c>
      <c r="AW25" s="299">
        <v>1960110.12</v>
      </c>
      <c r="AX25" s="299">
        <v>3785019.2199999997</v>
      </c>
      <c r="AY25" s="299">
        <v>4287454</v>
      </c>
      <c r="AZ25" s="299">
        <v>1306396.24</v>
      </c>
      <c r="BA25" s="299">
        <v>2372650.94</v>
      </c>
      <c r="BB25" s="299">
        <v>1393124.3800000004</v>
      </c>
      <c r="BC25" s="299">
        <v>1322791.1400000001</v>
      </c>
      <c r="BD25" s="299">
        <v>1663903.3599999999</v>
      </c>
      <c r="BE25" s="299">
        <v>1409006.21</v>
      </c>
      <c r="BF25" s="299">
        <v>6096190.0199999996</v>
      </c>
      <c r="BG25" s="299">
        <v>1411052.5499999998</v>
      </c>
      <c r="BH25" s="299">
        <v>946179.99</v>
      </c>
      <c r="BI25" s="299">
        <v>14205600.559999999</v>
      </c>
      <c r="BJ25" s="299">
        <v>19842444.450000003</v>
      </c>
      <c r="BK25" s="299">
        <v>3228387.36</v>
      </c>
      <c r="BL25" s="299">
        <v>2058875.2000000002</v>
      </c>
      <c r="BM25" s="299">
        <v>4076070.02</v>
      </c>
      <c r="BN25" s="299">
        <v>3318676.48</v>
      </c>
      <c r="BO25" s="299">
        <v>2225181.35</v>
      </c>
      <c r="BP25" s="299">
        <v>33342017.660000004</v>
      </c>
      <c r="BQ25" s="299">
        <v>2777526.46</v>
      </c>
      <c r="BR25" s="299">
        <v>3480874.65</v>
      </c>
      <c r="BS25" s="299">
        <v>2197056.2999999998</v>
      </c>
      <c r="BT25" s="299">
        <v>3017787.03</v>
      </c>
      <c r="BU25" s="299">
        <v>2178319.65</v>
      </c>
      <c r="BV25" s="299">
        <v>2971205.45</v>
      </c>
      <c r="BW25" s="299">
        <v>3092624.59</v>
      </c>
      <c r="BX25" s="299">
        <v>11480123.83</v>
      </c>
      <c r="BY25" s="299">
        <v>1919874.05</v>
      </c>
      <c r="BZ25" s="299">
        <v>4349986.2300000004</v>
      </c>
      <c r="CA25" s="299">
        <v>8293975.5299999993</v>
      </c>
      <c r="CB25" s="299">
        <v>1991903.26</v>
      </c>
      <c r="CC25" s="299">
        <v>2940542.26</v>
      </c>
      <c r="CD25" s="299">
        <v>2240435.7400000002</v>
      </c>
      <c r="CE25" s="299">
        <v>52543415.089999996</v>
      </c>
      <c r="CF25" s="299">
        <v>3732621.0300000003</v>
      </c>
      <c r="CG25" s="299">
        <v>8158897.8499999996</v>
      </c>
      <c r="CH25" s="299">
        <v>3109300.58</v>
      </c>
      <c r="CI25" s="299">
        <v>2869788.6100000003</v>
      </c>
      <c r="CJ25" s="299">
        <v>2048954.97</v>
      </c>
      <c r="CK25" s="299">
        <v>2917372.3399999994</v>
      </c>
      <c r="CL25" s="299">
        <v>3241951.77</v>
      </c>
      <c r="CM25" s="299">
        <v>1950523.6800000002</v>
      </c>
      <c r="CN25" s="299">
        <v>2471993.75</v>
      </c>
      <c r="CO25" s="299">
        <v>2728588.23</v>
      </c>
      <c r="CP25" s="299">
        <v>1990310.6</v>
      </c>
      <c r="CQ25" s="299">
        <v>1512600.59</v>
      </c>
      <c r="CR25" s="299">
        <v>33230598.850000001</v>
      </c>
      <c r="CS25" s="299">
        <v>1585015.39</v>
      </c>
      <c r="CT25" s="299">
        <v>2186787.37</v>
      </c>
      <c r="CU25" s="299">
        <v>4527580.5699999994</v>
      </c>
      <c r="CV25" s="299">
        <v>2240450.5699999998</v>
      </c>
      <c r="CW25" s="299">
        <v>2907282.6100000003</v>
      </c>
      <c r="CX25" s="299">
        <v>3482408.4600000004</v>
      </c>
      <c r="CY25" s="299">
        <v>880378.38</v>
      </c>
      <c r="CZ25" s="299">
        <v>20147126.059999999</v>
      </c>
      <c r="DA25" s="299">
        <v>31632730.779999997</v>
      </c>
      <c r="DB25" s="299">
        <v>1920572.94</v>
      </c>
      <c r="DC25" s="299">
        <v>2415696.7800000003</v>
      </c>
      <c r="DD25" s="299">
        <v>7826014.21</v>
      </c>
      <c r="DE25" s="299">
        <v>7909582.6600000011</v>
      </c>
      <c r="DF25" s="299">
        <v>6358621.6200000001</v>
      </c>
      <c r="DG25" s="299">
        <v>17446698.459999997</v>
      </c>
      <c r="DH25" s="299">
        <v>1357716.56</v>
      </c>
      <c r="DI25" s="299">
        <v>67546891.480000004</v>
      </c>
      <c r="DJ25" s="299">
        <v>4892978.42</v>
      </c>
      <c r="DK25" s="299">
        <v>4546367.49</v>
      </c>
      <c r="DL25" s="299">
        <v>5651920.8499999996</v>
      </c>
      <c r="DM25" s="299">
        <v>2960867.49</v>
      </c>
      <c r="DN25" s="299">
        <v>4040908.51</v>
      </c>
      <c r="DO25" s="299">
        <v>5469207.5099999998</v>
      </c>
      <c r="DP25" s="299">
        <v>2628278.2799999998</v>
      </c>
      <c r="DQ25" s="299">
        <v>8948958.7200000007</v>
      </c>
      <c r="DR25" s="299">
        <v>41825671.670000009</v>
      </c>
      <c r="DS25" s="299">
        <v>3816118.93</v>
      </c>
      <c r="DT25" s="299">
        <v>14749290.550000001</v>
      </c>
      <c r="DU25" s="299">
        <v>16543638.789999999</v>
      </c>
      <c r="DV25" s="299">
        <v>3655981.27</v>
      </c>
      <c r="DW25" s="299">
        <v>10920094.41</v>
      </c>
      <c r="DX25" s="299">
        <v>7522033.6200000001</v>
      </c>
      <c r="DY25" s="299">
        <v>2455952.73</v>
      </c>
      <c r="DZ25" s="299">
        <v>3135071.96</v>
      </c>
      <c r="EA25" s="299">
        <v>2938312.46</v>
      </c>
      <c r="EB25" s="299">
        <v>6233704.3200000003</v>
      </c>
      <c r="EC25" s="299">
        <v>24183915.029999997</v>
      </c>
      <c r="ED25" s="299">
        <v>13416622.34</v>
      </c>
      <c r="EE25" s="299">
        <v>2990753.5</v>
      </c>
      <c r="EF25" s="299">
        <v>2574659.4</v>
      </c>
      <c r="EG25" s="299">
        <v>3234021.63</v>
      </c>
      <c r="EH25" s="299">
        <v>4768906.3899999997</v>
      </c>
      <c r="EI25" s="299">
        <v>7674435.7200000007</v>
      </c>
      <c r="EJ25" s="299">
        <v>1673008.67</v>
      </c>
      <c r="EK25" s="299">
        <v>2326970.4899999998</v>
      </c>
      <c r="EL25" s="299">
        <v>47915263.230000004</v>
      </c>
      <c r="EM25" s="299">
        <v>2097656.9900000002</v>
      </c>
      <c r="EN25" s="299">
        <v>2843213.3000000003</v>
      </c>
      <c r="EO25" s="299">
        <v>2694745.6</v>
      </c>
      <c r="EP25" s="299">
        <v>1659719.71</v>
      </c>
      <c r="EQ25" s="299">
        <v>1185830.29</v>
      </c>
      <c r="ER25" s="299">
        <v>6705178.7199999997</v>
      </c>
      <c r="ES25" s="299">
        <v>2511014.48</v>
      </c>
      <c r="ET25" s="299">
        <v>2555301.59</v>
      </c>
      <c r="EU25" s="299">
        <v>30630142.93</v>
      </c>
      <c r="EV25" s="299">
        <v>1317155.32</v>
      </c>
      <c r="EW25" s="299">
        <v>1836113.7799999998</v>
      </c>
      <c r="EX25" s="299">
        <v>5694767</v>
      </c>
      <c r="EY25" s="299">
        <v>13491232.33</v>
      </c>
      <c r="EZ25" s="299">
        <v>7653572.0099999998</v>
      </c>
      <c r="FA25" s="299">
        <v>5235930.7700000005</v>
      </c>
      <c r="FB25" s="299">
        <v>4639192.0599999996</v>
      </c>
      <c r="FC25" s="299">
        <v>3665082.9</v>
      </c>
      <c r="FD25" s="299">
        <v>2222881.84</v>
      </c>
      <c r="FE25" s="299">
        <v>2322434.4000000004</v>
      </c>
      <c r="FF25" s="299">
        <v>1254921</v>
      </c>
      <c r="FG25" s="299">
        <v>17825419.219999999</v>
      </c>
      <c r="FH25" s="299">
        <v>2302347.39</v>
      </c>
      <c r="FI25" s="299">
        <v>3153845.0300000003</v>
      </c>
      <c r="FJ25" s="299">
        <v>1176534.6599999999</v>
      </c>
      <c r="FK25" s="299">
        <v>2133218.2599999998</v>
      </c>
      <c r="FL25" s="299">
        <v>3942464.17</v>
      </c>
      <c r="FM25" s="299">
        <v>0</v>
      </c>
      <c r="FN25" s="299">
        <v>258005.43</v>
      </c>
      <c r="FO25" s="299">
        <v>46574227.200000003</v>
      </c>
      <c r="FP25" s="299">
        <v>2948085.91</v>
      </c>
      <c r="FQ25" s="299">
        <v>4155791.68</v>
      </c>
      <c r="FR25" s="299">
        <v>5512493.7599999998</v>
      </c>
      <c r="FS25" s="299">
        <v>4435184.45</v>
      </c>
      <c r="FT25" s="299">
        <v>1692478.27</v>
      </c>
      <c r="FU25" s="299">
        <v>9643110.1199999992</v>
      </c>
      <c r="FV25" s="299">
        <v>5043902.07</v>
      </c>
      <c r="FW25" s="299">
        <v>6982298.9199999999</v>
      </c>
      <c r="FX25" s="299">
        <v>2271902.1999999997</v>
      </c>
      <c r="FY25" s="299">
        <v>10551837.790000001</v>
      </c>
      <c r="FZ25" s="299">
        <v>3669135.3000000003</v>
      </c>
      <c r="GA25" s="299">
        <v>3332141.8600000003</v>
      </c>
      <c r="GB25" s="299">
        <v>34468256.859999999</v>
      </c>
      <c r="GC25" s="299">
        <v>2244092.63</v>
      </c>
      <c r="GD25" s="299">
        <v>1809745.48</v>
      </c>
      <c r="GE25" s="299">
        <v>5812607.0900000008</v>
      </c>
      <c r="GF25" s="299">
        <v>2590164.85</v>
      </c>
      <c r="GG25" s="299">
        <v>3461890.94</v>
      </c>
      <c r="GH25" s="299">
        <v>2132899.15</v>
      </c>
      <c r="GI25" s="299">
        <v>7844110.8599999994</v>
      </c>
      <c r="GJ25" s="299">
        <v>1506385.81</v>
      </c>
      <c r="GK25" s="299">
        <v>920120.88</v>
      </c>
      <c r="GL25" s="299">
        <v>729457.59</v>
      </c>
      <c r="GM25" s="299">
        <v>1084231.8099999998</v>
      </c>
      <c r="GN25" s="299">
        <v>11670317.26</v>
      </c>
      <c r="GO25" s="299">
        <v>5991329.04</v>
      </c>
      <c r="GP25" s="299">
        <v>2539182.41</v>
      </c>
      <c r="GQ25" s="299">
        <v>7197949.4300000006</v>
      </c>
      <c r="GR25" s="299">
        <v>875496.83000000007</v>
      </c>
      <c r="GS25" s="299">
        <v>3304378.3899999997</v>
      </c>
      <c r="GT25" s="299">
        <v>4704018.07</v>
      </c>
      <c r="GU25" s="299">
        <v>2243959.65</v>
      </c>
      <c r="GV25" s="299">
        <v>22298908.829999998</v>
      </c>
      <c r="GW25" s="299">
        <v>1695788.3399999999</v>
      </c>
      <c r="GX25" s="299">
        <v>6975643.4399999995</v>
      </c>
      <c r="GY25" s="299">
        <v>2321882.9700000002</v>
      </c>
      <c r="GZ25" s="299">
        <v>36665394.900000006</v>
      </c>
      <c r="HA25" s="299">
        <v>1802866.6400000001</v>
      </c>
      <c r="HB25" s="299">
        <v>3809219.63</v>
      </c>
      <c r="HC25" s="299">
        <v>4229861.9800000004</v>
      </c>
      <c r="HD25" s="299">
        <v>2727266.36</v>
      </c>
      <c r="HE25" s="299">
        <v>1879012.4</v>
      </c>
      <c r="HF25" s="299">
        <v>24335978.770000003</v>
      </c>
      <c r="HG25" s="299">
        <v>5403512.8399999999</v>
      </c>
      <c r="HH25" s="299">
        <v>7026603.3399999999</v>
      </c>
      <c r="HI25" s="299">
        <v>2173049.44</v>
      </c>
      <c r="HJ25" s="299">
        <v>2282844.02</v>
      </c>
      <c r="HK25" s="299">
        <v>1859194.29</v>
      </c>
      <c r="HL25" s="299">
        <v>4119032.15</v>
      </c>
      <c r="HM25" s="299">
        <v>1523618.33</v>
      </c>
      <c r="HN25" s="299">
        <v>42534496.629999995</v>
      </c>
      <c r="HO25" s="299">
        <v>11107226.699999999</v>
      </c>
      <c r="HP25" s="299">
        <v>2413035.5999999996</v>
      </c>
      <c r="HQ25" s="299">
        <v>3967425.1599999997</v>
      </c>
      <c r="HR25" s="299">
        <v>2157253.3299999996</v>
      </c>
      <c r="HS25" s="299">
        <v>2446778.12</v>
      </c>
      <c r="HT25" s="299">
        <v>5031937.0100000007</v>
      </c>
      <c r="HU25" s="299">
        <v>2334986.86</v>
      </c>
      <c r="HV25" s="299">
        <v>2844602.4400000004</v>
      </c>
      <c r="HW25" s="299">
        <v>3965614.15</v>
      </c>
      <c r="HX25" s="299">
        <v>3463290.42</v>
      </c>
      <c r="HY25" s="299">
        <v>3715923.1199999996</v>
      </c>
      <c r="HZ25" s="299">
        <v>1168144.21</v>
      </c>
      <c r="IA25" s="299">
        <v>3094736</v>
      </c>
      <c r="IB25" s="299">
        <v>1324448.25</v>
      </c>
      <c r="IC25" s="299">
        <v>1751299.8600000003</v>
      </c>
      <c r="ID25" s="299">
        <v>46456937.399999999</v>
      </c>
      <c r="IE25" s="299">
        <v>14173921.939999999</v>
      </c>
      <c r="IF25" s="299">
        <v>3992993.47</v>
      </c>
      <c r="IG25" s="299">
        <v>8774105.8499999996</v>
      </c>
      <c r="IH25" s="299">
        <v>6246645.4099999992</v>
      </c>
      <c r="II25" s="299">
        <v>2859381.7</v>
      </c>
      <c r="IJ25" s="299">
        <v>3492048.3000000003</v>
      </c>
      <c r="IK25" s="299">
        <v>2593033.6</v>
      </c>
      <c r="IL25" s="299">
        <v>2173025.5499999998</v>
      </c>
      <c r="IM25" s="299">
        <v>3725089.71</v>
      </c>
      <c r="IN25" s="299">
        <v>3049328.1700000004</v>
      </c>
      <c r="IO25" s="299">
        <v>52684389.389999993</v>
      </c>
      <c r="IP25" s="299">
        <v>25083927.039999999</v>
      </c>
      <c r="IQ25" s="299">
        <v>6755469.8300000001</v>
      </c>
      <c r="IR25" s="299">
        <v>3685929.0600000005</v>
      </c>
      <c r="IS25" s="299">
        <v>2421512.69</v>
      </c>
      <c r="IT25" s="299">
        <v>1013528.87</v>
      </c>
      <c r="IU25" s="299">
        <v>2396788.75</v>
      </c>
      <c r="IV25" s="299">
        <v>1214779.78</v>
      </c>
      <c r="IW25" s="299">
        <v>1814830.6099999999</v>
      </c>
      <c r="IX25" s="299">
        <v>4048820.9000000004</v>
      </c>
      <c r="IY25" s="299">
        <v>3782337.29</v>
      </c>
      <c r="IZ25" s="299">
        <v>1859742.65</v>
      </c>
      <c r="JA25" s="299">
        <v>19721932.350000001</v>
      </c>
      <c r="JB25" s="299">
        <v>6587418.8000000007</v>
      </c>
      <c r="JC25" s="299">
        <v>1120981.22</v>
      </c>
      <c r="JD25" s="299">
        <v>1122275.5900000001</v>
      </c>
      <c r="JE25" s="299">
        <v>826087.92999999993</v>
      </c>
      <c r="JF25" s="299">
        <v>1155480.7599999998</v>
      </c>
      <c r="JG25" s="299">
        <v>19496237.02</v>
      </c>
      <c r="JH25" s="299">
        <v>1554501.23</v>
      </c>
      <c r="JI25" s="299">
        <v>3008147.72</v>
      </c>
      <c r="JJ25" s="299">
        <v>4078534.3899999997</v>
      </c>
      <c r="JK25" s="299">
        <v>1915023.2799999998</v>
      </c>
      <c r="JL25" s="299">
        <v>4816917.0999999996</v>
      </c>
      <c r="JM25" s="299">
        <v>1202785.1400000001</v>
      </c>
      <c r="JN25" s="299">
        <v>45424206.530000001</v>
      </c>
      <c r="JO25" s="299">
        <v>15786367.07</v>
      </c>
      <c r="JP25" s="299">
        <v>3269473.79</v>
      </c>
      <c r="JQ25" s="299">
        <v>2201188.96</v>
      </c>
      <c r="JR25" s="299">
        <v>5403983.7699999996</v>
      </c>
      <c r="JS25" s="299">
        <v>1266263.6599999999</v>
      </c>
      <c r="JT25" s="299">
        <v>13531002.91</v>
      </c>
      <c r="JU25" s="299">
        <v>4954918.91</v>
      </c>
      <c r="JV25" s="299">
        <v>4928255.8600000003</v>
      </c>
      <c r="JW25" s="299">
        <v>3107324.58</v>
      </c>
      <c r="JX25" s="299">
        <v>3341382.64</v>
      </c>
      <c r="JY25" s="299">
        <v>2521042.8600000003</v>
      </c>
      <c r="JZ25" s="299">
        <v>5088053.91</v>
      </c>
      <c r="KA25" s="299">
        <v>946970.38</v>
      </c>
      <c r="KB25" s="299">
        <v>2516109.16</v>
      </c>
      <c r="KC25" s="299">
        <v>60676931.479999989</v>
      </c>
      <c r="KD25" s="299">
        <v>7570724.0899999999</v>
      </c>
      <c r="KE25" s="299">
        <v>2568817.92</v>
      </c>
      <c r="KF25" s="299">
        <v>4352460.96</v>
      </c>
      <c r="KG25" s="299">
        <v>3949393.19</v>
      </c>
      <c r="KH25" s="299">
        <v>4516987.8</v>
      </c>
      <c r="KI25" s="299">
        <v>9609761.9299999997</v>
      </c>
      <c r="KJ25" s="299">
        <v>2643497.3600000003</v>
      </c>
      <c r="KK25" s="299">
        <v>2087697.9600000002</v>
      </c>
      <c r="KL25" s="299">
        <v>19148389.009999998</v>
      </c>
      <c r="KM25" s="299">
        <v>2887192.86</v>
      </c>
      <c r="KN25" s="299">
        <v>4492758.709999999</v>
      </c>
      <c r="KO25" s="299">
        <v>19645928.989999998</v>
      </c>
      <c r="KP25" s="299">
        <v>3864863.61</v>
      </c>
      <c r="KQ25" s="299">
        <v>6602710.3700000001</v>
      </c>
      <c r="KR25" s="299">
        <v>32580343.16</v>
      </c>
      <c r="KS25" s="299">
        <v>5209138.4200000009</v>
      </c>
      <c r="KT25" s="299">
        <v>30016511.329999998</v>
      </c>
      <c r="KU25" s="299">
        <v>3608691.69</v>
      </c>
      <c r="KV25" s="299">
        <v>2416974.27</v>
      </c>
      <c r="KW25" s="299">
        <v>8956381.1699999999</v>
      </c>
      <c r="KX25" s="299">
        <v>6150345.3699999992</v>
      </c>
      <c r="KY25" s="299">
        <v>2815628.59</v>
      </c>
      <c r="KZ25" s="299">
        <v>1986262</v>
      </c>
      <c r="LA25" s="299">
        <v>1956856.75</v>
      </c>
      <c r="LB25" s="299">
        <v>68938363.969999999</v>
      </c>
      <c r="LC25" s="299">
        <v>8781229.4900000002</v>
      </c>
      <c r="LD25" s="299">
        <v>21974371.980000004</v>
      </c>
      <c r="LE25" s="299">
        <v>14735002.91</v>
      </c>
      <c r="LF25" s="299">
        <v>4725632.5999999996</v>
      </c>
      <c r="LG25" s="299">
        <v>2830478.21</v>
      </c>
      <c r="LH25" s="299">
        <v>2641298.1800000002</v>
      </c>
      <c r="LI25" s="299">
        <v>3698218.62</v>
      </c>
      <c r="LJ25" s="299">
        <v>2744962.34</v>
      </c>
      <c r="LK25" s="299">
        <v>5246079.91</v>
      </c>
      <c r="LL25" s="299">
        <v>19441294.34</v>
      </c>
      <c r="LM25" s="299">
        <v>3026211.84</v>
      </c>
      <c r="LN25" s="299">
        <v>2797341.2600000002</v>
      </c>
      <c r="LO25" s="299">
        <v>53202055.990000002</v>
      </c>
      <c r="LP25" s="299">
        <v>17505508.859999999</v>
      </c>
      <c r="LQ25" s="299">
        <v>52084993.569999993</v>
      </c>
      <c r="LR25" s="299">
        <v>15769260.57</v>
      </c>
      <c r="LS25" s="299">
        <v>11626064.050000001</v>
      </c>
      <c r="LT25" s="299">
        <v>7738900.4500000002</v>
      </c>
      <c r="LU25" s="299">
        <v>5258535.45</v>
      </c>
      <c r="LV25" s="299">
        <v>4006466.4299999997</v>
      </c>
      <c r="LW25" s="299">
        <v>3376338.02</v>
      </c>
      <c r="LX25" s="299">
        <v>4430988.96</v>
      </c>
      <c r="LY25" s="299">
        <v>17883337.59</v>
      </c>
      <c r="LZ25" s="299">
        <v>3891390.79</v>
      </c>
      <c r="MA25" s="299">
        <v>67545142.689999998</v>
      </c>
      <c r="MB25" s="299">
        <v>3707506.75</v>
      </c>
      <c r="MC25" s="299">
        <v>1537815.04</v>
      </c>
      <c r="MD25" s="299">
        <v>2525669.7999999998</v>
      </c>
      <c r="ME25" s="299">
        <v>1534571.6500000001</v>
      </c>
      <c r="MF25" s="299">
        <v>4528708.78</v>
      </c>
      <c r="MG25" s="299">
        <v>2489044.5700000003</v>
      </c>
      <c r="MH25" s="299">
        <v>2618595.5299999998</v>
      </c>
      <c r="MI25" s="299">
        <v>6685336.7300000004</v>
      </c>
      <c r="MJ25" s="299">
        <v>3403854.95</v>
      </c>
      <c r="MK25" s="299">
        <v>2026597.4</v>
      </c>
      <c r="ML25" s="299">
        <v>2047948.0700000003</v>
      </c>
      <c r="MM25" s="299">
        <v>41445982.089999996</v>
      </c>
      <c r="MN25" s="299">
        <v>3135365.4499999997</v>
      </c>
      <c r="MO25" s="299">
        <v>2538552.35</v>
      </c>
      <c r="MP25" s="299">
        <v>6230275.4399999995</v>
      </c>
      <c r="MQ25" s="299">
        <v>5460822.1600000001</v>
      </c>
      <c r="MR25" s="299">
        <v>2710402.37</v>
      </c>
      <c r="MS25" s="299">
        <v>8940736.9900000002</v>
      </c>
      <c r="MT25" s="299">
        <v>4376345.3000000007</v>
      </c>
      <c r="MU25" s="299">
        <v>4526249.4799999995</v>
      </c>
      <c r="MV25" s="299">
        <v>1949665.8599999996</v>
      </c>
      <c r="MW25" s="299">
        <v>114899488.16</v>
      </c>
      <c r="MX25" s="299">
        <v>9557184.0799999982</v>
      </c>
      <c r="MY25" s="299">
        <v>3326629.6399999997</v>
      </c>
      <c r="MZ25" s="299">
        <v>24622261.670000002</v>
      </c>
      <c r="NA25" s="299">
        <v>3393175.2399999998</v>
      </c>
      <c r="NB25" s="299">
        <v>8422364.870000001</v>
      </c>
      <c r="NC25" s="299">
        <v>17830934.619999997</v>
      </c>
      <c r="ND25" s="299">
        <v>9891814.3699999992</v>
      </c>
      <c r="NE25" s="299">
        <v>1182361.17</v>
      </c>
      <c r="NF25" s="299">
        <v>4413328.29</v>
      </c>
      <c r="NG25" s="299">
        <v>3526222.21</v>
      </c>
      <c r="NH25" s="299">
        <v>2502115.6800000002</v>
      </c>
      <c r="NI25" s="299">
        <v>24024849.930000003</v>
      </c>
      <c r="NJ25" s="299">
        <v>3804514.5999999996</v>
      </c>
      <c r="NK25" s="299">
        <v>2959198.0700000003</v>
      </c>
      <c r="NL25" s="299">
        <v>2665370.1200000006</v>
      </c>
      <c r="NM25" s="299">
        <v>2056553.3699999999</v>
      </c>
      <c r="NN25" s="299">
        <v>1135366.93</v>
      </c>
      <c r="NO25" s="299">
        <v>1378325.18</v>
      </c>
      <c r="NP25" s="299">
        <v>43140014.160000004</v>
      </c>
      <c r="NQ25" s="299">
        <v>15546724.039999999</v>
      </c>
      <c r="NR25" s="299">
        <v>3228968.1</v>
      </c>
      <c r="NS25" s="299">
        <v>1652052.21</v>
      </c>
      <c r="NT25" s="299">
        <v>2621905.46</v>
      </c>
      <c r="NU25" s="299">
        <v>3766453.47</v>
      </c>
      <c r="NV25" s="299">
        <v>1651183.7300000002</v>
      </c>
      <c r="NW25" s="299">
        <v>53579650.260000005</v>
      </c>
      <c r="NX25" s="299">
        <v>15029702.98</v>
      </c>
      <c r="NY25" s="299">
        <v>5563748.9900000002</v>
      </c>
      <c r="NZ25" s="299">
        <v>11448466.6</v>
      </c>
      <c r="OA25" s="299">
        <v>2487088.1399999997</v>
      </c>
      <c r="OB25" s="299">
        <v>3518107.1400000006</v>
      </c>
      <c r="OC25" s="299">
        <v>1664008.79</v>
      </c>
      <c r="OD25" s="299">
        <v>1200871.47</v>
      </c>
      <c r="OE25" s="299"/>
      <c r="OF25" s="299">
        <v>44970838.440000005</v>
      </c>
      <c r="OG25" s="299">
        <v>10603308.709999999</v>
      </c>
      <c r="OH25" s="299">
        <v>14620527.010000002</v>
      </c>
      <c r="OI25" s="299">
        <v>5320123.7600000007</v>
      </c>
      <c r="OJ25" s="299">
        <v>4856151.959999999</v>
      </c>
      <c r="OK25" s="299">
        <v>870791.99</v>
      </c>
      <c r="OL25" s="299">
        <v>25057065.210000001</v>
      </c>
      <c r="OM25" s="299">
        <v>2822009.36</v>
      </c>
      <c r="ON25" s="299">
        <v>2076278.5799999998</v>
      </c>
      <c r="OO25" s="299">
        <v>7613647.6800000006</v>
      </c>
      <c r="OP25" s="299">
        <v>4265332.33</v>
      </c>
      <c r="OQ25" s="299">
        <v>11594290.9</v>
      </c>
      <c r="OR25" s="299">
        <v>3030834.13</v>
      </c>
      <c r="OS25" s="299">
        <v>34219590.469999999</v>
      </c>
      <c r="OT25" s="299">
        <v>2140350.4300000002</v>
      </c>
      <c r="OU25" s="299">
        <v>8080064.0600000005</v>
      </c>
      <c r="OV25" s="299">
        <v>1266505.82</v>
      </c>
      <c r="OW25" s="299">
        <v>5578420.6600000001</v>
      </c>
      <c r="OX25" s="299">
        <v>9840381.0499999989</v>
      </c>
      <c r="OY25" s="299">
        <v>3257007.69</v>
      </c>
      <c r="OZ25" s="299">
        <v>1521666.72</v>
      </c>
      <c r="PA25" s="299">
        <v>6141974.75</v>
      </c>
      <c r="PB25" s="299">
        <v>3446655.6</v>
      </c>
      <c r="PC25" s="299">
        <v>3559068.02</v>
      </c>
      <c r="PD25" s="299">
        <v>6996648.8499999996</v>
      </c>
      <c r="PE25" s="299">
        <v>3315359.3400000003</v>
      </c>
      <c r="PF25" s="299">
        <v>8768168.0299999993</v>
      </c>
      <c r="PG25" s="299">
        <v>90836605.209999993</v>
      </c>
      <c r="PH25" s="299">
        <v>3978891.88</v>
      </c>
      <c r="PI25" s="299">
        <v>2811122.1399999997</v>
      </c>
      <c r="PJ25" s="299">
        <v>7510126.6600000001</v>
      </c>
      <c r="PK25" s="299">
        <v>11146685.85</v>
      </c>
      <c r="PL25" s="299">
        <v>5395194.1799999997</v>
      </c>
      <c r="PM25" s="299">
        <v>15692436.57</v>
      </c>
      <c r="PN25" s="299">
        <v>4759619.6499999994</v>
      </c>
      <c r="PO25" s="299">
        <v>9667816.8300000001</v>
      </c>
      <c r="PP25" s="299">
        <v>2327265.04</v>
      </c>
      <c r="PQ25" s="299">
        <v>8807799.9300000016</v>
      </c>
      <c r="PR25" s="299">
        <v>4145342.8</v>
      </c>
      <c r="PS25" s="299">
        <v>3594970.58</v>
      </c>
      <c r="PT25" s="299">
        <v>6198515.7000000002</v>
      </c>
      <c r="PU25" s="299">
        <v>10021664.680000002</v>
      </c>
      <c r="PV25" s="299">
        <v>5368313.7300000004</v>
      </c>
      <c r="PW25" s="299">
        <v>3806676.4799999995</v>
      </c>
      <c r="PX25" s="299">
        <v>3357053.71</v>
      </c>
      <c r="PY25" s="299">
        <v>2279586.9199999995</v>
      </c>
      <c r="PZ25" s="299">
        <v>7997970.6700000009</v>
      </c>
      <c r="QA25" s="299">
        <v>8007219.419999999</v>
      </c>
      <c r="QB25" s="299">
        <v>2806198.37</v>
      </c>
      <c r="QC25" s="299">
        <v>31945202.819999997</v>
      </c>
      <c r="QD25" s="299">
        <v>3000951.17</v>
      </c>
      <c r="QE25" s="299">
        <v>7038658.0300000003</v>
      </c>
      <c r="QF25" s="299">
        <v>3818752.2699999996</v>
      </c>
      <c r="QG25" s="299">
        <v>6068500.7300000004</v>
      </c>
      <c r="QH25" s="299">
        <v>9454605.8199999984</v>
      </c>
      <c r="QI25" s="299">
        <v>3056303.29</v>
      </c>
      <c r="QJ25" s="299">
        <v>7736310.6800000006</v>
      </c>
      <c r="QK25" s="299">
        <v>5528599.2399999993</v>
      </c>
      <c r="QL25" s="299">
        <v>2263657.5700000003</v>
      </c>
      <c r="QM25" s="299">
        <v>3352616.79</v>
      </c>
      <c r="QN25" s="299">
        <v>55021681.810000002</v>
      </c>
      <c r="QO25" s="299">
        <v>10176204.360000001</v>
      </c>
      <c r="QP25" s="299">
        <v>4581575.67</v>
      </c>
      <c r="QQ25" s="299">
        <v>5411779.5899999999</v>
      </c>
      <c r="QR25" s="299">
        <v>4402183.2799999993</v>
      </c>
      <c r="QS25" s="299">
        <v>5461341.1899999995</v>
      </c>
      <c r="QT25" s="299">
        <v>9856915.2200000007</v>
      </c>
      <c r="QU25" s="299">
        <v>4711989.12</v>
      </c>
      <c r="QV25" s="299">
        <v>5039222.43</v>
      </c>
      <c r="QW25" s="299">
        <v>7498874.5499999998</v>
      </c>
      <c r="QX25" s="299">
        <v>9215381.9199999999</v>
      </c>
      <c r="QY25" s="299">
        <v>2175279.06</v>
      </c>
      <c r="QZ25" s="299">
        <v>2010244.1900000002</v>
      </c>
      <c r="RA25" s="299">
        <v>4669757.8</v>
      </c>
      <c r="RB25" s="299">
        <v>2250190.31</v>
      </c>
      <c r="RC25" s="299">
        <v>2893246.2</v>
      </c>
      <c r="RD25" s="299">
        <v>3579749.28</v>
      </c>
      <c r="RE25" s="299">
        <v>2353406.2599999998</v>
      </c>
      <c r="RF25" s="299">
        <v>1110668.05</v>
      </c>
      <c r="RG25" s="299">
        <v>722992.90999999992</v>
      </c>
      <c r="RH25" s="299">
        <v>33560135.740000002</v>
      </c>
      <c r="RI25" s="299">
        <v>4911353.8900000006</v>
      </c>
      <c r="RJ25" s="299">
        <v>2645377.7599999998</v>
      </c>
      <c r="RK25" s="299">
        <v>3004222.8699999996</v>
      </c>
      <c r="RL25" s="299">
        <v>1905559.38</v>
      </c>
      <c r="RM25" s="299">
        <v>2390953.09</v>
      </c>
      <c r="RN25" s="299">
        <v>1745627.8399999999</v>
      </c>
      <c r="RO25" s="299">
        <v>4786113.34</v>
      </c>
      <c r="RP25" s="299">
        <v>2292040.09</v>
      </c>
      <c r="RQ25" s="299">
        <v>3009086.5300000003</v>
      </c>
      <c r="RR25" s="299">
        <v>8028816.29</v>
      </c>
      <c r="RS25" s="299">
        <v>16712702.199999997</v>
      </c>
      <c r="RT25" s="299">
        <v>3042254.1399999997</v>
      </c>
      <c r="RU25" s="299">
        <v>4576058.59</v>
      </c>
      <c r="RV25" s="299">
        <v>8829732.4100000001</v>
      </c>
      <c r="RW25" s="299">
        <v>4035063.0100000002</v>
      </c>
      <c r="RX25" s="299">
        <v>5194036.38</v>
      </c>
      <c r="RY25" s="299">
        <v>3744731.62</v>
      </c>
      <c r="RZ25" s="299">
        <v>1805484.9000000001</v>
      </c>
      <c r="SA25" s="299">
        <v>50562506.230000004</v>
      </c>
      <c r="SB25" s="299">
        <v>3289746.7699999996</v>
      </c>
      <c r="SC25" s="299">
        <v>9000743.0600000005</v>
      </c>
      <c r="SD25" s="299">
        <v>5295005.0999999996</v>
      </c>
      <c r="SE25" s="299">
        <v>1782850.24</v>
      </c>
      <c r="SF25" s="299">
        <v>2325752.88</v>
      </c>
      <c r="SG25" s="299">
        <v>6848725.4799999995</v>
      </c>
      <c r="SH25" s="299">
        <v>14988934.32</v>
      </c>
      <c r="SI25" s="299">
        <v>4575754.8</v>
      </c>
      <c r="SJ25" s="299">
        <v>3380242.46</v>
      </c>
      <c r="SK25" s="299">
        <v>4419285.5199999996</v>
      </c>
      <c r="SL25" s="299">
        <v>6193058.9299999997</v>
      </c>
      <c r="SM25" s="299">
        <v>4234594.33</v>
      </c>
      <c r="SN25" s="299">
        <v>64152032.870000005</v>
      </c>
      <c r="SO25" s="299">
        <v>4299789.21</v>
      </c>
      <c r="SP25" s="299">
        <v>3675793.5</v>
      </c>
      <c r="SQ25" s="299">
        <v>7397262.8399999999</v>
      </c>
      <c r="SR25" s="299">
        <v>9846934.9100000001</v>
      </c>
      <c r="SS25" s="299">
        <v>6043018.6699999999</v>
      </c>
      <c r="ST25" s="299">
        <v>1078723</v>
      </c>
      <c r="SU25" s="299">
        <v>25460870.219999999</v>
      </c>
      <c r="SV25" s="299">
        <v>4031769.34</v>
      </c>
      <c r="SW25" s="299">
        <v>11915349.260000002</v>
      </c>
      <c r="SX25" s="299">
        <v>6057585.2400000002</v>
      </c>
      <c r="SY25" s="299">
        <v>5536219</v>
      </c>
      <c r="SZ25" s="299">
        <v>2826238.3100000005</v>
      </c>
      <c r="TA25" s="299">
        <v>3932868.92</v>
      </c>
      <c r="TB25" s="299">
        <v>3010235.37</v>
      </c>
      <c r="TC25" s="299">
        <v>3312970.47</v>
      </c>
      <c r="TD25" s="299">
        <v>20171115.649999999</v>
      </c>
      <c r="TE25" s="299">
        <v>3533784.5</v>
      </c>
      <c r="TF25" s="299">
        <v>15983743.240000002</v>
      </c>
      <c r="TG25" s="299">
        <v>3711385.73</v>
      </c>
      <c r="TH25" s="299">
        <v>1736312.45</v>
      </c>
      <c r="TI25" s="299">
        <v>3489416.51</v>
      </c>
      <c r="TJ25" s="299">
        <v>19824721.75</v>
      </c>
      <c r="TK25" s="299">
        <v>1014151.87</v>
      </c>
      <c r="TL25" s="299">
        <v>823909.5</v>
      </c>
      <c r="TM25" s="299">
        <v>2891797.86</v>
      </c>
      <c r="TN25" s="299">
        <v>1162183.97</v>
      </c>
      <c r="TO25" s="299">
        <v>28446206.280000001</v>
      </c>
      <c r="TP25" s="299">
        <v>5570225.7199999997</v>
      </c>
      <c r="TQ25" s="299">
        <v>3918266.8299999996</v>
      </c>
      <c r="TR25" s="299">
        <v>6556886.2200000007</v>
      </c>
      <c r="TS25" s="299">
        <v>6437169.3700000001</v>
      </c>
      <c r="TT25" s="299">
        <v>4795278.21</v>
      </c>
      <c r="TU25" s="299">
        <v>84626164.00999999</v>
      </c>
      <c r="TV25" s="299">
        <v>3174639.1500000004</v>
      </c>
      <c r="TW25" s="299">
        <v>5169232.9799999995</v>
      </c>
      <c r="TX25" s="299">
        <v>13797352.439999999</v>
      </c>
      <c r="TY25" s="299">
        <v>1996651.06</v>
      </c>
      <c r="TZ25" s="299">
        <v>2422832.2599999998</v>
      </c>
      <c r="UA25" s="299">
        <v>10504055.73</v>
      </c>
      <c r="UB25" s="299">
        <v>3148838.46</v>
      </c>
      <c r="UC25" s="299">
        <v>2970272.63</v>
      </c>
      <c r="UD25" s="299">
        <v>3979202.0400000005</v>
      </c>
      <c r="UE25" s="299">
        <v>10167654.34</v>
      </c>
      <c r="UF25" s="299">
        <v>6841088.79</v>
      </c>
      <c r="UG25" s="299">
        <v>7814849.6200000001</v>
      </c>
      <c r="UH25" s="299">
        <v>6894043.4699999997</v>
      </c>
      <c r="UI25" s="299">
        <v>2374214.7000000002</v>
      </c>
      <c r="UJ25" s="299">
        <v>2232220.96</v>
      </c>
      <c r="UK25" s="299">
        <v>4017965.04</v>
      </c>
      <c r="UL25" s="299">
        <v>3279701.17</v>
      </c>
      <c r="UM25" s="299">
        <v>11632435.74</v>
      </c>
      <c r="UN25" s="299">
        <v>979914.07000000007</v>
      </c>
      <c r="UO25" s="299">
        <v>1224854.5</v>
      </c>
      <c r="UP25" s="299">
        <v>1162956.17</v>
      </c>
      <c r="UQ25" s="299">
        <v>34767180.759999998</v>
      </c>
      <c r="UR25" s="299">
        <v>2802362.4799999995</v>
      </c>
      <c r="US25" s="299">
        <v>3659559.21</v>
      </c>
      <c r="UT25" s="299">
        <v>4543650.43</v>
      </c>
      <c r="UU25" s="299">
        <v>11478741.559999999</v>
      </c>
      <c r="UV25" s="299">
        <v>6651771.9399999995</v>
      </c>
      <c r="UW25" s="299">
        <v>5654609.0299999993</v>
      </c>
      <c r="UX25" s="299">
        <v>4539066.37</v>
      </c>
      <c r="UY25" s="299">
        <v>4123048.9100000006</v>
      </c>
      <c r="UZ25" s="299">
        <v>18578668.200000003</v>
      </c>
      <c r="VA25" s="299">
        <v>3461978.24</v>
      </c>
      <c r="VB25" s="299">
        <v>5723789.5200000005</v>
      </c>
      <c r="VC25" s="299">
        <v>3937103.5999999996</v>
      </c>
      <c r="VD25" s="299">
        <v>3266205.84</v>
      </c>
      <c r="VE25" s="299">
        <v>3121881.24</v>
      </c>
      <c r="VF25" s="299">
        <v>114926921.34</v>
      </c>
      <c r="VG25" s="299">
        <v>11578730.650000002</v>
      </c>
      <c r="VH25" s="299">
        <v>7093541.8600000003</v>
      </c>
      <c r="VI25" s="299">
        <v>5498607.29</v>
      </c>
      <c r="VJ25" s="299">
        <v>3321476.52</v>
      </c>
      <c r="VK25" s="299">
        <v>6146115.4699999997</v>
      </c>
      <c r="VL25" s="299">
        <v>6870196.3800000008</v>
      </c>
      <c r="VM25" s="299">
        <v>8085951.6399999987</v>
      </c>
      <c r="VN25" s="299">
        <v>4137821.65</v>
      </c>
      <c r="VO25" s="299">
        <v>5631789.3000000007</v>
      </c>
      <c r="VP25" s="299">
        <v>4532245.7799999993</v>
      </c>
      <c r="VQ25" s="299">
        <v>16131291.619999999</v>
      </c>
      <c r="VR25" s="299">
        <v>6023865.1399999997</v>
      </c>
      <c r="VS25" s="299">
        <v>9400734.0900000017</v>
      </c>
      <c r="VT25" s="299">
        <v>8939892.4000000004</v>
      </c>
      <c r="VU25" s="299">
        <v>6808723.080000001</v>
      </c>
      <c r="VV25" s="299">
        <v>5858928.5099999998</v>
      </c>
      <c r="VW25" s="299">
        <v>11461262.5</v>
      </c>
      <c r="VX25" s="299">
        <v>2614241.6700000004</v>
      </c>
      <c r="VY25" s="299">
        <v>13618421.02</v>
      </c>
      <c r="VZ25" s="299">
        <v>41473553.889999993</v>
      </c>
      <c r="WA25" s="299">
        <v>4403342.66</v>
      </c>
      <c r="WB25" s="299">
        <v>2970140.19</v>
      </c>
      <c r="WC25" s="299">
        <v>4002898.37</v>
      </c>
      <c r="WD25" s="299">
        <v>5632732.5499999998</v>
      </c>
      <c r="WE25" s="299">
        <v>3023424.52</v>
      </c>
      <c r="WF25" s="299">
        <v>3282610.55</v>
      </c>
      <c r="WG25" s="299">
        <v>3268203.04</v>
      </c>
      <c r="WH25" s="299">
        <v>9108543.620000001</v>
      </c>
      <c r="WI25" s="299">
        <v>2600521.3900000006</v>
      </c>
      <c r="WJ25" s="299">
        <v>334656</v>
      </c>
      <c r="WK25" s="299">
        <v>2309728.5</v>
      </c>
      <c r="WL25" s="299">
        <v>823082.64999999991</v>
      </c>
      <c r="WM25" s="299">
        <v>69243889.620000005</v>
      </c>
      <c r="WN25" s="299">
        <v>5292625.63</v>
      </c>
      <c r="WO25" s="299">
        <v>6291319.2199999997</v>
      </c>
      <c r="WP25" s="299">
        <v>24642282.970000003</v>
      </c>
      <c r="WQ25" s="299">
        <v>4847813.8499999996</v>
      </c>
      <c r="WR25" s="299">
        <v>6157183.0099999998</v>
      </c>
      <c r="WS25" s="299">
        <v>10569666.35</v>
      </c>
      <c r="WT25" s="299">
        <v>5509302.7300000004</v>
      </c>
      <c r="WU25" s="299">
        <v>5939339.4799999995</v>
      </c>
      <c r="WV25" s="299">
        <v>9281909.2899999991</v>
      </c>
      <c r="WW25" s="299">
        <v>6820518.879999999</v>
      </c>
      <c r="WX25" s="299">
        <v>2955709.02</v>
      </c>
      <c r="WY25" s="299">
        <v>3157502.14</v>
      </c>
      <c r="WZ25" s="299">
        <v>4617655.8900000006</v>
      </c>
      <c r="XA25" s="299">
        <v>3837936.3499999996</v>
      </c>
      <c r="XB25" s="299">
        <v>2843625.54</v>
      </c>
      <c r="XC25" s="299">
        <v>2324399.34</v>
      </c>
      <c r="XD25" s="299">
        <v>3504169.0599999996</v>
      </c>
      <c r="XE25" s="299">
        <v>3034422.88</v>
      </c>
      <c r="XF25" s="299">
        <v>3571393.34</v>
      </c>
      <c r="XG25" s="299">
        <v>2730246.44</v>
      </c>
      <c r="XH25" s="299">
        <v>1986886.7899999998</v>
      </c>
      <c r="XI25" s="299">
        <v>1958774.57</v>
      </c>
      <c r="XJ25" s="299">
        <v>83905006.590000004</v>
      </c>
      <c r="XK25" s="299">
        <v>3994911.71</v>
      </c>
      <c r="XL25" s="299">
        <v>11878224.549999999</v>
      </c>
      <c r="XM25" s="299">
        <v>3213923.68</v>
      </c>
      <c r="XN25" s="299">
        <v>22777086.619999997</v>
      </c>
      <c r="XO25" s="299">
        <v>6701828.1299999999</v>
      </c>
      <c r="XP25" s="299">
        <v>9141736.290000001</v>
      </c>
      <c r="XQ25" s="299">
        <v>2465740.91</v>
      </c>
      <c r="XR25" s="299">
        <v>18351243.350000001</v>
      </c>
      <c r="XS25" s="299">
        <v>15706799.969999999</v>
      </c>
      <c r="XT25" s="299">
        <v>8961029</v>
      </c>
      <c r="XU25" s="299">
        <v>5122806.57</v>
      </c>
      <c r="XV25" s="299">
        <v>4116597.78</v>
      </c>
      <c r="XW25" s="299">
        <v>3343074.2700000005</v>
      </c>
      <c r="XX25" s="299">
        <v>2878610.84</v>
      </c>
      <c r="XY25" s="299">
        <v>3048487.6999999997</v>
      </c>
      <c r="XZ25" s="299">
        <v>3555878.7299999995</v>
      </c>
      <c r="YA25" s="299">
        <v>22049391.939999998</v>
      </c>
      <c r="YB25" s="299">
        <v>1748404.05</v>
      </c>
      <c r="YC25" s="299">
        <v>2631720.9499999997</v>
      </c>
      <c r="YD25" s="299">
        <v>2493888.0299999998</v>
      </c>
      <c r="YE25" s="299">
        <v>1563069.07</v>
      </c>
      <c r="YF25" s="299">
        <v>1622831.8</v>
      </c>
      <c r="YG25" s="299">
        <v>1604093</v>
      </c>
      <c r="YH25" s="299">
        <v>29138048.789999999</v>
      </c>
      <c r="YI25" s="299">
        <v>1977872.9700000002</v>
      </c>
      <c r="YJ25" s="299">
        <v>7750935.129999999</v>
      </c>
      <c r="YK25" s="299">
        <v>2858077</v>
      </c>
      <c r="YL25" s="299">
        <v>1481413.35</v>
      </c>
      <c r="YM25" s="299">
        <v>3269761.22</v>
      </c>
      <c r="YN25" s="299">
        <v>3201631.04</v>
      </c>
      <c r="YO25" s="299">
        <v>1460867.9</v>
      </c>
      <c r="YP25" s="299">
        <v>11550433.26</v>
      </c>
      <c r="YQ25" s="299">
        <v>61499590.280000001</v>
      </c>
      <c r="YR25" s="299">
        <v>1709773.2200000002</v>
      </c>
      <c r="YS25" s="299">
        <v>4530987.1000000006</v>
      </c>
      <c r="YT25" s="299">
        <v>16823989.84</v>
      </c>
      <c r="YU25" s="299">
        <v>11598662.130000001</v>
      </c>
      <c r="YV25" s="299">
        <v>2947351.5100000002</v>
      </c>
      <c r="YW25" s="299">
        <v>4046372.06</v>
      </c>
      <c r="YX25" s="299">
        <v>7703674.5899999999</v>
      </c>
      <c r="YY25" s="299">
        <v>5353453.34</v>
      </c>
      <c r="YZ25" s="299">
        <v>5290209.8</v>
      </c>
      <c r="ZA25" s="299">
        <v>2768777.37</v>
      </c>
      <c r="ZB25" s="299">
        <v>3025629.58</v>
      </c>
      <c r="ZC25" s="299">
        <v>2751846.42</v>
      </c>
      <c r="ZD25" s="299">
        <v>4753921.16</v>
      </c>
      <c r="ZE25" s="299">
        <v>3004534.8</v>
      </c>
      <c r="ZF25" s="299">
        <v>2038999.07</v>
      </c>
      <c r="ZG25" s="299">
        <v>3755280.7700000005</v>
      </c>
      <c r="ZH25" s="299">
        <v>1565737.19</v>
      </c>
      <c r="ZI25" s="299">
        <v>2158089.39</v>
      </c>
      <c r="ZJ25" s="299">
        <v>1594649</v>
      </c>
      <c r="ZK25" s="299">
        <v>2506977.92</v>
      </c>
      <c r="ZL25" s="299">
        <v>524329.09</v>
      </c>
      <c r="ZM25" s="299">
        <v>18226324.59</v>
      </c>
      <c r="ZN25" s="299">
        <v>3154984.5200000005</v>
      </c>
      <c r="ZO25" s="299">
        <v>2437511.0499999998</v>
      </c>
      <c r="ZP25" s="299">
        <v>3084843.1999999997</v>
      </c>
      <c r="ZQ25" s="299">
        <v>2093393.32</v>
      </c>
      <c r="ZR25" s="299">
        <v>5427964.6200000001</v>
      </c>
      <c r="ZS25" s="299">
        <v>1350478.98</v>
      </c>
      <c r="ZT25" s="299">
        <v>106306080.73</v>
      </c>
      <c r="ZU25" s="299">
        <v>5533575.959999999</v>
      </c>
      <c r="ZV25" s="299">
        <v>2632736.2400000002</v>
      </c>
      <c r="ZW25" s="299">
        <v>8086408.8099999996</v>
      </c>
      <c r="ZX25" s="299">
        <v>5652001.4000000004</v>
      </c>
      <c r="ZY25" s="299">
        <v>4410208.6999999993</v>
      </c>
      <c r="ZZ25" s="299">
        <v>4953506.3100000005</v>
      </c>
      <c r="AAA25" s="299">
        <v>4912495.78</v>
      </c>
      <c r="AAB25" s="299">
        <v>8363877.3499999996</v>
      </c>
      <c r="AAC25" s="299">
        <v>2200415.79</v>
      </c>
      <c r="AAD25" s="299">
        <v>3612445.01</v>
      </c>
      <c r="AAE25" s="299">
        <v>12461795.59</v>
      </c>
      <c r="AAF25" s="299">
        <v>8484465.8099999987</v>
      </c>
      <c r="AAG25" s="299">
        <v>1468422.83</v>
      </c>
      <c r="AAH25" s="299">
        <v>4677560.95</v>
      </c>
      <c r="AAI25" s="299">
        <v>2163109.12</v>
      </c>
      <c r="AAJ25" s="299">
        <v>2624925.8400000003</v>
      </c>
      <c r="AAK25" s="299">
        <v>5366247.8900000006</v>
      </c>
      <c r="AAL25" s="299">
        <v>2272558.37</v>
      </c>
      <c r="AAM25" s="299">
        <v>25392440.229999997</v>
      </c>
      <c r="AAN25" s="299">
        <v>10400058.220000001</v>
      </c>
      <c r="AAO25" s="299">
        <v>2158270.8199999998</v>
      </c>
      <c r="AAP25" s="299">
        <v>1399212.01</v>
      </c>
      <c r="AAQ25" s="299">
        <v>1534567.57</v>
      </c>
      <c r="AAR25" s="299">
        <v>2278050.86</v>
      </c>
      <c r="AAS25" s="299">
        <v>1008019.9</v>
      </c>
      <c r="AAT25" s="299">
        <v>28915548.719999999</v>
      </c>
      <c r="AAU25" s="299">
        <v>3551007.6399999992</v>
      </c>
      <c r="AAV25" s="299">
        <v>1917998.6900000002</v>
      </c>
      <c r="AAW25" s="299">
        <v>2847323.8299999996</v>
      </c>
      <c r="AAX25" s="299">
        <v>4945789.68</v>
      </c>
      <c r="AAY25" s="299">
        <v>3690878.42</v>
      </c>
      <c r="AAZ25" s="299">
        <v>2438350.5</v>
      </c>
      <c r="ABA25" s="299">
        <v>2147585.75</v>
      </c>
      <c r="ABB25" s="299">
        <v>35166441.170000002</v>
      </c>
      <c r="ABC25" s="299">
        <v>1884294.5799999998</v>
      </c>
      <c r="ABD25" s="299">
        <v>4930258.25</v>
      </c>
      <c r="ABE25" s="299">
        <v>1672328.69</v>
      </c>
      <c r="ABF25" s="299">
        <v>1678219.46</v>
      </c>
      <c r="ABG25" s="299">
        <v>7202316.9499999993</v>
      </c>
      <c r="ABH25" s="299">
        <v>1045441.56</v>
      </c>
      <c r="ABI25" s="299">
        <v>1982502.83</v>
      </c>
      <c r="ABJ25" s="299">
        <v>2147501.5</v>
      </c>
      <c r="ABK25" s="299">
        <v>2535818.6100000003</v>
      </c>
      <c r="ABL25" s="299">
        <v>1504458.24</v>
      </c>
      <c r="ABM25" s="299">
        <v>65125901.790000007</v>
      </c>
      <c r="ABN25" s="299">
        <v>1862706.29</v>
      </c>
      <c r="ABO25" s="299">
        <v>2211827.7999999998</v>
      </c>
      <c r="ABP25" s="299">
        <v>6278305.9699999997</v>
      </c>
      <c r="ABQ25" s="299">
        <v>1480876.04</v>
      </c>
      <c r="ABR25" s="299">
        <v>6595377.1900000004</v>
      </c>
      <c r="ABS25" s="299">
        <v>8187197.1299999999</v>
      </c>
      <c r="ABT25" s="299">
        <v>18389760.899999999</v>
      </c>
      <c r="ABU25" s="299">
        <v>14682978.32</v>
      </c>
      <c r="ABV25" s="299">
        <v>2973712.02</v>
      </c>
      <c r="ABW25" s="299">
        <v>3625826.6</v>
      </c>
      <c r="ABX25" s="299">
        <v>3585621.8400000003</v>
      </c>
      <c r="ABY25" s="299">
        <v>4340914.1899999995</v>
      </c>
      <c r="ABZ25" s="299">
        <v>14197528.010000002</v>
      </c>
      <c r="ACA25" s="299">
        <v>3306840.12</v>
      </c>
      <c r="ACB25" s="299">
        <v>4434773.6500000004</v>
      </c>
      <c r="ACC25" s="299">
        <v>2507130.44</v>
      </c>
      <c r="ACD25" s="299">
        <v>2203426.65</v>
      </c>
      <c r="ACE25" s="299">
        <v>2092653.08</v>
      </c>
      <c r="ACF25" s="299">
        <v>12846658.92</v>
      </c>
      <c r="ACG25" s="299">
        <v>11264668.370000001</v>
      </c>
      <c r="ACH25" s="299">
        <v>1228300.6800000002</v>
      </c>
      <c r="ACI25" s="299">
        <v>699907.91</v>
      </c>
      <c r="ACJ25" s="299">
        <v>2560632.3000000003</v>
      </c>
      <c r="ACK25" s="299">
        <v>617248.44999999995</v>
      </c>
      <c r="ACL25" s="299">
        <v>2051061.25</v>
      </c>
      <c r="ACM25" s="299">
        <v>1106340.2</v>
      </c>
      <c r="ACN25" s="299">
        <v>1840606.75</v>
      </c>
      <c r="ACO25" s="299">
        <v>57237933.489999995</v>
      </c>
      <c r="ACP25" s="299">
        <v>7197069.5399999991</v>
      </c>
      <c r="ACQ25" s="299">
        <v>5934036.0200000005</v>
      </c>
      <c r="ACR25" s="299">
        <v>19150376.710000001</v>
      </c>
      <c r="ACS25" s="299">
        <v>1574423.52</v>
      </c>
      <c r="ACT25" s="299">
        <v>1677544.02</v>
      </c>
      <c r="ACU25" s="299">
        <v>3380213.6</v>
      </c>
      <c r="ACV25" s="299">
        <v>2493709.0499999998</v>
      </c>
      <c r="ACW25" s="299">
        <v>65004363.460000001</v>
      </c>
      <c r="ACX25" s="299">
        <v>20718952.879999999</v>
      </c>
      <c r="ACY25" s="299">
        <v>6862826.2300000004</v>
      </c>
      <c r="ACZ25" s="299">
        <v>2525244.86</v>
      </c>
      <c r="ADA25" s="299">
        <v>3970673.06</v>
      </c>
      <c r="ADB25" s="299">
        <v>3831389.8</v>
      </c>
      <c r="ADC25" s="299">
        <v>5076600.96</v>
      </c>
      <c r="ADD25" s="299">
        <v>2271992.81</v>
      </c>
      <c r="ADE25" s="299">
        <v>1984803.31</v>
      </c>
      <c r="ADF25" s="299">
        <v>11533669</v>
      </c>
      <c r="ADG25" s="299">
        <v>3616950.13</v>
      </c>
      <c r="ADH25" s="299">
        <v>1632130.56</v>
      </c>
      <c r="ADI25" s="299">
        <v>3473540.47</v>
      </c>
      <c r="ADJ25" s="299">
        <v>4597345.16</v>
      </c>
      <c r="ADK25" s="299">
        <v>398082.34</v>
      </c>
      <c r="ADL25" s="299">
        <v>2766043</v>
      </c>
      <c r="ADM25" s="299">
        <v>5540775.7000000002</v>
      </c>
      <c r="ADN25" s="299">
        <v>2036883.3499999999</v>
      </c>
      <c r="ADO25" s="299">
        <v>3109424.47</v>
      </c>
      <c r="ADP25" s="299"/>
      <c r="ADQ25" s="299">
        <v>56037686.569999993</v>
      </c>
      <c r="ADR25" s="299">
        <v>5259211.3599999994</v>
      </c>
      <c r="ADS25" s="299">
        <v>3916849.17</v>
      </c>
      <c r="ADT25" s="299">
        <v>4545248.1900000004</v>
      </c>
      <c r="ADU25" s="299">
        <v>3971095.12</v>
      </c>
      <c r="ADV25" s="299">
        <v>7648667.9000000004</v>
      </c>
      <c r="ADW25" s="299">
        <v>3722439.7399999998</v>
      </c>
      <c r="ADX25" s="299">
        <v>5479778.5299999993</v>
      </c>
      <c r="ADY25" s="299">
        <v>2704232.35</v>
      </c>
      <c r="ADZ25" s="299">
        <v>1629485.5899999999</v>
      </c>
      <c r="AEA25" s="299">
        <v>41396486.549999997</v>
      </c>
      <c r="AEB25" s="299">
        <v>14937650.800000001</v>
      </c>
      <c r="AEC25" s="299">
        <v>8047198.9299999997</v>
      </c>
      <c r="AED25" s="299">
        <v>4584262.49</v>
      </c>
      <c r="AEE25" s="299">
        <v>5731163</v>
      </c>
      <c r="AEF25" s="299">
        <v>7855523.6699999999</v>
      </c>
      <c r="AEG25" s="299">
        <v>5014851.34</v>
      </c>
      <c r="AEH25" s="299">
        <v>5324352.57</v>
      </c>
      <c r="AEI25" s="299"/>
      <c r="AEJ25" s="299">
        <v>4152738.53</v>
      </c>
      <c r="AEK25" s="299">
        <v>4540886</v>
      </c>
      <c r="AEL25" s="299">
        <v>5515635.0800000001</v>
      </c>
      <c r="AEM25" s="299">
        <v>3478188.9099999997</v>
      </c>
      <c r="AEN25" s="299">
        <v>32635587.529999997</v>
      </c>
      <c r="AEO25" s="299">
        <v>4683959.8599999994</v>
      </c>
      <c r="AEP25" s="299">
        <v>5194630.5999999996</v>
      </c>
      <c r="AEQ25" s="299">
        <v>2012537.1600000001</v>
      </c>
      <c r="AER25" s="299">
        <v>4033209.89</v>
      </c>
      <c r="AES25" s="299">
        <v>2993214.25</v>
      </c>
      <c r="AET25" s="299">
        <v>3383969.7199999997</v>
      </c>
      <c r="AEU25" s="299">
        <v>4537160.4800000004</v>
      </c>
      <c r="AEV25" s="299">
        <v>10400139.23</v>
      </c>
      <c r="AEW25" s="299">
        <v>3352601.2</v>
      </c>
      <c r="AEX25" s="299">
        <v>6032669.8700000001</v>
      </c>
      <c r="AEY25" s="299">
        <v>2756807.34</v>
      </c>
      <c r="AEZ25" s="299">
        <v>45483679.649999999</v>
      </c>
      <c r="AFA25" s="299">
        <v>1715148.48</v>
      </c>
      <c r="AFB25" s="299">
        <v>2411031.87</v>
      </c>
      <c r="AFC25" s="299">
        <v>1887859.5699999998</v>
      </c>
      <c r="AFD25" s="299">
        <v>6018686.6000000006</v>
      </c>
      <c r="AFE25" s="299">
        <v>2378094.1399999997</v>
      </c>
      <c r="AFF25" s="299">
        <v>869178.03</v>
      </c>
      <c r="AFG25" s="299">
        <v>2399548.19</v>
      </c>
      <c r="AFH25" s="299">
        <v>1304660.33</v>
      </c>
      <c r="AFI25" s="299">
        <v>3774059.8599999994</v>
      </c>
      <c r="AFJ25" s="299">
        <v>1352262.08</v>
      </c>
      <c r="AFK25" s="299">
        <v>31486879.759999998</v>
      </c>
      <c r="AFL25" s="299">
        <v>7810913.4300000006</v>
      </c>
      <c r="AFM25" s="299">
        <v>3715692.13</v>
      </c>
      <c r="AFN25" s="299">
        <v>3039332.63</v>
      </c>
      <c r="AFO25" s="299">
        <v>10047378.139999999</v>
      </c>
      <c r="AFP25" s="299">
        <v>5275769.33</v>
      </c>
      <c r="AFQ25" s="299">
        <v>2331970.1900000004</v>
      </c>
      <c r="AFR25" s="299">
        <v>2656462.3400000003</v>
      </c>
      <c r="AFS25" s="299">
        <v>96850607.849999994</v>
      </c>
      <c r="AFT25" s="299">
        <v>56273561.700000003</v>
      </c>
      <c r="AFU25" s="299">
        <v>3217131.5500000003</v>
      </c>
      <c r="AFV25" s="299">
        <v>4837764.4000000004</v>
      </c>
      <c r="AFW25" s="299">
        <v>9444844.6500000004</v>
      </c>
      <c r="AFX25" s="299">
        <v>5514506.2999999989</v>
      </c>
      <c r="AFY25" s="299">
        <v>5673531.04</v>
      </c>
      <c r="AFZ25" s="299">
        <v>6050270.7300000004</v>
      </c>
      <c r="AGA25" s="299">
        <v>1861217.39</v>
      </c>
      <c r="AGB25" s="299">
        <v>4846199.43</v>
      </c>
      <c r="AGC25" s="299">
        <v>5227507.8000000007</v>
      </c>
      <c r="AGD25" s="299">
        <v>2438720.44</v>
      </c>
      <c r="AGE25" s="299">
        <v>1758026.78</v>
      </c>
      <c r="AGF25" s="299">
        <v>2693349.0100000002</v>
      </c>
      <c r="AGG25" s="299">
        <v>1695681.74</v>
      </c>
      <c r="AGH25" s="299">
        <v>2451808.41</v>
      </c>
      <c r="AGI25" s="299">
        <v>1383840.8499999999</v>
      </c>
      <c r="AGJ25" s="299">
        <v>20407951.030000001</v>
      </c>
      <c r="AGK25" s="299">
        <v>1675926.6600000001</v>
      </c>
      <c r="AGL25" s="299">
        <v>2517383.3000000003</v>
      </c>
      <c r="AGM25" s="299">
        <v>2884435.3</v>
      </c>
      <c r="AGN25" s="299">
        <v>5345048.7700000005</v>
      </c>
      <c r="AGO25" s="299">
        <v>1891116.18</v>
      </c>
      <c r="AGP25" s="299">
        <v>1231342.44</v>
      </c>
    </row>
    <row r="26" spans="1:874" x14ac:dyDescent="0.25">
      <c r="B26" s="298" t="s">
        <v>39</v>
      </c>
      <c r="C26" s="297" t="s">
        <v>40</v>
      </c>
      <c r="D26" s="299">
        <v>158065235.68000004</v>
      </c>
      <c r="E26" s="299">
        <v>9683303.1499999985</v>
      </c>
      <c r="F26" s="299">
        <v>8431687.9000000004</v>
      </c>
      <c r="G26" s="299">
        <v>6291902.5100000007</v>
      </c>
      <c r="H26" s="299">
        <v>28192865.07</v>
      </c>
      <c r="I26" s="299">
        <v>5084526.5199999996</v>
      </c>
      <c r="J26" s="299">
        <v>14240420.089999998</v>
      </c>
      <c r="K26" s="299">
        <v>9388774.9900000002</v>
      </c>
      <c r="L26" s="299">
        <v>9496114.4900000021</v>
      </c>
      <c r="M26" s="299">
        <v>5684257.3499999996</v>
      </c>
      <c r="N26" s="299">
        <v>1913837.41</v>
      </c>
      <c r="O26" s="299">
        <v>5294730.9100000011</v>
      </c>
      <c r="P26" s="299">
        <v>4421706.7299999995</v>
      </c>
      <c r="Q26" s="299">
        <v>5596771.1299999999</v>
      </c>
      <c r="R26" s="299">
        <v>4586667.0200000005</v>
      </c>
      <c r="S26" s="299">
        <v>7342598.9300000006</v>
      </c>
      <c r="T26" s="299">
        <v>7600194.8800000008</v>
      </c>
      <c r="U26" s="299">
        <v>3016582.54</v>
      </c>
      <c r="V26" s="299">
        <v>116340837.31999999</v>
      </c>
      <c r="W26" s="299">
        <v>48505406.040000007</v>
      </c>
      <c r="X26" s="299">
        <v>16210547.629999999</v>
      </c>
      <c r="Y26" s="299">
        <v>15039041.560000001</v>
      </c>
      <c r="Z26" s="299">
        <v>3479541.9000000004</v>
      </c>
      <c r="AA26" s="299">
        <v>6312401.6600000001</v>
      </c>
      <c r="AB26" s="299">
        <v>2692315.72</v>
      </c>
      <c r="AC26" s="299">
        <v>38228199.189999998</v>
      </c>
      <c r="AD26" s="299">
        <v>8252562.5300000012</v>
      </c>
      <c r="AE26" s="299">
        <v>2937161.8200000003</v>
      </c>
      <c r="AF26" s="299">
        <v>23367849.789999995</v>
      </c>
      <c r="AG26" s="299">
        <v>8927453.0399999991</v>
      </c>
      <c r="AH26" s="299">
        <v>18138157.960000001</v>
      </c>
      <c r="AI26" s="299">
        <v>13784008.880000001</v>
      </c>
      <c r="AJ26" s="299">
        <v>6755291.8599999994</v>
      </c>
      <c r="AK26" s="299">
        <v>4563277.4499999993</v>
      </c>
      <c r="AL26" s="299">
        <v>7111531.120000001</v>
      </c>
      <c r="AM26" s="299">
        <v>3975357.0300000003</v>
      </c>
      <c r="AN26" s="299">
        <v>5843617.1100000022</v>
      </c>
      <c r="AO26" s="299">
        <v>5793259.1900000013</v>
      </c>
      <c r="AP26" s="299">
        <v>3772572.9999999995</v>
      </c>
      <c r="AQ26" s="299">
        <v>2562620.2200000002</v>
      </c>
      <c r="AR26" s="299">
        <v>3362644.5500000003</v>
      </c>
      <c r="AS26" s="299">
        <v>4891970.07</v>
      </c>
      <c r="AT26" s="299">
        <v>70887422.599999994</v>
      </c>
      <c r="AU26" s="299">
        <v>2518562.2999999998</v>
      </c>
      <c r="AV26" s="299">
        <v>3031046.07</v>
      </c>
      <c r="AW26" s="299">
        <v>2426050.9900000002</v>
      </c>
      <c r="AX26" s="299">
        <v>5279124.1600000011</v>
      </c>
      <c r="AY26" s="299">
        <v>5977210.5799999991</v>
      </c>
      <c r="AZ26" s="299">
        <v>2761849.7700000005</v>
      </c>
      <c r="BA26" s="299">
        <v>3495001.2200000007</v>
      </c>
      <c r="BB26" s="299">
        <v>2152596.6199999996</v>
      </c>
      <c r="BC26" s="299">
        <v>3506314.77</v>
      </c>
      <c r="BD26" s="299">
        <v>4388732.59</v>
      </c>
      <c r="BE26" s="299">
        <v>2588737.5299999998</v>
      </c>
      <c r="BF26" s="299">
        <v>16867309.370000005</v>
      </c>
      <c r="BG26" s="299">
        <v>4396067.6099999994</v>
      </c>
      <c r="BH26" s="299">
        <v>2325132.3499999996</v>
      </c>
      <c r="BI26" s="299">
        <v>51961235.249999993</v>
      </c>
      <c r="BJ26" s="299">
        <v>37467824.860000007</v>
      </c>
      <c r="BK26" s="299">
        <v>13284911.430000002</v>
      </c>
      <c r="BL26" s="299">
        <v>9704804.1000000015</v>
      </c>
      <c r="BM26" s="299">
        <v>8480385.8100000005</v>
      </c>
      <c r="BN26" s="299">
        <v>6436914.5899999999</v>
      </c>
      <c r="BO26" s="299">
        <v>4311703.59</v>
      </c>
      <c r="BP26" s="299">
        <v>78371671.349999994</v>
      </c>
      <c r="BQ26" s="299">
        <v>3806090.5899999994</v>
      </c>
      <c r="BR26" s="299">
        <v>5798482.9199999981</v>
      </c>
      <c r="BS26" s="299">
        <v>5459400.3200000003</v>
      </c>
      <c r="BT26" s="299">
        <v>4149708.33</v>
      </c>
      <c r="BU26" s="299">
        <v>4367136.0599999996</v>
      </c>
      <c r="BV26" s="299">
        <v>5387497.3200000003</v>
      </c>
      <c r="BW26" s="299">
        <v>6722999.5399999982</v>
      </c>
      <c r="BX26" s="299">
        <v>32207936.039999995</v>
      </c>
      <c r="BY26" s="299">
        <v>6201610.2400000002</v>
      </c>
      <c r="BZ26" s="299">
        <v>6700133.5599999996</v>
      </c>
      <c r="CA26" s="299">
        <v>12340553.370000001</v>
      </c>
      <c r="CB26" s="299">
        <v>4422491.87</v>
      </c>
      <c r="CC26" s="299">
        <v>5206272.0199999996</v>
      </c>
      <c r="CD26" s="299">
        <v>2958415.73</v>
      </c>
      <c r="CE26" s="299">
        <v>190145959.23000002</v>
      </c>
      <c r="CF26" s="299">
        <v>8765758.6199999992</v>
      </c>
      <c r="CG26" s="299">
        <v>20334282.829999998</v>
      </c>
      <c r="CH26" s="299">
        <v>3651337.3000000003</v>
      </c>
      <c r="CI26" s="299">
        <v>4734137.5799999991</v>
      </c>
      <c r="CJ26" s="299">
        <v>4860907.33</v>
      </c>
      <c r="CK26" s="299">
        <v>5687934.7000000002</v>
      </c>
      <c r="CL26" s="299">
        <v>9341005.0399999991</v>
      </c>
      <c r="CM26" s="299">
        <v>4216136.59</v>
      </c>
      <c r="CN26" s="299">
        <v>3925229.03</v>
      </c>
      <c r="CO26" s="299">
        <v>3420436.34</v>
      </c>
      <c r="CP26" s="299">
        <v>5383964.0600000005</v>
      </c>
      <c r="CQ26" s="299">
        <v>5010466.9000000004</v>
      </c>
      <c r="CR26" s="299">
        <v>82134334.450000003</v>
      </c>
      <c r="CS26" s="299">
        <v>4503330.53</v>
      </c>
      <c r="CT26" s="299">
        <v>5723481.75</v>
      </c>
      <c r="CU26" s="299">
        <v>9265092.0099999979</v>
      </c>
      <c r="CV26" s="299">
        <v>4960361.22</v>
      </c>
      <c r="CW26" s="299">
        <v>5252566.8299999991</v>
      </c>
      <c r="CX26" s="299">
        <v>3688729.02</v>
      </c>
      <c r="CY26" s="299">
        <v>4528210.9000000004</v>
      </c>
      <c r="CZ26" s="299">
        <v>47372330.549999997</v>
      </c>
      <c r="DA26" s="299">
        <v>61894075.920000002</v>
      </c>
      <c r="DB26" s="299">
        <v>8664225.4100000001</v>
      </c>
      <c r="DC26" s="299">
        <v>6060070.6700000009</v>
      </c>
      <c r="DD26" s="299">
        <v>14070809.779999997</v>
      </c>
      <c r="DE26" s="299">
        <v>14482637.330000002</v>
      </c>
      <c r="DF26" s="299">
        <v>10701196.549999997</v>
      </c>
      <c r="DG26" s="299">
        <v>13882606.050000001</v>
      </c>
      <c r="DH26" s="299">
        <v>7053763.3899999997</v>
      </c>
      <c r="DI26" s="299">
        <v>151450849.57999998</v>
      </c>
      <c r="DJ26" s="299">
        <v>7202945.3200000003</v>
      </c>
      <c r="DK26" s="299">
        <v>8111869.3399999999</v>
      </c>
      <c r="DL26" s="299">
        <v>8066707.709999999</v>
      </c>
      <c r="DM26" s="299">
        <v>8326132.3099999996</v>
      </c>
      <c r="DN26" s="299">
        <v>5599086.0500000007</v>
      </c>
      <c r="DO26" s="299">
        <v>8645466.9000000004</v>
      </c>
      <c r="DP26" s="299">
        <v>5492599.7300000004</v>
      </c>
      <c r="DQ26" s="299">
        <v>13558814.560000001</v>
      </c>
      <c r="DR26" s="299">
        <v>77063165.170000002</v>
      </c>
      <c r="DS26" s="299">
        <v>9589479.120000001</v>
      </c>
      <c r="DT26" s="299">
        <v>15626218.109999998</v>
      </c>
      <c r="DU26" s="299">
        <v>25461143.180000003</v>
      </c>
      <c r="DV26" s="299">
        <v>6695226.6500000004</v>
      </c>
      <c r="DW26" s="299">
        <v>4808805.78</v>
      </c>
      <c r="DX26" s="299">
        <v>7842662.7700000005</v>
      </c>
      <c r="DY26" s="299">
        <v>3560117.83</v>
      </c>
      <c r="DZ26" s="299">
        <v>5785446.5499999989</v>
      </c>
      <c r="EA26" s="299">
        <v>4205291.01</v>
      </c>
      <c r="EB26" s="299">
        <v>14735690.130000001</v>
      </c>
      <c r="EC26" s="299">
        <v>51564319.930000007</v>
      </c>
      <c r="ED26" s="299">
        <v>35765659.319999993</v>
      </c>
      <c r="EE26" s="299">
        <v>5324164.919999999</v>
      </c>
      <c r="EF26" s="299">
        <v>6371268.5900000008</v>
      </c>
      <c r="EG26" s="299">
        <v>7203163.7400000002</v>
      </c>
      <c r="EH26" s="299">
        <v>7466972.1300000018</v>
      </c>
      <c r="EI26" s="299">
        <v>9695688.9299999997</v>
      </c>
      <c r="EJ26" s="299">
        <v>4275414.24</v>
      </c>
      <c r="EK26" s="299">
        <v>4906197.3599999994</v>
      </c>
      <c r="EL26" s="299">
        <v>108089102.81999999</v>
      </c>
      <c r="EM26" s="299">
        <v>4999221.790000001</v>
      </c>
      <c r="EN26" s="299">
        <v>3332392.54</v>
      </c>
      <c r="EO26" s="299">
        <v>5223687.0699999994</v>
      </c>
      <c r="EP26" s="299">
        <v>2891107.9099999997</v>
      </c>
      <c r="EQ26" s="299">
        <v>1872584.4500000002</v>
      </c>
      <c r="ER26" s="299">
        <v>6942667.1999999993</v>
      </c>
      <c r="ES26" s="299">
        <v>9521097.6900000013</v>
      </c>
      <c r="ET26" s="299">
        <v>3913470.34</v>
      </c>
      <c r="EU26" s="299">
        <v>78041088.349999979</v>
      </c>
      <c r="EV26" s="299">
        <v>2841119.97</v>
      </c>
      <c r="EW26" s="299">
        <v>6207198.879999999</v>
      </c>
      <c r="EX26" s="299">
        <v>11248300.890000002</v>
      </c>
      <c r="EY26" s="299">
        <v>16241601.280000001</v>
      </c>
      <c r="EZ26" s="299">
        <v>15551950.25</v>
      </c>
      <c r="FA26" s="299">
        <v>10913416.65</v>
      </c>
      <c r="FB26" s="299">
        <v>6296064.6000000015</v>
      </c>
      <c r="FC26" s="299">
        <v>7399504.7699999996</v>
      </c>
      <c r="FD26" s="299">
        <v>5997835.3299999991</v>
      </c>
      <c r="FE26" s="299">
        <v>5141255.51</v>
      </c>
      <c r="FF26" s="299">
        <v>5748179.2599999998</v>
      </c>
      <c r="FG26" s="299">
        <v>50169480.480000004</v>
      </c>
      <c r="FH26" s="299">
        <v>4361731.3500000006</v>
      </c>
      <c r="FI26" s="299">
        <v>21922678.93</v>
      </c>
      <c r="FJ26" s="299">
        <v>4045675.7600000002</v>
      </c>
      <c r="FK26" s="299">
        <v>7742167.4799999995</v>
      </c>
      <c r="FL26" s="299">
        <v>4646904.53</v>
      </c>
      <c r="FM26" s="299">
        <v>0</v>
      </c>
      <c r="FN26" s="299">
        <v>2577804</v>
      </c>
      <c r="FO26" s="299">
        <v>107566802.05000001</v>
      </c>
      <c r="FP26" s="299">
        <v>2860393.08</v>
      </c>
      <c r="FQ26" s="299">
        <v>10431482.879999999</v>
      </c>
      <c r="FR26" s="299">
        <v>5548192.1799999997</v>
      </c>
      <c r="FS26" s="299">
        <v>9665422.6799999978</v>
      </c>
      <c r="FT26" s="299">
        <v>5217783.5</v>
      </c>
      <c r="FU26" s="299">
        <v>14511879.35</v>
      </c>
      <c r="FV26" s="299">
        <v>9498564.2200000025</v>
      </c>
      <c r="FW26" s="299">
        <v>6838777.2000000002</v>
      </c>
      <c r="FX26" s="299">
        <v>4861133.8500000006</v>
      </c>
      <c r="FY26" s="299">
        <v>15360719.229999999</v>
      </c>
      <c r="FZ26" s="299">
        <v>4635013.68</v>
      </c>
      <c r="GA26" s="299">
        <v>7271217.2100000018</v>
      </c>
      <c r="GB26" s="299">
        <v>60517348.179999992</v>
      </c>
      <c r="GC26" s="299">
        <v>4346635.22</v>
      </c>
      <c r="GD26" s="299">
        <v>3623482.9</v>
      </c>
      <c r="GE26" s="299">
        <v>11742887.92</v>
      </c>
      <c r="GF26" s="299">
        <v>8910965.5600000024</v>
      </c>
      <c r="GG26" s="299">
        <v>5743852.3600000003</v>
      </c>
      <c r="GH26" s="299">
        <v>3191453.54</v>
      </c>
      <c r="GI26" s="299">
        <v>17597122.020000003</v>
      </c>
      <c r="GJ26" s="299">
        <v>4174300.3900000006</v>
      </c>
      <c r="GK26" s="299">
        <v>4194419.8599999994</v>
      </c>
      <c r="GL26" s="299">
        <v>3609806.0199999996</v>
      </c>
      <c r="GM26" s="299">
        <v>3420226.41</v>
      </c>
      <c r="GN26" s="299">
        <v>35201176.629999995</v>
      </c>
      <c r="GO26" s="299">
        <v>8858454.2199999988</v>
      </c>
      <c r="GP26" s="299">
        <v>6196670.3799999999</v>
      </c>
      <c r="GQ26" s="299">
        <v>11286849.719999999</v>
      </c>
      <c r="GR26" s="299">
        <v>1836421.98</v>
      </c>
      <c r="GS26" s="299">
        <v>8451041.6000000015</v>
      </c>
      <c r="GT26" s="299">
        <v>6689408.2600000007</v>
      </c>
      <c r="GU26" s="299">
        <v>4648118.5100000007</v>
      </c>
      <c r="GV26" s="299">
        <v>20633790.979999997</v>
      </c>
      <c r="GW26" s="299">
        <v>6552641.8600000003</v>
      </c>
      <c r="GX26" s="299">
        <v>9408282.8800000008</v>
      </c>
      <c r="GY26" s="299">
        <v>8958447.1199999992</v>
      </c>
      <c r="GZ26" s="299">
        <v>98675031.419999972</v>
      </c>
      <c r="HA26" s="299">
        <v>10548302.219999999</v>
      </c>
      <c r="HB26" s="299">
        <v>16191872.24</v>
      </c>
      <c r="HC26" s="299">
        <v>24214721.41</v>
      </c>
      <c r="HD26" s="299">
        <v>11675413.540000001</v>
      </c>
      <c r="HE26" s="299">
        <v>11887331.880000003</v>
      </c>
      <c r="HF26" s="299">
        <v>78922623.390000001</v>
      </c>
      <c r="HG26" s="299">
        <v>9873234.5999999996</v>
      </c>
      <c r="HH26" s="299">
        <v>11578801.729999999</v>
      </c>
      <c r="HI26" s="299">
        <v>4703165.04</v>
      </c>
      <c r="HJ26" s="299">
        <v>4463922.3</v>
      </c>
      <c r="HK26" s="299">
        <v>5213168.8500000006</v>
      </c>
      <c r="HL26" s="299">
        <v>7362544.8399999999</v>
      </c>
      <c r="HM26" s="299">
        <v>3666537.31</v>
      </c>
      <c r="HN26" s="299">
        <v>86784157.26000002</v>
      </c>
      <c r="HO26" s="299">
        <v>29868450.459999997</v>
      </c>
      <c r="HP26" s="299">
        <v>2789140.1599999997</v>
      </c>
      <c r="HQ26" s="299">
        <v>4438068.6599999992</v>
      </c>
      <c r="HR26" s="299">
        <v>5536559.9100000001</v>
      </c>
      <c r="HS26" s="299">
        <v>2679962.1700000004</v>
      </c>
      <c r="HT26" s="299">
        <v>6663769.0399999991</v>
      </c>
      <c r="HU26" s="299">
        <v>1575770.82</v>
      </c>
      <c r="HV26" s="299">
        <v>4657628.57</v>
      </c>
      <c r="HW26" s="299">
        <v>3706984.88</v>
      </c>
      <c r="HX26" s="299">
        <v>4462174.8999999985</v>
      </c>
      <c r="HY26" s="299">
        <v>10857794.550000001</v>
      </c>
      <c r="HZ26" s="299">
        <v>2690699.8300000005</v>
      </c>
      <c r="IA26" s="299">
        <v>4378535.43</v>
      </c>
      <c r="IB26" s="299">
        <v>3837552.9600000004</v>
      </c>
      <c r="IC26" s="299">
        <v>2332237.9699999997</v>
      </c>
      <c r="ID26" s="299">
        <v>93199396.75</v>
      </c>
      <c r="IE26" s="299">
        <v>40968181.549999997</v>
      </c>
      <c r="IF26" s="299">
        <v>7488044.2199999997</v>
      </c>
      <c r="IG26" s="299">
        <v>14828826.879999999</v>
      </c>
      <c r="IH26" s="299">
        <v>14117540.190000003</v>
      </c>
      <c r="II26" s="299">
        <v>6159590.9900000012</v>
      </c>
      <c r="IJ26" s="299">
        <v>3633845.3400000003</v>
      </c>
      <c r="IK26" s="299">
        <v>2007840.3900000001</v>
      </c>
      <c r="IL26" s="299">
        <v>3028106.78</v>
      </c>
      <c r="IM26" s="299">
        <v>2158950.0499999998</v>
      </c>
      <c r="IN26" s="299">
        <v>3050062.5600000005</v>
      </c>
      <c r="IO26" s="299">
        <v>107581391.06999998</v>
      </c>
      <c r="IP26" s="299">
        <v>37632530.420000002</v>
      </c>
      <c r="IQ26" s="299">
        <v>7012817.8900000006</v>
      </c>
      <c r="IR26" s="299">
        <v>4239770.8599999994</v>
      </c>
      <c r="IS26" s="299">
        <v>4669691.1100000003</v>
      </c>
      <c r="IT26" s="299">
        <v>1278430.7400000002</v>
      </c>
      <c r="IU26" s="299">
        <v>4067537.1499999994</v>
      </c>
      <c r="IV26" s="299">
        <v>2375412.0300000007</v>
      </c>
      <c r="IW26" s="299">
        <v>2319021.7400000002</v>
      </c>
      <c r="IX26" s="299">
        <v>3790452.09</v>
      </c>
      <c r="IY26" s="299">
        <v>4606531.18</v>
      </c>
      <c r="IZ26" s="299">
        <v>2101647.5100000007</v>
      </c>
      <c r="JA26" s="299">
        <v>64832408.599999994</v>
      </c>
      <c r="JB26" s="299">
        <v>25282151.899999995</v>
      </c>
      <c r="JC26" s="299">
        <v>4573623.2700000005</v>
      </c>
      <c r="JD26" s="299">
        <v>2335270.2999999998</v>
      </c>
      <c r="JE26" s="299">
        <v>2042217.46</v>
      </c>
      <c r="JF26" s="299">
        <v>2665133.0399999996</v>
      </c>
      <c r="JG26" s="299">
        <v>45386966.899999999</v>
      </c>
      <c r="JH26" s="299">
        <v>3291043.01</v>
      </c>
      <c r="JI26" s="299">
        <v>6445752.5500000007</v>
      </c>
      <c r="JJ26" s="299">
        <v>8277066.1499999994</v>
      </c>
      <c r="JK26" s="299">
        <v>4736388.1599999992</v>
      </c>
      <c r="JL26" s="299">
        <v>7796231.209999999</v>
      </c>
      <c r="JM26" s="299">
        <v>4342085.43</v>
      </c>
      <c r="JN26" s="299">
        <v>75062639.069999993</v>
      </c>
      <c r="JO26" s="299">
        <v>29469908.43</v>
      </c>
      <c r="JP26" s="299">
        <v>3523776.2799999993</v>
      </c>
      <c r="JQ26" s="299">
        <v>3612995.5900000003</v>
      </c>
      <c r="JR26" s="299">
        <v>15043354.870000001</v>
      </c>
      <c r="JS26" s="299">
        <v>2997080.0099999993</v>
      </c>
      <c r="JT26" s="299">
        <v>25936207.860000003</v>
      </c>
      <c r="JU26" s="299">
        <v>12313342.479999999</v>
      </c>
      <c r="JV26" s="299">
        <v>7421571.0300000003</v>
      </c>
      <c r="JW26" s="299">
        <v>4185100.0000000005</v>
      </c>
      <c r="JX26" s="299">
        <v>6097973.1800000006</v>
      </c>
      <c r="JY26" s="299">
        <v>4630923.1400000006</v>
      </c>
      <c r="JZ26" s="299">
        <v>8387322.5200000005</v>
      </c>
      <c r="KA26" s="299">
        <v>3091052.99</v>
      </c>
      <c r="KB26" s="299">
        <v>4563014.0200000005</v>
      </c>
      <c r="KC26" s="299">
        <v>113524955.05999999</v>
      </c>
      <c r="KD26" s="299">
        <v>14633476.860000001</v>
      </c>
      <c r="KE26" s="299">
        <v>5403628.9799999995</v>
      </c>
      <c r="KF26" s="299">
        <v>7168709.2600000007</v>
      </c>
      <c r="KG26" s="299">
        <v>8156558.2999999998</v>
      </c>
      <c r="KH26" s="299">
        <v>14268556.369999999</v>
      </c>
      <c r="KI26" s="299">
        <v>26979452.529999997</v>
      </c>
      <c r="KJ26" s="299">
        <v>3753336.2399999998</v>
      </c>
      <c r="KK26" s="299">
        <v>4166007.2800000003</v>
      </c>
      <c r="KL26" s="299">
        <v>40808052.919999994</v>
      </c>
      <c r="KM26" s="299">
        <v>5967561.1099999985</v>
      </c>
      <c r="KN26" s="299">
        <v>7850977.7999999998</v>
      </c>
      <c r="KO26" s="299">
        <v>45898928.020000003</v>
      </c>
      <c r="KP26" s="299">
        <v>5435225.6299999999</v>
      </c>
      <c r="KQ26" s="299">
        <v>8408956.3200000003</v>
      </c>
      <c r="KR26" s="299">
        <v>71144288.569999993</v>
      </c>
      <c r="KS26" s="299">
        <v>6808100.6399999997</v>
      </c>
      <c r="KT26" s="299">
        <v>69902588.389999986</v>
      </c>
      <c r="KU26" s="299">
        <v>4470047.68</v>
      </c>
      <c r="KV26" s="299">
        <v>2683978.41</v>
      </c>
      <c r="KW26" s="299">
        <v>12280738.189999999</v>
      </c>
      <c r="KX26" s="299">
        <v>11694702.609999999</v>
      </c>
      <c r="KY26" s="299">
        <v>5105737.870000001</v>
      </c>
      <c r="KZ26" s="299">
        <v>4645300.8000000017</v>
      </c>
      <c r="LA26" s="299">
        <v>3181460.7600000002</v>
      </c>
      <c r="LB26" s="299">
        <v>53286057.109999992</v>
      </c>
      <c r="LC26" s="299">
        <v>30911325.059999995</v>
      </c>
      <c r="LD26" s="299">
        <v>28725676.190000001</v>
      </c>
      <c r="LE26" s="299">
        <v>40640165.859999999</v>
      </c>
      <c r="LF26" s="299">
        <v>6487883.4199999999</v>
      </c>
      <c r="LG26" s="299">
        <v>3852724.2399999998</v>
      </c>
      <c r="LH26" s="299">
        <v>2886064.36</v>
      </c>
      <c r="LI26" s="299">
        <v>5569719.6100000003</v>
      </c>
      <c r="LJ26" s="299">
        <v>6775099.6100000013</v>
      </c>
      <c r="LK26" s="299">
        <v>8367835.7000000011</v>
      </c>
      <c r="LL26" s="299">
        <v>46366051.93</v>
      </c>
      <c r="LM26" s="299">
        <v>8840215.0600000005</v>
      </c>
      <c r="LN26" s="299">
        <v>6840243.3200000003</v>
      </c>
      <c r="LO26" s="299">
        <v>52052010.480000004</v>
      </c>
      <c r="LP26" s="299">
        <v>35876009.380000003</v>
      </c>
      <c r="LQ26" s="299">
        <v>40645165.089999996</v>
      </c>
      <c r="LR26" s="299">
        <v>35108964.359999999</v>
      </c>
      <c r="LS26" s="299">
        <v>20553882.820000004</v>
      </c>
      <c r="LT26" s="299">
        <v>15648663.279999999</v>
      </c>
      <c r="LU26" s="299">
        <v>6091564.5300000003</v>
      </c>
      <c r="LV26" s="299">
        <v>9067504.7899999991</v>
      </c>
      <c r="LW26" s="299">
        <v>8937985.3499999996</v>
      </c>
      <c r="LX26" s="299">
        <v>11132518.199999997</v>
      </c>
      <c r="LY26" s="299">
        <v>21953008.269999996</v>
      </c>
      <c r="LZ26" s="299">
        <v>7323855.2400000002</v>
      </c>
      <c r="MA26" s="299">
        <v>128805347.36000001</v>
      </c>
      <c r="MB26" s="299">
        <v>3865506.43</v>
      </c>
      <c r="MC26" s="299">
        <v>4299837.9700000007</v>
      </c>
      <c r="MD26" s="299">
        <v>3010459.6599999997</v>
      </c>
      <c r="ME26" s="299">
        <v>3695421.9900000007</v>
      </c>
      <c r="MF26" s="299">
        <v>3263874.9999999995</v>
      </c>
      <c r="MG26" s="299">
        <v>3525916.64</v>
      </c>
      <c r="MH26" s="299">
        <v>6128011.080000001</v>
      </c>
      <c r="MI26" s="299">
        <v>6023818.7700000014</v>
      </c>
      <c r="MJ26" s="299">
        <v>6196960.6200000001</v>
      </c>
      <c r="MK26" s="299">
        <v>4362966.1600000011</v>
      </c>
      <c r="ML26" s="299">
        <v>2992915.7199999997</v>
      </c>
      <c r="MM26" s="299">
        <v>102932999.18000001</v>
      </c>
      <c r="MN26" s="299">
        <v>6665299.2899999991</v>
      </c>
      <c r="MO26" s="299">
        <v>5258698.8</v>
      </c>
      <c r="MP26" s="299">
        <v>10169925.630000001</v>
      </c>
      <c r="MQ26" s="299">
        <v>9438412.3399999999</v>
      </c>
      <c r="MR26" s="299">
        <v>4388746.0999999987</v>
      </c>
      <c r="MS26" s="299">
        <v>28855880.48</v>
      </c>
      <c r="MT26" s="299">
        <v>7154184.5000000009</v>
      </c>
      <c r="MU26" s="299">
        <v>5236953.8499999987</v>
      </c>
      <c r="MV26" s="299">
        <v>2375951.59</v>
      </c>
      <c r="MW26" s="299">
        <v>145680534.93000001</v>
      </c>
      <c r="MX26" s="299">
        <v>17347988.129999999</v>
      </c>
      <c r="MY26" s="299">
        <v>4944439.74</v>
      </c>
      <c r="MZ26" s="299">
        <v>36676520.469999999</v>
      </c>
      <c r="NA26" s="299">
        <v>5234491.16</v>
      </c>
      <c r="NB26" s="299">
        <v>11573004.300000001</v>
      </c>
      <c r="NC26" s="299">
        <v>47675953.379999995</v>
      </c>
      <c r="ND26" s="299">
        <v>20908218.609999999</v>
      </c>
      <c r="NE26" s="299">
        <v>3528057.7599999993</v>
      </c>
      <c r="NF26" s="299">
        <v>44501824.82</v>
      </c>
      <c r="NG26" s="299">
        <v>5184020.12</v>
      </c>
      <c r="NH26" s="299">
        <v>7275149.4500000002</v>
      </c>
      <c r="NI26" s="299">
        <v>54325578.93</v>
      </c>
      <c r="NJ26" s="299">
        <v>6004355.4499999993</v>
      </c>
      <c r="NK26" s="299">
        <v>3506678.07</v>
      </c>
      <c r="NL26" s="299">
        <v>4087035.1399999997</v>
      </c>
      <c r="NM26" s="299">
        <v>2790069.28</v>
      </c>
      <c r="NN26" s="299">
        <v>2126017.48</v>
      </c>
      <c r="NO26" s="299">
        <v>3230603.79</v>
      </c>
      <c r="NP26" s="299">
        <v>54006471.529999994</v>
      </c>
      <c r="NQ26" s="299">
        <v>13534136.479999999</v>
      </c>
      <c r="NR26" s="299">
        <v>4381821.46</v>
      </c>
      <c r="NS26" s="299">
        <v>2287570.5100000002</v>
      </c>
      <c r="NT26" s="299">
        <v>2678754.34</v>
      </c>
      <c r="NU26" s="299">
        <v>5215529.25</v>
      </c>
      <c r="NV26" s="299">
        <v>3051366.1999999997</v>
      </c>
      <c r="NW26" s="299">
        <v>101594717.25000001</v>
      </c>
      <c r="NX26" s="299">
        <v>32644672.800000004</v>
      </c>
      <c r="NY26" s="299">
        <v>15034257.870000005</v>
      </c>
      <c r="NZ26" s="299">
        <v>13785669.289999999</v>
      </c>
      <c r="OA26" s="299">
        <v>4069460.33</v>
      </c>
      <c r="OB26" s="299">
        <v>4534770.67</v>
      </c>
      <c r="OC26" s="299">
        <v>3164679.5699999994</v>
      </c>
      <c r="OD26" s="299">
        <v>3379775.3299999996</v>
      </c>
      <c r="OE26" s="299">
        <v>0</v>
      </c>
      <c r="OF26" s="299">
        <v>69039242.25</v>
      </c>
      <c r="OG26" s="299">
        <v>19273772.539999995</v>
      </c>
      <c r="OH26" s="299">
        <v>39223560.980000004</v>
      </c>
      <c r="OI26" s="299">
        <v>10083376</v>
      </c>
      <c r="OJ26" s="299">
        <v>6776451.7199999997</v>
      </c>
      <c r="OK26" s="299">
        <v>1103737.75</v>
      </c>
      <c r="OL26" s="299">
        <v>63791658</v>
      </c>
      <c r="OM26" s="299">
        <v>5664731.1299999999</v>
      </c>
      <c r="ON26" s="299">
        <v>6572498.1600000011</v>
      </c>
      <c r="OO26" s="299">
        <v>17401015.800000001</v>
      </c>
      <c r="OP26" s="299">
        <v>10016618.76</v>
      </c>
      <c r="OQ26" s="299">
        <v>35157751.030000001</v>
      </c>
      <c r="OR26" s="299">
        <v>5827732.5499999998</v>
      </c>
      <c r="OS26" s="299">
        <v>66208874.109999992</v>
      </c>
      <c r="OT26" s="299">
        <v>4504912.58</v>
      </c>
      <c r="OU26" s="299">
        <v>11308016.300000001</v>
      </c>
      <c r="OV26" s="299">
        <v>4690668.9000000004</v>
      </c>
      <c r="OW26" s="299">
        <v>9097709.9299999978</v>
      </c>
      <c r="OX26" s="299">
        <v>17923861</v>
      </c>
      <c r="OY26" s="299">
        <v>3154877.42</v>
      </c>
      <c r="OZ26" s="299">
        <v>2887905</v>
      </c>
      <c r="PA26" s="299">
        <v>11372717.419999996</v>
      </c>
      <c r="PB26" s="299">
        <v>4828979.1899999995</v>
      </c>
      <c r="PC26" s="299">
        <v>5334026.2400000002</v>
      </c>
      <c r="PD26" s="299">
        <v>11617654</v>
      </c>
      <c r="PE26" s="299">
        <v>4156615.4899999998</v>
      </c>
      <c r="PF26" s="299">
        <v>21607314.819999997</v>
      </c>
      <c r="PG26" s="299">
        <v>205241450.11000001</v>
      </c>
      <c r="PH26" s="299">
        <v>4891419.0699999994</v>
      </c>
      <c r="PI26" s="299">
        <v>4818562.16</v>
      </c>
      <c r="PJ26" s="299">
        <v>9600936.0399999991</v>
      </c>
      <c r="PK26" s="299">
        <v>32671238.369999997</v>
      </c>
      <c r="PL26" s="299">
        <v>7899913.0200000005</v>
      </c>
      <c r="PM26" s="299">
        <v>10064544</v>
      </c>
      <c r="PN26" s="299">
        <v>5178072.4700000007</v>
      </c>
      <c r="PO26" s="299">
        <v>11232607.389999999</v>
      </c>
      <c r="PP26" s="299">
        <v>4290988.1499999994</v>
      </c>
      <c r="PQ26" s="299">
        <v>8624251.9400000013</v>
      </c>
      <c r="PR26" s="299">
        <v>4343102.1399999987</v>
      </c>
      <c r="PS26" s="299">
        <v>4840546.0600000005</v>
      </c>
      <c r="PT26" s="299">
        <v>5920543.3700000001</v>
      </c>
      <c r="PU26" s="299">
        <v>6487393.71</v>
      </c>
      <c r="PV26" s="299">
        <v>10780961.710000001</v>
      </c>
      <c r="PW26" s="299">
        <v>5833358.6800000006</v>
      </c>
      <c r="PX26" s="299">
        <v>5137529.1399999987</v>
      </c>
      <c r="PY26" s="299">
        <v>2655362.2400000002</v>
      </c>
      <c r="PZ26" s="299">
        <v>15119942.789999999</v>
      </c>
      <c r="QA26" s="299">
        <v>17453474.439999998</v>
      </c>
      <c r="QB26" s="299">
        <v>3546688.8000000007</v>
      </c>
      <c r="QC26" s="299">
        <v>85645121.200000018</v>
      </c>
      <c r="QD26" s="299">
        <v>3585732.4400000004</v>
      </c>
      <c r="QE26" s="299">
        <v>11067478.27</v>
      </c>
      <c r="QF26" s="299">
        <v>6567188.1799999997</v>
      </c>
      <c r="QG26" s="299">
        <v>7390814.8999999994</v>
      </c>
      <c r="QH26" s="299">
        <v>20633171.139999993</v>
      </c>
      <c r="QI26" s="299">
        <v>6250533.5800000001</v>
      </c>
      <c r="QJ26" s="299">
        <v>2759794.0999999996</v>
      </c>
      <c r="QK26" s="299">
        <v>11682052.42</v>
      </c>
      <c r="QL26" s="299">
        <v>4446011.2299999995</v>
      </c>
      <c r="QM26" s="299">
        <v>6583541.4100000001</v>
      </c>
      <c r="QN26" s="299">
        <v>142211241.56999999</v>
      </c>
      <c r="QO26" s="299">
        <v>11417401.329999998</v>
      </c>
      <c r="QP26" s="299">
        <v>8189582.879999999</v>
      </c>
      <c r="QQ26" s="299">
        <v>10516589.9</v>
      </c>
      <c r="QR26" s="299">
        <v>5172786.63</v>
      </c>
      <c r="QS26" s="299">
        <v>11362048.369999997</v>
      </c>
      <c r="QT26" s="299">
        <v>18753014.920000002</v>
      </c>
      <c r="QU26" s="299">
        <v>5668063.7499999991</v>
      </c>
      <c r="QV26" s="299">
        <v>5862365.5199999996</v>
      </c>
      <c r="QW26" s="299">
        <v>12840717.549999999</v>
      </c>
      <c r="QX26" s="299">
        <v>16045322.709999999</v>
      </c>
      <c r="QY26" s="299">
        <v>4161267.5300000003</v>
      </c>
      <c r="QZ26" s="299">
        <v>4492568.0999999996</v>
      </c>
      <c r="RA26" s="299">
        <v>5946878.7300000004</v>
      </c>
      <c r="RB26" s="299">
        <v>3690117.1799999997</v>
      </c>
      <c r="RC26" s="299">
        <v>4312512.7399999993</v>
      </c>
      <c r="RD26" s="299">
        <v>5236301.18</v>
      </c>
      <c r="RE26" s="299">
        <v>3479461.7399999998</v>
      </c>
      <c r="RF26" s="299">
        <v>6420183.0600000005</v>
      </c>
      <c r="RG26" s="299">
        <v>5949042.0699999994</v>
      </c>
      <c r="RH26" s="299">
        <v>88060194.699999988</v>
      </c>
      <c r="RI26" s="299">
        <v>3518391.1399999997</v>
      </c>
      <c r="RJ26" s="299">
        <v>3807812.43</v>
      </c>
      <c r="RK26" s="299">
        <v>4054866.3900000006</v>
      </c>
      <c r="RL26" s="299">
        <v>3264484.8699999996</v>
      </c>
      <c r="RM26" s="299">
        <v>5256568.2300000004</v>
      </c>
      <c r="RN26" s="299">
        <v>1074062.76</v>
      </c>
      <c r="RO26" s="299">
        <v>9158377.370000001</v>
      </c>
      <c r="RP26" s="299">
        <v>2804364.3000000007</v>
      </c>
      <c r="RQ26" s="299">
        <v>3428765.8400000003</v>
      </c>
      <c r="RR26" s="299">
        <v>11140394.169999998</v>
      </c>
      <c r="RS26" s="299">
        <v>50436188.040000007</v>
      </c>
      <c r="RT26" s="299">
        <v>4937958.59</v>
      </c>
      <c r="RU26" s="299">
        <v>5482872.54</v>
      </c>
      <c r="RV26" s="299">
        <v>14691902.919999998</v>
      </c>
      <c r="RW26" s="299">
        <v>6382820.3600000003</v>
      </c>
      <c r="RX26" s="299">
        <v>5431652.4699999997</v>
      </c>
      <c r="RY26" s="299">
        <v>4140820.5900000012</v>
      </c>
      <c r="RZ26" s="299">
        <v>2836847.2800000003</v>
      </c>
      <c r="SA26" s="299">
        <v>61006767.82</v>
      </c>
      <c r="SB26" s="299">
        <v>4675935.71</v>
      </c>
      <c r="SC26" s="299">
        <v>8978234.5999999996</v>
      </c>
      <c r="SD26" s="299">
        <v>5494416.8700000001</v>
      </c>
      <c r="SE26" s="299">
        <v>3490084.14</v>
      </c>
      <c r="SF26" s="299">
        <v>4095893.8899999997</v>
      </c>
      <c r="SG26" s="299">
        <v>6940115.1000000015</v>
      </c>
      <c r="SH26" s="299">
        <v>17915919.52</v>
      </c>
      <c r="SI26" s="299">
        <v>7325352.0999999996</v>
      </c>
      <c r="SJ26" s="299">
        <v>5662859.8399999989</v>
      </c>
      <c r="SK26" s="299">
        <v>5827317.2500000019</v>
      </c>
      <c r="SL26" s="299">
        <v>11396086.310000001</v>
      </c>
      <c r="SM26" s="299">
        <v>3934572.6399999997</v>
      </c>
      <c r="SN26" s="299">
        <v>94794910.289999992</v>
      </c>
      <c r="SO26" s="299">
        <v>4852891.8999999994</v>
      </c>
      <c r="SP26" s="299">
        <v>4197321.0600000005</v>
      </c>
      <c r="SQ26" s="299">
        <v>9445817.610000005</v>
      </c>
      <c r="SR26" s="299">
        <v>8642517.4500000011</v>
      </c>
      <c r="SS26" s="299">
        <v>6148011.8500000024</v>
      </c>
      <c r="ST26" s="299">
        <v>2948335.42</v>
      </c>
      <c r="SU26" s="299">
        <v>26622965.449999999</v>
      </c>
      <c r="SV26" s="299">
        <v>4316037.9800000004</v>
      </c>
      <c r="SW26" s="299">
        <v>9960882.4600000009</v>
      </c>
      <c r="SX26" s="299">
        <v>11962499.039999997</v>
      </c>
      <c r="SY26" s="299">
        <v>3681328.68</v>
      </c>
      <c r="SZ26" s="299">
        <v>2770615.29</v>
      </c>
      <c r="TA26" s="299">
        <v>9303975.7599999998</v>
      </c>
      <c r="TB26" s="299">
        <v>4862492.8800000008</v>
      </c>
      <c r="TC26" s="299">
        <v>4005248.209999999</v>
      </c>
      <c r="TD26" s="299">
        <v>50020552.190000005</v>
      </c>
      <c r="TE26" s="299">
        <v>13425792.220000001</v>
      </c>
      <c r="TF26" s="299">
        <v>59958732.81000001</v>
      </c>
      <c r="TG26" s="299">
        <v>14480920.1</v>
      </c>
      <c r="TH26" s="299">
        <v>3574056.1600000006</v>
      </c>
      <c r="TI26" s="299">
        <v>3084886.1699999995</v>
      </c>
      <c r="TJ26" s="299">
        <v>45917057.25</v>
      </c>
      <c r="TK26" s="299">
        <v>3260390.73</v>
      </c>
      <c r="TL26" s="299">
        <v>3468062.83</v>
      </c>
      <c r="TM26" s="299">
        <v>5007256.8</v>
      </c>
      <c r="TN26" s="299">
        <v>3652680.1500000004</v>
      </c>
      <c r="TO26" s="299">
        <v>53494437.329999998</v>
      </c>
      <c r="TP26" s="299">
        <v>10983215.600000003</v>
      </c>
      <c r="TQ26" s="299">
        <v>7823046.8799999999</v>
      </c>
      <c r="TR26" s="299">
        <v>15292099.460000001</v>
      </c>
      <c r="TS26" s="299">
        <v>5731323.8100000005</v>
      </c>
      <c r="TT26" s="299">
        <v>8281377.1600000011</v>
      </c>
      <c r="TU26" s="299">
        <v>171100988.21000001</v>
      </c>
      <c r="TV26" s="299">
        <v>6089123.8800000008</v>
      </c>
      <c r="TW26" s="299">
        <v>5916978.4600000009</v>
      </c>
      <c r="TX26" s="299">
        <v>32786204.18</v>
      </c>
      <c r="TY26" s="299">
        <v>2600611.09</v>
      </c>
      <c r="TZ26" s="299">
        <v>5194122.7999999989</v>
      </c>
      <c r="UA26" s="299">
        <v>14390381.960000003</v>
      </c>
      <c r="UB26" s="299">
        <v>5569506.9900000002</v>
      </c>
      <c r="UC26" s="299">
        <v>4638452.6899999995</v>
      </c>
      <c r="UD26" s="299">
        <v>6584497.0499999998</v>
      </c>
      <c r="UE26" s="299">
        <v>4855321.71</v>
      </c>
      <c r="UF26" s="299">
        <v>18346142.039999999</v>
      </c>
      <c r="UG26" s="299">
        <v>8269703.1600000001</v>
      </c>
      <c r="UH26" s="299">
        <v>11777629.51</v>
      </c>
      <c r="UI26" s="299">
        <v>4914573.0199999996</v>
      </c>
      <c r="UJ26" s="299">
        <v>3668843.4099999997</v>
      </c>
      <c r="UK26" s="299">
        <v>3822455.66</v>
      </c>
      <c r="UL26" s="299">
        <v>3241689.5</v>
      </c>
      <c r="UM26" s="299">
        <v>19316325.989999998</v>
      </c>
      <c r="UN26" s="299">
        <v>4114463.3099999996</v>
      </c>
      <c r="UO26" s="299">
        <v>5882772.7399999993</v>
      </c>
      <c r="UP26" s="299">
        <v>1102777.7499999998</v>
      </c>
      <c r="UQ26" s="299">
        <v>76132288.329999998</v>
      </c>
      <c r="UR26" s="299">
        <v>7628116.7199999988</v>
      </c>
      <c r="US26" s="299">
        <v>3858015.8600000003</v>
      </c>
      <c r="UT26" s="299">
        <v>16723351.870000003</v>
      </c>
      <c r="UU26" s="299">
        <v>6872859.9600000028</v>
      </c>
      <c r="UV26" s="299">
        <v>9146463.7399999984</v>
      </c>
      <c r="UW26" s="299">
        <v>11317114.429999996</v>
      </c>
      <c r="UX26" s="299">
        <v>5118817.75</v>
      </c>
      <c r="UY26" s="299">
        <v>10215694.01</v>
      </c>
      <c r="UZ26" s="299">
        <v>29364903.029999997</v>
      </c>
      <c r="VA26" s="299">
        <v>6472052.410000002</v>
      </c>
      <c r="VB26" s="299">
        <v>9082927.0800000001</v>
      </c>
      <c r="VC26" s="299">
        <v>6311124.0699999975</v>
      </c>
      <c r="VD26" s="299">
        <v>5034017.3</v>
      </c>
      <c r="VE26" s="299">
        <v>5738573.1999999993</v>
      </c>
      <c r="VF26" s="299">
        <v>272367590.83999997</v>
      </c>
      <c r="VG26" s="299">
        <v>16903471.970000003</v>
      </c>
      <c r="VH26" s="299">
        <v>6311047.5199999996</v>
      </c>
      <c r="VI26" s="299">
        <v>5938650.4800000014</v>
      </c>
      <c r="VJ26" s="299">
        <v>5597448.8699999992</v>
      </c>
      <c r="VK26" s="299">
        <v>8331459.1000000006</v>
      </c>
      <c r="VL26" s="299">
        <v>10910633.369999999</v>
      </c>
      <c r="VM26" s="299">
        <v>10034379.160000002</v>
      </c>
      <c r="VN26" s="299">
        <v>12690338.74</v>
      </c>
      <c r="VO26" s="299">
        <v>7946639.3999999985</v>
      </c>
      <c r="VP26" s="299">
        <v>4184602.0100000007</v>
      </c>
      <c r="VQ26" s="299">
        <v>27747865.950000003</v>
      </c>
      <c r="VR26" s="299">
        <v>8210202.1000000006</v>
      </c>
      <c r="VS26" s="299">
        <v>23686419.119999994</v>
      </c>
      <c r="VT26" s="299">
        <v>38867120.75</v>
      </c>
      <c r="VU26" s="299">
        <v>5746374.1199999992</v>
      </c>
      <c r="VV26" s="299">
        <v>10202856.6</v>
      </c>
      <c r="VW26" s="299">
        <v>11965908.240000002</v>
      </c>
      <c r="VX26" s="299">
        <v>5628032.8399999999</v>
      </c>
      <c r="VY26" s="299">
        <v>17886749.969999995</v>
      </c>
      <c r="VZ26" s="299">
        <v>29640500.09</v>
      </c>
      <c r="WA26" s="299">
        <v>7257998.9699999997</v>
      </c>
      <c r="WB26" s="299">
        <v>5234702.3</v>
      </c>
      <c r="WC26" s="299">
        <v>4895790.93</v>
      </c>
      <c r="WD26" s="299">
        <v>13963591.029999999</v>
      </c>
      <c r="WE26" s="299">
        <v>4456949.7200000007</v>
      </c>
      <c r="WF26" s="299">
        <v>5287649.92</v>
      </c>
      <c r="WG26" s="299">
        <v>6823898.3499999987</v>
      </c>
      <c r="WH26" s="299">
        <v>42233438.830000013</v>
      </c>
      <c r="WI26" s="299">
        <v>10180795.339999998</v>
      </c>
      <c r="WJ26" s="299">
        <v>2208003.3600000003</v>
      </c>
      <c r="WK26" s="299">
        <v>4205864.7100000009</v>
      </c>
      <c r="WL26" s="299">
        <v>3002074.04</v>
      </c>
      <c r="WM26" s="299">
        <v>149299083.38000003</v>
      </c>
      <c r="WN26" s="299">
        <v>10634897.09</v>
      </c>
      <c r="WO26" s="299">
        <v>10334920.200000001</v>
      </c>
      <c r="WP26" s="299">
        <v>48243381.610000007</v>
      </c>
      <c r="WQ26" s="299">
        <v>8696177.2699999996</v>
      </c>
      <c r="WR26" s="299">
        <v>9992223.4100000001</v>
      </c>
      <c r="WS26" s="299">
        <v>18946957.829999998</v>
      </c>
      <c r="WT26" s="299">
        <v>7263298.8199999994</v>
      </c>
      <c r="WU26" s="299">
        <v>6129729.21</v>
      </c>
      <c r="WV26" s="299">
        <v>16426860.26</v>
      </c>
      <c r="WW26" s="299">
        <v>13284043.260000002</v>
      </c>
      <c r="WX26" s="299">
        <v>6775461.3500000006</v>
      </c>
      <c r="WY26" s="299">
        <v>5270203.1300000008</v>
      </c>
      <c r="WZ26" s="299">
        <v>6579361.8300000001</v>
      </c>
      <c r="XA26" s="299">
        <v>5935203.0499999998</v>
      </c>
      <c r="XB26" s="299">
        <v>5140670.6100000003</v>
      </c>
      <c r="XC26" s="299">
        <v>4066998.78</v>
      </c>
      <c r="XD26" s="299">
        <v>6114175.709999999</v>
      </c>
      <c r="XE26" s="299">
        <v>6252031.3299999991</v>
      </c>
      <c r="XF26" s="299">
        <v>6352784.9299999997</v>
      </c>
      <c r="XG26" s="299">
        <v>4859375.2300000004</v>
      </c>
      <c r="XH26" s="299">
        <v>4335453.74</v>
      </c>
      <c r="XI26" s="299">
        <v>5433324.1300000008</v>
      </c>
      <c r="XJ26" s="299">
        <v>163390202.07000002</v>
      </c>
      <c r="XK26" s="299">
        <v>6304897.4100000011</v>
      </c>
      <c r="XL26" s="299">
        <v>22793578.609999999</v>
      </c>
      <c r="XM26" s="299">
        <v>6443191.9200000009</v>
      </c>
      <c r="XN26" s="299">
        <v>17108987.080000002</v>
      </c>
      <c r="XO26" s="299">
        <v>10765077.76</v>
      </c>
      <c r="XP26" s="299">
        <v>5367619.1300000008</v>
      </c>
      <c r="XQ26" s="299">
        <v>7890867.79</v>
      </c>
      <c r="XR26" s="299">
        <v>24842624.680000003</v>
      </c>
      <c r="XS26" s="299">
        <v>25119158.990000002</v>
      </c>
      <c r="XT26" s="299">
        <v>12651972.789999999</v>
      </c>
      <c r="XU26" s="299">
        <v>7553483.2799999993</v>
      </c>
      <c r="XV26" s="299">
        <v>4433713.2700000005</v>
      </c>
      <c r="XW26" s="299">
        <v>7838980.0599999996</v>
      </c>
      <c r="XX26" s="299">
        <v>3892906.8899999997</v>
      </c>
      <c r="XY26" s="299">
        <v>6597411.6900000023</v>
      </c>
      <c r="XZ26" s="299">
        <v>3758670.4800000004</v>
      </c>
      <c r="YA26" s="299">
        <v>63725784.850000001</v>
      </c>
      <c r="YB26" s="299">
        <v>5070110.7599999988</v>
      </c>
      <c r="YC26" s="299">
        <v>4726311.8999999994</v>
      </c>
      <c r="YD26" s="299">
        <v>4341600.959999999</v>
      </c>
      <c r="YE26" s="299">
        <v>7220999.0600000005</v>
      </c>
      <c r="YF26" s="299">
        <v>2886532.0599999996</v>
      </c>
      <c r="YG26" s="299">
        <v>3619169.0299999993</v>
      </c>
      <c r="YH26" s="299">
        <v>63062026.590000011</v>
      </c>
      <c r="YI26" s="299">
        <v>4470579.58</v>
      </c>
      <c r="YJ26" s="299">
        <v>5477005.4299999997</v>
      </c>
      <c r="YK26" s="299">
        <v>5528816.3199999994</v>
      </c>
      <c r="YL26" s="299">
        <v>3356083.3</v>
      </c>
      <c r="YM26" s="299">
        <v>4800983</v>
      </c>
      <c r="YN26" s="299">
        <v>4607500</v>
      </c>
      <c r="YO26" s="299">
        <v>4343881.32</v>
      </c>
      <c r="YP26" s="299">
        <v>12871437.49</v>
      </c>
      <c r="YQ26" s="299">
        <v>98946905.939999998</v>
      </c>
      <c r="YR26" s="299">
        <v>4672920.82</v>
      </c>
      <c r="YS26" s="299">
        <v>7696105.25</v>
      </c>
      <c r="YT26" s="299">
        <v>39835757.560000002</v>
      </c>
      <c r="YU26" s="299">
        <v>15331299.940000001</v>
      </c>
      <c r="YV26" s="299">
        <v>4142900.5900000008</v>
      </c>
      <c r="YW26" s="299">
        <v>6331542.2000000002</v>
      </c>
      <c r="YX26" s="299">
        <v>8699556</v>
      </c>
      <c r="YY26" s="299">
        <v>7178893.8400000008</v>
      </c>
      <c r="YZ26" s="299">
        <v>16513268.630000001</v>
      </c>
      <c r="ZA26" s="299">
        <v>4610505.8400000008</v>
      </c>
      <c r="ZB26" s="299">
        <v>4545071.1000000006</v>
      </c>
      <c r="ZC26" s="299">
        <v>3284266.75</v>
      </c>
      <c r="ZD26" s="299">
        <v>5483723.0599999996</v>
      </c>
      <c r="ZE26" s="299">
        <v>3994252.47</v>
      </c>
      <c r="ZF26" s="299">
        <v>3931083.9399999995</v>
      </c>
      <c r="ZG26" s="299">
        <v>5068552.5999999996</v>
      </c>
      <c r="ZH26" s="299">
        <v>3442465.44</v>
      </c>
      <c r="ZI26" s="299">
        <v>3873489.0300000003</v>
      </c>
      <c r="ZJ26" s="299">
        <v>2876960.38</v>
      </c>
      <c r="ZK26" s="299">
        <v>3706153.3799999994</v>
      </c>
      <c r="ZL26" s="299">
        <v>2617775.1000000006</v>
      </c>
      <c r="ZM26" s="299">
        <v>44235121.989999995</v>
      </c>
      <c r="ZN26" s="299">
        <v>4405047.3099999996</v>
      </c>
      <c r="ZO26" s="299">
        <v>5558021.080000001</v>
      </c>
      <c r="ZP26" s="299">
        <v>7470729.3699999992</v>
      </c>
      <c r="ZQ26" s="299">
        <v>3510688.4900000007</v>
      </c>
      <c r="ZR26" s="299">
        <v>7416782.9999999981</v>
      </c>
      <c r="ZS26" s="299">
        <v>4947907.92</v>
      </c>
      <c r="ZT26" s="299">
        <v>280806721.69</v>
      </c>
      <c r="ZU26" s="299">
        <v>5220303.7</v>
      </c>
      <c r="ZV26" s="299">
        <v>4307798.54</v>
      </c>
      <c r="ZW26" s="299">
        <v>9451290.5699999984</v>
      </c>
      <c r="ZX26" s="299">
        <v>9209065.1499999985</v>
      </c>
      <c r="ZY26" s="299">
        <v>2252598.9</v>
      </c>
      <c r="ZZ26" s="299">
        <v>7456795.2399999993</v>
      </c>
      <c r="AAA26" s="299">
        <v>5754688.7299999995</v>
      </c>
      <c r="AAB26" s="299">
        <v>10884279.98</v>
      </c>
      <c r="AAC26" s="299">
        <v>5561145.7199999997</v>
      </c>
      <c r="AAD26" s="299">
        <v>7779883.0700000003</v>
      </c>
      <c r="AAE26" s="299">
        <v>31238779.470000003</v>
      </c>
      <c r="AAF26" s="299">
        <v>13999150.329999998</v>
      </c>
      <c r="AAG26" s="299">
        <v>4048252.08</v>
      </c>
      <c r="AAH26" s="299">
        <v>7674377.0699999994</v>
      </c>
      <c r="AAI26" s="299">
        <v>3870129.0100000002</v>
      </c>
      <c r="AAJ26" s="299">
        <v>2801290.48</v>
      </c>
      <c r="AAK26" s="299">
        <v>4103847.1900000004</v>
      </c>
      <c r="AAL26" s="299">
        <v>3660302.7699999991</v>
      </c>
      <c r="AAM26" s="299">
        <v>30071854.290000003</v>
      </c>
      <c r="AAN26" s="299">
        <v>36726417.910000004</v>
      </c>
      <c r="AAO26" s="299">
        <v>1981677.8599999999</v>
      </c>
      <c r="AAP26" s="299">
        <v>6977862.7800000012</v>
      </c>
      <c r="AAQ26" s="299">
        <v>3162783.14</v>
      </c>
      <c r="AAR26" s="299">
        <v>4419894.6900000004</v>
      </c>
      <c r="AAS26" s="299">
        <v>3465948.82</v>
      </c>
      <c r="AAT26" s="299">
        <v>66157389.989999995</v>
      </c>
      <c r="AAU26" s="299">
        <v>6710491.5600000005</v>
      </c>
      <c r="AAV26" s="299">
        <v>3531748.8400000003</v>
      </c>
      <c r="AAW26" s="299">
        <v>11495279.689999998</v>
      </c>
      <c r="AAX26" s="299">
        <v>7095105.9299999997</v>
      </c>
      <c r="AAY26" s="299">
        <v>5351893.7600000007</v>
      </c>
      <c r="AAZ26" s="299">
        <v>5199461.33</v>
      </c>
      <c r="ABA26" s="299">
        <v>5329149.1899999995</v>
      </c>
      <c r="ABB26" s="299">
        <v>60312783.029999994</v>
      </c>
      <c r="ABC26" s="299">
        <v>3388492.78</v>
      </c>
      <c r="ABD26" s="299">
        <v>9160924.4800000004</v>
      </c>
      <c r="ABE26" s="299">
        <v>4481942.46</v>
      </c>
      <c r="ABF26" s="299">
        <v>4365056.17</v>
      </c>
      <c r="ABG26" s="299">
        <v>20784319.450000003</v>
      </c>
      <c r="ABH26" s="299">
        <v>11084909.330000002</v>
      </c>
      <c r="ABI26" s="299">
        <v>6123219.5899999999</v>
      </c>
      <c r="ABJ26" s="299">
        <v>4829196.5999999996</v>
      </c>
      <c r="ABK26" s="299">
        <v>2814558.8400000003</v>
      </c>
      <c r="ABL26" s="299">
        <v>2978297.09</v>
      </c>
      <c r="ABM26" s="299">
        <v>61675899.710000001</v>
      </c>
      <c r="ABN26" s="299">
        <v>5218266.8699999992</v>
      </c>
      <c r="ABO26" s="299">
        <v>10220843.75</v>
      </c>
      <c r="ABP26" s="299">
        <v>10052984.390000001</v>
      </c>
      <c r="ABQ26" s="299">
        <v>4755145.959999999</v>
      </c>
      <c r="ABR26" s="299">
        <v>11771331.9</v>
      </c>
      <c r="ABS26" s="299">
        <v>5131658.6100000003</v>
      </c>
      <c r="ABT26" s="299">
        <v>44571006.099999994</v>
      </c>
      <c r="ABU26" s="299">
        <v>45339855.350000009</v>
      </c>
      <c r="ABV26" s="299">
        <v>4442312.5999999996</v>
      </c>
      <c r="ABW26" s="299">
        <v>4622259.3599999994</v>
      </c>
      <c r="ABX26" s="299">
        <v>8926570.4299999997</v>
      </c>
      <c r="ABY26" s="299">
        <v>4534867.4000000004</v>
      </c>
      <c r="ABZ26" s="299">
        <v>51079702.99000001</v>
      </c>
      <c r="ACA26" s="299">
        <v>12488510.549999999</v>
      </c>
      <c r="ACB26" s="299">
        <v>8845233.3099999987</v>
      </c>
      <c r="ACC26" s="299">
        <v>4544761.9399999995</v>
      </c>
      <c r="ACD26" s="299">
        <v>4411317.7399999993</v>
      </c>
      <c r="ACE26" s="299">
        <v>7456256.5</v>
      </c>
      <c r="ACF26" s="299">
        <v>31102323.240000002</v>
      </c>
      <c r="ACG26" s="299">
        <v>62033148.609999999</v>
      </c>
      <c r="ACH26" s="299">
        <v>5350816.8500000006</v>
      </c>
      <c r="ACI26" s="299">
        <v>3271898.85</v>
      </c>
      <c r="ACJ26" s="299">
        <v>5081479.6400000006</v>
      </c>
      <c r="ACK26" s="299">
        <v>2317313.0300000003</v>
      </c>
      <c r="ACL26" s="299">
        <v>5517649.6799999997</v>
      </c>
      <c r="ACM26" s="299">
        <v>9815780.9499999993</v>
      </c>
      <c r="ACN26" s="299">
        <v>2892511.75</v>
      </c>
      <c r="ACO26" s="299">
        <v>118706402.13999999</v>
      </c>
      <c r="ACP26" s="299">
        <v>21596718.429999996</v>
      </c>
      <c r="ACQ26" s="299">
        <v>16427894.66</v>
      </c>
      <c r="ACR26" s="299">
        <v>5192324.67</v>
      </c>
      <c r="ACS26" s="299">
        <v>3218815.9299999997</v>
      </c>
      <c r="ACT26" s="299">
        <v>3569030.1700000004</v>
      </c>
      <c r="ACU26" s="299">
        <v>6016261.5499999998</v>
      </c>
      <c r="ACV26" s="299">
        <v>3708730.4400000004</v>
      </c>
      <c r="ACW26" s="299">
        <v>102667032.20999999</v>
      </c>
      <c r="ACX26" s="299">
        <v>30765435.990000002</v>
      </c>
      <c r="ACY26" s="299">
        <v>18507153.789999999</v>
      </c>
      <c r="ACZ26" s="299">
        <v>7235234.3899999997</v>
      </c>
      <c r="ADA26" s="299">
        <v>5684129.6400000006</v>
      </c>
      <c r="ADB26" s="299">
        <v>5657466.6300000008</v>
      </c>
      <c r="ADC26" s="299">
        <v>6213843.3900000006</v>
      </c>
      <c r="ADD26" s="299">
        <v>2859995.79</v>
      </c>
      <c r="ADE26" s="299">
        <v>5849340.4500000002</v>
      </c>
      <c r="ADF26" s="299">
        <v>3187327.46</v>
      </c>
      <c r="ADG26" s="299">
        <v>10169924.100000001</v>
      </c>
      <c r="ADH26" s="299">
        <v>4445509.57</v>
      </c>
      <c r="ADI26" s="299">
        <v>6624684.6699999999</v>
      </c>
      <c r="ADJ26" s="299">
        <v>6233433.1999999993</v>
      </c>
      <c r="ADK26" s="299">
        <v>4781746.46</v>
      </c>
      <c r="ADL26" s="299">
        <v>6415801.3999999994</v>
      </c>
      <c r="ADM26" s="299">
        <v>13169398.919999998</v>
      </c>
      <c r="ADN26" s="299">
        <v>4542503.49</v>
      </c>
      <c r="ADO26" s="299">
        <v>7123396.8699999992</v>
      </c>
      <c r="ADP26" s="299">
        <v>0</v>
      </c>
      <c r="ADQ26" s="299">
        <v>70178040.890000015</v>
      </c>
      <c r="ADR26" s="299">
        <v>9522506.3100000005</v>
      </c>
      <c r="ADS26" s="299">
        <v>7857822.5899999989</v>
      </c>
      <c r="ADT26" s="299">
        <v>4089073.9</v>
      </c>
      <c r="ADU26" s="299">
        <v>4023787.31</v>
      </c>
      <c r="ADV26" s="299">
        <v>20919818.199999999</v>
      </c>
      <c r="ADW26" s="299">
        <v>4564923.99</v>
      </c>
      <c r="ADX26" s="299">
        <v>4918602.54</v>
      </c>
      <c r="ADY26" s="299">
        <v>4196134.5599999996</v>
      </c>
      <c r="ADZ26" s="299">
        <v>12773106.41</v>
      </c>
      <c r="AEA26" s="299">
        <v>65433531.969999991</v>
      </c>
      <c r="AEB26" s="299">
        <v>49246540.75</v>
      </c>
      <c r="AEC26" s="299">
        <v>8684328.3200000003</v>
      </c>
      <c r="AED26" s="299">
        <v>7639874.6200000001</v>
      </c>
      <c r="AEE26" s="299">
        <v>10439345.709999999</v>
      </c>
      <c r="AEF26" s="299">
        <v>8207050.2499999991</v>
      </c>
      <c r="AEG26" s="299">
        <v>5447685.8299999991</v>
      </c>
      <c r="AEH26" s="299">
        <v>5735470.5200000014</v>
      </c>
      <c r="AEI26" s="299">
        <v>9608925.3000000007</v>
      </c>
      <c r="AEJ26" s="299">
        <v>7220775.1299999999</v>
      </c>
      <c r="AEK26" s="299">
        <v>4247505.330000001</v>
      </c>
      <c r="AEL26" s="299">
        <v>4521573.9100000011</v>
      </c>
      <c r="AEM26" s="299">
        <v>11092877.790000001</v>
      </c>
      <c r="AEN26" s="299">
        <v>17641766.420000006</v>
      </c>
      <c r="AEO26" s="299">
        <v>7772088.5099999998</v>
      </c>
      <c r="AEP26" s="299">
        <v>3711666.35</v>
      </c>
      <c r="AEQ26" s="299">
        <v>5179635.8100000005</v>
      </c>
      <c r="AER26" s="299">
        <v>5496709.0600000005</v>
      </c>
      <c r="AES26" s="299">
        <v>5670082.4900000002</v>
      </c>
      <c r="AET26" s="299">
        <v>4186838.1800000006</v>
      </c>
      <c r="AEU26" s="299">
        <v>7849579.46</v>
      </c>
      <c r="AEV26" s="299">
        <v>10357036.349999998</v>
      </c>
      <c r="AEW26" s="299">
        <v>4438274.709999999</v>
      </c>
      <c r="AEX26" s="299">
        <v>13696901.730000002</v>
      </c>
      <c r="AEY26" s="299">
        <v>6396217.2399999993</v>
      </c>
      <c r="AEZ26" s="299">
        <v>47674236.500000007</v>
      </c>
      <c r="AFA26" s="299">
        <v>3416331.0500000003</v>
      </c>
      <c r="AFB26" s="299">
        <v>4037263.23</v>
      </c>
      <c r="AFC26" s="299">
        <v>4102565.6399999992</v>
      </c>
      <c r="AFD26" s="299">
        <v>6901388.3700000001</v>
      </c>
      <c r="AFE26" s="299">
        <v>3576187.91</v>
      </c>
      <c r="AFF26" s="299">
        <v>5339750.1300000008</v>
      </c>
      <c r="AFG26" s="299">
        <v>2019178.1700000002</v>
      </c>
      <c r="AFH26" s="299">
        <v>3712933.4100000006</v>
      </c>
      <c r="AFI26" s="299">
        <v>3688521.8299999996</v>
      </c>
      <c r="AFJ26" s="299">
        <v>8953989.540000001</v>
      </c>
      <c r="AFK26" s="299">
        <v>78773435.140000001</v>
      </c>
      <c r="AFL26" s="299">
        <v>26219707.979999997</v>
      </c>
      <c r="AFM26" s="299">
        <v>2509301.9700000002</v>
      </c>
      <c r="AFN26" s="299">
        <v>3399623.3399999994</v>
      </c>
      <c r="AFO26" s="299">
        <v>12887836.609999999</v>
      </c>
      <c r="AFP26" s="299">
        <v>10114647.73</v>
      </c>
      <c r="AFQ26" s="299">
        <v>689357.62</v>
      </c>
      <c r="AFR26" s="299">
        <v>361544.15</v>
      </c>
      <c r="AFS26" s="299">
        <v>232661237.29999998</v>
      </c>
      <c r="AFT26" s="299">
        <v>75460039.129999995</v>
      </c>
      <c r="AFU26" s="299">
        <v>4574845.99</v>
      </c>
      <c r="AFV26" s="299">
        <v>7796112.5299999993</v>
      </c>
      <c r="AFW26" s="299">
        <v>23287593.000000004</v>
      </c>
      <c r="AFX26" s="299">
        <v>12435593.590000002</v>
      </c>
      <c r="AFY26" s="299">
        <v>5205222.8499999996</v>
      </c>
      <c r="AFZ26" s="299">
        <v>7973513.4000000013</v>
      </c>
      <c r="AGA26" s="299">
        <v>2929937.7499999995</v>
      </c>
      <c r="AGB26" s="299">
        <v>16817892.890000001</v>
      </c>
      <c r="AGC26" s="299">
        <v>12166366.83</v>
      </c>
      <c r="AGD26" s="299">
        <v>4180170.0799999996</v>
      </c>
      <c r="AGE26" s="299">
        <v>5344417.5399999991</v>
      </c>
      <c r="AGF26" s="299">
        <v>5363102.1000000006</v>
      </c>
      <c r="AGG26" s="299">
        <v>3556878.61</v>
      </c>
      <c r="AGH26" s="299">
        <v>3136439.58</v>
      </c>
      <c r="AGI26" s="299">
        <v>2905651.73</v>
      </c>
      <c r="AGJ26" s="299">
        <v>49459819.68</v>
      </c>
      <c r="AGK26" s="299">
        <v>4183486.38</v>
      </c>
      <c r="AGL26" s="299">
        <v>3357325.18</v>
      </c>
      <c r="AGM26" s="299">
        <v>3488887.6799999997</v>
      </c>
      <c r="AGN26" s="299">
        <v>13432461.219999999</v>
      </c>
      <c r="AGO26" s="299">
        <v>4896964.4000000004</v>
      </c>
      <c r="AGP26" s="299">
        <v>7840748.5199999996</v>
      </c>
    </row>
    <row r="27" spans="1:874" x14ac:dyDescent="0.25">
      <c r="B27" s="298" t="s">
        <v>41</v>
      </c>
      <c r="C27" s="297" t="s">
        <v>42</v>
      </c>
      <c r="D27" s="299">
        <v>223273722.01999998</v>
      </c>
      <c r="E27" s="299">
        <v>35440083.079999991</v>
      </c>
      <c r="F27" s="299">
        <v>57229506.369999997</v>
      </c>
      <c r="G27" s="299">
        <v>15634511.229999999</v>
      </c>
      <c r="H27" s="299">
        <v>56618496.579999998</v>
      </c>
      <c r="I27" s="299">
        <v>26971791.16</v>
      </c>
      <c r="J27" s="299">
        <v>30623865.239999998</v>
      </c>
      <c r="K27" s="299">
        <v>33555238.110000007</v>
      </c>
      <c r="L27" s="299">
        <v>22795663.890000001</v>
      </c>
      <c r="M27" s="299">
        <v>23210464.199999996</v>
      </c>
      <c r="N27" s="299">
        <v>17012699.570000004</v>
      </c>
      <c r="O27" s="299">
        <v>21162071.170000002</v>
      </c>
      <c r="P27" s="299">
        <v>14677718.82</v>
      </c>
      <c r="Q27" s="299">
        <v>17593812.690000001</v>
      </c>
      <c r="R27" s="299">
        <v>15979040.050000001</v>
      </c>
      <c r="S27" s="299">
        <v>33709826.670000002</v>
      </c>
      <c r="T27" s="299">
        <v>23585203.559999999</v>
      </c>
      <c r="U27" s="299">
        <v>10881657.189999999</v>
      </c>
      <c r="V27" s="299">
        <v>91835091.890000001</v>
      </c>
      <c r="W27" s="299">
        <v>36155510.829999991</v>
      </c>
      <c r="X27" s="299">
        <v>8827642.7300000004</v>
      </c>
      <c r="Y27" s="299">
        <v>43902847.459999993</v>
      </c>
      <c r="Z27" s="299">
        <v>19277218.979999997</v>
      </c>
      <c r="AA27" s="299">
        <v>31536144.779999997</v>
      </c>
      <c r="AB27" s="299">
        <v>5546648.4699999988</v>
      </c>
      <c r="AC27" s="299">
        <v>29556348.720000003</v>
      </c>
      <c r="AD27" s="299">
        <v>32498586.129999999</v>
      </c>
      <c r="AE27" s="299">
        <v>5120331.33</v>
      </c>
      <c r="AF27" s="299">
        <v>17802221.09</v>
      </c>
      <c r="AG27" s="299">
        <v>25930728.169999991</v>
      </c>
      <c r="AH27" s="299">
        <v>30463985.850000001</v>
      </c>
      <c r="AI27" s="299">
        <v>18060445.02</v>
      </c>
      <c r="AJ27" s="299">
        <v>13191463.939999999</v>
      </c>
      <c r="AK27" s="299">
        <v>6453159.3100000015</v>
      </c>
      <c r="AL27" s="299">
        <v>19727145.399999999</v>
      </c>
      <c r="AM27" s="299">
        <v>20867705.82</v>
      </c>
      <c r="AN27" s="299">
        <v>16783653.5</v>
      </c>
      <c r="AO27" s="299">
        <v>3636373.82</v>
      </c>
      <c r="AP27" s="299">
        <v>7976150.5200000014</v>
      </c>
      <c r="AQ27" s="299">
        <v>6807990.209999999</v>
      </c>
      <c r="AR27" s="299">
        <v>5188386.8099999996</v>
      </c>
      <c r="AS27" s="299">
        <v>2814748.54</v>
      </c>
      <c r="AT27" s="299">
        <v>84931579.719999999</v>
      </c>
      <c r="AU27" s="299">
        <v>2635971.89</v>
      </c>
      <c r="AV27" s="299">
        <v>3858732.4699999997</v>
      </c>
      <c r="AW27" s="299">
        <v>2593586.27</v>
      </c>
      <c r="AX27" s="299">
        <v>8252722.7100000009</v>
      </c>
      <c r="AY27" s="299">
        <v>6863566.2300000004</v>
      </c>
      <c r="AZ27" s="299">
        <v>2095911.23</v>
      </c>
      <c r="BA27" s="299">
        <v>4289896.49</v>
      </c>
      <c r="BB27" s="299">
        <v>2380413.09</v>
      </c>
      <c r="BC27" s="299">
        <v>2151807.13</v>
      </c>
      <c r="BD27" s="299">
        <v>3997796.52</v>
      </c>
      <c r="BE27" s="299">
        <v>2489588.42</v>
      </c>
      <c r="BF27" s="299">
        <v>9164890.3299999982</v>
      </c>
      <c r="BG27" s="299">
        <v>2708943.79</v>
      </c>
      <c r="BH27" s="299">
        <v>4866825.75</v>
      </c>
      <c r="BI27" s="299">
        <v>30229844.520000003</v>
      </c>
      <c r="BJ27" s="299">
        <v>9684503.4299999997</v>
      </c>
      <c r="BK27" s="299">
        <v>19177435.749999996</v>
      </c>
      <c r="BL27" s="299">
        <v>5052733.4399999995</v>
      </c>
      <c r="BM27" s="299">
        <v>28245436.870000005</v>
      </c>
      <c r="BN27" s="299">
        <v>22211526.319999997</v>
      </c>
      <c r="BO27" s="299">
        <v>9746899.370000001</v>
      </c>
      <c r="BP27" s="299">
        <v>19308945.720000003</v>
      </c>
      <c r="BQ27" s="299">
        <v>22675977.809999999</v>
      </c>
      <c r="BR27" s="299">
        <v>28236805.860000003</v>
      </c>
      <c r="BS27" s="299">
        <v>44147858.259999998</v>
      </c>
      <c r="BT27" s="299">
        <v>22595527.629999995</v>
      </c>
      <c r="BU27" s="299">
        <v>23753557.43</v>
      </c>
      <c r="BV27" s="299">
        <v>6281715.0199999996</v>
      </c>
      <c r="BW27" s="299">
        <v>7019064.7400000002</v>
      </c>
      <c r="BX27" s="299">
        <v>42749119.239999995</v>
      </c>
      <c r="BY27" s="299">
        <v>6838993.4500000002</v>
      </c>
      <c r="BZ27" s="299">
        <v>6371822.6000000006</v>
      </c>
      <c r="CA27" s="299">
        <v>10097697.190000001</v>
      </c>
      <c r="CB27" s="299">
        <v>5673746.3400000008</v>
      </c>
      <c r="CC27" s="299">
        <v>13368140.649999999</v>
      </c>
      <c r="CD27" s="299">
        <v>8194696.2300000004</v>
      </c>
      <c r="CE27" s="299">
        <v>112812599.47999999</v>
      </c>
      <c r="CF27" s="299">
        <v>14327587.950000001</v>
      </c>
      <c r="CG27" s="299">
        <v>17161577.099999998</v>
      </c>
      <c r="CH27" s="299">
        <v>11212175.699999999</v>
      </c>
      <c r="CI27" s="299">
        <v>17920819.710000001</v>
      </c>
      <c r="CJ27" s="299">
        <v>12123828.609999999</v>
      </c>
      <c r="CK27" s="299">
        <v>14123936</v>
      </c>
      <c r="CL27" s="299">
        <v>18367501</v>
      </c>
      <c r="CM27" s="299">
        <v>5318275.9700000007</v>
      </c>
      <c r="CN27" s="299">
        <v>28677424.59</v>
      </c>
      <c r="CO27" s="299">
        <v>14080416</v>
      </c>
      <c r="CP27" s="299">
        <v>19867272.230000004</v>
      </c>
      <c r="CQ27" s="299">
        <v>13779613.9</v>
      </c>
      <c r="CR27" s="299">
        <v>81812299.689999998</v>
      </c>
      <c r="CS27" s="299">
        <v>13769712.529999997</v>
      </c>
      <c r="CT27" s="299">
        <v>14493641.16</v>
      </c>
      <c r="CU27" s="299">
        <v>14041981.109999999</v>
      </c>
      <c r="CV27" s="299">
        <v>4435374.0800000001</v>
      </c>
      <c r="CW27" s="299">
        <v>27070495.199999999</v>
      </c>
      <c r="CX27" s="299">
        <v>7509116.0599999996</v>
      </c>
      <c r="CY27" s="299">
        <v>8823712.8399999999</v>
      </c>
      <c r="CZ27" s="299">
        <v>29362290.879999999</v>
      </c>
      <c r="DA27" s="299">
        <v>51251179.440000005</v>
      </c>
      <c r="DB27" s="299">
        <v>15218977.24</v>
      </c>
      <c r="DC27" s="299">
        <v>8945069.25</v>
      </c>
      <c r="DD27" s="299">
        <v>18149126.73</v>
      </c>
      <c r="DE27" s="299">
        <v>17393930.010000002</v>
      </c>
      <c r="DF27" s="299">
        <v>20637073.229999997</v>
      </c>
      <c r="DG27" s="299">
        <v>35345626.689999998</v>
      </c>
      <c r="DH27" s="299">
        <v>16729805.870000001</v>
      </c>
      <c r="DI27" s="299">
        <v>125936254.83999999</v>
      </c>
      <c r="DJ27" s="299">
        <v>10156421.080000002</v>
      </c>
      <c r="DK27" s="299">
        <v>20030531.18</v>
      </c>
      <c r="DL27" s="299">
        <v>14486722.430000003</v>
      </c>
      <c r="DM27" s="299">
        <v>30255084.199999999</v>
      </c>
      <c r="DN27" s="299">
        <v>8472775.1500000004</v>
      </c>
      <c r="DO27" s="299">
        <v>40077778.649999999</v>
      </c>
      <c r="DP27" s="299">
        <v>9244403.7599999998</v>
      </c>
      <c r="DQ27" s="299">
        <v>24772380.039999999</v>
      </c>
      <c r="DR27" s="299">
        <v>30131135.140000004</v>
      </c>
      <c r="DS27" s="299">
        <v>9812612.0500000026</v>
      </c>
      <c r="DT27" s="299">
        <v>21546820.710000001</v>
      </c>
      <c r="DU27" s="299">
        <v>11521561.040000001</v>
      </c>
      <c r="DV27" s="299">
        <v>6384275.4700000007</v>
      </c>
      <c r="DW27" s="299">
        <v>4137974.7699999996</v>
      </c>
      <c r="DX27" s="299">
        <v>10003950.689999999</v>
      </c>
      <c r="DY27" s="299">
        <v>4394565.4000000004</v>
      </c>
      <c r="DZ27" s="299">
        <v>3772785.48</v>
      </c>
      <c r="EA27" s="299">
        <v>3649185.11</v>
      </c>
      <c r="EB27" s="299">
        <v>12742873.52</v>
      </c>
      <c r="EC27" s="299">
        <v>23547430.890000004</v>
      </c>
      <c r="ED27" s="299">
        <v>12457104.33</v>
      </c>
      <c r="EE27" s="299">
        <v>8717159.6600000001</v>
      </c>
      <c r="EF27" s="299">
        <v>10502766.640000001</v>
      </c>
      <c r="EG27" s="299">
        <v>11224897.050000001</v>
      </c>
      <c r="EH27" s="299">
        <v>6534247.1799999997</v>
      </c>
      <c r="EI27" s="299">
        <v>14605278.940000001</v>
      </c>
      <c r="EJ27" s="299">
        <v>5128706.33</v>
      </c>
      <c r="EK27" s="299">
        <v>8771281.0600000005</v>
      </c>
      <c r="EL27" s="299">
        <v>91234638.690000013</v>
      </c>
      <c r="EM27" s="299">
        <v>9896453.3499999978</v>
      </c>
      <c r="EN27" s="299">
        <v>5514643.8999999994</v>
      </c>
      <c r="EO27" s="299">
        <v>5721576.8900000006</v>
      </c>
      <c r="EP27" s="299">
        <v>1713507.05</v>
      </c>
      <c r="EQ27" s="299">
        <v>2304376.5300000003</v>
      </c>
      <c r="ER27" s="299">
        <v>17791477.82</v>
      </c>
      <c r="ES27" s="299">
        <v>14474484.939999999</v>
      </c>
      <c r="ET27" s="299">
        <v>6542388.4499999993</v>
      </c>
      <c r="EU27" s="299">
        <v>34115929.579999998</v>
      </c>
      <c r="EV27" s="299">
        <v>4510524.4000000004</v>
      </c>
      <c r="EW27" s="299">
        <v>13341966.489999998</v>
      </c>
      <c r="EX27" s="299">
        <v>19566291.359999999</v>
      </c>
      <c r="EY27" s="299">
        <v>29567284.979999997</v>
      </c>
      <c r="EZ27" s="299">
        <v>24202641.829999998</v>
      </c>
      <c r="FA27" s="299">
        <v>11091507.769999998</v>
      </c>
      <c r="FB27" s="299">
        <v>8669282.3499999996</v>
      </c>
      <c r="FC27" s="299">
        <v>8334871.8399999999</v>
      </c>
      <c r="FD27" s="299">
        <v>8225175.2300000004</v>
      </c>
      <c r="FE27" s="299">
        <v>7369622.0299999993</v>
      </c>
      <c r="FF27" s="299">
        <v>10401985.539999999</v>
      </c>
      <c r="FG27" s="299">
        <v>41823721.049999997</v>
      </c>
      <c r="FH27" s="299">
        <v>8423864.0800000001</v>
      </c>
      <c r="FI27" s="299">
        <v>5790512.21</v>
      </c>
      <c r="FJ27" s="299">
        <v>7730658.0300000003</v>
      </c>
      <c r="FK27" s="299">
        <v>8032398.2199999997</v>
      </c>
      <c r="FL27" s="299">
        <v>14885981.200000001</v>
      </c>
      <c r="FM27" s="299">
        <v>0</v>
      </c>
      <c r="FN27" s="299">
        <v>1510713.8199999998</v>
      </c>
      <c r="FO27" s="299">
        <v>55398962.25</v>
      </c>
      <c r="FP27" s="299">
        <v>9761339.5399999991</v>
      </c>
      <c r="FQ27" s="299">
        <v>17363246.619999997</v>
      </c>
      <c r="FR27" s="299">
        <v>16967204.09</v>
      </c>
      <c r="FS27" s="299">
        <v>17706215.41</v>
      </c>
      <c r="FT27" s="299">
        <v>10113767.389999999</v>
      </c>
      <c r="FU27" s="299">
        <v>24452361.280000001</v>
      </c>
      <c r="FV27" s="299">
        <v>22188945.98</v>
      </c>
      <c r="FW27" s="299">
        <v>21313908.07</v>
      </c>
      <c r="FX27" s="299">
        <v>19310358.350000001</v>
      </c>
      <c r="FY27" s="299">
        <v>85958901.330000028</v>
      </c>
      <c r="FZ27" s="299">
        <v>13561599.74</v>
      </c>
      <c r="GA27" s="299">
        <v>20807394.32</v>
      </c>
      <c r="GB27" s="299">
        <v>54194005.550000004</v>
      </c>
      <c r="GC27" s="299">
        <v>5513684.8899999997</v>
      </c>
      <c r="GD27" s="299">
        <v>9049395.75</v>
      </c>
      <c r="GE27" s="299">
        <v>29137654.949999999</v>
      </c>
      <c r="GF27" s="299">
        <v>11635742.389999999</v>
      </c>
      <c r="GG27" s="299">
        <v>5914067.3499999996</v>
      </c>
      <c r="GH27" s="299">
        <v>8144996.7599999998</v>
      </c>
      <c r="GI27" s="299">
        <v>7773520.5700000003</v>
      </c>
      <c r="GJ27" s="299">
        <v>4700163.9000000004</v>
      </c>
      <c r="GK27" s="299">
        <v>1194530</v>
      </c>
      <c r="GL27" s="299">
        <v>5096958.7</v>
      </c>
      <c r="GM27" s="299">
        <v>171335.8</v>
      </c>
      <c r="GN27" s="299">
        <v>22068905.239999998</v>
      </c>
      <c r="GO27" s="299">
        <v>7876302.6699999999</v>
      </c>
      <c r="GP27" s="299">
        <v>7169606.7300000004</v>
      </c>
      <c r="GQ27" s="299">
        <v>14039856.579999998</v>
      </c>
      <c r="GR27" s="299">
        <v>3518479.66</v>
      </c>
      <c r="GS27" s="299">
        <v>15122588.739999998</v>
      </c>
      <c r="GT27" s="299">
        <v>8800343.2600000016</v>
      </c>
      <c r="GU27" s="299">
        <v>2808339.75</v>
      </c>
      <c r="GV27" s="299">
        <v>14440877.169999998</v>
      </c>
      <c r="GW27" s="299">
        <v>3821897.86</v>
      </c>
      <c r="GX27" s="299">
        <v>13913776.160000002</v>
      </c>
      <c r="GY27" s="299">
        <v>10029326.689999999</v>
      </c>
      <c r="GZ27" s="299">
        <v>41980835.82</v>
      </c>
      <c r="HA27" s="299">
        <v>17838499.559999999</v>
      </c>
      <c r="HB27" s="299">
        <v>16306127.309999999</v>
      </c>
      <c r="HC27" s="299">
        <v>30540971.560000002</v>
      </c>
      <c r="HD27" s="299">
        <v>23533989.520000003</v>
      </c>
      <c r="HE27" s="299">
        <v>20461194.100000001</v>
      </c>
      <c r="HF27" s="299">
        <v>48265075.239999995</v>
      </c>
      <c r="HG27" s="299">
        <v>29314137.23</v>
      </c>
      <c r="HH27" s="299">
        <v>16212998.379999999</v>
      </c>
      <c r="HI27" s="299">
        <v>5477823.5700000003</v>
      </c>
      <c r="HJ27" s="299">
        <v>6419957.1600000001</v>
      </c>
      <c r="HK27" s="299">
        <v>5376042.3700000001</v>
      </c>
      <c r="HL27" s="299">
        <v>10993293.060000001</v>
      </c>
      <c r="HM27" s="299">
        <v>6801655.0700000012</v>
      </c>
      <c r="HN27" s="299">
        <v>50103673.32</v>
      </c>
      <c r="HO27" s="299">
        <v>29468844.870000005</v>
      </c>
      <c r="HP27" s="299">
        <v>4714060.0100000007</v>
      </c>
      <c r="HQ27" s="299">
        <v>7434325.9100000001</v>
      </c>
      <c r="HR27" s="299">
        <v>4539600.99</v>
      </c>
      <c r="HS27" s="299">
        <v>8573684.6999999993</v>
      </c>
      <c r="HT27" s="299">
        <v>15898057.439999999</v>
      </c>
      <c r="HU27" s="299">
        <v>9373823.8100000005</v>
      </c>
      <c r="HV27" s="299">
        <v>9208014.7200000007</v>
      </c>
      <c r="HW27" s="299">
        <v>7041233.0999999996</v>
      </c>
      <c r="HX27" s="299">
        <v>8213129.5900000008</v>
      </c>
      <c r="HY27" s="299">
        <v>17365433.809999999</v>
      </c>
      <c r="HZ27" s="299">
        <v>5552439.7400000002</v>
      </c>
      <c r="IA27" s="299">
        <v>11293291.6</v>
      </c>
      <c r="IB27" s="299">
        <v>4296547.0049999999</v>
      </c>
      <c r="IC27" s="299">
        <v>1738864.95</v>
      </c>
      <c r="ID27" s="299">
        <v>40145839.629999995</v>
      </c>
      <c r="IE27" s="299">
        <v>7662306.959999999</v>
      </c>
      <c r="IF27" s="299">
        <v>10173261.379999999</v>
      </c>
      <c r="IG27" s="299">
        <v>15992023.689999999</v>
      </c>
      <c r="IH27" s="299">
        <v>17970602.289999999</v>
      </c>
      <c r="II27" s="299">
        <v>7183904.7700000005</v>
      </c>
      <c r="IJ27" s="299">
        <v>7571513.1599999992</v>
      </c>
      <c r="IK27" s="299">
        <v>4035558.21</v>
      </c>
      <c r="IL27" s="299">
        <v>4228127</v>
      </c>
      <c r="IM27" s="299">
        <v>8759707.4800000004</v>
      </c>
      <c r="IN27" s="299">
        <v>5861603.4199999999</v>
      </c>
      <c r="IO27" s="299">
        <v>140299867.17999998</v>
      </c>
      <c r="IP27" s="299">
        <v>14347046.970000001</v>
      </c>
      <c r="IQ27" s="299">
        <v>9472594.9900000002</v>
      </c>
      <c r="IR27" s="299">
        <v>9123327.7100000009</v>
      </c>
      <c r="IS27" s="299">
        <v>8958512.7300000004</v>
      </c>
      <c r="IT27" s="299">
        <v>4469594.8900000006</v>
      </c>
      <c r="IU27" s="299">
        <v>10153075.380000001</v>
      </c>
      <c r="IV27" s="299">
        <v>2193166.5700000003</v>
      </c>
      <c r="IW27" s="299">
        <v>1315664.6399999999</v>
      </c>
      <c r="IX27" s="299">
        <v>8242133.4100000001</v>
      </c>
      <c r="IY27" s="299">
        <v>11958024.75</v>
      </c>
      <c r="IZ27" s="299">
        <v>4536846.9700000007</v>
      </c>
      <c r="JA27" s="299">
        <v>14788238.950000001</v>
      </c>
      <c r="JB27" s="299">
        <v>12247142.82</v>
      </c>
      <c r="JC27" s="299">
        <v>10005176.279999999</v>
      </c>
      <c r="JD27" s="299">
        <v>7630875.3099999996</v>
      </c>
      <c r="JE27" s="299">
        <v>4308128.51</v>
      </c>
      <c r="JF27" s="299">
        <v>4775519</v>
      </c>
      <c r="JG27" s="299">
        <v>25470301.77</v>
      </c>
      <c r="JH27" s="299">
        <v>6408942.7599999998</v>
      </c>
      <c r="JI27" s="299">
        <v>6633635.2599999998</v>
      </c>
      <c r="JJ27" s="299">
        <v>9565617.5600000005</v>
      </c>
      <c r="JK27" s="299">
        <v>6404417.4800000004</v>
      </c>
      <c r="JL27" s="299">
        <v>13817831.530000001</v>
      </c>
      <c r="JM27" s="299">
        <v>5576146.6699999999</v>
      </c>
      <c r="JN27" s="299">
        <v>65244499.239999995</v>
      </c>
      <c r="JO27" s="299">
        <v>16636200.16</v>
      </c>
      <c r="JP27" s="299">
        <v>1193395.78</v>
      </c>
      <c r="JQ27" s="299">
        <v>4300951.6000000006</v>
      </c>
      <c r="JR27" s="299">
        <v>18156905.949999999</v>
      </c>
      <c r="JS27" s="299">
        <v>3668198.8</v>
      </c>
      <c r="JT27" s="299">
        <v>18842761.199999999</v>
      </c>
      <c r="JU27" s="299">
        <v>6091045</v>
      </c>
      <c r="JV27" s="299">
        <v>12114382.4</v>
      </c>
      <c r="JW27" s="299">
        <v>8041915.7400000002</v>
      </c>
      <c r="JX27" s="299">
        <v>7419540.5999999996</v>
      </c>
      <c r="JY27" s="299">
        <v>7095675.75</v>
      </c>
      <c r="JZ27" s="299">
        <v>7370423.3999999994</v>
      </c>
      <c r="KA27" s="299">
        <v>1819988.7000000002</v>
      </c>
      <c r="KB27" s="299">
        <v>4854206.17</v>
      </c>
      <c r="KC27" s="299">
        <v>70496505.319999993</v>
      </c>
      <c r="KD27" s="299">
        <v>32051601.199999996</v>
      </c>
      <c r="KE27" s="299">
        <v>7667799.0600000005</v>
      </c>
      <c r="KF27" s="299">
        <v>24983811.739999998</v>
      </c>
      <c r="KG27" s="299">
        <v>17451811.170000002</v>
      </c>
      <c r="KH27" s="299">
        <v>25019891.260000002</v>
      </c>
      <c r="KI27" s="299">
        <v>51314122.530000001</v>
      </c>
      <c r="KJ27" s="299">
        <v>6240699.8300000001</v>
      </c>
      <c r="KK27" s="299">
        <v>8141926.0100000007</v>
      </c>
      <c r="KL27" s="299">
        <v>16802464.469999999</v>
      </c>
      <c r="KM27" s="299">
        <v>15723497.52</v>
      </c>
      <c r="KN27" s="299">
        <v>10288603.050000001</v>
      </c>
      <c r="KO27" s="299">
        <v>27961048.759999998</v>
      </c>
      <c r="KP27" s="299">
        <v>7254236.0499999998</v>
      </c>
      <c r="KQ27" s="299">
        <v>18223255.989999998</v>
      </c>
      <c r="KR27" s="299">
        <v>19311487.32</v>
      </c>
      <c r="KS27" s="299">
        <v>11472125.66</v>
      </c>
      <c r="KT27" s="299">
        <v>16879271.869999997</v>
      </c>
      <c r="KU27" s="299">
        <v>5370580.9699999997</v>
      </c>
      <c r="KV27" s="299">
        <v>1696351.12</v>
      </c>
      <c r="KW27" s="299">
        <v>6968094.5099999998</v>
      </c>
      <c r="KX27" s="299">
        <v>7758316.9299999997</v>
      </c>
      <c r="KY27" s="299">
        <v>4747712.05</v>
      </c>
      <c r="KZ27" s="299">
        <v>5346463.32</v>
      </c>
      <c r="LA27" s="299">
        <v>1617340.0499999998</v>
      </c>
      <c r="LB27" s="299">
        <v>82486502.74000001</v>
      </c>
      <c r="LC27" s="299">
        <v>21702058.23</v>
      </c>
      <c r="LD27" s="299">
        <v>20161035.390000001</v>
      </c>
      <c r="LE27" s="299">
        <v>29041586.27</v>
      </c>
      <c r="LF27" s="299">
        <v>17444432.569999997</v>
      </c>
      <c r="LG27" s="299">
        <v>11078219.699999999</v>
      </c>
      <c r="LH27" s="299">
        <v>5306558.6757000005</v>
      </c>
      <c r="LI27" s="299">
        <v>20472507.234999999</v>
      </c>
      <c r="LJ27" s="299">
        <v>6270721.629999999</v>
      </c>
      <c r="LK27" s="299">
        <v>15800278.969999999</v>
      </c>
      <c r="LL27" s="299">
        <v>17962125.219999999</v>
      </c>
      <c r="LM27" s="299">
        <v>2157741.5499999998</v>
      </c>
      <c r="LN27" s="299">
        <v>5483994.6500000004</v>
      </c>
      <c r="LO27" s="299">
        <v>63923396.279999994</v>
      </c>
      <c r="LP27" s="299">
        <v>34957159.380000003</v>
      </c>
      <c r="LQ27" s="299">
        <v>197645187.97000006</v>
      </c>
      <c r="LR27" s="299">
        <v>14854056.25</v>
      </c>
      <c r="LS27" s="299">
        <v>13585023.370000001</v>
      </c>
      <c r="LT27" s="299">
        <v>20462322.049999997</v>
      </c>
      <c r="LU27" s="299">
        <v>13627872.029999999</v>
      </c>
      <c r="LV27" s="299">
        <v>10555949.65</v>
      </c>
      <c r="LW27" s="299">
        <v>9842092.290000001</v>
      </c>
      <c r="LX27" s="299">
        <v>8280785.9500000002</v>
      </c>
      <c r="LY27" s="299">
        <v>23335540.510000002</v>
      </c>
      <c r="LZ27" s="299">
        <v>6908540.7599999998</v>
      </c>
      <c r="MA27" s="299">
        <v>88406662.519999981</v>
      </c>
      <c r="MB27" s="299">
        <v>20690515.059999999</v>
      </c>
      <c r="MC27" s="299">
        <v>10493783.469999999</v>
      </c>
      <c r="MD27" s="299">
        <v>9326437.0399999991</v>
      </c>
      <c r="ME27" s="299">
        <v>10345783.549999999</v>
      </c>
      <c r="MF27" s="299">
        <v>22768513.370000005</v>
      </c>
      <c r="MG27" s="299">
        <v>16029513.25</v>
      </c>
      <c r="MH27" s="299">
        <v>13982425.720000001</v>
      </c>
      <c r="MI27" s="299">
        <v>18739219.490000002</v>
      </c>
      <c r="MJ27" s="299">
        <v>11335358.65</v>
      </c>
      <c r="MK27" s="299">
        <v>17391788.260000002</v>
      </c>
      <c r="ML27" s="299">
        <v>8172606.9800000014</v>
      </c>
      <c r="MM27" s="299">
        <v>35218355.219999999</v>
      </c>
      <c r="MN27" s="299">
        <v>10544124.9</v>
      </c>
      <c r="MO27" s="299">
        <v>16419893.93</v>
      </c>
      <c r="MP27" s="299">
        <v>10556896.629999999</v>
      </c>
      <c r="MQ27" s="299">
        <v>7378406.5099999998</v>
      </c>
      <c r="MR27" s="299">
        <v>12009171.26</v>
      </c>
      <c r="MS27" s="299">
        <v>12864206.050000001</v>
      </c>
      <c r="MT27" s="299">
        <v>12920297.630000001</v>
      </c>
      <c r="MU27" s="299">
        <v>4947086.91</v>
      </c>
      <c r="MV27" s="299">
        <v>4360977.07</v>
      </c>
      <c r="MW27" s="299">
        <v>109205296.03</v>
      </c>
      <c r="MX27" s="299">
        <v>15134519.669999998</v>
      </c>
      <c r="MY27" s="299">
        <v>3305474.26</v>
      </c>
      <c r="MZ27" s="299">
        <v>39316195.019999996</v>
      </c>
      <c r="NA27" s="299">
        <v>3029191.68</v>
      </c>
      <c r="NB27" s="299">
        <v>11181895.260000002</v>
      </c>
      <c r="NC27" s="299">
        <v>9666234.9800000004</v>
      </c>
      <c r="ND27" s="299">
        <v>36026030.719999999</v>
      </c>
      <c r="NE27" s="299">
        <v>1486421.78</v>
      </c>
      <c r="NF27" s="299">
        <v>15783107.330000002</v>
      </c>
      <c r="NG27" s="299">
        <v>13412707.780000001</v>
      </c>
      <c r="NH27" s="299">
        <v>8143798.8999999985</v>
      </c>
      <c r="NI27" s="299">
        <v>59170067.399999999</v>
      </c>
      <c r="NJ27" s="299">
        <v>6458209.5499999998</v>
      </c>
      <c r="NK27" s="299">
        <v>10597223.620000001</v>
      </c>
      <c r="NL27" s="299">
        <v>5632137.5499999998</v>
      </c>
      <c r="NM27" s="299">
        <v>8911399.0099999998</v>
      </c>
      <c r="NN27" s="299">
        <v>705187.5</v>
      </c>
      <c r="NO27" s="299">
        <v>2274969.5700000003</v>
      </c>
      <c r="NP27" s="299">
        <v>32465041.240000002</v>
      </c>
      <c r="NQ27" s="299">
        <v>16186735.970000001</v>
      </c>
      <c r="NR27" s="299">
        <v>10962389.470000001</v>
      </c>
      <c r="NS27" s="299">
        <v>11098072.319999998</v>
      </c>
      <c r="NT27" s="299">
        <v>16642807.150000002</v>
      </c>
      <c r="NU27" s="299">
        <v>18550178.260000002</v>
      </c>
      <c r="NV27" s="299">
        <v>5754339.1299999999</v>
      </c>
      <c r="NW27" s="299">
        <v>19004059.07</v>
      </c>
      <c r="NX27" s="299">
        <v>9212087.2599999998</v>
      </c>
      <c r="NY27" s="299">
        <v>14020580.5</v>
      </c>
      <c r="NZ27" s="299">
        <v>13681288.5</v>
      </c>
      <c r="OA27" s="299">
        <v>9385070.4399999995</v>
      </c>
      <c r="OB27" s="299">
        <v>20102820.979999997</v>
      </c>
      <c r="OC27" s="299">
        <v>2697427.46</v>
      </c>
      <c r="OD27" s="299">
        <v>12813946.040000001</v>
      </c>
      <c r="OE27" s="299"/>
      <c r="OF27" s="299">
        <v>147874972.31999999</v>
      </c>
      <c r="OG27" s="299">
        <v>34695914.630000003</v>
      </c>
      <c r="OH27" s="299">
        <v>25133265.559999999</v>
      </c>
      <c r="OI27" s="299">
        <v>16783102.120000001</v>
      </c>
      <c r="OJ27" s="299">
        <v>28221569.860000003</v>
      </c>
      <c r="OK27" s="299">
        <v>10449490.939999999</v>
      </c>
      <c r="OL27" s="299">
        <v>24352446.410000004</v>
      </c>
      <c r="OM27" s="299">
        <v>12615606.800000001</v>
      </c>
      <c r="ON27" s="299">
        <v>7342246.0600000005</v>
      </c>
      <c r="OO27" s="299">
        <v>24258954.059999995</v>
      </c>
      <c r="OP27" s="299">
        <v>15347555.9</v>
      </c>
      <c r="OQ27" s="299">
        <v>17724154.320000004</v>
      </c>
      <c r="OR27" s="299">
        <v>16668826.369999997</v>
      </c>
      <c r="OS27" s="299">
        <v>73862765.879999995</v>
      </c>
      <c r="OT27" s="299">
        <v>4493210.3</v>
      </c>
      <c r="OU27" s="299">
        <v>22648862.860000003</v>
      </c>
      <c r="OV27" s="299">
        <v>2529360.98</v>
      </c>
      <c r="OW27" s="299">
        <v>12869438.9</v>
      </c>
      <c r="OX27" s="299">
        <v>36295179.439999998</v>
      </c>
      <c r="OY27" s="299">
        <v>6260436.21</v>
      </c>
      <c r="OZ27" s="299">
        <v>4274830.2300000004</v>
      </c>
      <c r="PA27" s="299">
        <v>12512381.039999999</v>
      </c>
      <c r="PB27" s="299">
        <v>4942127.4400000004</v>
      </c>
      <c r="PC27" s="299">
        <v>12684511.530000001</v>
      </c>
      <c r="PD27" s="299">
        <v>11572451.48</v>
      </c>
      <c r="PE27" s="299">
        <v>6210804.04</v>
      </c>
      <c r="PF27" s="299">
        <v>13810608.619999999</v>
      </c>
      <c r="PG27" s="299">
        <v>266098370.19999999</v>
      </c>
      <c r="PH27" s="299">
        <v>3897397.6199999996</v>
      </c>
      <c r="PI27" s="299">
        <v>605981.39</v>
      </c>
      <c r="PJ27" s="299">
        <v>2543829.3299999996</v>
      </c>
      <c r="PK27" s="299">
        <v>5935594.2400000002</v>
      </c>
      <c r="PL27" s="299">
        <v>3343602.1399999997</v>
      </c>
      <c r="PM27" s="299">
        <v>2671624.0400000005</v>
      </c>
      <c r="PN27" s="299">
        <v>2371507.44</v>
      </c>
      <c r="PO27" s="299">
        <v>5787085.6199999992</v>
      </c>
      <c r="PP27" s="299">
        <v>2505041.19</v>
      </c>
      <c r="PQ27" s="299">
        <v>5658806.6099999994</v>
      </c>
      <c r="PR27" s="299">
        <v>2333959.54</v>
      </c>
      <c r="PS27" s="299">
        <v>4044448.9099999997</v>
      </c>
      <c r="PT27" s="299">
        <v>7672103.7699999996</v>
      </c>
      <c r="PU27" s="299">
        <v>4870440.6500000004</v>
      </c>
      <c r="PV27" s="299">
        <v>5615165.6699999999</v>
      </c>
      <c r="PW27" s="299">
        <v>2835374.1500000004</v>
      </c>
      <c r="PX27" s="299">
        <v>1680165.2</v>
      </c>
      <c r="PY27" s="299">
        <v>2458098.67</v>
      </c>
      <c r="PZ27" s="299">
        <v>8104206.0899999999</v>
      </c>
      <c r="QA27" s="299">
        <v>6860797.0700000003</v>
      </c>
      <c r="QB27" s="299">
        <v>1297426.3699999999</v>
      </c>
      <c r="QC27" s="299">
        <v>38922498.299999997</v>
      </c>
      <c r="QD27" s="299">
        <v>5538500.9100000001</v>
      </c>
      <c r="QE27" s="299">
        <v>15172614.67</v>
      </c>
      <c r="QF27" s="299">
        <v>8813192.4100000001</v>
      </c>
      <c r="QG27" s="299">
        <v>5901038.1100000003</v>
      </c>
      <c r="QH27" s="299">
        <v>24890596.949999999</v>
      </c>
      <c r="QI27" s="299">
        <v>5654749.6799999997</v>
      </c>
      <c r="QJ27" s="299">
        <v>1384484.6300000001</v>
      </c>
      <c r="QK27" s="299">
        <v>23108587.460000001</v>
      </c>
      <c r="QL27" s="299">
        <v>4516230.1099999994</v>
      </c>
      <c r="QM27" s="299">
        <v>4943024.0199999996</v>
      </c>
      <c r="QN27" s="299">
        <v>48467896.630000003</v>
      </c>
      <c r="QO27" s="299">
        <v>29399437.920000002</v>
      </c>
      <c r="QP27" s="299">
        <v>8706422.9000000004</v>
      </c>
      <c r="QQ27" s="299">
        <v>18675398.850000001</v>
      </c>
      <c r="QR27" s="299">
        <v>22238086.77</v>
      </c>
      <c r="QS27" s="299">
        <v>17445581.280000001</v>
      </c>
      <c r="QT27" s="299">
        <v>13930638.949999999</v>
      </c>
      <c r="QU27" s="299">
        <v>8980391.4000000004</v>
      </c>
      <c r="QV27" s="299">
        <v>18152496.07</v>
      </c>
      <c r="QW27" s="299">
        <v>25472941.549999997</v>
      </c>
      <c r="QX27" s="299">
        <v>7043980.9799999995</v>
      </c>
      <c r="QY27" s="299">
        <v>1728915.04</v>
      </c>
      <c r="QZ27" s="299">
        <v>4591255.41</v>
      </c>
      <c r="RA27" s="299">
        <v>17060513.530000001</v>
      </c>
      <c r="RB27" s="299">
        <v>6916029</v>
      </c>
      <c r="RC27" s="299">
        <v>5183788.38</v>
      </c>
      <c r="RD27" s="299">
        <v>6454107.4900000002</v>
      </c>
      <c r="RE27" s="299">
        <v>6928992.9699999997</v>
      </c>
      <c r="RF27" s="299">
        <v>6821806.0899999999</v>
      </c>
      <c r="RG27" s="299">
        <v>4173303.63</v>
      </c>
      <c r="RH27" s="299">
        <v>28549106.030000001</v>
      </c>
      <c r="RI27" s="299">
        <v>11442897.43</v>
      </c>
      <c r="RJ27" s="299">
        <v>5063472.9799999995</v>
      </c>
      <c r="RK27" s="299">
        <v>2600529.64</v>
      </c>
      <c r="RL27" s="299">
        <v>927526.95</v>
      </c>
      <c r="RM27" s="299">
        <v>6797303.8700000001</v>
      </c>
      <c r="RN27" s="299">
        <v>23809549.009999998</v>
      </c>
      <c r="RO27" s="299">
        <v>8741839.9499999993</v>
      </c>
      <c r="RP27" s="299">
        <v>1863665.2299999997</v>
      </c>
      <c r="RQ27" s="299">
        <v>8439634.4000000004</v>
      </c>
      <c r="RR27" s="299">
        <v>22142918.41</v>
      </c>
      <c r="RS27" s="299">
        <v>26888940.690000005</v>
      </c>
      <c r="RT27" s="299">
        <v>14329717.82</v>
      </c>
      <c r="RU27" s="299">
        <v>14233586.619999999</v>
      </c>
      <c r="RV27" s="299">
        <v>12987819.260000002</v>
      </c>
      <c r="RW27" s="299">
        <v>9473182.5099999998</v>
      </c>
      <c r="RX27" s="299">
        <v>5661106.7700000005</v>
      </c>
      <c r="RY27" s="299">
        <v>8631284.75</v>
      </c>
      <c r="RZ27" s="299">
        <v>4380314.22</v>
      </c>
      <c r="SA27" s="299">
        <v>128683555.80000001</v>
      </c>
      <c r="SB27" s="299">
        <v>2284047.41</v>
      </c>
      <c r="SC27" s="299">
        <v>18803059.140000001</v>
      </c>
      <c r="SD27" s="299">
        <v>8912450.7100000009</v>
      </c>
      <c r="SE27" s="299">
        <v>1839236.68</v>
      </c>
      <c r="SF27" s="299">
        <v>2543303.16</v>
      </c>
      <c r="SG27" s="299">
        <v>6158200.3399999999</v>
      </c>
      <c r="SH27" s="299">
        <v>19718667.079999998</v>
      </c>
      <c r="SI27" s="299">
        <v>4500890.67</v>
      </c>
      <c r="SJ27" s="299">
        <v>2769502.69</v>
      </c>
      <c r="SK27" s="299">
        <v>3389346.63</v>
      </c>
      <c r="SL27" s="299">
        <v>8621448.8300000001</v>
      </c>
      <c r="SM27" s="299">
        <v>3857681.13</v>
      </c>
      <c r="SN27" s="299">
        <v>18788021.770000003</v>
      </c>
      <c r="SO27" s="299">
        <v>5384819.1000000006</v>
      </c>
      <c r="SP27" s="299">
        <v>6147630.9199999999</v>
      </c>
      <c r="SQ27" s="299">
        <v>9843442.9699999988</v>
      </c>
      <c r="SR27" s="299">
        <v>8604712.5200000014</v>
      </c>
      <c r="SS27" s="299">
        <v>13163508.08</v>
      </c>
      <c r="ST27" s="299">
        <v>2470433.2500000005</v>
      </c>
      <c r="SU27" s="299">
        <v>9826243.129999999</v>
      </c>
      <c r="SV27" s="299">
        <v>5535965.5999999996</v>
      </c>
      <c r="SW27" s="299">
        <v>9581801.7400000021</v>
      </c>
      <c r="SX27" s="299">
        <v>17404174.829999998</v>
      </c>
      <c r="SY27" s="299">
        <v>7714596.3899999997</v>
      </c>
      <c r="SZ27" s="299">
        <v>2764925.84</v>
      </c>
      <c r="TA27" s="299">
        <v>5770404.9399999995</v>
      </c>
      <c r="TB27" s="299">
        <v>5402108.3300000001</v>
      </c>
      <c r="TC27" s="299">
        <v>4128781.9699999997</v>
      </c>
      <c r="TD27" s="299">
        <v>17011608.59</v>
      </c>
      <c r="TE27" s="299">
        <v>14430812.34</v>
      </c>
      <c r="TF27" s="299">
        <v>11360751.129999999</v>
      </c>
      <c r="TG27" s="299">
        <v>13839840.57</v>
      </c>
      <c r="TH27" s="299">
        <v>9652519.5600000005</v>
      </c>
      <c r="TI27" s="299">
        <v>4434930.4600000009</v>
      </c>
      <c r="TJ27" s="299">
        <v>46629078.250000007</v>
      </c>
      <c r="TK27" s="299">
        <v>1742593.28</v>
      </c>
      <c r="TL27" s="299">
        <v>18364592.829999998</v>
      </c>
      <c r="TM27" s="299">
        <v>8458181.9100000001</v>
      </c>
      <c r="TN27" s="299">
        <v>8896177.2799999993</v>
      </c>
      <c r="TO27" s="299">
        <v>36500259.880000003</v>
      </c>
      <c r="TP27" s="299">
        <v>21224653.609999999</v>
      </c>
      <c r="TQ27" s="299">
        <v>11619237.109999999</v>
      </c>
      <c r="TR27" s="299">
        <v>10930133.91</v>
      </c>
      <c r="TS27" s="299">
        <v>4077047.58</v>
      </c>
      <c r="TT27" s="299">
        <v>8262592.7799999993</v>
      </c>
      <c r="TU27" s="299">
        <v>95916475.170000032</v>
      </c>
      <c r="TV27" s="299">
        <v>19018831.189999998</v>
      </c>
      <c r="TW27" s="299">
        <v>4185884.5700000008</v>
      </c>
      <c r="TX27" s="299">
        <v>51873957.109999999</v>
      </c>
      <c r="TY27" s="299">
        <v>3864123.9200000004</v>
      </c>
      <c r="TZ27" s="299">
        <v>9703272.0399999991</v>
      </c>
      <c r="UA27" s="299">
        <v>21167948.890000001</v>
      </c>
      <c r="UB27" s="299">
        <v>5209992.83</v>
      </c>
      <c r="UC27" s="299">
        <v>2925562.1999999997</v>
      </c>
      <c r="UD27" s="299">
        <v>8501082.8599999994</v>
      </c>
      <c r="UE27" s="299">
        <v>23471327.850000001</v>
      </c>
      <c r="UF27" s="299">
        <v>29379858.670000002</v>
      </c>
      <c r="UG27" s="299">
        <v>11463062.85</v>
      </c>
      <c r="UH27" s="299">
        <v>24487470.440000001</v>
      </c>
      <c r="UI27" s="299">
        <v>6714467.1199999992</v>
      </c>
      <c r="UJ27" s="299">
        <v>4918919.1099999994</v>
      </c>
      <c r="UK27" s="299">
        <v>5028377.8800000008</v>
      </c>
      <c r="UL27" s="299">
        <v>4565419.3</v>
      </c>
      <c r="UM27" s="299">
        <v>37261707.010000005</v>
      </c>
      <c r="UN27" s="299">
        <v>5691181.8100000005</v>
      </c>
      <c r="UO27" s="299">
        <v>4973349.75</v>
      </c>
      <c r="UP27" s="299">
        <v>2873075.32</v>
      </c>
      <c r="UQ27" s="299">
        <v>20110006.5</v>
      </c>
      <c r="UR27" s="299">
        <v>5098806.3899999997</v>
      </c>
      <c r="US27" s="299">
        <v>11115723.98</v>
      </c>
      <c r="UT27" s="299">
        <v>10663295.779999999</v>
      </c>
      <c r="UU27" s="299">
        <v>12042271.899999999</v>
      </c>
      <c r="UV27" s="299">
        <v>9524349.7799999993</v>
      </c>
      <c r="UW27" s="299">
        <v>10533714.030000001</v>
      </c>
      <c r="UX27" s="299">
        <v>4706495.5600000005</v>
      </c>
      <c r="UY27" s="299">
        <v>5527933.3599999994</v>
      </c>
      <c r="UZ27" s="299">
        <v>25850268.579999998</v>
      </c>
      <c r="VA27" s="299">
        <v>8618381.1899999995</v>
      </c>
      <c r="VB27" s="299">
        <v>19912430.960000001</v>
      </c>
      <c r="VC27" s="299">
        <v>11499874.960000001</v>
      </c>
      <c r="VD27" s="299">
        <v>5670248.8700000001</v>
      </c>
      <c r="VE27" s="299">
        <v>3190019.36</v>
      </c>
      <c r="VF27" s="299">
        <v>246668067.63</v>
      </c>
      <c r="VG27" s="299">
        <v>14308348.149999999</v>
      </c>
      <c r="VH27" s="299">
        <v>12449184.92</v>
      </c>
      <c r="VI27" s="299">
        <v>3966133.5900000003</v>
      </c>
      <c r="VJ27" s="299">
        <v>5814453.6100000003</v>
      </c>
      <c r="VK27" s="299">
        <v>12726007.300000001</v>
      </c>
      <c r="VL27" s="299">
        <v>20432237.439999998</v>
      </c>
      <c r="VM27" s="299">
        <v>4823236.1900000004</v>
      </c>
      <c r="VN27" s="299">
        <v>11162843.24</v>
      </c>
      <c r="VO27" s="299">
        <v>18771964.300000001</v>
      </c>
      <c r="VP27" s="299">
        <v>4743358.07</v>
      </c>
      <c r="VQ27" s="299">
        <v>15338325.889999999</v>
      </c>
      <c r="VR27" s="299">
        <v>4922199.3499999996</v>
      </c>
      <c r="VS27" s="299">
        <v>8042692.8700000001</v>
      </c>
      <c r="VT27" s="299">
        <v>31160518.659999996</v>
      </c>
      <c r="VU27" s="299">
        <v>13719675.4</v>
      </c>
      <c r="VV27" s="299">
        <v>29853010.010000002</v>
      </c>
      <c r="VW27" s="299">
        <v>14260442.280000001</v>
      </c>
      <c r="VX27" s="299">
        <v>2494378.92</v>
      </c>
      <c r="VY27" s="299">
        <v>15222534.779999997</v>
      </c>
      <c r="VZ27" s="299">
        <v>36872512.759999998</v>
      </c>
      <c r="WA27" s="299">
        <v>3779689.4</v>
      </c>
      <c r="WB27" s="299">
        <v>5005328.6400000006</v>
      </c>
      <c r="WC27" s="299">
        <v>5232995.17</v>
      </c>
      <c r="WD27" s="299">
        <v>10454766.420000002</v>
      </c>
      <c r="WE27" s="299">
        <v>3344493.53</v>
      </c>
      <c r="WF27" s="299">
        <v>4483914.47</v>
      </c>
      <c r="WG27" s="299">
        <v>3617809.32</v>
      </c>
      <c r="WH27" s="299">
        <v>6537879.5900000008</v>
      </c>
      <c r="WI27" s="299">
        <v>5157899.0000000009</v>
      </c>
      <c r="WJ27" s="299">
        <v>519379.36000000004</v>
      </c>
      <c r="WK27" s="299">
        <v>4011145.7800000003</v>
      </c>
      <c r="WL27" s="299">
        <v>436043</v>
      </c>
      <c r="WM27" s="299">
        <v>94323044.849999994</v>
      </c>
      <c r="WN27" s="299">
        <v>15260331.219999999</v>
      </c>
      <c r="WO27" s="299">
        <v>24952362.599999998</v>
      </c>
      <c r="WP27" s="299">
        <v>23737892.920000002</v>
      </c>
      <c r="WQ27" s="299">
        <v>26179329.699999999</v>
      </c>
      <c r="WR27" s="299">
        <v>23645537.23</v>
      </c>
      <c r="WS27" s="299">
        <v>42024259.299999997</v>
      </c>
      <c r="WT27" s="299">
        <v>26542017.979999997</v>
      </c>
      <c r="WU27" s="299">
        <v>10851612.779999999</v>
      </c>
      <c r="WV27" s="299">
        <v>39455333.530000001</v>
      </c>
      <c r="WW27" s="299">
        <v>34034044.93</v>
      </c>
      <c r="WX27" s="299">
        <v>14497079.16</v>
      </c>
      <c r="WY27" s="299">
        <v>16173406.549999999</v>
      </c>
      <c r="WZ27" s="299">
        <v>16252175.08</v>
      </c>
      <c r="XA27" s="299">
        <v>10882811.33</v>
      </c>
      <c r="XB27" s="299">
        <v>8372077.4500000002</v>
      </c>
      <c r="XC27" s="299">
        <v>9749235.5199999977</v>
      </c>
      <c r="XD27" s="299">
        <v>15369015.07</v>
      </c>
      <c r="XE27" s="299">
        <v>6921620.5800000001</v>
      </c>
      <c r="XF27" s="299">
        <v>10888202.09</v>
      </c>
      <c r="XG27" s="299">
        <v>14542743.919999998</v>
      </c>
      <c r="XH27" s="299">
        <v>15376068.33</v>
      </c>
      <c r="XI27" s="299">
        <v>6398910.2499999991</v>
      </c>
      <c r="XJ27" s="299">
        <v>52768617.959999993</v>
      </c>
      <c r="XK27" s="299">
        <v>9871211.0600000005</v>
      </c>
      <c r="XL27" s="299">
        <v>22126165.370000005</v>
      </c>
      <c r="XM27" s="299">
        <v>13159124.579999998</v>
      </c>
      <c r="XN27" s="299">
        <v>25110458.850000001</v>
      </c>
      <c r="XO27" s="299">
        <v>12427526.93</v>
      </c>
      <c r="XP27" s="299">
        <v>16512087.48</v>
      </c>
      <c r="XQ27" s="299">
        <v>7308929.4399999995</v>
      </c>
      <c r="XR27" s="299">
        <v>17288180.939999998</v>
      </c>
      <c r="XS27" s="299">
        <v>26752791.16</v>
      </c>
      <c r="XT27" s="299">
        <v>9733640.9499999993</v>
      </c>
      <c r="XU27" s="299">
        <v>12030674.290000001</v>
      </c>
      <c r="XV27" s="299">
        <v>7058738.6599999992</v>
      </c>
      <c r="XW27" s="299">
        <v>5100343.08</v>
      </c>
      <c r="XX27" s="299">
        <v>6258883.8499999996</v>
      </c>
      <c r="XY27" s="299">
        <v>6534687.6699999999</v>
      </c>
      <c r="XZ27" s="299">
        <v>5155227.82</v>
      </c>
      <c r="YA27" s="299">
        <v>25050874.850000001</v>
      </c>
      <c r="YB27" s="299">
        <v>9583568.3000000007</v>
      </c>
      <c r="YC27" s="299">
        <v>9198872.7599999998</v>
      </c>
      <c r="YD27" s="299">
        <v>8027021.8399999999</v>
      </c>
      <c r="YE27" s="299">
        <v>6899399.1699999999</v>
      </c>
      <c r="YF27" s="299">
        <v>7081113.54</v>
      </c>
      <c r="YG27" s="299">
        <v>5043327.9400000004</v>
      </c>
      <c r="YH27" s="299">
        <v>11223604.1</v>
      </c>
      <c r="YI27" s="299">
        <v>2286115.81</v>
      </c>
      <c r="YJ27" s="299">
        <v>4742195.7300000004</v>
      </c>
      <c r="YK27" s="299">
        <v>3121474.29</v>
      </c>
      <c r="YL27" s="299">
        <v>2734969.51</v>
      </c>
      <c r="YM27" s="299">
        <v>1626103.51</v>
      </c>
      <c r="YN27" s="299">
        <v>1275533.74</v>
      </c>
      <c r="YO27" s="299">
        <v>2337454.2000000002</v>
      </c>
      <c r="YP27" s="299">
        <v>13124823.239999998</v>
      </c>
      <c r="YQ27" s="299">
        <v>31719332.329999998</v>
      </c>
      <c r="YR27" s="299">
        <v>3711254.7</v>
      </c>
      <c r="YS27" s="299">
        <v>11343254.390000001</v>
      </c>
      <c r="YT27" s="299">
        <v>4269686.07</v>
      </c>
      <c r="YU27" s="299">
        <v>8677140.629999999</v>
      </c>
      <c r="YV27" s="299">
        <v>3169167.37</v>
      </c>
      <c r="YW27" s="299">
        <v>3438208.13</v>
      </c>
      <c r="YX27" s="299">
        <v>7412891.79</v>
      </c>
      <c r="YY27" s="299">
        <v>5319960.66</v>
      </c>
      <c r="YZ27" s="299">
        <v>10159777.470000001</v>
      </c>
      <c r="ZA27" s="299">
        <v>3533700.6200000006</v>
      </c>
      <c r="ZB27" s="299">
        <v>2112512.96</v>
      </c>
      <c r="ZC27" s="299">
        <v>3050569.66</v>
      </c>
      <c r="ZD27" s="299">
        <v>5522898.3700000001</v>
      </c>
      <c r="ZE27" s="299">
        <v>6127469.9900000002</v>
      </c>
      <c r="ZF27" s="299">
        <v>3048799.1300000004</v>
      </c>
      <c r="ZG27" s="299">
        <v>2425855.7800000003</v>
      </c>
      <c r="ZH27" s="299">
        <v>3078244.61</v>
      </c>
      <c r="ZI27" s="299">
        <v>926426.33</v>
      </c>
      <c r="ZJ27" s="299">
        <v>2540599.9800000004</v>
      </c>
      <c r="ZK27" s="299">
        <v>10699831.760000002</v>
      </c>
      <c r="ZL27" s="299">
        <v>1927341.26</v>
      </c>
      <c r="ZM27" s="299">
        <v>37342151.719999999</v>
      </c>
      <c r="ZN27" s="299">
        <v>2670532.4</v>
      </c>
      <c r="ZO27" s="299">
        <v>3896812.39</v>
      </c>
      <c r="ZP27" s="299">
        <v>4480843.29</v>
      </c>
      <c r="ZQ27" s="299">
        <v>2995999.3899999997</v>
      </c>
      <c r="ZR27" s="299">
        <v>5489506.2100000009</v>
      </c>
      <c r="ZS27" s="299">
        <v>5862730.8200000003</v>
      </c>
      <c r="ZT27" s="299">
        <v>190208227.28</v>
      </c>
      <c r="ZU27" s="299">
        <v>9150306</v>
      </c>
      <c r="ZV27" s="299">
        <v>5503833.8799999999</v>
      </c>
      <c r="ZW27" s="299">
        <v>14145209.829999998</v>
      </c>
      <c r="ZX27" s="299">
        <v>10669672.709999999</v>
      </c>
      <c r="ZY27" s="299">
        <v>5934636.3599999994</v>
      </c>
      <c r="ZZ27" s="299">
        <v>13991895.75</v>
      </c>
      <c r="AAA27" s="299">
        <v>11712682.25</v>
      </c>
      <c r="AAB27" s="299">
        <v>16953179.280000001</v>
      </c>
      <c r="AAC27" s="299">
        <v>3913154.29</v>
      </c>
      <c r="AAD27" s="299">
        <v>4392758.55</v>
      </c>
      <c r="AAE27" s="299">
        <v>18926200.660000004</v>
      </c>
      <c r="AAF27" s="299">
        <v>9708334.1799999997</v>
      </c>
      <c r="AAG27" s="299">
        <v>3635194.15</v>
      </c>
      <c r="AAH27" s="299">
        <v>4676629.1100000003</v>
      </c>
      <c r="AAI27" s="299">
        <v>2262505.71</v>
      </c>
      <c r="AAJ27" s="299">
        <v>1602143.92</v>
      </c>
      <c r="AAK27" s="299">
        <v>8648020.8200000003</v>
      </c>
      <c r="AAL27" s="299">
        <v>3517841.18</v>
      </c>
      <c r="AAM27" s="299">
        <v>26268279.009999998</v>
      </c>
      <c r="AAN27" s="299">
        <v>24458497.52</v>
      </c>
      <c r="AAO27" s="299">
        <v>5395662.4499999993</v>
      </c>
      <c r="AAP27" s="299">
        <v>4458780.72</v>
      </c>
      <c r="AAQ27" s="299">
        <v>2386417.34</v>
      </c>
      <c r="AAR27" s="299">
        <v>3016975</v>
      </c>
      <c r="AAS27" s="299">
        <v>2737959.51</v>
      </c>
      <c r="AAT27" s="299">
        <v>39685729.890000001</v>
      </c>
      <c r="AAU27" s="299">
        <v>18728925.639999997</v>
      </c>
      <c r="AAV27" s="299">
        <v>11164217.220000001</v>
      </c>
      <c r="AAW27" s="299">
        <v>25324586.170000002</v>
      </c>
      <c r="AAX27" s="299">
        <v>16427134.16</v>
      </c>
      <c r="AAY27" s="299">
        <v>10544041.479999999</v>
      </c>
      <c r="AAZ27" s="299">
        <v>7428078.7999999998</v>
      </c>
      <c r="ABA27" s="299">
        <v>16336571.5</v>
      </c>
      <c r="ABB27" s="299">
        <v>16356760.27</v>
      </c>
      <c r="ABC27" s="299">
        <v>4931453.8900000006</v>
      </c>
      <c r="ABD27" s="299">
        <v>10874390.790000001</v>
      </c>
      <c r="ABE27" s="299">
        <v>2596532.2400000002</v>
      </c>
      <c r="ABF27" s="299">
        <v>3149878.89</v>
      </c>
      <c r="ABG27" s="299">
        <v>8991193.4999999981</v>
      </c>
      <c r="ABH27" s="299">
        <v>1098751.26</v>
      </c>
      <c r="ABI27" s="299">
        <v>2989133.33</v>
      </c>
      <c r="ABJ27" s="299">
        <v>2541286.3299999996</v>
      </c>
      <c r="ABK27" s="299">
        <v>9390486.3300000001</v>
      </c>
      <c r="ABL27" s="299">
        <v>3184425.9199999995</v>
      </c>
      <c r="ABM27" s="299">
        <v>55411078.700000003</v>
      </c>
      <c r="ABN27" s="299">
        <v>1267479.8</v>
      </c>
      <c r="ABO27" s="299">
        <v>1097023.76</v>
      </c>
      <c r="ABP27" s="299">
        <v>7170013.5999999996</v>
      </c>
      <c r="ABQ27" s="299">
        <v>3334775.9899999998</v>
      </c>
      <c r="ABR27" s="299">
        <v>1886546.8900000001</v>
      </c>
      <c r="ABS27" s="299">
        <v>4699952.5199999996</v>
      </c>
      <c r="ABT27" s="299">
        <v>14024328.220000001</v>
      </c>
      <c r="ABU27" s="299">
        <v>42386763.330000006</v>
      </c>
      <c r="ABV27" s="299">
        <v>4861689.4000000004</v>
      </c>
      <c r="ABW27" s="299">
        <v>2335385.5999999996</v>
      </c>
      <c r="ABX27" s="299">
        <v>1040841.8</v>
      </c>
      <c r="ABY27" s="299">
        <v>3305258.8899999997</v>
      </c>
      <c r="ABZ27" s="299">
        <v>3824828</v>
      </c>
      <c r="ACA27" s="299">
        <v>2077727.7999999998</v>
      </c>
      <c r="ACB27" s="299">
        <v>2644305.6500000004</v>
      </c>
      <c r="ACC27" s="299">
        <v>1067102.95</v>
      </c>
      <c r="ACD27" s="299">
        <v>558688.30000000005</v>
      </c>
      <c r="ACE27" s="299">
        <v>947424.26</v>
      </c>
      <c r="ACF27" s="299">
        <v>17699900.700000003</v>
      </c>
      <c r="ACG27" s="299">
        <v>41665824.99000001</v>
      </c>
      <c r="ACH27" s="299">
        <v>7814190.6400000006</v>
      </c>
      <c r="ACI27" s="299">
        <v>4917808.78</v>
      </c>
      <c r="ACJ27" s="299">
        <v>8149297.3399999999</v>
      </c>
      <c r="ACK27" s="299">
        <v>4236460.120000001</v>
      </c>
      <c r="ACL27" s="299">
        <v>10905663.870000001</v>
      </c>
      <c r="ACM27" s="299">
        <v>9261837.0299999993</v>
      </c>
      <c r="ACN27" s="299">
        <v>9054988.4500000011</v>
      </c>
      <c r="ACO27" s="299">
        <v>77275458.450000003</v>
      </c>
      <c r="ACP27" s="299">
        <v>5024776.78</v>
      </c>
      <c r="ACQ27" s="299">
        <v>12075466.939999999</v>
      </c>
      <c r="ACR27" s="299">
        <v>27930317.350000001</v>
      </c>
      <c r="ACS27" s="299">
        <v>4090419.12</v>
      </c>
      <c r="ACT27" s="299">
        <v>6691729.3699999992</v>
      </c>
      <c r="ACU27" s="299">
        <v>7680345.9000000004</v>
      </c>
      <c r="ACV27" s="299">
        <v>2534019.16</v>
      </c>
      <c r="ACW27" s="299">
        <v>305163527.39999998</v>
      </c>
      <c r="ACX27" s="299">
        <v>5725450.9199999999</v>
      </c>
      <c r="ACY27" s="299">
        <v>13723029.74</v>
      </c>
      <c r="ACZ27" s="299">
        <v>1344391.2999999998</v>
      </c>
      <c r="ADA27" s="299">
        <v>5864935.3100000005</v>
      </c>
      <c r="ADB27" s="299">
        <v>4808570.58</v>
      </c>
      <c r="ADC27" s="299">
        <v>4620447.18</v>
      </c>
      <c r="ADD27" s="299">
        <v>2476003.33</v>
      </c>
      <c r="ADE27" s="299">
        <v>2878121</v>
      </c>
      <c r="ADF27" s="299">
        <v>7124936.79</v>
      </c>
      <c r="ADG27" s="299">
        <v>11236995.35</v>
      </c>
      <c r="ADH27" s="299">
        <v>5004870.5600000005</v>
      </c>
      <c r="ADI27" s="299">
        <v>8134835.3100000005</v>
      </c>
      <c r="ADJ27" s="299">
        <v>4658081.04</v>
      </c>
      <c r="ADK27" s="299">
        <v>2134501.65</v>
      </c>
      <c r="ADL27" s="299">
        <v>2436505.4</v>
      </c>
      <c r="ADM27" s="299">
        <v>4015890.65</v>
      </c>
      <c r="ADN27" s="299">
        <v>3567825</v>
      </c>
      <c r="ADO27" s="299">
        <v>7597308.5399999991</v>
      </c>
      <c r="ADP27" s="299"/>
      <c r="ADQ27" s="299">
        <v>100665349.94</v>
      </c>
      <c r="ADR27" s="299">
        <v>37434477.700000003</v>
      </c>
      <c r="ADS27" s="299">
        <v>26131788.080000002</v>
      </c>
      <c r="ADT27" s="299">
        <v>22619156.229999993</v>
      </c>
      <c r="ADU27" s="299">
        <v>15159126.370000001</v>
      </c>
      <c r="ADV27" s="299">
        <v>29661313.699999999</v>
      </c>
      <c r="ADW27" s="299">
        <v>13066596.210000001</v>
      </c>
      <c r="ADX27" s="299">
        <v>12144837.059999999</v>
      </c>
      <c r="ADY27" s="299">
        <v>10321538.189999999</v>
      </c>
      <c r="ADZ27" s="299">
        <v>5363118.83</v>
      </c>
      <c r="AEA27" s="299">
        <v>12581245.23</v>
      </c>
      <c r="AEB27" s="299">
        <v>12880919.17</v>
      </c>
      <c r="AEC27" s="299">
        <v>12746807.75</v>
      </c>
      <c r="AED27" s="299">
        <v>13752382.390000001</v>
      </c>
      <c r="AEE27" s="299">
        <v>10630246.34</v>
      </c>
      <c r="AEF27" s="299">
        <v>14163432.48</v>
      </c>
      <c r="AEG27" s="299">
        <v>5448746.4299999997</v>
      </c>
      <c r="AEH27" s="299">
        <v>5469673.8100000005</v>
      </c>
      <c r="AEI27" s="299">
        <v>4689157.7200000007</v>
      </c>
      <c r="AEJ27" s="299">
        <v>6394755.3399999999</v>
      </c>
      <c r="AEK27" s="299">
        <v>6102293.2199999997</v>
      </c>
      <c r="AEL27" s="299">
        <v>2690265.3899999997</v>
      </c>
      <c r="AEM27" s="299">
        <v>8155528.7300000004</v>
      </c>
      <c r="AEN27" s="299">
        <v>17487168.300000001</v>
      </c>
      <c r="AEO27" s="299">
        <v>6310373</v>
      </c>
      <c r="AEP27" s="299">
        <v>10455703.92</v>
      </c>
      <c r="AEQ27" s="299">
        <v>6561037.25</v>
      </c>
      <c r="AER27" s="299">
        <v>8972824.4299999997</v>
      </c>
      <c r="AES27" s="299">
        <v>3386696.01</v>
      </c>
      <c r="AET27" s="299">
        <v>2089178.0199999998</v>
      </c>
      <c r="AEU27" s="299">
        <v>13629227.690000001</v>
      </c>
      <c r="AEV27" s="299">
        <v>10601162.57</v>
      </c>
      <c r="AEW27" s="299">
        <v>2711232.9299999997</v>
      </c>
      <c r="AEX27" s="299">
        <v>9080179.9800000004</v>
      </c>
      <c r="AEY27" s="299">
        <v>4902487.8899999997</v>
      </c>
      <c r="AEZ27" s="299">
        <v>24068327.229999997</v>
      </c>
      <c r="AFA27" s="299">
        <v>12793734.74</v>
      </c>
      <c r="AFB27" s="299">
        <v>8305823.9100000001</v>
      </c>
      <c r="AFC27" s="299">
        <v>6256617.7300000004</v>
      </c>
      <c r="AFD27" s="299">
        <v>28499810.390000008</v>
      </c>
      <c r="AFE27" s="299">
        <v>9616375.6400000006</v>
      </c>
      <c r="AFF27" s="299">
        <v>5206896.25</v>
      </c>
      <c r="AFG27" s="299">
        <v>10956068.25</v>
      </c>
      <c r="AFH27" s="299">
        <v>6138169.5</v>
      </c>
      <c r="AFI27" s="299">
        <v>14096623.549999999</v>
      </c>
      <c r="AFJ27" s="299">
        <v>9329985.0100000016</v>
      </c>
      <c r="AFK27" s="299">
        <v>59579504.259999998</v>
      </c>
      <c r="AFL27" s="299">
        <v>10817491.799999999</v>
      </c>
      <c r="AFM27" s="299">
        <v>15097856.349999998</v>
      </c>
      <c r="AFN27" s="299">
        <v>7183800</v>
      </c>
      <c r="AFO27" s="299">
        <v>16524853.800000001</v>
      </c>
      <c r="AFP27" s="299">
        <v>17179581.239999998</v>
      </c>
      <c r="AFQ27" s="299">
        <v>4908427.6599999992</v>
      </c>
      <c r="AFR27" s="299">
        <v>13295419.670000002</v>
      </c>
      <c r="AFS27" s="299">
        <v>193799843.49000001</v>
      </c>
      <c r="AFT27" s="299">
        <v>23837419.579999998</v>
      </c>
      <c r="AFU27" s="299">
        <v>5440713.7299999995</v>
      </c>
      <c r="AFV27" s="299">
        <v>26652894.710000001</v>
      </c>
      <c r="AFW27" s="299">
        <v>17008233</v>
      </c>
      <c r="AFX27" s="299">
        <v>15263253.5</v>
      </c>
      <c r="AFY27" s="299">
        <v>7592355.9199999999</v>
      </c>
      <c r="AFZ27" s="299">
        <v>12673367.48</v>
      </c>
      <c r="AGA27" s="299">
        <v>2893902.61</v>
      </c>
      <c r="AGB27" s="299">
        <v>8142327.9399999995</v>
      </c>
      <c r="AGC27" s="299">
        <v>14664548.859999999</v>
      </c>
      <c r="AGD27" s="299">
        <v>7067067.7699999996</v>
      </c>
      <c r="AGE27" s="299">
        <v>5726916.75</v>
      </c>
      <c r="AGF27" s="299">
        <v>10803889.57</v>
      </c>
      <c r="AGG27" s="299">
        <v>7851269.6199999992</v>
      </c>
      <c r="AGH27" s="299">
        <v>5844905.9900000002</v>
      </c>
      <c r="AGI27" s="299">
        <v>4492737.8899999997</v>
      </c>
      <c r="AGJ27" s="299">
        <v>7653111.6899999995</v>
      </c>
      <c r="AGK27" s="299">
        <v>5691483.04</v>
      </c>
      <c r="AGL27" s="299">
        <v>3689960.15</v>
      </c>
      <c r="AGM27" s="299">
        <v>5500824.790000001</v>
      </c>
      <c r="AGN27" s="299">
        <v>8016472.2999999998</v>
      </c>
      <c r="AGO27" s="299">
        <v>3575830.87</v>
      </c>
      <c r="AGP27" s="299">
        <v>3634505.29</v>
      </c>
    </row>
    <row r="28" spans="1:874" s="300" customFormat="1" x14ac:dyDescent="0.25">
      <c r="A28" s="300" t="s">
        <v>2208</v>
      </c>
      <c r="B28" s="301"/>
      <c r="D28" s="302">
        <v>2762627496.04</v>
      </c>
      <c r="E28" s="302">
        <v>176920679.88</v>
      </c>
      <c r="F28" s="302">
        <v>299125121.56999999</v>
      </c>
      <c r="G28" s="302">
        <v>87535466.229999989</v>
      </c>
      <c r="H28" s="302">
        <v>338012369.71999997</v>
      </c>
      <c r="I28" s="302">
        <v>144001600.40000001</v>
      </c>
      <c r="J28" s="302">
        <v>253682000.71000001</v>
      </c>
      <c r="K28" s="302">
        <v>154536644.09999999</v>
      </c>
      <c r="L28" s="302">
        <v>151927646.34000003</v>
      </c>
      <c r="M28" s="302">
        <v>119428836.33999997</v>
      </c>
      <c r="N28" s="302">
        <v>90710658.5</v>
      </c>
      <c r="O28" s="302">
        <v>89471930.629999995</v>
      </c>
      <c r="P28" s="302">
        <v>82582117.330000013</v>
      </c>
      <c r="Q28" s="302">
        <v>97648903.520000011</v>
      </c>
      <c r="R28" s="302">
        <v>83743075.209999993</v>
      </c>
      <c r="S28" s="302">
        <v>187239232.31999999</v>
      </c>
      <c r="T28" s="302">
        <v>135897644.18999997</v>
      </c>
      <c r="U28" s="302">
        <v>28450222.089999996</v>
      </c>
      <c r="V28" s="302">
        <v>1860255733.7900002</v>
      </c>
      <c r="W28" s="302">
        <v>447713073.31999999</v>
      </c>
      <c r="X28" s="302">
        <v>110028612.23</v>
      </c>
      <c r="Y28" s="302">
        <v>201338327.91000003</v>
      </c>
      <c r="Z28" s="302">
        <v>141091349.85000002</v>
      </c>
      <c r="AA28" s="302">
        <v>152395559.05999997</v>
      </c>
      <c r="AB28" s="302">
        <v>63042029.290000007</v>
      </c>
      <c r="AC28" s="302">
        <v>449150400.62000006</v>
      </c>
      <c r="AD28" s="302">
        <v>167453386.16999999</v>
      </c>
      <c r="AE28" s="302">
        <v>95205510.87999998</v>
      </c>
      <c r="AF28" s="302">
        <v>360047414.69</v>
      </c>
      <c r="AG28" s="302">
        <v>134349527.20999998</v>
      </c>
      <c r="AH28" s="302">
        <v>255375444.94</v>
      </c>
      <c r="AI28" s="302">
        <v>193669141.10999998</v>
      </c>
      <c r="AJ28" s="302">
        <v>130154381.76999998</v>
      </c>
      <c r="AK28" s="302">
        <v>68162806.399999991</v>
      </c>
      <c r="AL28" s="302">
        <v>113159273.41</v>
      </c>
      <c r="AM28" s="302">
        <v>158575775.60999998</v>
      </c>
      <c r="AN28" s="302">
        <v>77449609.920000002</v>
      </c>
      <c r="AO28" s="302">
        <v>86890617.799999982</v>
      </c>
      <c r="AP28" s="302">
        <v>83941431.019999996</v>
      </c>
      <c r="AQ28" s="302">
        <v>66378085.600000001</v>
      </c>
      <c r="AR28" s="302">
        <v>67270976.280000001</v>
      </c>
      <c r="AS28" s="302">
        <v>43293163.090000004</v>
      </c>
      <c r="AT28" s="302">
        <v>1109103328.99</v>
      </c>
      <c r="AU28" s="302">
        <v>46898291.079999998</v>
      </c>
      <c r="AV28" s="302">
        <v>41268025.829999998</v>
      </c>
      <c r="AW28" s="302">
        <v>60877312.410000004</v>
      </c>
      <c r="AX28" s="302">
        <v>117050101.10999998</v>
      </c>
      <c r="AY28" s="302">
        <v>144620903.12</v>
      </c>
      <c r="AZ28" s="302">
        <v>49961357.259999998</v>
      </c>
      <c r="BA28" s="302">
        <v>65542076.75</v>
      </c>
      <c r="BB28" s="302">
        <v>45089974.590000004</v>
      </c>
      <c r="BC28" s="302">
        <v>46933341.980000004</v>
      </c>
      <c r="BD28" s="302">
        <v>39669804.309999995</v>
      </c>
      <c r="BE28" s="302">
        <v>36996912.200000003</v>
      </c>
      <c r="BF28" s="302">
        <v>248138912.00999999</v>
      </c>
      <c r="BG28" s="302">
        <v>38969269.07</v>
      </c>
      <c r="BH28" s="302">
        <v>22551872.109999999</v>
      </c>
      <c r="BI28" s="302">
        <v>1031252606.133</v>
      </c>
      <c r="BJ28" s="302">
        <v>528557387.63</v>
      </c>
      <c r="BK28" s="302">
        <v>132306084.36</v>
      </c>
      <c r="BL28" s="302">
        <v>77863926.420000017</v>
      </c>
      <c r="BM28" s="302">
        <v>177330861.78000003</v>
      </c>
      <c r="BN28" s="302">
        <v>123481454.56</v>
      </c>
      <c r="BO28" s="302">
        <v>96308040.939999983</v>
      </c>
      <c r="BP28" s="302">
        <v>1222472777.3099999</v>
      </c>
      <c r="BQ28" s="302">
        <v>135961073.92999998</v>
      </c>
      <c r="BR28" s="302">
        <v>119533866.52</v>
      </c>
      <c r="BS28" s="302">
        <v>162890804.40000001</v>
      </c>
      <c r="BT28" s="302">
        <v>106357169.73</v>
      </c>
      <c r="BU28" s="302">
        <v>95777627.680000007</v>
      </c>
      <c r="BV28" s="302">
        <v>81924923.12999998</v>
      </c>
      <c r="BW28" s="302">
        <v>118574092.91999999</v>
      </c>
      <c r="BX28" s="302">
        <v>402611213.90999997</v>
      </c>
      <c r="BY28" s="302">
        <v>75910674.539999992</v>
      </c>
      <c r="BZ28" s="302">
        <v>108543220.39999999</v>
      </c>
      <c r="CA28" s="302">
        <v>196864586.42999998</v>
      </c>
      <c r="CB28" s="302">
        <v>71038494.379999995</v>
      </c>
      <c r="CC28" s="302">
        <v>73514217.49000001</v>
      </c>
      <c r="CD28" s="302">
        <v>67287632.579999983</v>
      </c>
      <c r="CE28" s="302">
        <v>2328118260.7099996</v>
      </c>
      <c r="CF28" s="302">
        <v>130779407.69</v>
      </c>
      <c r="CG28" s="302">
        <v>239677773.97999999</v>
      </c>
      <c r="CH28" s="302">
        <v>84179349.88000001</v>
      </c>
      <c r="CI28" s="302">
        <v>115259927.75999999</v>
      </c>
      <c r="CJ28" s="302">
        <v>105371962.56</v>
      </c>
      <c r="CK28" s="302">
        <v>106548117.51000001</v>
      </c>
      <c r="CL28" s="302">
        <v>157101770.65000001</v>
      </c>
      <c r="CM28" s="302">
        <v>58170971.689999998</v>
      </c>
      <c r="CN28" s="302">
        <v>117605405.89</v>
      </c>
      <c r="CO28" s="302">
        <v>82421262.159999996</v>
      </c>
      <c r="CP28" s="302">
        <v>127323335.78</v>
      </c>
      <c r="CQ28" s="302">
        <v>82471064.160000011</v>
      </c>
      <c r="CR28" s="302">
        <v>1056962314.8900001</v>
      </c>
      <c r="CS28" s="302">
        <v>88866531.920000002</v>
      </c>
      <c r="CT28" s="302">
        <v>98436583.120000005</v>
      </c>
      <c r="CU28" s="302">
        <v>164905040.89999998</v>
      </c>
      <c r="CV28" s="302">
        <v>67065345.939999998</v>
      </c>
      <c r="CW28" s="302">
        <v>156904586.36999997</v>
      </c>
      <c r="CX28" s="302">
        <v>82049614.909999996</v>
      </c>
      <c r="CY28" s="302">
        <v>44118622.719999999</v>
      </c>
      <c r="CZ28" s="302">
        <v>645925577.72999978</v>
      </c>
      <c r="DA28" s="302">
        <v>851199726.36000001</v>
      </c>
      <c r="DB28" s="302">
        <v>120447135.62999997</v>
      </c>
      <c r="DC28" s="302">
        <v>96926916.810000017</v>
      </c>
      <c r="DD28" s="302">
        <v>187403871.92000002</v>
      </c>
      <c r="DE28" s="302">
        <v>166441965.15000001</v>
      </c>
      <c r="DF28" s="302">
        <v>147301355.35999998</v>
      </c>
      <c r="DG28" s="302">
        <v>183954662.91000003</v>
      </c>
      <c r="DH28" s="302">
        <v>60389301.540000007</v>
      </c>
      <c r="DI28" s="302">
        <v>2772939353.3899999</v>
      </c>
      <c r="DJ28" s="302">
        <v>98557140.210000023</v>
      </c>
      <c r="DK28" s="302">
        <v>146694568.13999999</v>
      </c>
      <c r="DL28" s="302">
        <v>132457257.47999999</v>
      </c>
      <c r="DM28" s="302">
        <v>152592916.26999998</v>
      </c>
      <c r="DN28" s="302">
        <v>114334184.06</v>
      </c>
      <c r="DO28" s="302">
        <v>212392213.01000002</v>
      </c>
      <c r="DP28" s="302">
        <v>103454361.61</v>
      </c>
      <c r="DQ28" s="302">
        <v>210002898.82999998</v>
      </c>
      <c r="DR28" s="302">
        <v>1027322926.4</v>
      </c>
      <c r="DS28" s="302">
        <v>145707458.39000002</v>
      </c>
      <c r="DT28" s="302">
        <v>355656204.33999997</v>
      </c>
      <c r="DU28" s="302">
        <v>381776266.48000002</v>
      </c>
      <c r="DV28" s="302">
        <v>116131181.78</v>
      </c>
      <c r="DW28" s="302">
        <v>196683136.50999999</v>
      </c>
      <c r="DX28" s="302">
        <v>163616367.16</v>
      </c>
      <c r="DY28" s="302">
        <v>45839746.089999996</v>
      </c>
      <c r="DZ28" s="302">
        <v>88052435.069999993</v>
      </c>
      <c r="EA28" s="302">
        <v>85811008.980000004</v>
      </c>
      <c r="EB28" s="302">
        <v>203375907.75999999</v>
      </c>
      <c r="EC28" s="302">
        <v>632651661.7299999</v>
      </c>
      <c r="ED28" s="302">
        <v>512148889.74999994</v>
      </c>
      <c r="EE28" s="302">
        <v>95786739.979999989</v>
      </c>
      <c r="EF28" s="302">
        <v>119110136.05000001</v>
      </c>
      <c r="EG28" s="302">
        <v>118240166.53999998</v>
      </c>
      <c r="EH28" s="302">
        <v>155715845.97999999</v>
      </c>
      <c r="EI28" s="302">
        <v>205628481.59999999</v>
      </c>
      <c r="EJ28" s="302">
        <v>72036234.870000005</v>
      </c>
      <c r="EK28" s="302">
        <v>103260488.06</v>
      </c>
      <c r="EL28" s="302">
        <v>1690924964.8399999</v>
      </c>
      <c r="EM28" s="302">
        <v>94136126.560000002</v>
      </c>
      <c r="EN28" s="302">
        <v>88125050.390000015</v>
      </c>
      <c r="EO28" s="302">
        <v>94041546.609999999</v>
      </c>
      <c r="EP28" s="302">
        <v>48422317.059999987</v>
      </c>
      <c r="EQ28" s="302">
        <v>46858953.050000004</v>
      </c>
      <c r="ER28" s="302">
        <v>151366232.86000001</v>
      </c>
      <c r="ES28" s="302">
        <v>124113246.07999998</v>
      </c>
      <c r="ET28" s="302">
        <v>83688652.039999992</v>
      </c>
      <c r="EU28" s="302">
        <v>1072444480.9800001</v>
      </c>
      <c r="EV28" s="302">
        <v>50675909.82</v>
      </c>
      <c r="EW28" s="302">
        <v>88224502.00999999</v>
      </c>
      <c r="EX28" s="302">
        <v>143795251.5</v>
      </c>
      <c r="EY28" s="302">
        <v>208966551.86000001</v>
      </c>
      <c r="EZ28" s="302">
        <v>181069542.01999998</v>
      </c>
      <c r="FA28" s="302">
        <v>140848739.59</v>
      </c>
      <c r="FB28" s="302">
        <v>81830040.609999985</v>
      </c>
      <c r="FC28" s="302">
        <v>81230548.409999996</v>
      </c>
      <c r="FD28" s="302">
        <v>66874908.230000004</v>
      </c>
      <c r="FE28" s="302">
        <v>69745786.069999993</v>
      </c>
      <c r="FF28" s="302">
        <v>40540310.229999997</v>
      </c>
      <c r="FG28" s="302">
        <v>699918300.63999987</v>
      </c>
      <c r="FH28" s="302">
        <v>76227162.339999989</v>
      </c>
      <c r="FI28" s="302">
        <v>107872945.23999999</v>
      </c>
      <c r="FJ28" s="302">
        <v>86805322.739999995</v>
      </c>
      <c r="FK28" s="302">
        <v>119549597.55</v>
      </c>
      <c r="FL28" s="302">
        <v>115809841.25999999</v>
      </c>
      <c r="FM28" s="302">
        <v>0</v>
      </c>
      <c r="FN28" s="302">
        <v>11048941.1</v>
      </c>
      <c r="FO28" s="302">
        <v>1769404011.74</v>
      </c>
      <c r="FP28" s="302">
        <v>90217184.710000008</v>
      </c>
      <c r="FQ28" s="302">
        <v>148144281.16</v>
      </c>
      <c r="FR28" s="302">
        <v>130861627.12</v>
      </c>
      <c r="FS28" s="302">
        <v>170891123.32999998</v>
      </c>
      <c r="FT28" s="302">
        <v>93507743.99000001</v>
      </c>
      <c r="FU28" s="302">
        <v>221279275.88000003</v>
      </c>
      <c r="FV28" s="302">
        <v>143457597.48999998</v>
      </c>
      <c r="FW28" s="302">
        <v>133289693.69</v>
      </c>
      <c r="FX28" s="302">
        <v>113080590.99999997</v>
      </c>
      <c r="FY28" s="302">
        <v>296402159.18000001</v>
      </c>
      <c r="FZ28" s="302">
        <v>96318512.409999982</v>
      </c>
      <c r="GA28" s="302">
        <v>93583283.210000008</v>
      </c>
      <c r="GB28" s="302">
        <v>1012362368.55</v>
      </c>
      <c r="GC28" s="302">
        <v>75754856.930000007</v>
      </c>
      <c r="GD28" s="302">
        <v>85254504.88000001</v>
      </c>
      <c r="GE28" s="302">
        <v>223162192.22999993</v>
      </c>
      <c r="GF28" s="302">
        <v>126317845.95</v>
      </c>
      <c r="GG28" s="302">
        <v>88843913.659999996</v>
      </c>
      <c r="GH28" s="302">
        <v>89523030.350000024</v>
      </c>
      <c r="GI28" s="302">
        <v>236793154.19999996</v>
      </c>
      <c r="GJ28" s="302">
        <v>71369922.760000005</v>
      </c>
      <c r="GK28" s="302">
        <v>20834150.960000001</v>
      </c>
      <c r="GL28" s="302">
        <v>26038703.489999998</v>
      </c>
      <c r="GM28" s="302">
        <v>15449781.740000002</v>
      </c>
      <c r="GN28" s="302">
        <v>641261341.98000002</v>
      </c>
      <c r="GO28" s="302">
        <v>157504909.14999998</v>
      </c>
      <c r="GP28" s="302">
        <v>86670905.959999993</v>
      </c>
      <c r="GQ28" s="302">
        <v>158044030.13</v>
      </c>
      <c r="GR28" s="302">
        <v>39029596.209999993</v>
      </c>
      <c r="GS28" s="302">
        <v>118602532.42999999</v>
      </c>
      <c r="GT28" s="302">
        <v>111006646.54000002</v>
      </c>
      <c r="GU28" s="302">
        <v>60597377.710000001</v>
      </c>
      <c r="GV28" s="302">
        <v>643798721.72000015</v>
      </c>
      <c r="GW28" s="302">
        <v>71558461.469999999</v>
      </c>
      <c r="GX28" s="302">
        <v>157946752.38999999</v>
      </c>
      <c r="GY28" s="302">
        <v>108877765.99999999</v>
      </c>
      <c r="GZ28" s="302">
        <v>1660986504.7400002</v>
      </c>
      <c r="HA28" s="302">
        <v>183124343.11999997</v>
      </c>
      <c r="HB28" s="302">
        <v>197480203.22</v>
      </c>
      <c r="HC28" s="302">
        <v>239270773.01999998</v>
      </c>
      <c r="HD28" s="302">
        <v>162441521.53999999</v>
      </c>
      <c r="HE28" s="302">
        <v>224104395.88</v>
      </c>
      <c r="HF28" s="302">
        <v>1009517281.0499998</v>
      </c>
      <c r="HG28" s="302">
        <v>174246519.06999996</v>
      </c>
      <c r="HH28" s="302">
        <v>179452799.40000001</v>
      </c>
      <c r="HI28" s="302">
        <v>111067074.81</v>
      </c>
      <c r="HJ28" s="302">
        <v>93413445.639999971</v>
      </c>
      <c r="HK28" s="302">
        <v>88550009.330000013</v>
      </c>
      <c r="HL28" s="302">
        <v>136904697.00999999</v>
      </c>
      <c r="HM28" s="302">
        <v>68373208.070000008</v>
      </c>
      <c r="HN28" s="302">
        <v>1339188814.8800001</v>
      </c>
      <c r="HO28" s="302">
        <v>436443418.70999998</v>
      </c>
      <c r="HP28" s="302">
        <v>89832758.289999992</v>
      </c>
      <c r="HQ28" s="302">
        <v>85323960.319999978</v>
      </c>
      <c r="HR28" s="302">
        <v>78246214.029999986</v>
      </c>
      <c r="HS28" s="302">
        <v>68874277.709999993</v>
      </c>
      <c r="HT28" s="302">
        <v>161855134.06999996</v>
      </c>
      <c r="HU28" s="302">
        <v>79525056.620000005</v>
      </c>
      <c r="HV28" s="302">
        <v>83008359.5</v>
      </c>
      <c r="HW28" s="302">
        <v>86060699.25</v>
      </c>
      <c r="HX28" s="302">
        <v>80612057.469999999</v>
      </c>
      <c r="HY28" s="302">
        <v>129730874.03</v>
      </c>
      <c r="HZ28" s="302">
        <v>45358963.830000006</v>
      </c>
      <c r="IA28" s="302">
        <v>103656527.72</v>
      </c>
      <c r="IB28" s="302">
        <v>53295315.725000001</v>
      </c>
      <c r="IC28" s="302">
        <v>47877935.609999999</v>
      </c>
      <c r="ID28" s="302">
        <v>1134638236.23</v>
      </c>
      <c r="IE28" s="302">
        <v>441228183.52000004</v>
      </c>
      <c r="IF28" s="302">
        <v>126315840.47</v>
      </c>
      <c r="IG28" s="302">
        <v>202257593.35999998</v>
      </c>
      <c r="IH28" s="302">
        <v>240755047.27000001</v>
      </c>
      <c r="II28" s="302">
        <v>103370827.20999999</v>
      </c>
      <c r="IJ28" s="302">
        <v>82900134.409999996</v>
      </c>
      <c r="IK28" s="302">
        <v>57357811.600000001</v>
      </c>
      <c r="IL28" s="302">
        <v>57189464.149999999</v>
      </c>
      <c r="IM28" s="302">
        <v>76636106.560000002</v>
      </c>
      <c r="IN28" s="302">
        <v>73012233.909999996</v>
      </c>
      <c r="IO28" s="302">
        <v>1968029104.6800003</v>
      </c>
      <c r="IP28" s="302">
        <v>661229050.85000002</v>
      </c>
      <c r="IQ28" s="302">
        <v>160169037.97000003</v>
      </c>
      <c r="IR28" s="302">
        <v>112097620.17000002</v>
      </c>
      <c r="IS28" s="302">
        <v>82767652.609999999</v>
      </c>
      <c r="IT28" s="302">
        <v>50829314.230000012</v>
      </c>
      <c r="IU28" s="302">
        <v>90646685.209999993</v>
      </c>
      <c r="IV28" s="302">
        <v>46225103.260000005</v>
      </c>
      <c r="IW28" s="302">
        <v>54669112.720000006</v>
      </c>
      <c r="IX28" s="302">
        <v>102126220.02</v>
      </c>
      <c r="IY28" s="302">
        <v>106164682.31</v>
      </c>
      <c r="IZ28" s="302">
        <v>68524618.230000004</v>
      </c>
      <c r="JA28" s="302">
        <v>625853553.11000013</v>
      </c>
      <c r="JB28" s="302">
        <v>331198374.93000001</v>
      </c>
      <c r="JC28" s="302">
        <v>91409971.849999979</v>
      </c>
      <c r="JD28" s="302">
        <v>73450238.339999989</v>
      </c>
      <c r="JE28" s="302">
        <v>57523430.770000003</v>
      </c>
      <c r="JF28" s="302">
        <v>66554291.939999998</v>
      </c>
      <c r="JG28" s="302">
        <v>672901065.46000004</v>
      </c>
      <c r="JH28" s="302">
        <v>61796183.249999993</v>
      </c>
      <c r="JI28" s="302">
        <v>96454860.049999997</v>
      </c>
      <c r="JJ28" s="302">
        <v>125179113.32000002</v>
      </c>
      <c r="JK28" s="302">
        <v>78111004.640000001</v>
      </c>
      <c r="JL28" s="302">
        <v>165567352.89000002</v>
      </c>
      <c r="JM28" s="302">
        <v>64597527.039999999</v>
      </c>
      <c r="JN28" s="302">
        <v>1188518212.6499999</v>
      </c>
      <c r="JO28" s="302">
        <v>510864791.51999998</v>
      </c>
      <c r="JP28" s="302">
        <v>84951695.660000011</v>
      </c>
      <c r="JQ28" s="302">
        <v>51850765.190000005</v>
      </c>
      <c r="JR28" s="302">
        <v>142693831.65000001</v>
      </c>
      <c r="JS28" s="302">
        <v>39502488.729999997</v>
      </c>
      <c r="JT28" s="302">
        <v>311436074.80999994</v>
      </c>
      <c r="JU28" s="302">
        <v>144420959.66</v>
      </c>
      <c r="JV28" s="302">
        <v>91443143.49000001</v>
      </c>
      <c r="JW28" s="302">
        <v>115115153.22999999</v>
      </c>
      <c r="JX28" s="302">
        <v>81880283.079999998</v>
      </c>
      <c r="JY28" s="302">
        <v>76959498.789999992</v>
      </c>
      <c r="JZ28" s="302">
        <v>78631162.790000007</v>
      </c>
      <c r="KA28" s="302">
        <v>30065908.389999997</v>
      </c>
      <c r="KB28" s="302">
        <v>56523163.240000002</v>
      </c>
      <c r="KC28" s="302">
        <v>1897646806.04</v>
      </c>
      <c r="KD28" s="302">
        <v>228922613.80000001</v>
      </c>
      <c r="KE28" s="302">
        <v>104525495.65000001</v>
      </c>
      <c r="KF28" s="302">
        <v>139556094.15000001</v>
      </c>
      <c r="KG28" s="302">
        <v>133767312.95999999</v>
      </c>
      <c r="KH28" s="302">
        <v>134360729</v>
      </c>
      <c r="KI28" s="302">
        <v>341258555.78999996</v>
      </c>
      <c r="KJ28" s="302">
        <v>91620102.079999998</v>
      </c>
      <c r="KK28" s="302">
        <v>82445561.459999993</v>
      </c>
      <c r="KL28" s="302">
        <v>566488048.56999993</v>
      </c>
      <c r="KM28" s="302">
        <v>96814205.450000003</v>
      </c>
      <c r="KN28" s="302">
        <v>133240306.37999998</v>
      </c>
      <c r="KO28" s="302">
        <v>317268199.62</v>
      </c>
      <c r="KP28" s="302">
        <v>81330985.959999993</v>
      </c>
      <c r="KQ28" s="302">
        <v>139846480.21000001</v>
      </c>
      <c r="KR28" s="302">
        <v>887708969.05000007</v>
      </c>
      <c r="KS28" s="302">
        <v>130111933.77999999</v>
      </c>
      <c r="KT28" s="302">
        <v>948602825.59000015</v>
      </c>
      <c r="KU28" s="302">
        <v>95483178.560000002</v>
      </c>
      <c r="KV28" s="302">
        <v>62829716.759999998</v>
      </c>
      <c r="KW28" s="302">
        <v>162455049.92999998</v>
      </c>
      <c r="KX28" s="302">
        <v>176062141.87</v>
      </c>
      <c r="KY28" s="302">
        <v>109855890.2</v>
      </c>
      <c r="KZ28" s="302">
        <v>85623842.530000001</v>
      </c>
      <c r="LA28" s="302">
        <v>65506979.249999993</v>
      </c>
      <c r="LB28" s="302">
        <v>2042750611.98</v>
      </c>
      <c r="LC28" s="302">
        <v>422913993.08000004</v>
      </c>
      <c r="LD28" s="302">
        <v>608869526.94000006</v>
      </c>
      <c r="LE28" s="302">
        <v>523960081.80000001</v>
      </c>
      <c r="LF28" s="302">
        <v>117815354.03999998</v>
      </c>
      <c r="LG28" s="302">
        <v>101583450.29999998</v>
      </c>
      <c r="LH28" s="302">
        <v>72068567.915699989</v>
      </c>
      <c r="LI28" s="302">
        <v>132312007.67749999</v>
      </c>
      <c r="LJ28" s="302">
        <v>85927249.25999999</v>
      </c>
      <c r="LK28" s="302">
        <v>136462007.19</v>
      </c>
      <c r="LL28" s="302">
        <v>692544383.03999996</v>
      </c>
      <c r="LM28" s="302">
        <v>156379376.51999998</v>
      </c>
      <c r="LN28" s="302">
        <v>86909838.650000006</v>
      </c>
      <c r="LO28" s="302">
        <v>1430489121.3900001</v>
      </c>
      <c r="LP28" s="302">
        <v>654791393.99000013</v>
      </c>
      <c r="LQ28" s="302">
        <v>1567089430.1199996</v>
      </c>
      <c r="LR28" s="302">
        <v>516905661.70999998</v>
      </c>
      <c r="LS28" s="302">
        <v>224831156.09000003</v>
      </c>
      <c r="LT28" s="302">
        <v>189105618.09999996</v>
      </c>
      <c r="LU28" s="302">
        <v>159314449.47</v>
      </c>
      <c r="LV28" s="302">
        <v>146144347.99000001</v>
      </c>
      <c r="LW28" s="302">
        <v>122443207.76999998</v>
      </c>
      <c r="LX28" s="302">
        <v>151198520.88999999</v>
      </c>
      <c r="LY28" s="302">
        <v>306544647.93000001</v>
      </c>
      <c r="LZ28" s="302">
        <v>90839547.030000001</v>
      </c>
      <c r="MA28" s="302">
        <v>1922612166.3100004</v>
      </c>
      <c r="MB28" s="302">
        <v>112085596.28000002</v>
      </c>
      <c r="MC28" s="302">
        <v>71526443.069999993</v>
      </c>
      <c r="MD28" s="302">
        <v>72535015.959999993</v>
      </c>
      <c r="ME28" s="302">
        <v>66540963.349999994</v>
      </c>
      <c r="MF28" s="302">
        <v>121952610.44</v>
      </c>
      <c r="MG28" s="302">
        <v>89504125.609999999</v>
      </c>
      <c r="MH28" s="302">
        <v>99586717.780000001</v>
      </c>
      <c r="MI28" s="302">
        <v>139658420.05000001</v>
      </c>
      <c r="MJ28" s="302">
        <v>82334619.850000009</v>
      </c>
      <c r="MK28" s="302">
        <v>88989859.310000002</v>
      </c>
      <c r="ML28" s="302">
        <v>75285027.140000015</v>
      </c>
      <c r="MM28" s="302">
        <v>1330395399.45</v>
      </c>
      <c r="MN28" s="302">
        <v>86971616.550000012</v>
      </c>
      <c r="MO28" s="302">
        <v>117389761.85999998</v>
      </c>
      <c r="MP28" s="302">
        <v>161402319.77999997</v>
      </c>
      <c r="MQ28" s="302">
        <v>154475922.26999998</v>
      </c>
      <c r="MR28" s="302">
        <v>100443889.63500001</v>
      </c>
      <c r="MS28" s="302">
        <v>233827113</v>
      </c>
      <c r="MT28" s="302">
        <v>158898848.75999999</v>
      </c>
      <c r="MU28" s="302">
        <v>106442594.59999999</v>
      </c>
      <c r="MV28" s="302">
        <v>39642298.32</v>
      </c>
      <c r="MW28" s="302">
        <v>2705438828.9700003</v>
      </c>
      <c r="MX28" s="302">
        <v>285477520.67000002</v>
      </c>
      <c r="MY28" s="302">
        <v>73983811.420000002</v>
      </c>
      <c r="MZ28" s="302">
        <v>704230972.61000001</v>
      </c>
      <c r="NA28" s="302">
        <v>72936801.49000001</v>
      </c>
      <c r="NB28" s="302">
        <v>212703582.29000002</v>
      </c>
      <c r="NC28" s="302">
        <v>406473835.18000001</v>
      </c>
      <c r="ND28" s="302">
        <v>377401843.49000001</v>
      </c>
      <c r="NE28" s="302">
        <v>40262400.920000002</v>
      </c>
      <c r="NF28" s="302">
        <v>197328450.51000002</v>
      </c>
      <c r="NG28" s="302">
        <v>117390122.91000001</v>
      </c>
      <c r="NH28" s="302">
        <v>70668419.319999993</v>
      </c>
      <c r="NI28" s="302">
        <v>683950985.01999986</v>
      </c>
      <c r="NJ28" s="302">
        <v>91341432.469999999</v>
      </c>
      <c r="NK28" s="302">
        <v>82873107.219999999</v>
      </c>
      <c r="NL28" s="302">
        <v>75695743.709999993</v>
      </c>
      <c r="NM28" s="302">
        <v>77944838.620000005</v>
      </c>
      <c r="NN28" s="302">
        <v>26275053.289999999</v>
      </c>
      <c r="NO28" s="302">
        <v>42662867.089999996</v>
      </c>
      <c r="NP28" s="302">
        <v>1009852257.2</v>
      </c>
      <c r="NQ28" s="302">
        <v>385865005.09000009</v>
      </c>
      <c r="NR28" s="302">
        <v>93077367.049999997</v>
      </c>
      <c r="NS28" s="302">
        <v>69449033.829999983</v>
      </c>
      <c r="NT28" s="302">
        <v>95536136.88000001</v>
      </c>
      <c r="NU28" s="302">
        <v>126308607.47</v>
      </c>
      <c r="NV28" s="302">
        <v>62546424.940000013</v>
      </c>
      <c r="NW28" s="302">
        <v>1488520012.8100002</v>
      </c>
      <c r="NX28" s="302">
        <v>290948064.16000003</v>
      </c>
      <c r="NY28" s="302">
        <v>154829064.30000001</v>
      </c>
      <c r="NZ28" s="302">
        <v>332961975.90000004</v>
      </c>
      <c r="OA28" s="302">
        <v>101606474.53</v>
      </c>
      <c r="OB28" s="302">
        <v>141006401.72999999</v>
      </c>
      <c r="OC28" s="302">
        <v>52369186.259999998</v>
      </c>
      <c r="OD28" s="302">
        <v>72201276.089999989</v>
      </c>
      <c r="OE28" s="302">
        <v>0</v>
      </c>
      <c r="OF28" s="302">
        <v>1336159758.1100001</v>
      </c>
      <c r="OG28" s="302">
        <v>316873215.12</v>
      </c>
      <c r="OH28" s="302">
        <v>499397311.94</v>
      </c>
      <c r="OI28" s="302">
        <v>168290328.22</v>
      </c>
      <c r="OJ28" s="302">
        <v>151076929.19</v>
      </c>
      <c r="OK28" s="302">
        <v>33728974.159999996</v>
      </c>
      <c r="OL28" s="302">
        <v>712925822.05999994</v>
      </c>
      <c r="OM28" s="302">
        <v>86709008.679999992</v>
      </c>
      <c r="ON28" s="302">
        <v>81988379.690000013</v>
      </c>
      <c r="OO28" s="302">
        <v>177965861.61000004</v>
      </c>
      <c r="OP28" s="302">
        <v>136844912.42999998</v>
      </c>
      <c r="OQ28" s="302">
        <v>303586903.72000003</v>
      </c>
      <c r="OR28" s="302">
        <v>93248094.00999999</v>
      </c>
      <c r="OS28" s="302">
        <v>1118086905.6500001</v>
      </c>
      <c r="OT28" s="302">
        <v>68977508.539999992</v>
      </c>
      <c r="OU28" s="302">
        <v>274320993.95000005</v>
      </c>
      <c r="OV28" s="302">
        <v>54369890.309999987</v>
      </c>
      <c r="OW28" s="302">
        <v>157571707.95000002</v>
      </c>
      <c r="OX28" s="302">
        <v>275078326.33000004</v>
      </c>
      <c r="OY28" s="302">
        <v>83966881.919999987</v>
      </c>
      <c r="OZ28" s="302">
        <v>68998896.060000002</v>
      </c>
      <c r="PA28" s="302">
        <v>139267273.87</v>
      </c>
      <c r="PB28" s="302">
        <v>81044119.859999999</v>
      </c>
      <c r="PC28" s="302">
        <v>119160252.07999998</v>
      </c>
      <c r="PD28" s="302">
        <v>157556131.22</v>
      </c>
      <c r="PE28" s="302">
        <v>71677889.590000004</v>
      </c>
      <c r="PF28" s="302">
        <v>286287635.67000002</v>
      </c>
      <c r="PG28" s="302">
        <v>2985748899.8899999</v>
      </c>
      <c r="PH28" s="302">
        <v>109627138.53999999</v>
      </c>
      <c r="PI28" s="302">
        <v>87141438.330000013</v>
      </c>
      <c r="PJ28" s="302">
        <v>158110061.80999997</v>
      </c>
      <c r="PK28" s="302">
        <v>475100262.66000009</v>
      </c>
      <c r="PL28" s="302">
        <v>127859309.18000001</v>
      </c>
      <c r="PM28" s="302">
        <v>245859121.89000002</v>
      </c>
      <c r="PN28" s="302">
        <v>91787828.319999993</v>
      </c>
      <c r="PO28" s="302">
        <v>233585104.91000003</v>
      </c>
      <c r="PP28" s="302">
        <v>60842439.160000004</v>
      </c>
      <c r="PQ28" s="302">
        <v>226957083.88999999</v>
      </c>
      <c r="PR28" s="302">
        <v>69135168.090000004</v>
      </c>
      <c r="PS28" s="302">
        <v>90587960.770000011</v>
      </c>
      <c r="PT28" s="302">
        <v>121032410.97000003</v>
      </c>
      <c r="PU28" s="302">
        <v>152650338.61000001</v>
      </c>
      <c r="PV28" s="302">
        <v>175461966.72999996</v>
      </c>
      <c r="PW28" s="302">
        <v>92994569.040000007</v>
      </c>
      <c r="PX28" s="302">
        <v>84871654.379999995</v>
      </c>
      <c r="PY28" s="302">
        <v>59839301.250000007</v>
      </c>
      <c r="PZ28" s="302">
        <v>194443846.03999999</v>
      </c>
      <c r="QA28" s="302">
        <v>203388185.96999994</v>
      </c>
      <c r="QB28" s="302">
        <v>64417646.949999996</v>
      </c>
      <c r="QC28" s="302">
        <v>1279464359.6499999</v>
      </c>
      <c r="QD28" s="302">
        <v>67936580.549999997</v>
      </c>
      <c r="QE28" s="302">
        <v>234041539.48000002</v>
      </c>
      <c r="QF28" s="302">
        <v>111365563.07999998</v>
      </c>
      <c r="QG28" s="302">
        <v>126803379.97000001</v>
      </c>
      <c r="QH28" s="302">
        <v>255428200.37999997</v>
      </c>
      <c r="QI28" s="302">
        <v>92262888.620000005</v>
      </c>
      <c r="QJ28" s="302">
        <v>146159395.91999999</v>
      </c>
      <c r="QK28" s="302">
        <v>212601501.68000004</v>
      </c>
      <c r="QL28" s="302">
        <v>76212362.75</v>
      </c>
      <c r="QM28" s="302">
        <v>75169592.679999992</v>
      </c>
      <c r="QN28" s="302">
        <v>1784527381.5699999</v>
      </c>
      <c r="QO28" s="302">
        <v>211764130.03000003</v>
      </c>
      <c r="QP28" s="302">
        <v>98562364.790000021</v>
      </c>
      <c r="QQ28" s="302">
        <v>139532112.63</v>
      </c>
      <c r="QR28" s="302">
        <v>120217189.17</v>
      </c>
      <c r="QS28" s="302">
        <v>146997264.91</v>
      </c>
      <c r="QT28" s="302">
        <v>241762768.26999998</v>
      </c>
      <c r="QU28" s="302">
        <v>92220844.75000003</v>
      </c>
      <c r="QV28" s="302">
        <v>119819728.27999997</v>
      </c>
      <c r="QW28" s="302">
        <v>218510453.68000001</v>
      </c>
      <c r="QX28" s="302">
        <v>247728060.04999998</v>
      </c>
      <c r="QY28" s="302">
        <v>80720053.320000008</v>
      </c>
      <c r="QZ28" s="302">
        <v>61049055.50999999</v>
      </c>
      <c r="RA28" s="302">
        <v>122101119.47</v>
      </c>
      <c r="RB28" s="302">
        <v>60672804.330000013</v>
      </c>
      <c r="RC28" s="302">
        <v>76043507.329999998</v>
      </c>
      <c r="RD28" s="302">
        <v>94682807.900000021</v>
      </c>
      <c r="RE28" s="302">
        <v>33584923.780000001</v>
      </c>
      <c r="RF28" s="302">
        <v>32834996.220000003</v>
      </c>
      <c r="RG28" s="302">
        <v>32430238.18</v>
      </c>
      <c r="RH28" s="302">
        <v>830692840.3900001</v>
      </c>
      <c r="RI28" s="302">
        <v>94101843.889999986</v>
      </c>
      <c r="RJ28" s="302">
        <v>77729458.220000014</v>
      </c>
      <c r="RK28" s="302">
        <v>82783719.849999994</v>
      </c>
      <c r="RL28" s="302">
        <v>46981742.289999999</v>
      </c>
      <c r="RM28" s="302">
        <v>96299289.920000017</v>
      </c>
      <c r="RN28" s="302">
        <v>109607355.68000001</v>
      </c>
      <c r="RO28" s="302">
        <v>150286601.04999998</v>
      </c>
      <c r="RP28" s="302">
        <v>73893697.810000002</v>
      </c>
      <c r="RQ28" s="302">
        <v>83486269.690000013</v>
      </c>
      <c r="RR28" s="302">
        <v>220594362.28999996</v>
      </c>
      <c r="RS28" s="302">
        <v>438148366.64999998</v>
      </c>
      <c r="RT28" s="302">
        <v>93660647.349999994</v>
      </c>
      <c r="RU28" s="302">
        <v>102900988.06000002</v>
      </c>
      <c r="RV28" s="302">
        <v>163619664.26999998</v>
      </c>
      <c r="RW28" s="302">
        <v>84233656.439999998</v>
      </c>
      <c r="RX28" s="302">
        <v>92505633.699999988</v>
      </c>
      <c r="RY28" s="302">
        <v>78866050.269999996</v>
      </c>
      <c r="RZ28" s="302">
        <v>46319467.920000002</v>
      </c>
      <c r="SA28" s="302">
        <v>1138960027.1400001</v>
      </c>
      <c r="SB28" s="302">
        <v>61843235.109999999</v>
      </c>
      <c r="SC28" s="302">
        <v>133761509.09999999</v>
      </c>
      <c r="SD28" s="302">
        <v>87718877.789999992</v>
      </c>
      <c r="SE28" s="302">
        <v>41279123.670000002</v>
      </c>
      <c r="SF28" s="302">
        <v>57802588.430000007</v>
      </c>
      <c r="SG28" s="302">
        <v>82978340.349999994</v>
      </c>
      <c r="SH28" s="302">
        <v>223753515.19999999</v>
      </c>
      <c r="SI28" s="302">
        <v>86803271.979999989</v>
      </c>
      <c r="SJ28" s="302">
        <v>64309239.589999996</v>
      </c>
      <c r="SK28" s="302">
        <v>76127750.569999993</v>
      </c>
      <c r="SL28" s="302">
        <v>149827827.05000001</v>
      </c>
      <c r="SM28" s="302">
        <v>67938999.319999993</v>
      </c>
      <c r="SN28" s="302">
        <v>1552629522.48</v>
      </c>
      <c r="SO28" s="302">
        <v>78116410.209999993</v>
      </c>
      <c r="SP28" s="302">
        <v>66922543.640000001</v>
      </c>
      <c r="SQ28" s="302">
        <v>172998303.50000006</v>
      </c>
      <c r="SR28" s="302">
        <v>163893037.82999998</v>
      </c>
      <c r="SS28" s="302">
        <v>104100012.88000001</v>
      </c>
      <c r="ST28" s="302">
        <v>38625457.969999999</v>
      </c>
      <c r="SU28" s="302">
        <v>305533351.32999998</v>
      </c>
      <c r="SV28" s="302">
        <v>74462306.829999998</v>
      </c>
      <c r="SW28" s="302">
        <v>152684715.34999999</v>
      </c>
      <c r="SX28" s="302">
        <v>156518116.67000002</v>
      </c>
      <c r="SY28" s="302">
        <v>79807865.560000017</v>
      </c>
      <c r="SZ28" s="302">
        <v>52724417.750000015</v>
      </c>
      <c r="TA28" s="302">
        <v>102305181.25000001</v>
      </c>
      <c r="TB28" s="302">
        <v>71922655.75</v>
      </c>
      <c r="TC28" s="302">
        <v>60785686.68999999</v>
      </c>
      <c r="TD28" s="302">
        <v>471499422.08999991</v>
      </c>
      <c r="TE28" s="302">
        <v>90815785.410000011</v>
      </c>
      <c r="TF28" s="302">
        <v>839128760.80000007</v>
      </c>
      <c r="TG28" s="302">
        <v>205066088.55999997</v>
      </c>
      <c r="TH28" s="302">
        <v>75297269.780000001</v>
      </c>
      <c r="TI28" s="302">
        <v>64526482.539999999</v>
      </c>
      <c r="TJ28" s="302">
        <v>567079769.07000005</v>
      </c>
      <c r="TK28" s="302">
        <v>50151538.649999999</v>
      </c>
      <c r="TL28" s="302">
        <v>38581986.739999995</v>
      </c>
      <c r="TM28" s="302">
        <v>48961643.959999993</v>
      </c>
      <c r="TN28" s="302">
        <v>31852902.149999999</v>
      </c>
      <c r="TO28" s="302">
        <v>613542219.96000004</v>
      </c>
      <c r="TP28" s="302">
        <v>163034537.63999999</v>
      </c>
      <c r="TQ28" s="302">
        <v>105927695.45999999</v>
      </c>
      <c r="TR28" s="302">
        <v>185950817.66000003</v>
      </c>
      <c r="TS28" s="302">
        <v>101093092.27</v>
      </c>
      <c r="TT28" s="302">
        <v>85528152.929999992</v>
      </c>
      <c r="TU28" s="302">
        <v>2757451685.5100002</v>
      </c>
      <c r="TV28" s="302">
        <v>127535610.20999999</v>
      </c>
      <c r="TW28" s="302">
        <v>90661862.070000008</v>
      </c>
      <c r="TX28" s="302">
        <v>381102456.92999995</v>
      </c>
      <c r="TY28" s="302">
        <v>31545439.199999999</v>
      </c>
      <c r="TZ28" s="302">
        <v>86349000.770000011</v>
      </c>
      <c r="UA28" s="302">
        <v>245624198.49000001</v>
      </c>
      <c r="UB28" s="302">
        <v>69942480.370000005</v>
      </c>
      <c r="UC28" s="302">
        <v>65563309.18</v>
      </c>
      <c r="UD28" s="302">
        <v>89703280.680000007</v>
      </c>
      <c r="UE28" s="302">
        <v>122022955.35999998</v>
      </c>
      <c r="UF28" s="302">
        <v>227756198.01999992</v>
      </c>
      <c r="UG28" s="302">
        <v>125842099.53000002</v>
      </c>
      <c r="UH28" s="302">
        <v>188571958.72999996</v>
      </c>
      <c r="UI28" s="302">
        <v>66508348.839999996</v>
      </c>
      <c r="UJ28" s="302">
        <v>61799363.719999991</v>
      </c>
      <c r="UK28" s="302">
        <v>56542868.220000006</v>
      </c>
      <c r="UL28" s="302">
        <v>58877048.890000001</v>
      </c>
      <c r="UM28" s="302">
        <v>255500698.10000002</v>
      </c>
      <c r="UN28" s="302">
        <v>30808493.689999998</v>
      </c>
      <c r="UO28" s="302">
        <v>33814249.439999998</v>
      </c>
      <c r="UP28" s="302">
        <v>26679163.560000002</v>
      </c>
      <c r="UQ28" s="302">
        <v>1104178976.46</v>
      </c>
      <c r="UR28" s="302">
        <v>103991244.16</v>
      </c>
      <c r="US28" s="302">
        <v>98753654.200000003</v>
      </c>
      <c r="UT28" s="302">
        <v>167139954.63</v>
      </c>
      <c r="UU28" s="302">
        <v>185384342.44999999</v>
      </c>
      <c r="UV28" s="302">
        <v>167968439.87</v>
      </c>
      <c r="UW28" s="302">
        <v>148850709.80000001</v>
      </c>
      <c r="UX28" s="302">
        <v>91231605.390000001</v>
      </c>
      <c r="UY28" s="302">
        <v>97970013.849999994</v>
      </c>
      <c r="UZ28" s="302">
        <v>390460984.00999993</v>
      </c>
      <c r="VA28" s="302">
        <v>94195017.089999989</v>
      </c>
      <c r="VB28" s="302">
        <v>188377310.02000004</v>
      </c>
      <c r="VC28" s="302">
        <v>115248167.38999999</v>
      </c>
      <c r="VD28" s="302">
        <v>69601020.730000004</v>
      </c>
      <c r="VE28" s="302">
        <v>73843924.75</v>
      </c>
      <c r="VF28" s="302">
        <v>4541174319.9399996</v>
      </c>
      <c r="VG28" s="302">
        <v>197277520.65000001</v>
      </c>
      <c r="VH28" s="302">
        <v>126168931.70999999</v>
      </c>
      <c r="VI28" s="302">
        <v>103933605.89000003</v>
      </c>
      <c r="VJ28" s="302">
        <v>72935356.250000015</v>
      </c>
      <c r="VK28" s="302">
        <v>140078615.78999999</v>
      </c>
      <c r="VL28" s="302">
        <v>184289110.33000001</v>
      </c>
      <c r="VM28" s="302">
        <v>207256079.38999996</v>
      </c>
      <c r="VN28" s="302">
        <v>137951257.92000002</v>
      </c>
      <c r="VO28" s="302">
        <v>175888932.40000001</v>
      </c>
      <c r="VP28" s="302">
        <v>99918340.620000005</v>
      </c>
      <c r="VQ28" s="302">
        <v>281009391.63</v>
      </c>
      <c r="VR28" s="302">
        <v>143450168.28</v>
      </c>
      <c r="VS28" s="302">
        <v>223155595.35000002</v>
      </c>
      <c r="VT28" s="302">
        <v>333659533.75999999</v>
      </c>
      <c r="VU28" s="302">
        <v>121656769.19000001</v>
      </c>
      <c r="VV28" s="302">
        <v>173367580.59999999</v>
      </c>
      <c r="VW28" s="302">
        <v>186837481.59</v>
      </c>
      <c r="VX28" s="302">
        <v>91343129.160000011</v>
      </c>
      <c r="VY28" s="302">
        <v>241748538.52000001</v>
      </c>
      <c r="VZ28" s="302">
        <v>507133034.65999997</v>
      </c>
      <c r="WA28" s="302">
        <v>111332855.54000002</v>
      </c>
      <c r="WB28" s="302">
        <v>84319879.25</v>
      </c>
      <c r="WC28" s="302">
        <v>72968188.75</v>
      </c>
      <c r="WD28" s="302">
        <v>98881797.150000006</v>
      </c>
      <c r="WE28" s="302">
        <v>68576503.890000001</v>
      </c>
      <c r="WF28" s="302">
        <v>63870306.739999995</v>
      </c>
      <c r="WG28" s="302">
        <v>75379876.229999989</v>
      </c>
      <c r="WH28" s="302">
        <v>308285771.56999999</v>
      </c>
      <c r="WI28" s="302">
        <v>60520298.419999994</v>
      </c>
      <c r="WJ28" s="302">
        <v>8623515.3399999999</v>
      </c>
      <c r="WK28" s="302">
        <v>27676942.760000002</v>
      </c>
      <c r="WL28" s="302">
        <v>14414924.199999999</v>
      </c>
      <c r="WM28" s="302">
        <v>2067038180.0500002</v>
      </c>
      <c r="WN28" s="302">
        <v>139081058.41</v>
      </c>
      <c r="WO28" s="302">
        <v>155705729.04000002</v>
      </c>
      <c r="WP28" s="302">
        <v>581426384.28999996</v>
      </c>
      <c r="WQ28" s="302">
        <v>150438908.82999998</v>
      </c>
      <c r="WR28" s="302">
        <v>166435820.32000002</v>
      </c>
      <c r="WS28" s="302">
        <v>268435128.59999996</v>
      </c>
      <c r="WT28" s="302">
        <v>135054588.72</v>
      </c>
      <c r="WU28" s="302">
        <v>118322250.28</v>
      </c>
      <c r="WV28" s="302">
        <v>272936836.50999999</v>
      </c>
      <c r="WW28" s="302">
        <v>209522240.13999999</v>
      </c>
      <c r="WX28" s="302">
        <v>93891369.419999987</v>
      </c>
      <c r="WY28" s="302">
        <v>85483178.079999998</v>
      </c>
      <c r="WZ28" s="302">
        <v>100166808.28999999</v>
      </c>
      <c r="XA28" s="302">
        <v>83423463.840000004</v>
      </c>
      <c r="XB28" s="302">
        <v>80647636.910000011</v>
      </c>
      <c r="XC28" s="302">
        <v>65247378.489999995</v>
      </c>
      <c r="XD28" s="302">
        <v>82250824.860000014</v>
      </c>
      <c r="XE28" s="302">
        <v>75210242.799999997</v>
      </c>
      <c r="XF28" s="302">
        <v>77820914.310000002</v>
      </c>
      <c r="XG28" s="302">
        <v>80984423.810000002</v>
      </c>
      <c r="XH28" s="302">
        <v>64094188.310000002</v>
      </c>
      <c r="XI28" s="302">
        <v>43689841.210000001</v>
      </c>
      <c r="XJ28" s="302">
        <v>2079999685.2099998</v>
      </c>
      <c r="XK28" s="302">
        <v>109732851.61999999</v>
      </c>
      <c r="XL28" s="302">
        <v>222492739.5</v>
      </c>
      <c r="XM28" s="302">
        <v>110502325.83000001</v>
      </c>
      <c r="XN28" s="302">
        <v>386598841.60000008</v>
      </c>
      <c r="XO28" s="302">
        <v>127948022.70000002</v>
      </c>
      <c r="XP28" s="302">
        <v>209712097.09999996</v>
      </c>
      <c r="XQ28" s="302">
        <v>78107332.5</v>
      </c>
      <c r="XR28" s="302">
        <v>294184276.13999999</v>
      </c>
      <c r="XS28" s="302">
        <v>267026775.64000002</v>
      </c>
      <c r="XT28" s="302">
        <v>144596796.72</v>
      </c>
      <c r="XU28" s="302">
        <v>100853485.70999999</v>
      </c>
      <c r="XV28" s="302">
        <v>79656459.25</v>
      </c>
      <c r="XW28" s="302">
        <v>74548808.209999993</v>
      </c>
      <c r="XX28" s="302">
        <v>34929169.18</v>
      </c>
      <c r="XY28" s="302">
        <v>44812691.390000008</v>
      </c>
      <c r="XZ28" s="302">
        <v>42955175.860000007</v>
      </c>
      <c r="YA28" s="302">
        <v>703999696.35000014</v>
      </c>
      <c r="YB28" s="302">
        <v>95594695.479999989</v>
      </c>
      <c r="YC28" s="302">
        <v>93277079.690000013</v>
      </c>
      <c r="YD28" s="302">
        <v>82402296.879999995</v>
      </c>
      <c r="YE28" s="302">
        <v>100469537.24000001</v>
      </c>
      <c r="YF28" s="302">
        <v>60993706.479999997</v>
      </c>
      <c r="YG28" s="302">
        <v>68589845.510000005</v>
      </c>
      <c r="YH28" s="302">
        <v>748392481.86000001</v>
      </c>
      <c r="YI28" s="302">
        <v>72469199.959999993</v>
      </c>
      <c r="YJ28" s="302">
        <v>104259969.03000002</v>
      </c>
      <c r="YK28" s="302">
        <v>117231944.32000001</v>
      </c>
      <c r="YL28" s="302">
        <v>61002609.499999993</v>
      </c>
      <c r="YM28" s="302">
        <v>84422427.429999992</v>
      </c>
      <c r="YN28" s="302">
        <v>56988368.900000006</v>
      </c>
      <c r="YO28" s="302">
        <v>52650779.789999999</v>
      </c>
      <c r="YP28" s="302">
        <v>230152257.14000005</v>
      </c>
      <c r="YQ28" s="302">
        <v>1417876710.74</v>
      </c>
      <c r="YR28" s="302">
        <v>71511536.629999995</v>
      </c>
      <c r="YS28" s="302">
        <v>174118005.44</v>
      </c>
      <c r="YT28" s="302">
        <v>325654127.66999996</v>
      </c>
      <c r="YU28" s="302">
        <v>230356283.67999998</v>
      </c>
      <c r="YV28" s="302">
        <v>76735430.170000002</v>
      </c>
      <c r="YW28" s="302">
        <v>93855907.729999989</v>
      </c>
      <c r="YX28" s="302">
        <v>176805520.67000002</v>
      </c>
      <c r="YY28" s="302">
        <v>166100854.69000003</v>
      </c>
      <c r="YZ28" s="302">
        <v>203922301.46999997</v>
      </c>
      <c r="ZA28" s="302">
        <v>59243977.109999992</v>
      </c>
      <c r="ZB28" s="302">
        <v>67488694.079999998</v>
      </c>
      <c r="ZC28" s="302">
        <v>61092053.459999993</v>
      </c>
      <c r="ZD28" s="302">
        <v>100831314</v>
      </c>
      <c r="ZE28" s="302">
        <v>70451225.510000005</v>
      </c>
      <c r="ZF28" s="302">
        <v>72421279.38000001</v>
      </c>
      <c r="ZG28" s="302">
        <v>73186954.079999998</v>
      </c>
      <c r="ZH28" s="302">
        <v>53486813.319999985</v>
      </c>
      <c r="ZI28" s="302">
        <v>61357214.770699993</v>
      </c>
      <c r="ZJ28" s="302">
        <v>33982367.099999994</v>
      </c>
      <c r="ZK28" s="302">
        <v>42586855.479999997</v>
      </c>
      <c r="ZL28" s="302">
        <v>12423137.060000001</v>
      </c>
      <c r="ZM28" s="302">
        <v>692978540.68000019</v>
      </c>
      <c r="ZN28" s="302">
        <v>72961945.920000017</v>
      </c>
      <c r="ZO28" s="302">
        <v>83963712.409999996</v>
      </c>
      <c r="ZP28" s="302">
        <v>78292625.570000023</v>
      </c>
      <c r="ZQ28" s="302">
        <v>71218503.560000002</v>
      </c>
      <c r="ZR28" s="302">
        <v>101256070.73000002</v>
      </c>
      <c r="ZS28" s="302">
        <v>71237532.640000001</v>
      </c>
      <c r="ZT28" s="302">
        <v>4238636448.73</v>
      </c>
      <c r="ZU28" s="302">
        <v>106589656.18000001</v>
      </c>
      <c r="ZV28" s="302">
        <v>66510890.199999996</v>
      </c>
      <c r="ZW28" s="302">
        <v>177245904.77999997</v>
      </c>
      <c r="ZX28" s="302">
        <v>153050622.72000003</v>
      </c>
      <c r="ZY28" s="302">
        <v>84644886.910000011</v>
      </c>
      <c r="ZZ28" s="302">
        <v>118532725.44999999</v>
      </c>
      <c r="AAA28" s="302">
        <v>126731997.5</v>
      </c>
      <c r="AAB28" s="302">
        <v>210507989.63</v>
      </c>
      <c r="AAC28" s="302">
        <v>70283004.179999992</v>
      </c>
      <c r="AAD28" s="302">
        <v>120920972.01000001</v>
      </c>
      <c r="AAE28" s="302">
        <v>426203745.30000001</v>
      </c>
      <c r="AAF28" s="302">
        <v>235088687.44999999</v>
      </c>
      <c r="AAG28" s="302">
        <v>56464754.569999993</v>
      </c>
      <c r="AAH28" s="302">
        <v>75572545.900000006</v>
      </c>
      <c r="AAI28" s="302">
        <v>79455204.730000004</v>
      </c>
      <c r="AAJ28" s="302">
        <v>49813341.519999996</v>
      </c>
      <c r="AAK28" s="302">
        <v>88123278.75</v>
      </c>
      <c r="AAL28" s="302">
        <v>52589907.640000001</v>
      </c>
      <c r="AAM28" s="302">
        <v>479216767.15000004</v>
      </c>
      <c r="AAN28" s="302">
        <v>325763168.89999998</v>
      </c>
      <c r="AAO28" s="302">
        <v>46315299.879999995</v>
      </c>
      <c r="AAP28" s="302">
        <v>47031671.919999994</v>
      </c>
      <c r="AAQ28" s="302">
        <v>39306233.640000001</v>
      </c>
      <c r="AAR28" s="302">
        <v>35610012.960000001</v>
      </c>
      <c r="AAS28" s="302">
        <v>34089434.119999997</v>
      </c>
      <c r="AAT28" s="302">
        <v>751864191.11000013</v>
      </c>
      <c r="AAU28" s="302">
        <v>115559866.43000001</v>
      </c>
      <c r="AAV28" s="302">
        <v>67574998.520000011</v>
      </c>
      <c r="AAW28" s="302">
        <v>149284929.73000002</v>
      </c>
      <c r="AAX28" s="302">
        <v>146925575.47999999</v>
      </c>
      <c r="AAY28" s="302">
        <v>88786911.510000005</v>
      </c>
      <c r="AAZ28" s="302">
        <v>74564461.170000002</v>
      </c>
      <c r="ABA28" s="302">
        <v>113258933.03</v>
      </c>
      <c r="ABB28" s="302">
        <v>983140580.25999987</v>
      </c>
      <c r="ABC28" s="302">
        <v>71881292.349999994</v>
      </c>
      <c r="ABD28" s="302">
        <v>145033217.10000002</v>
      </c>
      <c r="ABE28" s="302">
        <v>79864083.959999979</v>
      </c>
      <c r="ABF28" s="302">
        <v>55003855.270000003</v>
      </c>
      <c r="ABG28" s="302">
        <v>242747564.76999992</v>
      </c>
      <c r="ABH28" s="302">
        <v>62031837.720000006</v>
      </c>
      <c r="ABI28" s="302">
        <v>82617954.879999995</v>
      </c>
      <c r="ABJ28" s="302">
        <v>62201610.569999993</v>
      </c>
      <c r="ABK28" s="302">
        <v>119351534.92999999</v>
      </c>
      <c r="ABL28" s="302">
        <v>54927645.870000005</v>
      </c>
      <c r="ABM28" s="302">
        <v>1785501350.4999998</v>
      </c>
      <c r="ABN28" s="302">
        <v>80098949.990000024</v>
      </c>
      <c r="ABO28" s="302">
        <v>112859660.41</v>
      </c>
      <c r="ABP28" s="302">
        <v>177075884.01999995</v>
      </c>
      <c r="ABQ28" s="302">
        <v>77699955.899999991</v>
      </c>
      <c r="ABR28" s="302">
        <v>139775428.92999998</v>
      </c>
      <c r="ABS28" s="302">
        <v>142532779.19000003</v>
      </c>
      <c r="ABT28" s="302">
        <v>407217864.5</v>
      </c>
      <c r="ABU28" s="302">
        <v>575312887.80000007</v>
      </c>
      <c r="ABV28" s="302">
        <v>101684908.72000001</v>
      </c>
      <c r="ABW28" s="302">
        <v>116606810.64999998</v>
      </c>
      <c r="ABX28" s="302">
        <v>142625984.01000002</v>
      </c>
      <c r="ABY28" s="302">
        <v>134137946.23</v>
      </c>
      <c r="ABZ28" s="302">
        <v>356130807.03999996</v>
      </c>
      <c r="ACA28" s="302">
        <v>95692941.319999993</v>
      </c>
      <c r="ACB28" s="302">
        <v>114529144.48000002</v>
      </c>
      <c r="ACC28" s="302">
        <v>76823756.649999991</v>
      </c>
      <c r="ACD28" s="302">
        <v>52528300.839999996</v>
      </c>
      <c r="ACE28" s="302">
        <v>64195304.140000008</v>
      </c>
      <c r="ACF28" s="302">
        <v>460809692.66999996</v>
      </c>
      <c r="ACG28" s="302">
        <v>420706191.07000011</v>
      </c>
      <c r="ACH28" s="302">
        <v>53436492.920000002</v>
      </c>
      <c r="ACI28" s="302">
        <v>53508791.259999998</v>
      </c>
      <c r="ACJ28" s="302">
        <v>96457948.069999993</v>
      </c>
      <c r="ACK28" s="302">
        <v>43186877.720000014</v>
      </c>
      <c r="ACL28" s="302">
        <v>78714961.890000015</v>
      </c>
      <c r="ACM28" s="302">
        <v>80465629.280000001</v>
      </c>
      <c r="ACN28" s="302">
        <v>97431330.310000002</v>
      </c>
      <c r="ACO28" s="302">
        <v>1824448380.3500001</v>
      </c>
      <c r="ACP28" s="302">
        <v>219373024.49999997</v>
      </c>
      <c r="ACQ28" s="302">
        <v>213229512.84999999</v>
      </c>
      <c r="ACR28" s="302">
        <v>544178932.30999994</v>
      </c>
      <c r="ACS28" s="302">
        <v>48100878.990000002</v>
      </c>
      <c r="ACT28" s="302">
        <v>65202559.54999999</v>
      </c>
      <c r="ACU28" s="302">
        <v>100846402.61</v>
      </c>
      <c r="ACV28" s="302">
        <v>49437801.939999998</v>
      </c>
      <c r="ACW28" s="302">
        <v>2658542262.5500002</v>
      </c>
      <c r="ACX28" s="302">
        <v>380864426.16999996</v>
      </c>
      <c r="ACY28" s="302">
        <v>244022005.34000003</v>
      </c>
      <c r="ACZ28" s="302">
        <v>77514298.150000006</v>
      </c>
      <c r="ADA28" s="302">
        <v>109770970.06000002</v>
      </c>
      <c r="ADB28" s="302">
        <v>93518883.529999986</v>
      </c>
      <c r="ADC28" s="302">
        <v>92963559.109999985</v>
      </c>
      <c r="ADD28" s="302">
        <v>59283978.640000008</v>
      </c>
      <c r="ADE28" s="302">
        <v>69174130.219999999</v>
      </c>
      <c r="ADF28" s="302">
        <v>92948165.669999987</v>
      </c>
      <c r="ADG28" s="302">
        <v>157899310.44999999</v>
      </c>
      <c r="ADH28" s="302">
        <v>76414187.580000013</v>
      </c>
      <c r="ADI28" s="302">
        <v>97206643.139999986</v>
      </c>
      <c r="ADJ28" s="302">
        <v>111193889.22</v>
      </c>
      <c r="ADK28" s="302">
        <v>126207771.03</v>
      </c>
      <c r="ADL28" s="302">
        <v>76087898.210000008</v>
      </c>
      <c r="ADM28" s="302">
        <v>163830936.70999998</v>
      </c>
      <c r="ADN28" s="302">
        <v>60701672.210000001</v>
      </c>
      <c r="ADO28" s="302">
        <v>124769254.59</v>
      </c>
      <c r="ADP28" s="302">
        <v>0</v>
      </c>
      <c r="ADQ28" s="302">
        <v>1534161796.1400003</v>
      </c>
      <c r="ADR28" s="302">
        <v>201089785.25</v>
      </c>
      <c r="ADS28" s="302">
        <v>163940383.49000001</v>
      </c>
      <c r="ADT28" s="302">
        <v>127008594.05</v>
      </c>
      <c r="ADU28" s="302">
        <v>99963167.130000025</v>
      </c>
      <c r="ADV28" s="302">
        <v>257070714.92999998</v>
      </c>
      <c r="ADW28" s="302">
        <v>93636041.629999995</v>
      </c>
      <c r="ADX28" s="302">
        <v>125997718.88000001</v>
      </c>
      <c r="ADY28" s="302">
        <v>83648678.989999995</v>
      </c>
      <c r="ADZ28" s="302">
        <v>41655798.109999999</v>
      </c>
      <c r="AEA28" s="302">
        <v>953329183.4200002</v>
      </c>
      <c r="AEB28" s="302">
        <v>506209896.00999999</v>
      </c>
      <c r="AEC28" s="302">
        <v>181810018.40000001</v>
      </c>
      <c r="AED28" s="302">
        <v>140385764.56999999</v>
      </c>
      <c r="AEE28" s="302">
        <v>220967447.53999999</v>
      </c>
      <c r="AEF28" s="302">
        <v>190234723.50999993</v>
      </c>
      <c r="AEG28" s="302">
        <v>107180482.35999998</v>
      </c>
      <c r="AEH28" s="302">
        <v>135234782.29999998</v>
      </c>
      <c r="AEI28" s="302">
        <v>82277667.810000002</v>
      </c>
      <c r="AEJ28" s="302">
        <v>132375484.38999999</v>
      </c>
      <c r="AEK28" s="302">
        <v>110861825.77</v>
      </c>
      <c r="AEL28" s="302">
        <v>100785576.41</v>
      </c>
      <c r="AEM28" s="302">
        <v>128602624.23</v>
      </c>
      <c r="AEN28" s="302">
        <v>884265919.58999991</v>
      </c>
      <c r="AEO28" s="302">
        <v>190291114.62</v>
      </c>
      <c r="AEP28" s="302">
        <v>136687761.25999999</v>
      </c>
      <c r="AEQ28" s="302">
        <v>113270108.75000001</v>
      </c>
      <c r="AER28" s="302">
        <v>123052176.75</v>
      </c>
      <c r="AES28" s="302">
        <v>93420878.189999998</v>
      </c>
      <c r="AET28" s="302">
        <v>78228917.570000008</v>
      </c>
      <c r="AEU28" s="302">
        <v>165987822.96000001</v>
      </c>
      <c r="AEV28" s="302">
        <v>162049012.93000001</v>
      </c>
      <c r="AEW28" s="302">
        <v>79300383.219999999</v>
      </c>
      <c r="AEX28" s="302">
        <v>174412404.10000002</v>
      </c>
      <c r="AEY28" s="302">
        <v>81115300.019999996</v>
      </c>
      <c r="AEZ28" s="302">
        <v>968763839.88</v>
      </c>
      <c r="AFA28" s="302">
        <v>75701310.819999993</v>
      </c>
      <c r="AFB28" s="302">
        <v>84308063.040000007</v>
      </c>
      <c r="AFC28" s="302">
        <v>82342925.760000005</v>
      </c>
      <c r="AFD28" s="302">
        <v>217204138.92000005</v>
      </c>
      <c r="AFE28" s="302">
        <v>90180190.890000001</v>
      </c>
      <c r="AFF28" s="302">
        <v>63850520.200000003</v>
      </c>
      <c r="AFG28" s="302">
        <v>84265642.179999992</v>
      </c>
      <c r="AFH28" s="302">
        <v>67499214.449999988</v>
      </c>
      <c r="AFI28" s="302">
        <v>99103653.829999998</v>
      </c>
      <c r="AFJ28" s="302">
        <v>62802281.060000002</v>
      </c>
      <c r="AFK28" s="302">
        <v>1356362836.3700001</v>
      </c>
      <c r="AFL28" s="302">
        <v>321915226.81000012</v>
      </c>
      <c r="AFM28" s="302">
        <v>139301761.5</v>
      </c>
      <c r="AFN28" s="302">
        <v>80570253.299999997</v>
      </c>
      <c r="AFO28" s="302">
        <v>205422604.51999998</v>
      </c>
      <c r="AFP28" s="302">
        <v>167957759.58000001</v>
      </c>
      <c r="AFQ28" s="302">
        <v>72561049.719999999</v>
      </c>
      <c r="AFR28" s="302">
        <v>73027506.810000002</v>
      </c>
      <c r="AFS28" s="302">
        <v>2805209441.04</v>
      </c>
      <c r="AFT28" s="302">
        <v>1305703047.6399999</v>
      </c>
      <c r="AFU28" s="302">
        <v>95602510.350000009</v>
      </c>
      <c r="AFV28" s="302">
        <v>207711972.29000002</v>
      </c>
      <c r="AFW28" s="302">
        <v>267278583.52000004</v>
      </c>
      <c r="AFX28" s="302">
        <v>175620771.25</v>
      </c>
      <c r="AFY28" s="302">
        <v>136072434.41</v>
      </c>
      <c r="AFZ28" s="302">
        <v>150611219.59999996</v>
      </c>
      <c r="AGA28" s="302">
        <v>51373437.610000007</v>
      </c>
      <c r="AGB28" s="302">
        <v>132813404.17</v>
      </c>
      <c r="AGC28" s="302">
        <v>138756643.37</v>
      </c>
      <c r="AGD28" s="302">
        <v>77930693.199999988</v>
      </c>
      <c r="AGE28" s="302">
        <v>77495146.400000006</v>
      </c>
      <c r="AGF28" s="302">
        <v>81839195.089999974</v>
      </c>
      <c r="AGG28" s="302">
        <v>77103785.760000005</v>
      </c>
      <c r="AGH28" s="302">
        <v>92826982.379999995</v>
      </c>
      <c r="AGI28" s="302">
        <v>67316255.019999996</v>
      </c>
      <c r="AGJ28" s="302">
        <v>557074297.80000007</v>
      </c>
      <c r="AGK28" s="302">
        <v>84750310.719999999</v>
      </c>
      <c r="AGL28" s="302">
        <v>95782857.310000002</v>
      </c>
      <c r="AGM28" s="302">
        <v>87228270.910000011</v>
      </c>
      <c r="AGN28" s="302">
        <v>176644867.19999999</v>
      </c>
      <c r="AGO28" s="302">
        <v>81780226.080000028</v>
      </c>
      <c r="AGP28" s="302">
        <v>41600955.990000002</v>
      </c>
    </row>
    <row r="29" spans="1:874" x14ac:dyDescent="0.25">
      <c r="A29" s="297" t="s">
        <v>2209</v>
      </c>
      <c r="B29" s="298" t="s">
        <v>43</v>
      </c>
      <c r="C29" s="297" t="s">
        <v>2210</v>
      </c>
      <c r="D29" s="299">
        <v>590741981.21000004</v>
      </c>
      <c r="E29" s="299">
        <v>10977470.270000001</v>
      </c>
      <c r="F29" s="299">
        <v>70639907.730000004</v>
      </c>
      <c r="G29" s="299">
        <v>11523562.440000001</v>
      </c>
      <c r="H29" s="299">
        <v>132963220.31000003</v>
      </c>
      <c r="I29" s="299">
        <v>16263918.68</v>
      </c>
      <c r="J29" s="299">
        <v>253376236.68000001</v>
      </c>
      <c r="K29" s="299">
        <v>110647826.50999999</v>
      </c>
      <c r="L29" s="299">
        <v>67090593.399999999</v>
      </c>
      <c r="M29" s="299">
        <v>12842341.34</v>
      </c>
      <c r="N29" s="299">
        <v>11299993.399999997</v>
      </c>
      <c r="O29" s="299">
        <v>3232264.7400000007</v>
      </c>
      <c r="P29" s="299">
        <v>86931445.599999994</v>
      </c>
      <c r="Q29" s="299">
        <v>-2636599.8899999987</v>
      </c>
      <c r="R29" s="299">
        <v>5564147.1000000006</v>
      </c>
      <c r="S29" s="299">
        <v>1301732.9600000009</v>
      </c>
      <c r="T29" s="299">
        <v>1927660.3699999994</v>
      </c>
      <c r="U29" s="299">
        <v>4074682.2300000018</v>
      </c>
      <c r="V29" s="299">
        <v>266470716.23999983</v>
      </c>
      <c r="W29" s="299">
        <v>12486375.530000025</v>
      </c>
      <c r="X29" s="299">
        <v>-4406792.8600000003</v>
      </c>
      <c r="Y29" s="299">
        <v>80284568.259999961</v>
      </c>
      <c r="Z29" s="299">
        <v>-12351927.839999994</v>
      </c>
      <c r="AA29" s="299">
        <v>27071327.229999997</v>
      </c>
      <c r="AB29" s="299">
        <v>-8452710.5100000016</v>
      </c>
      <c r="AC29" s="299">
        <v>22019413.62000002</v>
      </c>
      <c r="AD29" s="299">
        <v>76553714.110000029</v>
      </c>
      <c r="AE29" s="299">
        <v>-13431652.48</v>
      </c>
      <c r="AF29" s="299">
        <v>-6338748.6800000034</v>
      </c>
      <c r="AG29" s="299">
        <v>1047345.5400000028</v>
      </c>
      <c r="AH29" s="299">
        <v>26015793.619999986</v>
      </c>
      <c r="AI29" s="299">
        <v>-10240353.529999994</v>
      </c>
      <c r="AJ29" s="299">
        <v>-23626884.229999997</v>
      </c>
      <c r="AK29" s="299">
        <v>-4686013.8200000022</v>
      </c>
      <c r="AL29" s="299">
        <v>38236704.499999993</v>
      </c>
      <c r="AM29" s="299">
        <v>6264153.3599999994</v>
      </c>
      <c r="AN29" s="299">
        <v>72778172.440000027</v>
      </c>
      <c r="AO29" s="299">
        <v>13085975.700000007</v>
      </c>
      <c r="AP29" s="299">
        <v>1255050.1400000018</v>
      </c>
      <c r="AQ29" s="299">
        <v>1061251.2100000009</v>
      </c>
      <c r="AR29" s="299">
        <v>2446258</v>
      </c>
      <c r="AS29" s="299">
        <v>-1830607.680000002</v>
      </c>
      <c r="AT29" s="299">
        <v>317709118.74000007</v>
      </c>
      <c r="AU29" s="299">
        <v>4641152.5500000017</v>
      </c>
      <c r="AV29" s="299">
        <v>-1522033.29</v>
      </c>
      <c r="AW29" s="299">
        <v>6269598.040000001</v>
      </c>
      <c r="AX29" s="299">
        <v>-1051810.850000002</v>
      </c>
      <c r="AY29" s="299">
        <v>-7018128.6700000055</v>
      </c>
      <c r="AZ29" s="299">
        <v>2624610.19</v>
      </c>
      <c r="BA29" s="299">
        <v>3830769.7699999954</v>
      </c>
      <c r="BB29" s="299">
        <v>4342837.0000000009</v>
      </c>
      <c r="BC29" s="299">
        <v>291938.59000000078</v>
      </c>
      <c r="BD29" s="299">
        <v>7450807.6300000008</v>
      </c>
      <c r="BE29" s="299">
        <v>7017462.0600000015</v>
      </c>
      <c r="BF29" s="299">
        <v>303060.45000000019</v>
      </c>
      <c r="BG29" s="299">
        <v>9737099.2199999988</v>
      </c>
      <c r="BH29" s="299">
        <v>25044365.689999998</v>
      </c>
      <c r="BI29" s="299">
        <v>-63372398.242999971</v>
      </c>
      <c r="BJ29" s="299">
        <v>67016405.080000006</v>
      </c>
      <c r="BK29" s="299">
        <v>4235486.0999999959</v>
      </c>
      <c r="BL29" s="299">
        <v>7204442.1700000018</v>
      </c>
      <c r="BM29" s="299">
        <v>-7251185.8000000063</v>
      </c>
      <c r="BN29" s="299">
        <v>3734999.989999997</v>
      </c>
      <c r="BO29" s="299">
        <v>1883846.0800000003</v>
      </c>
      <c r="BP29" s="299">
        <v>202409223.72999999</v>
      </c>
      <c r="BQ29" s="299">
        <v>15505206.590000002</v>
      </c>
      <c r="BR29" s="299">
        <v>5726457.8599999975</v>
      </c>
      <c r="BS29" s="299">
        <v>10497933.149999997</v>
      </c>
      <c r="BT29" s="299">
        <v>4979877.9000000004</v>
      </c>
      <c r="BU29" s="299">
        <v>7993060.9300000006</v>
      </c>
      <c r="BV29" s="299">
        <v>8671229.1899999995</v>
      </c>
      <c r="BW29" s="299">
        <v>3988072.1900000004</v>
      </c>
      <c r="BX29" s="299">
        <v>9010133.4499999974</v>
      </c>
      <c r="BY29" s="299">
        <v>1316281.9199999995</v>
      </c>
      <c r="BZ29" s="299">
        <v>-1092222.7699999977</v>
      </c>
      <c r="CA29" s="299">
        <v>1339789.9999999979</v>
      </c>
      <c r="CB29" s="299">
        <v>4505844.3199999994</v>
      </c>
      <c r="CC29" s="299">
        <v>-2315169.0799999987</v>
      </c>
      <c r="CD29" s="299">
        <v>3953388.2</v>
      </c>
      <c r="CE29" s="299">
        <v>1097313864.5699999</v>
      </c>
      <c r="CF29" s="299">
        <v>-3720495.1099999994</v>
      </c>
      <c r="CG29" s="299">
        <v>7736993.1500000088</v>
      </c>
      <c r="CH29" s="299">
        <v>3666787.47</v>
      </c>
      <c r="CI29" s="299">
        <v>22411139.449999996</v>
      </c>
      <c r="CJ29" s="299">
        <v>5143257.6700000074</v>
      </c>
      <c r="CK29" s="299">
        <v>7730399.6100000013</v>
      </c>
      <c r="CL29" s="299">
        <v>-951.22000000299886</v>
      </c>
      <c r="CM29" s="299">
        <v>-2538835.0100000002</v>
      </c>
      <c r="CN29" s="299">
        <v>2610360.1900000013</v>
      </c>
      <c r="CO29" s="299">
        <v>3685411.149999999</v>
      </c>
      <c r="CP29" s="299">
        <v>-1745754.4600000035</v>
      </c>
      <c r="CQ29" s="299">
        <v>7589360.0200000023</v>
      </c>
      <c r="CR29" s="299">
        <v>191985095.72</v>
      </c>
      <c r="CS29" s="299">
        <v>4785002.8699999982</v>
      </c>
      <c r="CT29" s="299">
        <v>3049325.1800000016</v>
      </c>
      <c r="CU29" s="299">
        <v>-1572051.3499999989</v>
      </c>
      <c r="CV29" s="299">
        <v>17042292.379999999</v>
      </c>
      <c r="CW29" s="299">
        <v>3490301.7499999986</v>
      </c>
      <c r="CX29" s="299">
        <v>6024239.5199999977</v>
      </c>
      <c r="CY29" s="299">
        <v>2081274.8199999989</v>
      </c>
      <c r="CZ29" s="299">
        <v>23909537.039999984</v>
      </c>
      <c r="DA29" s="299">
        <v>234875905.33000007</v>
      </c>
      <c r="DB29" s="299">
        <v>23893681.230000004</v>
      </c>
      <c r="DC29" s="299">
        <v>2505528.919999999</v>
      </c>
      <c r="DD29" s="299">
        <v>6935542.1300000018</v>
      </c>
      <c r="DE29" s="299">
        <v>9589804.1400000006</v>
      </c>
      <c r="DF29" s="299">
        <v>18405703.100000001</v>
      </c>
      <c r="DG29" s="299">
        <v>35221049.520000003</v>
      </c>
      <c r="DH29" s="299">
        <v>8983501.7700000014</v>
      </c>
      <c r="DI29" s="299">
        <v>636401023.01999986</v>
      </c>
      <c r="DJ29" s="299">
        <v>2622701.8699999973</v>
      </c>
      <c r="DK29" s="299">
        <v>40876853.909999989</v>
      </c>
      <c r="DL29" s="299">
        <v>9685253.9699999932</v>
      </c>
      <c r="DM29" s="299">
        <v>11590383.169999996</v>
      </c>
      <c r="DN29" s="299">
        <v>-2692735.3999999976</v>
      </c>
      <c r="DO29" s="299">
        <v>71706281.169999972</v>
      </c>
      <c r="DP29" s="299">
        <v>14796455.850000001</v>
      </c>
      <c r="DQ29" s="299">
        <v>34092441.920000002</v>
      </c>
      <c r="DR29" s="299">
        <v>365447430.35000032</v>
      </c>
      <c r="DS29" s="299">
        <v>-17846488.020000003</v>
      </c>
      <c r="DT29" s="299">
        <v>-92182989.769999936</v>
      </c>
      <c r="DU29" s="299">
        <v>-11778405.14000001</v>
      </c>
      <c r="DV29" s="299">
        <v>-821810.09000000451</v>
      </c>
      <c r="DW29" s="299">
        <v>2852027.0700000003</v>
      </c>
      <c r="DX29" s="299">
        <v>2384964.9000000018</v>
      </c>
      <c r="DY29" s="299">
        <v>4203825.2800000012</v>
      </c>
      <c r="DZ29" s="299">
        <v>-19141061.440000001</v>
      </c>
      <c r="EA29" s="299">
        <v>-4950831.8299999973</v>
      </c>
      <c r="EB29" s="299">
        <v>-35326547.389999993</v>
      </c>
      <c r="EC29" s="299">
        <v>35962501.800000012</v>
      </c>
      <c r="ED29" s="299">
        <v>60193752.220000021</v>
      </c>
      <c r="EE29" s="299">
        <v>19640394.100000001</v>
      </c>
      <c r="EF29" s="299">
        <v>-6869494.9599999981</v>
      </c>
      <c r="EG29" s="299">
        <v>13131742.17</v>
      </c>
      <c r="EH29" s="299">
        <v>-12937349.279999999</v>
      </c>
      <c r="EI29" s="299">
        <v>638757.90000000061</v>
      </c>
      <c r="EJ29" s="299">
        <v>-4544303.33</v>
      </c>
      <c r="EK29" s="299">
        <v>-2017490.9800000014</v>
      </c>
      <c r="EL29" s="299">
        <v>42275875.730000071</v>
      </c>
      <c r="EM29" s="299">
        <v>1407887.140000002</v>
      </c>
      <c r="EN29" s="299">
        <v>-3619974.7899999949</v>
      </c>
      <c r="EO29" s="299">
        <v>-913785.5999999952</v>
      </c>
      <c r="EP29" s="299">
        <v>3339401.7899999986</v>
      </c>
      <c r="EQ29" s="299">
        <v>7262112.8200000003</v>
      </c>
      <c r="ER29" s="299">
        <v>-9400875.5300000068</v>
      </c>
      <c r="ES29" s="299">
        <v>30314653.350000009</v>
      </c>
      <c r="ET29" s="299">
        <v>-5324360.870000001</v>
      </c>
      <c r="EU29" s="299">
        <v>-42445817.050000019</v>
      </c>
      <c r="EV29" s="299">
        <v>25206692.779999997</v>
      </c>
      <c r="EW29" s="299">
        <v>177575.98999999935</v>
      </c>
      <c r="EX29" s="299">
        <v>20070551.560000002</v>
      </c>
      <c r="EY29" s="299">
        <v>59813416.449999996</v>
      </c>
      <c r="EZ29" s="299">
        <v>33861447.54999999</v>
      </c>
      <c r="FA29" s="299">
        <v>-6467350.2500000019</v>
      </c>
      <c r="FB29" s="299">
        <v>-2305175.4500000007</v>
      </c>
      <c r="FC29" s="299">
        <v>11418010.35</v>
      </c>
      <c r="FD29" s="299">
        <v>-2300328.1999999983</v>
      </c>
      <c r="FE29" s="299">
        <v>-2058537.290000001</v>
      </c>
      <c r="FF29" s="299">
        <v>6430163.5699999966</v>
      </c>
      <c r="FG29" s="299">
        <v>85388079.770000026</v>
      </c>
      <c r="FH29" s="299">
        <v>-607815.32999999984</v>
      </c>
      <c r="FI29" s="299">
        <v>-3041102.6500000013</v>
      </c>
      <c r="FJ29" s="299">
        <v>-584510.89999999921</v>
      </c>
      <c r="FK29" s="299">
        <v>-2599774.6199999987</v>
      </c>
      <c r="FL29" s="299">
        <v>15667225.510000002</v>
      </c>
      <c r="FM29" s="299">
        <v>-2082883.4500000011</v>
      </c>
      <c r="FN29" s="299"/>
      <c r="FO29" s="299">
        <v>706523288.21999979</v>
      </c>
      <c r="FP29" s="299">
        <v>-6335970.4399999985</v>
      </c>
      <c r="FQ29" s="299">
        <v>6266694.5900000026</v>
      </c>
      <c r="FR29" s="299">
        <v>-8307924.7099999981</v>
      </c>
      <c r="FS29" s="299">
        <v>19213244.359999999</v>
      </c>
      <c r="FT29" s="299">
        <v>-6429110.129999999</v>
      </c>
      <c r="FU29" s="299">
        <v>18852482.350000001</v>
      </c>
      <c r="FV29" s="299">
        <v>-11599126.880000001</v>
      </c>
      <c r="FW29" s="299">
        <v>4010765.8500000015</v>
      </c>
      <c r="FX29" s="299">
        <v>9690284.7900000028</v>
      </c>
      <c r="FY29" s="299">
        <v>3880226.2300000042</v>
      </c>
      <c r="FZ29" s="299">
        <v>-7685550.820000004</v>
      </c>
      <c r="GA29" s="299">
        <v>-11112205.109999996</v>
      </c>
      <c r="GB29" s="299">
        <v>-115108981.10999992</v>
      </c>
      <c r="GC29" s="299">
        <v>-1481874.2800000017</v>
      </c>
      <c r="GD29" s="299">
        <v>1606691.7000000002</v>
      </c>
      <c r="GE29" s="299">
        <v>-22009244.449999996</v>
      </c>
      <c r="GF29" s="299">
        <v>2886354.7</v>
      </c>
      <c r="GG29" s="299">
        <v>17287279.800000001</v>
      </c>
      <c r="GH29" s="299">
        <v>-4334987.2399999993</v>
      </c>
      <c r="GI29" s="299">
        <v>28372404.640000001</v>
      </c>
      <c r="GJ29" s="299">
        <v>-5289498.6799999988</v>
      </c>
      <c r="GK29" s="299"/>
      <c r="GL29" s="299"/>
      <c r="GM29" s="299"/>
      <c r="GN29" s="299">
        <v>13354113.519999975</v>
      </c>
      <c r="GO29" s="299">
        <v>34408530.219999999</v>
      </c>
      <c r="GP29" s="299">
        <v>-2590343.3800000004</v>
      </c>
      <c r="GQ29" s="299">
        <v>4924373.0399999954</v>
      </c>
      <c r="GR29" s="299">
        <v>843428.63000000024</v>
      </c>
      <c r="GS29" s="299">
        <v>-2828358.7699999996</v>
      </c>
      <c r="GT29" s="299">
        <v>4376391.7399999956</v>
      </c>
      <c r="GU29" s="299">
        <v>-2812989.1300000004</v>
      </c>
      <c r="GV29" s="299">
        <v>69395215.469999999</v>
      </c>
      <c r="GW29" s="299">
        <v>5894498.2899999991</v>
      </c>
      <c r="GX29" s="299">
        <v>6122869.54</v>
      </c>
      <c r="GY29" s="299">
        <v>-5580731.1400000006</v>
      </c>
      <c r="GZ29" s="299">
        <v>-73741494.279999971</v>
      </c>
      <c r="HA29" s="299">
        <v>94791103.169999972</v>
      </c>
      <c r="HB29" s="299">
        <v>41543793.330000013</v>
      </c>
      <c r="HC29" s="299">
        <v>-12515340.949999981</v>
      </c>
      <c r="HD29" s="299">
        <v>-10211027.180000002</v>
      </c>
      <c r="HE29" s="299">
        <v>75124832.140000015</v>
      </c>
      <c r="HF29" s="299">
        <v>572530821.96000028</v>
      </c>
      <c r="HG29" s="299">
        <v>51655678.029999986</v>
      </c>
      <c r="HH29" s="299">
        <v>134959594.97000003</v>
      </c>
      <c r="HI29" s="299">
        <v>118015795.37999994</v>
      </c>
      <c r="HJ29" s="299">
        <v>987028.08000000066</v>
      </c>
      <c r="HK29" s="299">
        <v>9320574.3300000019</v>
      </c>
      <c r="HL29" s="299">
        <v>43229034.829999983</v>
      </c>
      <c r="HM29" s="299">
        <v>-817522.61000000476</v>
      </c>
      <c r="HN29" s="299">
        <v>543707713.57000029</v>
      </c>
      <c r="HO29" s="299">
        <v>9713770.4999999925</v>
      </c>
      <c r="HP29" s="299">
        <v>3641669.0099999974</v>
      </c>
      <c r="HQ29" s="299">
        <v>4546705.3800000018</v>
      </c>
      <c r="HR29" s="299">
        <v>12762215.07</v>
      </c>
      <c r="HS29" s="299">
        <v>4226493.4099999964</v>
      </c>
      <c r="HT29" s="299">
        <v>36473473.790000014</v>
      </c>
      <c r="HU29" s="299">
        <v>-3381011.0199999986</v>
      </c>
      <c r="HV29" s="299">
        <v>2752115.9899999998</v>
      </c>
      <c r="HW29" s="299">
        <v>4564385.7399999984</v>
      </c>
      <c r="HX29" s="299">
        <v>2142777.0500000017</v>
      </c>
      <c r="HY29" s="299">
        <v>24656179.829999998</v>
      </c>
      <c r="HZ29" s="299">
        <v>1496291.3200000003</v>
      </c>
      <c r="IA29" s="299">
        <v>2284027.0200000033</v>
      </c>
      <c r="IB29" s="299">
        <v>3602351.546000002</v>
      </c>
      <c r="IC29" s="299">
        <v>652074.33999999973</v>
      </c>
      <c r="ID29" s="299">
        <v>97173298.51000002</v>
      </c>
      <c r="IE29" s="299">
        <v>22625256.620000027</v>
      </c>
      <c r="IF29" s="299">
        <v>-3257526.0100000007</v>
      </c>
      <c r="IG29" s="299">
        <v>-4316156.7100000139</v>
      </c>
      <c r="IH29" s="299">
        <v>-10966048.029999996</v>
      </c>
      <c r="II29" s="299">
        <v>-2072891.8300000038</v>
      </c>
      <c r="IJ29" s="299">
        <v>9413727.0100000072</v>
      </c>
      <c r="IK29" s="299">
        <v>5695998.5100000007</v>
      </c>
      <c r="IL29" s="299">
        <v>6764188.7400000012</v>
      </c>
      <c r="IM29" s="299">
        <v>2934273.05</v>
      </c>
      <c r="IN29" s="299">
        <v>18318853.689999994</v>
      </c>
      <c r="IO29" s="299">
        <v>90319363.389999941</v>
      </c>
      <c r="IP29" s="299">
        <v>6684524.6299999738</v>
      </c>
      <c r="IQ29" s="299">
        <v>26810015.649999999</v>
      </c>
      <c r="IR29" s="299">
        <v>6975569.9799999977</v>
      </c>
      <c r="IS29" s="299">
        <v>30165780.879999999</v>
      </c>
      <c r="IT29" s="299">
        <v>2572110.6999999997</v>
      </c>
      <c r="IU29" s="299">
        <v>4091591.2400000012</v>
      </c>
      <c r="IV29" s="299">
        <v>662036.0000000007</v>
      </c>
      <c r="IW29" s="299">
        <v>2423121.59</v>
      </c>
      <c r="IX29" s="299">
        <v>284060.37000000139</v>
      </c>
      <c r="IY29" s="299">
        <v>-2970371.9499999997</v>
      </c>
      <c r="IZ29" s="299">
        <v>1411968.5599999991</v>
      </c>
      <c r="JA29" s="299">
        <v>266893396.53000003</v>
      </c>
      <c r="JB29" s="299">
        <v>-45011333.519999966</v>
      </c>
      <c r="JC29" s="299">
        <v>4918409.7300000004</v>
      </c>
      <c r="JD29" s="299">
        <v>1742763.4899999995</v>
      </c>
      <c r="JE29" s="299">
        <v>326221.98000000021</v>
      </c>
      <c r="JF29" s="299">
        <v>8168787.5600000024</v>
      </c>
      <c r="JG29" s="299">
        <v>56309523.470000051</v>
      </c>
      <c r="JH29" s="299">
        <v>-3639110.7500000005</v>
      </c>
      <c r="JI29" s="299">
        <v>-17318084.400000006</v>
      </c>
      <c r="JJ29" s="299">
        <v>20151144.059999991</v>
      </c>
      <c r="JK29" s="299">
        <v>-482246.39000000106</v>
      </c>
      <c r="JL29" s="299">
        <v>-28642952.840000004</v>
      </c>
      <c r="JM29" s="299">
        <v>-3896935.3000000003</v>
      </c>
      <c r="JN29" s="299">
        <v>214442507.51999992</v>
      </c>
      <c r="JO29" s="299">
        <v>66159869.889999941</v>
      </c>
      <c r="JP29" s="299">
        <v>9434809.7599999979</v>
      </c>
      <c r="JQ29" s="299">
        <v>2353734.180000002</v>
      </c>
      <c r="JR29" s="299">
        <v>2348278.7199999988</v>
      </c>
      <c r="JS29" s="299">
        <v>6580107.0799999991</v>
      </c>
      <c r="JT29" s="299">
        <v>2414912.0500000017</v>
      </c>
      <c r="JU29" s="299">
        <v>8407119.3700000029</v>
      </c>
      <c r="JV29" s="299">
        <v>7131574.1799999988</v>
      </c>
      <c r="JW29" s="299">
        <v>3294564.830000001</v>
      </c>
      <c r="JX29" s="299">
        <v>8204017.5300000021</v>
      </c>
      <c r="JY29" s="299">
        <v>-1143309.7599999993</v>
      </c>
      <c r="JZ29" s="299">
        <v>-5441468.6100000013</v>
      </c>
      <c r="KA29" s="299">
        <v>340123.7300000008</v>
      </c>
      <c r="KB29" s="299">
        <v>4799480.3299999982</v>
      </c>
      <c r="KC29" s="299">
        <v>471580574.19999975</v>
      </c>
      <c r="KD29" s="299">
        <v>83585306.110000014</v>
      </c>
      <c r="KE29" s="299">
        <v>72272230.079999998</v>
      </c>
      <c r="KF29" s="299">
        <v>7376397.5599999987</v>
      </c>
      <c r="KG29" s="299">
        <v>25355585.179999981</v>
      </c>
      <c r="KH29" s="299">
        <v>124135235.83999997</v>
      </c>
      <c r="KI29" s="299">
        <v>54399321.480000004</v>
      </c>
      <c r="KJ29" s="299">
        <v>23788133.870000001</v>
      </c>
      <c r="KK29" s="299">
        <v>8686483.6300000064</v>
      </c>
      <c r="KL29" s="299">
        <v>-40039978.919999994</v>
      </c>
      <c r="KM29" s="299">
        <v>15663496.900000004</v>
      </c>
      <c r="KN29" s="299">
        <v>1392582.69</v>
      </c>
      <c r="KO29" s="299">
        <v>14123410.52</v>
      </c>
      <c r="KP29" s="299">
        <v>7048206.1199999964</v>
      </c>
      <c r="KQ29" s="299">
        <v>3552247.4100000151</v>
      </c>
      <c r="KR29" s="299">
        <v>75895529.119999945</v>
      </c>
      <c r="KS29" s="299">
        <v>64811446.219999999</v>
      </c>
      <c r="KT29" s="299">
        <v>122114027.09999996</v>
      </c>
      <c r="KU29" s="299">
        <v>-4483327.6099999975</v>
      </c>
      <c r="KV29" s="299">
        <v>-4145750.8599999994</v>
      </c>
      <c r="KW29" s="299">
        <v>22538128.659999996</v>
      </c>
      <c r="KX29" s="299">
        <v>5856063.0299999937</v>
      </c>
      <c r="KY29" s="299">
        <v>-9989111.3000000007</v>
      </c>
      <c r="KZ29" s="299">
        <v>5560104.7700000014</v>
      </c>
      <c r="LA29" s="299">
        <v>-4120514.5600000005</v>
      </c>
      <c r="LB29" s="299">
        <v>280633744.05000001</v>
      </c>
      <c r="LC29" s="299">
        <v>-16608866.440000013</v>
      </c>
      <c r="LD29" s="299">
        <v>74550598.779999956</v>
      </c>
      <c r="LE29" s="299">
        <v>38209369.75999999</v>
      </c>
      <c r="LF29" s="299">
        <v>38172031.07</v>
      </c>
      <c r="LG29" s="299">
        <v>3066525.4799999958</v>
      </c>
      <c r="LH29" s="299">
        <v>-5451561.0949999979</v>
      </c>
      <c r="LI29" s="299">
        <v>9257776.4449999928</v>
      </c>
      <c r="LJ29" s="299">
        <v>7593788.1099999994</v>
      </c>
      <c r="LK29" s="299">
        <v>-7859067.2099999953</v>
      </c>
      <c r="LL29" s="299">
        <v>-25262393.920000002</v>
      </c>
      <c r="LM29" s="299">
        <v>20901083.110000003</v>
      </c>
      <c r="LN29" s="299">
        <v>7291630.9899999984</v>
      </c>
      <c r="LO29" s="299">
        <v>369320148.94000041</v>
      </c>
      <c r="LP29" s="299">
        <v>6990747.4099999974</v>
      </c>
      <c r="LQ29" s="299">
        <v>8375173.9100000262</v>
      </c>
      <c r="LR29" s="299">
        <v>51752527.929999992</v>
      </c>
      <c r="LS29" s="299">
        <v>4166301.47</v>
      </c>
      <c r="LT29" s="299">
        <v>25308305.650000002</v>
      </c>
      <c r="LU29" s="299">
        <v>10293994.679999996</v>
      </c>
      <c r="LV29" s="299">
        <v>2459263.2400000063</v>
      </c>
      <c r="LW29" s="299">
        <v>4427944.3</v>
      </c>
      <c r="LX29" s="299">
        <v>44910307.149999976</v>
      </c>
      <c r="LY29" s="299">
        <v>11577117.439999968</v>
      </c>
      <c r="LZ29" s="299">
        <v>8967740.3300000001</v>
      </c>
      <c r="MA29" s="299">
        <v>384033501.06999987</v>
      </c>
      <c r="MB29" s="299">
        <v>-10951596.180000007</v>
      </c>
      <c r="MC29" s="299">
        <v>178898.05999999287</v>
      </c>
      <c r="MD29" s="299">
        <v>-9203500.209999999</v>
      </c>
      <c r="ME29" s="299">
        <v>2282171.9099999974</v>
      </c>
      <c r="MF29" s="299">
        <v>993989.6299999943</v>
      </c>
      <c r="MG29" s="299">
        <v>-2457.7000000057742</v>
      </c>
      <c r="MH29" s="299">
        <v>-828875.9599999974</v>
      </c>
      <c r="MI29" s="299">
        <v>1765265.6300000055</v>
      </c>
      <c r="MJ29" s="299">
        <v>4900857.9799999958</v>
      </c>
      <c r="MK29" s="299">
        <v>-1749740.0999999996</v>
      </c>
      <c r="ML29" s="299">
        <v>2691219.0799999996</v>
      </c>
      <c r="MM29" s="299">
        <v>268301625.41999996</v>
      </c>
      <c r="MN29" s="299">
        <v>14530435.090000007</v>
      </c>
      <c r="MO29" s="299">
        <v>76371823.419999987</v>
      </c>
      <c r="MP29" s="299">
        <v>10809222.010000004</v>
      </c>
      <c r="MQ29" s="299">
        <v>6643517.439999992</v>
      </c>
      <c r="MR29" s="299">
        <v>18258340.775000006</v>
      </c>
      <c r="MS29" s="299">
        <v>116422172.95999998</v>
      </c>
      <c r="MT29" s="299">
        <v>14063855.199999996</v>
      </c>
      <c r="MU29" s="299">
        <v>9007645.200000003</v>
      </c>
      <c r="MV29" s="299">
        <v>7950452.7700000005</v>
      </c>
      <c r="MW29" s="299">
        <v>969838836.02000022</v>
      </c>
      <c r="MX29" s="299">
        <v>115301427.42999996</v>
      </c>
      <c r="MY29" s="299">
        <v>51085611.899999991</v>
      </c>
      <c r="MZ29" s="299">
        <v>596107341.39999986</v>
      </c>
      <c r="NA29" s="299">
        <v>22105742.179999996</v>
      </c>
      <c r="NB29" s="299">
        <v>55266949.940000005</v>
      </c>
      <c r="NC29" s="299">
        <v>94836557.159999996</v>
      </c>
      <c r="ND29" s="299">
        <v>306650813.2700001</v>
      </c>
      <c r="NE29" s="299">
        <v>15462571.800000001</v>
      </c>
      <c r="NF29" s="299">
        <v>26006742.439999983</v>
      </c>
      <c r="NG29" s="299">
        <v>41259632.530000001</v>
      </c>
      <c r="NH29" s="299">
        <v>13843990.310000002</v>
      </c>
      <c r="NI29" s="299">
        <v>127126910.29999998</v>
      </c>
      <c r="NJ29" s="299">
        <v>7721988.7300000107</v>
      </c>
      <c r="NK29" s="299">
        <v>6614465.0699999938</v>
      </c>
      <c r="NL29" s="299">
        <v>4071729.3499999959</v>
      </c>
      <c r="NM29" s="299">
        <v>9056213.5399999898</v>
      </c>
      <c r="NN29" s="299">
        <v>4381768.3800000018</v>
      </c>
      <c r="NO29" s="299">
        <v>2750374.7599999965</v>
      </c>
      <c r="NP29" s="299">
        <v>183667948.1399999</v>
      </c>
      <c r="NQ29" s="299">
        <v>151359039.23999998</v>
      </c>
      <c r="NR29" s="299">
        <v>6648416.959999999</v>
      </c>
      <c r="NS29" s="299">
        <v>4488760.1399999941</v>
      </c>
      <c r="NT29" s="299">
        <v>1924864.8899999978</v>
      </c>
      <c r="NU29" s="299">
        <v>4641252.9900000021</v>
      </c>
      <c r="NV29" s="299">
        <v>1606868.02</v>
      </c>
      <c r="NW29" s="299">
        <v>1023932355.36</v>
      </c>
      <c r="NX29" s="299">
        <v>-19170941.759999987</v>
      </c>
      <c r="NY29" s="299">
        <v>65056592.449999973</v>
      </c>
      <c r="NZ29" s="299">
        <v>67019834.770000033</v>
      </c>
      <c r="OA29" s="299">
        <v>11598352.820000002</v>
      </c>
      <c r="OB29" s="299">
        <v>55191946.159999982</v>
      </c>
      <c r="OC29" s="299">
        <v>14779057.399999997</v>
      </c>
      <c r="OD29" s="299">
        <v>26259158.670000002</v>
      </c>
      <c r="OE29" s="299"/>
      <c r="OF29" s="299">
        <v>210682027.14000005</v>
      </c>
      <c r="OG29" s="299">
        <v>41386183.549999975</v>
      </c>
      <c r="OH29" s="299">
        <v>207825929</v>
      </c>
      <c r="OI29" s="299">
        <v>35966477.579999991</v>
      </c>
      <c r="OJ29" s="299">
        <v>17661001.720000003</v>
      </c>
      <c r="OK29" s="299">
        <v>62516804.200000003</v>
      </c>
      <c r="OL29" s="299">
        <v>102971979.80999994</v>
      </c>
      <c r="OM29" s="299">
        <v>5134977.3900000015</v>
      </c>
      <c r="ON29" s="299">
        <v>3110227.4700000007</v>
      </c>
      <c r="OO29" s="299">
        <v>26152421.949999999</v>
      </c>
      <c r="OP29" s="299">
        <v>602816.82999999519</v>
      </c>
      <c r="OQ29" s="299">
        <v>-8647089.3799999952</v>
      </c>
      <c r="OR29" s="299">
        <v>14352913.290000003</v>
      </c>
      <c r="OS29" s="299">
        <v>282627335.40999991</v>
      </c>
      <c r="OT29" s="299">
        <v>5249407.6099999938</v>
      </c>
      <c r="OU29" s="299">
        <v>-10222702.789999999</v>
      </c>
      <c r="OV29" s="299">
        <v>1839110.340000001</v>
      </c>
      <c r="OW29" s="299">
        <v>-20756926.770000011</v>
      </c>
      <c r="OX29" s="299">
        <v>25046437.139999989</v>
      </c>
      <c r="OY29" s="299">
        <v>-3870689.9800000004</v>
      </c>
      <c r="OZ29" s="299">
        <v>-3558734.1900000013</v>
      </c>
      <c r="PA29" s="299">
        <v>-15002726.109999988</v>
      </c>
      <c r="PB29" s="299">
        <v>-9013228.7500000019</v>
      </c>
      <c r="PC29" s="299">
        <v>12227342.069999997</v>
      </c>
      <c r="PD29" s="299">
        <v>21002940.260000002</v>
      </c>
      <c r="PE29" s="299">
        <v>1163835.8600000006</v>
      </c>
      <c r="PF29" s="299">
        <v>-47131450.190000005</v>
      </c>
      <c r="PG29" s="299">
        <v>75307082.069999918</v>
      </c>
      <c r="PH29" s="299">
        <v>12925828.599999996</v>
      </c>
      <c r="PI29" s="299">
        <v>-12709332.850000001</v>
      </c>
      <c r="PJ29" s="299">
        <v>63351505.109999999</v>
      </c>
      <c r="PK29" s="299">
        <v>-39322924.410000011</v>
      </c>
      <c r="PL29" s="299">
        <v>-1667150.5399999979</v>
      </c>
      <c r="PM29" s="299">
        <v>23111857.809999991</v>
      </c>
      <c r="PN29" s="299">
        <v>20362636.580000002</v>
      </c>
      <c r="PO29" s="299">
        <v>19827947.169999991</v>
      </c>
      <c r="PP29" s="299">
        <v>9153273.049999997</v>
      </c>
      <c r="PQ29" s="299">
        <v>7093286.5399999954</v>
      </c>
      <c r="PR29" s="299">
        <v>188888.35999999451</v>
      </c>
      <c r="PS29" s="299">
        <v>-524628.16000000108</v>
      </c>
      <c r="PT29" s="299">
        <v>66779495.020000003</v>
      </c>
      <c r="PU29" s="299">
        <v>59355687.410000004</v>
      </c>
      <c r="PV29" s="299">
        <v>54819041.86999999</v>
      </c>
      <c r="PW29" s="299">
        <v>-7239087.2800000012</v>
      </c>
      <c r="PX29" s="299">
        <v>-12171662</v>
      </c>
      <c r="PY29" s="299">
        <v>4831187.9600000037</v>
      </c>
      <c r="PZ29" s="299">
        <v>-32268888.469999976</v>
      </c>
      <c r="QA29" s="299">
        <v>-2163157.8500000047</v>
      </c>
      <c r="QB29" s="299">
        <v>-2763769.0000000005</v>
      </c>
      <c r="QC29" s="299">
        <v>367743113.42000002</v>
      </c>
      <c r="QD29" s="299">
        <v>2870446.4800000004</v>
      </c>
      <c r="QE29" s="299">
        <v>6762726.7499999953</v>
      </c>
      <c r="QF29" s="299">
        <v>14126365.199999997</v>
      </c>
      <c r="QG29" s="299">
        <v>8449518.459999999</v>
      </c>
      <c r="QH29" s="299">
        <v>134084681.13999993</v>
      </c>
      <c r="QI29" s="299">
        <v>12157453.519999998</v>
      </c>
      <c r="QJ29" s="299">
        <v>11504337.590000005</v>
      </c>
      <c r="QK29" s="299">
        <v>102792984.43999998</v>
      </c>
      <c r="QL29" s="299">
        <v>2474890.8999999976</v>
      </c>
      <c r="QM29" s="299">
        <v>1034830.9699999997</v>
      </c>
      <c r="QN29" s="299">
        <v>396174526.01999998</v>
      </c>
      <c r="QO29" s="299">
        <v>13738099.15</v>
      </c>
      <c r="QP29" s="299">
        <v>-14066688.489999996</v>
      </c>
      <c r="QQ29" s="299">
        <v>92550178.060000002</v>
      </c>
      <c r="QR29" s="299">
        <v>1206143.3999999969</v>
      </c>
      <c r="QS29" s="299">
        <v>-12273585.719999997</v>
      </c>
      <c r="QT29" s="299">
        <v>-9765021.25</v>
      </c>
      <c r="QU29" s="299">
        <v>6297886.2499999991</v>
      </c>
      <c r="QV29" s="299">
        <v>-2316423.0500000035</v>
      </c>
      <c r="QW29" s="299">
        <v>11994315.149999991</v>
      </c>
      <c r="QX29" s="299">
        <v>25387477.189999998</v>
      </c>
      <c r="QY29" s="299">
        <v>20016185.349999994</v>
      </c>
      <c r="QZ29" s="299">
        <v>-3429058.5700000012</v>
      </c>
      <c r="RA29" s="299">
        <v>-27510312.619999997</v>
      </c>
      <c r="RB29" s="299">
        <v>2016046.3400000017</v>
      </c>
      <c r="RC29" s="299">
        <v>-1513448.5799999991</v>
      </c>
      <c r="RD29" s="299">
        <v>-2257592.91</v>
      </c>
      <c r="RE29" s="299">
        <v>-5831220.9100000001</v>
      </c>
      <c r="RF29" s="299">
        <v>5903595.3300000001</v>
      </c>
      <c r="RG29" s="299">
        <v>-8641580.5299999993</v>
      </c>
      <c r="RH29" s="299">
        <v>169296203.63000005</v>
      </c>
      <c r="RI29" s="299">
        <v>40038480.700000018</v>
      </c>
      <c r="RJ29" s="299">
        <v>2610362.9899999984</v>
      </c>
      <c r="RK29" s="299">
        <v>3617975.6899999939</v>
      </c>
      <c r="RL29" s="299">
        <v>-106608.91000000091</v>
      </c>
      <c r="RM29" s="299">
        <v>1134047.0500000005</v>
      </c>
      <c r="RN29" s="299">
        <v>64102934.450000003</v>
      </c>
      <c r="RO29" s="299">
        <v>27949668.07</v>
      </c>
      <c r="RP29" s="299">
        <v>9912430.2800000031</v>
      </c>
      <c r="RQ29" s="299">
        <v>26602833.030000005</v>
      </c>
      <c r="RR29" s="299">
        <v>-17380323.960000016</v>
      </c>
      <c r="RS29" s="299">
        <v>-25674646.689999994</v>
      </c>
      <c r="RT29" s="299">
        <v>24468508.309999999</v>
      </c>
      <c r="RU29" s="299">
        <v>31388679.619999997</v>
      </c>
      <c r="RV29" s="299">
        <v>1151801.4800000086</v>
      </c>
      <c r="RW29" s="299">
        <v>15721898.869999995</v>
      </c>
      <c r="RX29" s="299">
        <v>11360247.309999995</v>
      </c>
      <c r="RY29" s="299">
        <v>1765177.1500000022</v>
      </c>
      <c r="RZ29" s="299">
        <v>-6115399.1599999992</v>
      </c>
      <c r="SA29" s="299">
        <v>43720504.490000054</v>
      </c>
      <c r="SB29" s="299">
        <v>8539557.5100000054</v>
      </c>
      <c r="SC29" s="299">
        <v>49612981.549999997</v>
      </c>
      <c r="SD29" s="299">
        <v>21811166.109999999</v>
      </c>
      <c r="SE29" s="299">
        <v>-1361596.3699999996</v>
      </c>
      <c r="SF29" s="299">
        <v>5522863.6099999994</v>
      </c>
      <c r="SG29" s="299">
        <v>22487709.219999995</v>
      </c>
      <c r="SH29" s="299">
        <v>20140959.46999998</v>
      </c>
      <c r="SI29" s="299">
        <v>8691301.8399999999</v>
      </c>
      <c r="SJ29" s="299">
        <v>-3481343.9400000027</v>
      </c>
      <c r="SK29" s="299">
        <v>16047412.149999999</v>
      </c>
      <c r="SL29" s="299">
        <v>-9810355.1600000001</v>
      </c>
      <c r="SM29" s="299">
        <v>43933837.340000004</v>
      </c>
      <c r="SN29" s="299">
        <v>117213159.89999998</v>
      </c>
      <c r="SO29" s="299">
        <v>13329562.77</v>
      </c>
      <c r="SP29" s="299">
        <v>19239771.600000005</v>
      </c>
      <c r="SQ29" s="299">
        <v>-4706401.3899999904</v>
      </c>
      <c r="SR29" s="299">
        <v>10028191.989999996</v>
      </c>
      <c r="SS29" s="299">
        <v>453409.06000000064</v>
      </c>
      <c r="ST29" s="299">
        <v>-281302.91999999963</v>
      </c>
      <c r="SU29" s="299">
        <v>10002222.859999998</v>
      </c>
      <c r="SV29" s="299">
        <v>15527162.700000005</v>
      </c>
      <c r="SW29" s="299">
        <v>4819690.7999999952</v>
      </c>
      <c r="SX29" s="299">
        <v>-15015340.169999992</v>
      </c>
      <c r="SY29" s="299">
        <v>14199308.470000003</v>
      </c>
      <c r="SZ29" s="299">
        <v>4520419.6899999967</v>
      </c>
      <c r="TA29" s="299">
        <v>-3446916.3999999976</v>
      </c>
      <c r="TB29" s="299">
        <v>4774131.2200000016</v>
      </c>
      <c r="TC29" s="299">
        <v>8403905.8300000001</v>
      </c>
      <c r="TD29" s="299">
        <v>21271916.43000003</v>
      </c>
      <c r="TE29" s="299">
        <v>585452.83999999659</v>
      </c>
      <c r="TF29" s="299">
        <v>232223429.31999993</v>
      </c>
      <c r="TG29" s="299">
        <v>20407693.140000015</v>
      </c>
      <c r="TH29" s="299">
        <v>550890.45999999973</v>
      </c>
      <c r="TI29" s="299">
        <v>3243876.070000004</v>
      </c>
      <c r="TJ29" s="299">
        <v>-57560627.700000003</v>
      </c>
      <c r="TK29" s="299">
        <v>4975455.7700000005</v>
      </c>
      <c r="TL29" s="299">
        <v>-5340868.2699999996</v>
      </c>
      <c r="TM29" s="299">
        <v>535762.75999998837</v>
      </c>
      <c r="TN29" s="299">
        <v>9310621.5699999984</v>
      </c>
      <c r="TO29" s="299">
        <v>66760566.410000004</v>
      </c>
      <c r="TP29" s="299">
        <v>532312.8199999975</v>
      </c>
      <c r="TQ29" s="299">
        <v>-1037972.8399999961</v>
      </c>
      <c r="TR29" s="299">
        <v>-372350.14000000618</v>
      </c>
      <c r="TS29" s="299">
        <v>-1491696.0599999989</v>
      </c>
      <c r="TT29" s="299">
        <v>5815767.0899999999</v>
      </c>
      <c r="TU29" s="299">
        <v>928356896.26000011</v>
      </c>
      <c r="TV29" s="299">
        <v>2678133.0900000017</v>
      </c>
      <c r="TW29" s="299">
        <v>-10634383.299999999</v>
      </c>
      <c r="TX29" s="299">
        <v>-20400262.400000013</v>
      </c>
      <c r="TY29" s="299">
        <v>-555072.2100000002</v>
      </c>
      <c r="TZ29" s="299">
        <v>1807853.6999999997</v>
      </c>
      <c r="UA29" s="299">
        <v>-1523077.5299999951</v>
      </c>
      <c r="UB29" s="299">
        <v>2796668.46</v>
      </c>
      <c r="UC29" s="299">
        <v>22621.339999999065</v>
      </c>
      <c r="UD29" s="299">
        <v>-6249813.3299999945</v>
      </c>
      <c r="UE29" s="299">
        <v>-3391683.8799999962</v>
      </c>
      <c r="UF29" s="299">
        <v>30327451.610000014</v>
      </c>
      <c r="UG29" s="299">
        <v>17297035.470000003</v>
      </c>
      <c r="UH29" s="299">
        <v>-21498218.879999999</v>
      </c>
      <c r="UI29" s="299">
        <v>1085867.7099999995</v>
      </c>
      <c r="UJ29" s="299">
        <v>8733270.2799999975</v>
      </c>
      <c r="UK29" s="299">
        <v>4156591.41</v>
      </c>
      <c r="UL29" s="299">
        <v>6358248.2499999981</v>
      </c>
      <c r="UM29" s="299">
        <v>30166225.529999997</v>
      </c>
      <c r="UN29" s="299">
        <v>2917787.1100000008</v>
      </c>
      <c r="UO29" s="299">
        <v>7790988.7200000016</v>
      </c>
      <c r="UP29" s="299">
        <v>8860786.9399999995</v>
      </c>
      <c r="UQ29" s="299">
        <v>59645670.250000022</v>
      </c>
      <c r="UR29" s="299">
        <v>-6161043.370000002</v>
      </c>
      <c r="US29" s="299">
        <v>24151259.090000004</v>
      </c>
      <c r="UT29" s="299">
        <v>23653423.750000004</v>
      </c>
      <c r="UU29" s="299">
        <v>122159029.44</v>
      </c>
      <c r="UV29" s="299">
        <v>50323066.300000004</v>
      </c>
      <c r="UW29" s="299">
        <v>5154819.9200000074</v>
      </c>
      <c r="UX29" s="299">
        <v>1731492.2100000007</v>
      </c>
      <c r="UY29" s="299">
        <v>38456586.640000001</v>
      </c>
      <c r="UZ29" s="299">
        <v>14781933.119999997</v>
      </c>
      <c r="VA29" s="299">
        <v>12927942.57</v>
      </c>
      <c r="VB29" s="299">
        <v>110003092.50999999</v>
      </c>
      <c r="VC29" s="299">
        <v>1497775.790000001</v>
      </c>
      <c r="VD29" s="299">
        <v>16152879.490000004</v>
      </c>
      <c r="VE29" s="299">
        <v>-6064671.9000000013</v>
      </c>
      <c r="VF29" s="299">
        <v>1816065228.2200005</v>
      </c>
      <c r="VG29" s="299">
        <v>41340340.99000001</v>
      </c>
      <c r="VH29" s="299">
        <v>49675430.320000023</v>
      </c>
      <c r="VI29" s="299">
        <v>10290530.400000004</v>
      </c>
      <c r="VJ29" s="299">
        <v>26656494.860000007</v>
      </c>
      <c r="VK29" s="299">
        <v>30530862.040000007</v>
      </c>
      <c r="VL29" s="299">
        <v>54293599.979999997</v>
      </c>
      <c r="VM29" s="299">
        <v>72131855.560000047</v>
      </c>
      <c r="VN29" s="299">
        <v>27211050.919999994</v>
      </c>
      <c r="VO29" s="299">
        <v>13420901.010000005</v>
      </c>
      <c r="VP29" s="299">
        <v>14029001.680000005</v>
      </c>
      <c r="VQ29" s="299">
        <v>19113949.570000008</v>
      </c>
      <c r="VR29" s="299">
        <v>13966895.749999998</v>
      </c>
      <c r="VS29" s="299">
        <v>48684216.899999991</v>
      </c>
      <c r="VT29" s="299">
        <v>98972448.919999987</v>
      </c>
      <c r="VU29" s="299">
        <v>35387598.719999999</v>
      </c>
      <c r="VV29" s="299">
        <v>24947817.179999981</v>
      </c>
      <c r="VW29" s="299">
        <v>80399836.219999999</v>
      </c>
      <c r="VX29" s="299">
        <v>1213706.8000000019</v>
      </c>
      <c r="VY29" s="299">
        <v>10438077.720000001</v>
      </c>
      <c r="VZ29" s="299">
        <v>104283190.18000001</v>
      </c>
      <c r="WA29" s="299">
        <v>35901618.350000009</v>
      </c>
      <c r="WB29" s="299">
        <v>30121237.43</v>
      </c>
      <c r="WC29" s="299">
        <v>4081777.9300000016</v>
      </c>
      <c r="WD29" s="299">
        <v>7058152.0600000024</v>
      </c>
      <c r="WE29" s="299">
        <v>6903133.2899999982</v>
      </c>
      <c r="WF29" s="299">
        <v>28036599.740000002</v>
      </c>
      <c r="WG29" s="299">
        <v>9484281.0800000001</v>
      </c>
      <c r="WH29" s="299">
        <v>88624437.540000007</v>
      </c>
      <c r="WI29" s="299">
        <v>29106513.289999995</v>
      </c>
      <c r="WJ29" s="299"/>
      <c r="WK29" s="299">
        <v>6775588.0900000017</v>
      </c>
      <c r="WL29" s="299"/>
      <c r="WM29" s="299">
        <v>592925025.45999992</v>
      </c>
      <c r="WN29" s="299">
        <v>17547790.550000001</v>
      </c>
      <c r="WO29" s="299">
        <v>95210790.560000002</v>
      </c>
      <c r="WP29" s="299">
        <v>71221307.519999996</v>
      </c>
      <c r="WQ29" s="299">
        <v>19406124.870000008</v>
      </c>
      <c r="WR29" s="299">
        <v>22621034.240000002</v>
      </c>
      <c r="WS29" s="299">
        <v>27161650.859999999</v>
      </c>
      <c r="WT29" s="299">
        <v>49534904.920000002</v>
      </c>
      <c r="WU29" s="299">
        <v>6983489.5100000016</v>
      </c>
      <c r="WV29" s="299">
        <v>103444514.76999997</v>
      </c>
      <c r="WW29" s="299">
        <v>37145716.129999995</v>
      </c>
      <c r="WX29" s="299">
        <v>5802113.7100000037</v>
      </c>
      <c r="WY29" s="299">
        <v>12597495.029999996</v>
      </c>
      <c r="WZ29" s="299">
        <v>4675289.2400000021</v>
      </c>
      <c r="XA29" s="299">
        <v>10521513.020000003</v>
      </c>
      <c r="XB29" s="299">
        <v>175636.42000000004</v>
      </c>
      <c r="XC29" s="299">
        <v>4069116.2299999995</v>
      </c>
      <c r="XD29" s="299">
        <v>5719347.9400000004</v>
      </c>
      <c r="XE29" s="299">
        <v>5371318.3999999994</v>
      </c>
      <c r="XF29" s="299">
        <v>4329131.0100000016</v>
      </c>
      <c r="XG29" s="299">
        <v>3902653.9299999969</v>
      </c>
      <c r="XH29" s="299">
        <v>11962591.209999997</v>
      </c>
      <c r="XI29" s="299">
        <v>23473028.250000004</v>
      </c>
      <c r="XJ29" s="299">
        <v>550242916.43000019</v>
      </c>
      <c r="XK29" s="299">
        <v>39500928.699999996</v>
      </c>
      <c r="XL29" s="299">
        <v>36387459.630000003</v>
      </c>
      <c r="XM29" s="299">
        <v>45260129.770000003</v>
      </c>
      <c r="XN29" s="299">
        <v>-11223797.969999984</v>
      </c>
      <c r="XO29" s="299">
        <v>43368768.950000003</v>
      </c>
      <c r="XP29" s="299">
        <v>-30162966.059999991</v>
      </c>
      <c r="XQ29" s="299">
        <v>-8648016.5099999998</v>
      </c>
      <c r="XR29" s="299">
        <v>3118437.5999999996</v>
      </c>
      <c r="XS29" s="299">
        <v>16238682.280000001</v>
      </c>
      <c r="XT29" s="299">
        <v>22392207.219999999</v>
      </c>
      <c r="XU29" s="299">
        <v>2747484.0300000021</v>
      </c>
      <c r="XV29" s="299">
        <v>21235013.010000002</v>
      </c>
      <c r="XW29" s="299">
        <v>402697.91999999993</v>
      </c>
      <c r="XX29" s="299">
        <v>35765211.18999999</v>
      </c>
      <c r="XY29" s="299">
        <v>34179531.609999999</v>
      </c>
      <c r="XZ29" s="299">
        <v>13214133.890000001</v>
      </c>
      <c r="YA29" s="299">
        <v>148826009.25000003</v>
      </c>
      <c r="YB29" s="299">
        <v>-6128630.5699999975</v>
      </c>
      <c r="YC29" s="299">
        <v>-1175201.0100000005</v>
      </c>
      <c r="YD29" s="299">
        <v>-9934862.8000000007</v>
      </c>
      <c r="YE29" s="299">
        <v>-1150889.9300000016</v>
      </c>
      <c r="YF29" s="299">
        <v>-2615371.6299999994</v>
      </c>
      <c r="YG29" s="299">
        <v>-208318.94000000012</v>
      </c>
      <c r="YH29" s="299">
        <v>103617365.51999995</v>
      </c>
      <c r="YI29" s="299">
        <v>12674077.140000001</v>
      </c>
      <c r="YJ29" s="299">
        <v>17711658.84</v>
      </c>
      <c r="YK29" s="299">
        <v>1575856.089999995</v>
      </c>
      <c r="YL29" s="299">
        <v>6549375.0799999973</v>
      </c>
      <c r="YM29" s="299">
        <v>-500682.74000000581</v>
      </c>
      <c r="YN29" s="299">
        <v>1182652.2600000016</v>
      </c>
      <c r="YO29" s="299">
        <v>4004845.9800000009</v>
      </c>
      <c r="YP29" s="299">
        <v>10115320.689999988</v>
      </c>
      <c r="YQ29" s="299">
        <v>231871786.13000003</v>
      </c>
      <c r="YR29" s="299">
        <v>14634505.820000002</v>
      </c>
      <c r="YS29" s="299">
        <v>75088408.420000032</v>
      </c>
      <c r="YT29" s="299">
        <v>256700779.53999999</v>
      </c>
      <c r="YU29" s="299">
        <v>120378473.27</v>
      </c>
      <c r="YV29" s="299">
        <v>23445579.599999998</v>
      </c>
      <c r="YW29" s="299">
        <v>18099168.329999994</v>
      </c>
      <c r="YX29" s="299">
        <v>190521797.08000001</v>
      </c>
      <c r="YY29" s="299">
        <v>330783042.91000003</v>
      </c>
      <c r="YZ29" s="299">
        <v>123958237.12</v>
      </c>
      <c r="ZA29" s="299">
        <v>8735031.1099999994</v>
      </c>
      <c r="ZB29" s="299">
        <v>42509241.75</v>
      </c>
      <c r="ZC29" s="299">
        <v>16216966.029999997</v>
      </c>
      <c r="ZD29" s="299">
        <v>14762619.139999995</v>
      </c>
      <c r="ZE29" s="299">
        <v>10033084.299999997</v>
      </c>
      <c r="ZF29" s="299">
        <v>15307395.009999998</v>
      </c>
      <c r="ZG29" s="299">
        <v>10169658.770000003</v>
      </c>
      <c r="ZH29" s="299">
        <v>6181447.1400000034</v>
      </c>
      <c r="ZI29" s="299">
        <v>38032920.839499995</v>
      </c>
      <c r="ZJ29" s="299">
        <v>15198608.759999998</v>
      </c>
      <c r="ZK29" s="299">
        <v>9155488.3099999987</v>
      </c>
      <c r="ZL29" s="299">
        <v>22050577.460000001</v>
      </c>
      <c r="ZM29" s="299">
        <v>3904401.319999936</v>
      </c>
      <c r="ZN29" s="299">
        <v>3792611.9000000018</v>
      </c>
      <c r="ZO29" s="299">
        <v>-5018159.1700000009</v>
      </c>
      <c r="ZP29" s="299">
        <v>-3742332.3999999976</v>
      </c>
      <c r="ZQ29" s="299">
        <v>-7570291.4999999972</v>
      </c>
      <c r="ZR29" s="299">
        <v>-14151008.760000009</v>
      </c>
      <c r="ZS29" s="299">
        <v>-9915528.9900000039</v>
      </c>
      <c r="ZT29" s="299">
        <v>1185729945.53</v>
      </c>
      <c r="ZU29" s="299">
        <v>-7865257.8800000018</v>
      </c>
      <c r="ZV29" s="299">
        <v>-5037348.0399999982</v>
      </c>
      <c r="ZW29" s="299">
        <v>-5858800.7000000114</v>
      </c>
      <c r="ZX29" s="299">
        <v>36045973.349999994</v>
      </c>
      <c r="ZY29" s="299">
        <v>19079334.640000001</v>
      </c>
      <c r="ZZ29" s="299">
        <v>25489514.230000004</v>
      </c>
      <c r="AAA29" s="299">
        <v>49389837.109999999</v>
      </c>
      <c r="AAB29" s="299">
        <v>10664098.519999998</v>
      </c>
      <c r="AAC29" s="299">
        <v>8446960.3800000027</v>
      </c>
      <c r="AAD29" s="299">
        <v>18810124.289999999</v>
      </c>
      <c r="AAE29" s="299">
        <v>2718493.7200000151</v>
      </c>
      <c r="AAF29" s="299">
        <v>25779410.909999996</v>
      </c>
      <c r="AAG29" s="299">
        <v>-7392688.049999998</v>
      </c>
      <c r="AAH29" s="299">
        <v>9622454.0499999989</v>
      </c>
      <c r="AAI29" s="299">
        <v>-9938717.0199999996</v>
      </c>
      <c r="AAJ29" s="299">
        <v>3447940.6199999996</v>
      </c>
      <c r="AAK29" s="299">
        <v>2035492.1200000029</v>
      </c>
      <c r="AAL29" s="299">
        <v>399891.97999999893</v>
      </c>
      <c r="AAM29" s="299">
        <v>5302333.0599999437</v>
      </c>
      <c r="AAN29" s="299">
        <v>-30948273.469999999</v>
      </c>
      <c r="AAO29" s="299">
        <v>1919937.3999999985</v>
      </c>
      <c r="AAP29" s="299">
        <v>-1311570.4400000004</v>
      </c>
      <c r="AAQ29" s="299">
        <v>-456516.30000000144</v>
      </c>
      <c r="AAR29" s="299">
        <v>14883183.380000003</v>
      </c>
      <c r="AAS29" s="299">
        <v>8195356.1300000008</v>
      </c>
      <c r="AAT29" s="299">
        <v>53174678.510000065</v>
      </c>
      <c r="AAU29" s="299">
        <v>48556800.870000005</v>
      </c>
      <c r="AAV29" s="299">
        <v>20699929.639999997</v>
      </c>
      <c r="AAW29" s="299">
        <v>40588091.850000009</v>
      </c>
      <c r="AAX29" s="299">
        <v>-1756524.3299999908</v>
      </c>
      <c r="AAY29" s="299">
        <v>5856340.1600000001</v>
      </c>
      <c r="AAZ29" s="299">
        <v>2320142.92</v>
      </c>
      <c r="ABA29" s="299">
        <v>7414310.9100000039</v>
      </c>
      <c r="ABB29" s="299">
        <v>186571495.41000006</v>
      </c>
      <c r="ABC29" s="299">
        <v>43574955.460000008</v>
      </c>
      <c r="ABD29" s="299">
        <v>21640152.050000001</v>
      </c>
      <c r="ABE29" s="299">
        <v>19308921.309999995</v>
      </c>
      <c r="ABF29" s="299">
        <v>9533527.1900000032</v>
      </c>
      <c r="ABG29" s="299">
        <v>-31722074.159999996</v>
      </c>
      <c r="ABH29" s="299">
        <v>4170399.0999999992</v>
      </c>
      <c r="ABI29" s="299">
        <v>185473.38999999588</v>
      </c>
      <c r="ABJ29" s="299">
        <v>3816366.6399999978</v>
      </c>
      <c r="ABK29" s="299">
        <v>9238756.25</v>
      </c>
      <c r="ABL29" s="299">
        <v>5597606.6099999985</v>
      </c>
      <c r="ABM29" s="299">
        <v>631462262.26000035</v>
      </c>
      <c r="ABN29" s="299">
        <v>8226458.5599999977</v>
      </c>
      <c r="ABO29" s="299">
        <v>-13424164.100000003</v>
      </c>
      <c r="ABP29" s="299">
        <v>-19899222.210000001</v>
      </c>
      <c r="ABQ29" s="299">
        <v>19897859.629999999</v>
      </c>
      <c r="ABR29" s="299">
        <v>-37339814.830000006</v>
      </c>
      <c r="ABS29" s="299">
        <v>84819929.909999996</v>
      </c>
      <c r="ABT29" s="299">
        <v>21914340.629999988</v>
      </c>
      <c r="ABU29" s="299">
        <v>-27473891.020000011</v>
      </c>
      <c r="ABV29" s="299">
        <v>-14379049.570000004</v>
      </c>
      <c r="ABW29" s="299">
        <v>-5802241.1799999988</v>
      </c>
      <c r="ABX29" s="299">
        <v>-1067369.1999999995</v>
      </c>
      <c r="ABY29" s="299">
        <v>12683808.640000004</v>
      </c>
      <c r="ABZ29" s="299">
        <v>160000751.85999998</v>
      </c>
      <c r="ACA29" s="299">
        <v>-634680.59999999893</v>
      </c>
      <c r="ACB29" s="299">
        <v>19394782.120000012</v>
      </c>
      <c r="ACC29" s="299">
        <v>2990954.6199999973</v>
      </c>
      <c r="ACD29" s="299">
        <v>-6017760.040000001</v>
      </c>
      <c r="ACE29" s="299">
        <v>-6941901.9099999992</v>
      </c>
      <c r="ACF29" s="299">
        <v>8067191.4600000121</v>
      </c>
      <c r="ACG29" s="299">
        <v>74698518.169999987</v>
      </c>
      <c r="ACH29" s="299">
        <v>-6490160.8599999975</v>
      </c>
      <c r="ACI29" s="299">
        <v>5424966.4700000025</v>
      </c>
      <c r="ACJ29" s="299">
        <v>-6429229.0300000003</v>
      </c>
      <c r="ACK29" s="299">
        <v>970579.42999999982</v>
      </c>
      <c r="ACL29" s="299">
        <v>1144976.5099999988</v>
      </c>
      <c r="ACM29" s="299">
        <v>-4489687.8400000008</v>
      </c>
      <c r="ACN29" s="299">
        <v>2888703.5299999956</v>
      </c>
      <c r="ACO29" s="299">
        <v>164767145.2899999</v>
      </c>
      <c r="ACP29" s="299">
        <v>55365422.459999993</v>
      </c>
      <c r="ACQ29" s="299">
        <v>4418622.28</v>
      </c>
      <c r="ACR29" s="299">
        <v>35553169.169999987</v>
      </c>
      <c r="ACS29" s="299">
        <v>3742142.7099999995</v>
      </c>
      <c r="ACT29" s="299">
        <v>9542971.8299999963</v>
      </c>
      <c r="ACU29" s="299">
        <v>54084602.250000007</v>
      </c>
      <c r="ACV29" s="299">
        <v>4131442.8099999991</v>
      </c>
      <c r="ACW29" s="299">
        <v>215653503.44000006</v>
      </c>
      <c r="ACX29" s="299">
        <v>38861340.790000014</v>
      </c>
      <c r="ACY29" s="299">
        <v>-13478759.169999985</v>
      </c>
      <c r="ACZ29" s="299">
        <v>-6925076.4800000023</v>
      </c>
      <c r="ADA29" s="299">
        <v>13015241.890000004</v>
      </c>
      <c r="ADB29" s="299">
        <v>-1271034.8000000021</v>
      </c>
      <c r="ADC29" s="299">
        <v>-3689847.36</v>
      </c>
      <c r="ADD29" s="299">
        <v>-2233336.8099999991</v>
      </c>
      <c r="ADE29" s="299">
        <v>8479357.4199999981</v>
      </c>
      <c r="ADF29" s="299">
        <v>31584429.95999999</v>
      </c>
      <c r="ADG29" s="299">
        <v>31633658.780000001</v>
      </c>
      <c r="ADH29" s="299">
        <v>10710891.069999998</v>
      </c>
      <c r="ADI29" s="299">
        <v>3922928.6999999974</v>
      </c>
      <c r="ADJ29" s="299">
        <v>2105982.9999999967</v>
      </c>
      <c r="ADK29" s="299">
        <v>3187997.8400000036</v>
      </c>
      <c r="ADL29" s="299">
        <v>-5414244.5000000009</v>
      </c>
      <c r="ADM29" s="299">
        <v>-13939476.99</v>
      </c>
      <c r="ADN29" s="299">
        <v>4241267.26</v>
      </c>
      <c r="ADO29" s="299">
        <v>-11662234.599999994</v>
      </c>
      <c r="ADP29" s="299"/>
      <c r="ADQ29" s="299">
        <v>280323812.07999998</v>
      </c>
      <c r="ADR29" s="299">
        <v>44631120.769999996</v>
      </c>
      <c r="ADS29" s="299">
        <v>-1640415.0999999978</v>
      </c>
      <c r="ADT29" s="299">
        <v>12227730.520000003</v>
      </c>
      <c r="ADU29" s="299">
        <v>5803285.4500000002</v>
      </c>
      <c r="ADV29" s="299">
        <v>2006610.2599999895</v>
      </c>
      <c r="ADW29" s="299">
        <v>5913645.6599999974</v>
      </c>
      <c r="ADX29" s="299">
        <v>-7438649.5599999996</v>
      </c>
      <c r="ADY29" s="299">
        <v>3530330.7600000026</v>
      </c>
      <c r="ADZ29" s="299"/>
      <c r="AEA29" s="299">
        <v>3229108.7800000091</v>
      </c>
      <c r="AEB29" s="299">
        <v>96257890.199999958</v>
      </c>
      <c r="AEC29" s="299">
        <v>84003026.679999977</v>
      </c>
      <c r="AED29" s="299">
        <v>32998015.889999997</v>
      </c>
      <c r="AEE29" s="299">
        <v>23892281.09</v>
      </c>
      <c r="AEF29" s="299">
        <v>75448904.639999986</v>
      </c>
      <c r="AEG29" s="299">
        <v>21461378.309999999</v>
      </c>
      <c r="AEH29" s="299">
        <v>23701781.669999994</v>
      </c>
      <c r="AEI29" s="299">
        <v>27867706.379999988</v>
      </c>
      <c r="AEJ29" s="299">
        <v>4908856.66</v>
      </c>
      <c r="AEK29" s="299">
        <v>6260695.1299999999</v>
      </c>
      <c r="AEL29" s="299">
        <v>5635248.2900000028</v>
      </c>
      <c r="AEM29" s="299">
        <v>11510500.390000001</v>
      </c>
      <c r="AEN29" s="299">
        <v>131553961.97000001</v>
      </c>
      <c r="AEO29" s="299">
        <v>-39601209.600000009</v>
      </c>
      <c r="AEP29" s="299">
        <v>5294609.2900000066</v>
      </c>
      <c r="AEQ29" s="299">
        <v>-10116922.979999991</v>
      </c>
      <c r="AER29" s="299">
        <v>14724849.929999996</v>
      </c>
      <c r="AES29" s="299">
        <v>16396326.32</v>
      </c>
      <c r="AET29" s="299">
        <v>-2092376.4700000002</v>
      </c>
      <c r="AEU29" s="299">
        <v>-11800758.959999997</v>
      </c>
      <c r="AEV29" s="299">
        <v>-4426093.4900000012</v>
      </c>
      <c r="AEW29" s="299">
        <v>-2437793.5100000002</v>
      </c>
      <c r="AEX29" s="299">
        <v>-24090799.850000001</v>
      </c>
      <c r="AEY29" s="299">
        <v>17559038.059999995</v>
      </c>
      <c r="AEZ29" s="299">
        <v>34535728.569999993</v>
      </c>
      <c r="AFA29" s="299">
        <v>-4347933.3</v>
      </c>
      <c r="AFB29" s="299">
        <v>-8498760.7600000016</v>
      </c>
      <c r="AFC29" s="299">
        <v>-7981651.2899999982</v>
      </c>
      <c r="AFD29" s="299">
        <v>320617.08000000054</v>
      </c>
      <c r="AFE29" s="299">
        <v>9363963.0099999998</v>
      </c>
      <c r="AFF29" s="299">
        <v>-3295236.200000003</v>
      </c>
      <c r="AFG29" s="299">
        <v>-13217578.49</v>
      </c>
      <c r="AFH29" s="299">
        <v>-13824.169999999867</v>
      </c>
      <c r="AFI29" s="299">
        <v>-4621488.3100000024</v>
      </c>
      <c r="AFJ29" s="299">
        <v>2772393.2799999993</v>
      </c>
      <c r="AFK29" s="299">
        <v>274285303.31</v>
      </c>
      <c r="AFL29" s="299">
        <v>-9770483.0899999943</v>
      </c>
      <c r="AFM29" s="299">
        <v>6732626.5100000063</v>
      </c>
      <c r="AFN29" s="299">
        <v>9096893.7599999942</v>
      </c>
      <c r="AFO29" s="299">
        <v>46842968.130000003</v>
      </c>
      <c r="AFP29" s="299">
        <v>9782345.4700000007</v>
      </c>
      <c r="AFQ29" s="299">
        <v>12813628.440000009</v>
      </c>
      <c r="AFR29" s="299">
        <v>15029672.499999998</v>
      </c>
      <c r="AFS29" s="299">
        <v>134320858.38999999</v>
      </c>
      <c r="AFT29" s="299">
        <v>76486614.729999959</v>
      </c>
      <c r="AFU29" s="299">
        <v>-2814441.3600000003</v>
      </c>
      <c r="AFV29" s="299">
        <v>77803399.480000004</v>
      </c>
      <c r="AFW29" s="299">
        <v>16863061.990000002</v>
      </c>
      <c r="AFX29" s="299">
        <v>13213489.470000001</v>
      </c>
      <c r="AFY29" s="299">
        <v>-3684040.3299999982</v>
      </c>
      <c r="AFZ29" s="299">
        <v>3874325.4599999995</v>
      </c>
      <c r="AGA29" s="299">
        <v>-6697505.7000000011</v>
      </c>
      <c r="AGB29" s="299">
        <v>7232782.4400000088</v>
      </c>
      <c r="AGC29" s="299">
        <v>38079779.019999988</v>
      </c>
      <c r="AGD29" s="299">
        <v>-5780389.6100000022</v>
      </c>
      <c r="AGE29" s="299">
        <v>-350271.5399999998</v>
      </c>
      <c r="AGF29" s="299">
        <v>8099195.6599999983</v>
      </c>
      <c r="AGG29" s="299">
        <v>2815780.8499999968</v>
      </c>
      <c r="AGH29" s="299">
        <v>-8514836.3599999994</v>
      </c>
      <c r="AGI29" s="299">
        <v>-5494320.9899999993</v>
      </c>
      <c r="AGJ29" s="299">
        <v>2901594.4999999995</v>
      </c>
      <c r="AGK29" s="299">
        <v>-3345328.0900000012</v>
      </c>
      <c r="AGL29" s="299">
        <v>-9147962.6100000013</v>
      </c>
      <c r="AGM29" s="299">
        <v>-6067418.0599999996</v>
      </c>
      <c r="AGN29" s="299">
        <v>-22473856.370000001</v>
      </c>
      <c r="AGO29" s="299">
        <v>1011683.7600000007</v>
      </c>
      <c r="AGP29" s="299">
        <v>-11689600.890000002</v>
      </c>
    </row>
    <row r="30" spans="1:874" x14ac:dyDescent="0.25">
      <c r="A30" s="297" t="s">
        <v>2211</v>
      </c>
      <c r="B30" s="298" t="s">
        <v>44</v>
      </c>
      <c r="C30" s="297" t="s">
        <v>2212</v>
      </c>
      <c r="D30" s="299">
        <v>537047169.79999995</v>
      </c>
      <c r="E30" s="299">
        <v>24596260.419999998</v>
      </c>
      <c r="F30" s="299">
        <v>83872939.049999997</v>
      </c>
      <c r="G30" s="299">
        <v>8054700.4500000002</v>
      </c>
      <c r="H30" s="299">
        <v>109795168.72</v>
      </c>
      <c r="I30" s="299">
        <v>13422910.199999999</v>
      </c>
      <c r="J30" s="299">
        <v>267853521.56</v>
      </c>
      <c r="K30" s="299">
        <v>115337499.66</v>
      </c>
      <c r="L30" s="299">
        <v>70822344.819999993</v>
      </c>
      <c r="M30" s="299">
        <v>21752410.27</v>
      </c>
      <c r="N30" s="299">
        <v>14297092.779999999</v>
      </c>
      <c r="O30" s="299">
        <v>13378036.460000001</v>
      </c>
      <c r="P30" s="299">
        <v>69766773.960000008</v>
      </c>
      <c r="Q30" s="299">
        <v>6523484.1399999997</v>
      </c>
      <c r="R30" s="299">
        <v>9950533.3300000001</v>
      </c>
      <c r="S30" s="299">
        <v>16956253.690000001</v>
      </c>
      <c r="T30" s="299">
        <v>11379952.6</v>
      </c>
      <c r="U30" s="299">
        <v>8558663.6699999999</v>
      </c>
      <c r="V30" s="299">
        <v>254309736.84999999</v>
      </c>
      <c r="W30" s="299">
        <v>35471816.390000001</v>
      </c>
      <c r="X30" s="299">
        <v>10330339.289999999</v>
      </c>
      <c r="Y30" s="299">
        <v>88522736.449999988</v>
      </c>
      <c r="Z30" s="299">
        <v>4680451.4399999995</v>
      </c>
      <c r="AA30" s="299">
        <v>33649395.350000001</v>
      </c>
      <c r="AB30" s="299">
        <v>866131.30000000016</v>
      </c>
      <c r="AC30" s="299">
        <v>49332642.640000001</v>
      </c>
      <c r="AD30" s="299">
        <v>79823999.400000006</v>
      </c>
      <c r="AE30" s="299">
        <v>5606689.0399999991</v>
      </c>
      <c r="AF30" s="299">
        <v>52530004.909999996</v>
      </c>
      <c r="AG30" s="299">
        <v>23801361.18</v>
      </c>
      <c r="AH30" s="299">
        <v>80218956.860000014</v>
      </c>
      <c r="AI30" s="299">
        <v>9149216.6600000001</v>
      </c>
      <c r="AJ30" s="299">
        <v>4056174.63</v>
      </c>
      <c r="AK30" s="299">
        <v>11834939.91</v>
      </c>
      <c r="AL30" s="299">
        <v>39000723.089999996</v>
      </c>
      <c r="AM30" s="299">
        <v>16013021.43</v>
      </c>
      <c r="AN30" s="299">
        <v>70856574.319999993</v>
      </c>
      <c r="AO30" s="299">
        <v>20855019.5</v>
      </c>
      <c r="AP30" s="299">
        <v>13388545.389999999</v>
      </c>
      <c r="AQ30" s="299">
        <v>5422398.3700000001</v>
      </c>
      <c r="AR30" s="299">
        <v>6725334.5700000003</v>
      </c>
      <c r="AS30" s="299">
        <v>4652859.66</v>
      </c>
      <c r="AT30" s="299">
        <v>225944038.29000002</v>
      </c>
      <c r="AU30" s="299">
        <v>7680055.0500000007</v>
      </c>
      <c r="AV30" s="299">
        <v>5610706.0899999989</v>
      </c>
      <c r="AW30" s="299">
        <v>8900860.7100000009</v>
      </c>
      <c r="AX30" s="299">
        <v>14972389.940000001</v>
      </c>
      <c r="AY30" s="299">
        <v>18063312.770000003</v>
      </c>
      <c r="AZ30" s="299">
        <v>4691966.88</v>
      </c>
      <c r="BA30" s="299">
        <v>12059507.24</v>
      </c>
      <c r="BB30" s="299">
        <v>9534027.6499999985</v>
      </c>
      <c r="BC30" s="299">
        <v>6227058.9699999997</v>
      </c>
      <c r="BD30" s="299">
        <v>5682552.2799999993</v>
      </c>
      <c r="BE30" s="299">
        <v>10126519.91</v>
      </c>
      <c r="BF30" s="299">
        <v>21074028.560000002</v>
      </c>
      <c r="BG30" s="299">
        <v>12053179.459999999</v>
      </c>
      <c r="BH30" s="299">
        <v>29414696.25</v>
      </c>
      <c r="BI30" s="299">
        <v>80441462.056999996</v>
      </c>
      <c r="BJ30" s="299">
        <v>82526102.120000005</v>
      </c>
      <c r="BK30" s="299">
        <v>11945842.24</v>
      </c>
      <c r="BL30" s="299">
        <v>7877561.1400000006</v>
      </c>
      <c r="BM30" s="299">
        <v>10665749.92</v>
      </c>
      <c r="BN30" s="299">
        <v>10131358.35</v>
      </c>
      <c r="BO30" s="299">
        <v>12388435.659999998</v>
      </c>
      <c r="BP30" s="299">
        <v>222287781.23999998</v>
      </c>
      <c r="BQ30" s="299">
        <v>14519103.91</v>
      </c>
      <c r="BR30" s="299">
        <v>12217747.68</v>
      </c>
      <c r="BS30" s="299">
        <v>12748078.75</v>
      </c>
      <c r="BT30" s="299">
        <v>11327574.070000002</v>
      </c>
      <c r="BU30" s="299">
        <v>15140137.969999999</v>
      </c>
      <c r="BV30" s="299">
        <v>6015940.6300000008</v>
      </c>
      <c r="BW30" s="299">
        <v>9500567.8699999992</v>
      </c>
      <c r="BX30" s="299">
        <v>53525631.429999992</v>
      </c>
      <c r="BY30" s="299">
        <v>8048977.8599999994</v>
      </c>
      <c r="BZ30" s="299">
        <v>9864820.9700000007</v>
      </c>
      <c r="CA30" s="299">
        <v>14378541.640000001</v>
      </c>
      <c r="CB30" s="299">
        <v>7066594.2800000003</v>
      </c>
      <c r="CC30" s="299">
        <v>4333134.07</v>
      </c>
      <c r="CD30" s="299">
        <v>5402014.3600000003</v>
      </c>
      <c r="CE30" s="299">
        <v>993278915.91000009</v>
      </c>
      <c r="CF30" s="299">
        <v>2733483.15</v>
      </c>
      <c r="CG30" s="299">
        <v>23355506.489999998</v>
      </c>
      <c r="CH30" s="299">
        <v>8021544.6399999997</v>
      </c>
      <c r="CI30" s="299">
        <v>26664083.829999998</v>
      </c>
      <c r="CJ30" s="299">
        <v>17493618.920000002</v>
      </c>
      <c r="CK30" s="299">
        <v>19546186.239999998</v>
      </c>
      <c r="CL30" s="299">
        <v>20925805.73</v>
      </c>
      <c r="CM30" s="299">
        <v>5282002.8</v>
      </c>
      <c r="CN30" s="299">
        <v>14420872.960000001</v>
      </c>
      <c r="CO30" s="299">
        <v>11662492.789999999</v>
      </c>
      <c r="CP30" s="299">
        <v>10880336.51</v>
      </c>
      <c r="CQ30" s="299">
        <v>16171781.640000001</v>
      </c>
      <c r="CR30" s="299">
        <v>148332944.83000001</v>
      </c>
      <c r="CS30" s="299">
        <v>13614998.039999999</v>
      </c>
      <c r="CT30" s="299">
        <v>17717167.010000002</v>
      </c>
      <c r="CU30" s="299">
        <v>10089698.369999999</v>
      </c>
      <c r="CV30" s="299">
        <v>16949343.129999999</v>
      </c>
      <c r="CW30" s="299">
        <v>10867628.359999999</v>
      </c>
      <c r="CX30" s="299">
        <v>10854055.25</v>
      </c>
      <c r="CY30" s="299">
        <v>9468293.4100000001</v>
      </c>
      <c r="CZ30" s="299">
        <v>82702940.319999993</v>
      </c>
      <c r="DA30" s="299">
        <v>282425801.78000003</v>
      </c>
      <c r="DB30" s="299">
        <v>28617012.260000002</v>
      </c>
      <c r="DC30" s="299">
        <v>9057959.7300000004</v>
      </c>
      <c r="DD30" s="299">
        <v>7702060.5800000001</v>
      </c>
      <c r="DE30" s="299">
        <v>21929838.82</v>
      </c>
      <c r="DF30" s="299">
        <v>35168341.969999999</v>
      </c>
      <c r="DG30" s="299">
        <v>9637815.9900000002</v>
      </c>
      <c r="DH30" s="299">
        <v>18813786.530000001</v>
      </c>
      <c r="DI30" s="299">
        <v>1068585492.8800001</v>
      </c>
      <c r="DJ30" s="299">
        <v>12763393.529999999</v>
      </c>
      <c r="DK30" s="299">
        <v>67440798.810000002</v>
      </c>
      <c r="DL30" s="299">
        <v>22403374.629999999</v>
      </c>
      <c r="DM30" s="299">
        <v>27536150.539999999</v>
      </c>
      <c r="DN30" s="299">
        <v>8640572.9700000007</v>
      </c>
      <c r="DO30" s="299">
        <v>82379779.030000001</v>
      </c>
      <c r="DP30" s="299">
        <v>23955661.030000001</v>
      </c>
      <c r="DQ30" s="299">
        <v>53591866.210000001</v>
      </c>
      <c r="DR30" s="299">
        <v>369294327.85999995</v>
      </c>
      <c r="DS30" s="299">
        <v>11312909.120000001</v>
      </c>
      <c r="DT30" s="299">
        <v>22651973.16</v>
      </c>
      <c r="DU30" s="299">
        <v>48141039.519999996</v>
      </c>
      <c r="DV30" s="299">
        <v>9596076.3599999994</v>
      </c>
      <c r="DW30" s="299">
        <v>16548281.75</v>
      </c>
      <c r="DX30" s="299">
        <v>24954120.190000001</v>
      </c>
      <c r="DY30" s="299">
        <v>8910365.1799999997</v>
      </c>
      <c r="DZ30" s="299">
        <v>9497659.9800000004</v>
      </c>
      <c r="EA30" s="299">
        <v>12942973.359999999</v>
      </c>
      <c r="EB30" s="299">
        <v>27870041.699999999</v>
      </c>
      <c r="EC30" s="299">
        <v>58325651.210000001</v>
      </c>
      <c r="ED30" s="299">
        <v>109518819.44</v>
      </c>
      <c r="EE30" s="299">
        <v>26703095.48</v>
      </c>
      <c r="EF30" s="299">
        <v>9416878.6799999997</v>
      </c>
      <c r="EG30" s="299">
        <v>20942163.23</v>
      </c>
      <c r="EH30" s="299">
        <v>3090735.8299999996</v>
      </c>
      <c r="EI30" s="299">
        <v>15280211.190000001</v>
      </c>
      <c r="EJ30" s="299">
        <v>10157674.030000001</v>
      </c>
      <c r="EK30" s="299">
        <v>15703924.27</v>
      </c>
      <c r="EL30" s="299">
        <v>96007433.290000007</v>
      </c>
      <c r="EM30" s="299">
        <v>10678207.850000001</v>
      </c>
      <c r="EN30" s="299">
        <v>12331706.390000001</v>
      </c>
      <c r="EO30" s="299">
        <v>13927894.07</v>
      </c>
      <c r="EP30" s="299">
        <v>5910422.3700000001</v>
      </c>
      <c r="EQ30" s="299">
        <v>8987680.2100000009</v>
      </c>
      <c r="ER30" s="299">
        <v>20412599.259999998</v>
      </c>
      <c r="ES30" s="299">
        <v>35794588.690000005</v>
      </c>
      <c r="ET30" s="299">
        <v>11435677.640000001</v>
      </c>
      <c r="EU30" s="299">
        <v>87601206.710000008</v>
      </c>
      <c r="EV30" s="299">
        <v>26211762.690000001</v>
      </c>
      <c r="EW30" s="299">
        <v>16105046.109999999</v>
      </c>
      <c r="EX30" s="299">
        <v>30508401.380000003</v>
      </c>
      <c r="EY30" s="299">
        <v>66381022.480000004</v>
      </c>
      <c r="EZ30" s="299">
        <v>44267460.439999998</v>
      </c>
      <c r="FA30" s="299">
        <v>27059516.159999996</v>
      </c>
      <c r="FB30" s="299">
        <v>12698096.76</v>
      </c>
      <c r="FC30" s="299">
        <v>16642233.84</v>
      </c>
      <c r="FD30" s="299">
        <v>6944485</v>
      </c>
      <c r="FE30" s="299">
        <v>3557744.96</v>
      </c>
      <c r="FF30" s="299">
        <v>17754790.399999999</v>
      </c>
      <c r="FG30" s="299">
        <v>65234329.109999999</v>
      </c>
      <c r="FH30" s="299">
        <v>7121507.0999999987</v>
      </c>
      <c r="FI30" s="299">
        <v>5346314.2300000004</v>
      </c>
      <c r="FJ30" s="299">
        <v>6692366</v>
      </c>
      <c r="FK30" s="299">
        <v>10166987.359999999</v>
      </c>
      <c r="FL30" s="299">
        <v>36908270.530000001</v>
      </c>
      <c r="FM30" s="299">
        <v>8092510.5299999993</v>
      </c>
      <c r="FN30" s="299"/>
      <c r="FO30" s="299">
        <v>849765168.45999992</v>
      </c>
      <c r="FP30" s="299">
        <v>5525098.8500000006</v>
      </c>
      <c r="FQ30" s="299">
        <v>20112405.400000002</v>
      </c>
      <c r="FR30" s="299">
        <v>20970692.039999999</v>
      </c>
      <c r="FS30" s="299">
        <v>26383382.469999999</v>
      </c>
      <c r="FT30" s="299">
        <v>5591771.0300000003</v>
      </c>
      <c r="FU30" s="299">
        <v>39104360.419999994</v>
      </c>
      <c r="FV30" s="299">
        <v>7637593.1100000003</v>
      </c>
      <c r="FW30" s="299">
        <v>17597543.079999998</v>
      </c>
      <c r="FX30" s="299">
        <v>23157360.079999998</v>
      </c>
      <c r="FY30" s="299">
        <v>33442555.089999996</v>
      </c>
      <c r="FZ30" s="299">
        <v>6464559.9400000004</v>
      </c>
      <c r="GA30" s="299">
        <v>6297267.0899999999</v>
      </c>
      <c r="GB30" s="299">
        <v>81057346.049999997</v>
      </c>
      <c r="GC30" s="299">
        <v>3645151.87</v>
      </c>
      <c r="GD30" s="299">
        <v>5660444.5999999996</v>
      </c>
      <c r="GE30" s="299">
        <v>9909316.8499999996</v>
      </c>
      <c r="GF30" s="299">
        <v>16786303.939999998</v>
      </c>
      <c r="GG30" s="299">
        <v>19548425.779999997</v>
      </c>
      <c r="GH30" s="299">
        <v>7429418.79</v>
      </c>
      <c r="GI30" s="299">
        <v>23875908.899999999</v>
      </c>
      <c r="GJ30" s="299">
        <v>2275140.6</v>
      </c>
      <c r="GK30" s="299"/>
      <c r="GL30" s="299"/>
      <c r="GM30" s="299"/>
      <c r="GN30" s="299">
        <v>80693103.209999993</v>
      </c>
      <c r="GO30" s="299">
        <v>24304751.709999997</v>
      </c>
      <c r="GP30" s="299">
        <v>4061901.15</v>
      </c>
      <c r="GQ30" s="299">
        <v>12287220</v>
      </c>
      <c r="GR30" s="299">
        <v>2841154.5300000003</v>
      </c>
      <c r="GS30" s="299">
        <v>9158845.5700000003</v>
      </c>
      <c r="GT30" s="299">
        <v>10912885.25</v>
      </c>
      <c r="GU30" s="299">
        <v>2861208.18</v>
      </c>
      <c r="GV30" s="299">
        <v>70512352.780000001</v>
      </c>
      <c r="GW30" s="299">
        <v>12986455.719999999</v>
      </c>
      <c r="GX30" s="299">
        <v>18746897.079999998</v>
      </c>
      <c r="GY30" s="299">
        <v>8396348.0499999989</v>
      </c>
      <c r="GZ30" s="299">
        <v>162614470.69999999</v>
      </c>
      <c r="HA30" s="299">
        <v>96142374.109999985</v>
      </c>
      <c r="HB30" s="299">
        <v>104858230.75999999</v>
      </c>
      <c r="HC30" s="299">
        <v>48548421.330000006</v>
      </c>
      <c r="HD30" s="299">
        <v>22898766.809999999</v>
      </c>
      <c r="HE30" s="299">
        <v>108614043.80999999</v>
      </c>
      <c r="HF30" s="299">
        <v>519955069.92000002</v>
      </c>
      <c r="HG30" s="299">
        <v>134276985.77000001</v>
      </c>
      <c r="HH30" s="299">
        <v>176015363.69999999</v>
      </c>
      <c r="HI30" s="299">
        <v>145324861.87</v>
      </c>
      <c r="HJ30" s="299">
        <v>20654956.719999999</v>
      </c>
      <c r="HK30" s="299">
        <v>21316698.060000002</v>
      </c>
      <c r="HL30" s="299">
        <v>80983429.50999999</v>
      </c>
      <c r="HM30" s="299">
        <v>25909642.75</v>
      </c>
      <c r="HN30" s="299">
        <v>451590082.17999989</v>
      </c>
      <c r="HO30" s="299">
        <v>51390923.129999995</v>
      </c>
      <c r="HP30" s="299">
        <v>18245140.530000001</v>
      </c>
      <c r="HQ30" s="299">
        <v>12408266.460000001</v>
      </c>
      <c r="HR30" s="299">
        <v>16247207.41</v>
      </c>
      <c r="HS30" s="299">
        <v>15103661.030000001</v>
      </c>
      <c r="HT30" s="299">
        <v>44089081.080000006</v>
      </c>
      <c r="HU30" s="299">
        <v>10964832.520000001</v>
      </c>
      <c r="HV30" s="299">
        <v>10827266.739999998</v>
      </c>
      <c r="HW30" s="299">
        <v>7766212.0800000001</v>
      </c>
      <c r="HX30" s="299">
        <v>8007272.2200000007</v>
      </c>
      <c r="HY30" s="299">
        <v>52171251.520000003</v>
      </c>
      <c r="HZ30" s="299">
        <v>5492138.3599999994</v>
      </c>
      <c r="IA30" s="299">
        <v>8312569.2299999995</v>
      </c>
      <c r="IB30" s="299">
        <v>10675334.15</v>
      </c>
      <c r="IC30" s="299">
        <v>4593751.3100000005</v>
      </c>
      <c r="ID30" s="299">
        <v>169345498.51999998</v>
      </c>
      <c r="IE30" s="299">
        <v>76647326.38000001</v>
      </c>
      <c r="IF30" s="299">
        <v>12089236.949999999</v>
      </c>
      <c r="IG30" s="299">
        <v>25441166.659999996</v>
      </c>
      <c r="IH30" s="299">
        <v>30862309.710000001</v>
      </c>
      <c r="II30" s="299">
        <v>12094231.889999999</v>
      </c>
      <c r="IJ30" s="299">
        <v>8829207</v>
      </c>
      <c r="IK30" s="299">
        <v>7877797.9400000004</v>
      </c>
      <c r="IL30" s="299">
        <v>14696920.189999999</v>
      </c>
      <c r="IM30" s="299">
        <v>14647990.75</v>
      </c>
      <c r="IN30" s="299">
        <v>23419360.479999997</v>
      </c>
      <c r="IO30" s="299">
        <v>75881575.200000003</v>
      </c>
      <c r="IP30" s="299">
        <v>7587831.1699999999</v>
      </c>
      <c r="IQ30" s="299">
        <v>34800820.240000002</v>
      </c>
      <c r="IR30" s="299">
        <v>17342718.25</v>
      </c>
      <c r="IS30" s="299">
        <v>35151987.490000002</v>
      </c>
      <c r="IT30" s="299">
        <v>5634285.0299999993</v>
      </c>
      <c r="IU30" s="299">
        <v>8941988.2400000002</v>
      </c>
      <c r="IV30" s="299">
        <v>2356992.42</v>
      </c>
      <c r="IW30" s="299">
        <v>3963383.6099999994</v>
      </c>
      <c r="IX30" s="299">
        <v>10386532.32</v>
      </c>
      <c r="IY30" s="299">
        <v>6144286.9199999999</v>
      </c>
      <c r="IZ30" s="299">
        <v>6887144.6200000001</v>
      </c>
      <c r="JA30" s="299">
        <v>147531493.75</v>
      </c>
      <c r="JB30" s="299">
        <v>14741484.190000003</v>
      </c>
      <c r="JC30" s="299">
        <v>9611830.1500000004</v>
      </c>
      <c r="JD30" s="299">
        <v>7786832.6800000006</v>
      </c>
      <c r="JE30" s="299">
        <v>5396548.3399999999</v>
      </c>
      <c r="JF30" s="299">
        <v>3696072.6100000003</v>
      </c>
      <c r="JG30" s="299">
        <v>144059989.55000001</v>
      </c>
      <c r="JH30" s="299">
        <v>9431681.8599999994</v>
      </c>
      <c r="JI30" s="299">
        <v>12451804.440000001</v>
      </c>
      <c r="JJ30" s="299">
        <v>44173785.270000003</v>
      </c>
      <c r="JK30" s="299">
        <v>10430933.199999999</v>
      </c>
      <c r="JL30" s="299">
        <v>8704435.3699999992</v>
      </c>
      <c r="JM30" s="299">
        <v>12301404.720000001</v>
      </c>
      <c r="JN30" s="299">
        <v>122422166.92</v>
      </c>
      <c r="JO30" s="299">
        <v>150406171.60999998</v>
      </c>
      <c r="JP30" s="299">
        <v>4338369.13</v>
      </c>
      <c r="JQ30" s="299">
        <v>3037790.91</v>
      </c>
      <c r="JR30" s="299">
        <v>9505402.879999999</v>
      </c>
      <c r="JS30" s="299">
        <v>9699249.8599999994</v>
      </c>
      <c r="JT30" s="299">
        <v>18816015.739999998</v>
      </c>
      <c r="JU30" s="299">
        <v>9667436.839999998</v>
      </c>
      <c r="JV30" s="299">
        <v>10454522.369999999</v>
      </c>
      <c r="JW30" s="299">
        <v>7564828.2800000003</v>
      </c>
      <c r="JX30" s="299">
        <v>13201599.41</v>
      </c>
      <c r="JY30" s="299">
        <v>10732732.279999999</v>
      </c>
      <c r="JZ30" s="299">
        <v>4109159.61</v>
      </c>
      <c r="KA30" s="299">
        <v>4458137.75</v>
      </c>
      <c r="KB30" s="299">
        <v>12257125.390000001</v>
      </c>
      <c r="KC30" s="299">
        <v>690490685.00000024</v>
      </c>
      <c r="KD30" s="299">
        <v>84796576.760000005</v>
      </c>
      <c r="KE30" s="299">
        <v>73245940.280000001</v>
      </c>
      <c r="KF30" s="299">
        <v>29238808.709999997</v>
      </c>
      <c r="KG30" s="299">
        <v>52176597.82</v>
      </c>
      <c r="KH30" s="299">
        <v>129604651.44</v>
      </c>
      <c r="KI30" s="299">
        <v>152706673.58999997</v>
      </c>
      <c r="KJ30" s="299">
        <v>27557309.18</v>
      </c>
      <c r="KK30" s="299">
        <v>18233215.719999999</v>
      </c>
      <c r="KL30" s="299">
        <v>83409562.400000006</v>
      </c>
      <c r="KM30" s="299">
        <v>35568099.039999999</v>
      </c>
      <c r="KN30" s="299">
        <v>13429867.140000001</v>
      </c>
      <c r="KO30" s="299">
        <v>43024448.859999999</v>
      </c>
      <c r="KP30" s="299">
        <v>22410395.939999998</v>
      </c>
      <c r="KQ30" s="299">
        <v>34253363.600000001</v>
      </c>
      <c r="KR30" s="299">
        <v>113533656.45</v>
      </c>
      <c r="KS30" s="299">
        <v>70664110.879999995</v>
      </c>
      <c r="KT30" s="299">
        <v>208680446.25999999</v>
      </c>
      <c r="KU30" s="299">
        <v>21515543.740000002</v>
      </c>
      <c r="KV30" s="299">
        <v>4990323.33</v>
      </c>
      <c r="KW30" s="299">
        <v>20882964.670000002</v>
      </c>
      <c r="KX30" s="299">
        <v>27125751.200000003</v>
      </c>
      <c r="KY30" s="299">
        <v>12351652.060000001</v>
      </c>
      <c r="KZ30" s="299">
        <v>23092127.510000002</v>
      </c>
      <c r="LA30" s="299">
        <v>10428829.310000001</v>
      </c>
      <c r="LB30" s="299">
        <v>383944996.94</v>
      </c>
      <c r="LC30" s="299">
        <v>35864029.620000005</v>
      </c>
      <c r="LD30" s="299">
        <v>82678667.650000006</v>
      </c>
      <c r="LE30" s="299">
        <v>61969513.220000006</v>
      </c>
      <c r="LF30" s="299">
        <v>42384440.919999994</v>
      </c>
      <c r="LG30" s="299">
        <v>12715773.799999999</v>
      </c>
      <c r="LH30" s="299">
        <v>4574024.7399999993</v>
      </c>
      <c r="LI30" s="299">
        <v>19690517.649999999</v>
      </c>
      <c r="LJ30" s="299">
        <v>10074714.689999999</v>
      </c>
      <c r="LK30" s="299">
        <v>20137548.500000004</v>
      </c>
      <c r="LL30" s="299">
        <v>95793099.859999999</v>
      </c>
      <c r="LM30" s="299">
        <v>32234041.960000001</v>
      </c>
      <c r="LN30" s="299">
        <v>19515712.979999997</v>
      </c>
      <c r="LO30" s="299">
        <v>703233356.04000008</v>
      </c>
      <c r="LP30" s="299">
        <v>128305631.78999999</v>
      </c>
      <c r="LQ30" s="299">
        <v>342641353.69999999</v>
      </c>
      <c r="LR30" s="299">
        <v>88309782.739999995</v>
      </c>
      <c r="LS30" s="299">
        <v>11795015.170000002</v>
      </c>
      <c r="LT30" s="299">
        <v>44797630.750000007</v>
      </c>
      <c r="LU30" s="299">
        <v>29536243.629999999</v>
      </c>
      <c r="LV30" s="299">
        <v>22207194.66</v>
      </c>
      <c r="LW30" s="299">
        <v>15639216.49</v>
      </c>
      <c r="LX30" s="299">
        <v>43793466</v>
      </c>
      <c r="LY30" s="299">
        <v>41591732.869999997</v>
      </c>
      <c r="LZ30" s="299">
        <v>21068423.579999998</v>
      </c>
      <c r="MA30" s="299">
        <v>365419152.32000005</v>
      </c>
      <c r="MB30" s="299">
        <v>17793818.009999998</v>
      </c>
      <c r="MC30" s="299">
        <v>12647194.119999997</v>
      </c>
      <c r="MD30" s="299">
        <v>1342630.49</v>
      </c>
      <c r="ME30" s="299">
        <v>12915193.380000001</v>
      </c>
      <c r="MF30" s="299">
        <v>22281951.350000001</v>
      </c>
      <c r="MG30" s="299">
        <v>20028963.220000003</v>
      </c>
      <c r="MH30" s="299">
        <v>4982486.71</v>
      </c>
      <c r="MI30" s="299">
        <v>21652430.300000001</v>
      </c>
      <c r="MJ30" s="299">
        <v>23439945.73</v>
      </c>
      <c r="MK30" s="299">
        <v>7206830.2999999998</v>
      </c>
      <c r="ML30" s="299">
        <v>17150075.620000001</v>
      </c>
      <c r="MM30" s="299">
        <v>384442334.41999996</v>
      </c>
      <c r="MN30" s="299">
        <v>30359868.649999999</v>
      </c>
      <c r="MO30" s="299">
        <v>112031651.16</v>
      </c>
      <c r="MP30" s="299">
        <v>27143185.02</v>
      </c>
      <c r="MQ30" s="299">
        <v>52599724.879999995</v>
      </c>
      <c r="MR30" s="299">
        <v>16389836.629999997</v>
      </c>
      <c r="MS30" s="299">
        <v>144867447.99000001</v>
      </c>
      <c r="MT30" s="299">
        <v>27718720.980000004</v>
      </c>
      <c r="MU30" s="299">
        <v>10793643.48</v>
      </c>
      <c r="MV30" s="299">
        <v>12071901.26</v>
      </c>
      <c r="MW30" s="299">
        <v>1055392794.6500001</v>
      </c>
      <c r="MX30" s="299">
        <v>126802408.40000001</v>
      </c>
      <c r="MY30" s="299">
        <v>53330094.060000002</v>
      </c>
      <c r="MZ30" s="299">
        <v>811020420.29999995</v>
      </c>
      <c r="NA30" s="299">
        <v>25625279</v>
      </c>
      <c r="NB30" s="299">
        <v>69977923.049999997</v>
      </c>
      <c r="NC30" s="299">
        <v>162641508.06</v>
      </c>
      <c r="ND30" s="299">
        <v>352685402.09000003</v>
      </c>
      <c r="NE30" s="299">
        <v>16643542.620000003</v>
      </c>
      <c r="NF30" s="299">
        <v>64779295.360000007</v>
      </c>
      <c r="NG30" s="299">
        <v>52474794.400000006</v>
      </c>
      <c r="NH30" s="299">
        <v>26446658.859999999</v>
      </c>
      <c r="NI30" s="299">
        <v>108740919.22999997</v>
      </c>
      <c r="NJ30" s="299">
        <v>18595685.969999999</v>
      </c>
      <c r="NK30" s="299">
        <v>23503010.100000001</v>
      </c>
      <c r="NL30" s="299">
        <v>12473275.600000001</v>
      </c>
      <c r="NM30" s="299">
        <v>13639629.83</v>
      </c>
      <c r="NN30" s="299">
        <v>6736698.5100000007</v>
      </c>
      <c r="NO30" s="299">
        <v>8027621.2500000009</v>
      </c>
      <c r="NP30" s="299">
        <v>207309239.04000002</v>
      </c>
      <c r="NQ30" s="299">
        <v>211807251.91</v>
      </c>
      <c r="NR30" s="299">
        <v>22302834.310000002</v>
      </c>
      <c r="NS30" s="299">
        <v>18472207.479999997</v>
      </c>
      <c r="NT30" s="299">
        <v>13055191.76</v>
      </c>
      <c r="NU30" s="299">
        <v>42852423.629999995</v>
      </c>
      <c r="NV30" s="299">
        <v>5210378.8900000006</v>
      </c>
      <c r="NW30" s="299">
        <v>972974275.43000019</v>
      </c>
      <c r="NX30" s="299">
        <v>37511257.200000003</v>
      </c>
      <c r="NY30" s="299">
        <v>45710552.469999991</v>
      </c>
      <c r="NZ30" s="299">
        <v>118323549.40000001</v>
      </c>
      <c r="OA30" s="299">
        <v>14618580.82</v>
      </c>
      <c r="OB30" s="299">
        <v>75999257.730000004</v>
      </c>
      <c r="OC30" s="299">
        <v>21958237.050000001</v>
      </c>
      <c r="OD30" s="299">
        <v>61266656.789999999</v>
      </c>
      <c r="OE30" s="299"/>
      <c r="OF30" s="299">
        <v>419525049.1400001</v>
      </c>
      <c r="OG30" s="299">
        <v>130326077.43000001</v>
      </c>
      <c r="OH30" s="299">
        <v>331914384.82000005</v>
      </c>
      <c r="OI30" s="299">
        <v>89508956.829999998</v>
      </c>
      <c r="OJ30" s="299">
        <v>70915368.709999993</v>
      </c>
      <c r="OK30" s="299">
        <v>73802252.270000011</v>
      </c>
      <c r="OL30" s="299">
        <v>172698764.97999999</v>
      </c>
      <c r="OM30" s="299">
        <v>6204206.75</v>
      </c>
      <c r="ON30" s="299">
        <v>7935986.839999998</v>
      </c>
      <c r="OO30" s="299">
        <v>16525547.669999996</v>
      </c>
      <c r="OP30" s="299">
        <v>23505644.869999997</v>
      </c>
      <c r="OQ30" s="299">
        <v>26611007.670000002</v>
      </c>
      <c r="OR30" s="299">
        <v>27875366.749999996</v>
      </c>
      <c r="OS30" s="299">
        <v>279159321.74000001</v>
      </c>
      <c r="OT30" s="299">
        <v>9972089.9299999997</v>
      </c>
      <c r="OU30" s="299">
        <v>8406764.9199999999</v>
      </c>
      <c r="OV30" s="299">
        <v>4557715.67</v>
      </c>
      <c r="OW30" s="299">
        <v>13983927.310000001</v>
      </c>
      <c r="OX30" s="299">
        <v>39076282.170000002</v>
      </c>
      <c r="OY30" s="299">
        <v>5392630.2599999998</v>
      </c>
      <c r="OZ30" s="299">
        <v>11145133.449999999</v>
      </c>
      <c r="PA30" s="299">
        <v>9272157.7599999998</v>
      </c>
      <c r="PB30" s="299">
        <v>5671732.96</v>
      </c>
      <c r="PC30" s="299">
        <v>32235864.43</v>
      </c>
      <c r="PD30" s="299">
        <v>43213239.200000003</v>
      </c>
      <c r="PE30" s="299">
        <v>6075073.3999999994</v>
      </c>
      <c r="PF30" s="299">
        <v>12895717.23</v>
      </c>
      <c r="PG30" s="299">
        <v>374532321.94000006</v>
      </c>
      <c r="PH30" s="299">
        <v>25461326.359999999</v>
      </c>
      <c r="PI30" s="299">
        <v>8314807.9100000001</v>
      </c>
      <c r="PJ30" s="299">
        <v>82453194.829999998</v>
      </c>
      <c r="PK30" s="299">
        <v>28856467.390000001</v>
      </c>
      <c r="PL30" s="299">
        <v>15517113.840000002</v>
      </c>
      <c r="PM30" s="299">
        <v>33824780.679999992</v>
      </c>
      <c r="PN30" s="299">
        <v>22582856.129999995</v>
      </c>
      <c r="PO30" s="299">
        <v>49985412.840000004</v>
      </c>
      <c r="PP30" s="299">
        <v>13907093.870000001</v>
      </c>
      <c r="PQ30" s="299">
        <v>12532284.379999999</v>
      </c>
      <c r="PR30" s="299">
        <v>7990872.7700000005</v>
      </c>
      <c r="PS30" s="299">
        <v>6009154.1899999995</v>
      </c>
      <c r="PT30" s="299">
        <v>80718029.579999998</v>
      </c>
      <c r="PU30" s="299">
        <v>61139322.400000006</v>
      </c>
      <c r="PV30" s="299">
        <v>71537168.129999995</v>
      </c>
      <c r="PW30" s="299">
        <v>3677110.54</v>
      </c>
      <c r="PX30" s="299">
        <v>4374726.87</v>
      </c>
      <c r="PY30" s="299">
        <v>12807126.48</v>
      </c>
      <c r="PZ30" s="299">
        <v>13622505.680000002</v>
      </c>
      <c r="QA30" s="299">
        <v>29694171.009999998</v>
      </c>
      <c r="QB30" s="299">
        <v>6652156.209999999</v>
      </c>
      <c r="QC30" s="299">
        <v>419247274.83999997</v>
      </c>
      <c r="QD30" s="299">
        <v>11707997.949999999</v>
      </c>
      <c r="QE30" s="299">
        <v>21982675.240000002</v>
      </c>
      <c r="QF30" s="299">
        <v>25702144.77</v>
      </c>
      <c r="QG30" s="299">
        <v>19111019.050000001</v>
      </c>
      <c r="QH30" s="299">
        <v>146384433.87</v>
      </c>
      <c r="QI30" s="299">
        <v>27025676.719999999</v>
      </c>
      <c r="QJ30" s="299">
        <v>21668418.34</v>
      </c>
      <c r="QK30" s="299">
        <v>114844758.91</v>
      </c>
      <c r="QL30" s="299">
        <v>12235702.529999999</v>
      </c>
      <c r="QM30" s="299">
        <v>6459421.3499999996</v>
      </c>
      <c r="QN30" s="299">
        <v>518941787.24000001</v>
      </c>
      <c r="QO30" s="299">
        <v>21644949.440000001</v>
      </c>
      <c r="QP30" s="299">
        <v>3037358.24</v>
      </c>
      <c r="QQ30" s="299">
        <v>96444599.340000004</v>
      </c>
      <c r="QR30" s="299">
        <v>7679231.5200000005</v>
      </c>
      <c r="QS30" s="299">
        <v>2280489.42</v>
      </c>
      <c r="QT30" s="299">
        <v>9544744.620000001</v>
      </c>
      <c r="QU30" s="299">
        <v>13545665.75</v>
      </c>
      <c r="QV30" s="299">
        <v>11595108.449999999</v>
      </c>
      <c r="QW30" s="299">
        <v>35965371.729999997</v>
      </c>
      <c r="QX30" s="299">
        <v>32251648.949999999</v>
      </c>
      <c r="QY30" s="299">
        <v>19822778.809999999</v>
      </c>
      <c r="QZ30" s="299">
        <v>7437044.9300000006</v>
      </c>
      <c r="RA30" s="299">
        <v>2451024.7800000003</v>
      </c>
      <c r="RB30" s="299">
        <v>12389680.52</v>
      </c>
      <c r="RC30" s="299">
        <v>8002672.4800000004</v>
      </c>
      <c r="RD30" s="299">
        <v>2248311.71</v>
      </c>
      <c r="RE30" s="299">
        <v>1507793.4</v>
      </c>
      <c r="RF30" s="299">
        <v>6081489.54</v>
      </c>
      <c r="RG30" s="299">
        <v>1914206.56</v>
      </c>
      <c r="RH30" s="299">
        <v>166646205.76999998</v>
      </c>
      <c r="RI30" s="299">
        <v>35459955.440000005</v>
      </c>
      <c r="RJ30" s="299">
        <v>12309815.329999998</v>
      </c>
      <c r="RK30" s="299">
        <v>18337886.510000002</v>
      </c>
      <c r="RL30" s="299">
        <v>6224683.4200000009</v>
      </c>
      <c r="RM30" s="299">
        <v>9095103.4100000001</v>
      </c>
      <c r="RN30" s="299">
        <v>70068329.180000007</v>
      </c>
      <c r="RO30" s="299">
        <v>31444832.07</v>
      </c>
      <c r="RP30" s="299">
        <v>17387120.239999998</v>
      </c>
      <c r="RQ30" s="299">
        <v>27124927.670000002</v>
      </c>
      <c r="RR30" s="299">
        <v>11106966.760000002</v>
      </c>
      <c r="RS30" s="299">
        <v>51107472.769999996</v>
      </c>
      <c r="RT30" s="299">
        <v>32912404.16</v>
      </c>
      <c r="RU30" s="299">
        <v>36680676.359999999</v>
      </c>
      <c r="RV30" s="299">
        <v>35542629.82</v>
      </c>
      <c r="RW30" s="299">
        <v>26678794.789999999</v>
      </c>
      <c r="RX30" s="299">
        <v>20762760.710000001</v>
      </c>
      <c r="RY30" s="299">
        <v>8226778.25</v>
      </c>
      <c r="RZ30" s="299">
        <v>6443344.4299999997</v>
      </c>
      <c r="SA30" s="299">
        <v>137353263.56</v>
      </c>
      <c r="SB30" s="299">
        <v>10159659.890000001</v>
      </c>
      <c r="SC30" s="299">
        <v>48497103.030000001</v>
      </c>
      <c r="SD30" s="299">
        <v>34220467.659999996</v>
      </c>
      <c r="SE30" s="299">
        <v>1926021.44</v>
      </c>
      <c r="SF30" s="299">
        <v>7092861.1799999997</v>
      </c>
      <c r="SG30" s="299">
        <v>20590589.460000001</v>
      </c>
      <c r="SH30" s="299">
        <v>29033146.219999999</v>
      </c>
      <c r="SI30" s="299">
        <v>9887980.3000000007</v>
      </c>
      <c r="SJ30" s="299">
        <v>2957199.5100000002</v>
      </c>
      <c r="SK30" s="299">
        <v>20534151.809999999</v>
      </c>
      <c r="SL30" s="299">
        <v>2770106.89</v>
      </c>
      <c r="SM30" s="299">
        <v>43802362.549999997</v>
      </c>
      <c r="SN30" s="299">
        <v>167658076.31</v>
      </c>
      <c r="SO30" s="299">
        <v>20213361.899999999</v>
      </c>
      <c r="SP30" s="299">
        <v>22290131.34</v>
      </c>
      <c r="SQ30" s="299">
        <v>19015873.09</v>
      </c>
      <c r="SR30" s="299">
        <v>13048990.539999999</v>
      </c>
      <c r="SS30" s="299">
        <v>9540201.5800000001</v>
      </c>
      <c r="ST30" s="299">
        <v>4664685.84</v>
      </c>
      <c r="SU30" s="299">
        <v>15813576.789999999</v>
      </c>
      <c r="SV30" s="299">
        <v>19577104.300000001</v>
      </c>
      <c r="SW30" s="299">
        <v>7167940.4299999997</v>
      </c>
      <c r="SX30" s="299">
        <v>6903557.7599999998</v>
      </c>
      <c r="SY30" s="299">
        <v>19738193.93</v>
      </c>
      <c r="SZ30" s="299">
        <v>12479363.4</v>
      </c>
      <c r="TA30" s="299">
        <v>8494294.1300000008</v>
      </c>
      <c r="TB30" s="299">
        <v>13839783.810000001</v>
      </c>
      <c r="TC30" s="299">
        <v>12949110.75</v>
      </c>
      <c r="TD30" s="299">
        <v>83453333.620000005</v>
      </c>
      <c r="TE30" s="299">
        <v>8710862.1999999993</v>
      </c>
      <c r="TF30" s="299">
        <v>206585768.13</v>
      </c>
      <c r="TG30" s="299">
        <v>40099416.390000001</v>
      </c>
      <c r="TH30" s="299">
        <v>11306281.43</v>
      </c>
      <c r="TI30" s="299">
        <v>11065864.33</v>
      </c>
      <c r="TJ30" s="299">
        <v>30151241.740000002</v>
      </c>
      <c r="TK30" s="299">
        <v>10156667.16</v>
      </c>
      <c r="TL30" s="299">
        <v>3742107.48</v>
      </c>
      <c r="TM30" s="299">
        <v>19968649.609999999</v>
      </c>
      <c r="TN30" s="299">
        <v>20458418.309999999</v>
      </c>
      <c r="TO30" s="299">
        <v>101840345.88</v>
      </c>
      <c r="TP30" s="299">
        <v>24619645.839999996</v>
      </c>
      <c r="TQ30" s="299">
        <v>18136429.870000001</v>
      </c>
      <c r="TR30" s="299">
        <v>38328525.599999994</v>
      </c>
      <c r="TS30" s="299">
        <v>10985399.75</v>
      </c>
      <c r="TT30" s="299">
        <v>13987797.210000001</v>
      </c>
      <c r="TU30" s="299">
        <v>847135723.82000005</v>
      </c>
      <c r="TV30" s="299">
        <v>24391986.420000002</v>
      </c>
      <c r="TW30" s="299">
        <v>6318705.3099999996</v>
      </c>
      <c r="TX30" s="299">
        <v>12468363.659999998</v>
      </c>
      <c r="TY30" s="299">
        <v>2299645.9500000002</v>
      </c>
      <c r="TZ30" s="299">
        <v>13643208.27</v>
      </c>
      <c r="UA30" s="299">
        <v>20662971.370000001</v>
      </c>
      <c r="UB30" s="299">
        <v>7015074.4800000004</v>
      </c>
      <c r="UC30" s="299">
        <v>8885702.3000000007</v>
      </c>
      <c r="UD30" s="299">
        <v>8047562.4500000002</v>
      </c>
      <c r="UE30" s="299">
        <v>7493261.6100000003</v>
      </c>
      <c r="UF30" s="299">
        <v>51039747.460000001</v>
      </c>
      <c r="UG30" s="299">
        <v>10316698.16</v>
      </c>
      <c r="UH30" s="299">
        <v>30419206.190000001</v>
      </c>
      <c r="UI30" s="299">
        <v>16100274.439999999</v>
      </c>
      <c r="UJ30" s="299">
        <v>22102975.449999999</v>
      </c>
      <c r="UK30" s="299">
        <v>11996671.130000001</v>
      </c>
      <c r="UL30" s="299">
        <v>9696023.4600000009</v>
      </c>
      <c r="UM30" s="299">
        <v>31176684.890000001</v>
      </c>
      <c r="UN30" s="299">
        <v>8236740.6000000006</v>
      </c>
      <c r="UO30" s="299">
        <v>13119295.140000001</v>
      </c>
      <c r="UP30" s="299">
        <v>9289665.6099999975</v>
      </c>
      <c r="UQ30" s="299">
        <v>129931207.98</v>
      </c>
      <c r="UR30" s="299">
        <v>5279779.74</v>
      </c>
      <c r="US30" s="299">
        <v>38662167.729999997</v>
      </c>
      <c r="UT30" s="299">
        <v>37481256.380000003</v>
      </c>
      <c r="UU30" s="299">
        <v>128655351.89999999</v>
      </c>
      <c r="UV30" s="299">
        <v>43735259.759999998</v>
      </c>
      <c r="UW30" s="299">
        <v>16147808.350000001</v>
      </c>
      <c r="UX30" s="299">
        <v>2406465.21</v>
      </c>
      <c r="UY30" s="299">
        <v>66666189.090000004</v>
      </c>
      <c r="UZ30" s="299">
        <v>7994083.1999999993</v>
      </c>
      <c r="VA30" s="299">
        <v>23246533.369999997</v>
      </c>
      <c r="VB30" s="299">
        <v>129507734.91</v>
      </c>
      <c r="VC30" s="299">
        <v>7794032.8100000005</v>
      </c>
      <c r="VD30" s="299">
        <v>16898086.390000001</v>
      </c>
      <c r="VE30" s="299">
        <v>2533110.33</v>
      </c>
      <c r="VF30" s="299">
        <v>1593954945.3700001</v>
      </c>
      <c r="VG30" s="299">
        <v>42618287.250000015</v>
      </c>
      <c r="VH30" s="299">
        <v>73176375.370000005</v>
      </c>
      <c r="VI30" s="299">
        <v>21056936.300000001</v>
      </c>
      <c r="VJ30" s="299">
        <v>27701178.530000001</v>
      </c>
      <c r="VK30" s="299">
        <v>26386086.259999998</v>
      </c>
      <c r="VL30" s="299">
        <v>58745705.990000002</v>
      </c>
      <c r="VM30" s="299">
        <v>94454181.700000018</v>
      </c>
      <c r="VN30" s="299">
        <v>26702054.559999999</v>
      </c>
      <c r="VO30" s="299">
        <v>20693616.550000001</v>
      </c>
      <c r="VP30" s="299">
        <v>12617548.860000003</v>
      </c>
      <c r="VQ30" s="299">
        <v>23049086.059999999</v>
      </c>
      <c r="VR30" s="299">
        <v>26517050.32</v>
      </c>
      <c r="VS30" s="299">
        <v>46155617.339999996</v>
      </c>
      <c r="VT30" s="299">
        <v>99669794.440000013</v>
      </c>
      <c r="VU30" s="299">
        <v>33013597.719999999</v>
      </c>
      <c r="VV30" s="299">
        <v>27239673.050000001</v>
      </c>
      <c r="VW30" s="299">
        <v>75977504.030000001</v>
      </c>
      <c r="VX30" s="299">
        <v>10825368.26</v>
      </c>
      <c r="VY30" s="299">
        <v>20579651.089999996</v>
      </c>
      <c r="VZ30" s="299">
        <v>184446334.21000001</v>
      </c>
      <c r="WA30" s="299">
        <v>32123207</v>
      </c>
      <c r="WB30" s="299">
        <v>36313802.420000002</v>
      </c>
      <c r="WC30" s="299">
        <v>18706825.699999999</v>
      </c>
      <c r="WD30" s="299">
        <v>10534606.439999999</v>
      </c>
      <c r="WE30" s="299">
        <v>13387901.52</v>
      </c>
      <c r="WF30" s="299">
        <v>19501524.450000003</v>
      </c>
      <c r="WG30" s="299">
        <v>16809268.629999999</v>
      </c>
      <c r="WH30" s="299">
        <v>99907358.170000002</v>
      </c>
      <c r="WI30" s="299">
        <v>15941158.240000002</v>
      </c>
      <c r="WJ30" s="299"/>
      <c r="WK30" s="299">
        <v>11684475.609999999</v>
      </c>
      <c r="WL30" s="299"/>
      <c r="WM30" s="299">
        <v>584607641.24000001</v>
      </c>
      <c r="WN30" s="299">
        <v>25248764.600000001</v>
      </c>
      <c r="WO30" s="299">
        <v>112851042.47</v>
      </c>
      <c r="WP30" s="299">
        <v>102975215.33</v>
      </c>
      <c r="WQ30" s="299">
        <v>39047980.149999999</v>
      </c>
      <c r="WR30" s="299">
        <v>37048043.020000003</v>
      </c>
      <c r="WS30" s="299">
        <v>45520679.719999999</v>
      </c>
      <c r="WT30" s="299">
        <v>59054644.109999999</v>
      </c>
      <c r="WU30" s="299">
        <v>17584276.07</v>
      </c>
      <c r="WV30" s="299">
        <v>114970225.97</v>
      </c>
      <c r="WW30" s="299">
        <v>46064076.840000004</v>
      </c>
      <c r="WX30" s="299">
        <v>16200177.800000001</v>
      </c>
      <c r="WY30" s="299">
        <v>18332362.579999998</v>
      </c>
      <c r="WZ30" s="299">
        <v>6162940.8099999996</v>
      </c>
      <c r="XA30" s="299">
        <v>15171505.119999999</v>
      </c>
      <c r="XB30" s="299">
        <v>6287182.2000000002</v>
      </c>
      <c r="XC30" s="299">
        <v>11841819.01</v>
      </c>
      <c r="XD30" s="299">
        <v>12145522.01</v>
      </c>
      <c r="XE30" s="299">
        <v>7952722.4199999999</v>
      </c>
      <c r="XF30" s="299">
        <v>8402242.25</v>
      </c>
      <c r="XG30" s="299">
        <v>9971241.4900000002</v>
      </c>
      <c r="XH30" s="299">
        <v>21236848.359999999</v>
      </c>
      <c r="XI30" s="299">
        <v>25633427.239999998</v>
      </c>
      <c r="XJ30" s="299">
        <v>522156187.13999999</v>
      </c>
      <c r="XK30" s="299">
        <v>47265402.320000008</v>
      </c>
      <c r="XL30" s="299">
        <v>37253700.289999999</v>
      </c>
      <c r="XM30" s="299">
        <v>44979494.139999993</v>
      </c>
      <c r="XN30" s="299">
        <v>37178114.199999996</v>
      </c>
      <c r="XO30" s="299">
        <v>50849364.889999993</v>
      </c>
      <c r="XP30" s="299">
        <v>13788440.170000002</v>
      </c>
      <c r="XQ30" s="299">
        <v>3234801.6300000004</v>
      </c>
      <c r="XR30" s="299">
        <v>22165675.430000003</v>
      </c>
      <c r="XS30" s="299">
        <v>19869727.240000002</v>
      </c>
      <c r="XT30" s="299">
        <v>27499036.450000003</v>
      </c>
      <c r="XU30" s="299">
        <v>12919920.83</v>
      </c>
      <c r="XV30" s="299">
        <v>31612089.879999999</v>
      </c>
      <c r="XW30" s="299">
        <v>542457.52</v>
      </c>
      <c r="XX30" s="299">
        <v>36206397.829999998</v>
      </c>
      <c r="XY30" s="299">
        <v>46024930.870000005</v>
      </c>
      <c r="XZ30" s="299">
        <v>17776116.190000001</v>
      </c>
      <c r="YA30" s="299">
        <v>152973843.14999998</v>
      </c>
      <c r="YB30" s="299">
        <v>7711518.9400000004</v>
      </c>
      <c r="YC30" s="299">
        <v>6453586.2699999996</v>
      </c>
      <c r="YD30" s="299">
        <v>8866947.9199999999</v>
      </c>
      <c r="YE30" s="299">
        <v>13514265.709999999</v>
      </c>
      <c r="YF30" s="299">
        <v>4913741.959999999</v>
      </c>
      <c r="YG30" s="299">
        <v>3278546.19</v>
      </c>
      <c r="YH30" s="299">
        <v>102703964.55</v>
      </c>
      <c r="YI30" s="299">
        <v>1587849.29</v>
      </c>
      <c r="YJ30" s="299">
        <v>9599726.8300000001</v>
      </c>
      <c r="YK30" s="299">
        <v>9723573.7100000009</v>
      </c>
      <c r="YL30" s="299">
        <v>12202674.719999999</v>
      </c>
      <c r="YM30" s="299">
        <v>11779477.229999999</v>
      </c>
      <c r="YN30" s="299">
        <v>6895848.3799999999</v>
      </c>
      <c r="YO30" s="299">
        <v>11045716.790000001</v>
      </c>
      <c r="YP30" s="299">
        <v>27452233.389999997</v>
      </c>
      <c r="YQ30" s="299">
        <v>326321378.23000002</v>
      </c>
      <c r="YR30" s="299">
        <v>25193284.789999999</v>
      </c>
      <c r="YS30" s="299">
        <v>75644187.340000004</v>
      </c>
      <c r="YT30" s="299">
        <v>285106437.25</v>
      </c>
      <c r="YU30" s="299">
        <v>127817838.72999999</v>
      </c>
      <c r="YV30" s="299">
        <v>21864430.84</v>
      </c>
      <c r="YW30" s="299">
        <v>35783380.93</v>
      </c>
      <c r="YX30" s="299">
        <v>213899643.94999999</v>
      </c>
      <c r="YY30" s="299">
        <v>340348347.79000008</v>
      </c>
      <c r="YZ30" s="299">
        <v>103230086.22</v>
      </c>
      <c r="ZA30" s="299">
        <v>4922121.28</v>
      </c>
      <c r="ZB30" s="299">
        <v>44812550.259999998</v>
      </c>
      <c r="ZC30" s="299">
        <v>29438456.390000001</v>
      </c>
      <c r="ZD30" s="299">
        <v>32130535.630000003</v>
      </c>
      <c r="ZE30" s="299">
        <v>15054911.920000002</v>
      </c>
      <c r="ZF30" s="299">
        <v>21526134.75</v>
      </c>
      <c r="ZG30" s="299">
        <v>14054020.940000003</v>
      </c>
      <c r="ZH30" s="299">
        <v>7604321.4299999997</v>
      </c>
      <c r="ZI30" s="299">
        <v>65518197.949999996</v>
      </c>
      <c r="ZJ30" s="299">
        <v>20058356.239999998</v>
      </c>
      <c r="ZK30" s="299">
        <v>8114850.1100000003</v>
      </c>
      <c r="ZL30" s="299">
        <v>26081949.780000001</v>
      </c>
      <c r="ZM30" s="299">
        <v>134187748.59</v>
      </c>
      <c r="ZN30" s="299">
        <v>14402321.159999998</v>
      </c>
      <c r="ZO30" s="299">
        <v>9250886.2699999996</v>
      </c>
      <c r="ZP30" s="299">
        <v>6883408.7299999995</v>
      </c>
      <c r="ZQ30" s="299">
        <v>10622089.02</v>
      </c>
      <c r="ZR30" s="299">
        <v>3052912.51</v>
      </c>
      <c r="ZS30" s="299">
        <v>5711768.1100000003</v>
      </c>
      <c r="ZT30" s="299">
        <v>1087797149.27</v>
      </c>
      <c r="ZU30" s="299">
        <v>17670929.690000001</v>
      </c>
      <c r="ZV30" s="299">
        <v>10895473.59</v>
      </c>
      <c r="ZW30" s="299">
        <v>28166608.159999996</v>
      </c>
      <c r="ZX30" s="299">
        <v>47391918.649999999</v>
      </c>
      <c r="ZY30" s="299">
        <v>25150370.41</v>
      </c>
      <c r="ZZ30" s="299">
        <v>30983813.77</v>
      </c>
      <c r="AAA30" s="299">
        <v>64780229.719999999</v>
      </c>
      <c r="AAB30" s="299">
        <v>51324404.559999995</v>
      </c>
      <c r="AAC30" s="299">
        <v>16726014.77</v>
      </c>
      <c r="AAD30" s="299">
        <v>27583050.199999999</v>
      </c>
      <c r="AAE30" s="299">
        <v>42047078.509999998</v>
      </c>
      <c r="AAF30" s="299">
        <v>34460898.829999998</v>
      </c>
      <c r="AAG30" s="299">
        <v>3668436.4300000006</v>
      </c>
      <c r="AAH30" s="299">
        <v>15099559.340000002</v>
      </c>
      <c r="AAI30" s="299">
        <v>13005080.210000001</v>
      </c>
      <c r="AAJ30" s="299">
        <v>7006252.75</v>
      </c>
      <c r="AAK30" s="299">
        <v>19209995.5</v>
      </c>
      <c r="AAL30" s="299">
        <v>8820571.9800000004</v>
      </c>
      <c r="AAM30" s="299">
        <v>78449836.949999988</v>
      </c>
      <c r="AAN30" s="299">
        <v>28579537.52</v>
      </c>
      <c r="AAO30" s="299">
        <v>13596494.630000001</v>
      </c>
      <c r="AAP30" s="299">
        <v>5379447.7599999998</v>
      </c>
      <c r="AAQ30" s="299">
        <v>4703112.17</v>
      </c>
      <c r="AAR30" s="299">
        <v>18519857.100000001</v>
      </c>
      <c r="AAS30" s="299">
        <v>9559578.0199999996</v>
      </c>
      <c r="AAT30" s="299">
        <v>152507566.64000002</v>
      </c>
      <c r="AAU30" s="299">
        <v>57781315.439999998</v>
      </c>
      <c r="AAV30" s="299">
        <v>23318530.880000003</v>
      </c>
      <c r="AAW30" s="299">
        <v>27740996.030000001</v>
      </c>
      <c r="AAX30" s="299">
        <v>16941506.050000001</v>
      </c>
      <c r="AAY30" s="299">
        <v>8683564.9199999999</v>
      </c>
      <c r="AAZ30" s="299">
        <v>16603133.979999999</v>
      </c>
      <c r="ABA30" s="299">
        <v>19962717.359999999</v>
      </c>
      <c r="ABB30" s="299">
        <v>263300540.23000002</v>
      </c>
      <c r="ABC30" s="299">
        <v>53236261.969999991</v>
      </c>
      <c r="ABD30" s="299">
        <v>24813801.82</v>
      </c>
      <c r="ABE30" s="299">
        <v>22723645.280000001</v>
      </c>
      <c r="ABF30" s="299">
        <v>19763747.029999997</v>
      </c>
      <c r="ABG30" s="299">
        <v>42059229.829999998</v>
      </c>
      <c r="ABH30" s="299">
        <v>3223340.7699999996</v>
      </c>
      <c r="ABI30" s="299">
        <v>10259082.380000001</v>
      </c>
      <c r="ABJ30" s="299">
        <v>5001870.03</v>
      </c>
      <c r="ABK30" s="299">
        <v>13606507.799999999</v>
      </c>
      <c r="ABL30" s="299">
        <v>10586190.83</v>
      </c>
      <c r="ABM30" s="299">
        <v>550915361.63</v>
      </c>
      <c r="ABN30" s="299">
        <v>9908825.6699999999</v>
      </c>
      <c r="ABO30" s="299">
        <v>3621036.9399999995</v>
      </c>
      <c r="ABP30" s="299">
        <v>12745788.580000002</v>
      </c>
      <c r="ABQ30" s="299">
        <v>24940245.27</v>
      </c>
      <c r="ABR30" s="299">
        <v>6508412.1100000013</v>
      </c>
      <c r="ABS30" s="299">
        <v>90643963.659999996</v>
      </c>
      <c r="ABT30" s="299">
        <v>62984832.219999999</v>
      </c>
      <c r="ABU30" s="299">
        <v>61468758.93999999</v>
      </c>
      <c r="ABV30" s="299">
        <v>8097114.3399999999</v>
      </c>
      <c r="ABW30" s="299">
        <v>14093093.409999998</v>
      </c>
      <c r="ABX30" s="299">
        <v>12663716.459999999</v>
      </c>
      <c r="ABY30" s="299">
        <v>30384321.640000001</v>
      </c>
      <c r="ABZ30" s="299">
        <v>178321321.91000003</v>
      </c>
      <c r="ACA30" s="299">
        <v>12508877.689999998</v>
      </c>
      <c r="ACB30" s="299">
        <v>25370376.070000004</v>
      </c>
      <c r="ACC30" s="299">
        <v>16430085.98</v>
      </c>
      <c r="ACD30" s="299">
        <v>3242871.4800000004</v>
      </c>
      <c r="ACE30" s="299">
        <v>6995121.1799999997</v>
      </c>
      <c r="ACF30" s="299">
        <v>73516367.420000002</v>
      </c>
      <c r="ACG30" s="299">
        <v>75180890.440000013</v>
      </c>
      <c r="ACH30" s="299">
        <v>802024.63</v>
      </c>
      <c r="ACI30" s="299">
        <v>10159831.470000001</v>
      </c>
      <c r="ACJ30" s="299">
        <v>4238441.4400000004</v>
      </c>
      <c r="ACK30" s="299">
        <v>2021627.52</v>
      </c>
      <c r="ACL30" s="299">
        <v>6868297.2799999993</v>
      </c>
      <c r="ACM30" s="299">
        <v>4878221.0999999996</v>
      </c>
      <c r="ACN30" s="299">
        <v>14305054.66</v>
      </c>
      <c r="ACO30" s="299">
        <v>390142479.87</v>
      </c>
      <c r="ACP30" s="299">
        <v>92389292.700000003</v>
      </c>
      <c r="ACQ30" s="299">
        <v>44030434.420000002</v>
      </c>
      <c r="ACR30" s="299">
        <v>77834076.599999994</v>
      </c>
      <c r="ACS30" s="299">
        <v>9258974.2199999988</v>
      </c>
      <c r="ACT30" s="299">
        <v>9170377.1699999999</v>
      </c>
      <c r="ACU30" s="299">
        <v>58863250.189999998</v>
      </c>
      <c r="ACV30" s="299">
        <v>5723572.7799999993</v>
      </c>
      <c r="ACW30" s="299">
        <v>405111797.97999996</v>
      </c>
      <c r="ACX30" s="299">
        <v>54810627.530000009</v>
      </c>
      <c r="ACY30" s="299">
        <v>28098867.709999997</v>
      </c>
      <c r="ACZ30" s="299">
        <v>23190780.270000007</v>
      </c>
      <c r="ADA30" s="299">
        <v>22829943.889999997</v>
      </c>
      <c r="ADB30" s="299">
        <v>17979363.940000001</v>
      </c>
      <c r="ADC30" s="299">
        <v>13041108.409999998</v>
      </c>
      <c r="ADD30" s="299">
        <v>5683724.2000000002</v>
      </c>
      <c r="ADE30" s="299">
        <v>28821427.280000001</v>
      </c>
      <c r="ADF30" s="299">
        <v>28227481.969999999</v>
      </c>
      <c r="ADG30" s="299">
        <v>43291433.779999994</v>
      </c>
      <c r="ADH30" s="299">
        <v>20149962.93</v>
      </c>
      <c r="ADI30" s="299">
        <v>17934194.98</v>
      </c>
      <c r="ADJ30" s="299">
        <v>19998251.949999999</v>
      </c>
      <c r="ADK30" s="299">
        <v>30250900.380000003</v>
      </c>
      <c r="ADL30" s="299">
        <v>3188343.33</v>
      </c>
      <c r="ADM30" s="299">
        <v>37345993.990000002</v>
      </c>
      <c r="ADN30" s="299">
        <v>9191720.6500000004</v>
      </c>
      <c r="ADO30" s="299">
        <v>23097162.18</v>
      </c>
      <c r="ADP30" s="299"/>
      <c r="ADQ30" s="299">
        <v>307260170</v>
      </c>
      <c r="ADR30" s="299">
        <v>56071147.010000005</v>
      </c>
      <c r="ADS30" s="299">
        <v>15798624.34</v>
      </c>
      <c r="ADT30" s="299">
        <v>16996820.699999999</v>
      </c>
      <c r="ADU30" s="299">
        <v>14676135.949999999</v>
      </c>
      <c r="ADV30" s="299">
        <v>28531414.890000001</v>
      </c>
      <c r="ADW30" s="299">
        <v>18346926.649999999</v>
      </c>
      <c r="ADX30" s="299">
        <v>18429649.27</v>
      </c>
      <c r="ADY30" s="299">
        <v>24395919.880000003</v>
      </c>
      <c r="ADZ30" s="299"/>
      <c r="AEA30" s="299">
        <v>76224609.400000006</v>
      </c>
      <c r="AEB30" s="299">
        <v>89181441.859999999</v>
      </c>
      <c r="AEC30" s="299">
        <v>95757576.88000001</v>
      </c>
      <c r="AED30" s="299">
        <v>39015389.439999998</v>
      </c>
      <c r="AEE30" s="299">
        <v>33784004.730000004</v>
      </c>
      <c r="AEF30" s="299">
        <v>90708073.189999998</v>
      </c>
      <c r="AEG30" s="299">
        <v>28264198.609999999</v>
      </c>
      <c r="AEH30" s="299">
        <v>30949855.09</v>
      </c>
      <c r="AEI30" s="299">
        <v>25178366.830000002</v>
      </c>
      <c r="AEJ30" s="299">
        <v>13674417.24</v>
      </c>
      <c r="AEK30" s="299">
        <v>10888807.84</v>
      </c>
      <c r="AEL30" s="299">
        <v>13665770.620000001</v>
      </c>
      <c r="AEM30" s="299">
        <v>21571587.039999999</v>
      </c>
      <c r="AEN30" s="299">
        <v>191301564.20999998</v>
      </c>
      <c r="AEO30" s="299">
        <v>6380701.2700000005</v>
      </c>
      <c r="AEP30" s="299">
        <v>23234164.790000003</v>
      </c>
      <c r="AEQ30" s="299">
        <v>6388528.5</v>
      </c>
      <c r="AER30" s="299">
        <v>23444681.66</v>
      </c>
      <c r="AES30" s="299">
        <v>24466212.899999999</v>
      </c>
      <c r="AET30" s="299">
        <v>5683595.8899999997</v>
      </c>
      <c r="AEU30" s="299">
        <v>15900728.42</v>
      </c>
      <c r="AEV30" s="299">
        <v>17485929.850000001</v>
      </c>
      <c r="AEW30" s="299">
        <v>3019175.23</v>
      </c>
      <c r="AEX30" s="299">
        <v>8150960.6399999997</v>
      </c>
      <c r="AEY30" s="299">
        <v>19784209.699999999</v>
      </c>
      <c r="AEZ30" s="299">
        <v>81196770.219999999</v>
      </c>
      <c r="AFA30" s="299">
        <v>2481884.59</v>
      </c>
      <c r="AFB30" s="299">
        <v>2400846.9299999997</v>
      </c>
      <c r="AFC30" s="299">
        <v>8235955.4900000002</v>
      </c>
      <c r="AFD30" s="299">
        <v>15055333.84</v>
      </c>
      <c r="AFE30" s="299">
        <v>14039290.190000001</v>
      </c>
      <c r="AFF30" s="299">
        <v>6804978.71</v>
      </c>
      <c r="AFG30" s="299">
        <v>4067473.5300000003</v>
      </c>
      <c r="AFH30" s="299">
        <v>5946627.4500000002</v>
      </c>
      <c r="AFI30" s="299">
        <v>9150901.9100000001</v>
      </c>
      <c r="AFJ30" s="299">
        <v>8367319.7599999998</v>
      </c>
      <c r="AFK30" s="299">
        <v>401078638.36000001</v>
      </c>
      <c r="AFL30" s="299">
        <v>23958259.670000002</v>
      </c>
      <c r="AFM30" s="299">
        <v>24218016.800000001</v>
      </c>
      <c r="AFN30" s="299">
        <v>13305891.01</v>
      </c>
      <c r="AFO30" s="299">
        <v>60870217.519999996</v>
      </c>
      <c r="AFP30" s="299">
        <v>26951800.970000003</v>
      </c>
      <c r="AFQ30" s="299">
        <v>19159437.140000004</v>
      </c>
      <c r="AFR30" s="299">
        <v>29336662.049999997</v>
      </c>
      <c r="AFS30" s="299">
        <v>482820643.60000002</v>
      </c>
      <c r="AFT30" s="299">
        <v>216882148.98000002</v>
      </c>
      <c r="AFU30" s="299">
        <v>7406931.1699999999</v>
      </c>
      <c r="AFV30" s="299">
        <v>112481634.97999999</v>
      </c>
      <c r="AFW30" s="299">
        <v>38289493.100000001</v>
      </c>
      <c r="AFX30" s="299">
        <v>25618905.780000001</v>
      </c>
      <c r="AFY30" s="299">
        <v>13957147.409999998</v>
      </c>
      <c r="AFZ30" s="299">
        <v>12738881.669999998</v>
      </c>
      <c r="AGA30" s="299">
        <v>4514498.1899999995</v>
      </c>
      <c r="AGB30" s="299">
        <v>29201072.250000004</v>
      </c>
      <c r="AGC30" s="299">
        <v>51820732.140000001</v>
      </c>
      <c r="AGD30" s="299">
        <v>7750849.1400000006</v>
      </c>
      <c r="AGE30" s="299">
        <v>9129945.5299999993</v>
      </c>
      <c r="AGF30" s="299">
        <v>19805139.809999999</v>
      </c>
      <c r="AGG30" s="299">
        <v>9887757.5099999998</v>
      </c>
      <c r="AGH30" s="299">
        <v>4941513.01</v>
      </c>
      <c r="AGI30" s="299">
        <v>5758581.9299999997</v>
      </c>
      <c r="AGJ30" s="299">
        <v>89050125.000000015</v>
      </c>
      <c r="AGK30" s="299">
        <v>2945363.8499999996</v>
      </c>
      <c r="AGL30" s="299">
        <v>12836549.559999999</v>
      </c>
      <c r="AGM30" s="299">
        <v>5465025.04</v>
      </c>
      <c r="AGN30" s="299">
        <v>15460471.619999999</v>
      </c>
      <c r="AGO30" s="299">
        <v>5341235.21</v>
      </c>
      <c r="AGP30" s="299">
        <v>9044652.9400000013</v>
      </c>
    </row>
    <row r="31" spans="1:874" x14ac:dyDescent="0.25">
      <c r="B31" s="298" t="s">
        <v>664</v>
      </c>
      <c r="C31" s="297" t="s">
        <v>2213</v>
      </c>
      <c r="D31" s="299">
        <v>-401734481.74000001</v>
      </c>
      <c r="E31" s="299">
        <v>-24804110.899999999</v>
      </c>
      <c r="F31" s="299">
        <v>-31593165.169999998</v>
      </c>
      <c r="G31" s="299">
        <v>-2467714.8499999996</v>
      </c>
      <c r="H31" s="299">
        <v>-32494290.040000003</v>
      </c>
      <c r="I31" s="299">
        <v>-21984462.77</v>
      </c>
      <c r="J31" s="299">
        <v>-46462414.699999996</v>
      </c>
      <c r="K31" s="299">
        <v>-10918417.319999998</v>
      </c>
      <c r="L31" s="299">
        <v>-15169024.07</v>
      </c>
      <c r="M31" s="299">
        <v>-15875331.590000002</v>
      </c>
      <c r="N31" s="299">
        <v>-13164145.190000001</v>
      </c>
      <c r="O31" s="299">
        <v>-15620884.199999999</v>
      </c>
      <c r="P31" s="299">
        <v>-10647130.98</v>
      </c>
      <c r="Q31" s="299">
        <v>-17501948.18</v>
      </c>
      <c r="R31" s="299">
        <v>-8397917.040000001</v>
      </c>
      <c r="S31" s="299">
        <v>-27887553.490000002</v>
      </c>
      <c r="T31" s="299">
        <v>-17715347.27</v>
      </c>
      <c r="U31" s="299">
        <v>-7673313.7500000009</v>
      </c>
      <c r="V31" s="299">
        <v>-272133688.50999999</v>
      </c>
      <c r="W31" s="299">
        <v>-76015803.709999979</v>
      </c>
      <c r="X31" s="299">
        <v>-20484041.739999998</v>
      </c>
      <c r="Y31" s="299">
        <v>-21630454.52</v>
      </c>
      <c r="Z31" s="299">
        <v>-22898031.129999999</v>
      </c>
      <c r="AA31" s="299">
        <v>-13913891.07</v>
      </c>
      <c r="AB31" s="299">
        <v>-13335435.85</v>
      </c>
      <c r="AC31" s="299">
        <v>-79656720.159999996</v>
      </c>
      <c r="AD31" s="299">
        <v>-16132963.560000001</v>
      </c>
      <c r="AE31" s="299">
        <v>-22445953.500000004</v>
      </c>
      <c r="AF31" s="299">
        <v>-103511372.2</v>
      </c>
      <c r="AG31" s="299">
        <v>-29076946.640000001</v>
      </c>
      <c r="AH31" s="299">
        <v>-83902627.200000003</v>
      </c>
      <c r="AI31" s="299">
        <v>-44108224.780000001</v>
      </c>
      <c r="AJ31" s="299">
        <v>-35259321.980000004</v>
      </c>
      <c r="AK31" s="299">
        <v>-20199504.249999993</v>
      </c>
      <c r="AL31" s="299">
        <v>-8106204.9000000004</v>
      </c>
      <c r="AM31" s="299">
        <v>-23573724.829999998</v>
      </c>
      <c r="AN31" s="299">
        <v>-3468723.6999999997</v>
      </c>
      <c r="AO31" s="299">
        <v>-12679120.689999999</v>
      </c>
      <c r="AP31" s="299">
        <v>-15819056.619999999</v>
      </c>
      <c r="AQ31" s="299">
        <v>-6613113.96</v>
      </c>
      <c r="AR31" s="299">
        <v>-9146769.0299999993</v>
      </c>
      <c r="AS31" s="299">
        <v>-9780936.8999999985</v>
      </c>
      <c r="AT31" s="299">
        <v>-84360893.270000011</v>
      </c>
      <c r="AU31" s="299">
        <v>-5635188.5299999993</v>
      </c>
      <c r="AV31" s="299">
        <v>-8916765.0500000026</v>
      </c>
      <c r="AW31" s="299">
        <v>-6312715.2599999988</v>
      </c>
      <c r="AX31" s="299">
        <v>-17417382.049999997</v>
      </c>
      <c r="AY31" s="299">
        <v>-25670070.039999999</v>
      </c>
      <c r="AZ31" s="299">
        <v>-4439999.4499999993</v>
      </c>
      <c r="BA31" s="299">
        <v>-10715278.33</v>
      </c>
      <c r="BB31" s="299">
        <v>-6055283.4800000004</v>
      </c>
      <c r="BC31" s="299">
        <v>-7575879.5200000005</v>
      </c>
      <c r="BD31" s="299">
        <v>-2547868.8200000003</v>
      </c>
      <c r="BE31" s="299">
        <v>-4343881.0699999994</v>
      </c>
      <c r="BF31" s="299">
        <v>-35339714.32</v>
      </c>
      <c r="BG31" s="299">
        <v>-6436931.7700000005</v>
      </c>
      <c r="BH31" s="299">
        <v>-7330846.1100000022</v>
      </c>
      <c r="BI31" s="299">
        <v>-238799734.93000001</v>
      </c>
      <c r="BJ31" s="299">
        <v>-67042143.890000001</v>
      </c>
      <c r="BK31" s="299">
        <v>-14552737.939999999</v>
      </c>
      <c r="BL31" s="299">
        <v>-3567347.19</v>
      </c>
      <c r="BM31" s="299">
        <v>-29135115.670000002</v>
      </c>
      <c r="BN31" s="299">
        <v>-11778034.6</v>
      </c>
      <c r="BO31" s="299">
        <v>-13593142.300000001</v>
      </c>
      <c r="BP31" s="299">
        <v>-133904953.64</v>
      </c>
      <c r="BQ31" s="299">
        <v>-6503070.4400000004</v>
      </c>
      <c r="BR31" s="299">
        <v>-12142356.23</v>
      </c>
      <c r="BS31" s="299">
        <v>-8536412.1400000006</v>
      </c>
      <c r="BT31" s="299">
        <v>-10514403.380000001</v>
      </c>
      <c r="BU31" s="299">
        <v>-11200328.85</v>
      </c>
      <c r="BV31" s="299">
        <v>-1323010.1800000002</v>
      </c>
      <c r="BW31" s="299">
        <v>-9919805.7899999991</v>
      </c>
      <c r="BX31" s="299">
        <v>-76392059.50999999</v>
      </c>
      <c r="BY31" s="299">
        <v>-9615540.5500000007</v>
      </c>
      <c r="BZ31" s="299">
        <v>-18004713.859999999</v>
      </c>
      <c r="CA31" s="299">
        <v>-23342144.420000002</v>
      </c>
      <c r="CB31" s="299">
        <v>-7100727.1900000004</v>
      </c>
      <c r="CC31" s="299">
        <v>-8936983.5700000003</v>
      </c>
      <c r="CD31" s="299">
        <v>-6490470.6900000013</v>
      </c>
      <c r="CE31" s="299">
        <v>-225875465.5</v>
      </c>
      <c r="CF31" s="299">
        <v>-26976694.969999999</v>
      </c>
      <c r="CG31" s="299">
        <v>-40059868.539999999</v>
      </c>
      <c r="CH31" s="299">
        <v>-8273114.7799999993</v>
      </c>
      <c r="CI31" s="299">
        <v>-12665943.590000002</v>
      </c>
      <c r="CJ31" s="299">
        <v>-15051713.959999999</v>
      </c>
      <c r="CK31" s="299">
        <v>-17554523.009999998</v>
      </c>
      <c r="CL31" s="299">
        <v>-29216401.350000001</v>
      </c>
      <c r="CM31" s="299">
        <v>-9147494.5199999996</v>
      </c>
      <c r="CN31" s="299">
        <v>-15050024.319999998</v>
      </c>
      <c r="CO31" s="299">
        <v>-10073784.33</v>
      </c>
      <c r="CP31" s="299">
        <v>-18534675.520000003</v>
      </c>
      <c r="CQ31" s="299">
        <v>-12020734.909999998</v>
      </c>
      <c r="CR31" s="299">
        <v>-113465205.59999999</v>
      </c>
      <c r="CS31" s="299">
        <v>-11543328.229999999</v>
      </c>
      <c r="CT31" s="299">
        <v>-18276578.580000002</v>
      </c>
      <c r="CU31" s="299">
        <v>-24110185.969999999</v>
      </c>
      <c r="CV31" s="299">
        <v>-2783998.7199999997</v>
      </c>
      <c r="CW31" s="299">
        <v>-16152767.229999999</v>
      </c>
      <c r="CX31" s="299">
        <v>-10180829.339999998</v>
      </c>
      <c r="CY31" s="299">
        <v>-8831804.0999999996</v>
      </c>
      <c r="CZ31" s="299">
        <v>-125095734.24999999</v>
      </c>
      <c r="DA31" s="299">
        <v>-161676510.03</v>
      </c>
      <c r="DB31" s="299">
        <v>-10934791.360000005</v>
      </c>
      <c r="DC31" s="299">
        <v>-15082698.479999999</v>
      </c>
      <c r="DD31" s="299">
        <v>-14017624.82</v>
      </c>
      <c r="DE31" s="299">
        <v>-23759993.949999999</v>
      </c>
      <c r="DF31" s="299">
        <v>-27053191.109999999</v>
      </c>
      <c r="DG31" s="299">
        <v>-11993690.739999998</v>
      </c>
      <c r="DH31" s="299">
        <v>-15019558.220000001</v>
      </c>
      <c r="DI31" s="299">
        <v>-585079672.6400001</v>
      </c>
      <c r="DJ31" s="299">
        <v>-14362554.75</v>
      </c>
      <c r="DK31" s="299">
        <v>-30369475.27</v>
      </c>
      <c r="DL31" s="299">
        <v>-21852904.440000001</v>
      </c>
      <c r="DM31" s="299">
        <v>-26535078.520000003</v>
      </c>
      <c r="DN31" s="299">
        <v>-20332990.650000002</v>
      </c>
      <c r="DO31" s="299">
        <v>-20260446.709999997</v>
      </c>
      <c r="DP31" s="299">
        <v>-14783341.309999999</v>
      </c>
      <c r="DQ31" s="299">
        <v>-29047700.719999999</v>
      </c>
      <c r="DR31" s="299">
        <v>-183726950.84999999</v>
      </c>
      <c r="DS31" s="299">
        <v>-37275593.340000004</v>
      </c>
      <c r="DT31" s="299">
        <v>-149625240.70000002</v>
      </c>
      <c r="DU31" s="299">
        <v>-94238676.719999999</v>
      </c>
      <c r="DV31" s="299">
        <v>-20817547.899999999</v>
      </c>
      <c r="DW31" s="299">
        <v>-29729196.120000001</v>
      </c>
      <c r="DX31" s="299">
        <v>-29840285.879999999</v>
      </c>
      <c r="DY31" s="299">
        <v>-6879787.2199999988</v>
      </c>
      <c r="DZ31" s="299">
        <v>-31602612.510000002</v>
      </c>
      <c r="EA31" s="299">
        <v>-21797775.349999998</v>
      </c>
      <c r="EB31" s="299">
        <v>-71740355.24000001</v>
      </c>
      <c r="EC31" s="299">
        <v>-120282693.54000001</v>
      </c>
      <c r="ED31" s="299">
        <v>-100976921.83</v>
      </c>
      <c r="EE31" s="299">
        <v>-12906832.710000001</v>
      </c>
      <c r="EF31" s="299">
        <v>-23162898.739999998</v>
      </c>
      <c r="EG31" s="299">
        <v>-13004713.619999999</v>
      </c>
      <c r="EH31" s="299">
        <v>-26516046.609999999</v>
      </c>
      <c r="EI31" s="299">
        <v>-26110532.140000001</v>
      </c>
      <c r="EJ31" s="299">
        <v>-18222383.030000001</v>
      </c>
      <c r="EK31" s="299">
        <v>-23633445.5</v>
      </c>
      <c r="EL31" s="299">
        <v>-338859174.26999998</v>
      </c>
      <c r="EM31" s="299">
        <v>-15393966.07</v>
      </c>
      <c r="EN31" s="299">
        <v>-23543274.550000001</v>
      </c>
      <c r="EO31" s="299">
        <v>-21642064.07</v>
      </c>
      <c r="EP31" s="299">
        <v>-7351160.46</v>
      </c>
      <c r="EQ31" s="299">
        <v>-5711128.8900000006</v>
      </c>
      <c r="ER31" s="299">
        <v>-40131978.660000011</v>
      </c>
      <c r="ES31" s="299">
        <v>-22738763.640000001</v>
      </c>
      <c r="ET31" s="299">
        <v>-21871850.580000002</v>
      </c>
      <c r="EU31" s="299">
        <v>-273470930.12999994</v>
      </c>
      <c r="EV31" s="299">
        <v>-3522477.6700000004</v>
      </c>
      <c r="EW31" s="299">
        <v>-20287743.670000002</v>
      </c>
      <c r="EX31" s="299">
        <v>-22599406.219999999</v>
      </c>
      <c r="EY31" s="299">
        <v>-24195980.579999998</v>
      </c>
      <c r="EZ31" s="299">
        <v>-25740864.210000005</v>
      </c>
      <c r="FA31" s="299">
        <v>-40254712.440000005</v>
      </c>
      <c r="FB31" s="299">
        <v>-23174422.689999998</v>
      </c>
      <c r="FC31" s="299">
        <v>-13160433.380000001</v>
      </c>
      <c r="FD31" s="299">
        <v>-12976853.330000002</v>
      </c>
      <c r="FE31" s="299">
        <v>-9323852.7500000019</v>
      </c>
      <c r="FF31" s="299">
        <v>-13927380.700000001</v>
      </c>
      <c r="FG31" s="299">
        <v>-58498134.239999995</v>
      </c>
      <c r="FH31" s="299">
        <v>-12003485.440000001</v>
      </c>
      <c r="FI31" s="299">
        <v>-13295970.559999999</v>
      </c>
      <c r="FJ31" s="299">
        <v>-9964725.709999999</v>
      </c>
      <c r="FK31" s="299">
        <v>-21410975.689999998</v>
      </c>
      <c r="FL31" s="299">
        <v>-30917471.939999998</v>
      </c>
      <c r="FM31" s="299">
        <v>-8986201.5100000016</v>
      </c>
      <c r="FN31" s="299"/>
      <c r="FO31" s="299">
        <v>-419787988.34999996</v>
      </c>
      <c r="FP31" s="299">
        <v>-15815966.719999999</v>
      </c>
      <c r="FQ31" s="299">
        <v>-24712636.459999997</v>
      </c>
      <c r="FR31" s="299">
        <v>-37111649.600000001</v>
      </c>
      <c r="FS31" s="299">
        <v>-15016035.419999998</v>
      </c>
      <c r="FT31" s="299">
        <v>-16379945.030000001</v>
      </c>
      <c r="FU31" s="299">
        <v>-37657835.009999998</v>
      </c>
      <c r="FV31" s="299">
        <v>-28162938.389999993</v>
      </c>
      <c r="FW31" s="299">
        <v>-22376086.440000001</v>
      </c>
      <c r="FX31" s="299">
        <v>-21681117.639999997</v>
      </c>
      <c r="FY31" s="299">
        <v>-51517022.629999995</v>
      </c>
      <c r="FZ31" s="299">
        <v>-18959240.460000001</v>
      </c>
      <c r="GA31" s="299">
        <v>-21881935.719999999</v>
      </c>
      <c r="GB31" s="299">
        <v>-273371345.97999996</v>
      </c>
      <c r="GC31" s="299">
        <v>-7678217.7400000012</v>
      </c>
      <c r="GD31" s="299">
        <v>-7049692.2699999996</v>
      </c>
      <c r="GE31" s="299">
        <v>-45706020.219999991</v>
      </c>
      <c r="GF31" s="299">
        <v>-20150205.690000001</v>
      </c>
      <c r="GG31" s="299">
        <v>-4953772.78</v>
      </c>
      <c r="GH31" s="299">
        <v>-15271650.15</v>
      </c>
      <c r="GI31" s="299">
        <v>-12340282.710000001</v>
      </c>
      <c r="GJ31" s="299">
        <v>-9069150.1600000001</v>
      </c>
      <c r="GK31" s="299"/>
      <c r="GL31" s="299"/>
      <c r="GM31" s="299"/>
      <c r="GN31" s="299">
        <v>-135625503.47000003</v>
      </c>
      <c r="GO31" s="299">
        <v>-13840080.459999999</v>
      </c>
      <c r="GP31" s="299">
        <v>-10632548.57</v>
      </c>
      <c r="GQ31" s="299">
        <v>-21417514.059999999</v>
      </c>
      <c r="GR31" s="299">
        <v>-3630092.56</v>
      </c>
      <c r="GS31" s="299">
        <v>-17843336.380000003</v>
      </c>
      <c r="GT31" s="299">
        <v>-13253442.789999999</v>
      </c>
      <c r="GU31" s="299">
        <v>-8547857.1099999994</v>
      </c>
      <c r="GV31" s="299">
        <v>-98833314.629999995</v>
      </c>
      <c r="GW31" s="299">
        <v>-10453932.57</v>
      </c>
      <c r="GX31" s="299">
        <v>-20921665.369999997</v>
      </c>
      <c r="GY31" s="299">
        <v>-13976468.609999999</v>
      </c>
      <c r="GZ31" s="299">
        <v>-455111574.25</v>
      </c>
      <c r="HA31" s="299">
        <v>-9629553.0700000003</v>
      </c>
      <c r="HB31" s="299">
        <v>-50160673.629999995</v>
      </c>
      <c r="HC31" s="299">
        <v>-49871999.069999993</v>
      </c>
      <c r="HD31" s="299">
        <v>-34750803.850000001</v>
      </c>
      <c r="HE31" s="299">
        <v>-31399147.279999997</v>
      </c>
      <c r="HF31" s="299">
        <v>-138428379.37</v>
      </c>
      <c r="HG31" s="299">
        <v>-44490651.280000001</v>
      </c>
      <c r="HH31" s="299">
        <v>-52228186.340000004</v>
      </c>
      <c r="HI31" s="299">
        <v>-17468281.499999996</v>
      </c>
      <c r="HJ31" s="299">
        <v>-21315460.710000001</v>
      </c>
      <c r="HK31" s="299">
        <v>-8117224.9200000018</v>
      </c>
      <c r="HL31" s="299">
        <v>-26874874.849999998</v>
      </c>
      <c r="HM31" s="299">
        <v>-27689849.500000004</v>
      </c>
      <c r="HN31" s="299">
        <v>-166805587.10999998</v>
      </c>
      <c r="HO31" s="299">
        <v>-90599038.13000001</v>
      </c>
      <c r="HP31" s="299">
        <v>-18633511.080000002</v>
      </c>
      <c r="HQ31" s="299">
        <v>-12794386.270000001</v>
      </c>
      <c r="HR31" s="299">
        <v>-9356717.0399999991</v>
      </c>
      <c r="HS31" s="299">
        <v>-14222272.029999999</v>
      </c>
      <c r="HT31" s="299">
        <v>-22811815.960000001</v>
      </c>
      <c r="HU31" s="299">
        <v>-20732938.190000001</v>
      </c>
      <c r="HV31" s="299">
        <v>-16112847.699999997</v>
      </c>
      <c r="HW31" s="299">
        <v>-11649367.200000001</v>
      </c>
      <c r="HX31" s="299">
        <v>-10368427.350000001</v>
      </c>
      <c r="HY31" s="299">
        <v>-44130630.630000003</v>
      </c>
      <c r="HZ31" s="299">
        <v>-5652675.4000000004</v>
      </c>
      <c r="IA31" s="299">
        <v>-13885830.83</v>
      </c>
      <c r="IB31" s="299">
        <v>-10816788.119999999</v>
      </c>
      <c r="IC31" s="299">
        <v>-6125905.4399999995</v>
      </c>
      <c r="ID31" s="299">
        <v>-256843209.06999999</v>
      </c>
      <c r="IE31" s="299">
        <v>-102909891.10999998</v>
      </c>
      <c r="IF31" s="299">
        <v>-22282789.439999998</v>
      </c>
      <c r="IG31" s="299">
        <v>-46845725.670000009</v>
      </c>
      <c r="IH31" s="299">
        <v>-69779690.370000005</v>
      </c>
      <c r="II31" s="299">
        <v>-18956393.690000001</v>
      </c>
      <c r="IJ31" s="299">
        <v>-9911159.9499999993</v>
      </c>
      <c r="IK31" s="299">
        <v>-8715460.7699999996</v>
      </c>
      <c r="IL31" s="299">
        <v>-10225306.210000001</v>
      </c>
      <c r="IM31" s="299">
        <v>-17570519.439999998</v>
      </c>
      <c r="IN31" s="299">
        <v>-9154863.629999999</v>
      </c>
      <c r="IO31" s="299">
        <v>-370170733.02000004</v>
      </c>
      <c r="IP31" s="299">
        <v>-80574089.849999994</v>
      </c>
      <c r="IQ31" s="299">
        <v>-21876527.740000002</v>
      </c>
      <c r="IR31" s="299">
        <v>-11383056.300000001</v>
      </c>
      <c r="IS31" s="299">
        <v>-10673070.66</v>
      </c>
      <c r="IT31" s="299">
        <v>-3788890.48</v>
      </c>
      <c r="IU31" s="299">
        <v>-11829572.48</v>
      </c>
      <c r="IV31" s="299">
        <v>-5060930.54</v>
      </c>
      <c r="IW31" s="299">
        <v>-5287320.9799999995</v>
      </c>
      <c r="IX31" s="299">
        <v>-17362689.860000003</v>
      </c>
      <c r="IY31" s="299">
        <v>-14989121.430000002</v>
      </c>
      <c r="IZ31" s="299">
        <v>-14496068.380000001</v>
      </c>
      <c r="JA31" s="299">
        <v>-38274065.729999997</v>
      </c>
      <c r="JB31" s="299">
        <v>-90532577.890000001</v>
      </c>
      <c r="JC31" s="299">
        <v>-8871886.3199999984</v>
      </c>
      <c r="JD31" s="299">
        <v>-10425407.530000001</v>
      </c>
      <c r="JE31" s="299">
        <v>-12467132.549999999</v>
      </c>
      <c r="JF31" s="299">
        <v>-5139065.6900000004</v>
      </c>
      <c r="JG31" s="299">
        <v>-183848824.17999998</v>
      </c>
      <c r="JH31" s="299">
        <v>-15796693.57</v>
      </c>
      <c r="JI31" s="299">
        <v>-39350129.300000004</v>
      </c>
      <c r="JJ31" s="299">
        <v>-32690530.779999997</v>
      </c>
      <c r="JK31" s="299">
        <v>-14434717.710000001</v>
      </c>
      <c r="JL31" s="299">
        <v>-40172988.350000001</v>
      </c>
      <c r="JM31" s="299">
        <v>-17082645.140000001</v>
      </c>
      <c r="JN31" s="299">
        <v>-143671230.64000002</v>
      </c>
      <c r="JO31" s="299">
        <v>-114637970.48</v>
      </c>
      <c r="JP31" s="299">
        <v>-9264924.5899999999</v>
      </c>
      <c r="JQ31" s="299">
        <v>-4268183.2699999996</v>
      </c>
      <c r="JR31" s="299">
        <v>-16552686.129999999</v>
      </c>
      <c r="JS31" s="299">
        <v>-4959700.1800000006</v>
      </c>
      <c r="JT31" s="299">
        <v>-41943342.359999999</v>
      </c>
      <c r="JU31" s="299">
        <v>-15540865.189999999</v>
      </c>
      <c r="JV31" s="299">
        <v>-7123121.7599999998</v>
      </c>
      <c r="JW31" s="299">
        <v>-12649659.779999999</v>
      </c>
      <c r="JX31" s="299">
        <v>-10546324.02</v>
      </c>
      <c r="JY31" s="299">
        <v>-16415263.84</v>
      </c>
      <c r="JZ31" s="299">
        <v>-10861340.539999999</v>
      </c>
      <c r="KA31" s="299">
        <v>-4304909.0299999993</v>
      </c>
      <c r="KB31" s="299">
        <v>-10190169.629999999</v>
      </c>
      <c r="KC31" s="299">
        <v>-425101375.57000011</v>
      </c>
      <c r="KD31" s="299">
        <v>-29016963.909999996</v>
      </c>
      <c r="KE31" s="299">
        <v>-12942542.890000001</v>
      </c>
      <c r="KF31" s="299">
        <v>-24181955.34</v>
      </c>
      <c r="KG31" s="299">
        <v>-32898312.640000001</v>
      </c>
      <c r="KH31" s="299">
        <v>-19552660.850000001</v>
      </c>
      <c r="KI31" s="299">
        <v>-86808028.290000007</v>
      </c>
      <c r="KJ31" s="299">
        <v>-6841007.5199999996</v>
      </c>
      <c r="KK31" s="299">
        <v>-12348543.679999996</v>
      </c>
      <c r="KL31" s="299">
        <v>-166970035.50000003</v>
      </c>
      <c r="KM31" s="299">
        <v>-23956913.59</v>
      </c>
      <c r="KN31" s="299">
        <v>-23037950.469999995</v>
      </c>
      <c r="KO31" s="299">
        <v>-71388176.569999993</v>
      </c>
      <c r="KP31" s="299">
        <v>-16478221.159999996</v>
      </c>
      <c r="KQ31" s="299">
        <v>-39663183.850000001</v>
      </c>
      <c r="KR31" s="299">
        <v>-212526269.06</v>
      </c>
      <c r="KS31" s="299">
        <v>-16096195.790000003</v>
      </c>
      <c r="KT31" s="299">
        <v>-155325126.13000003</v>
      </c>
      <c r="KU31" s="299">
        <v>-30207954.34</v>
      </c>
      <c r="KV31" s="299">
        <v>-11556898.800000001</v>
      </c>
      <c r="KW31" s="299">
        <v>-27880301.57</v>
      </c>
      <c r="KX31" s="299">
        <v>-34304573.079999998</v>
      </c>
      <c r="KY31" s="299">
        <v>-17037809.98</v>
      </c>
      <c r="KZ31" s="299">
        <v>-20084541.079999998</v>
      </c>
      <c r="LA31" s="299">
        <v>-17383763.610000003</v>
      </c>
      <c r="LB31" s="299">
        <v>-348043735.91999996</v>
      </c>
      <c r="LC31" s="299">
        <v>-79597883.069999993</v>
      </c>
      <c r="LD31" s="299">
        <v>-86067787.129999995</v>
      </c>
      <c r="LE31" s="299">
        <v>-81376603.950000003</v>
      </c>
      <c r="LF31" s="299">
        <v>-21450992.300000001</v>
      </c>
      <c r="LG31" s="299">
        <v>-9731822.3800000008</v>
      </c>
      <c r="LH31" s="299">
        <v>-11245730.585000003</v>
      </c>
      <c r="LI31" s="299">
        <v>-12583416.209999999</v>
      </c>
      <c r="LJ31" s="299">
        <v>-8651707.7699999996</v>
      </c>
      <c r="LK31" s="299">
        <v>-31361637.589999996</v>
      </c>
      <c r="LL31" s="299">
        <v>-160359664.57000002</v>
      </c>
      <c r="LM31" s="299">
        <v>-16497661.73</v>
      </c>
      <c r="LN31" s="299">
        <v>-14896419.27</v>
      </c>
      <c r="LO31" s="299">
        <v>-504869714.34000003</v>
      </c>
      <c r="LP31" s="299">
        <v>-151080739.84999996</v>
      </c>
      <c r="LQ31" s="299">
        <v>-494423776.62</v>
      </c>
      <c r="LR31" s="299">
        <v>-85686662.610000014</v>
      </c>
      <c r="LS31" s="299">
        <v>-22429890.970000003</v>
      </c>
      <c r="LT31" s="299">
        <v>-36215143</v>
      </c>
      <c r="LU31" s="299">
        <v>-33969090.310000002</v>
      </c>
      <c r="LV31" s="299">
        <v>-29126854.640000004</v>
      </c>
      <c r="LW31" s="299">
        <v>-20372963.52</v>
      </c>
      <c r="LX31" s="299">
        <v>-15807321.1</v>
      </c>
      <c r="LY31" s="299">
        <v>-53410986.109999999</v>
      </c>
      <c r="LZ31" s="299">
        <v>-17696851.52</v>
      </c>
      <c r="MA31" s="299">
        <v>-270714247.10999995</v>
      </c>
      <c r="MB31" s="299">
        <v>-28382556.210000005</v>
      </c>
      <c r="MC31" s="299">
        <v>-14929930.999999998</v>
      </c>
      <c r="MD31" s="299">
        <v>-13931120.729999999</v>
      </c>
      <c r="ME31" s="299">
        <v>-16466728.319999997</v>
      </c>
      <c r="MF31" s="299">
        <v>-23568535.490000002</v>
      </c>
      <c r="MG31" s="299">
        <v>-25802314.899999999</v>
      </c>
      <c r="MH31" s="299">
        <v>-11868511.189999999</v>
      </c>
      <c r="MI31" s="299">
        <v>-25260297.509999998</v>
      </c>
      <c r="MJ31" s="299">
        <v>-21541328.680000003</v>
      </c>
      <c r="MK31" s="299">
        <v>-16539182.42</v>
      </c>
      <c r="ML31" s="299">
        <v>-16743056.67</v>
      </c>
      <c r="MM31" s="299">
        <v>-361129937.10999995</v>
      </c>
      <c r="MN31" s="299">
        <v>-19101246.5</v>
      </c>
      <c r="MO31" s="299">
        <v>-63487454.049999997</v>
      </c>
      <c r="MP31" s="299">
        <v>-31727369.610000003</v>
      </c>
      <c r="MQ31" s="299">
        <v>-35249398.890000001</v>
      </c>
      <c r="MR31" s="299">
        <v>-39054784.975000001</v>
      </c>
      <c r="MS31" s="299">
        <v>-38878381.430000007</v>
      </c>
      <c r="MT31" s="299">
        <v>-25273084.629999999</v>
      </c>
      <c r="MU31" s="299">
        <v>-15803952.74</v>
      </c>
      <c r="MV31" s="299">
        <v>-6308654.7899999991</v>
      </c>
      <c r="MW31" s="299">
        <v>-805717366.64999998</v>
      </c>
      <c r="MX31" s="299">
        <v>-28266661.289999999</v>
      </c>
      <c r="MY31" s="299">
        <v>-7974161.4299999988</v>
      </c>
      <c r="MZ31" s="299">
        <v>-269118886.21000004</v>
      </c>
      <c r="NA31" s="299">
        <v>-7795382.9600000009</v>
      </c>
      <c r="NB31" s="299">
        <v>-30758886.120000005</v>
      </c>
      <c r="NC31" s="299">
        <v>-117043201.31</v>
      </c>
      <c r="ND31" s="299">
        <v>-92098707.780000016</v>
      </c>
      <c r="NE31" s="299">
        <v>-1773509.13</v>
      </c>
      <c r="NF31" s="299">
        <v>-37914035.060000002</v>
      </c>
      <c r="NG31" s="299">
        <v>-8772042.7899999991</v>
      </c>
      <c r="NH31" s="299">
        <v>-18694504.120000001</v>
      </c>
      <c r="NI31" s="299">
        <v>-115563958.23999999</v>
      </c>
      <c r="NJ31" s="299">
        <v>-5513649.7300000014</v>
      </c>
      <c r="NK31" s="299">
        <v>-15007850.6</v>
      </c>
      <c r="NL31" s="299">
        <v>-10638397.52</v>
      </c>
      <c r="NM31" s="299">
        <v>-15009438.920000006</v>
      </c>
      <c r="NN31" s="299">
        <v>-592968.21</v>
      </c>
      <c r="NO31" s="299">
        <v>-6837269.169999999</v>
      </c>
      <c r="NP31" s="299">
        <v>-221264269.07000005</v>
      </c>
      <c r="NQ31" s="299">
        <v>-122408827.98999998</v>
      </c>
      <c r="NR31" s="299">
        <v>-24788986.370000001</v>
      </c>
      <c r="NS31" s="299">
        <v>-19646480.909999996</v>
      </c>
      <c r="NT31" s="299">
        <v>-15920984.210000001</v>
      </c>
      <c r="NU31" s="299">
        <v>-37838597.939999998</v>
      </c>
      <c r="NV31" s="299">
        <v>-7954056.459999999</v>
      </c>
      <c r="NW31" s="299">
        <v>-325597669.20999992</v>
      </c>
      <c r="NX31" s="299">
        <v>-88352072.189999998</v>
      </c>
      <c r="NY31" s="299">
        <v>-21310020.719999999</v>
      </c>
      <c r="NZ31" s="299">
        <v>-75003730.820000008</v>
      </c>
      <c r="OA31" s="299">
        <v>-13923558.42</v>
      </c>
      <c r="OB31" s="299">
        <v>-24575561.350000001</v>
      </c>
      <c r="OC31" s="299">
        <v>-10156635.75</v>
      </c>
      <c r="OD31" s="299">
        <v>-39682775.039999999</v>
      </c>
      <c r="OE31" s="299"/>
      <c r="OF31" s="299">
        <v>-316614746.17999995</v>
      </c>
      <c r="OG31" s="299">
        <v>-96602263.590000004</v>
      </c>
      <c r="OH31" s="299">
        <v>-138999635.88000003</v>
      </c>
      <c r="OI31" s="299">
        <v>-47720517.900000006</v>
      </c>
      <c r="OJ31" s="299">
        <v>-47042591.339999996</v>
      </c>
      <c r="OK31" s="299">
        <v>-14534962.619999999</v>
      </c>
      <c r="OL31" s="299">
        <v>-185686430.78999999</v>
      </c>
      <c r="OM31" s="299">
        <v>-14496284.199999997</v>
      </c>
      <c r="ON31" s="299">
        <v>-8068371.7699999996</v>
      </c>
      <c r="OO31" s="299">
        <v>-21041866.32</v>
      </c>
      <c r="OP31" s="299">
        <v>-29945550.099999998</v>
      </c>
      <c r="OQ31" s="299">
        <v>-54898887.769999996</v>
      </c>
      <c r="OR31" s="299">
        <v>-18471504.629999999</v>
      </c>
      <c r="OS31" s="299">
        <v>-234084219.49000001</v>
      </c>
      <c r="OT31" s="299">
        <v>-9684669.5500000007</v>
      </c>
      <c r="OU31" s="299">
        <v>-56605444.049999997</v>
      </c>
      <c r="OV31" s="299">
        <v>-6278988.75</v>
      </c>
      <c r="OW31" s="299">
        <v>-45004794.169999994</v>
      </c>
      <c r="OX31" s="299">
        <v>-40690266.859999999</v>
      </c>
      <c r="OY31" s="299">
        <v>-16065292.249999996</v>
      </c>
      <c r="OZ31" s="299">
        <v>-18358671.020000003</v>
      </c>
      <c r="PA31" s="299">
        <v>-29950090.719999999</v>
      </c>
      <c r="PB31" s="299">
        <v>-22106677.760000002</v>
      </c>
      <c r="PC31" s="299">
        <v>-28633660.719999999</v>
      </c>
      <c r="PD31" s="299">
        <v>-27913983.969999999</v>
      </c>
      <c r="PE31" s="299">
        <v>-8019896.8599999994</v>
      </c>
      <c r="PF31" s="299">
        <v>-81244206.780000001</v>
      </c>
      <c r="PG31" s="299">
        <v>-649829057.66000021</v>
      </c>
      <c r="PH31" s="299">
        <v>-12196039.019999998</v>
      </c>
      <c r="PI31" s="299">
        <v>-23385015.310000002</v>
      </c>
      <c r="PJ31" s="299">
        <v>-37461766.589999996</v>
      </c>
      <c r="PK31" s="299">
        <v>-135942940.34999999</v>
      </c>
      <c r="PL31" s="299">
        <v>-24316618.810000002</v>
      </c>
      <c r="PM31" s="299">
        <v>-48035641.469999999</v>
      </c>
      <c r="PN31" s="299">
        <v>-8832643.3499999996</v>
      </c>
      <c r="PO31" s="299">
        <v>-46454205.680000007</v>
      </c>
      <c r="PP31" s="299">
        <v>-6896284.1400000006</v>
      </c>
      <c r="PQ31" s="299">
        <v>-31728990.449999999</v>
      </c>
      <c r="PR31" s="299">
        <v>-12993534.040000001</v>
      </c>
      <c r="PS31" s="299">
        <v>-11458008.060000001</v>
      </c>
      <c r="PT31" s="299">
        <v>-20155255.459999997</v>
      </c>
      <c r="PU31" s="299">
        <v>-38869224.879999995</v>
      </c>
      <c r="PV31" s="299">
        <v>-52277812.939999998</v>
      </c>
      <c r="PW31" s="299">
        <v>-18392358.41</v>
      </c>
      <c r="PX31" s="299">
        <v>-22520858.669999998</v>
      </c>
      <c r="PY31" s="299">
        <v>-10919878.690000001</v>
      </c>
      <c r="PZ31" s="299">
        <v>-70516224.299999997</v>
      </c>
      <c r="QA31" s="299">
        <v>-64259080.43999999</v>
      </c>
      <c r="QB31" s="299">
        <v>-11768375.9</v>
      </c>
      <c r="QC31" s="299">
        <v>-253356991.06000003</v>
      </c>
      <c r="QD31" s="299">
        <v>-13049556.59</v>
      </c>
      <c r="QE31" s="299">
        <v>-48209358.560000002</v>
      </c>
      <c r="QF31" s="299">
        <v>-17244960.25</v>
      </c>
      <c r="QG31" s="299">
        <v>-18723507.409999996</v>
      </c>
      <c r="QH31" s="299">
        <v>-31657344.34</v>
      </c>
      <c r="QI31" s="299">
        <v>-18930633.259999998</v>
      </c>
      <c r="QJ31" s="299">
        <v>-20417057.260000002</v>
      </c>
      <c r="QK31" s="299">
        <v>-27728761.939999998</v>
      </c>
      <c r="QL31" s="299">
        <v>-16952545.330000002</v>
      </c>
      <c r="QM31" s="299">
        <v>-10609669.18</v>
      </c>
      <c r="QN31" s="299">
        <v>-310129307.71999997</v>
      </c>
      <c r="QO31" s="299">
        <v>-36511649.389999993</v>
      </c>
      <c r="QP31" s="299">
        <v>-25377308.41</v>
      </c>
      <c r="QQ31" s="299">
        <v>-15467833.27</v>
      </c>
      <c r="QR31" s="299">
        <v>-17732064.219999999</v>
      </c>
      <c r="QS31" s="299">
        <v>-33897496.75</v>
      </c>
      <c r="QT31" s="299">
        <v>-62519824.520000003</v>
      </c>
      <c r="QU31" s="299">
        <v>-18375193.390000004</v>
      </c>
      <c r="QV31" s="299">
        <v>-22825175.710000001</v>
      </c>
      <c r="QW31" s="299">
        <v>-45118126.450000003</v>
      </c>
      <c r="QX31" s="299">
        <v>-45475424.43</v>
      </c>
      <c r="QY31" s="299">
        <v>-17050394.620000001</v>
      </c>
      <c r="QZ31" s="299">
        <v>-17969369.810000002</v>
      </c>
      <c r="RA31" s="299">
        <v>-41094510.240000002</v>
      </c>
      <c r="RB31" s="299">
        <v>-14934092.730000002</v>
      </c>
      <c r="RC31" s="299">
        <v>-14588225.670000002</v>
      </c>
      <c r="RD31" s="299">
        <v>-13033326.26</v>
      </c>
      <c r="RE31" s="299">
        <v>-9410970.370000001</v>
      </c>
      <c r="RF31" s="299">
        <v>-4004198.2700000005</v>
      </c>
      <c r="RG31" s="299">
        <v>-12225801.02</v>
      </c>
      <c r="RH31" s="299">
        <v>-117543771.59999999</v>
      </c>
      <c r="RI31" s="299">
        <v>-7178773.6899999995</v>
      </c>
      <c r="RJ31" s="299">
        <v>-13991694.029999999</v>
      </c>
      <c r="RK31" s="299">
        <v>-18895971.119999997</v>
      </c>
      <c r="RL31" s="299">
        <v>-9305107.5100000016</v>
      </c>
      <c r="RM31" s="299">
        <v>-16737553.18</v>
      </c>
      <c r="RN31" s="299">
        <v>-19805120.43</v>
      </c>
      <c r="RO31" s="299">
        <v>-20844567.100000001</v>
      </c>
      <c r="RP31" s="299">
        <v>-14229606.879999999</v>
      </c>
      <c r="RQ31" s="299">
        <v>-9048508.6400000006</v>
      </c>
      <c r="RR31" s="299">
        <v>-57533291.320000008</v>
      </c>
      <c r="RS31" s="299">
        <v>-119580685.42</v>
      </c>
      <c r="RT31" s="299">
        <v>-14342170.949999999</v>
      </c>
      <c r="RU31" s="299">
        <v>-11523039.879999999</v>
      </c>
      <c r="RV31" s="299">
        <v>-35977809.219999991</v>
      </c>
      <c r="RW31" s="299">
        <v>-26934565.390000001</v>
      </c>
      <c r="RX31" s="299">
        <v>-15155518.289999997</v>
      </c>
      <c r="RY31" s="299">
        <v>-11338717.789999999</v>
      </c>
      <c r="RZ31" s="299">
        <v>-14295098.68</v>
      </c>
      <c r="SA31" s="299">
        <v>-201776151.94</v>
      </c>
      <c r="SB31" s="299">
        <v>-5099449.54</v>
      </c>
      <c r="SC31" s="299">
        <v>-10908227.590000002</v>
      </c>
      <c r="SD31" s="299">
        <v>-21149680.079999998</v>
      </c>
      <c r="SE31" s="299">
        <v>-5767111.830000001</v>
      </c>
      <c r="SF31" s="299">
        <v>-5341521.57</v>
      </c>
      <c r="SG31" s="299">
        <v>-6783922.0599999996</v>
      </c>
      <c r="SH31" s="299">
        <v>-28577443.190000005</v>
      </c>
      <c r="SI31" s="299">
        <v>-8344300.7400000002</v>
      </c>
      <c r="SJ31" s="299">
        <v>-10615703.719999999</v>
      </c>
      <c r="SK31" s="299">
        <v>-10548254.810000001</v>
      </c>
      <c r="SL31" s="299">
        <v>-23633493.560000002</v>
      </c>
      <c r="SM31" s="299">
        <v>-4992842.1100000003</v>
      </c>
      <c r="SN31" s="299">
        <v>-376944376.44999999</v>
      </c>
      <c r="SO31" s="299">
        <v>-11290872.970000001</v>
      </c>
      <c r="SP31" s="299">
        <v>-6464571.3999999994</v>
      </c>
      <c r="SQ31" s="299">
        <v>-43316680.500000007</v>
      </c>
      <c r="SR31" s="299">
        <v>-26242510.870000001</v>
      </c>
      <c r="SS31" s="299">
        <v>-13125691.35</v>
      </c>
      <c r="ST31" s="299">
        <v>-7179712.0799999991</v>
      </c>
      <c r="SU31" s="299">
        <v>-46259815.710000001</v>
      </c>
      <c r="SV31" s="299">
        <v>-8927227.6799999997</v>
      </c>
      <c r="SW31" s="299">
        <v>-25528012.109999999</v>
      </c>
      <c r="SX31" s="299">
        <v>-32485713.27</v>
      </c>
      <c r="SY31" s="299">
        <v>-8450836.3900000006</v>
      </c>
      <c r="SZ31" s="299">
        <v>-11942493.190000001</v>
      </c>
      <c r="TA31" s="299">
        <v>-18570340.27</v>
      </c>
      <c r="TB31" s="299">
        <v>-12874990.449999999</v>
      </c>
      <c r="TC31" s="299">
        <v>-7501141.25</v>
      </c>
      <c r="TD31" s="299">
        <v>-102197258.20999999</v>
      </c>
      <c r="TE31" s="299">
        <v>-13373706.41</v>
      </c>
      <c r="TF31" s="299">
        <v>-96776196.979999989</v>
      </c>
      <c r="TG31" s="299">
        <v>-41197617.009999998</v>
      </c>
      <c r="TH31" s="299">
        <v>-14945937.91</v>
      </c>
      <c r="TI31" s="299">
        <v>-11401591.060000001</v>
      </c>
      <c r="TJ31" s="299">
        <v>-168535183.11000001</v>
      </c>
      <c r="TK31" s="299">
        <v>-8108353.4499999993</v>
      </c>
      <c r="TL31" s="299">
        <v>-9807119.9199999999</v>
      </c>
      <c r="TM31" s="299">
        <v>-24759381.020000003</v>
      </c>
      <c r="TN31" s="299">
        <v>-12838737.120000001</v>
      </c>
      <c r="TO31" s="299">
        <v>-125073255.31</v>
      </c>
      <c r="TP31" s="299">
        <v>-36328140.519999996</v>
      </c>
      <c r="TQ31" s="299">
        <v>-27293682.84</v>
      </c>
      <c r="TR31" s="299">
        <v>-56624935.150000006</v>
      </c>
      <c r="TS31" s="299">
        <v>-22080780.629999995</v>
      </c>
      <c r="TT31" s="299">
        <v>-19713880.949999999</v>
      </c>
      <c r="TU31" s="299">
        <v>-360625653.49999994</v>
      </c>
      <c r="TV31" s="299">
        <v>-27849949.419999994</v>
      </c>
      <c r="TW31" s="299">
        <v>-22813185.859999996</v>
      </c>
      <c r="TX31" s="299">
        <v>-78916172.949999988</v>
      </c>
      <c r="TY31" s="299">
        <v>-5089339.080000001</v>
      </c>
      <c r="TZ31" s="299">
        <v>-17797750.41</v>
      </c>
      <c r="UA31" s="299">
        <v>-40716961.519999996</v>
      </c>
      <c r="UB31" s="299">
        <v>-8540252.5600000005</v>
      </c>
      <c r="UC31" s="299">
        <v>-18587234.75</v>
      </c>
      <c r="UD31" s="299">
        <v>-24489507.139999997</v>
      </c>
      <c r="UE31" s="299">
        <v>-23895246.52</v>
      </c>
      <c r="UF31" s="299">
        <v>-36929486.640000001</v>
      </c>
      <c r="UG31" s="299">
        <v>-19542815.919999998</v>
      </c>
      <c r="UH31" s="299">
        <v>-72574786.069999993</v>
      </c>
      <c r="UI31" s="299">
        <v>-21852604.870000001</v>
      </c>
      <c r="UJ31" s="299">
        <v>-17780958.180000003</v>
      </c>
      <c r="UK31" s="299">
        <v>-12568473.680000002</v>
      </c>
      <c r="UL31" s="299">
        <v>-8851130.1199999992</v>
      </c>
      <c r="UM31" s="299">
        <v>-24357329.819999997</v>
      </c>
      <c r="UN31" s="299">
        <v>-7226417.2699999996</v>
      </c>
      <c r="UO31" s="299">
        <v>-7026293.4199999999</v>
      </c>
      <c r="UP31" s="299">
        <v>-6283199.5000000009</v>
      </c>
      <c r="UQ31" s="299">
        <v>-163465092.53000003</v>
      </c>
      <c r="UR31" s="299">
        <v>-21074033.960000001</v>
      </c>
      <c r="US31" s="299">
        <v>-20206397.399999999</v>
      </c>
      <c r="UT31" s="299">
        <v>-22332827.539999999</v>
      </c>
      <c r="UU31" s="299">
        <v>-21060766.810000002</v>
      </c>
      <c r="UV31" s="299">
        <v>-24403629.239999995</v>
      </c>
      <c r="UW31" s="299">
        <v>-27219541.399999999</v>
      </c>
      <c r="UX31" s="299">
        <v>-10610215.819999998</v>
      </c>
      <c r="UY31" s="299">
        <v>-23233488.919999998</v>
      </c>
      <c r="UZ31" s="299">
        <v>-52899949.210000001</v>
      </c>
      <c r="VA31" s="299">
        <v>-16462988.92</v>
      </c>
      <c r="VB31" s="299">
        <v>-33346923.270000003</v>
      </c>
      <c r="VC31" s="299">
        <v>-18446635.140000001</v>
      </c>
      <c r="VD31" s="299">
        <v>-5052369.1899999995</v>
      </c>
      <c r="VE31" s="299">
        <v>-12145173.059999999</v>
      </c>
      <c r="VF31" s="299">
        <v>-635186249.58000004</v>
      </c>
      <c r="VG31" s="299">
        <v>-26939717.800000001</v>
      </c>
      <c r="VH31" s="299">
        <v>-31679174.099999998</v>
      </c>
      <c r="VI31" s="299">
        <v>-21035689.5</v>
      </c>
      <c r="VJ31" s="299">
        <v>-6724601.2800000003</v>
      </c>
      <c r="VK31" s="299">
        <v>-17316881.710000005</v>
      </c>
      <c r="VL31" s="299">
        <v>-24873226.449999999</v>
      </c>
      <c r="VM31" s="299">
        <v>-47764812.880000003</v>
      </c>
      <c r="VN31" s="299">
        <v>-10040681.67</v>
      </c>
      <c r="VO31" s="299">
        <v>-25277855.620000001</v>
      </c>
      <c r="VP31" s="299">
        <v>-11193056.800000001</v>
      </c>
      <c r="VQ31" s="299">
        <v>-34166100.039999992</v>
      </c>
      <c r="VR31" s="299">
        <v>-27300788.799999997</v>
      </c>
      <c r="VS31" s="299">
        <v>-28390960.390000004</v>
      </c>
      <c r="VT31" s="299">
        <v>-40091112.219999991</v>
      </c>
      <c r="VU31" s="299">
        <v>-14854459.6</v>
      </c>
      <c r="VV31" s="299">
        <v>-26387684.360000003</v>
      </c>
      <c r="VW31" s="299">
        <v>-19656446.859999999</v>
      </c>
      <c r="VX31" s="299">
        <v>-14770340.699999999</v>
      </c>
      <c r="VY31" s="299">
        <v>-35782881.31000001</v>
      </c>
      <c r="VZ31" s="299">
        <v>-101777327.61999997</v>
      </c>
      <c r="WA31" s="299">
        <v>-11490710.599999998</v>
      </c>
      <c r="WB31" s="299">
        <v>-10020243.719999999</v>
      </c>
      <c r="WC31" s="299">
        <v>-13183538.779999999</v>
      </c>
      <c r="WD31" s="299">
        <v>-10664896.67</v>
      </c>
      <c r="WE31" s="299">
        <v>-10473923.850000001</v>
      </c>
      <c r="WF31" s="299">
        <v>-6101865.9199999999</v>
      </c>
      <c r="WG31" s="299">
        <v>-12276136.76</v>
      </c>
      <c r="WH31" s="299">
        <v>-65642642.5</v>
      </c>
      <c r="WI31" s="299">
        <v>-10492471.799999999</v>
      </c>
      <c r="WJ31" s="299"/>
      <c r="WK31" s="299">
        <v>-7525768.9500000002</v>
      </c>
      <c r="WL31" s="299"/>
      <c r="WM31" s="299">
        <v>-356006073.44</v>
      </c>
      <c r="WN31" s="299">
        <v>-18222746.460000001</v>
      </c>
      <c r="WO31" s="299">
        <v>-25653495.670000002</v>
      </c>
      <c r="WP31" s="299">
        <v>-103823357.81999999</v>
      </c>
      <c r="WQ31" s="299">
        <v>-25764869.710000001</v>
      </c>
      <c r="WR31" s="299">
        <v>-23298311.949999996</v>
      </c>
      <c r="WS31" s="299">
        <v>-36320722.350000001</v>
      </c>
      <c r="WT31" s="299">
        <v>-14942765.510000002</v>
      </c>
      <c r="WU31" s="299">
        <v>-18446458</v>
      </c>
      <c r="WV31" s="299">
        <v>-30404390.09</v>
      </c>
      <c r="WW31" s="299">
        <v>-22135014.950000003</v>
      </c>
      <c r="WX31" s="299">
        <v>-14316897.93</v>
      </c>
      <c r="WY31" s="299">
        <v>-10991545.840000002</v>
      </c>
      <c r="WZ31" s="299">
        <v>-6549779.1500000004</v>
      </c>
      <c r="XA31" s="299">
        <v>-8376189.4800000004</v>
      </c>
      <c r="XB31" s="299">
        <v>-9152326.2100000009</v>
      </c>
      <c r="XC31" s="299">
        <v>-11876951.939999999</v>
      </c>
      <c r="XD31" s="299">
        <v>-11171139.360000001</v>
      </c>
      <c r="XE31" s="299">
        <v>-7437313.9100000001</v>
      </c>
      <c r="XF31" s="299">
        <v>-7834912.3399999989</v>
      </c>
      <c r="XG31" s="299">
        <v>-11919259.650000002</v>
      </c>
      <c r="XH31" s="299">
        <v>-12570458.450000001</v>
      </c>
      <c r="XI31" s="299">
        <v>-6701500.4100000011</v>
      </c>
      <c r="XJ31" s="299">
        <v>-278523703.19999999</v>
      </c>
      <c r="XK31" s="299">
        <v>-17982769.149999999</v>
      </c>
      <c r="XL31" s="299">
        <v>-44055694.459999993</v>
      </c>
      <c r="XM31" s="299">
        <v>-8345940.8999999994</v>
      </c>
      <c r="XN31" s="299">
        <v>-87918137.290000007</v>
      </c>
      <c r="XO31" s="299">
        <v>-18994445.670000002</v>
      </c>
      <c r="XP31" s="299">
        <v>-58427298.75999999</v>
      </c>
      <c r="XQ31" s="299">
        <v>-17348423.470000003</v>
      </c>
      <c r="XR31" s="299">
        <v>-61840560.909999996</v>
      </c>
      <c r="XS31" s="299">
        <v>-40032313.160000004</v>
      </c>
      <c r="XT31" s="299">
        <v>-16081589.5</v>
      </c>
      <c r="XU31" s="299">
        <v>-14609706.98</v>
      </c>
      <c r="XV31" s="299">
        <v>-17910747.390000001</v>
      </c>
      <c r="XW31" s="299">
        <v>-8612948.8899999987</v>
      </c>
      <c r="XX31" s="299">
        <v>-8434666.1099999994</v>
      </c>
      <c r="XY31" s="299">
        <v>-20129520.299999997</v>
      </c>
      <c r="XZ31" s="299">
        <v>-7510398.0100000016</v>
      </c>
      <c r="YA31" s="299">
        <v>-78981691.280000001</v>
      </c>
      <c r="YB31" s="299">
        <v>-17440705.350000001</v>
      </c>
      <c r="YC31" s="299">
        <v>-10433260.879999999</v>
      </c>
      <c r="YD31" s="299">
        <v>-21886485.77</v>
      </c>
      <c r="YE31" s="299">
        <v>-22528638.170000002</v>
      </c>
      <c r="YF31" s="299">
        <v>-10559552.299999999</v>
      </c>
      <c r="YG31" s="299">
        <v>-7272225.9400000004</v>
      </c>
      <c r="YH31" s="299">
        <v>-134394188.24000001</v>
      </c>
      <c r="YI31" s="299">
        <v>-4683599.59</v>
      </c>
      <c r="YJ31" s="299">
        <v>-6554444.2500000009</v>
      </c>
      <c r="YK31" s="299">
        <v>-14437960.900000002</v>
      </c>
      <c r="YL31" s="299">
        <v>-8808024.4399999995</v>
      </c>
      <c r="YM31" s="299">
        <v>-18875287.279999997</v>
      </c>
      <c r="YN31" s="299">
        <v>-8566516.0099999998</v>
      </c>
      <c r="YO31" s="299">
        <v>-11400976.430000002</v>
      </c>
      <c r="YP31" s="299">
        <v>-44159302.169999987</v>
      </c>
      <c r="YQ31" s="299">
        <v>-368892724.69999999</v>
      </c>
      <c r="YR31" s="299">
        <v>-13839244.629999999</v>
      </c>
      <c r="YS31" s="299">
        <v>-27721956.82</v>
      </c>
      <c r="YT31" s="299">
        <v>-63139306.74000001</v>
      </c>
      <c r="YU31" s="299">
        <v>-27818987.719999999</v>
      </c>
      <c r="YV31" s="299">
        <v>-9731806.2599999998</v>
      </c>
      <c r="YW31" s="299">
        <v>-25469103.129999999</v>
      </c>
      <c r="YX31" s="299">
        <v>-42995335.370000005</v>
      </c>
      <c r="YY31" s="299">
        <v>-32321935.920000002</v>
      </c>
      <c r="YZ31" s="299">
        <v>-29818198.550000001</v>
      </c>
      <c r="ZA31" s="299">
        <v>-5800319.75</v>
      </c>
      <c r="ZB31" s="299">
        <v>-9858554.7300000004</v>
      </c>
      <c r="ZC31" s="299">
        <v>-20015471.079999998</v>
      </c>
      <c r="ZD31" s="299">
        <v>-27952989.120000005</v>
      </c>
      <c r="ZE31" s="299">
        <v>-13061717.469999999</v>
      </c>
      <c r="ZF31" s="299">
        <v>-18603957.32</v>
      </c>
      <c r="ZG31" s="299">
        <v>-11748388.73</v>
      </c>
      <c r="ZH31" s="299">
        <v>-9073370.0199999996</v>
      </c>
      <c r="ZI31" s="299">
        <v>-35382004.450000003</v>
      </c>
      <c r="ZJ31" s="299">
        <v>-9711751.7599999998</v>
      </c>
      <c r="ZK31" s="299">
        <v>-5286021.54</v>
      </c>
      <c r="ZL31" s="299">
        <v>-9378517.8999999985</v>
      </c>
      <c r="ZM31" s="299">
        <v>-170290375.90999997</v>
      </c>
      <c r="ZN31" s="299">
        <v>-15832476.630000003</v>
      </c>
      <c r="ZO31" s="299">
        <v>-22695103.91</v>
      </c>
      <c r="ZP31" s="299">
        <v>-16811732.23</v>
      </c>
      <c r="ZQ31" s="299">
        <v>-22645207.670000002</v>
      </c>
      <c r="ZR31" s="299">
        <v>-23410732.570000004</v>
      </c>
      <c r="ZS31" s="299">
        <v>-20636390.949999999</v>
      </c>
      <c r="ZT31" s="299">
        <v>-585788274.19000006</v>
      </c>
      <c r="ZU31" s="299">
        <v>-34078386.810000002</v>
      </c>
      <c r="ZV31" s="299">
        <v>-25056159.399999999</v>
      </c>
      <c r="ZW31" s="299">
        <v>-47262664.089999996</v>
      </c>
      <c r="ZX31" s="299">
        <v>-24357763.529999997</v>
      </c>
      <c r="ZY31" s="299">
        <v>-14115970.550000001</v>
      </c>
      <c r="ZZ31" s="299">
        <v>-17282513.650000002</v>
      </c>
      <c r="AAA31" s="299">
        <v>-29126026.839999996</v>
      </c>
      <c r="AAB31" s="299">
        <v>-78321979.239999995</v>
      </c>
      <c r="AAC31" s="299">
        <v>-16231396.340000002</v>
      </c>
      <c r="AAD31" s="299">
        <v>-16905800.120000001</v>
      </c>
      <c r="AAE31" s="299">
        <v>-125852825.63000001</v>
      </c>
      <c r="AAF31" s="299">
        <v>-43413980.980000004</v>
      </c>
      <c r="AAG31" s="299">
        <v>-15845937.030000001</v>
      </c>
      <c r="AAH31" s="299">
        <v>-10452672.65</v>
      </c>
      <c r="AAI31" s="299">
        <v>-30301376.110000003</v>
      </c>
      <c r="AAJ31" s="299">
        <v>-13203402.260000004</v>
      </c>
      <c r="AAK31" s="299">
        <v>-23852382.359999999</v>
      </c>
      <c r="AAL31" s="299">
        <v>-12033302.17</v>
      </c>
      <c r="AAM31" s="299">
        <v>-141925551.44000003</v>
      </c>
      <c r="AAN31" s="299">
        <v>-102566032.19</v>
      </c>
      <c r="AAO31" s="299">
        <v>-19761141.689999998</v>
      </c>
      <c r="AAP31" s="299">
        <v>-13972086.620000003</v>
      </c>
      <c r="AAQ31" s="299">
        <v>-8590338.8900000006</v>
      </c>
      <c r="AAR31" s="299">
        <v>-6805547.4800000004</v>
      </c>
      <c r="AAS31" s="299">
        <v>-4600953.72</v>
      </c>
      <c r="AAT31" s="299">
        <v>-203407907.77000001</v>
      </c>
      <c r="AAU31" s="299">
        <v>-9422693.6199999992</v>
      </c>
      <c r="AAV31" s="299">
        <v>-3663741.2300000004</v>
      </c>
      <c r="AAW31" s="299">
        <v>-20143469.989999998</v>
      </c>
      <c r="AAX31" s="299">
        <v>-22078593.059999999</v>
      </c>
      <c r="AAY31" s="299">
        <v>-8281183.7799999993</v>
      </c>
      <c r="AAZ31" s="299">
        <v>-12076222.33</v>
      </c>
      <c r="ABA31" s="299">
        <v>-21022049.830000002</v>
      </c>
      <c r="ABB31" s="299">
        <v>-208663569.43999997</v>
      </c>
      <c r="ABC31" s="299">
        <v>-2431222.02</v>
      </c>
      <c r="ABD31" s="299">
        <v>-6737212.5499999998</v>
      </c>
      <c r="ABE31" s="299">
        <v>-7939889.540000001</v>
      </c>
      <c r="ABF31" s="299">
        <v>-8163101.9299999997</v>
      </c>
      <c r="ABG31" s="299">
        <v>-85542715.830000013</v>
      </c>
      <c r="ABH31" s="299">
        <v>-5614273.6799999997</v>
      </c>
      <c r="ABI31" s="299">
        <v>-13620295.549999999</v>
      </c>
      <c r="ABJ31" s="299">
        <v>-3947289.4</v>
      </c>
      <c r="ABK31" s="299">
        <v>-6988025.9700000007</v>
      </c>
      <c r="ABL31" s="299">
        <v>-7853994.7599999998</v>
      </c>
      <c r="ABM31" s="299">
        <v>-264985004.30000004</v>
      </c>
      <c r="ABN31" s="299">
        <v>-9637990.1099999994</v>
      </c>
      <c r="ABO31" s="299">
        <v>-22022160.800000004</v>
      </c>
      <c r="ABP31" s="299">
        <v>-35994701.219999999</v>
      </c>
      <c r="ABQ31" s="299">
        <v>-9342972.1699999999</v>
      </c>
      <c r="ABR31" s="299">
        <v>-61458365.109999999</v>
      </c>
      <c r="ABS31" s="299">
        <v>-13306809.120000003</v>
      </c>
      <c r="ABT31" s="299">
        <v>-68063662.819999993</v>
      </c>
      <c r="ABU31" s="299">
        <v>-114020074.78999999</v>
      </c>
      <c r="ABV31" s="299">
        <v>-29435491.869999994</v>
      </c>
      <c r="ABW31" s="299">
        <v>-24645972.629999995</v>
      </c>
      <c r="ABX31" s="299">
        <v>-27631379.75</v>
      </c>
      <c r="ABY31" s="299">
        <v>-27315839.75</v>
      </c>
      <c r="ABZ31" s="299">
        <v>-40968541.739999995</v>
      </c>
      <c r="ACA31" s="299">
        <v>-16246660.380000001</v>
      </c>
      <c r="ACB31" s="299">
        <v>-11099136.440000001</v>
      </c>
      <c r="ACC31" s="299">
        <v>-17090983.120000005</v>
      </c>
      <c r="ACD31" s="299">
        <v>-13181095.52</v>
      </c>
      <c r="ACE31" s="299">
        <v>-17658732.73</v>
      </c>
      <c r="ACF31" s="299">
        <v>-100258100.86</v>
      </c>
      <c r="ACG31" s="299">
        <v>-62521127.82</v>
      </c>
      <c r="ACH31" s="299">
        <v>-9422910.7699999996</v>
      </c>
      <c r="ACI31" s="299">
        <v>-8520463.4900000002</v>
      </c>
      <c r="ACJ31" s="299">
        <v>-20501532.5</v>
      </c>
      <c r="ACK31" s="299">
        <v>-2254073.9299999997</v>
      </c>
      <c r="ACL31" s="299">
        <v>-6995299.9500000002</v>
      </c>
      <c r="ACM31" s="299">
        <v>-11367639.130000001</v>
      </c>
      <c r="ACN31" s="299">
        <v>-15138096.220000001</v>
      </c>
      <c r="ACO31" s="299">
        <v>-420572581.95000005</v>
      </c>
      <c r="ACP31" s="299">
        <v>-41329398.670000002</v>
      </c>
      <c r="ACQ31" s="299">
        <v>-35431918.009999998</v>
      </c>
      <c r="ACR31" s="299">
        <v>-101657063.96999998</v>
      </c>
      <c r="ACS31" s="299">
        <v>-4400815.9400000004</v>
      </c>
      <c r="ACT31" s="299">
        <v>-8280318.3000000007</v>
      </c>
      <c r="ACU31" s="299">
        <v>-4180239.7199999997</v>
      </c>
      <c r="ACV31" s="299">
        <v>-1980504.59</v>
      </c>
      <c r="ACW31" s="299">
        <v>-619671203.76000011</v>
      </c>
      <c r="ACX31" s="299">
        <v>-57972660.299999997</v>
      </c>
      <c r="ACY31" s="299">
        <v>-65934153.660000004</v>
      </c>
      <c r="ACZ31" s="299">
        <v>-32702527.739999998</v>
      </c>
      <c r="ADA31" s="299">
        <v>-18589353.009999998</v>
      </c>
      <c r="ADB31" s="299">
        <v>-29236699.729999993</v>
      </c>
      <c r="ADC31" s="299">
        <v>-24848135.879999999</v>
      </c>
      <c r="ADD31" s="299">
        <v>-13482745.09</v>
      </c>
      <c r="ADE31" s="299">
        <v>-19998961.190000005</v>
      </c>
      <c r="ADF31" s="299">
        <v>-20188936.449999996</v>
      </c>
      <c r="ADG31" s="299">
        <v>-26954479.759999998</v>
      </c>
      <c r="ADH31" s="299">
        <v>-15079113.4</v>
      </c>
      <c r="ADI31" s="299">
        <v>-22954698.200000003</v>
      </c>
      <c r="ADJ31" s="299">
        <v>-21395565.23</v>
      </c>
      <c r="ADK31" s="299">
        <v>-38807131.140000001</v>
      </c>
      <c r="ADL31" s="299">
        <v>-14410816.209999999</v>
      </c>
      <c r="ADM31" s="299">
        <v>-61968876.430000007</v>
      </c>
      <c r="ADN31" s="299">
        <v>-5640436.1599999992</v>
      </c>
      <c r="ADO31" s="299">
        <v>-43984841.100000001</v>
      </c>
      <c r="ADP31" s="299"/>
      <c r="ADQ31" s="299">
        <v>-202104915.34000003</v>
      </c>
      <c r="ADR31" s="299">
        <v>-20636161.220000003</v>
      </c>
      <c r="ADS31" s="299">
        <v>-32747543.329999998</v>
      </c>
      <c r="ADT31" s="299">
        <v>-20191269.949999999</v>
      </c>
      <c r="ADU31" s="299">
        <v>-16730027.299999999</v>
      </c>
      <c r="ADV31" s="299">
        <v>-50564067.090000011</v>
      </c>
      <c r="ADW31" s="299">
        <v>-25789611.379999999</v>
      </c>
      <c r="ADX31" s="299">
        <v>-39553639.450000003</v>
      </c>
      <c r="ADY31" s="299">
        <v>-26946140.469999995</v>
      </c>
      <c r="ADZ31" s="299"/>
      <c r="AEA31" s="299">
        <v>-136064698.51999998</v>
      </c>
      <c r="AEB31" s="299">
        <v>-64821002.629999995</v>
      </c>
      <c r="AEC31" s="299">
        <v>-17044094.359999999</v>
      </c>
      <c r="AED31" s="299">
        <v>-10584080.379999999</v>
      </c>
      <c r="AEE31" s="299">
        <v>-18627391.98</v>
      </c>
      <c r="AEF31" s="299">
        <v>-23728979.350000001</v>
      </c>
      <c r="AEG31" s="299">
        <v>-14955452.74</v>
      </c>
      <c r="AEH31" s="299">
        <v>-10545833.1</v>
      </c>
      <c r="AEI31" s="299">
        <v>-11070635.93</v>
      </c>
      <c r="AEJ31" s="299">
        <v>-11660834.390000001</v>
      </c>
      <c r="AEK31" s="299">
        <v>-9266541.4100000001</v>
      </c>
      <c r="AEL31" s="299">
        <v>-9725346.9000000004</v>
      </c>
      <c r="AEM31" s="299">
        <v>-12382418.880000001</v>
      </c>
      <c r="AEN31" s="299">
        <v>-134219373.73000002</v>
      </c>
      <c r="AEO31" s="299">
        <v>-49883679.170000002</v>
      </c>
      <c r="AEP31" s="299">
        <v>-22623412.839999996</v>
      </c>
      <c r="AEQ31" s="299">
        <v>-23764584.316999998</v>
      </c>
      <c r="AER31" s="299">
        <v>-12584044.639999999</v>
      </c>
      <c r="AES31" s="299">
        <v>-13868547.039999999</v>
      </c>
      <c r="AET31" s="299">
        <v>-10442663.209999999</v>
      </c>
      <c r="AEU31" s="299">
        <v>-33430442.210000001</v>
      </c>
      <c r="AEV31" s="299">
        <v>-26249872.060000002</v>
      </c>
      <c r="AEW31" s="299">
        <v>-8417280.5300000012</v>
      </c>
      <c r="AEX31" s="299">
        <v>-43757628.699999996</v>
      </c>
      <c r="AEY31" s="299">
        <v>-7703398.1000000006</v>
      </c>
      <c r="AEZ31" s="299">
        <v>-119238621.54000001</v>
      </c>
      <c r="AFA31" s="299">
        <v>-9714639.0299999975</v>
      </c>
      <c r="AFB31" s="299">
        <v>-12029134.140000001</v>
      </c>
      <c r="AFC31" s="299">
        <v>-14682151.76</v>
      </c>
      <c r="AFD31" s="299">
        <v>-26777649.889999997</v>
      </c>
      <c r="AFE31" s="299">
        <v>-8495167.6899999995</v>
      </c>
      <c r="AFF31" s="299">
        <v>-10543207.67</v>
      </c>
      <c r="AFG31" s="299">
        <v>-17072222.310000002</v>
      </c>
      <c r="AFH31" s="299">
        <v>-6484193.9199999999</v>
      </c>
      <c r="AFI31" s="299">
        <v>-17045968.609999999</v>
      </c>
      <c r="AFJ31" s="299">
        <v>-7246192.6000000006</v>
      </c>
      <c r="AFK31" s="299">
        <v>-183480567.77999997</v>
      </c>
      <c r="AFL31" s="299">
        <v>-51310752.57</v>
      </c>
      <c r="AFM31" s="299">
        <v>-21191431.620000001</v>
      </c>
      <c r="AFN31" s="299">
        <v>-10061730.789999999</v>
      </c>
      <c r="AFO31" s="299">
        <v>-25132278.91</v>
      </c>
      <c r="AFP31" s="299">
        <v>-21517305.949999999</v>
      </c>
      <c r="AFQ31" s="299">
        <v>-9267120.1999999993</v>
      </c>
      <c r="AFR31" s="299">
        <v>-17541095.82</v>
      </c>
      <c r="AFS31" s="299">
        <v>-353629542.23000008</v>
      </c>
      <c r="AFT31" s="299">
        <v>-74961280.600000009</v>
      </c>
      <c r="AFU31" s="299">
        <v>-11815634.689999999</v>
      </c>
      <c r="AFV31" s="299">
        <v>-37513698.289999999</v>
      </c>
      <c r="AFW31" s="299">
        <v>-28401941.349999998</v>
      </c>
      <c r="AFX31" s="299">
        <v>-27100739.039999995</v>
      </c>
      <c r="AFY31" s="299">
        <v>-22895519.740000002</v>
      </c>
      <c r="AFZ31" s="299">
        <v>-19071219.020000003</v>
      </c>
      <c r="AGA31" s="299">
        <v>-11213817.889999999</v>
      </c>
      <c r="AGB31" s="299">
        <v>-31775421.839999992</v>
      </c>
      <c r="AGC31" s="299">
        <v>-20599998.890000001</v>
      </c>
      <c r="AGD31" s="299">
        <v>-15819987.479999999</v>
      </c>
      <c r="AGE31" s="299">
        <v>-11376290.719999999</v>
      </c>
      <c r="AGF31" s="299">
        <v>-11619393.43</v>
      </c>
      <c r="AGG31" s="299">
        <v>-10242434.07</v>
      </c>
      <c r="AGH31" s="299">
        <v>-16540703.140000001</v>
      </c>
      <c r="AGI31" s="299">
        <v>-12277877.279999997</v>
      </c>
      <c r="AGJ31" s="299">
        <v>-121220563.13999999</v>
      </c>
      <c r="AGK31" s="299">
        <v>-9784134.6300000008</v>
      </c>
      <c r="AGL31" s="299">
        <v>-23023210.440000001</v>
      </c>
      <c r="AGM31" s="299">
        <v>-15928079.84</v>
      </c>
      <c r="AGN31" s="299">
        <v>-45137059.600000001</v>
      </c>
      <c r="AGO31" s="299">
        <v>-9729603.8100000005</v>
      </c>
      <c r="AGP31" s="299">
        <v>-16771331.25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.6" x14ac:dyDescent="0.7"/>
  <cols>
    <col min="1" max="1" width="9" style="304"/>
    <col min="2" max="2" width="32.19921875" style="304" bestFit="1" customWidth="1"/>
    <col min="3" max="3" width="27" style="304" bestFit="1" customWidth="1"/>
    <col min="4" max="5" width="17.3984375" style="304" bestFit="1" customWidth="1"/>
    <col min="6" max="6" width="16.09765625" style="304" bestFit="1" customWidth="1"/>
    <col min="7" max="8" width="17.3984375" style="311" bestFit="1" customWidth="1"/>
    <col min="9" max="12" width="17.3984375" style="304" bestFit="1" customWidth="1"/>
    <col min="13" max="13" width="16.09765625" style="304" bestFit="1" customWidth="1"/>
    <col min="14" max="14" width="16.09765625" style="311" bestFit="1" customWidth="1"/>
    <col min="15" max="15" width="17.3984375" style="304" bestFit="1" customWidth="1"/>
    <col min="16" max="16" width="16.09765625" style="304" bestFit="1" customWidth="1"/>
    <col min="17" max="17" width="16.3984375" style="304" bestFit="1" customWidth="1"/>
    <col min="18" max="18" width="29.3984375" style="304" bestFit="1" customWidth="1"/>
    <col min="19" max="19" width="24.3984375" style="304" bestFit="1" customWidth="1"/>
    <col min="20" max="20" width="16.09765625" style="311" bestFit="1" customWidth="1"/>
    <col min="21" max="21" width="19.3984375" style="304" bestFit="1" customWidth="1"/>
    <col min="22" max="22" width="17.3984375" style="304" bestFit="1" customWidth="1"/>
    <col min="23" max="23" width="46.3984375" style="304" bestFit="1" customWidth="1"/>
    <col min="24" max="25" width="17.3984375" style="304" bestFit="1" customWidth="1"/>
    <col min="26" max="26" width="17.3984375" style="311" bestFit="1" customWidth="1"/>
    <col min="27" max="27" width="16.8984375" style="304" bestFit="1" customWidth="1"/>
    <col min="28" max="31" width="17.3984375" style="304" bestFit="1" customWidth="1"/>
    <col min="32" max="32" width="17.3984375" style="311" bestFit="1" customWidth="1"/>
    <col min="33" max="35" width="17.3984375" style="304" bestFit="1" customWidth="1"/>
    <col min="36" max="36" width="16.8984375" style="304" bestFit="1" customWidth="1"/>
    <col min="37" max="37" width="17.3984375" style="304" bestFit="1" customWidth="1"/>
    <col min="38" max="38" width="17.3984375" style="311" bestFit="1" customWidth="1"/>
    <col min="39" max="39" width="16.09765625" style="304" bestFit="1" customWidth="1"/>
    <col min="40" max="40" width="17.3984375" style="304" bestFit="1" customWidth="1"/>
    <col min="41" max="43" width="16.09765625" style="304" bestFit="1" customWidth="1"/>
    <col min="44" max="44" width="37" style="311" bestFit="1" customWidth="1"/>
    <col min="45" max="45" width="19.3984375" style="304" bestFit="1" customWidth="1"/>
    <col min="46" max="48" width="16.09765625" style="304" bestFit="1" customWidth="1"/>
    <col min="49" max="50" width="17.3984375" style="304" bestFit="1" customWidth="1"/>
    <col min="51" max="56" width="16.09765625" style="304" bestFit="1" customWidth="1"/>
    <col min="57" max="57" width="23.8984375" style="304" bestFit="1" customWidth="1"/>
    <col min="58" max="58" width="25" style="304" bestFit="1" customWidth="1"/>
    <col min="59" max="59" width="16.09765625" style="304" bestFit="1" customWidth="1"/>
    <col min="60" max="60" width="19.3984375" style="304" bestFit="1" customWidth="1"/>
    <col min="61" max="62" width="17.3984375" style="304" bestFit="1" customWidth="1"/>
    <col min="63" max="63" width="16.09765625" style="304" bestFit="1" customWidth="1"/>
    <col min="64" max="65" width="17.3984375" style="304" bestFit="1" customWidth="1"/>
    <col min="66" max="67" width="16.09765625" style="304" bestFit="1" customWidth="1"/>
    <col min="68" max="68" width="14.8984375" style="304" bestFit="1" customWidth="1"/>
    <col min="69" max="69" width="19.3984375" style="304" bestFit="1" customWidth="1"/>
    <col min="70" max="74" width="17.3984375" style="304" bestFit="1" customWidth="1"/>
    <col min="75" max="75" width="16.69921875" style="304" bestFit="1" customWidth="1"/>
    <col min="76" max="76" width="27.3984375" style="304" bestFit="1" customWidth="1"/>
    <col min="77" max="77" width="17.3984375" style="304" bestFit="1" customWidth="1"/>
    <col min="78" max="78" width="16.09765625" style="304" bestFit="1" customWidth="1"/>
    <col min="79" max="80" width="17.3984375" style="304" bestFit="1" customWidth="1"/>
    <col min="81" max="82" width="16.09765625" style="304" bestFit="1" customWidth="1"/>
    <col min="83" max="83" width="17.3984375" style="304" bestFit="1" customWidth="1"/>
    <col min="84" max="84" width="19.3984375" style="304" bestFit="1" customWidth="1"/>
    <col min="85" max="86" width="17.3984375" style="304" bestFit="1" customWidth="1"/>
    <col min="87" max="87" width="16.09765625" style="304" bestFit="1" customWidth="1"/>
    <col min="88" max="91" width="17.3984375" style="304" bestFit="1" customWidth="1"/>
    <col min="92" max="92" width="16.09765625" style="304" bestFit="1" customWidth="1"/>
    <col min="93" max="93" width="17.3984375" style="304" bestFit="1" customWidth="1"/>
    <col min="94" max="94" width="16.09765625" style="304" bestFit="1" customWidth="1"/>
    <col min="95" max="95" width="17.3984375" style="304" bestFit="1" customWidth="1"/>
    <col min="96" max="96" width="16.09765625" style="304" bestFit="1" customWidth="1"/>
    <col min="97" max="97" width="19.3984375" style="304" bestFit="1" customWidth="1"/>
    <col min="98" max="98" width="16.09765625" style="304" bestFit="1" customWidth="1"/>
    <col min="99" max="100" width="17.3984375" style="304" bestFit="1" customWidth="1"/>
    <col min="101" max="101" width="16.09765625" style="304" bestFit="1" customWidth="1"/>
    <col min="102" max="102" width="17.3984375" style="304" bestFit="1" customWidth="1"/>
    <col min="103" max="103" width="16.09765625" style="304" bestFit="1" customWidth="1"/>
    <col min="104" max="104" width="18.69921875" style="304" bestFit="1" customWidth="1"/>
    <col min="105" max="105" width="31.3984375" style="304" bestFit="1" customWidth="1"/>
    <col min="106" max="107" width="17.3984375" style="304" bestFit="1" customWidth="1"/>
    <col min="108" max="108" width="16.8984375" style="304" bestFit="1" customWidth="1"/>
    <col min="109" max="112" width="17.3984375" style="304" bestFit="1" customWidth="1"/>
    <col min="113" max="113" width="16.09765625" style="304" bestFit="1" customWidth="1"/>
    <col min="114" max="114" width="19.3984375" style="304" bestFit="1" customWidth="1"/>
    <col min="115" max="121" width="17.3984375" style="304" bestFit="1" customWidth="1"/>
    <col min="122" max="122" width="28.8984375" style="304" bestFit="1" customWidth="1"/>
    <col min="123" max="123" width="19.3984375" style="304" bestFit="1" customWidth="1"/>
    <col min="124" max="129" width="17.3984375" style="304" bestFit="1" customWidth="1"/>
    <col min="130" max="130" width="16.09765625" style="304" bestFit="1" customWidth="1"/>
    <col min="131" max="131" width="16.8984375" style="304" bestFit="1" customWidth="1"/>
    <col min="132" max="132" width="16.09765625" style="304" bestFit="1" customWidth="1"/>
    <col min="133" max="133" width="28.3984375" style="304" bestFit="1" customWidth="1"/>
    <col min="134" max="134" width="17.3984375" style="304" bestFit="1" customWidth="1"/>
    <col min="135" max="135" width="19" style="304" bestFit="1" customWidth="1"/>
    <col min="136" max="136" width="20.8984375" style="304" bestFit="1" customWidth="1"/>
    <col min="137" max="140" width="17.3984375" style="304" bestFit="1" customWidth="1"/>
    <col min="141" max="141" width="16.09765625" style="304" bestFit="1" customWidth="1"/>
    <col min="142" max="142" width="17.3984375" style="304" bestFit="1" customWidth="1"/>
    <col min="143" max="143" width="19.3984375" style="304" bestFit="1" customWidth="1"/>
    <col min="144" max="144" width="16.09765625" style="304" bestFit="1" customWidth="1"/>
    <col min="145" max="145" width="16.8984375" style="304" bestFit="1" customWidth="1"/>
    <col min="146" max="146" width="17.3984375" style="304" bestFit="1" customWidth="1"/>
    <col min="147" max="148" width="16.09765625" style="304" bestFit="1" customWidth="1"/>
    <col min="149" max="150" width="17.3984375" style="304" bestFit="1" customWidth="1"/>
    <col min="151" max="151" width="16.8984375" style="304" bestFit="1" customWidth="1"/>
    <col min="152" max="152" width="19.3984375" style="304" bestFit="1" customWidth="1"/>
    <col min="153" max="153" width="16.3984375" style="304" bestFit="1" customWidth="1"/>
    <col min="154" max="155" width="17.3984375" style="304" bestFit="1" customWidth="1"/>
    <col min="156" max="156" width="18.69921875" style="304" bestFit="1" customWidth="1"/>
    <col min="157" max="157" width="17.3984375" style="304" bestFit="1" customWidth="1"/>
    <col min="158" max="158" width="17.8984375" style="304" bestFit="1" customWidth="1"/>
    <col min="159" max="159" width="16.09765625" style="304" bestFit="1" customWidth="1"/>
    <col min="160" max="160" width="19.8984375" style="304" bestFit="1" customWidth="1"/>
    <col min="161" max="161" width="16.69921875" style="304" bestFit="1" customWidth="1"/>
    <col min="162" max="163" width="16.09765625" style="304" bestFit="1" customWidth="1"/>
    <col min="164" max="164" width="19.19921875" style="304" bestFit="1" customWidth="1"/>
    <col min="165" max="165" width="16.09765625" style="304" bestFit="1" customWidth="1"/>
    <col min="166" max="166" width="16.8984375" style="304" bestFit="1" customWidth="1"/>
    <col min="167" max="167" width="16.09765625" style="304" bestFit="1" customWidth="1"/>
    <col min="168" max="169" width="17.3984375" style="304" bestFit="1" customWidth="1"/>
    <col min="170" max="170" width="16.3984375" style="304" bestFit="1" customWidth="1"/>
    <col min="171" max="171" width="16.09765625" style="304" bestFit="1" customWidth="1"/>
    <col min="172" max="172" width="21" style="304" bestFit="1" customWidth="1"/>
    <col min="173" max="173" width="16.8984375" style="304" bestFit="1" customWidth="1"/>
    <col min="174" max="183" width="17.3984375" style="304" bestFit="1" customWidth="1"/>
    <col min="184" max="184" width="16.8984375" style="304" bestFit="1" customWidth="1"/>
    <col min="185" max="185" width="16.09765625" style="304" bestFit="1" customWidth="1"/>
    <col min="186" max="186" width="19.3984375" style="304" bestFit="1" customWidth="1"/>
    <col min="187" max="187" width="16.09765625" style="304" bestFit="1" customWidth="1"/>
    <col min="188" max="188" width="19.09765625" style="304" bestFit="1" customWidth="1"/>
    <col min="189" max="190" width="17.3984375" style="304" bestFit="1" customWidth="1"/>
    <col min="191" max="192" width="16.09765625" style="304" bestFit="1" customWidth="1"/>
    <col min="193" max="193" width="30.3984375" style="304" bestFit="1" customWidth="1"/>
    <col min="194" max="197" width="16.09765625" style="304" bestFit="1" customWidth="1"/>
    <col min="198" max="199" width="17.3984375" style="304" bestFit="1" customWidth="1"/>
    <col min="200" max="200" width="17" style="304" bestFit="1" customWidth="1"/>
    <col min="201" max="201" width="17.3984375" style="304" bestFit="1" customWidth="1"/>
    <col min="202" max="202" width="18.19921875" style="304" bestFit="1" customWidth="1"/>
    <col min="203" max="204" width="17.3984375" style="304" bestFit="1" customWidth="1"/>
    <col min="205" max="205" width="16.09765625" style="304" bestFit="1" customWidth="1"/>
    <col min="206" max="206" width="17.3984375" style="304" bestFit="1" customWidth="1"/>
    <col min="207" max="207" width="16.09765625" style="304" bestFit="1" customWidth="1"/>
    <col min="208" max="209" width="17.3984375" style="304" bestFit="1" customWidth="1"/>
    <col min="210" max="210" width="19.3984375" style="304" bestFit="1" customWidth="1"/>
    <col min="211" max="215" width="17.3984375" style="304" bestFit="1" customWidth="1"/>
    <col min="216" max="216" width="17.59765625" style="304" bestFit="1" customWidth="1"/>
    <col min="217" max="217" width="19.3984375" style="304" bestFit="1" customWidth="1"/>
    <col min="218" max="221" width="17.3984375" style="304" bestFit="1" customWidth="1"/>
    <col min="222" max="222" width="17.09765625" style="304" bestFit="1" customWidth="1"/>
    <col min="223" max="223" width="17.3984375" style="304" bestFit="1" customWidth="1"/>
    <col min="224" max="224" width="16.8984375" style="304" bestFit="1" customWidth="1"/>
    <col min="225" max="225" width="21.3984375" style="304" bestFit="1" customWidth="1"/>
    <col min="226" max="226" width="17.3984375" style="304" bestFit="1" customWidth="1"/>
    <col min="227" max="227" width="16.09765625" style="304" bestFit="1" customWidth="1"/>
    <col min="228" max="228" width="32.59765625" style="304" bestFit="1" customWidth="1"/>
    <col min="229" max="230" width="16.09765625" style="304" bestFit="1" customWidth="1"/>
    <col min="231" max="231" width="17.3984375" style="304" bestFit="1" customWidth="1"/>
    <col min="232" max="232" width="16.8984375" style="304" bestFit="1" customWidth="1"/>
    <col min="233" max="234" width="16.09765625" style="304" bestFit="1" customWidth="1"/>
    <col min="235" max="235" width="16.69921875" style="304" bestFit="1" customWidth="1"/>
    <col min="236" max="236" width="17.3984375" style="304" bestFit="1" customWidth="1"/>
    <col min="237" max="237" width="16.09765625" style="304" bestFit="1" customWidth="1"/>
    <col min="238" max="238" width="17.3984375" style="304" bestFit="1" customWidth="1"/>
    <col min="239" max="240" width="16.09765625" style="304" bestFit="1" customWidth="1"/>
    <col min="241" max="241" width="24.3984375" style="304" bestFit="1" customWidth="1"/>
    <col min="242" max="245" width="17.3984375" style="304" bestFit="1" customWidth="1"/>
    <col min="246" max="249" width="16.09765625" style="304" bestFit="1" customWidth="1"/>
    <col min="250" max="250" width="16.8984375" style="304" bestFit="1" customWidth="1"/>
    <col min="251" max="251" width="16.09765625" style="304" bestFit="1" customWidth="1"/>
    <col min="252" max="252" width="19.3984375" style="304" bestFit="1" customWidth="1"/>
    <col min="253" max="253" width="18.19921875" style="304" bestFit="1" customWidth="1"/>
    <col min="254" max="255" width="17.3984375" style="304" bestFit="1" customWidth="1"/>
    <col min="256" max="260" width="16.09765625" style="304" bestFit="1" customWidth="1"/>
    <col min="261" max="262" width="17.3984375" style="304" bestFit="1" customWidth="1"/>
    <col min="263" max="263" width="16.8984375" style="304" bestFit="1" customWidth="1"/>
    <col min="264" max="265" width="17.3984375" style="304" bestFit="1" customWidth="1"/>
    <col min="266" max="266" width="16.09765625" style="304" bestFit="1" customWidth="1"/>
    <col min="267" max="267" width="17.3984375" style="304" bestFit="1" customWidth="1"/>
    <col min="268" max="269" width="16.09765625" style="304" bestFit="1" customWidth="1"/>
    <col min="270" max="270" width="17.3984375" style="304" bestFit="1" customWidth="1"/>
    <col min="271" max="271" width="16.09765625" style="304" bestFit="1" customWidth="1"/>
    <col min="272" max="272" width="16.8984375" style="304" bestFit="1" customWidth="1"/>
    <col min="273" max="273" width="17.3984375" style="304" bestFit="1" customWidth="1"/>
    <col min="274" max="274" width="16.09765625" style="304" bestFit="1" customWidth="1"/>
    <col min="275" max="275" width="17.3984375" style="304" bestFit="1" customWidth="1"/>
    <col min="276" max="276" width="16.09765625" style="304" bestFit="1" customWidth="1"/>
    <col min="277" max="277" width="21.69921875" style="304" bestFit="1" customWidth="1"/>
    <col min="278" max="278" width="17.3984375" style="304" bestFit="1" customWidth="1"/>
    <col min="279" max="279" width="16.09765625" style="304" bestFit="1" customWidth="1"/>
    <col min="280" max="280" width="34.69921875" style="304" bestFit="1" customWidth="1"/>
    <col min="281" max="281" width="17.3984375" style="304" bestFit="1" customWidth="1"/>
    <col min="282" max="282" width="16.09765625" style="304" bestFit="1" customWidth="1"/>
    <col min="283" max="283" width="31.09765625" style="304" bestFit="1" customWidth="1"/>
    <col min="284" max="284" width="17.3984375" style="304" bestFit="1" customWidth="1"/>
    <col min="285" max="285" width="16.09765625" style="304" bestFit="1" customWidth="1"/>
    <col min="286" max="286" width="26.3984375" style="304" bestFit="1" customWidth="1"/>
    <col min="287" max="287" width="16.09765625" style="304" bestFit="1" customWidth="1"/>
    <col min="288" max="288" width="18.69921875" style="304" bestFit="1" customWidth="1"/>
    <col min="289" max="289" width="19.09765625" style="304" bestFit="1" customWidth="1"/>
    <col min="290" max="290" width="19.19921875" style="304" bestFit="1" customWidth="1"/>
    <col min="291" max="291" width="39.59765625" style="304" bestFit="1" customWidth="1"/>
    <col min="292" max="292" width="19.3984375" style="304" bestFit="1" customWidth="1"/>
    <col min="293" max="299" width="17.3984375" style="304" bestFit="1" customWidth="1"/>
    <col min="300" max="300" width="16.8984375" style="304" bestFit="1" customWidth="1"/>
    <col min="301" max="301" width="18.8984375" style="304" bestFit="1" customWidth="1"/>
    <col min="302" max="304" width="17.3984375" style="304" bestFit="1" customWidth="1"/>
    <col min="305" max="305" width="19.3984375" style="304" bestFit="1" customWidth="1"/>
    <col min="306" max="306" width="17.3984375" style="304" bestFit="1" customWidth="1"/>
    <col min="307" max="307" width="19.3984375" style="304" bestFit="1" customWidth="1"/>
    <col min="308" max="308" width="17.3984375" style="304" bestFit="1" customWidth="1"/>
    <col min="309" max="309" width="19.3984375" style="304" bestFit="1" customWidth="1"/>
    <col min="310" max="310" width="17.3984375" style="304" bestFit="1" customWidth="1"/>
    <col min="311" max="311" width="20.19921875" style="304" bestFit="1" customWidth="1"/>
    <col min="312" max="315" width="17.3984375" style="304" bestFit="1" customWidth="1"/>
    <col min="316" max="316" width="16.8984375" style="304" bestFit="1" customWidth="1"/>
    <col min="317" max="317" width="19.3984375" style="304" bestFit="1" customWidth="1"/>
    <col min="318" max="321" width="17.3984375" style="304" bestFit="1" customWidth="1"/>
    <col min="322" max="323" width="16.09765625" style="304" bestFit="1" customWidth="1"/>
    <col min="324" max="324" width="17.3984375" style="304" bestFit="1" customWidth="1"/>
    <col min="325" max="325" width="16.09765625" style="304" bestFit="1" customWidth="1"/>
    <col min="326" max="326" width="27.59765625" style="304" bestFit="1" customWidth="1"/>
    <col min="327" max="327" width="16.8984375" style="304" bestFit="1" customWidth="1"/>
    <col min="328" max="328" width="26.3984375" style="304" bestFit="1" customWidth="1"/>
    <col min="329" max="330" width="17.3984375" style="304" bestFit="1" customWidth="1"/>
    <col min="331" max="331" width="19.3984375" style="304" bestFit="1" customWidth="1"/>
    <col min="332" max="332" width="17.3984375" style="304" bestFit="1" customWidth="1"/>
    <col min="333" max="333" width="20.59765625" style="304" bestFit="1" customWidth="1"/>
    <col min="334" max="334" width="30.09765625" style="304" bestFit="1" customWidth="1"/>
    <col min="335" max="335" width="19.69921875" style="304" bestFit="1" customWidth="1"/>
    <col min="336" max="341" width="17.3984375" style="304" bestFit="1" customWidth="1"/>
    <col min="342" max="342" width="18" style="304" bestFit="1" customWidth="1"/>
    <col min="343" max="343" width="19.3984375" style="304" bestFit="1" customWidth="1"/>
    <col min="344" max="344" width="17.3984375" style="304" bestFit="1" customWidth="1"/>
    <col min="345" max="345" width="16.09765625" style="304" bestFit="1" customWidth="1"/>
    <col min="346" max="346" width="16.8984375" style="304" bestFit="1" customWidth="1"/>
    <col min="347" max="347" width="16.09765625" style="304" bestFit="1" customWidth="1"/>
    <col min="348" max="348" width="17.3984375" style="304" bestFit="1" customWidth="1"/>
    <col min="349" max="350" width="16.8984375" style="304" bestFit="1" customWidth="1"/>
    <col min="351" max="351" width="17.3984375" style="304" bestFit="1" customWidth="1"/>
    <col min="352" max="352" width="16.3984375" style="304" bestFit="1" customWidth="1"/>
    <col min="353" max="353" width="16.8984375" style="304" bestFit="1" customWidth="1"/>
    <col min="354" max="354" width="16.09765625" style="304" bestFit="1" customWidth="1"/>
    <col min="355" max="355" width="19.3984375" style="304" bestFit="1" customWidth="1"/>
    <col min="356" max="363" width="17.3984375" style="304" bestFit="1" customWidth="1"/>
    <col min="364" max="365" width="16.09765625" style="304" bestFit="1" customWidth="1"/>
    <col min="366" max="366" width="19.3984375" style="304" bestFit="1" customWidth="1"/>
    <col min="367" max="367" width="17.3984375" style="304" bestFit="1" customWidth="1"/>
    <col min="368" max="368" width="16.09765625" style="304" bestFit="1" customWidth="1"/>
    <col min="369" max="369" width="17.3984375" style="304" bestFit="1" customWidth="1"/>
    <col min="370" max="370" width="22" style="304" bestFit="1" customWidth="1"/>
    <col min="371" max="373" width="17.3984375" style="304" bestFit="1" customWidth="1"/>
    <col min="374" max="374" width="16.09765625" style="304" bestFit="1" customWidth="1"/>
    <col min="375" max="376" width="17.3984375" style="304" bestFit="1" customWidth="1"/>
    <col min="377" max="377" width="16.09765625" style="304" bestFit="1" customWidth="1"/>
    <col min="378" max="378" width="17.3984375" style="304" bestFit="1" customWidth="1"/>
    <col min="379" max="380" width="16.09765625" style="304" bestFit="1" customWidth="1"/>
    <col min="381" max="381" width="15.59765625" style="304" bestFit="1" customWidth="1"/>
    <col min="382" max="384" width="16.09765625" style="304" bestFit="1" customWidth="1"/>
    <col min="385" max="385" width="24" style="304" bestFit="1" customWidth="1"/>
    <col min="386" max="387" width="17.3984375" style="304" bestFit="1" customWidth="1"/>
    <col min="388" max="388" width="16.09765625" style="304" bestFit="1" customWidth="1"/>
    <col min="389" max="390" width="17.3984375" style="304" bestFit="1" customWidth="1"/>
    <col min="391" max="391" width="16.09765625" style="304" bestFit="1" customWidth="1"/>
    <col min="392" max="392" width="19.3984375" style="304" bestFit="1" customWidth="1"/>
    <col min="393" max="393" width="67.3984375" style="304" bestFit="1" customWidth="1"/>
    <col min="394" max="395" width="17.3984375" style="304" bestFit="1" customWidth="1"/>
    <col min="396" max="396" width="16.8984375" style="304" bestFit="1" customWidth="1"/>
    <col min="397" max="398" width="17.3984375" style="304" bestFit="1" customWidth="1"/>
    <col min="399" max="399" width="38.09765625" style="304" bestFit="1" customWidth="1"/>
    <col min="400" max="400" width="16.09765625" style="304" bestFit="1" customWidth="1"/>
    <col min="401" max="401" width="19.3984375" style="304" bestFit="1" customWidth="1"/>
    <col min="402" max="404" width="17.3984375" style="304" bestFit="1" customWidth="1"/>
    <col min="405" max="405" width="19" style="304" bestFit="1" customWidth="1"/>
    <col min="406" max="406" width="16.09765625" style="304" bestFit="1" customWidth="1"/>
    <col min="407" max="407" width="28.19921875" style="304" bestFit="1" customWidth="1"/>
    <col min="408" max="408" width="16.8984375" style="304" bestFit="1" customWidth="1"/>
    <col min="409" max="409" width="16.09765625" style="304" bestFit="1" customWidth="1"/>
    <col min="410" max="412" width="17.3984375" style="304" bestFit="1" customWidth="1"/>
    <col min="413" max="415" width="16.09765625" style="304" bestFit="1" customWidth="1"/>
    <col min="416" max="416" width="19.3984375" style="304" bestFit="1" customWidth="1"/>
    <col min="417" max="417" width="16.09765625" style="304" bestFit="1" customWidth="1"/>
    <col min="418" max="418" width="17.3984375" style="304" bestFit="1" customWidth="1"/>
    <col min="419" max="419" width="16.09765625" style="304" bestFit="1" customWidth="1"/>
    <col min="420" max="421" width="17.3984375" style="304" bestFit="1" customWidth="1"/>
    <col min="422" max="422" width="16.8984375" style="304" bestFit="1" customWidth="1"/>
    <col min="423" max="423" width="16.09765625" style="304" bestFit="1" customWidth="1"/>
    <col min="424" max="424" width="17.3984375" style="304" bestFit="1" customWidth="1"/>
    <col min="425" max="425" width="16.8984375" style="304" bestFit="1" customWidth="1"/>
    <col min="426" max="427" width="17.3984375" style="304" bestFit="1" customWidth="1"/>
    <col min="428" max="428" width="16.09765625" style="304" bestFit="1" customWidth="1"/>
    <col min="429" max="429" width="31.69921875" style="304" bestFit="1" customWidth="1"/>
    <col min="430" max="433" width="16.09765625" style="304" bestFit="1" customWidth="1"/>
    <col min="434" max="434" width="19.3984375" style="304" bestFit="1" customWidth="1"/>
    <col min="435" max="437" width="17.3984375" style="304" bestFit="1" customWidth="1"/>
    <col min="438" max="438" width="18.19921875" style="304" bestFit="1" customWidth="1"/>
    <col min="439" max="442" width="17.3984375" style="304" bestFit="1" customWidth="1"/>
    <col min="443" max="443" width="16.09765625" style="304" bestFit="1" customWidth="1"/>
    <col min="444" max="444" width="17.3984375" style="304" bestFit="1" customWidth="1"/>
    <col min="445" max="446" width="16.09765625" style="304" bestFit="1" customWidth="1"/>
    <col min="447" max="447" width="18.3984375" style="304" bestFit="1" customWidth="1"/>
    <col min="448" max="449" width="17.3984375" style="304" bestFit="1" customWidth="1"/>
    <col min="450" max="450" width="16.8984375" style="304" bestFit="1" customWidth="1"/>
    <col min="451" max="451" width="17" style="304" bestFit="1" customWidth="1"/>
    <col min="452" max="452" width="16.09765625" style="304" bestFit="1" customWidth="1"/>
    <col min="453" max="453" width="28.3984375" style="304" bestFit="1" customWidth="1"/>
    <col min="454" max="454" width="34.59765625" style="304" bestFit="1" customWidth="1"/>
    <col min="455" max="457" width="16.09765625" style="304" bestFit="1" customWidth="1"/>
    <col min="458" max="458" width="16.8984375" style="304" bestFit="1" customWidth="1"/>
    <col min="459" max="459" width="16.09765625" style="304" bestFit="1" customWidth="1"/>
    <col min="460" max="460" width="19.3984375" style="304" bestFit="1" customWidth="1"/>
    <col min="461" max="461" width="16.09765625" style="304" bestFit="1" customWidth="1"/>
    <col min="462" max="465" width="17.3984375" style="304" bestFit="1" customWidth="1"/>
    <col min="466" max="466" width="16.09765625" style="304" bestFit="1" customWidth="1"/>
    <col min="467" max="467" width="18.3984375" style="304" bestFit="1" customWidth="1"/>
    <col min="468" max="468" width="17.3984375" style="304" bestFit="1" customWidth="1"/>
    <col min="469" max="472" width="16.09765625" style="304" bestFit="1" customWidth="1"/>
    <col min="473" max="473" width="19.3984375" style="304" bestFit="1" customWidth="1"/>
    <col min="474" max="475" width="17.3984375" style="304" bestFit="1" customWidth="1"/>
    <col min="476" max="476" width="19.8984375" style="304" bestFit="1" customWidth="1"/>
    <col min="477" max="479" width="17.3984375" style="304" bestFit="1" customWidth="1"/>
    <col min="480" max="480" width="16.8984375" style="304" bestFit="1" customWidth="1"/>
    <col min="481" max="483" width="17.3984375" style="304" bestFit="1" customWidth="1"/>
    <col min="484" max="485" width="16.09765625" style="304" bestFit="1" customWidth="1"/>
    <col min="486" max="486" width="17.3984375" style="304" bestFit="1" customWidth="1"/>
    <col min="487" max="487" width="16.09765625" style="304" bestFit="1" customWidth="1"/>
    <col min="488" max="489" width="16.8984375" style="304" bestFit="1" customWidth="1"/>
    <col min="490" max="490" width="16.19921875" style="304" bestFit="1" customWidth="1"/>
    <col min="491" max="492" width="16.09765625" style="304" bestFit="1" customWidth="1"/>
    <col min="493" max="493" width="17.3984375" style="304" bestFit="1" customWidth="1"/>
    <col min="494" max="497" width="16.09765625" style="304" bestFit="1" customWidth="1"/>
    <col min="498" max="500" width="17.3984375" style="304" bestFit="1" customWidth="1"/>
    <col min="501" max="502" width="16.09765625" style="304" bestFit="1" customWidth="1"/>
    <col min="503" max="503" width="29.09765625" style="304" bestFit="1" customWidth="1"/>
    <col min="504" max="504" width="16.09765625" style="304" bestFit="1" customWidth="1"/>
    <col min="505" max="508" width="17.3984375" style="304" bestFit="1" customWidth="1"/>
    <col min="509" max="509" width="16.09765625" style="304" bestFit="1" customWidth="1"/>
    <col min="510" max="510" width="17.3984375" style="304" bestFit="1" customWidth="1"/>
    <col min="511" max="511" width="16.09765625" style="304" bestFit="1" customWidth="1"/>
    <col min="512" max="512" width="16.8984375" style="304" bestFit="1" customWidth="1"/>
    <col min="513" max="513" width="19.3984375" style="304" bestFit="1" customWidth="1"/>
    <col min="514" max="514" width="16.09765625" style="304" bestFit="1" customWidth="1"/>
    <col min="515" max="515" width="17.3984375" style="304" bestFit="1" customWidth="1"/>
    <col min="516" max="519" width="16.09765625" style="304" bestFit="1" customWidth="1"/>
    <col min="520" max="520" width="17.3984375" style="304" bestFit="1" customWidth="1"/>
    <col min="521" max="521" width="16.09765625" style="304" bestFit="1" customWidth="1"/>
    <col min="522" max="522" width="16.8984375" style="304" bestFit="1" customWidth="1"/>
    <col min="523" max="523" width="16.09765625" style="304" bestFit="1" customWidth="1"/>
    <col min="524" max="524" width="29" style="304" bestFit="1" customWidth="1"/>
    <col min="525" max="526" width="16.09765625" style="304" bestFit="1" customWidth="1"/>
    <col min="527" max="527" width="19.3984375" style="304" bestFit="1" customWidth="1"/>
    <col min="528" max="529" width="16.09765625" style="304" bestFit="1" customWidth="1"/>
    <col min="530" max="530" width="25.59765625" style="304" bestFit="1" customWidth="1"/>
    <col min="531" max="532" width="17.3984375" style="304" bestFit="1" customWidth="1"/>
    <col min="533" max="533" width="16.09765625" style="304" bestFit="1" customWidth="1"/>
    <col min="534" max="534" width="17.3984375" style="304" bestFit="1" customWidth="1"/>
    <col min="535" max="535" width="16.09765625" style="304" bestFit="1" customWidth="1"/>
    <col min="536" max="536" width="17.3984375" style="304" bestFit="1" customWidth="1"/>
    <col min="537" max="537" width="18" style="304" bestFit="1" customWidth="1"/>
    <col min="538" max="539" width="16.09765625" style="304" bestFit="1" customWidth="1"/>
    <col min="540" max="540" width="18.69921875" style="304" bestFit="1" customWidth="1"/>
    <col min="541" max="542" width="16.09765625" style="304" bestFit="1" customWidth="1"/>
    <col min="543" max="543" width="32.19921875" style="304" bestFit="1" customWidth="1"/>
    <col min="544" max="544" width="27.8984375" style="304" bestFit="1" customWidth="1"/>
    <col min="545" max="545" width="19.3984375" style="304" bestFit="1" customWidth="1"/>
    <col min="546" max="546" width="17.3984375" style="304" bestFit="1" customWidth="1"/>
    <col min="547" max="548" width="16.8984375" style="304" bestFit="1" customWidth="1"/>
    <col min="549" max="549" width="26.59765625" style="304" bestFit="1" customWidth="1"/>
    <col min="550" max="553" width="16.09765625" style="304" bestFit="1" customWidth="1"/>
    <col min="554" max="554" width="18.19921875" style="304" bestFit="1" customWidth="1"/>
    <col min="555" max="558" width="17.3984375" style="304" bestFit="1" customWidth="1"/>
    <col min="559" max="559" width="34.19921875" style="304" bestFit="1" customWidth="1"/>
    <col min="560" max="560" width="19.3984375" style="304" bestFit="1" customWidth="1"/>
    <col min="561" max="563" width="17.3984375" style="304" bestFit="1" customWidth="1"/>
    <col min="564" max="565" width="16.09765625" style="304" bestFit="1" customWidth="1"/>
    <col min="566" max="566" width="17.3984375" style="304" bestFit="1" customWidth="1"/>
    <col min="567" max="568" width="16.09765625" style="304" bestFit="1" customWidth="1"/>
    <col min="569" max="569" width="16.8984375" style="304" bestFit="1" customWidth="1"/>
    <col min="570" max="573" width="17.3984375" style="304" bestFit="1" customWidth="1"/>
    <col min="574" max="577" width="16.09765625" style="304" bestFit="1" customWidth="1"/>
    <col min="578" max="578" width="27.3984375" style="304" bestFit="1" customWidth="1"/>
    <col min="579" max="579" width="16.09765625" style="304" bestFit="1" customWidth="1"/>
    <col min="580" max="580" width="20.59765625" style="304" bestFit="1" customWidth="1"/>
    <col min="581" max="581" width="16.09765625" style="304" bestFit="1" customWidth="1"/>
    <col min="582" max="582" width="19.3984375" style="304" bestFit="1" customWidth="1"/>
    <col min="583" max="584" width="17.3984375" style="304" bestFit="1" customWidth="1"/>
    <col min="585" max="585" width="18.59765625" style="304" bestFit="1" customWidth="1"/>
    <col min="586" max="587" width="17.3984375" style="304" bestFit="1" customWidth="1"/>
    <col min="588" max="588" width="18.19921875" style="304" bestFit="1" customWidth="1"/>
    <col min="589" max="589" width="18.3984375" style="304" bestFit="1" customWidth="1"/>
    <col min="590" max="590" width="17.3984375" style="304" bestFit="1" customWidth="1"/>
    <col min="591" max="591" width="25.09765625" style="304" bestFit="1" customWidth="1"/>
    <col min="592" max="594" width="17.3984375" style="304" bestFit="1" customWidth="1"/>
    <col min="595" max="595" width="16.09765625" style="304" bestFit="1" customWidth="1"/>
    <col min="596" max="596" width="16.8984375" style="304" bestFit="1" customWidth="1"/>
    <col min="597" max="597" width="23.8984375" style="304" bestFit="1" customWidth="1"/>
    <col min="598" max="600" width="17.3984375" style="304" bestFit="1" customWidth="1"/>
    <col min="601" max="601" width="16.09765625" style="304" bestFit="1" customWidth="1"/>
    <col min="602" max="606" width="17.3984375" style="304" bestFit="1" customWidth="1"/>
    <col min="607" max="607" width="17.8984375" style="304" bestFit="1" customWidth="1"/>
    <col min="608" max="616" width="17.3984375" style="304" bestFit="1" customWidth="1"/>
    <col min="617" max="617" width="18.09765625" style="304" bestFit="1" customWidth="1"/>
    <col min="618" max="619" width="17.8984375" style="304" bestFit="1" customWidth="1"/>
    <col min="620" max="621" width="16.09765625" style="304" bestFit="1" customWidth="1"/>
    <col min="622" max="622" width="33.8984375" style="304" bestFit="1" customWidth="1"/>
    <col min="623" max="623" width="16.59765625" style="304" bestFit="1" customWidth="1"/>
    <col min="624" max="624" width="39.3984375" style="304" bestFit="1" customWidth="1"/>
    <col min="625" max="625" width="24" style="304" bestFit="1" customWidth="1"/>
    <col min="626" max="626" width="19.59765625" style="304" bestFit="1" customWidth="1"/>
    <col min="627" max="629" width="16.09765625" style="304" bestFit="1" customWidth="1"/>
    <col min="630" max="630" width="19.3984375" style="304" bestFit="1" customWidth="1"/>
    <col min="631" max="641" width="17.3984375" style="304" bestFit="1" customWidth="1"/>
    <col min="642" max="642" width="16.09765625" style="304" bestFit="1" customWidth="1"/>
    <col min="643" max="643" width="17.3984375" style="304" bestFit="1" customWidth="1"/>
    <col min="644" max="644" width="16.69921875" style="304" bestFit="1" customWidth="1"/>
    <col min="645" max="647" width="16.09765625" style="304" bestFit="1" customWidth="1"/>
    <col min="648" max="648" width="21" style="304" bestFit="1" customWidth="1"/>
    <col min="649" max="649" width="16.09765625" style="304" bestFit="1" customWidth="1"/>
    <col min="650" max="650" width="27.3984375" style="304" bestFit="1" customWidth="1"/>
    <col min="651" max="652" width="16.09765625" style="304" bestFit="1" customWidth="1"/>
    <col min="653" max="653" width="19.3984375" style="304" bestFit="1" customWidth="1"/>
    <col min="654" max="659" width="17.3984375" style="304" bestFit="1" customWidth="1"/>
    <col min="660" max="660" width="16.8984375" style="304" bestFit="1" customWidth="1"/>
    <col min="661" max="664" width="17.3984375" style="304" bestFit="1" customWidth="1"/>
    <col min="665" max="665" width="16.09765625" style="304" bestFit="1" customWidth="1"/>
    <col min="666" max="666" width="38.59765625" style="304" bestFit="1" customWidth="1"/>
    <col min="667" max="667" width="17.3984375" style="304" bestFit="1" customWidth="1"/>
    <col min="668" max="668" width="16.09765625" style="304" bestFit="1" customWidth="1"/>
    <col min="669" max="669" width="17.09765625" style="304" bestFit="1" customWidth="1"/>
    <col min="670" max="672" width="17.3984375" style="304" bestFit="1" customWidth="1"/>
    <col min="673" max="673" width="16.8984375" style="304" bestFit="1" customWidth="1"/>
    <col min="674" max="674" width="17.3984375" style="304" bestFit="1" customWidth="1"/>
    <col min="675" max="676" width="16.09765625" style="304" bestFit="1" customWidth="1"/>
    <col min="677" max="677" width="17.3984375" style="304" bestFit="1" customWidth="1"/>
    <col min="678" max="678" width="16.09765625" style="304" bestFit="1" customWidth="1"/>
    <col min="679" max="680" width="17.3984375" style="304" bestFit="1" customWidth="1"/>
    <col min="681" max="684" width="16.09765625" style="304" bestFit="1" customWidth="1"/>
    <col min="685" max="685" width="29.3984375" style="304" bestFit="1" customWidth="1"/>
    <col min="686" max="686" width="19.3984375" style="304" bestFit="1" customWidth="1"/>
    <col min="687" max="687" width="16.09765625" style="304" bestFit="1" customWidth="1"/>
    <col min="688" max="690" width="17.3984375" style="304" bestFit="1" customWidth="1"/>
    <col min="691" max="691" width="16.09765625" style="304" bestFit="1" customWidth="1"/>
    <col min="692" max="695" width="17.3984375" style="304" bestFit="1" customWidth="1"/>
    <col min="696" max="698" width="16.09765625" style="304" bestFit="1" customWidth="1"/>
    <col min="699" max="699" width="17.3984375" style="304" bestFit="1" customWidth="1"/>
    <col min="700" max="703" width="16.09765625" style="304" bestFit="1" customWidth="1"/>
    <col min="704" max="704" width="38.19921875" style="304" bestFit="1" customWidth="1"/>
    <col min="705" max="705" width="16.09765625" style="304" bestFit="1" customWidth="1"/>
    <col min="706" max="706" width="18.3984375" style="304" bestFit="1" customWidth="1"/>
    <col min="707" max="707" width="16.09765625" style="304" bestFit="1" customWidth="1"/>
    <col min="708" max="708" width="17.3984375" style="304" bestFit="1" customWidth="1"/>
    <col min="709" max="709" width="16.09765625" style="304" bestFit="1" customWidth="1"/>
    <col min="710" max="710" width="18" style="304" bestFit="1" customWidth="1"/>
    <col min="711" max="711" width="16.09765625" style="304" bestFit="1" customWidth="1"/>
    <col min="712" max="712" width="16.3984375" style="304" bestFit="1" customWidth="1"/>
    <col min="713" max="713" width="17.3984375" style="304" bestFit="1" customWidth="1"/>
    <col min="714" max="714" width="16.09765625" style="304" bestFit="1" customWidth="1"/>
    <col min="715" max="715" width="21.59765625" style="304" bestFit="1" customWidth="1"/>
    <col min="716" max="716" width="17.3984375" style="304" bestFit="1" customWidth="1"/>
    <col min="717" max="717" width="16.8984375" style="304" bestFit="1" customWidth="1"/>
    <col min="718" max="719" width="17.3984375" style="304" bestFit="1" customWidth="1"/>
    <col min="720" max="720" width="16.09765625" style="304" bestFit="1" customWidth="1"/>
    <col min="721" max="722" width="17.3984375" style="304" bestFit="1" customWidth="1"/>
    <col min="723" max="723" width="18.3984375" style="304" bestFit="1" customWidth="1"/>
    <col min="724" max="724" width="16.09765625" style="304" bestFit="1" customWidth="1"/>
    <col min="725" max="726" width="17.3984375" style="304" bestFit="1" customWidth="1"/>
    <col min="727" max="727" width="18.3984375" style="304" bestFit="1" customWidth="1"/>
    <col min="728" max="729" width="16.09765625" style="304" bestFit="1" customWidth="1"/>
    <col min="730" max="730" width="16.8984375" style="304" bestFit="1" customWidth="1"/>
    <col min="731" max="733" width="16.09765625" style="304" bestFit="1" customWidth="1"/>
    <col min="734" max="734" width="28.69921875" style="304" bestFit="1" customWidth="1"/>
    <col min="735" max="735" width="30.69921875" style="304" bestFit="1" customWidth="1"/>
    <col min="736" max="737" width="16.09765625" style="304" bestFit="1" customWidth="1"/>
    <col min="738" max="738" width="16.69921875" style="304" bestFit="1" customWidth="1"/>
    <col min="739" max="739" width="16.09765625" style="304" bestFit="1" customWidth="1"/>
    <col min="740" max="740" width="17.09765625" style="304" bestFit="1" customWidth="1"/>
    <col min="741" max="742" width="17.3984375" style="304" bestFit="1" customWidth="1"/>
    <col min="743" max="743" width="16.09765625" style="304" bestFit="1" customWidth="1"/>
    <col min="744" max="745" width="17.3984375" style="304" bestFit="1" customWidth="1"/>
    <col min="746" max="746" width="16.69921875" style="304" bestFit="1" customWidth="1"/>
    <col min="747" max="747" width="16.09765625" style="304" bestFit="1" customWidth="1"/>
    <col min="748" max="748" width="17.3984375" style="304" bestFit="1" customWidth="1"/>
    <col min="749" max="749" width="16.09765625" style="304" bestFit="1" customWidth="1"/>
    <col min="750" max="750" width="23.3984375" style="304" bestFit="1" customWidth="1"/>
    <col min="751" max="752" width="17.3984375" style="304" bestFit="1" customWidth="1"/>
    <col min="753" max="754" width="16.09765625" style="304" bestFit="1" customWidth="1"/>
    <col min="755" max="755" width="17.3984375" style="304" bestFit="1" customWidth="1"/>
    <col min="756" max="756" width="19.3984375" style="304" bestFit="1" customWidth="1"/>
    <col min="757" max="758" width="16.09765625" style="304" bestFit="1" customWidth="1"/>
    <col min="759" max="759" width="17.3984375" style="304" bestFit="1" customWidth="1"/>
    <col min="760" max="760" width="16.09765625" style="304" bestFit="1" customWidth="1"/>
    <col min="761" max="761" width="27.09765625" style="304" bestFit="1" customWidth="1"/>
    <col min="762" max="762" width="16.09765625" style="304" bestFit="1" customWidth="1"/>
    <col min="763" max="763" width="17.3984375" style="304" bestFit="1" customWidth="1"/>
    <col min="764" max="764" width="26" style="304" bestFit="1" customWidth="1"/>
    <col min="765" max="765" width="16.09765625" style="304" bestFit="1" customWidth="1"/>
    <col min="766" max="776" width="17.3984375" style="304" bestFit="1" customWidth="1"/>
    <col min="777" max="777" width="16.09765625" style="304" bestFit="1" customWidth="1"/>
    <col min="778" max="778" width="16.8984375" style="304" bestFit="1" customWidth="1"/>
    <col min="779" max="779" width="16.09765625" style="304" bestFit="1" customWidth="1"/>
    <col min="780" max="780" width="19.59765625" style="304" bestFit="1" customWidth="1"/>
    <col min="781" max="781" width="25.69921875" style="304" bestFit="1" customWidth="1"/>
    <col min="782" max="783" width="16.09765625" style="304" bestFit="1" customWidth="1"/>
    <col min="784" max="785" width="17.3984375" style="304" bestFit="1" customWidth="1"/>
    <col min="786" max="786" width="20.69921875" style="304" bestFit="1" customWidth="1"/>
    <col min="787" max="787" width="18.09765625" style="304" bestFit="1" customWidth="1"/>
    <col min="788" max="788" width="16.8984375" style="304" bestFit="1" customWidth="1"/>
    <col min="789" max="789" width="16.09765625" style="304" bestFit="1" customWidth="1"/>
    <col min="790" max="790" width="19.09765625" style="304" bestFit="1" customWidth="1"/>
    <col min="791" max="791" width="16.09765625" style="304" bestFit="1" customWidth="1"/>
    <col min="792" max="792" width="23" style="304" bestFit="1" customWidth="1"/>
    <col min="793" max="793" width="19.3984375" style="304" bestFit="1" customWidth="1"/>
    <col min="794" max="796" width="17.3984375" style="304" bestFit="1" customWidth="1"/>
    <col min="797" max="798" width="16.09765625" style="304" bestFit="1" customWidth="1"/>
    <col min="799" max="799" width="17.3984375" style="304" bestFit="1" customWidth="1"/>
    <col min="800" max="800" width="16.09765625" style="304" bestFit="1" customWidth="1"/>
    <col min="801" max="801" width="19.3984375" style="304" bestFit="1" customWidth="1"/>
    <col min="802" max="803" width="17.3984375" style="304" bestFit="1" customWidth="1"/>
    <col min="804" max="805" width="16.09765625" style="304" bestFit="1" customWidth="1"/>
    <col min="806" max="808" width="17.3984375" style="304" bestFit="1" customWidth="1"/>
    <col min="809" max="809" width="16.8984375" style="304" bestFit="1" customWidth="1"/>
    <col min="810" max="810" width="16.09765625" style="304" bestFit="1" customWidth="1"/>
    <col min="811" max="812" width="17.3984375" style="304" bestFit="1" customWidth="1"/>
    <col min="813" max="813" width="16.09765625" style="304" bestFit="1" customWidth="1"/>
    <col min="814" max="816" width="17.3984375" style="304" bestFit="1" customWidth="1"/>
    <col min="817" max="817" width="16.09765625" style="304" bestFit="1" customWidth="1"/>
    <col min="818" max="818" width="28.69921875" style="304" bestFit="1" customWidth="1"/>
    <col min="819" max="819" width="16.09765625" style="304" bestFit="1" customWidth="1"/>
    <col min="820" max="820" width="17.3984375" style="304" bestFit="1" customWidth="1"/>
    <col min="821" max="821" width="19.3984375" style="304" bestFit="1" customWidth="1"/>
    <col min="822" max="826" width="17.3984375" style="304" bestFit="1" customWidth="1"/>
    <col min="827" max="827" width="16.09765625" style="304" bestFit="1" customWidth="1"/>
    <col min="828" max="828" width="17.3984375" style="304" bestFit="1" customWidth="1"/>
    <col min="829" max="829" width="16.8984375" style="304" bestFit="1" customWidth="1"/>
    <col min="830" max="830" width="39.19921875" style="304" bestFit="1" customWidth="1"/>
    <col min="831" max="831" width="24.69921875" style="304" bestFit="1" customWidth="1"/>
    <col min="832" max="842" width="17.3984375" style="304" bestFit="1" customWidth="1"/>
    <col min="843" max="843" width="32.8984375" style="304" bestFit="1" customWidth="1"/>
    <col min="844" max="844" width="19.3984375" style="304" bestFit="1" customWidth="1"/>
    <col min="845" max="848" width="17.3984375" style="304" bestFit="1" customWidth="1"/>
    <col min="849" max="850" width="16.09765625" style="304" bestFit="1" customWidth="1"/>
    <col min="851" max="852" width="17.3984375" style="304" bestFit="1" customWidth="1"/>
    <col min="853" max="853" width="16.8984375" style="304" bestFit="1" customWidth="1"/>
    <col min="854" max="854" width="27.3984375" style="304" bestFit="1" customWidth="1"/>
    <col min="855" max="855" width="16.09765625" style="304" bestFit="1" customWidth="1"/>
    <col min="856" max="856" width="19.3984375" style="304" bestFit="1" customWidth="1"/>
    <col min="857" max="857" width="16.09765625" style="304" bestFit="1" customWidth="1"/>
    <col min="858" max="858" width="16.8984375" style="304" bestFit="1" customWidth="1"/>
    <col min="859" max="859" width="16.09765625" style="304" bestFit="1" customWidth="1"/>
    <col min="860" max="861" width="17.3984375" style="304" bestFit="1" customWidth="1"/>
    <col min="862" max="862" width="16.09765625" style="304" bestFit="1" customWidth="1"/>
    <col min="863" max="863" width="16.8984375" style="304" bestFit="1" customWidth="1"/>
    <col min="864" max="864" width="16.09765625" style="304" bestFit="1" customWidth="1"/>
    <col min="865" max="865" width="17.3984375" style="304" bestFit="1" customWidth="1"/>
    <col min="866" max="866" width="30.09765625" style="304" bestFit="1" customWidth="1"/>
    <col min="867" max="867" width="19.3984375" style="304" bestFit="1" customWidth="1"/>
    <col min="868" max="869" width="17.3984375" style="304" bestFit="1" customWidth="1"/>
    <col min="870" max="870" width="16.09765625" style="304" bestFit="1" customWidth="1"/>
    <col min="871" max="871" width="17.3984375" style="304" bestFit="1" customWidth="1"/>
    <col min="872" max="872" width="26.19921875" style="304" bestFit="1" customWidth="1"/>
    <col min="873" max="874" width="16.09765625" style="304" bestFit="1" customWidth="1"/>
    <col min="875" max="876" width="19.3984375" style="304" bestFit="1" customWidth="1"/>
    <col min="877" max="878" width="17.3984375" style="304" bestFit="1" customWidth="1"/>
    <col min="879" max="879" width="41" style="304" bestFit="1" customWidth="1"/>
    <col min="880" max="882" width="17.3984375" style="304" bestFit="1" customWidth="1"/>
    <col min="883" max="883" width="16.09765625" style="304" bestFit="1" customWidth="1"/>
    <col min="884" max="885" width="17.3984375" style="304" bestFit="1" customWidth="1"/>
    <col min="886" max="886" width="16.8984375" style="304" bestFit="1" customWidth="1"/>
    <col min="887" max="887" width="16.09765625" style="304" bestFit="1" customWidth="1"/>
    <col min="888" max="888" width="16.19921875" style="304" bestFit="1" customWidth="1"/>
    <col min="889" max="889" width="16.09765625" style="304" bestFit="1" customWidth="1"/>
    <col min="890" max="890" width="17.3984375" style="304" bestFit="1" customWidth="1"/>
    <col min="891" max="891" width="18.19921875" style="304" bestFit="1" customWidth="1"/>
    <col min="892" max="892" width="17.3984375" style="304" bestFit="1" customWidth="1"/>
    <col min="893" max="893" width="16.09765625" style="304" bestFit="1" customWidth="1"/>
    <col min="894" max="894" width="17.3984375" style="304" bestFit="1" customWidth="1"/>
    <col min="895" max="895" width="16.8984375" style="304" bestFit="1" customWidth="1"/>
    <col min="896" max="896" width="17.3984375" style="304" bestFit="1" customWidth="1"/>
    <col min="897" max="897" width="16.09765625" style="304" bestFit="1" customWidth="1"/>
    <col min="898" max="898" width="16.8984375" style="304" bestFit="1" customWidth="1"/>
    <col min="899" max="899" width="22" style="304" bestFit="1" customWidth="1"/>
    <col min="900" max="16384" width="9" style="304"/>
  </cols>
  <sheetData>
    <row r="1" spans="1:899" ht="21" x14ac:dyDescent="0.4">
      <c r="A1" s="303"/>
      <c r="B1" s="303"/>
      <c r="C1" s="303">
        <v>1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>
        <v>2</v>
      </c>
      <c r="DB1" s="303"/>
      <c r="DC1" s="303"/>
      <c r="DD1" s="303"/>
      <c r="DE1" s="303"/>
      <c r="DF1" s="303"/>
      <c r="DG1" s="303"/>
      <c r="DH1" s="303"/>
      <c r="DI1" s="303"/>
      <c r="DJ1" s="303"/>
      <c r="DK1" s="303"/>
      <c r="DL1" s="303"/>
      <c r="DM1" s="303"/>
      <c r="DN1" s="303"/>
      <c r="DO1" s="303"/>
      <c r="DP1" s="303"/>
      <c r="DQ1" s="303"/>
      <c r="DR1" s="303"/>
      <c r="DS1" s="303"/>
      <c r="DT1" s="303"/>
      <c r="DU1" s="303"/>
      <c r="DV1" s="303"/>
      <c r="DW1" s="303"/>
      <c r="DX1" s="303"/>
      <c r="DY1" s="303"/>
      <c r="DZ1" s="303"/>
      <c r="EA1" s="303"/>
      <c r="EB1" s="303"/>
      <c r="EC1" s="303"/>
      <c r="ED1" s="303"/>
      <c r="EE1" s="303"/>
      <c r="EF1" s="303"/>
      <c r="EG1" s="303"/>
      <c r="EH1" s="303"/>
      <c r="EI1" s="303"/>
      <c r="EJ1" s="303"/>
      <c r="EK1" s="303"/>
      <c r="EL1" s="303"/>
      <c r="EM1" s="303"/>
      <c r="EN1" s="303"/>
      <c r="EO1" s="303"/>
      <c r="EP1" s="303"/>
      <c r="EQ1" s="303"/>
      <c r="ER1" s="303"/>
      <c r="ES1" s="303"/>
      <c r="ET1" s="303"/>
      <c r="EU1" s="303"/>
      <c r="EV1" s="303">
        <v>3</v>
      </c>
      <c r="EW1" s="303"/>
      <c r="EX1" s="303"/>
      <c r="EY1" s="303"/>
      <c r="EZ1" s="303"/>
      <c r="FA1" s="303"/>
      <c r="FB1" s="303"/>
      <c r="FC1" s="303"/>
      <c r="FD1" s="303"/>
      <c r="FE1" s="303"/>
      <c r="FF1" s="303"/>
      <c r="FG1" s="303"/>
      <c r="FH1" s="303"/>
      <c r="FI1" s="303"/>
      <c r="FJ1" s="303"/>
      <c r="FK1" s="303"/>
      <c r="FL1" s="303"/>
      <c r="FM1" s="303"/>
      <c r="FN1" s="303"/>
      <c r="FO1" s="303"/>
      <c r="FP1" s="303"/>
      <c r="FQ1" s="303"/>
      <c r="FR1" s="303"/>
      <c r="FS1" s="303"/>
      <c r="FT1" s="303"/>
      <c r="FU1" s="303"/>
      <c r="FV1" s="303"/>
      <c r="FW1" s="303"/>
      <c r="FX1" s="303"/>
      <c r="FY1" s="303"/>
      <c r="FZ1" s="303"/>
      <c r="GA1" s="303"/>
      <c r="GB1" s="303"/>
      <c r="GC1" s="303"/>
      <c r="GD1" s="303"/>
      <c r="GE1" s="303"/>
      <c r="GF1" s="303"/>
      <c r="GG1" s="303"/>
      <c r="GH1" s="303"/>
      <c r="GI1" s="303"/>
      <c r="GJ1" s="303"/>
      <c r="GK1" s="303"/>
      <c r="GL1" s="303"/>
      <c r="GM1" s="303"/>
      <c r="GN1" s="303"/>
      <c r="GO1" s="303"/>
      <c r="GP1" s="303"/>
      <c r="GQ1" s="303"/>
      <c r="GR1" s="303"/>
      <c r="GS1" s="303"/>
      <c r="GT1" s="303"/>
      <c r="GU1" s="303"/>
      <c r="GV1" s="303"/>
      <c r="GW1" s="303"/>
      <c r="GX1" s="303">
        <v>4</v>
      </c>
      <c r="GY1" s="303"/>
      <c r="GZ1" s="303"/>
      <c r="HA1" s="303"/>
      <c r="HB1" s="303"/>
      <c r="HC1" s="303"/>
      <c r="HD1" s="303"/>
      <c r="HE1" s="303"/>
      <c r="HF1" s="303"/>
      <c r="HG1" s="303"/>
      <c r="HH1" s="303"/>
      <c r="HI1" s="303"/>
      <c r="HJ1" s="303"/>
      <c r="HK1" s="303"/>
      <c r="HL1" s="303"/>
      <c r="HM1" s="303"/>
      <c r="HN1" s="303"/>
      <c r="HO1" s="303"/>
      <c r="HP1" s="303"/>
      <c r="HQ1" s="303"/>
      <c r="HR1" s="303"/>
      <c r="HS1" s="303"/>
      <c r="HT1" s="303"/>
      <c r="HU1" s="303"/>
      <c r="HV1" s="303"/>
      <c r="HW1" s="303"/>
      <c r="HX1" s="303"/>
      <c r="HY1" s="303"/>
      <c r="HZ1" s="303"/>
      <c r="IA1" s="303"/>
      <c r="IB1" s="303"/>
      <c r="IC1" s="303"/>
      <c r="ID1" s="303"/>
      <c r="IE1" s="303"/>
      <c r="IF1" s="303"/>
      <c r="IG1" s="303"/>
      <c r="IH1" s="303"/>
      <c r="II1" s="303"/>
      <c r="IJ1" s="303"/>
      <c r="IK1" s="303"/>
      <c r="IL1" s="303"/>
      <c r="IM1" s="303"/>
      <c r="IN1" s="303"/>
      <c r="IO1" s="303"/>
      <c r="IP1" s="303"/>
      <c r="IQ1" s="303"/>
      <c r="IR1" s="303"/>
      <c r="IS1" s="303"/>
      <c r="IT1" s="303"/>
      <c r="IU1" s="303"/>
      <c r="IV1" s="303"/>
      <c r="IW1" s="303"/>
      <c r="IX1" s="303"/>
      <c r="IY1" s="303"/>
      <c r="IZ1" s="303"/>
      <c r="JA1" s="303"/>
      <c r="JB1" s="303"/>
      <c r="JC1" s="303"/>
      <c r="JD1" s="303"/>
      <c r="JE1" s="303"/>
      <c r="JF1" s="303"/>
      <c r="JG1" s="303"/>
      <c r="JH1" s="303"/>
      <c r="JI1" s="303"/>
      <c r="JJ1" s="303"/>
      <c r="JK1" s="303"/>
      <c r="JL1" s="303"/>
      <c r="JM1" s="303"/>
      <c r="JN1" s="303"/>
      <c r="JO1" s="303"/>
      <c r="JP1" s="303"/>
      <c r="JQ1" s="303">
        <v>5</v>
      </c>
      <c r="JR1" s="303"/>
      <c r="JS1" s="303"/>
      <c r="JT1" s="303"/>
      <c r="JU1" s="303"/>
      <c r="JV1" s="303"/>
      <c r="JW1" s="303"/>
      <c r="JX1" s="303"/>
      <c r="JY1" s="303"/>
      <c r="JZ1" s="303"/>
      <c r="KA1" s="303"/>
      <c r="KB1" s="303"/>
      <c r="KC1" s="303"/>
      <c r="KD1" s="303"/>
      <c r="KE1" s="303"/>
      <c r="KF1" s="303"/>
      <c r="KG1" s="303"/>
      <c r="KH1" s="303"/>
      <c r="KI1" s="303"/>
      <c r="KJ1" s="303"/>
      <c r="KK1" s="303"/>
      <c r="KL1" s="303"/>
      <c r="KM1" s="303"/>
      <c r="KN1" s="303"/>
      <c r="KO1" s="303"/>
      <c r="KP1" s="303"/>
      <c r="KQ1" s="303"/>
      <c r="KR1" s="303"/>
      <c r="KS1" s="303"/>
      <c r="KT1" s="303"/>
      <c r="KU1" s="303"/>
      <c r="KV1" s="303"/>
      <c r="KW1" s="303"/>
      <c r="KX1" s="303"/>
      <c r="KY1" s="303"/>
      <c r="KZ1" s="303"/>
      <c r="LA1" s="303"/>
      <c r="LB1" s="303"/>
      <c r="LC1" s="303"/>
      <c r="LD1" s="303"/>
      <c r="LE1" s="303"/>
      <c r="LF1" s="303"/>
      <c r="LG1" s="303"/>
      <c r="LH1" s="303"/>
      <c r="LI1" s="303"/>
      <c r="LJ1" s="303"/>
      <c r="LK1" s="303"/>
      <c r="LL1" s="303"/>
      <c r="LM1" s="303"/>
      <c r="LN1" s="303"/>
      <c r="LO1" s="303"/>
      <c r="LP1" s="303"/>
      <c r="LQ1" s="303"/>
      <c r="LR1" s="303"/>
      <c r="LS1" s="303"/>
      <c r="LT1" s="303"/>
      <c r="LU1" s="303"/>
      <c r="LV1" s="303"/>
      <c r="LW1" s="303"/>
      <c r="LX1" s="303"/>
      <c r="LY1" s="303"/>
      <c r="LZ1" s="303"/>
      <c r="MA1" s="303"/>
      <c r="MB1" s="303"/>
      <c r="MC1" s="303"/>
      <c r="MD1" s="303"/>
      <c r="ME1" s="303">
        <v>6</v>
      </c>
      <c r="MF1" s="303"/>
      <c r="MG1" s="303"/>
      <c r="MH1" s="303"/>
      <c r="MI1" s="303"/>
      <c r="MJ1" s="303"/>
      <c r="MK1" s="303"/>
      <c r="ML1" s="303"/>
      <c r="MM1" s="303"/>
      <c r="MN1" s="303"/>
      <c r="MO1" s="303"/>
      <c r="MP1" s="303"/>
      <c r="MQ1" s="303"/>
      <c r="MR1" s="303"/>
      <c r="MS1" s="303"/>
      <c r="MT1" s="303"/>
      <c r="MU1" s="303"/>
      <c r="MV1" s="303"/>
      <c r="MW1" s="303"/>
      <c r="MX1" s="303"/>
      <c r="MY1" s="303"/>
      <c r="MZ1" s="303"/>
      <c r="NA1" s="303"/>
      <c r="NB1" s="303"/>
      <c r="NC1" s="303"/>
      <c r="ND1" s="303"/>
      <c r="NE1" s="303"/>
      <c r="NF1" s="303"/>
      <c r="NG1" s="303"/>
      <c r="NH1" s="303"/>
      <c r="NI1" s="303"/>
      <c r="NJ1" s="303"/>
      <c r="NK1" s="303"/>
      <c r="NL1" s="303"/>
      <c r="NM1" s="303"/>
      <c r="NN1" s="303"/>
      <c r="NO1" s="303"/>
      <c r="NP1" s="303"/>
      <c r="NQ1" s="303"/>
      <c r="NR1" s="303"/>
      <c r="NS1" s="303"/>
      <c r="NT1" s="303"/>
      <c r="NU1" s="303"/>
      <c r="NV1" s="303"/>
      <c r="NW1" s="303"/>
      <c r="NX1" s="303"/>
      <c r="NY1" s="303"/>
      <c r="NZ1" s="303"/>
      <c r="OA1" s="303"/>
      <c r="OB1" s="303"/>
      <c r="OC1" s="303"/>
      <c r="OD1" s="303"/>
      <c r="OE1" s="303"/>
      <c r="OF1" s="303"/>
      <c r="OG1" s="303"/>
      <c r="OH1" s="303"/>
      <c r="OI1" s="303"/>
      <c r="OJ1" s="303"/>
      <c r="OK1" s="303"/>
      <c r="OL1" s="303"/>
      <c r="OM1" s="303"/>
      <c r="ON1" s="303"/>
      <c r="OO1" s="303"/>
      <c r="OP1" s="303"/>
      <c r="OQ1" s="303"/>
      <c r="OR1" s="303"/>
      <c r="OS1" s="303"/>
      <c r="OT1" s="303"/>
      <c r="OU1" s="303"/>
      <c r="OV1" s="303"/>
      <c r="OW1" s="303"/>
      <c r="OX1" s="303"/>
      <c r="OY1" s="303"/>
      <c r="OZ1" s="303">
        <v>7</v>
      </c>
      <c r="PA1" s="303"/>
      <c r="PB1" s="303"/>
      <c r="PC1" s="303"/>
      <c r="PD1" s="303"/>
      <c r="PE1" s="303"/>
      <c r="PF1" s="303"/>
      <c r="PG1" s="303"/>
      <c r="PH1" s="303"/>
      <c r="PI1" s="303"/>
      <c r="PJ1" s="303"/>
      <c r="PK1" s="303"/>
      <c r="PL1" s="303"/>
      <c r="PM1" s="303"/>
      <c r="PN1" s="303"/>
      <c r="PO1" s="303"/>
      <c r="PP1" s="303"/>
      <c r="PQ1" s="303"/>
      <c r="PR1" s="303"/>
      <c r="PS1" s="303"/>
      <c r="PT1" s="303"/>
      <c r="PU1" s="303"/>
      <c r="PV1" s="303"/>
      <c r="PW1" s="303"/>
      <c r="PX1" s="303"/>
      <c r="PY1" s="303"/>
      <c r="PZ1" s="303"/>
      <c r="QA1" s="303"/>
      <c r="QB1" s="303"/>
      <c r="QC1" s="303"/>
      <c r="QD1" s="303"/>
      <c r="QE1" s="303"/>
      <c r="QF1" s="303"/>
      <c r="QG1" s="303"/>
      <c r="QH1" s="303"/>
      <c r="QI1" s="303"/>
      <c r="QJ1" s="303"/>
      <c r="QK1" s="303"/>
      <c r="QL1" s="303"/>
      <c r="QM1" s="303"/>
      <c r="QN1" s="303"/>
      <c r="QO1" s="303"/>
      <c r="QP1" s="303"/>
      <c r="QQ1" s="303"/>
      <c r="QR1" s="303"/>
      <c r="QS1" s="303"/>
      <c r="QT1" s="303"/>
      <c r="QU1" s="303"/>
      <c r="QV1" s="303"/>
      <c r="QW1" s="303"/>
      <c r="QX1" s="303"/>
      <c r="QY1" s="303"/>
      <c r="QZ1" s="303"/>
      <c r="RA1" s="303"/>
      <c r="RB1" s="303"/>
      <c r="RC1" s="303"/>
      <c r="RD1" s="303"/>
      <c r="RE1" s="303"/>
      <c r="RF1" s="303"/>
      <c r="RG1" s="303"/>
      <c r="RH1" s="303"/>
      <c r="RI1" s="303"/>
      <c r="RJ1" s="303"/>
      <c r="RK1" s="303"/>
      <c r="RL1" s="303"/>
      <c r="RM1" s="303"/>
      <c r="RN1" s="303"/>
      <c r="RO1" s="303"/>
      <c r="RP1" s="303"/>
      <c r="RQ1" s="303"/>
      <c r="RR1" s="303"/>
      <c r="RS1" s="303"/>
      <c r="RT1" s="303"/>
      <c r="RU1" s="303"/>
      <c r="RV1" s="303"/>
      <c r="RW1" s="303"/>
      <c r="RX1" s="303"/>
      <c r="RY1" s="303">
        <v>8</v>
      </c>
      <c r="RZ1" s="303"/>
      <c r="SA1" s="303"/>
      <c r="SB1" s="303"/>
      <c r="SC1" s="303"/>
      <c r="SD1" s="303"/>
      <c r="SE1" s="303"/>
      <c r="SF1" s="303"/>
      <c r="SG1" s="303"/>
      <c r="SH1" s="303"/>
      <c r="SI1" s="303"/>
      <c r="SJ1" s="303"/>
      <c r="SK1" s="303"/>
      <c r="SL1" s="303"/>
      <c r="SM1" s="303"/>
      <c r="SN1" s="303"/>
      <c r="SO1" s="303"/>
      <c r="SP1" s="303"/>
      <c r="SQ1" s="303"/>
      <c r="SR1" s="303"/>
      <c r="SS1" s="303"/>
      <c r="ST1" s="303"/>
      <c r="SU1" s="303"/>
      <c r="SV1" s="303"/>
      <c r="SW1" s="303"/>
      <c r="SX1" s="303"/>
      <c r="SY1" s="303"/>
      <c r="SZ1" s="303"/>
      <c r="TA1" s="303"/>
      <c r="TB1" s="303"/>
      <c r="TC1" s="303"/>
      <c r="TD1" s="303"/>
      <c r="TE1" s="303"/>
      <c r="TF1" s="303"/>
      <c r="TG1" s="303"/>
      <c r="TH1" s="303"/>
      <c r="TI1" s="303"/>
      <c r="TJ1" s="303"/>
      <c r="TK1" s="303"/>
      <c r="TL1" s="303"/>
      <c r="TM1" s="303"/>
      <c r="TN1" s="303"/>
      <c r="TO1" s="303"/>
      <c r="TP1" s="303"/>
      <c r="TQ1" s="303"/>
      <c r="TR1" s="303"/>
      <c r="TS1" s="303"/>
      <c r="TT1" s="303"/>
      <c r="TU1" s="303"/>
      <c r="TV1" s="303"/>
      <c r="TW1" s="303"/>
      <c r="TX1" s="303"/>
      <c r="TY1" s="303"/>
      <c r="TZ1" s="303"/>
      <c r="UA1" s="303"/>
      <c r="UB1" s="303"/>
      <c r="UC1" s="303"/>
      <c r="UD1" s="303"/>
      <c r="UE1" s="303"/>
      <c r="UF1" s="303"/>
      <c r="UG1" s="303"/>
      <c r="UH1" s="303"/>
      <c r="UI1" s="303"/>
      <c r="UJ1" s="303"/>
      <c r="UK1" s="303"/>
      <c r="UL1" s="303"/>
      <c r="UM1" s="303"/>
      <c r="UN1" s="303"/>
      <c r="UO1" s="303"/>
      <c r="UP1" s="303"/>
      <c r="UQ1" s="303"/>
      <c r="UR1" s="303"/>
      <c r="US1" s="303"/>
      <c r="UT1" s="303"/>
      <c r="UU1" s="303"/>
      <c r="UV1" s="303"/>
      <c r="UW1" s="303"/>
      <c r="UX1" s="303"/>
      <c r="UY1" s="303"/>
      <c r="UZ1" s="303"/>
      <c r="VA1" s="303"/>
      <c r="VB1" s="303"/>
      <c r="VC1" s="303"/>
      <c r="VD1" s="303"/>
      <c r="VE1" s="303"/>
      <c r="VF1" s="303"/>
      <c r="VG1" s="303"/>
      <c r="VH1" s="303"/>
      <c r="VI1" s="303">
        <v>9</v>
      </c>
      <c r="VJ1" s="303"/>
      <c r="VK1" s="303"/>
      <c r="VL1" s="303"/>
      <c r="VM1" s="303"/>
      <c r="VN1" s="303"/>
      <c r="VO1" s="303"/>
      <c r="VP1" s="303"/>
      <c r="VQ1" s="303"/>
      <c r="VR1" s="303"/>
      <c r="VS1" s="303"/>
      <c r="VT1" s="303"/>
      <c r="VU1" s="303"/>
      <c r="VV1" s="303"/>
      <c r="VW1" s="303"/>
      <c r="VX1" s="303"/>
      <c r="VY1" s="303"/>
      <c r="VZ1" s="303"/>
      <c r="WA1" s="303"/>
      <c r="WB1" s="303"/>
      <c r="WC1" s="303"/>
      <c r="WD1" s="303"/>
      <c r="WE1" s="303"/>
      <c r="WF1" s="303"/>
      <c r="WG1" s="303"/>
      <c r="WH1" s="303"/>
      <c r="WI1" s="303"/>
      <c r="WJ1" s="303"/>
      <c r="WK1" s="303"/>
      <c r="WL1" s="303"/>
      <c r="WM1" s="303"/>
      <c r="WN1" s="303"/>
      <c r="WO1" s="303"/>
      <c r="WP1" s="303"/>
      <c r="WQ1" s="303"/>
      <c r="WR1" s="303"/>
      <c r="WS1" s="303"/>
      <c r="WT1" s="303"/>
      <c r="WU1" s="303"/>
      <c r="WV1" s="303"/>
      <c r="WW1" s="303"/>
      <c r="WX1" s="303"/>
      <c r="WY1" s="303"/>
      <c r="WZ1" s="303"/>
      <c r="XA1" s="303"/>
      <c r="XB1" s="303"/>
      <c r="XC1" s="303"/>
      <c r="XD1" s="303"/>
      <c r="XE1" s="303"/>
      <c r="XF1" s="303"/>
      <c r="XG1" s="303"/>
      <c r="XH1" s="303"/>
      <c r="XI1" s="303"/>
      <c r="XJ1" s="303"/>
      <c r="XK1" s="303"/>
      <c r="XL1" s="303"/>
      <c r="XM1" s="303"/>
      <c r="XN1" s="303"/>
      <c r="XO1" s="303"/>
      <c r="XP1" s="303"/>
      <c r="XQ1" s="303"/>
      <c r="XR1" s="303"/>
      <c r="XS1" s="303"/>
      <c r="XT1" s="303"/>
      <c r="XU1" s="303"/>
      <c r="XV1" s="303"/>
      <c r="XW1" s="303"/>
      <c r="XX1" s="303"/>
      <c r="XY1" s="303"/>
      <c r="XZ1" s="303"/>
      <c r="YA1" s="303"/>
      <c r="YB1" s="303"/>
      <c r="YC1" s="303"/>
      <c r="YD1" s="303"/>
      <c r="YE1" s="303"/>
      <c r="YF1" s="303"/>
      <c r="YG1" s="303"/>
      <c r="YH1" s="303"/>
      <c r="YI1" s="303"/>
      <c r="YJ1" s="303"/>
      <c r="YK1" s="303"/>
      <c r="YL1" s="303"/>
      <c r="YM1" s="303"/>
      <c r="YN1" s="303"/>
      <c r="YO1" s="303"/>
      <c r="YP1" s="303"/>
      <c r="YQ1" s="303"/>
      <c r="YR1" s="303"/>
      <c r="YS1" s="303"/>
      <c r="YT1" s="303">
        <v>10</v>
      </c>
      <c r="YU1" s="303"/>
      <c r="YV1" s="303"/>
      <c r="YW1" s="303"/>
      <c r="YX1" s="303"/>
      <c r="YY1" s="303"/>
      <c r="YZ1" s="303"/>
      <c r="ZA1" s="303"/>
      <c r="ZB1" s="303"/>
      <c r="ZC1" s="303"/>
      <c r="ZD1" s="303"/>
      <c r="ZE1" s="303"/>
      <c r="ZF1" s="303"/>
      <c r="ZG1" s="303"/>
      <c r="ZH1" s="303"/>
      <c r="ZI1" s="303"/>
      <c r="ZJ1" s="303"/>
      <c r="ZK1" s="303"/>
      <c r="ZL1" s="303"/>
      <c r="ZM1" s="303"/>
      <c r="ZN1" s="303"/>
      <c r="ZO1" s="303"/>
      <c r="ZP1" s="303"/>
      <c r="ZQ1" s="303"/>
      <c r="ZR1" s="303"/>
      <c r="ZS1" s="303"/>
      <c r="ZT1" s="303"/>
      <c r="ZU1" s="303"/>
      <c r="ZV1" s="303"/>
      <c r="ZW1" s="303"/>
      <c r="ZX1" s="303"/>
      <c r="ZY1" s="303"/>
      <c r="ZZ1" s="303"/>
      <c r="AAA1" s="303"/>
      <c r="AAB1" s="303"/>
      <c r="AAC1" s="303"/>
      <c r="AAD1" s="303"/>
      <c r="AAE1" s="303"/>
      <c r="AAF1" s="303"/>
      <c r="AAG1" s="303"/>
      <c r="AAH1" s="303"/>
      <c r="AAI1" s="303"/>
      <c r="AAJ1" s="303"/>
      <c r="AAK1" s="303"/>
      <c r="AAL1" s="303"/>
      <c r="AAM1" s="303"/>
      <c r="AAN1" s="303"/>
      <c r="AAO1" s="303"/>
      <c r="AAP1" s="303"/>
      <c r="AAQ1" s="303"/>
      <c r="AAR1" s="303"/>
      <c r="AAS1" s="303"/>
      <c r="AAT1" s="303"/>
      <c r="AAU1" s="303"/>
      <c r="AAV1" s="303"/>
      <c r="AAW1" s="303"/>
      <c r="AAX1" s="303"/>
      <c r="AAY1" s="303"/>
      <c r="AAZ1" s="303"/>
      <c r="ABA1" s="303"/>
      <c r="ABB1" s="303"/>
      <c r="ABC1" s="303"/>
      <c r="ABD1" s="303"/>
      <c r="ABE1" s="303"/>
      <c r="ABF1" s="303"/>
      <c r="ABG1" s="303"/>
      <c r="ABH1" s="303"/>
      <c r="ABI1" s="303"/>
      <c r="ABJ1" s="303"/>
      <c r="ABK1" s="303"/>
      <c r="ABL1" s="303"/>
      <c r="ABM1" s="303">
        <v>11</v>
      </c>
      <c r="ABN1" s="303"/>
      <c r="ABO1" s="303"/>
      <c r="ABP1" s="303"/>
      <c r="ABQ1" s="303"/>
      <c r="ABR1" s="303"/>
      <c r="ABS1" s="303"/>
      <c r="ABT1" s="303"/>
      <c r="ABU1" s="303"/>
      <c r="ABV1" s="303"/>
      <c r="ABW1" s="303"/>
      <c r="ABX1" s="303"/>
      <c r="ABY1" s="303"/>
      <c r="ABZ1" s="303"/>
      <c r="ACA1" s="303"/>
      <c r="ACB1" s="303"/>
      <c r="ACC1" s="303"/>
      <c r="ACD1" s="303"/>
      <c r="ACE1" s="303"/>
      <c r="ACF1" s="303"/>
      <c r="ACG1" s="303"/>
      <c r="ACH1" s="303"/>
      <c r="ACI1" s="303"/>
      <c r="ACJ1" s="303"/>
      <c r="ACK1" s="303"/>
      <c r="ACL1" s="303"/>
      <c r="ACM1" s="303"/>
      <c r="ACN1" s="303"/>
      <c r="ACO1" s="303"/>
      <c r="ACP1" s="303"/>
      <c r="ACQ1" s="303"/>
      <c r="ACR1" s="303"/>
      <c r="ACS1" s="303"/>
      <c r="ACT1" s="303"/>
      <c r="ACU1" s="303"/>
      <c r="ACV1" s="303"/>
      <c r="ACW1" s="303"/>
      <c r="ACX1" s="303"/>
      <c r="ACY1" s="303"/>
      <c r="ACZ1" s="303"/>
      <c r="ADA1" s="303"/>
      <c r="ADB1" s="303"/>
      <c r="ADC1" s="303"/>
      <c r="ADD1" s="303"/>
      <c r="ADE1" s="303"/>
      <c r="ADF1" s="303"/>
      <c r="ADG1" s="303"/>
      <c r="ADH1" s="303"/>
      <c r="ADI1" s="303"/>
      <c r="ADJ1" s="303"/>
      <c r="ADK1" s="303"/>
      <c r="ADL1" s="303"/>
      <c r="ADM1" s="303"/>
      <c r="ADN1" s="303"/>
      <c r="ADO1" s="303"/>
      <c r="ADP1" s="303"/>
      <c r="ADQ1" s="303"/>
      <c r="ADR1" s="303"/>
      <c r="ADS1" s="303"/>
      <c r="ADT1" s="303"/>
      <c r="ADU1" s="303"/>
      <c r="ADV1" s="303"/>
      <c r="ADW1" s="303"/>
      <c r="ADX1" s="303"/>
      <c r="ADY1" s="303"/>
      <c r="ADZ1" s="303"/>
      <c r="AEA1" s="303"/>
      <c r="AEB1" s="303"/>
      <c r="AEC1" s="303"/>
      <c r="AED1" s="303"/>
      <c r="AEE1" s="303"/>
      <c r="AEF1" s="303"/>
      <c r="AEG1" s="303"/>
      <c r="AEH1" s="303"/>
      <c r="AEI1" s="303"/>
      <c r="AEJ1" s="303"/>
      <c r="AEK1" s="303"/>
      <c r="AEL1" s="303"/>
      <c r="AEM1" s="303"/>
      <c r="AEN1" s="303"/>
      <c r="AEO1" s="303">
        <v>12</v>
      </c>
      <c r="AEP1" s="303"/>
      <c r="AEQ1" s="303"/>
      <c r="AER1" s="303"/>
      <c r="AES1" s="303"/>
      <c r="AET1" s="303"/>
      <c r="AEU1" s="303"/>
      <c r="AEV1" s="303"/>
      <c r="AEW1" s="303"/>
      <c r="AEX1" s="303"/>
      <c r="AEY1" s="303"/>
      <c r="AEZ1" s="303"/>
      <c r="AFA1" s="303"/>
      <c r="AFB1" s="303"/>
      <c r="AFC1" s="303"/>
      <c r="AFD1" s="303"/>
      <c r="AFE1" s="303"/>
      <c r="AFF1" s="303"/>
      <c r="AFG1" s="303"/>
      <c r="AFH1" s="303"/>
      <c r="AFI1" s="303"/>
      <c r="AFJ1" s="303"/>
      <c r="AFK1" s="303"/>
      <c r="AFL1" s="303"/>
      <c r="AFM1" s="303"/>
      <c r="AFN1" s="303"/>
      <c r="AFO1" s="303"/>
      <c r="AFP1" s="303"/>
      <c r="AFQ1" s="303"/>
      <c r="AFR1" s="303"/>
      <c r="AFS1" s="303"/>
      <c r="AFT1" s="303"/>
      <c r="AFU1" s="303"/>
      <c r="AFV1" s="303"/>
      <c r="AFW1" s="303"/>
      <c r="AFX1" s="303"/>
      <c r="AFY1" s="303"/>
      <c r="AFZ1" s="303"/>
      <c r="AGA1" s="303"/>
      <c r="AGB1" s="303"/>
      <c r="AGC1" s="303"/>
      <c r="AGD1" s="303"/>
      <c r="AGE1" s="303"/>
      <c r="AGF1" s="303"/>
      <c r="AGG1" s="303"/>
      <c r="AGH1" s="303"/>
      <c r="AGI1" s="303"/>
      <c r="AGJ1" s="303"/>
      <c r="AGK1" s="303"/>
      <c r="AGL1" s="303"/>
      <c r="AGM1" s="303"/>
      <c r="AGN1" s="303"/>
      <c r="AGO1" s="303"/>
      <c r="AGP1" s="303"/>
      <c r="AGQ1" s="303"/>
      <c r="AGR1" s="303"/>
      <c r="AGS1" s="303"/>
      <c r="AGT1" s="303"/>
      <c r="AGU1" s="303"/>
      <c r="AGV1" s="303"/>
      <c r="AGW1" s="303"/>
      <c r="AGX1" s="303"/>
      <c r="AGY1" s="303"/>
      <c r="AGZ1" s="303"/>
      <c r="AHA1" s="303"/>
      <c r="AHB1" s="303"/>
      <c r="AHC1" s="303"/>
      <c r="AHD1" s="303"/>
      <c r="AHE1" s="303"/>
      <c r="AHF1" s="303"/>
      <c r="AHG1" s="303"/>
      <c r="AHH1" s="303"/>
      <c r="AHI1" s="303"/>
      <c r="AHJ1" s="303"/>
      <c r="AHK1" s="303"/>
      <c r="AHL1" s="303"/>
      <c r="AHM1" s="303"/>
      <c r="AHN1" s="303"/>
      <c r="AHO1" s="303" t="s">
        <v>2214</v>
      </c>
    </row>
    <row r="2" spans="1:899" ht="21" x14ac:dyDescent="0.4">
      <c r="A2" s="303"/>
      <c r="B2" s="303"/>
      <c r="C2" s="303" t="s">
        <v>1258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 t="s">
        <v>1259</v>
      </c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 t="s">
        <v>1260</v>
      </c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 t="s">
        <v>1261</v>
      </c>
      <c r="BI2" s="303"/>
      <c r="BJ2" s="303"/>
      <c r="BK2" s="303"/>
      <c r="BL2" s="303"/>
      <c r="BM2" s="303"/>
      <c r="BN2" s="303"/>
      <c r="BO2" s="303"/>
      <c r="BP2" s="303"/>
      <c r="BQ2" s="303" t="s">
        <v>1262</v>
      </c>
      <c r="BR2" s="303"/>
      <c r="BS2" s="303"/>
      <c r="BT2" s="303"/>
      <c r="BU2" s="303"/>
      <c r="BV2" s="303"/>
      <c r="BW2" s="303"/>
      <c r="BX2" s="303"/>
      <c r="BY2" s="303" t="s">
        <v>1263</v>
      </c>
      <c r="BZ2" s="303"/>
      <c r="CA2" s="303"/>
      <c r="CB2" s="303"/>
      <c r="CC2" s="303"/>
      <c r="CD2" s="303"/>
      <c r="CE2" s="303"/>
      <c r="CF2" s="303" t="s">
        <v>1264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 t="s">
        <v>1265</v>
      </c>
      <c r="CT2" s="303"/>
      <c r="CU2" s="303"/>
      <c r="CV2" s="303"/>
      <c r="CW2" s="303"/>
      <c r="CX2" s="303"/>
      <c r="CY2" s="303"/>
      <c r="CZ2" s="303"/>
      <c r="DA2" s="303" t="s">
        <v>1266</v>
      </c>
      <c r="DB2" s="303"/>
      <c r="DC2" s="303"/>
      <c r="DD2" s="303"/>
      <c r="DE2" s="303"/>
      <c r="DF2" s="303"/>
      <c r="DG2" s="303"/>
      <c r="DH2" s="303"/>
      <c r="DI2" s="303"/>
      <c r="DJ2" s="303" t="s">
        <v>1267</v>
      </c>
      <c r="DK2" s="303"/>
      <c r="DL2" s="303"/>
      <c r="DM2" s="303"/>
      <c r="DN2" s="303"/>
      <c r="DO2" s="303"/>
      <c r="DP2" s="303"/>
      <c r="DQ2" s="303"/>
      <c r="DR2" s="303"/>
      <c r="DS2" s="303" t="s">
        <v>1268</v>
      </c>
      <c r="DT2" s="303"/>
      <c r="DU2" s="303"/>
      <c r="DV2" s="303"/>
      <c r="DW2" s="303"/>
      <c r="DX2" s="303"/>
      <c r="DY2" s="303"/>
      <c r="DZ2" s="303"/>
      <c r="EA2" s="303"/>
      <c r="EB2" s="303"/>
      <c r="EC2" s="303"/>
      <c r="ED2" s="303" t="s">
        <v>1269</v>
      </c>
      <c r="EE2" s="303"/>
      <c r="EF2" s="303"/>
      <c r="EG2" s="303"/>
      <c r="EH2" s="303"/>
      <c r="EI2" s="303"/>
      <c r="EJ2" s="303"/>
      <c r="EK2" s="303"/>
      <c r="EL2" s="303"/>
      <c r="EM2" s="303" t="s">
        <v>1270</v>
      </c>
      <c r="EN2" s="303"/>
      <c r="EO2" s="303"/>
      <c r="EP2" s="303"/>
      <c r="EQ2" s="303"/>
      <c r="ER2" s="303"/>
      <c r="ES2" s="303"/>
      <c r="ET2" s="303"/>
      <c r="EU2" s="303"/>
      <c r="EV2" s="303" t="s">
        <v>1271</v>
      </c>
      <c r="EW2" s="303"/>
      <c r="EX2" s="303"/>
      <c r="EY2" s="303"/>
      <c r="EZ2" s="303"/>
      <c r="FA2" s="303"/>
      <c r="FB2" s="303"/>
      <c r="FC2" s="303"/>
      <c r="FD2" s="303"/>
      <c r="FE2" s="303"/>
      <c r="FF2" s="303"/>
      <c r="FG2" s="303"/>
      <c r="FH2" s="303" t="s">
        <v>1272</v>
      </c>
      <c r="FI2" s="303"/>
      <c r="FJ2" s="303"/>
      <c r="FK2" s="303"/>
      <c r="FL2" s="303"/>
      <c r="FM2" s="303"/>
      <c r="FN2" s="303"/>
      <c r="FO2" s="303"/>
      <c r="FP2" s="303" t="s">
        <v>1273</v>
      </c>
      <c r="FQ2" s="303"/>
      <c r="FR2" s="303"/>
      <c r="FS2" s="303"/>
      <c r="FT2" s="303"/>
      <c r="FU2" s="303"/>
      <c r="FV2" s="303"/>
      <c r="FW2" s="303"/>
      <c r="FX2" s="303"/>
      <c r="FY2" s="303"/>
      <c r="FZ2" s="303"/>
      <c r="GA2" s="303"/>
      <c r="GB2" s="303"/>
      <c r="GC2" s="303"/>
      <c r="GD2" s="303" t="s">
        <v>1274</v>
      </c>
      <c r="GE2" s="303"/>
      <c r="GF2" s="303"/>
      <c r="GG2" s="303"/>
      <c r="GH2" s="303"/>
      <c r="GI2" s="303"/>
      <c r="GJ2" s="303"/>
      <c r="GK2" s="303"/>
      <c r="GL2" s="303"/>
      <c r="GM2" s="303"/>
      <c r="GN2" s="303"/>
      <c r="GO2" s="303"/>
      <c r="GP2" s="303" t="s">
        <v>1275</v>
      </c>
      <c r="GQ2" s="303"/>
      <c r="GR2" s="303"/>
      <c r="GS2" s="303"/>
      <c r="GT2" s="303"/>
      <c r="GU2" s="303"/>
      <c r="GV2" s="303"/>
      <c r="GW2" s="303"/>
      <c r="GX2" s="303" t="s">
        <v>1276</v>
      </c>
      <c r="GY2" s="303"/>
      <c r="GZ2" s="303"/>
      <c r="HA2" s="303"/>
      <c r="HB2" s="303" t="s">
        <v>1277</v>
      </c>
      <c r="HC2" s="303"/>
      <c r="HD2" s="303"/>
      <c r="HE2" s="303"/>
      <c r="HF2" s="303"/>
      <c r="HG2" s="303"/>
      <c r="HH2" s="303"/>
      <c r="HI2" s="303" t="s">
        <v>1278</v>
      </c>
      <c r="HJ2" s="303"/>
      <c r="HK2" s="303"/>
      <c r="HL2" s="303"/>
      <c r="HM2" s="303"/>
      <c r="HN2" s="303"/>
      <c r="HO2" s="303"/>
      <c r="HP2" s="303"/>
      <c r="HQ2" s="303" t="s">
        <v>1279</v>
      </c>
      <c r="HR2" s="303"/>
      <c r="HS2" s="303"/>
      <c r="HT2" s="303"/>
      <c r="HU2" s="303"/>
      <c r="HV2" s="303"/>
      <c r="HW2" s="303"/>
      <c r="HX2" s="303"/>
      <c r="HY2" s="303"/>
      <c r="HZ2" s="303"/>
      <c r="IA2" s="303"/>
      <c r="IB2" s="303"/>
      <c r="IC2" s="303"/>
      <c r="ID2" s="303"/>
      <c r="IE2" s="303"/>
      <c r="IF2" s="303"/>
      <c r="IG2" s="303" t="s">
        <v>1280</v>
      </c>
      <c r="IH2" s="303"/>
      <c r="II2" s="303"/>
      <c r="IJ2" s="303"/>
      <c r="IK2" s="303"/>
      <c r="IL2" s="303"/>
      <c r="IM2" s="303"/>
      <c r="IN2" s="303"/>
      <c r="IO2" s="303"/>
      <c r="IP2" s="303"/>
      <c r="IQ2" s="303"/>
      <c r="IR2" s="303" t="s">
        <v>1281</v>
      </c>
      <c r="IS2" s="303"/>
      <c r="IT2" s="303"/>
      <c r="IU2" s="303"/>
      <c r="IV2" s="303"/>
      <c r="IW2" s="303"/>
      <c r="IX2" s="303"/>
      <c r="IY2" s="303"/>
      <c r="IZ2" s="303"/>
      <c r="JA2" s="303"/>
      <c r="JB2" s="303"/>
      <c r="JC2" s="303"/>
      <c r="JD2" s="303" t="s">
        <v>1282</v>
      </c>
      <c r="JE2" s="303"/>
      <c r="JF2" s="303"/>
      <c r="JG2" s="303"/>
      <c r="JH2" s="303"/>
      <c r="JI2" s="303"/>
      <c r="JJ2" s="303" t="s">
        <v>1283</v>
      </c>
      <c r="JK2" s="303"/>
      <c r="JL2" s="303"/>
      <c r="JM2" s="303"/>
      <c r="JN2" s="303"/>
      <c r="JO2" s="303"/>
      <c r="JP2" s="303"/>
      <c r="JQ2" s="303" t="s">
        <v>1284</v>
      </c>
      <c r="JR2" s="303"/>
      <c r="JS2" s="303"/>
      <c r="JT2" s="303"/>
      <c r="JU2" s="303"/>
      <c r="JV2" s="303"/>
      <c r="JW2" s="303"/>
      <c r="JX2" s="303"/>
      <c r="JY2" s="303"/>
      <c r="JZ2" s="303"/>
      <c r="KA2" s="303"/>
      <c r="KB2" s="303"/>
      <c r="KC2" s="303"/>
      <c r="KD2" s="303"/>
      <c r="KE2" s="303"/>
      <c r="KF2" s="303" t="s">
        <v>1285</v>
      </c>
      <c r="KG2" s="303"/>
      <c r="KH2" s="303"/>
      <c r="KI2" s="303"/>
      <c r="KJ2" s="303"/>
      <c r="KK2" s="303"/>
      <c r="KL2" s="303"/>
      <c r="KM2" s="303"/>
      <c r="KN2" s="303"/>
      <c r="KO2" s="303" t="s">
        <v>1286</v>
      </c>
      <c r="KP2" s="303"/>
      <c r="KQ2" s="303"/>
      <c r="KR2" s="303"/>
      <c r="KS2" s="303"/>
      <c r="KT2" s="303"/>
      <c r="KU2" s="303"/>
      <c r="KV2" s="303"/>
      <c r="KW2" s="303" t="s">
        <v>1287</v>
      </c>
      <c r="KX2" s="303"/>
      <c r="KY2" s="303"/>
      <c r="KZ2" s="303"/>
      <c r="LA2" s="303"/>
      <c r="LB2" s="303"/>
      <c r="LC2" s="303"/>
      <c r="LD2" s="303"/>
      <c r="LE2" s="303" t="s">
        <v>1288</v>
      </c>
      <c r="LF2" s="303"/>
      <c r="LG2" s="303"/>
      <c r="LH2" s="303"/>
      <c r="LI2" s="303"/>
      <c r="LJ2" s="303"/>
      <c r="LK2" s="303"/>
      <c r="LL2" s="303"/>
      <c r="LM2" s="303"/>
      <c r="LN2" s="303"/>
      <c r="LO2" s="303"/>
      <c r="LP2" s="303" t="s">
        <v>1289</v>
      </c>
      <c r="LQ2" s="303"/>
      <c r="LR2" s="303"/>
      <c r="LS2" s="303" t="s">
        <v>1290</v>
      </c>
      <c r="LT2" s="303"/>
      <c r="LU2" s="303" t="s">
        <v>1291</v>
      </c>
      <c r="LV2" s="303"/>
      <c r="LW2" s="303"/>
      <c r="LX2" s="303"/>
      <c r="LY2" s="303"/>
      <c r="LZ2" s="303"/>
      <c r="MA2" s="303"/>
      <c r="MB2" s="303"/>
      <c r="MC2" s="303"/>
      <c r="MD2" s="303"/>
      <c r="ME2" s="303" t="s">
        <v>1292</v>
      </c>
      <c r="MF2" s="303"/>
      <c r="MG2" s="303"/>
      <c r="MH2" s="303"/>
      <c r="MI2" s="303"/>
      <c r="MJ2" s="303"/>
      <c r="MK2" s="303"/>
      <c r="ML2" s="303"/>
      <c r="MM2" s="303"/>
      <c r="MN2" s="303"/>
      <c r="MO2" s="303"/>
      <c r="MP2" s="303"/>
      <c r="MQ2" s="303" t="s">
        <v>1293</v>
      </c>
      <c r="MR2" s="303"/>
      <c r="MS2" s="303"/>
      <c r="MT2" s="303"/>
      <c r="MU2" s="303"/>
      <c r="MV2" s="303"/>
      <c r="MW2" s="303"/>
      <c r="MX2" s="303"/>
      <c r="MY2" s="303"/>
      <c r="MZ2" s="303"/>
      <c r="NA2" s="303"/>
      <c r="NB2" s="303" t="s">
        <v>1294</v>
      </c>
      <c r="NC2" s="303"/>
      <c r="ND2" s="303"/>
      <c r="NE2" s="303"/>
      <c r="NF2" s="303"/>
      <c r="NG2" s="303"/>
      <c r="NH2" s="303"/>
      <c r="NI2" s="303"/>
      <c r="NJ2" s="303"/>
      <c r="NK2" s="303"/>
      <c r="NL2" s="303"/>
      <c r="NM2" s="303"/>
      <c r="NN2" s="303" t="s">
        <v>1295</v>
      </c>
      <c r="NO2" s="303"/>
      <c r="NP2" s="303"/>
      <c r="NQ2" s="303"/>
      <c r="NR2" s="303"/>
      <c r="NS2" s="303"/>
      <c r="NT2" s="303"/>
      <c r="NU2" s="303" t="s">
        <v>1296</v>
      </c>
      <c r="NV2" s="303"/>
      <c r="NW2" s="303"/>
      <c r="NX2" s="303"/>
      <c r="NY2" s="303"/>
      <c r="NZ2" s="303"/>
      <c r="OA2" s="303"/>
      <c r="OB2" s="303" t="s">
        <v>1297</v>
      </c>
      <c r="OC2" s="303"/>
      <c r="OD2" s="303"/>
      <c r="OE2" s="303"/>
      <c r="OF2" s="303"/>
      <c r="OG2" s="303"/>
      <c r="OH2" s="303"/>
      <c r="OI2" s="303"/>
      <c r="OJ2" s="303"/>
      <c r="OK2" s="303" t="s">
        <v>1298</v>
      </c>
      <c r="OL2" s="303"/>
      <c r="OM2" s="303"/>
      <c r="ON2" s="303"/>
      <c r="OO2" s="303"/>
      <c r="OP2" s="303"/>
      <c r="OQ2" s="303" t="s">
        <v>1299</v>
      </c>
      <c r="OR2" s="303"/>
      <c r="OS2" s="303"/>
      <c r="OT2" s="303"/>
      <c r="OU2" s="303"/>
      <c r="OV2" s="303"/>
      <c r="OW2" s="303"/>
      <c r="OX2" s="303"/>
      <c r="OY2" s="303"/>
      <c r="OZ2" s="303" t="s">
        <v>1300</v>
      </c>
      <c r="PA2" s="303"/>
      <c r="PB2" s="303"/>
      <c r="PC2" s="303"/>
      <c r="PD2" s="303"/>
      <c r="PE2" s="303"/>
      <c r="PF2" s="303"/>
      <c r="PG2" s="303"/>
      <c r="PH2" s="303"/>
      <c r="PI2" s="303"/>
      <c r="PJ2" s="303"/>
      <c r="PK2" s="303"/>
      <c r="PL2" s="303"/>
      <c r="PM2" s="303"/>
      <c r="PN2" s="303"/>
      <c r="PO2" s="303"/>
      <c r="PP2" s="303"/>
      <c r="PQ2" s="303"/>
      <c r="PR2" s="303" t="s">
        <v>1301</v>
      </c>
      <c r="PS2" s="303"/>
      <c r="PT2" s="303"/>
      <c r="PU2" s="303"/>
      <c r="PV2" s="303"/>
      <c r="PW2" s="303"/>
      <c r="PX2" s="303"/>
      <c r="PY2" s="303"/>
      <c r="PZ2" s="303"/>
      <c r="QA2" s="303"/>
      <c r="QB2" s="303"/>
      <c r="QC2" s="303"/>
      <c r="QD2" s="303"/>
      <c r="QE2" s="303"/>
      <c r="QF2" s="303"/>
      <c r="QG2" s="303"/>
      <c r="QH2" s="303"/>
      <c r="QI2" s="303"/>
      <c r="QJ2" s="303"/>
      <c r="QK2" s="303"/>
      <c r="QL2" s="303"/>
      <c r="QM2" s="303"/>
      <c r="QN2" s="303"/>
      <c r="QO2" s="303"/>
      <c r="QP2" s="303"/>
      <c r="QQ2" s="303"/>
      <c r="QR2" s="303" t="s">
        <v>1302</v>
      </c>
      <c r="QS2" s="303"/>
      <c r="QT2" s="303"/>
      <c r="QU2" s="303"/>
      <c r="QV2" s="303"/>
      <c r="QW2" s="303"/>
      <c r="QX2" s="303"/>
      <c r="QY2" s="303"/>
      <c r="QZ2" s="303"/>
      <c r="RA2" s="303"/>
      <c r="RB2" s="303"/>
      <c r="RC2" s="303"/>
      <c r="RD2" s="303"/>
      <c r="RE2" s="303" t="s">
        <v>1303</v>
      </c>
      <c r="RF2" s="303"/>
      <c r="RG2" s="303"/>
      <c r="RH2" s="303"/>
      <c r="RI2" s="303"/>
      <c r="RJ2" s="303"/>
      <c r="RK2" s="303"/>
      <c r="RL2" s="303"/>
      <c r="RM2" s="303"/>
      <c r="RN2" s="303"/>
      <c r="RO2" s="303"/>
      <c r="RP2" s="303"/>
      <c r="RQ2" s="303"/>
      <c r="RR2" s="303"/>
      <c r="RS2" s="303"/>
      <c r="RT2" s="303"/>
      <c r="RU2" s="303"/>
      <c r="RV2" s="303"/>
      <c r="RW2" s="303"/>
      <c r="RX2" s="303"/>
      <c r="RY2" s="303" t="s">
        <v>1304</v>
      </c>
      <c r="RZ2" s="303"/>
      <c r="SA2" s="303"/>
      <c r="SB2" s="303"/>
      <c r="SC2" s="303"/>
      <c r="SD2" s="303"/>
      <c r="SE2" s="303"/>
      <c r="SF2" s="303"/>
      <c r="SG2" s="303"/>
      <c r="SH2" s="303"/>
      <c r="SI2" s="303"/>
      <c r="SJ2" s="303"/>
      <c r="SK2" s="303" t="s">
        <v>1305</v>
      </c>
      <c r="SL2" s="303"/>
      <c r="SM2" s="303"/>
      <c r="SN2" s="303"/>
      <c r="SO2" s="303"/>
      <c r="SP2" s="303"/>
      <c r="SQ2" s="303"/>
      <c r="SR2" s="303"/>
      <c r="SS2" s="303" t="s">
        <v>1306</v>
      </c>
      <c r="ST2" s="303"/>
      <c r="SU2" s="303"/>
      <c r="SV2" s="303"/>
      <c r="SW2" s="303"/>
      <c r="SX2" s="303"/>
      <c r="SY2" s="303"/>
      <c r="SZ2" s="303"/>
      <c r="TA2" s="303"/>
      <c r="TB2" s="303"/>
      <c r="TC2" s="303"/>
      <c r="TD2" s="303"/>
      <c r="TE2" s="303"/>
      <c r="TF2" s="303"/>
      <c r="TG2" s="303" t="s">
        <v>1307</v>
      </c>
      <c r="TH2" s="303"/>
      <c r="TI2" s="303"/>
      <c r="TJ2" s="303"/>
      <c r="TK2" s="303"/>
      <c r="TL2" s="303"/>
      <c r="TM2" s="303"/>
      <c r="TN2" s="303"/>
      <c r="TO2" s="303"/>
      <c r="TP2" s="303"/>
      <c r="TQ2" s="303"/>
      <c r="TR2" s="303"/>
      <c r="TS2" s="303"/>
      <c r="TT2" s="303"/>
      <c r="TU2" s="303"/>
      <c r="TV2" s="303"/>
      <c r="TW2" s="303"/>
      <c r="TX2" s="303"/>
      <c r="TY2" s="303" t="s">
        <v>1308</v>
      </c>
      <c r="TZ2" s="303"/>
      <c r="UA2" s="303"/>
      <c r="UB2" s="303"/>
      <c r="UC2" s="303"/>
      <c r="UD2" s="303"/>
      <c r="UE2" s="303"/>
      <c r="UF2" s="303"/>
      <c r="UG2" s="303"/>
      <c r="UH2" s="303" t="s">
        <v>1309</v>
      </c>
      <c r="UI2" s="303"/>
      <c r="UJ2" s="303"/>
      <c r="UK2" s="303"/>
      <c r="UL2" s="303"/>
      <c r="UM2" s="303"/>
      <c r="UN2" s="303" t="s">
        <v>1310</v>
      </c>
      <c r="UO2" s="303"/>
      <c r="UP2" s="303"/>
      <c r="UQ2" s="303"/>
      <c r="UR2" s="303"/>
      <c r="US2" s="303"/>
      <c r="UT2" s="303"/>
      <c r="UU2" s="303"/>
      <c r="UV2" s="303"/>
      <c r="UW2" s="303"/>
      <c r="UX2" s="303"/>
      <c r="UY2" s="303"/>
      <c r="UZ2" s="303"/>
      <c r="VA2" s="303"/>
      <c r="VB2" s="303"/>
      <c r="VC2" s="303"/>
      <c r="VD2" s="303"/>
      <c r="VE2" s="303"/>
      <c r="VF2" s="303"/>
      <c r="VG2" s="303"/>
      <c r="VH2" s="303"/>
      <c r="VI2" s="303" t="s">
        <v>1311</v>
      </c>
      <c r="VJ2" s="303"/>
      <c r="VK2" s="303"/>
      <c r="VL2" s="303"/>
      <c r="VM2" s="303"/>
      <c r="VN2" s="303"/>
      <c r="VO2" s="303"/>
      <c r="VP2" s="303"/>
      <c r="VQ2" s="303"/>
      <c r="VR2" s="303"/>
      <c r="VS2" s="303"/>
      <c r="VT2" s="303"/>
      <c r="VU2" s="303"/>
      <c r="VV2" s="303"/>
      <c r="VW2" s="303"/>
      <c r="VX2" s="303"/>
      <c r="VY2" s="303" t="s">
        <v>1312</v>
      </c>
      <c r="VZ2" s="303"/>
      <c r="WA2" s="303"/>
      <c r="WB2" s="303"/>
      <c r="WC2" s="303"/>
      <c r="WD2" s="303"/>
      <c r="WE2" s="303"/>
      <c r="WF2" s="303"/>
      <c r="WG2" s="303"/>
      <c r="WH2" s="303"/>
      <c r="WI2" s="303"/>
      <c r="WJ2" s="303"/>
      <c r="WK2" s="303"/>
      <c r="WL2" s="303"/>
      <c r="WM2" s="303"/>
      <c r="WN2" s="303"/>
      <c r="WO2" s="303"/>
      <c r="WP2" s="303"/>
      <c r="WQ2" s="303"/>
      <c r="WR2" s="303"/>
      <c r="WS2" s="303"/>
      <c r="WT2" s="303"/>
      <c r="WU2" s="303"/>
      <c r="WV2" s="303"/>
      <c r="WW2" s="303"/>
      <c r="WX2" s="303"/>
      <c r="WY2" s="303"/>
      <c r="WZ2" s="303"/>
      <c r="XA2" s="303"/>
      <c r="XB2" s="303"/>
      <c r="XC2" s="303"/>
      <c r="XD2" s="303"/>
      <c r="XE2" s="303"/>
      <c r="XF2" s="303" t="s">
        <v>1313</v>
      </c>
      <c r="XG2" s="303"/>
      <c r="XH2" s="303"/>
      <c r="XI2" s="303"/>
      <c r="XJ2" s="303"/>
      <c r="XK2" s="303"/>
      <c r="XL2" s="303"/>
      <c r="XM2" s="303"/>
      <c r="XN2" s="303"/>
      <c r="XO2" s="303"/>
      <c r="XP2" s="303"/>
      <c r="XQ2" s="303"/>
      <c r="XR2" s="303"/>
      <c r="XS2" s="303"/>
      <c r="XT2" s="303"/>
      <c r="XU2" s="303"/>
      <c r="XV2" s="303"/>
      <c r="XW2" s="303"/>
      <c r="XX2" s="303"/>
      <c r="XY2" s="303"/>
      <c r="XZ2" s="303"/>
      <c r="YA2" s="303"/>
      <c r="YB2" s="303"/>
      <c r="YC2" s="303" t="s">
        <v>1314</v>
      </c>
      <c r="YD2" s="303"/>
      <c r="YE2" s="303"/>
      <c r="YF2" s="303"/>
      <c r="YG2" s="303"/>
      <c r="YH2" s="303"/>
      <c r="YI2" s="303"/>
      <c r="YJ2" s="303"/>
      <c r="YK2" s="303"/>
      <c r="YL2" s="303"/>
      <c r="YM2" s="303"/>
      <c r="YN2" s="303"/>
      <c r="YO2" s="303"/>
      <c r="YP2" s="303"/>
      <c r="YQ2" s="303"/>
      <c r="YR2" s="303"/>
      <c r="YS2" s="303"/>
      <c r="YT2" s="303" t="s">
        <v>1315</v>
      </c>
      <c r="YU2" s="303"/>
      <c r="YV2" s="303"/>
      <c r="YW2" s="303"/>
      <c r="YX2" s="303"/>
      <c r="YY2" s="303"/>
      <c r="YZ2" s="303"/>
      <c r="ZA2" s="303" t="s">
        <v>1316</v>
      </c>
      <c r="ZB2" s="303"/>
      <c r="ZC2" s="303"/>
      <c r="ZD2" s="303"/>
      <c r="ZE2" s="303"/>
      <c r="ZF2" s="303"/>
      <c r="ZG2" s="303"/>
      <c r="ZH2" s="303"/>
      <c r="ZI2" s="303"/>
      <c r="ZJ2" s="303" t="s">
        <v>1317</v>
      </c>
      <c r="ZK2" s="303"/>
      <c r="ZL2" s="303"/>
      <c r="ZM2" s="303"/>
      <c r="ZN2" s="303"/>
      <c r="ZO2" s="303"/>
      <c r="ZP2" s="303"/>
      <c r="ZQ2" s="303"/>
      <c r="ZR2" s="303"/>
      <c r="ZS2" s="303"/>
      <c r="ZT2" s="303"/>
      <c r="ZU2" s="303"/>
      <c r="ZV2" s="303"/>
      <c r="ZW2" s="303"/>
      <c r="ZX2" s="303"/>
      <c r="ZY2" s="303"/>
      <c r="ZZ2" s="303"/>
      <c r="AAA2" s="303"/>
      <c r="AAB2" s="303"/>
      <c r="AAC2" s="303"/>
      <c r="AAD2" s="303"/>
      <c r="AAE2" s="303"/>
      <c r="AAF2" s="303" t="s">
        <v>1318</v>
      </c>
      <c r="AAG2" s="303"/>
      <c r="AAH2" s="303"/>
      <c r="AAI2" s="303"/>
      <c r="AAJ2" s="303"/>
      <c r="AAK2" s="303"/>
      <c r="AAL2" s="303"/>
      <c r="AAM2" s="303" t="s">
        <v>1319</v>
      </c>
      <c r="AAN2" s="303"/>
      <c r="AAO2" s="303"/>
      <c r="AAP2" s="303"/>
      <c r="AAQ2" s="303"/>
      <c r="AAR2" s="303"/>
      <c r="AAS2" s="303"/>
      <c r="AAT2" s="303"/>
      <c r="AAU2" s="303"/>
      <c r="AAV2" s="303"/>
      <c r="AAW2" s="303"/>
      <c r="AAX2" s="303"/>
      <c r="AAY2" s="303"/>
      <c r="AAZ2" s="303"/>
      <c r="ABA2" s="303"/>
      <c r="ABB2" s="303"/>
      <c r="ABC2" s="303"/>
      <c r="ABD2" s="303"/>
      <c r="ABE2" s="303"/>
      <c r="ABF2" s="303"/>
      <c r="ABG2" s="303"/>
      <c r="ABH2" s="303"/>
      <c r="ABI2" s="303"/>
      <c r="ABJ2" s="303"/>
      <c r="ABK2" s="303"/>
      <c r="ABL2" s="303"/>
      <c r="ABM2" s="303" t="s">
        <v>1320</v>
      </c>
      <c r="ABN2" s="303"/>
      <c r="ABO2" s="303"/>
      <c r="ABP2" s="303"/>
      <c r="ABQ2" s="303"/>
      <c r="ABR2" s="303"/>
      <c r="ABS2" s="303"/>
      <c r="ABT2" s="303"/>
      <c r="ABU2" s="303"/>
      <c r="ABV2" s="303" t="s">
        <v>1321</v>
      </c>
      <c r="ABW2" s="303"/>
      <c r="ABX2" s="303"/>
      <c r="ABY2" s="303"/>
      <c r="ABZ2" s="303"/>
      <c r="ACA2" s="303"/>
      <c r="ACB2" s="303"/>
      <c r="ACC2" s="303"/>
      <c r="ACD2" s="303"/>
      <c r="ACE2" s="303"/>
      <c r="ACF2" s="303"/>
      <c r="ACG2" s="303" t="s">
        <v>1322</v>
      </c>
      <c r="ACH2" s="303"/>
      <c r="ACI2" s="303"/>
      <c r="ACJ2" s="303"/>
      <c r="ACK2" s="303"/>
      <c r="ACL2" s="303"/>
      <c r="ACM2" s="303"/>
      <c r="ACN2" s="303"/>
      <c r="ACO2" s="303"/>
      <c r="ACP2" s="303"/>
      <c r="ACQ2" s="303"/>
      <c r="ACR2" s="303"/>
      <c r="ACS2" s="303"/>
      <c r="ACT2" s="303"/>
      <c r="ACU2" s="303"/>
      <c r="ACV2" s="303"/>
      <c r="ACW2" s="303"/>
      <c r="ACX2" s="303"/>
      <c r="ACY2" s="303"/>
      <c r="ACZ2" s="303"/>
      <c r="ADA2" s="303"/>
      <c r="ADB2" s="303"/>
      <c r="ADC2" s="303"/>
      <c r="ADD2" s="303" t="s">
        <v>1323</v>
      </c>
      <c r="ADE2" s="303"/>
      <c r="ADF2" s="303"/>
      <c r="ADG2" s="303"/>
      <c r="ADH2" s="303"/>
      <c r="ADI2" s="303"/>
      <c r="ADJ2" s="303"/>
      <c r="ADK2" s="303"/>
      <c r="ADL2" s="303"/>
      <c r="ADM2" s="303" t="s">
        <v>1324</v>
      </c>
      <c r="ADN2" s="303"/>
      <c r="ADO2" s="303"/>
      <c r="ADP2" s="303" t="s">
        <v>1325</v>
      </c>
      <c r="ADQ2" s="303"/>
      <c r="ADR2" s="303"/>
      <c r="ADS2" s="303"/>
      <c r="ADT2" s="303"/>
      <c r="ADU2" s="303" t="s">
        <v>1326</v>
      </c>
      <c r="ADV2" s="303"/>
      <c r="ADW2" s="303"/>
      <c r="ADX2" s="303"/>
      <c r="ADY2" s="303"/>
      <c r="ADZ2" s="303"/>
      <c r="AEA2" s="303"/>
      <c r="AEB2" s="303"/>
      <c r="AEC2" s="303"/>
      <c r="AED2" s="303"/>
      <c r="AEE2" s="303"/>
      <c r="AEF2" s="303"/>
      <c r="AEG2" s="303"/>
      <c r="AEH2" s="303"/>
      <c r="AEI2" s="303"/>
      <c r="AEJ2" s="303"/>
      <c r="AEK2" s="303"/>
      <c r="AEL2" s="303"/>
      <c r="AEM2" s="303"/>
      <c r="AEN2" s="303"/>
      <c r="AEO2" s="303" t="s">
        <v>1327</v>
      </c>
      <c r="AEP2" s="303"/>
      <c r="AEQ2" s="303"/>
      <c r="AER2" s="303"/>
      <c r="AES2" s="303"/>
      <c r="AET2" s="303"/>
      <c r="AEU2" s="303"/>
      <c r="AEV2" s="303"/>
      <c r="AEW2" s="303"/>
      <c r="AEX2" s="303"/>
      <c r="AEY2" s="303" t="s">
        <v>1328</v>
      </c>
      <c r="AEZ2" s="303"/>
      <c r="AFA2" s="303"/>
      <c r="AFB2" s="303"/>
      <c r="AFC2" s="303"/>
      <c r="AFD2" s="303"/>
      <c r="AFE2" s="303"/>
      <c r="AFF2" s="303"/>
      <c r="AFG2" s="303"/>
      <c r="AFH2" s="303"/>
      <c r="AFI2" s="303"/>
      <c r="AFJ2" s="303"/>
      <c r="AFK2" s="303"/>
      <c r="AFL2" s="303" t="s">
        <v>1329</v>
      </c>
      <c r="AFM2" s="303"/>
      <c r="AFN2" s="303"/>
      <c r="AFO2" s="303"/>
      <c r="AFP2" s="303"/>
      <c r="AFQ2" s="303"/>
      <c r="AFR2" s="303"/>
      <c r="AFS2" s="303"/>
      <c r="AFT2" s="303"/>
      <c r="AFU2" s="303"/>
      <c r="AFV2" s="303"/>
      <c r="AFW2" s="303"/>
      <c r="AFX2" s="303" t="s">
        <v>1330</v>
      </c>
      <c r="AFY2" s="303"/>
      <c r="AFZ2" s="303"/>
      <c r="AGA2" s="303"/>
      <c r="AGB2" s="303"/>
      <c r="AGC2" s="303"/>
      <c r="AGD2" s="303"/>
      <c r="AGE2" s="303"/>
      <c r="AGF2" s="303"/>
      <c r="AGG2" s="303"/>
      <c r="AGH2" s="303"/>
      <c r="AGI2" s="303" t="s">
        <v>1331</v>
      </c>
      <c r="AGJ2" s="303"/>
      <c r="AGK2" s="303"/>
      <c r="AGL2" s="303"/>
      <c r="AGM2" s="303"/>
      <c r="AGN2" s="303"/>
      <c r="AGO2" s="303"/>
      <c r="AGP2" s="303"/>
      <c r="AGQ2" s="303" t="s">
        <v>1332</v>
      </c>
      <c r="AGR2" s="303"/>
      <c r="AGS2" s="303"/>
      <c r="AGT2" s="303"/>
      <c r="AGU2" s="303"/>
      <c r="AGV2" s="303"/>
      <c r="AGW2" s="303"/>
      <c r="AGX2" s="303"/>
      <c r="AGY2" s="303"/>
      <c r="AGZ2" s="303"/>
      <c r="AHA2" s="303"/>
      <c r="AHB2" s="303"/>
      <c r="AHC2" s="303"/>
      <c r="AHD2" s="303"/>
      <c r="AHE2" s="303"/>
      <c r="AHF2" s="303"/>
      <c r="AHG2" s="303"/>
      <c r="AHH2" s="303" t="s">
        <v>1333</v>
      </c>
      <c r="AHI2" s="303"/>
      <c r="AHJ2" s="303"/>
      <c r="AHK2" s="303"/>
      <c r="AHL2" s="303"/>
      <c r="AHM2" s="303"/>
      <c r="AHN2" s="303"/>
      <c r="AHO2" s="303"/>
    </row>
    <row r="3" spans="1:899" s="306" customFormat="1" ht="21" x14ac:dyDescent="0.4">
      <c r="A3" s="305"/>
      <c r="B3" s="305"/>
      <c r="C3" s="305">
        <v>10674</v>
      </c>
      <c r="D3" s="305">
        <v>11189</v>
      </c>
      <c r="E3" s="305">
        <v>11190</v>
      </c>
      <c r="F3" s="305">
        <v>11191</v>
      </c>
      <c r="G3" s="305">
        <v>11192</v>
      </c>
      <c r="H3" s="305">
        <v>11193</v>
      </c>
      <c r="I3" s="305">
        <v>11194</v>
      </c>
      <c r="J3" s="305">
        <v>11195</v>
      </c>
      <c r="K3" s="305">
        <v>11196</v>
      </c>
      <c r="L3" s="305">
        <v>11197</v>
      </c>
      <c r="M3" s="305">
        <v>11198</v>
      </c>
      <c r="N3" s="305">
        <v>11199</v>
      </c>
      <c r="O3" s="305">
        <v>11200</v>
      </c>
      <c r="P3" s="305">
        <v>11201</v>
      </c>
      <c r="Q3" s="305">
        <v>11202</v>
      </c>
      <c r="R3" s="305">
        <v>11454</v>
      </c>
      <c r="S3" s="305">
        <v>15012</v>
      </c>
      <c r="T3" s="305">
        <v>28823</v>
      </c>
      <c r="U3" s="305">
        <v>10713</v>
      </c>
      <c r="V3" s="305">
        <v>11119</v>
      </c>
      <c r="W3" s="305">
        <v>11120</v>
      </c>
      <c r="X3" s="305">
        <v>11121</v>
      </c>
      <c r="Y3" s="305">
        <v>11122</v>
      </c>
      <c r="Z3" s="305">
        <v>11123</v>
      </c>
      <c r="AA3" s="305">
        <v>11124</v>
      </c>
      <c r="AB3" s="305">
        <v>11125</v>
      </c>
      <c r="AC3" s="305">
        <v>11126</v>
      </c>
      <c r="AD3" s="305">
        <v>11127</v>
      </c>
      <c r="AE3" s="305">
        <v>11128</v>
      </c>
      <c r="AF3" s="305">
        <v>11129</v>
      </c>
      <c r="AG3" s="305">
        <v>11130</v>
      </c>
      <c r="AH3" s="305">
        <v>11131</v>
      </c>
      <c r="AI3" s="305">
        <v>11132</v>
      </c>
      <c r="AJ3" s="305">
        <v>11133</v>
      </c>
      <c r="AK3" s="305">
        <v>11134</v>
      </c>
      <c r="AL3" s="305">
        <v>11135</v>
      </c>
      <c r="AM3" s="305">
        <v>11136</v>
      </c>
      <c r="AN3" s="305">
        <v>11137</v>
      </c>
      <c r="AO3" s="305">
        <v>11138</v>
      </c>
      <c r="AP3" s="305">
        <v>11139</v>
      </c>
      <c r="AQ3" s="305">
        <v>11643</v>
      </c>
      <c r="AR3" s="305">
        <v>23736</v>
      </c>
      <c r="AS3" s="305">
        <v>10716</v>
      </c>
      <c r="AT3" s="305">
        <v>11173</v>
      </c>
      <c r="AU3" s="305">
        <v>11174</v>
      </c>
      <c r="AV3" s="305">
        <v>11175</v>
      </c>
      <c r="AW3" s="305">
        <v>11176</v>
      </c>
      <c r="AX3" s="305">
        <v>11177</v>
      </c>
      <c r="AY3" s="305">
        <v>11178</v>
      </c>
      <c r="AZ3" s="305">
        <v>11179</v>
      </c>
      <c r="BA3" s="305">
        <v>11180</v>
      </c>
      <c r="BB3" s="305">
        <v>11181</v>
      </c>
      <c r="BC3" s="305">
        <v>11182</v>
      </c>
      <c r="BD3" s="305">
        <v>11183</v>
      </c>
      <c r="BE3" s="305">
        <v>11453</v>
      </c>
      <c r="BF3" s="305">
        <v>11625</v>
      </c>
      <c r="BG3" s="305">
        <v>25017</v>
      </c>
      <c r="BH3" s="305">
        <v>10717</v>
      </c>
      <c r="BI3" s="305">
        <v>10718</v>
      </c>
      <c r="BJ3" s="305">
        <v>11184</v>
      </c>
      <c r="BK3" s="305">
        <v>11185</v>
      </c>
      <c r="BL3" s="305">
        <v>11186</v>
      </c>
      <c r="BM3" s="305">
        <v>11187</v>
      </c>
      <c r="BN3" s="305">
        <v>11188</v>
      </c>
      <c r="BO3" s="305">
        <v>40744</v>
      </c>
      <c r="BP3" s="305">
        <v>40745</v>
      </c>
      <c r="BQ3" s="305">
        <v>10715</v>
      </c>
      <c r="BR3" s="305">
        <v>11166</v>
      </c>
      <c r="BS3" s="305">
        <v>11167</v>
      </c>
      <c r="BT3" s="305">
        <v>11169</v>
      </c>
      <c r="BU3" s="305">
        <v>11170</v>
      </c>
      <c r="BV3" s="305">
        <v>11171</v>
      </c>
      <c r="BW3" s="305">
        <v>11172</v>
      </c>
      <c r="BX3" s="305">
        <v>11452</v>
      </c>
      <c r="BY3" s="305">
        <v>10719</v>
      </c>
      <c r="BZ3" s="305">
        <v>11203</v>
      </c>
      <c r="CA3" s="305">
        <v>11204</v>
      </c>
      <c r="CB3" s="305">
        <v>11205</v>
      </c>
      <c r="CC3" s="305">
        <v>11206</v>
      </c>
      <c r="CD3" s="305">
        <v>11207</v>
      </c>
      <c r="CE3" s="305">
        <v>11208</v>
      </c>
      <c r="CF3" s="305">
        <v>10672</v>
      </c>
      <c r="CG3" s="305">
        <v>11146</v>
      </c>
      <c r="CH3" s="305">
        <v>11147</v>
      </c>
      <c r="CI3" s="305">
        <v>11148</v>
      </c>
      <c r="CJ3" s="305">
        <v>11149</v>
      </c>
      <c r="CK3" s="305">
        <v>11150</v>
      </c>
      <c r="CL3" s="305">
        <v>11151</v>
      </c>
      <c r="CM3" s="305">
        <v>11152</v>
      </c>
      <c r="CN3" s="305">
        <v>11153</v>
      </c>
      <c r="CO3" s="305">
        <v>11154</v>
      </c>
      <c r="CP3" s="305">
        <v>11155</v>
      </c>
      <c r="CQ3" s="305">
        <v>11156</v>
      </c>
      <c r="CR3" s="305">
        <v>11157</v>
      </c>
      <c r="CS3" s="305">
        <v>10714</v>
      </c>
      <c r="CT3" s="305">
        <v>11140</v>
      </c>
      <c r="CU3" s="305">
        <v>11141</v>
      </c>
      <c r="CV3" s="305">
        <v>11142</v>
      </c>
      <c r="CW3" s="305">
        <v>11143</v>
      </c>
      <c r="CX3" s="305">
        <v>11144</v>
      </c>
      <c r="CY3" s="305">
        <v>11145</v>
      </c>
      <c r="CZ3" s="305">
        <v>24956</v>
      </c>
      <c r="DA3" s="305">
        <v>10722</v>
      </c>
      <c r="DB3" s="305">
        <v>10723</v>
      </c>
      <c r="DC3" s="305">
        <v>11238</v>
      </c>
      <c r="DD3" s="305">
        <v>11239</v>
      </c>
      <c r="DE3" s="305">
        <v>11240</v>
      </c>
      <c r="DF3" s="305">
        <v>11241</v>
      </c>
      <c r="DG3" s="305">
        <v>11242</v>
      </c>
      <c r="DH3" s="305">
        <v>11243</v>
      </c>
      <c r="DI3" s="305">
        <v>27443</v>
      </c>
      <c r="DJ3" s="305">
        <v>10676</v>
      </c>
      <c r="DK3" s="305">
        <v>11251</v>
      </c>
      <c r="DL3" s="305">
        <v>11252</v>
      </c>
      <c r="DM3" s="305">
        <v>11253</v>
      </c>
      <c r="DN3" s="305">
        <v>11254</v>
      </c>
      <c r="DO3" s="305">
        <v>11255</v>
      </c>
      <c r="DP3" s="305">
        <v>11256</v>
      </c>
      <c r="DQ3" s="305">
        <v>11257</v>
      </c>
      <c r="DR3" s="305">
        <v>11455</v>
      </c>
      <c r="DS3" s="305">
        <v>10727</v>
      </c>
      <c r="DT3" s="305">
        <v>11264</v>
      </c>
      <c r="DU3" s="305">
        <v>11265</v>
      </c>
      <c r="DV3" s="305">
        <v>11266</v>
      </c>
      <c r="DW3" s="305">
        <v>11267</v>
      </c>
      <c r="DX3" s="305">
        <v>11268</v>
      </c>
      <c r="DY3" s="305">
        <v>11269</v>
      </c>
      <c r="DZ3" s="305">
        <v>11270</v>
      </c>
      <c r="EA3" s="305">
        <v>11271</v>
      </c>
      <c r="EB3" s="305">
        <v>11272</v>
      </c>
      <c r="EC3" s="305">
        <v>11457</v>
      </c>
      <c r="ED3" s="305">
        <v>10724</v>
      </c>
      <c r="EE3" s="305">
        <v>10725</v>
      </c>
      <c r="EF3" s="305">
        <v>11244</v>
      </c>
      <c r="EG3" s="305">
        <v>11245</v>
      </c>
      <c r="EH3" s="305">
        <v>11246</v>
      </c>
      <c r="EI3" s="305">
        <v>11247</v>
      </c>
      <c r="EJ3" s="305">
        <v>11248</v>
      </c>
      <c r="EK3" s="305">
        <v>11249</v>
      </c>
      <c r="EL3" s="305">
        <v>11250</v>
      </c>
      <c r="EM3" s="305">
        <v>10673</v>
      </c>
      <c r="EN3" s="305">
        <v>11158</v>
      </c>
      <c r="EO3" s="305">
        <v>11159</v>
      </c>
      <c r="EP3" s="305">
        <v>11160</v>
      </c>
      <c r="EQ3" s="305">
        <v>11161</v>
      </c>
      <c r="ER3" s="305">
        <v>11162</v>
      </c>
      <c r="ES3" s="305">
        <v>11163</v>
      </c>
      <c r="ET3" s="305">
        <v>11164</v>
      </c>
      <c r="EU3" s="305">
        <v>11165</v>
      </c>
      <c r="EV3" s="305">
        <v>10721</v>
      </c>
      <c r="EW3" s="305">
        <v>11228</v>
      </c>
      <c r="EX3" s="305">
        <v>11229</v>
      </c>
      <c r="EY3" s="305">
        <v>11230</v>
      </c>
      <c r="EZ3" s="305">
        <v>11231</v>
      </c>
      <c r="FA3" s="305">
        <v>11232</v>
      </c>
      <c r="FB3" s="305">
        <v>11233</v>
      </c>
      <c r="FC3" s="305">
        <v>11234</v>
      </c>
      <c r="FD3" s="305">
        <v>11235</v>
      </c>
      <c r="FE3" s="305">
        <v>11236</v>
      </c>
      <c r="FF3" s="305">
        <v>14135</v>
      </c>
      <c r="FG3" s="305">
        <v>28010</v>
      </c>
      <c r="FH3" s="305">
        <v>10694</v>
      </c>
      <c r="FI3" s="305">
        <v>10802</v>
      </c>
      <c r="FJ3" s="305">
        <v>10803</v>
      </c>
      <c r="FK3" s="305">
        <v>10804</v>
      </c>
      <c r="FL3" s="305">
        <v>10805</v>
      </c>
      <c r="FM3" s="305">
        <v>10806</v>
      </c>
      <c r="FN3" s="305">
        <v>27974</v>
      </c>
      <c r="FO3" s="305">
        <v>27975</v>
      </c>
      <c r="FP3" s="305">
        <v>10675</v>
      </c>
      <c r="FQ3" s="305">
        <v>11209</v>
      </c>
      <c r="FR3" s="305">
        <v>11210</v>
      </c>
      <c r="FS3" s="305">
        <v>11211</v>
      </c>
      <c r="FT3" s="305">
        <v>11212</v>
      </c>
      <c r="FU3" s="305">
        <v>11213</v>
      </c>
      <c r="FV3" s="305">
        <v>11214</v>
      </c>
      <c r="FW3" s="305">
        <v>11215</v>
      </c>
      <c r="FX3" s="305">
        <v>11216</v>
      </c>
      <c r="FY3" s="305">
        <v>11217</v>
      </c>
      <c r="FZ3" s="305">
        <v>11218</v>
      </c>
      <c r="GA3" s="305">
        <v>11219</v>
      </c>
      <c r="GB3" s="305">
        <v>11220</v>
      </c>
      <c r="GC3" s="305">
        <v>40749</v>
      </c>
      <c r="GD3" s="305">
        <v>10726</v>
      </c>
      <c r="GE3" s="305">
        <v>11258</v>
      </c>
      <c r="GF3" s="305">
        <v>11259</v>
      </c>
      <c r="GG3" s="305">
        <v>11260</v>
      </c>
      <c r="GH3" s="305">
        <v>11261</v>
      </c>
      <c r="GI3" s="305">
        <v>11262</v>
      </c>
      <c r="GJ3" s="305">
        <v>11263</v>
      </c>
      <c r="GK3" s="305">
        <v>11456</v>
      </c>
      <c r="GL3" s="305">
        <v>11631</v>
      </c>
      <c r="GM3" s="305">
        <v>27978</v>
      </c>
      <c r="GN3" s="305">
        <v>27979</v>
      </c>
      <c r="GO3" s="305">
        <v>27980</v>
      </c>
      <c r="GP3" s="305">
        <v>10720</v>
      </c>
      <c r="GQ3" s="305">
        <v>11221</v>
      </c>
      <c r="GR3" s="305">
        <v>11222</v>
      </c>
      <c r="GS3" s="305">
        <v>11223</v>
      </c>
      <c r="GT3" s="305">
        <v>11224</v>
      </c>
      <c r="GU3" s="305">
        <v>11225</v>
      </c>
      <c r="GV3" s="305">
        <v>11226</v>
      </c>
      <c r="GW3" s="305">
        <v>11227</v>
      </c>
      <c r="GX3" s="305">
        <v>10698</v>
      </c>
      <c r="GY3" s="305">
        <v>10863</v>
      </c>
      <c r="GZ3" s="305">
        <v>10864</v>
      </c>
      <c r="HA3" s="305">
        <v>10865</v>
      </c>
      <c r="HB3" s="305">
        <v>10686</v>
      </c>
      <c r="HC3" s="305">
        <v>10756</v>
      </c>
      <c r="HD3" s="305">
        <v>10757</v>
      </c>
      <c r="HE3" s="305">
        <v>10758</v>
      </c>
      <c r="HF3" s="305">
        <v>10759</v>
      </c>
      <c r="HG3" s="305">
        <v>10760</v>
      </c>
      <c r="HH3" s="305">
        <v>28875</v>
      </c>
      <c r="HI3" s="305">
        <v>10687</v>
      </c>
      <c r="HJ3" s="305">
        <v>10761</v>
      </c>
      <c r="HK3" s="305">
        <v>10762</v>
      </c>
      <c r="HL3" s="305">
        <v>10763</v>
      </c>
      <c r="HM3" s="305">
        <v>10764</v>
      </c>
      <c r="HN3" s="305">
        <v>10765</v>
      </c>
      <c r="HO3" s="305">
        <v>10766</v>
      </c>
      <c r="HP3" s="305">
        <v>10767</v>
      </c>
      <c r="HQ3" s="305">
        <v>10660</v>
      </c>
      <c r="HR3" s="305">
        <v>10688</v>
      </c>
      <c r="HS3" s="305">
        <v>10768</v>
      </c>
      <c r="HT3" s="305">
        <v>10769</v>
      </c>
      <c r="HU3" s="305">
        <v>10770</v>
      </c>
      <c r="HV3" s="305">
        <v>10771</v>
      </c>
      <c r="HW3" s="305">
        <v>10772</v>
      </c>
      <c r="HX3" s="305">
        <v>10773</v>
      </c>
      <c r="HY3" s="305">
        <v>10774</v>
      </c>
      <c r="HZ3" s="305">
        <v>10775</v>
      </c>
      <c r="IA3" s="305">
        <v>10776</v>
      </c>
      <c r="IB3" s="305">
        <v>10777</v>
      </c>
      <c r="IC3" s="305">
        <v>10778</v>
      </c>
      <c r="ID3" s="305">
        <v>10779</v>
      </c>
      <c r="IE3" s="305">
        <v>10780</v>
      </c>
      <c r="IF3" s="305">
        <v>10781</v>
      </c>
      <c r="IG3" s="305">
        <v>10690</v>
      </c>
      <c r="IH3" s="305">
        <v>10691</v>
      </c>
      <c r="II3" s="305">
        <v>10789</v>
      </c>
      <c r="IJ3" s="305">
        <v>10790</v>
      </c>
      <c r="IK3" s="305">
        <v>10791</v>
      </c>
      <c r="IL3" s="305">
        <v>10792</v>
      </c>
      <c r="IM3" s="305">
        <v>10793</v>
      </c>
      <c r="IN3" s="305">
        <v>10794</v>
      </c>
      <c r="IO3" s="305">
        <v>10795</v>
      </c>
      <c r="IP3" s="305">
        <v>10796</v>
      </c>
      <c r="IQ3" s="305">
        <v>10797</v>
      </c>
      <c r="IR3" s="305">
        <v>10661</v>
      </c>
      <c r="IS3" s="305">
        <v>10695</v>
      </c>
      <c r="IT3" s="305">
        <v>10807</v>
      </c>
      <c r="IU3" s="305">
        <v>10808</v>
      </c>
      <c r="IV3" s="305">
        <v>10809</v>
      </c>
      <c r="IW3" s="305">
        <v>10810</v>
      </c>
      <c r="IX3" s="305">
        <v>10811</v>
      </c>
      <c r="IY3" s="305">
        <v>10812</v>
      </c>
      <c r="IZ3" s="305">
        <v>10813</v>
      </c>
      <c r="JA3" s="305">
        <v>10814</v>
      </c>
      <c r="JB3" s="305">
        <v>10815</v>
      </c>
      <c r="JC3" s="305">
        <v>10816</v>
      </c>
      <c r="JD3" s="305">
        <v>10692</v>
      </c>
      <c r="JE3" s="305">
        <v>10693</v>
      </c>
      <c r="JF3" s="305">
        <v>10798</v>
      </c>
      <c r="JG3" s="305">
        <v>10799</v>
      </c>
      <c r="JH3" s="305">
        <v>10800</v>
      </c>
      <c r="JI3" s="305">
        <v>10801</v>
      </c>
      <c r="JJ3" s="305">
        <v>10689</v>
      </c>
      <c r="JK3" s="305">
        <v>10782</v>
      </c>
      <c r="JL3" s="305">
        <v>10784</v>
      </c>
      <c r="JM3" s="305">
        <v>10785</v>
      </c>
      <c r="JN3" s="305">
        <v>10786</v>
      </c>
      <c r="JO3" s="305">
        <v>10787</v>
      </c>
      <c r="JP3" s="305">
        <v>10788</v>
      </c>
      <c r="JQ3" s="305">
        <v>10731</v>
      </c>
      <c r="JR3" s="305">
        <v>10732</v>
      </c>
      <c r="JS3" s="305">
        <v>11278</v>
      </c>
      <c r="JT3" s="305">
        <v>11279</v>
      </c>
      <c r="JU3" s="305">
        <v>11280</v>
      </c>
      <c r="JV3" s="305">
        <v>11281</v>
      </c>
      <c r="JW3" s="305">
        <v>11282</v>
      </c>
      <c r="JX3" s="305">
        <v>11283</v>
      </c>
      <c r="JY3" s="305">
        <v>11284</v>
      </c>
      <c r="JZ3" s="305">
        <v>11285</v>
      </c>
      <c r="KA3" s="305">
        <v>11286</v>
      </c>
      <c r="KB3" s="305">
        <v>11287</v>
      </c>
      <c r="KC3" s="305">
        <v>11288</v>
      </c>
      <c r="KD3" s="305">
        <v>14136</v>
      </c>
      <c r="KE3" s="305">
        <v>21948</v>
      </c>
      <c r="KF3" s="305">
        <v>10679</v>
      </c>
      <c r="KG3" s="305">
        <v>11297</v>
      </c>
      <c r="KH3" s="305">
        <v>11298</v>
      </c>
      <c r="KI3" s="305">
        <v>11299</v>
      </c>
      <c r="KJ3" s="305">
        <v>11300</v>
      </c>
      <c r="KK3" s="305">
        <v>11301</v>
      </c>
      <c r="KL3" s="305">
        <v>11302</v>
      </c>
      <c r="KM3" s="305">
        <v>11303</v>
      </c>
      <c r="KN3" s="305">
        <v>13819</v>
      </c>
      <c r="KO3" s="305">
        <v>10737</v>
      </c>
      <c r="KP3" s="305">
        <v>11315</v>
      </c>
      <c r="KQ3" s="305">
        <v>11316</v>
      </c>
      <c r="KR3" s="305">
        <v>11317</v>
      </c>
      <c r="KS3" s="305">
        <v>11318</v>
      </c>
      <c r="KT3" s="305">
        <v>11319</v>
      </c>
      <c r="KU3" s="305">
        <v>11320</v>
      </c>
      <c r="KV3" s="305">
        <v>11321</v>
      </c>
      <c r="KW3" s="305">
        <v>10736</v>
      </c>
      <c r="KX3" s="305">
        <v>11308</v>
      </c>
      <c r="KY3" s="305">
        <v>11309</v>
      </c>
      <c r="KZ3" s="305">
        <v>11310</v>
      </c>
      <c r="LA3" s="305">
        <v>11311</v>
      </c>
      <c r="LB3" s="305">
        <v>11312</v>
      </c>
      <c r="LC3" s="305">
        <v>11313</v>
      </c>
      <c r="LD3" s="305">
        <v>11314</v>
      </c>
      <c r="LE3" s="305">
        <v>10677</v>
      </c>
      <c r="LF3" s="305">
        <v>10728</v>
      </c>
      <c r="LG3" s="305">
        <v>10729</v>
      </c>
      <c r="LH3" s="305">
        <v>10730</v>
      </c>
      <c r="LI3" s="305">
        <v>11273</v>
      </c>
      <c r="LJ3" s="305">
        <v>11274</v>
      </c>
      <c r="LK3" s="305">
        <v>11275</v>
      </c>
      <c r="LL3" s="305">
        <v>11276</v>
      </c>
      <c r="LM3" s="305">
        <v>11277</v>
      </c>
      <c r="LN3" s="305">
        <v>11458</v>
      </c>
      <c r="LO3" s="305">
        <v>28858</v>
      </c>
      <c r="LP3" s="305">
        <v>10735</v>
      </c>
      <c r="LQ3" s="305">
        <v>11306</v>
      </c>
      <c r="LR3" s="305">
        <v>11307</v>
      </c>
      <c r="LS3" s="305">
        <v>10734</v>
      </c>
      <c r="LT3" s="305">
        <v>11304</v>
      </c>
      <c r="LU3" s="305">
        <v>10678</v>
      </c>
      <c r="LV3" s="305">
        <v>10733</v>
      </c>
      <c r="LW3" s="305">
        <v>11289</v>
      </c>
      <c r="LX3" s="305">
        <v>11290</v>
      </c>
      <c r="LY3" s="305">
        <v>11291</v>
      </c>
      <c r="LZ3" s="305">
        <v>11292</v>
      </c>
      <c r="MA3" s="305">
        <v>11293</v>
      </c>
      <c r="MB3" s="305">
        <v>11294</v>
      </c>
      <c r="MC3" s="305">
        <v>11295</v>
      </c>
      <c r="MD3" s="305">
        <v>11296</v>
      </c>
      <c r="ME3" s="305">
        <v>10664</v>
      </c>
      <c r="MF3" s="305">
        <v>10834</v>
      </c>
      <c r="MG3" s="305">
        <v>10835</v>
      </c>
      <c r="MH3" s="305">
        <v>10836</v>
      </c>
      <c r="MI3" s="305">
        <v>10837</v>
      </c>
      <c r="MJ3" s="305">
        <v>10838</v>
      </c>
      <c r="MK3" s="305">
        <v>10839</v>
      </c>
      <c r="ML3" s="305">
        <v>10840</v>
      </c>
      <c r="MM3" s="305">
        <v>10841</v>
      </c>
      <c r="MN3" s="305">
        <v>10842</v>
      </c>
      <c r="MO3" s="305">
        <v>10843</v>
      </c>
      <c r="MP3" s="305">
        <v>10844</v>
      </c>
      <c r="MQ3" s="305">
        <v>10697</v>
      </c>
      <c r="MR3" s="305">
        <v>10833</v>
      </c>
      <c r="MS3" s="305">
        <v>10850</v>
      </c>
      <c r="MT3" s="305">
        <v>10851</v>
      </c>
      <c r="MU3" s="305">
        <v>10852</v>
      </c>
      <c r="MV3" s="305">
        <v>10853</v>
      </c>
      <c r="MW3" s="305">
        <v>10854</v>
      </c>
      <c r="MX3" s="305">
        <v>10855</v>
      </c>
      <c r="MY3" s="305">
        <v>10856</v>
      </c>
      <c r="MZ3" s="305">
        <v>13747</v>
      </c>
      <c r="NA3" s="305">
        <v>31327</v>
      </c>
      <c r="NB3" s="305">
        <v>10662</v>
      </c>
      <c r="NC3" s="305">
        <v>10817</v>
      </c>
      <c r="ND3" s="305">
        <v>10818</v>
      </c>
      <c r="NE3" s="305">
        <v>10819</v>
      </c>
      <c r="NF3" s="305">
        <v>10820</v>
      </c>
      <c r="NG3" s="305">
        <v>10821</v>
      </c>
      <c r="NH3" s="305">
        <v>10822</v>
      </c>
      <c r="NI3" s="305">
        <v>10823</v>
      </c>
      <c r="NJ3" s="305">
        <v>10824</v>
      </c>
      <c r="NK3" s="305">
        <v>10825</v>
      </c>
      <c r="NL3" s="305">
        <v>10826</v>
      </c>
      <c r="NM3" s="305">
        <v>28006</v>
      </c>
      <c r="NN3" s="305">
        <v>10696</v>
      </c>
      <c r="NO3" s="305">
        <v>10845</v>
      </c>
      <c r="NP3" s="305">
        <v>10846</v>
      </c>
      <c r="NQ3" s="305">
        <v>10847</v>
      </c>
      <c r="NR3" s="305">
        <v>10848</v>
      </c>
      <c r="NS3" s="305">
        <v>10849</v>
      </c>
      <c r="NT3" s="305">
        <v>13816</v>
      </c>
      <c r="NU3" s="305">
        <v>10665</v>
      </c>
      <c r="NV3" s="305">
        <v>10857</v>
      </c>
      <c r="NW3" s="305">
        <v>10858</v>
      </c>
      <c r="NX3" s="305">
        <v>10859</v>
      </c>
      <c r="NY3" s="305">
        <v>10860</v>
      </c>
      <c r="NZ3" s="305">
        <v>10861</v>
      </c>
      <c r="OA3" s="305">
        <v>10862</v>
      </c>
      <c r="OB3" s="305">
        <v>10663</v>
      </c>
      <c r="OC3" s="305">
        <v>10827</v>
      </c>
      <c r="OD3" s="305">
        <v>10828</v>
      </c>
      <c r="OE3" s="305">
        <v>10829</v>
      </c>
      <c r="OF3" s="305">
        <v>10830</v>
      </c>
      <c r="OG3" s="305">
        <v>10831</v>
      </c>
      <c r="OH3" s="305">
        <v>10832</v>
      </c>
      <c r="OI3" s="305">
        <v>22734</v>
      </c>
      <c r="OJ3" s="305">
        <v>23962</v>
      </c>
      <c r="OK3" s="305">
        <v>10685</v>
      </c>
      <c r="OL3" s="305">
        <v>10752</v>
      </c>
      <c r="OM3" s="305">
        <v>10753</v>
      </c>
      <c r="ON3" s="305">
        <v>10754</v>
      </c>
      <c r="OO3" s="305">
        <v>10755</v>
      </c>
      <c r="OP3" s="305">
        <v>28785</v>
      </c>
      <c r="OQ3" s="305">
        <v>10699</v>
      </c>
      <c r="OR3" s="305">
        <v>10866</v>
      </c>
      <c r="OS3" s="305">
        <v>10867</v>
      </c>
      <c r="OT3" s="305">
        <v>10868</v>
      </c>
      <c r="OU3" s="305">
        <v>10869</v>
      </c>
      <c r="OV3" s="305">
        <v>10870</v>
      </c>
      <c r="OW3" s="305">
        <v>13817</v>
      </c>
      <c r="OX3" s="305">
        <v>28849</v>
      </c>
      <c r="OY3" s="305">
        <v>28850</v>
      </c>
      <c r="OZ3" s="305">
        <v>10709</v>
      </c>
      <c r="PA3" s="305">
        <v>11077</v>
      </c>
      <c r="PB3" s="305">
        <v>11078</v>
      </c>
      <c r="PC3" s="305">
        <v>11079</v>
      </c>
      <c r="PD3" s="305">
        <v>11080</v>
      </c>
      <c r="PE3" s="305">
        <v>11081</v>
      </c>
      <c r="PF3" s="305">
        <v>11082</v>
      </c>
      <c r="PG3" s="305">
        <v>11083</v>
      </c>
      <c r="PH3" s="305">
        <v>11084</v>
      </c>
      <c r="PI3" s="305">
        <v>11085</v>
      </c>
      <c r="PJ3" s="305">
        <v>11086</v>
      </c>
      <c r="PK3" s="305">
        <v>11087</v>
      </c>
      <c r="PL3" s="305">
        <v>11088</v>
      </c>
      <c r="PM3" s="305">
        <v>11449</v>
      </c>
      <c r="PN3" s="305">
        <v>28017</v>
      </c>
      <c r="PO3" s="305">
        <v>28789</v>
      </c>
      <c r="PP3" s="305">
        <v>28790</v>
      </c>
      <c r="PQ3" s="305">
        <v>28791</v>
      </c>
      <c r="PR3" s="305">
        <v>10670</v>
      </c>
      <c r="PS3" s="305">
        <v>10995</v>
      </c>
      <c r="PT3" s="305">
        <v>10996</v>
      </c>
      <c r="PU3" s="305">
        <v>10997</v>
      </c>
      <c r="PV3" s="305">
        <v>10998</v>
      </c>
      <c r="PW3" s="305">
        <v>10999</v>
      </c>
      <c r="PX3" s="305">
        <v>11000</v>
      </c>
      <c r="PY3" s="305">
        <v>11001</v>
      </c>
      <c r="PZ3" s="305">
        <v>11002</v>
      </c>
      <c r="QA3" s="305">
        <v>11003</v>
      </c>
      <c r="QB3" s="305">
        <v>11004</v>
      </c>
      <c r="QC3" s="305">
        <v>11005</v>
      </c>
      <c r="QD3" s="305">
        <v>11006</v>
      </c>
      <c r="QE3" s="305">
        <v>11007</v>
      </c>
      <c r="QF3" s="305">
        <v>11008</v>
      </c>
      <c r="QG3" s="305">
        <v>11009</v>
      </c>
      <c r="QH3" s="305">
        <v>11010</v>
      </c>
      <c r="QI3" s="305">
        <v>11011</v>
      </c>
      <c r="QJ3" s="305">
        <v>11012</v>
      </c>
      <c r="QK3" s="305">
        <v>11445</v>
      </c>
      <c r="QL3" s="305">
        <v>12275</v>
      </c>
      <c r="QM3" s="305">
        <v>14132</v>
      </c>
      <c r="QN3" s="305">
        <v>77649</v>
      </c>
      <c r="QO3" s="305">
        <v>77650</v>
      </c>
      <c r="QP3" s="305">
        <v>77651</v>
      </c>
      <c r="QQ3" s="305">
        <v>77652</v>
      </c>
      <c r="QR3" s="305">
        <v>10707</v>
      </c>
      <c r="QS3" s="305">
        <v>11051</v>
      </c>
      <c r="QT3" s="305">
        <v>11052</v>
      </c>
      <c r="QU3" s="305">
        <v>11053</v>
      </c>
      <c r="QV3" s="305">
        <v>11054</v>
      </c>
      <c r="QW3" s="305">
        <v>11055</v>
      </c>
      <c r="QX3" s="305">
        <v>11056</v>
      </c>
      <c r="QY3" s="305">
        <v>11057</v>
      </c>
      <c r="QZ3" s="305">
        <v>11058</v>
      </c>
      <c r="RA3" s="305">
        <v>11059</v>
      </c>
      <c r="RB3" s="305">
        <v>11060</v>
      </c>
      <c r="RC3" s="305">
        <v>24704</v>
      </c>
      <c r="RD3" s="305">
        <v>28843</v>
      </c>
      <c r="RE3" s="305">
        <v>10708</v>
      </c>
      <c r="RF3" s="305">
        <v>11061</v>
      </c>
      <c r="RG3" s="305">
        <v>11062</v>
      </c>
      <c r="RH3" s="305">
        <v>11063</v>
      </c>
      <c r="RI3" s="305">
        <v>11064</v>
      </c>
      <c r="RJ3" s="305">
        <v>11065</v>
      </c>
      <c r="RK3" s="305">
        <v>11066</v>
      </c>
      <c r="RL3" s="305">
        <v>11067</v>
      </c>
      <c r="RM3" s="305">
        <v>11068</v>
      </c>
      <c r="RN3" s="305">
        <v>11069</v>
      </c>
      <c r="RO3" s="305">
        <v>11070</v>
      </c>
      <c r="RP3" s="305">
        <v>11071</v>
      </c>
      <c r="RQ3" s="305">
        <v>11072</v>
      </c>
      <c r="RR3" s="305">
        <v>11073</v>
      </c>
      <c r="RS3" s="305">
        <v>11074</v>
      </c>
      <c r="RT3" s="305">
        <v>11075</v>
      </c>
      <c r="RU3" s="305">
        <v>11076</v>
      </c>
      <c r="RV3" s="305">
        <v>27988</v>
      </c>
      <c r="RW3" s="305">
        <v>27989</v>
      </c>
      <c r="RX3" s="305">
        <v>27990</v>
      </c>
      <c r="RY3" s="305">
        <v>10711</v>
      </c>
      <c r="RZ3" s="305">
        <v>11104</v>
      </c>
      <c r="SA3" s="305">
        <v>11105</v>
      </c>
      <c r="SB3" s="305">
        <v>11106</v>
      </c>
      <c r="SC3" s="305">
        <v>11107</v>
      </c>
      <c r="SD3" s="305">
        <v>11108</v>
      </c>
      <c r="SE3" s="305">
        <v>11109</v>
      </c>
      <c r="SF3" s="305">
        <v>11110</v>
      </c>
      <c r="SG3" s="305">
        <v>11111</v>
      </c>
      <c r="SH3" s="305">
        <v>11112</v>
      </c>
      <c r="SI3" s="305">
        <v>11451</v>
      </c>
      <c r="SJ3" s="305">
        <v>40840</v>
      </c>
      <c r="SK3" s="305">
        <v>11040</v>
      </c>
      <c r="SL3" s="305">
        <v>11041</v>
      </c>
      <c r="SM3" s="305">
        <v>11043</v>
      </c>
      <c r="SN3" s="305">
        <v>11046</v>
      </c>
      <c r="SO3" s="305">
        <v>11047</v>
      </c>
      <c r="SP3" s="305">
        <v>11048</v>
      </c>
      <c r="SQ3" s="305">
        <v>11049</v>
      </c>
      <c r="SR3" s="305">
        <v>11050</v>
      </c>
      <c r="SS3" s="305">
        <v>10705</v>
      </c>
      <c r="ST3" s="305">
        <v>11030</v>
      </c>
      <c r="SU3" s="305">
        <v>11031</v>
      </c>
      <c r="SV3" s="305">
        <v>11032</v>
      </c>
      <c r="SW3" s="305">
        <v>11033</v>
      </c>
      <c r="SX3" s="305">
        <v>11034</v>
      </c>
      <c r="SY3" s="305">
        <v>11035</v>
      </c>
      <c r="SZ3" s="305">
        <v>11036</v>
      </c>
      <c r="TA3" s="305">
        <v>11037</v>
      </c>
      <c r="TB3" s="305">
        <v>11038</v>
      </c>
      <c r="TC3" s="305">
        <v>11039</v>
      </c>
      <c r="TD3" s="305">
        <v>11447</v>
      </c>
      <c r="TE3" s="305">
        <v>14133</v>
      </c>
      <c r="TF3" s="305">
        <v>28861</v>
      </c>
      <c r="TG3" s="305">
        <v>10710</v>
      </c>
      <c r="TH3" s="305">
        <v>11089</v>
      </c>
      <c r="TI3" s="305">
        <v>11090</v>
      </c>
      <c r="TJ3" s="305">
        <v>11091</v>
      </c>
      <c r="TK3" s="305">
        <v>11092</v>
      </c>
      <c r="TL3" s="305">
        <v>11093</v>
      </c>
      <c r="TM3" s="305">
        <v>11094</v>
      </c>
      <c r="TN3" s="305">
        <v>11095</v>
      </c>
      <c r="TO3" s="305">
        <v>11096</v>
      </c>
      <c r="TP3" s="305">
        <v>11097</v>
      </c>
      <c r="TQ3" s="305">
        <v>11098</v>
      </c>
      <c r="TR3" s="305">
        <v>11099</v>
      </c>
      <c r="TS3" s="305">
        <v>11100</v>
      </c>
      <c r="TT3" s="305">
        <v>11101</v>
      </c>
      <c r="TU3" s="305">
        <v>11102</v>
      </c>
      <c r="TV3" s="305">
        <v>11103</v>
      </c>
      <c r="TW3" s="305">
        <v>11450</v>
      </c>
      <c r="TX3" s="305">
        <v>21323</v>
      </c>
      <c r="TY3" s="305">
        <v>10706</v>
      </c>
      <c r="TZ3" s="305">
        <v>11042</v>
      </c>
      <c r="UA3" s="305">
        <v>11044</v>
      </c>
      <c r="UB3" s="305">
        <v>11045</v>
      </c>
      <c r="UC3" s="305">
        <v>11448</v>
      </c>
      <c r="UD3" s="305">
        <v>21356</v>
      </c>
      <c r="UE3" s="305">
        <v>28778</v>
      </c>
      <c r="UF3" s="305">
        <v>28811</v>
      </c>
      <c r="UG3" s="305">
        <v>28815</v>
      </c>
      <c r="UH3" s="305">
        <v>10704</v>
      </c>
      <c r="UI3" s="305">
        <v>10991</v>
      </c>
      <c r="UJ3" s="305">
        <v>10992</v>
      </c>
      <c r="UK3" s="305">
        <v>10993</v>
      </c>
      <c r="UL3" s="305">
        <v>10994</v>
      </c>
      <c r="UM3" s="305">
        <v>23367</v>
      </c>
      <c r="UN3" s="305">
        <v>10671</v>
      </c>
      <c r="UO3" s="305">
        <v>11013</v>
      </c>
      <c r="UP3" s="305">
        <v>11014</v>
      </c>
      <c r="UQ3" s="305">
        <v>11015</v>
      </c>
      <c r="UR3" s="305">
        <v>11016</v>
      </c>
      <c r="US3" s="305">
        <v>11017</v>
      </c>
      <c r="UT3" s="305">
        <v>11018</v>
      </c>
      <c r="UU3" s="305">
        <v>11019</v>
      </c>
      <c r="UV3" s="305">
        <v>11020</v>
      </c>
      <c r="UW3" s="305">
        <v>11021</v>
      </c>
      <c r="UX3" s="305">
        <v>11022</v>
      </c>
      <c r="UY3" s="305">
        <v>11023</v>
      </c>
      <c r="UZ3" s="305">
        <v>11024</v>
      </c>
      <c r="VA3" s="305">
        <v>11025</v>
      </c>
      <c r="VB3" s="305">
        <v>11026</v>
      </c>
      <c r="VC3" s="305">
        <v>11027</v>
      </c>
      <c r="VD3" s="305">
        <v>11028</v>
      </c>
      <c r="VE3" s="305">
        <v>11029</v>
      </c>
      <c r="VF3" s="305">
        <v>11446</v>
      </c>
      <c r="VG3" s="305">
        <v>25058</v>
      </c>
      <c r="VH3" s="305">
        <v>25059</v>
      </c>
      <c r="VI3" s="305">
        <v>4007</v>
      </c>
      <c r="VJ3" s="305">
        <v>10702</v>
      </c>
      <c r="VK3" s="305">
        <v>10970</v>
      </c>
      <c r="VL3" s="305">
        <v>10971</v>
      </c>
      <c r="VM3" s="305">
        <v>10972</v>
      </c>
      <c r="VN3" s="305">
        <v>10973</v>
      </c>
      <c r="VO3" s="305">
        <v>10974</v>
      </c>
      <c r="VP3" s="305">
        <v>10975</v>
      </c>
      <c r="VQ3" s="305">
        <v>10976</v>
      </c>
      <c r="VR3" s="305">
        <v>10977</v>
      </c>
      <c r="VS3" s="305">
        <v>10978</v>
      </c>
      <c r="VT3" s="305">
        <v>10979</v>
      </c>
      <c r="VU3" s="305">
        <v>10980</v>
      </c>
      <c r="VV3" s="305">
        <v>10981</v>
      </c>
      <c r="VW3" s="305">
        <v>10982</v>
      </c>
      <c r="VX3" s="305">
        <v>10983</v>
      </c>
      <c r="VY3" s="305">
        <v>10666</v>
      </c>
      <c r="VZ3" s="305">
        <v>10871</v>
      </c>
      <c r="WA3" s="305">
        <v>10872</v>
      </c>
      <c r="WB3" s="305">
        <v>10873</v>
      </c>
      <c r="WC3" s="305">
        <v>10874</v>
      </c>
      <c r="WD3" s="305">
        <v>10875</v>
      </c>
      <c r="WE3" s="305">
        <v>10876</v>
      </c>
      <c r="WF3" s="305">
        <v>10877</v>
      </c>
      <c r="WG3" s="305">
        <v>10878</v>
      </c>
      <c r="WH3" s="305">
        <v>10879</v>
      </c>
      <c r="WI3" s="305">
        <v>10880</v>
      </c>
      <c r="WJ3" s="305">
        <v>10881</v>
      </c>
      <c r="WK3" s="305">
        <v>10882</v>
      </c>
      <c r="WL3" s="305">
        <v>10883</v>
      </c>
      <c r="WM3" s="305">
        <v>10884</v>
      </c>
      <c r="WN3" s="305">
        <v>10885</v>
      </c>
      <c r="WO3" s="305">
        <v>10886</v>
      </c>
      <c r="WP3" s="305">
        <v>10887</v>
      </c>
      <c r="WQ3" s="305">
        <v>10888</v>
      </c>
      <c r="WR3" s="305">
        <v>10889</v>
      </c>
      <c r="WS3" s="305">
        <v>10890</v>
      </c>
      <c r="WT3" s="305">
        <v>10891</v>
      </c>
      <c r="WU3" s="305">
        <v>10892</v>
      </c>
      <c r="WV3" s="305">
        <v>10893</v>
      </c>
      <c r="WW3" s="305">
        <v>10894</v>
      </c>
      <c r="WX3" s="305">
        <v>11602</v>
      </c>
      <c r="WY3" s="305">
        <v>11608</v>
      </c>
      <c r="WZ3" s="305">
        <v>22456</v>
      </c>
      <c r="XA3" s="305">
        <v>23839</v>
      </c>
      <c r="XB3" s="305">
        <v>24692</v>
      </c>
      <c r="XC3" s="305">
        <v>27839</v>
      </c>
      <c r="XD3" s="305">
        <v>27840</v>
      </c>
      <c r="XE3" s="305">
        <v>27841</v>
      </c>
      <c r="XF3" s="305">
        <v>10667</v>
      </c>
      <c r="XG3" s="305">
        <v>10895</v>
      </c>
      <c r="XH3" s="305">
        <v>10896</v>
      </c>
      <c r="XI3" s="305">
        <v>10897</v>
      </c>
      <c r="XJ3" s="305">
        <v>10898</v>
      </c>
      <c r="XK3" s="305">
        <v>10899</v>
      </c>
      <c r="XL3" s="305">
        <v>10900</v>
      </c>
      <c r="XM3" s="305">
        <v>10901</v>
      </c>
      <c r="XN3" s="305">
        <v>10902</v>
      </c>
      <c r="XO3" s="305">
        <v>10904</v>
      </c>
      <c r="XP3" s="305">
        <v>10905</v>
      </c>
      <c r="XQ3" s="305">
        <v>10906</v>
      </c>
      <c r="XR3" s="305">
        <v>10907</v>
      </c>
      <c r="XS3" s="305">
        <v>10908</v>
      </c>
      <c r="XT3" s="305">
        <v>10909</v>
      </c>
      <c r="XU3" s="305">
        <v>10910</v>
      </c>
      <c r="XV3" s="305">
        <v>10911</v>
      </c>
      <c r="XW3" s="305">
        <v>10912</v>
      </c>
      <c r="XX3" s="305">
        <v>10913</v>
      </c>
      <c r="XY3" s="305">
        <v>10914</v>
      </c>
      <c r="XZ3" s="305">
        <v>11619</v>
      </c>
      <c r="YA3" s="305">
        <v>23578</v>
      </c>
      <c r="YB3" s="305">
        <v>28020</v>
      </c>
      <c r="YC3" s="305">
        <v>10668</v>
      </c>
      <c r="YD3" s="305">
        <v>10915</v>
      </c>
      <c r="YE3" s="305">
        <v>10916</v>
      </c>
      <c r="YF3" s="305">
        <v>10917</v>
      </c>
      <c r="YG3" s="305">
        <v>10918</v>
      </c>
      <c r="YH3" s="305">
        <v>10919</v>
      </c>
      <c r="YI3" s="305">
        <v>10920</v>
      </c>
      <c r="YJ3" s="305">
        <v>10921</v>
      </c>
      <c r="YK3" s="305">
        <v>10922</v>
      </c>
      <c r="YL3" s="305">
        <v>10923</v>
      </c>
      <c r="YM3" s="305">
        <v>10924</v>
      </c>
      <c r="YN3" s="305">
        <v>10925</v>
      </c>
      <c r="YO3" s="305">
        <v>10926</v>
      </c>
      <c r="YP3" s="305">
        <v>22302</v>
      </c>
      <c r="YQ3" s="305">
        <v>27842</v>
      </c>
      <c r="YR3" s="305">
        <v>27843</v>
      </c>
      <c r="YS3" s="305">
        <v>27844</v>
      </c>
      <c r="YT3" s="305">
        <v>10712</v>
      </c>
      <c r="YU3" s="305">
        <v>11113</v>
      </c>
      <c r="YV3" s="305">
        <v>11114</v>
      </c>
      <c r="YW3" s="305">
        <v>11115</v>
      </c>
      <c r="YX3" s="305">
        <v>11116</v>
      </c>
      <c r="YY3" s="305">
        <v>11117</v>
      </c>
      <c r="YZ3" s="305">
        <v>11118</v>
      </c>
      <c r="ZA3" s="305">
        <v>10701</v>
      </c>
      <c r="ZB3" s="305">
        <v>10963</v>
      </c>
      <c r="ZC3" s="305">
        <v>10964</v>
      </c>
      <c r="ZD3" s="305">
        <v>10965</v>
      </c>
      <c r="ZE3" s="305">
        <v>10966</v>
      </c>
      <c r="ZF3" s="305">
        <v>10967</v>
      </c>
      <c r="ZG3" s="305">
        <v>10968</v>
      </c>
      <c r="ZH3" s="305">
        <v>10969</v>
      </c>
      <c r="ZI3" s="305">
        <v>11444</v>
      </c>
      <c r="ZJ3" s="305">
        <v>10700</v>
      </c>
      <c r="ZK3" s="305">
        <v>10927</v>
      </c>
      <c r="ZL3" s="305">
        <v>10928</v>
      </c>
      <c r="ZM3" s="305">
        <v>10929</v>
      </c>
      <c r="ZN3" s="305">
        <v>10930</v>
      </c>
      <c r="ZO3" s="305">
        <v>10931</v>
      </c>
      <c r="ZP3" s="305">
        <v>10932</v>
      </c>
      <c r="ZQ3" s="305">
        <v>10933</v>
      </c>
      <c r="ZR3" s="305">
        <v>10934</v>
      </c>
      <c r="ZS3" s="305">
        <v>10935</v>
      </c>
      <c r="ZT3" s="305">
        <v>10936</v>
      </c>
      <c r="ZU3" s="305">
        <v>10937</v>
      </c>
      <c r="ZV3" s="305">
        <v>10938</v>
      </c>
      <c r="ZW3" s="305">
        <v>10939</v>
      </c>
      <c r="ZX3" s="305">
        <v>10940</v>
      </c>
      <c r="ZY3" s="305">
        <v>10941</v>
      </c>
      <c r="ZZ3" s="305">
        <v>10942</v>
      </c>
      <c r="AAA3" s="305">
        <v>10943</v>
      </c>
      <c r="AAB3" s="305">
        <v>23125</v>
      </c>
      <c r="AAC3" s="305">
        <v>28014</v>
      </c>
      <c r="AAD3" s="305">
        <v>28015</v>
      </c>
      <c r="AAE3" s="305">
        <v>28016</v>
      </c>
      <c r="AAF3" s="305">
        <v>10703</v>
      </c>
      <c r="AAG3" s="305">
        <v>10985</v>
      </c>
      <c r="AAH3" s="305">
        <v>10986</v>
      </c>
      <c r="AAI3" s="305">
        <v>10987</v>
      </c>
      <c r="AAJ3" s="305">
        <v>10988</v>
      </c>
      <c r="AAK3" s="305">
        <v>10989</v>
      </c>
      <c r="AAL3" s="305">
        <v>10990</v>
      </c>
      <c r="AAM3" s="305">
        <v>10669</v>
      </c>
      <c r="AAN3" s="305">
        <v>10944</v>
      </c>
      <c r="AAO3" s="305">
        <v>10945</v>
      </c>
      <c r="AAP3" s="305">
        <v>10946</v>
      </c>
      <c r="AAQ3" s="305">
        <v>10947</v>
      </c>
      <c r="AAR3" s="305">
        <v>10948</v>
      </c>
      <c r="AAS3" s="305">
        <v>10949</v>
      </c>
      <c r="AAT3" s="305">
        <v>10950</v>
      </c>
      <c r="AAU3" s="305">
        <v>10951</v>
      </c>
      <c r="AAV3" s="305">
        <v>10952</v>
      </c>
      <c r="AAW3" s="305">
        <v>10953</v>
      </c>
      <c r="AAX3" s="305">
        <v>10954</v>
      </c>
      <c r="AAY3" s="305">
        <v>10956</v>
      </c>
      <c r="AAZ3" s="305">
        <v>10957</v>
      </c>
      <c r="ABA3" s="305">
        <v>10958</v>
      </c>
      <c r="ABB3" s="305">
        <v>10959</v>
      </c>
      <c r="ABC3" s="305">
        <v>10960</v>
      </c>
      <c r="ABD3" s="305">
        <v>10961</v>
      </c>
      <c r="ABE3" s="305">
        <v>10962</v>
      </c>
      <c r="ABF3" s="305">
        <v>11443</v>
      </c>
      <c r="ABG3" s="305">
        <v>21984</v>
      </c>
      <c r="ABH3" s="305">
        <v>24032</v>
      </c>
      <c r="ABI3" s="305">
        <v>24821</v>
      </c>
      <c r="ABJ3" s="305">
        <v>27967</v>
      </c>
      <c r="ABK3" s="305">
        <v>27968</v>
      </c>
      <c r="ABL3" s="305">
        <v>27976</v>
      </c>
      <c r="ABM3" s="305">
        <v>10738</v>
      </c>
      <c r="ABN3" s="305">
        <v>11340</v>
      </c>
      <c r="ABO3" s="305">
        <v>11341</v>
      </c>
      <c r="ABP3" s="305">
        <v>11342</v>
      </c>
      <c r="ABQ3" s="305">
        <v>11343</v>
      </c>
      <c r="ABR3" s="305">
        <v>11344</v>
      </c>
      <c r="ABS3" s="305">
        <v>11345</v>
      </c>
      <c r="ABT3" s="305">
        <v>11346</v>
      </c>
      <c r="ABU3" s="305">
        <v>77753</v>
      </c>
      <c r="ABV3" s="305">
        <v>10744</v>
      </c>
      <c r="ABW3" s="305">
        <v>11375</v>
      </c>
      <c r="ABX3" s="305">
        <v>11376</v>
      </c>
      <c r="ABY3" s="305">
        <v>11377</v>
      </c>
      <c r="ABZ3" s="305">
        <v>11378</v>
      </c>
      <c r="ACA3" s="305">
        <v>11379</v>
      </c>
      <c r="ACB3" s="305">
        <v>11380</v>
      </c>
      <c r="ACC3" s="305">
        <v>11381</v>
      </c>
      <c r="ACD3" s="305">
        <v>11382</v>
      </c>
      <c r="ACE3" s="305">
        <v>11383</v>
      </c>
      <c r="ACF3" s="305">
        <v>11385</v>
      </c>
      <c r="ACG3" s="305">
        <v>10680</v>
      </c>
      <c r="ACH3" s="305">
        <v>11322</v>
      </c>
      <c r="ACI3" s="305">
        <v>11324</v>
      </c>
      <c r="ACJ3" s="305">
        <v>11325</v>
      </c>
      <c r="ACK3" s="305">
        <v>11326</v>
      </c>
      <c r="ACL3" s="305">
        <v>11327</v>
      </c>
      <c r="ACM3" s="305">
        <v>11328</v>
      </c>
      <c r="ACN3" s="305">
        <v>11329</v>
      </c>
      <c r="ACO3" s="305">
        <v>11330</v>
      </c>
      <c r="ACP3" s="305">
        <v>11331</v>
      </c>
      <c r="ACQ3" s="305">
        <v>11332</v>
      </c>
      <c r="ACR3" s="305">
        <v>11333</v>
      </c>
      <c r="ACS3" s="305">
        <v>11334</v>
      </c>
      <c r="ACT3" s="305">
        <v>11335</v>
      </c>
      <c r="ACU3" s="305">
        <v>11336</v>
      </c>
      <c r="ACV3" s="305">
        <v>11337</v>
      </c>
      <c r="ACW3" s="305">
        <v>11338</v>
      </c>
      <c r="ACX3" s="305">
        <v>11339</v>
      </c>
      <c r="ACY3" s="305">
        <v>11660</v>
      </c>
      <c r="ACZ3" s="305">
        <v>40491</v>
      </c>
      <c r="ADA3" s="305">
        <v>40492</v>
      </c>
      <c r="ADB3" s="305">
        <v>40742</v>
      </c>
      <c r="ADC3" s="305">
        <v>40743</v>
      </c>
      <c r="ADD3" s="305">
        <v>10739</v>
      </c>
      <c r="ADE3" s="305">
        <v>10740</v>
      </c>
      <c r="ADF3" s="305">
        <v>11347</v>
      </c>
      <c r="ADG3" s="305">
        <v>11348</v>
      </c>
      <c r="ADH3" s="305">
        <v>11349</v>
      </c>
      <c r="ADI3" s="305">
        <v>11350</v>
      </c>
      <c r="ADJ3" s="305">
        <v>11352</v>
      </c>
      <c r="ADK3" s="305">
        <v>11353</v>
      </c>
      <c r="ADL3" s="305">
        <v>11354</v>
      </c>
      <c r="ADM3" s="305">
        <v>10741</v>
      </c>
      <c r="ADN3" s="305">
        <v>11355</v>
      </c>
      <c r="ADO3" s="305">
        <v>11356</v>
      </c>
      <c r="ADP3" s="305">
        <v>10743</v>
      </c>
      <c r="ADQ3" s="305">
        <v>11323</v>
      </c>
      <c r="ADR3" s="305">
        <v>11372</v>
      </c>
      <c r="ADS3" s="305">
        <v>11373</v>
      </c>
      <c r="ADT3" s="305">
        <v>11374</v>
      </c>
      <c r="ADU3" s="305">
        <v>10681</v>
      </c>
      <c r="ADV3" s="305">
        <v>10742</v>
      </c>
      <c r="ADW3" s="305">
        <v>11357</v>
      </c>
      <c r="ADX3" s="305">
        <v>11358</v>
      </c>
      <c r="ADY3" s="305">
        <v>11359</v>
      </c>
      <c r="ADZ3" s="305">
        <v>11360</v>
      </c>
      <c r="AEA3" s="305">
        <v>11361</v>
      </c>
      <c r="AEB3" s="305">
        <v>11362</v>
      </c>
      <c r="AEC3" s="305">
        <v>11363</v>
      </c>
      <c r="AED3" s="305">
        <v>11364</v>
      </c>
      <c r="AEE3" s="305">
        <v>11365</v>
      </c>
      <c r="AEF3" s="305">
        <v>11366</v>
      </c>
      <c r="AEG3" s="305">
        <v>11367</v>
      </c>
      <c r="AEH3" s="305">
        <v>11368</v>
      </c>
      <c r="AEI3" s="305">
        <v>11369</v>
      </c>
      <c r="AEJ3" s="305">
        <v>11370</v>
      </c>
      <c r="AEK3" s="305">
        <v>11371</v>
      </c>
      <c r="AEL3" s="305">
        <v>11459</v>
      </c>
      <c r="AEM3" s="305">
        <v>11654</v>
      </c>
      <c r="AEN3" s="305">
        <v>14138</v>
      </c>
      <c r="AEO3" s="305">
        <v>10683</v>
      </c>
      <c r="AEP3" s="305">
        <v>11407</v>
      </c>
      <c r="AEQ3" s="305">
        <v>11408</v>
      </c>
      <c r="AER3" s="305">
        <v>11409</v>
      </c>
      <c r="AES3" s="305">
        <v>11410</v>
      </c>
      <c r="AET3" s="305">
        <v>11411</v>
      </c>
      <c r="AEU3" s="305">
        <v>11412</v>
      </c>
      <c r="AEV3" s="305">
        <v>11413</v>
      </c>
      <c r="AEW3" s="305">
        <v>14139</v>
      </c>
      <c r="AEX3" s="305">
        <v>28817</v>
      </c>
      <c r="AEY3" s="305">
        <v>10750</v>
      </c>
      <c r="AEZ3" s="305">
        <v>10751</v>
      </c>
      <c r="AFA3" s="305">
        <v>11435</v>
      </c>
      <c r="AFB3" s="305">
        <v>11436</v>
      </c>
      <c r="AFC3" s="305">
        <v>11437</v>
      </c>
      <c r="AFD3" s="305">
        <v>11438</v>
      </c>
      <c r="AFE3" s="305">
        <v>11439</v>
      </c>
      <c r="AFF3" s="305">
        <v>11440</v>
      </c>
      <c r="AFG3" s="305">
        <v>11441</v>
      </c>
      <c r="AFH3" s="305">
        <v>11442</v>
      </c>
      <c r="AFI3" s="305">
        <v>13818</v>
      </c>
      <c r="AFJ3" s="305">
        <v>15010</v>
      </c>
      <c r="AFK3" s="305">
        <v>23771</v>
      </c>
      <c r="AFL3" s="305">
        <v>10748</v>
      </c>
      <c r="AFM3" s="305">
        <v>11423</v>
      </c>
      <c r="AFN3" s="305">
        <v>11424</v>
      </c>
      <c r="AFO3" s="305">
        <v>11425</v>
      </c>
      <c r="AFP3" s="305">
        <v>11426</v>
      </c>
      <c r="AFQ3" s="305">
        <v>11427</v>
      </c>
      <c r="AFR3" s="305">
        <v>11428</v>
      </c>
      <c r="AFS3" s="305">
        <v>11429</v>
      </c>
      <c r="AFT3" s="305">
        <v>11430</v>
      </c>
      <c r="AFU3" s="305">
        <v>11431</v>
      </c>
      <c r="AFV3" s="305">
        <v>11460</v>
      </c>
      <c r="AFW3" s="305">
        <v>11464</v>
      </c>
      <c r="AFX3" s="305">
        <v>10747</v>
      </c>
      <c r="AFY3" s="305">
        <v>11414</v>
      </c>
      <c r="AFZ3" s="305">
        <v>11415</v>
      </c>
      <c r="AGA3" s="305">
        <v>11416</v>
      </c>
      <c r="AGB3" s="305">
        <v>11417</v>
      </c>
      <c r="AGC3" s="305">
        <v>11418</v>
      </c>
      <c r="AGD3" s="305">
        <v>11419</v>
      </c>
      <c r="AGE3" s="305">
        <v>11420</v>
      </c>
      <c r="AGF3" s="305">
        <v>11421</v>
      </c>
      <c r="AGG3" s="305">
        <v>11422</v>
      </c>
      <c r="AGH3" s="305">
        <v>24673</v>
      </c>
      <c r="AGI3" s="305">
        <v>10684</v>
      </c>
      <c r="AGJ3" s="305">
        <v>10749</v>
      </c>
      <c r="AGK3" s="305">
        <v>11432</v>
      </c>
      <c r="AGL3" s="305">
        <v>11433</v>
      </c>
      <c r="AGM3" s="305">
        <v>11434</v>
      </c>
      <c r="AGN3" s="305">
        <v>11461</v>
      </c>
      <c r="AGO3" s="305">
        <v>13806</v>
      </c>
      <c r="AGP3" s="305">
        <v>24689</v>
      </c>
      <c r="AGQ3" s="305">
        <v>10682</v>
      </c>
      <c r="AGR3" s="305">
        <v>10745</v>
      </c>
      <c r="AGS3" s="305">
        <v>11386</v>
      </c>
      <c r="AGT3" s="305">
        <v>11387</v>
      </c>
      <c r="AGU3" s="305">
        <v>11388</v>
      </c>
      <c r="AGV3" s="305">
        <v>11390</v>
      </c>
      <c r="AGW3" s="305">
        <v>11391</v>
      </c>
      <c r="AGX3" s="305">
        <v>11392</v>
      </c>
      <c r="AGY3" s="305">
        <v>11393</v>
      </c>
      <c r="AGZ3" s="305">
        <v>11394</v>
      </c>
      <c r="AHA3" s="305">
        <v>11395</v>
      </c>
      <c r="AHB3" s="305">
        <v>11396</v>
      </c>
      <c r="AHC3" s="305">
        <v>11397</v>
      </c>
      <c r="AHD3" s="305">
        <v>11398</v>
      </c>
      <c r="AHE3" s="305">
        <v>11399</v>
      </c>
      <c r="AHF3" s="305">
        <v>11400</v>
      </c>
      <c r="AHG3" s="305">
        <v>11401</v>
      </c>
      <c r="AHH3" s="305">
        <v>10746</v>
      </c>
      <c r="AHI3" s="305">
        <v>11402</v>
      </c>
      <c r="AHJ3" s="305">
        <v>11403</v>
      </c>
      <c r="AHK3" s="305">
        <v>11404</v>
      </c>
      <c r="AHL3" s="305">
        <v>11405</v>
      </c>
      <c r="AHM3" s="305">
        <v>11406</v>
      </c>
      <c r="AHN3" s="305">
        <v>28786</v>
      </c>
      <c r="AHO3" s="305"/>
    </row>
    <row r="4" spans="1:899" ht="21" x14ac:dyDescent="0.4">
      <c r="A4" s="307" t="s">
        <v>1335</v>
      </c>
      <c r="B4" s="307" t="s">
        <v>1336</v>
      </c>
      <c r="C4" s="307" t="s">
        <v>1337</v>
      </c>
      <c r="D4" s="307" t="s">
        <v>1338</v>
      </c>
      <c r="E4" s="307" t="s">
        <v>1339</v>
      </c>
      <c r="F4" s="307" t="s">
        <v>1340</v>
      </c>
      <c r="G4" s="307" t="s">
        <v>1341</v>
      </c>
      <c r="H4" s="307" t="s">
        <v>1342</v>
      </c>
      <c r="I4" s="307" t="s">
        <v>1343</v>
      </c>
      <c r="J4" s="307" t="s">
        <v>1344</v>
      </c>
      <c r="K4" s="307" t="s">
        <v>1345</v>
      </c>
      <c r="L4" s="307" t="s">
        <v>1346</v>
      </c>
      <c r="M4" s="307" t="s">
        <v>1347</v>
      </c>
      <c r="N4" s="307" t="s">
        <v>1348</v>
      </c>
      <c r="O4" s="307" t="s">
        <v>1349</v>
      </c>
      <c r="P4" s="307" t="s">
        <v>1350</v>
      </c>
      <c r="Q4" s="307" t="s">
        <v>1351</v>
      </c>
      <c r="R4" s="307" t="s">
        <v>1352</v>
      </c>
      <c r="S4" s="307" t="s">
        <v>1353</v>
      </c>
      <c r="T4" s="307" t="s">
        <v>1354</v>
      </c>
      <c r="U4" s="307" t="s">
        <v>1355</v>
      </c>
      <c r="V4" s="307" t="s">
        <v>2215</v>
      </c>
      <c r="W4" s="307" t="s">
        <v>2216</v>
      </c>
      <c r="X4" s="307" t="s">
        <v>1358</v>
      </c>
      <c r="Y4" s="307" t="s">
        <v>1359</v>
      </c>
      <c r="Z4" s="307" t="s">
        <v>1360</v>
      </c>
      <c r="AA4" s="307" t="s">
        <v>1361</v>
      </c>
      <c r="AB4" s="307" t="s">
        <v>2217</v>
      </c>
      <c r="AC4" s="307" t="s">
        <v>1363</v>
      </c>
      <c r="AD4" s="307" t="s">
        <v>1364</v>
      </c>
      <c r="AE4" s="307" t="s">
        <v>1365</v>
      </c>
      <c r="AF4" s="307" t="s">
        <v>1366</v>
      </c>
      <c r="AG4" s="307" t="s">
        <v>1367</v>
      </c>
      <c r="AH4" s="307" t="s">
        <v>1368</v>
      </c>
      <c r="AI4" s="307" t="s">
        <v>1369</v>
      </c>
      <c r="AJ4" s="307" t="s">
        <v>1370</v>
      </c>
      <c r="AK4" s="307" t="s">
        <v>1371</v>
      </c>
      <c r="AL4" s="307" t="s">
        <v>1372</v>
      </c>
      <c r="AM4" s="307" t="s">
        <v>1373</v>
      </c>
      <c r="AN4" s="307" t="s">
        <v>1374</v>
      </c>
      <c r="AO4" s="307" t="s">
        <v>1375</v>
      </c>
      <c r="AP4" s="307" t="s">
        <v>1376</v>
      </c>
      <c r="AQ4" s="307" t="s">
        <v>1377</v>
      </c>
      <c r="AR4" s="307" t="s">
        <v>1378</v>
      </c>
      <c r="AS4" s="307" t="s">
        <v>1379</v>
      </c>
      <c r="AT4" s="307" t="s">
        <v>1380</v>
      </c>
      <c r="AU4" s="307" t="s">
        <v>1381</v>
      </c>
      <c r="AV4" s="307" t="s">
        <v>1382</v>
      </c>
      <c r="AW4" s="307" t="s">
        <v>1383</v>
      </c>
      <c r="AX4" s="307" t="s">
        <v>1384</v>
      </c>
      <c r="AY4" s="307" t="s">
        <v>1385</v>
      </c>
      <c r="AZ4" s="307" t="s">
        <v>1386</v>
      </c>
      <c r="BA4" s="307" t="s">
        <v>1387</v>
      </c>
      <c r="BB4" s="307" t="s">
        <v>1388</v>
      </c>
      <c r="BC4" s="307" t="s">
        <v>1389</v>
      </c>
      <c r="BD4" s="307" t="s">
        <v>1390</v>
      </c>
      <c r="BE4" s="307" t="s">
        <v>1391</v>
      </c>
      <c r="BF4" s="307" t="s">
        <v>1392</v>
      </c>
      <c r="BG4" s="307" t="s">
        <v>2218</v>
      </c>
      <c r="BH4" s="307" t="s">
        <v>1394</v>
      </c>
      <c r="BI4" s="307" t="s">
        <v>1395</v>
      </c>
      <c r="BJ4" s="307" t="s">
        <v>1396</v>
      </c>
      <c r="BK4" s="307" t="s">
        <v>1397</v>
      </c>
      <c r="BL4" s="307" t="s">
        <v>1398</v>
      </c>
      <c r="BM4" s="307" t="s">
        <v>1399</v>
      </c>
      <c r="BN4" s="307" t="s">
        <v>1400</v>
      </c>
      <c r="BO4" s="307" t="s">
        <v>2219</v>
      </c>
      <c r="BP4" s="307" t="s">
        <v>2220</v>
      </c>
      <c r="BQ4" s="307" t="s">
        <v>1401</v>
      </c>
      <c r="BR4" s="307" t="s">
        <v>1402</v>
      </c>
      <c r="BS4" s="307" t="s">
        <v>1403</v>
      </c>
      <c r="BT4" s="307" t="s">
        <v>1404</v>
      </c>
      <c r="BU4" s="307" t="s">
        <v>1405</v>
      </c>
      <c r="BV4" s="307" t="s">
        <v>1406</v>
      </c>
      <c r="BW4" s="307" t="s">
        <v>1407</v>
      </c>
      <c r="BX4" s="307" t="s">
        <v>1408</v>
      </c>
      <c r="BY4" s="307" t="s">
        <v>1409</v>
      </c>
      <c r="BZ4" s="307" t="s">
        <v>1410</v>
      </c>
      <c r="CA4" s="307" t="s">
        <v>1411</v>
      </c>
      <c r="CB4" s="307" t="s">
        <v>1412</v>
      </c>
      <c r="CC4" s="307" t="s">
        <v>1413</v>
      </c>
      <c r="CD4" s="307" t="s">
        <v>1414</v>
      </c>
      <c r="CE4" s="307" t="s">
        <v>1415</v>
      </c>
      <c r="CF4" s="307" t="s">
        <v>1416</v>
      </c>
      <c r="CG4" s="307" t="s">
        <v>1417</v>
      </c>
      <c r="CH4" s="307" t="s">
        <v>1418</v>
      </c>
      <c r="CI4" s="307" t="s">
        <v>1419</v>
      </c>
      <c r="CJ4" s="307" t="s">
        <v>1420</v>
      </c>
      <c r="CK4" s="307" t="s">
        <v>1421</v>
      </c>
      <c r="CL4" s="307" t="s">
        <v>1422</v>
      </c>
      <c r="CM4" s="307" t="s">
        <v>1423</v>
      </c>
      <c r="CN4" s="307" t="s">
        <v>1424</v>
      </c>
      <c r="CO4" s="307" t="s">
        <v>1425</v>
      </c>
      <c r="CP4" s="307" t="s">
        <v>1426</v>
      </c>
      <c r="CQ4" s="307" t="s">
        <v>1427</v>
      </c>
      <c r="CR4" s="307" t="s">
        <v>1428</v>
      </c>
      <c r="CS4" s="307" t="s">
        <v>1429</v>
      </c>
      <c r="CT4" s="307" t="s">
        <v>1430</v>
      </c>
      <c r="CU4" s="307" t="s">
        <v>1431</v>
      </c>
      <c r="CV4" s="307" t="s">
        <v>1432</v>
      </c>
      <c r="CW4" s="307" t="s">
        <v>1433</v>
      </c>
      <c r="CX4" s="307" t="s">
        <v>1434</v>
      </c>
      <c r="CY4" s="307" t="s">
        <v>1435</v>
      </c>
      <c r="CZ4" s="307" t="s">
        <v>1436</v>
      </c>
      <c r="DA4" s="307" t="s">
        <v>1437</v>
      </c>
      <c r="DB4" s="307" t="s">
        <v>1438</v>
      </c>
      <c r="DC4" s="307" t="s">
        <v>1439</v>
      </c>
      <c r="DD4" s="307" t="s">
        <v>1440</v>
      </c>
      <c r="DE4" s="307" t="s">
        <v>1441</v>
      </c>
      <c r="DF4" s="307" t="s">
        <v>1442</v>
      </c>
      <c r="DG4" s="307" t="s">
        <v>1443</v>
      </c>
      <c r="DH4" s="307" t="s">
        <v>1444</v>
      </c>
      <c r="DI4" s="307" t="s">
        <v>1445</v>
      </c>
      <c r="DJ4" s="307" t="s">
        <v>1446</v>
      </c>
      <c r="DK4" s="307" t="s">
        <v>1447</v>
      </c>
      <c r="DL4" s="307" t="s">
        <v>1448</v>
      </c>
      <c r="DM4" s="307" t="s">
        <v>1449</v>
      </c>
      <c r="DN4" s="307" t="s">
        <v>1450</v>
      </c>
      <c r="DO4" s="307" t="s">
        <v>1451</v>
      </c>
      <c r="DP4" s="307" t="s">
        <v>1452</v>
      </c>
      <c r="DQ4" s="307" t="s">
        <v>1453</v>
      </c>
      <c r="DR4" s="307" t="s">
        <v>1454</v>
      </c>
      <c r="DS4" s="307" t="s">
        <v>1455</v>
      </c>
      <c r="DT4" s="307" t="s">
        <v>1456</v>
      </c>
      <c r="DU4" s="307" t="s">
        <v>1457</v>
      </c>
      <c r="DV4" s="307" t="s">
        <v>1458</v>
      </c>
      <c r="DW4" s="307" t="s">
        <v>1459</v>
      </c>
      <c r="DX4" s="307" t="s">
        <v>1460</v>
      </c>
      <c r="DY4" s="307" t="s">
        <v>1461</v>
      </c>
      <c r="DZ4" s="307" t="s">
        <v>1462</v>
      </c>
      <c r="EA4" s="307" t="s">
        <v>1463</v>
      </c>
      <c r="EB4" s="307" t="s">
        <v>1464</v>
      </c>
      <c r="EC4" s="307" t="s">
        <v>1465</v>
      </c>
      <c r="ED4" s="307" t="s">
        <v>1466</v>
      </c>
      <c r="EE4" s="307" t="s">
        <v>1467</v>
      </c>
      <c r="EF4" s="307" t="s">
        <v>1468</v>
      </c>
      <c r="EG4" s="307" t="s">
        <v>1469</v>
      </c>
      <c r="EH4" s="307" t="s">
        <v>1470</v>
      </c>
      <c r="EI4" s="307" t="s">
        <v>1471</v>
      </c>
      <c r="EJ4" s="307" t="s">
        <v>1472</v>
      </c>
      <c r="EK4" s="307" t="s">
        <v>1473</v>
      </c>
      <c r="EL4" s="307" t="s">
        <v>1474</v>
      </c>
      <c r="EM4" s="307" t="s">
        <v>1475</v>
      </c>
      <c r="EN4" s="307" t="s">
        <v>1476</v>
      </c>
      <c r="EO4" s="307" t="s">
        <v>1477</v>
      </c>
      <c r="EP4" s="307" t="s">
        <v>1478</v>
      </c>
      <c r="EQ4" s="307" t="s">
        <v>1479</v>
      </c>
      <c r="ER4" s="307" t="s">
        <v>1480</v>
      </c>
      <c r="ES4" s="307" t="s">
        <v>1481</v>
      </c>
      <c r="ET4" s="307" t="s">
        <v>1482</v>
      </c>
      <c r="EU4" s="307" t="s">
        <v>1483</v>
      </c>
      <c r="EV4" s="307" t="s">
        <v>1484</v>
      </c>
      <c r="EW4" s="307" t="s">
        <v>1485</v>
      </c>
      <c r="EX4" s="307" t="s">
        <v>1486</v>
      </c>
      <c r="EY4" s="307" t="s">
        <v>1487</v>
      </c>
      <c r="EZ4" s="307" t="s">
        <v>1488</v>
      </c>
      <c r="FA4" s="307" t="s">
        <v>1489</v>
      </c>
      <c r="FB4" s="307" t="s">
        <v>1490</v>
      </c>
      <c r="FC4" s="307" t="s">
        <v>1491</v>
      </c>
      <c r="FD4" s="307" t="s">
        <v>1492</v>
      </c>
      <c r="FE4" s="307" t="s">
        <v>1493</v>
      </c>
      <c r="FF4" s="307" t="s">
        <v>1494</v>
      </c>
      <c r="FG4" s="307" t="s">
        <v>2221</v>
      </c>
      <c r="FH4" s="307" t="s">
        <v>1496</v>
      </c>
      <c r="FI4" s="307" t="s">
        <v>1497</v>
      </c>
      <c r="FJ4" s="307" t="s">
        <v>1498</v>
      </c>
      <c r="FK4" s="307" t="s">
        <v>1499</v>
      </c>
      <c r="FL4" s="307" t="s">
        <v>1500</v>
      </c>
      <c r="FM4" s="307" t="s">
        <v>1501</v>
      </c>
      <c r="FN4" s="307" t="s">
        <v>2222</v>
      </c>
      <c r="FO4" s="307" t="s">
        <v>2223</v>
      </c>
      <c r="FP4" s="307" t="s">
        <v>1504</v>
      </c>
      <c r="FQ4" s="307" t="s">
        <v>1505</v>
      </c>
      <c r="FR4" s="307" t="s">
        <v>1506</v>
      </c>
      <c r="FS4" s="307" t="s">
        <v>1507</v>
      </c>
      <c r="FT4" s="307" t="s">
        <v>1508</v>
      </c>
      <c r="FU4" s="307" t="s">
        <v>1509</v>
      </c>
      <c r="FV4" s="307" t="s">
        <v>1510</v>
      </c>
      <c r="FW4" s="307" t="s">
        <v>1511</v>
      </c>
      <c r="FX4" s="307" t="s">
        <v>1512</v>
      </c>
      <c r="FY4" s="307" t="s">
        <v>1513</v>
      </c>
      <c r="FZ4" s="307" t="s">
        <v>1514</v>
      </c>
      <c r="GA4" s="307" t="s">
        <v>1515</v>
      </c>
      <c r="GB4" s="307" t="s">
        <v>1516</v>
      </c>
      <c r="GC4" s="307" t="s">
        <v>2224</v>
      </c>
      <c r="GD4" s="307" t="s">
        <v>1517</v>
      </c>
      <c r="GE4" s="307" t="s">
        <v>1518</v>
      </c>
      <c r="GF4" s="307" t="s">
        <v>1519</v>
      </c>
      <c r="GG4" s="307" t="s">
        <v>1520</v>
      </c>
      <c r="GH4" s="307" t="s">
        <v>1521</v>
      </c>
      <c r="GI4" s="307" t="s">
        <v>1522</v>
      </c>
      <c r="GJ4" s="307" t="s">
        <v>1523</v>
      </c>
      <c r="GK4" s="307" t="s">
        <v>1524</v>
      </c>
      <c r="GL4" s="307" t="s">
        <v>1525</v>
      </c>
      <c r="GM4" s="307" t="s">
        <v>1526</v>
      </c>
      <c r="GN4" s="307" t="s">
        <v>1527</v>
      </c>
      <c r="GO4" s="307" t="s">
        <v>1528</v>
      </c>
      <c r="GP4" s="307" t="s">
        <v>1529</v>
      </c>
      <c r="GQ4" s="307" t="s">
        <v>1530</v>
      </c>
      <c r="GR4" s="307" t="s">
        <v>1531</v>
      </c>
      <c r="GS4" s="307" t="s">
        <v>1532</v>
      </c>
      <c r="GT4" s="307" t="s">
        <v>1533</v>
      </c>
      <c r="GU4" s="307" t="s">
        <v>1534</v>
      </c>
      <c r="GV4" s="307" t="s">
        <v>1535</v>
      </c>
      <c r="GW4" s="307" t="s">
        <v>1536</v>
      </c>
      <c r="GX4" s="307" t="s">
        <v>1537</v>
      </c>
      <c r="GY4" s="307" t="s">
        <v>1538</v>
      </c>
      <c r="GZ4" s="307" t="s">
        <v>1539</v>
      </c>
      <c r="HA4" s="307" t="s">
        <v>1540</v>
      </c>
      <c r="HB4" s="307" t="s">
        <v>1541</v>
      </c>
      <c r="HC4" s="307" t="s">
        <v>1542</v>
      </c>
      <c r="HD4" s="307" t="s">
        <v>1543</v>
      </c>
      <c r="HE4" s="307" t="s">
        <v>1544</v>
      </c>
      <c r="HF4" s="307" t="s">
        <v>1545</v>
      </c>
      <c r="HG4" s="307" t="s">
        <v>1546</v>
      </c>
      <c r="HH4" s="307" t="s">
        <v>2225</v>
      </c>
      <c r="HI4" s="307" t="s">
        <v>1547</v>
      </c>
      <c r="HJ4" s="307" t="s">
        <v>1548</v>
      </c>
      <c r="HK4" s="307" t="s">
        <v>1549</v>
      </c>
      <c r="HL4" s="307" t="s">
        <v>1550</v>
      </c>
      <c r="HM4" s="307" t="s">
        <v>1551</v>
      </c>
      <c r="HN4" s="307" t="s">
        <v>1552</v>
      </c>
      <c r="HO4" s="307" t="s">
        <v>1553</v>
      </c>
      <c r="HP4" s="307" t="s">
        <v>1554</v>
      </c>
      <c r="HQ4" s="307" t="s">
        <v>1555</v>
      </c>
      <c r="HR4" s="307" t="s">
        <v>1556</v>
      </c>
      <c r="HS4" s="307" t="s">
        <v>1557</v>
      </c>
      <c r="HT4" s="307" t="s">
        <v>1558</v>
      </c>
      <c r="HU4" s="307" t="s">
        <v>1559</v>
      </c>
      <c r="HV4" s="307" t="s">
        <v>1560</v>
      </c>
      <c r="HW4" s="307" t="s">
        <v>1561</v>
      </c>
      <c r="HX4" s="307" t="s">
        <v>1562</v>
      </c>
      <c r="HY4" s="307" t="s">
        <v>1563</v>
      </c>
      <c r="HZ4" s="307" t="s">
        <v>1564</v>
      </c>
      <c r="IA4" s="307" t="s">
        <v>1565</v>
      </c>
      <c r="IB4" s="307" t="s">
        <v>1566</v>
      </c>
      <c r="IC4" s="307" t="s">
        <v>1567</v>
      </c>
      <c r="ID4" s="307" t="s">
        <v>1568</v>
      </c>
      <c r="IE4" s="307" t="s">
        <v>1569</v>
      </c>
      <c r="IF4" s="307" t="s">
        <v>1570</v>
      </c>
      <c r="IG4" s="307" t="s">
        <v>1571</v>
      </c>
      <c r="IH4" s="307" t="s">
        <v>1572</v>
      </c>
      <c r="II4" s="307" t="s">
        <v>1573</v>
      </c>
      <c r="IJ4" s="307" t="s">
        <v>1574</v>
      </c>
      <c r="IK4" s="307" t="s">
        <v>1575</v>
      </c>
      <c r="IL4" s="307" t="s">
        <v>1576</v>
      </c>
      <c r="IM4" s="307" t="s">
        <v>1577</v>
      </c>
      <c r="IN4" s="307" t="s">
        <v>1578</v>
      </c>
      <c r="IO4" s="307" t="s">
        <v>1579</v>
      </c>
      <c r="IP4" s="307" t="s">
        <v>1580</v>
      </c>
      <c r="IQ4" s="307" t="s">
        <v>1581</v>
      </c>
      <c r="IR4" s="307" t="s">
        <v>1582</v>
      </c>
      <c r="IS4" s="307" t="s">
        <v>1583</v>
      </c>
      <c r="IT4" s="307" t="s">
        <v>1584</v>
      </c>
      <c r="IU4" s="307" t="s">
        <v>1585</v>
      </c>
      <c r="IV4" s="307" t="s">
        <v>1586</v>
      </c>
      <c r="IW4" s="307" t="s">
        <v>1587</v>
      </c>
      <c r="IX4" s="307" t="s">
        <v>1588</v>
      </c>
      <c r="IY4" s="307" t="s">
        <v>1589</v>
      </c>
      <c r="IZ4" s="307" t="s">
        <v>1590</v>
      </c>
      <c r="JA4" s="307" t="s">
        <v>1591</v>
      </c>
      <c r="JB4" s="307" t="s">
        <v>1592</v>
      </c>
      <c r="JC4" s="307" t="s">
        <v>1593</v>
      </c>
      <c r="JD4" s="307" t="s">
        <v>1594</v>
      </c>
      <c r="JE4" s="307" t="s">
        <v>1595</v>
      </c>
      <c r="JF4" s="307" t="s">
        <v>1596</v>
      </c>
      <c r="JG4" s="307" t="s">
        <v>1597</v>
      </c>
      <c r="JH4" s="307" t="s">
        <v>1598</v>
      </c>
      <c r="JI4" s="307" t="s">
        <v>1599</v>
      </c>
      <c r="JJ4" s="307" t="s">
        <v>1600</v>
      </c>
      <c r="JK4" s="307" t="s">
        <v>1601</v>
      </c>
      <c r="JL4" s="307" t="s">
        <v>1602</v>
      </c>
      <c r="JM4" s="307" t="s">
        <v>1603</v>
      </c>
      <c r="JN4" s="307" t="s">
        <v>1604</v>
      </c>
      <c r="JO4" s="307" t="s">
        <v>1605</v>
      </c>
      <c r="JP4" s="307" t="s">
        <v>1606</v>
      </c>
      <c r="JQ4" s="307" t="s">
        <v>1607</v>
      </c>
      <c r="JR4" s="307" t="s">
        <v>1608</v>
      </c>
      <c r="JS4" s="307" t="s">
        <v>1609</v>
      </c>
      <c r="JT4" s="307" t="s">
        <v>1610</v>
      </c>
      <c r="JU4" s="307" t="s">
        <v>1611</v>
      </c>
      <c r="JV4" s="307" t="s">
        <v>1612</v>
      </c>
      <c r="JW4" s="307" t="s">
        <v>1613</v>
      </c>
      <c r="JX4" s="307" t="s">
        <v>1614</v>
      </c>
      <c r="JY4" s="307" t="s">
        <v>1615</v>
      </c>
      <c r="JZ4" s="307" t="s">
        <v>1616</v>
      </c>
      <c r="KA4" s="307" t="s">
        <v>1617</v>
      </c>
      <c r="KB4" s="307" t="s">
        <v>1618</v>
      </c>
      <c r="KC4" s="307" t="s">
        <v>1619</v>
      </c>
      <c r="KD4" s="307" t="s">
        <v>1620</v>
      </c>
      <c r="KE4" s="307" t="s">
        <v>1621</v>
      </c>
      <c r="KF4" s="307" t="s">
        <v>1622</v>
      </c>
      <c r="KG4" s="307" t="s">
        <v>1623</v>
      </c>
      <c r="KH4" s="307" t="s">
        <v>1624</v>
      </c>
      <c r="KI4" s="307" t="s">
        <v>1625</v>
      </c>
      <c r="KJ4" s="307" t="s">
        <v>1626</v>
      </c>
      <c r="KK4" s="307" t="s">
        <v>1627</v>
      </c>
      <c r="KL4" s="307" t="s">
        <v>1628</v>
      </c>
      <c r="KM4" s="307" t="s">
        <v>1629</v>
      </c>
      <c r="KN4" s="307" t="s">
        <v>1630</v>
      </c>
      <c r="KO4" s="307" t="s">
        <v>1631</v>
      </c>
      <c r="KP4" s="307" t="s">
        <v>1632</v>
      </c>
      <c r="KQ4" s="307" t="s">
        <v>1633</v>
      </c>
      <c r="KR4" s="307" t="s">
        <v>1634</v>
      </c>
      <c r="KS4" s="307" t="s">
        <v>1635</v>
      </c>
      <c r="KT4" s="307" t="s">
        <v>1636</v>
      </c>
      <c r="KU4" s="307" t="s">
        <v>1637</v>
      </c>
      <c r="KV4" s="307" t="s">
        <v>1638</v>
      </c>
      <c r="KW4" s="307" t="s">
        <v>1639</v>
      </c>
      <c r="KX4" s="307" t="s">
        <v>1640</v>
      </c>
      <c r="KY4" s="307" t="s">
        <v>1641</v>
      </c>
      <c r="KZ4" s="307" t="s">
        <v>1642</v>
      </c>
      <c r="LA4" s="307" t="s">
        <v>1643</v>
      </c>
      <c r="LB4" s="307" t="s">
        <v>1644</v>
      </c>
      <c r="LC4" s="307" t="s">
        <v>1645</v>
      </c>
      <c r="LD4" s="307" t="s">
        <v>1646</v>
      </c>
      <c r="LE4" s="307" t="s">
        <v>1647</v>
      </c>
      <c r="LF4" s="307" t="s">
        <v>1648</v>
      </c>
      <c r="LG4" s="307" t="s">
        <v>1649</v>
      </c>
      <c r="LH4" s="307" t="s">
        <v>1650</v>
      </c>
      <c r="LI4" s="307" t="s">
        <v>1651</v>
      </c>
      <c r="LJ4" s="307" t="s">
        <v>1652</v>
      </c>
      <c r="LK4" s="307" t="s">
        <v>1653</v>
      </c>
      <c r="LL4" s="307" t="s">
        <v>1654</v>
      </c>
      <c r="LM4" s="307" t="s">
        <v>1655</v>
      </c>
      <c r="LN4" s="307" t="s">
        <v>1656</v>
      </c>
      <c r="LO4" s="307" t="s">
        <v>2226</v>
      </c>
      <c r="LP4" s="307" t="s">
        <v>1657</v>
      </c>
      <c r="LQ4" s="307" t="s">
        <v>1658</v>
      </c>
      <c r="LR4" s="307" t="s">
        <v>1659</v>
      </c>
      <c r="LS4" s="307" t="s">
        <v>1660</v>
      </c>
      <c r="LT4" s="307" t="s">
        <v>1661</v>
      </c>
      <c r="LU4" s="307" t="s">
        <v>1662</v>
      </c>
      <c r="LV4" s="307" t="s">
        <v>1663</v>
      </c>
      <c r="LW4" s="307" t="s">
        <v>1664</v>
      </c>
      <c r="LX4" s="307" t="s">
        <v>1665</v>
      </c>
      <c r="LY4" s="307" t="s">
        <v>1666</v>
      </c>
      <c r="LZ4" s="307" t="s">
        <v>1667</v>
      </c>
      <c r="MA4" s="307" t="s">
        <v>1668</v>
      </c>
      <c r="MB4" s="307" t="s">
        <v>1669</v>
      </c>
      <c r="MC4" s="307" t="s">
        <v>1670</v>
      </c>
      <c r="MD4" s="307" t="s">
        <v>1671</v>
      </c>
      <c r="ME4" s="307" t="s">
        <v>1672</v>
      </c>
      <c r="MF4" s="307" t="s">
        <v>1673</v>
      </c>
      <c r="MG4" s="307" t="s">
        <v>1674</v>
      </c>
      <c r="MH4" s="307" t="s">
        <v>1675</v>
      </c>
      <c r="MI4" s="307" t="s">
        <v>1676</v>
      </c>
      <c r="MJ4" s="307" t="s">
        <v>1677</v>
      </c>
      <c r="MK4" s="307" t="s">
        <v>1678</v>
      </c>
      <c r="ML4" s="307" t="s">
        <v>1679</v>
      </c>
      <c r="MM4" s="307" t="s">
        <v>1680</v>
      </c>
      <c r="MN4" s="307" t="s">
        <v>1681</v>
      </c>
      <c r="MO4" s="307" t="s">
        <v>1682</v>
      </c>
      <c r="MP4" s="307" t="s">
        <v>1683</v>
      </c>
      <c r="MQ4" s="307" t="s">
        <v>1684</v>
      </c>
      <c r="MR4" s="307" t="s">
        <v>1685</v>
      </c>
      <c r="MS4" s="307" t="s">
        <v>1686</v>
      </c>
      <c r="MT4" s="307" t="s">
        <v>1687</v>
      </c>
      <c r="MU4" s="307" t="s">
        <v>1688</v>
      </c>
      <c r="MV4" s="307" t="s">
        <v>1689</v>
      </c>
      <c r="MW4" s="307" t="s">
        <v>1690</v>
      </c>
      <c r="MX4" s="307" t="s">
        <v>1691</v>
      </c>
      <c r="MY4" s="307" t="s">
        <v>1692</v>
      </c>
      <c r="MZ4" s="307" t="s">
        <v>1693</v>
      </c>
      <c r="NA4" s="307" t="s">
        <v>2227</v>
      </c>
      <c r="NB4" s="307" t="s">
        <v>1694</v>
      </c>
      <c r="NC4" s="307" t="s">
        <v>1695</v>
      </c>
      <c r="ND4" s="307" t="s">
        <v>1696</v>
      </c>
      <c r="NE4" s="307" t="s">
        <v>2228</v>
      </c>
      <c r="NF4" s="307" t="s">
        <v>1698</v>
      </c>
      <c r="NG4" s="307" t="s">
        <v>1699</v>
      </c>
      <c r="NH4" s="307" t="s">
        <v>1700</v>
      </c>
      <c r="NI4" s="307" t="s">
        <v>1701</v>
      </c>
      <c r="NJ4" s="307" t="s">
        <v>1702</v>
      </c>
      <c r="NK4" s="307" t="s">
        <v>1703</v>
      </c>
      <c r="NL4" s="307" t="s">
        <v>1704</v>
      </c>
      <c r="NM4" s="307" t="s">
        <v>2229</v>
      </c>
      <c r="NN4" s="307" t="s">
        <v>1706</v>
      </c>
      <c r="NO4" s="307" t="s">
        <v>1707</v>
      </c>
      <c r="NP4" s="307" t="s">
        <v>1708</v>
      </c>
      <c r="NQ4" s="307" t="s">
        <v>1709</v>
      </c>
      <c r="NR4" s="307" t="s">
        <v>1710</v>
      </c>
      <c r="NS4" s="307" t="s">
        <v>1711</v>
      </c>
      <c r="NT4" s="307" t="s">
        <v>1712</v>
      </c>
      <c r="NU4" s="307" t="s">
        <v>1713</v>
      </c>
      <c r="NV4" s="307" t="s">
        <v>2230</v>
      </c>
      <c r="NW4" s="307" t="s">
        <v>1715</v>
      </c>
      <c r="NX4" s="307" t="s">
        <v>1716</v>
      </c>
      <c r="NY4" s="307" t="s">
        <v>1717</v>
      </c>
      <c r="NZ4" s="307" t="s">
        <v>1718</v>
      </c>
      <c r="OA4" s="307" t="s">
        <v>1719</v>
      </c>
      <c r="OB4" s="307" t="s">
        <v>1720</v>
      </c>
      <c r="OC4" s="307" t="s">
        <v>2231</v>
      </c>
      <c r="OD4" s="307" t="s">
        <v>1722</v>
      </c>
      <c r="OE4" s="307" t="s">
        <v>2232</v>
      </c>
      <c r="OF4" s="307" t="s">
        <v>1724</v>
      </c>
      <c r="OG4" s="307" t="s">
        <v>1725</v>
      </c>
      <c r="OH4" s="307" t="s">
        <v>1728</v>
      </c>
      <c r="OI4" s="307" t="s">
        <v>1726</v>
      </c>
      <c r="OJ4" s="307" t="s">
        <v>1727</v>
      </c>
      <c r="OK4" s="307" t="s">
        <v>1729</v>
      </c>
      <c r="OL4" s="307" t="s">
        <v>1730</v>
      </c>
      <c r="OM4" s="307" t="s">
        <v>2233</v>
      </c>
      <c r="ON4" s="307" t="s">
        <v>1732</v>
      </c>
      <c r="OO4" s="307" t="s">
        <v>1733</v>
      </c>
      <c r="OP4" s="307" t="s">
        <v>2234</v>
      </c>
      <c r="OQ4" s="307" t="s">
        <v>1735</v>
      </c>
      <c r="OR4" s="307" t="s">
        <v>1736</v>
      </c>
      <c r="OS4" s="307" t="s">
        <v>1737</v>
      </c>
      <c r="OT4" s="307" t="s">
        <v>1738</v>
      </c>
      <c r="OU4" s="307" t="s">
        <v>1739</v>
      </c>
      <c r="OV4" s="307" t="s">
        <v>2235</v>
      </c>
      <c r="OW4" s="307" t="s">
        <v>1741</v>
      </c>
      <c r="OX4" s="307" t="s">
        <v>2236</v>
      </c>
      <c r="OY4" s="307" t="s">
        <v>2237</v>
      </c>
      <c r="OZ4" s="307" t="s">
        <v>1742</v>
      </c>
      <c r="PA4" s="307" t="s">
        <v>1743</v>
      </c>
      <c r="PB4" s="307" t="s">
        <v>2238</v>
      </c>
      <c r="PC4" s="307" t="s">
        <v>1745</v>
      </c>
      <c r="PD4" s="307" t="s">
        <v>1746</v>
      </c>
      <c r="PE4" s="307" t="s">
        <v>1747</v>
      </c>
      <c r="PF4" s="307" t="s">
        <v>1748</v>
      </c>
      <c r="PG4" s="307" t="s">
        <v>1749</v>
      </c>
      <c r="PH4" s="307" t="s">
        <v>1750</v>
      </c>
      <c r="PI4" s="307" t="s">
        <v>1751</v>
      </c>
      <c r="PJ4" s="307" t="s">
        <v>1752</v>
      </c>
      <c r="PK4" s="307" t="s">
        <v>1753</v>
      </c>
      <c r="PL4" s="307" t="s">
        <v>1754</v>
      </c>
      <c r="PM4" s="307" t="s">
        <v>1755</v>
      </c>
      <c r="PN4" s="307" t="s">
        <v>2239</v>
      </c>
      <c r="PO4" s="307" t="s">
        <v>2240</v>
      </c>
      <c r="PP4" s="307" t="s">
        <v>2241</v>
      </c>
      <c r="PQ4" s="307" t="s">
        <v>2242</v>
      </c>
      <c r="PR4" s="307" t="s">
        <v>1756</v>
      </c>
      <c r="PS4" s="307" t="s">
        <v>1757</v>
      </c>
      <c r="PT4" s="307" t="s">
        <v>1758</v>
      </c>
      <c r="PU4" s="307" t="s">
        <v>1759</v>
      </c>
      <c r="PV4" s="307" t="s">
        <v>2243</v>
      </c>
      <c r="PW4" s="307" t="s">
        <v>1761</v>
      </c>
      <c r="PX4" s="307" t="s">
        <v>1762</v>
      </c>
      <c r="PY4" s="307" t="s">
        <v>1763</v>
      </c>
      <c r="PZ4" s="307" t="s">
        <v>1764</v>
      </c>
      <c r="QA4" s="307" t="s">
        <v>1765</v>
      </c>
      <c r="QB4" s="307" t="s">
        <v>1766</v>
      </c>
      <c r="QC4" s="307" t="s">
        <v>1767</v>
      </c>
      <c r="QD4" s="307" t="s">
        <v>1768</v>
      </c>
      <c r="QE4" s="307" t="s">
        <v>1769</v>
      </c>
      <c r="QF4" s="307" t="s">
        <v>1770</v>
      </c>
      <c r="QG4" s="307" t="s">
        <v>1771</v>
      </c>
      <c r="QH4" s="307" t="s">
        <v>1772</v>
      </c>
      <c r="QI4" s="307" t="s">
        <v>1773</v>
      </c>
      <c r="QJ4" s="307" t="s">
        <v>1774</v>
      </c>
      <c r="QK4" s="307" t="s">
        <v>1775</v>
      </c>
      <c r="QL4" s="307" t="s">
        <v>1776</v>
      </c>
      <c r="QM4" s="307" t="s">
        <v>1777</v>
      </c>
      <c r="QN4" s="307" t="s">
        <v>2244</v>
      </c>
      <c r="QO4" s="307" t="s">
        <v>2245</v>
      </c>
      <c r="QP4" s="307" t="s">
        <v>2246</v>
      </c>
      <c r="QQ4" s="307" t="s">
        <v>2247</v>
      </c>
      <c r="QR4" s="307" t="s">
        <v>1778</v>
      </c>
      <c r="QS4" s="307" t="s">
        <v>1779</v>
      </c>
      <c r="QT4" s="307" t="s">
        <v>1780</v>
      </c>
      <c r="QU4" s="307" t="s">
        <v>1781</v>
      </c>
      <c r="QV4" s="307" t="s">
        <v>1782</v>
      </c>
      <c r="QW4" s="307" t="s">
        <v>1783</v>
      </c>
      <c r="QX4" s="307" t="s">
        <v>1784</v>
      </c>
      <c r="QY4" s="307" t="s">
        <v>1785</v>
      </c>
      <c r="QZ4" s="307" t="s">
        <v>1786</v>
      </c>
      <c r="RA4" s="307" t="s">
        <v>1787</v>
      </c>
      <c r="RB4" s="307" t="s">
        <v>1788</v>
      </c>
      <c r="RC4" s="307" t="s">
        <v>2248</v>
      </c>
      <c r="RD4" s="307" t="s">
        <v>2249</v>
      </c>
      <c r="RE4" s="307" t="s">
        <v>1789</v>
      </c>
      <c r="RF4" s="307" t="s">
        <v>1790</v>
      </c>
      <c r="RG4" s="307" t="s">
        <v>1791</v>
      </c>
      <c r="RH4" s="307" t="s">
        <v>1792</v>
      </c>
      <c r="RI4" s="307" t="s">
        <v>1793</v>
      </c>
      <c r="RJ4" s="307" t="s">
        <v>1794</v>
      </c>
      <c r="RK4" s="307" t="s">
        <v>1795</v>
      </c>
      <c r="RL4" s="307" t="s">
        <v>1796</v>
      </c>
      <c r="RM4" s="307" t="s">
        <v>1797</v>
      </c>
      <c r="RN4" s="307" t="s">
        <v>1798</v>
      </c>
      <c r="RO4" s="307" t="s">
        <v>1799</v>
      </c>
      <c r="RP4" s="307" t="s">
        <v>1800</v>
      </c>
      <c r="RQ4" s="307" t="s">
        <v>1801</v>
      </c>
      <c r="RR4" s="307" t="s">
        <v>1802</v>
      </c>
      <c r="RS4" s="307" t="s">
        <v>1803</v>
      </c>
      <c r="RT4" s="307" t="s">
        <v>1804</v>
      </c>
      <c r="RU4" s="307" t="s">
        <v>1805</v>
      </c>
      <c r="RV4" s="307" t="s">
        <v>2250</v>
      </c>
      <c r="RW4" s="307" t="s">
        <v>2251</v>
      </c>
      <c r="RX4" s="307" t="s">
        <v>2252</v>
      </c>
      <c r="RY4" s="307" t="s">
        <v>1809</v>
      </c>
      <c r="RZ4" s="307" t="s">
        <v>1810</v>
      </c>
      <c r="SA4" s="307" t="s">
        <v>1811</v>
      </c>
      <c r="SB4" s="307" t="s">
        <v>1812</v>
      </c>
      <c r="SC4" s="307" t="s">
        <v>1813</v>
      </c>
      <c r="SD4" s="307" t="s">
        <v>1814</v>
      </c>
      <c r="SE4" s="307" t="s">
        <v>1815</v>
      </c>
      <c r="SF4" s="307" t="s">
        <v>1816</v>
      </c>
      <c r="SG4" s="307" t="s">
        <v>1817</v>
      </c>
      <c r="SH4" s="307" t="s">
        <v>1818</v>
      </c>
      <c r="SI4" s="307" t="s">
        <v>1819</v>
      </c>
      <c r="SJ4" s="307" t="s">
        <v>2253</v>
      </c>
      <c r="SK4" s="307" t="s">
        <v>1820</v>
      </c>
      <c r="SL4" s="307" t="s">
        <v>1821</v>
      </c>
      <c r="SM4" s="307" t="s">
        <v>1822</v>
      </c>
      <c r="SN4" s="307" t="s">
        <v>1823</v>
      </c>
      <c r="SO4" s="307" t="s">
        <v>1824</v>
      </c>
      <c r="SP4" s="307" t="s">
        <v>1825</v>
      </c>
      <c r="SQ4" s="307" t="s">
        <v>1826</v>
      </c>
      <c r="SR4" s="307" t="s">
        <v>1827</v>
      </c>
      <c r="SS4" s="307" t="s">
        <v>1828</v>
      </c>
      <c r="ST4" s="307" t="s">
        <v>1829</v>
      </c>
      <c r="SU4" s="307" t="s">
        <v>1830</v>
      </c>
      <c r="SV4" s="307" t="s">
        <v>1831</v>
      </c>
      <c r="SW4" s="307" t="s">
        <v>1832</v>
      </c>
      <c r="SX4" s="307" t="s">
        <v>1833</v>
      </c>
      <c r="SY4" s="307" t="s">
        <v>1834</v>
      </c>
      <c r="SZ4" s="307" t="s">
        <v>1835</v>
      </c>
      <c r="TA4" s="307" t="s">
        <v>1836</v>
      </c>
      <c r="TB4" s="307" t="s">
        <v>1837</v>
      </c>
      <c r="TC4" s="307" t="s">
        <v>1838</v>
      </c>
      <c r="TD4" s="307" t="s">
        <v>1839</v>
      </c>
      <c r="TE4" s="307" t="s">
        <v>1840</v>
      </c>
      <c r="TF4" s="307" t="s">
        <v>2254</v>
      </c>
      <c r="TG4" s="307" t="s">
        <v>1841</v>
      </c>
      <c r="TH4" s="307" t="s">
        <v>1842</v>
      </c>
      <c r="TI4" s="307" t="s">
        <v>1843</v>
      </c>
      <c r="TJ4" s="307" t="s">
        <v>1844</v>
      </c>
      <c r="TK4" s="307" t="s">
        <v>1845</v>
      </c>
      <c r="TL4" s="307" t="s">
        <v>1846</v>
      </c>
      <c r="TM4" s="307" t="s">
        <v>1847</v>
      </c>
      <c r="TN4" s="307" t="s">
        <v>1848</v>
      </c>
      <c r="TO4" s="307" t="s">
        <v>1849</v>
      </c>
      <c r="TP4" s="307" t="s">
        <v>1850</v>
      </c>
      <c r="TQ4" s="307" t="s">
        <v>1851</v>
      </c>
      <c r="TR4" s="307" t="s">
        <v>1852</v>
      </c>
      <c r="TS4" s="307" t="s">
        <v>1853</v>
      </c>
      <c r="TT4" s="307" t="s">
        <v>1854</v>
      </c>
      <c r="TU4" s="307" t="s">
        <v>1855</v>
      </c>
      <c r="TV4" s="307" t="s">
        <v>1856</v>
      </c>
      <c r="TW4" s="307" t="s">
        <v>2255</v>
      </c>
      <c r="TX4" s="307" t="s">
        <v>1858</v>
      </c>
      <c r="TY4" s="307" t="s">
        <v>1859</v>
      </c>
      <c r="TZ4" s="307" t="s">
        <v>1860</v>
      </c>
      <c r="UA4" s="307" t="s">
        <v>1861</v>
      </c>
      <c r="UB4" s="307" t="s">
        <v>1862</v>
      </c>
      <c r="UC4" s="307" t="s">
        <v>1863</v>
      </c>
      <c r="UD4" s="307" t="s">
        <v>1864</v>
      </c>
      <c r="UE4" s="307" t="s">
        <v>2256</v>
      </c>
      <c r="UF4" s="307" t="s">
        <v>2257</v>
      </c>
      <c r="UG4" s="307" t="s">
        <v>2258</v>
      </c>
      <c r="UH4" s="307" t="s">
        <v>1868</v>
      </c>
      <c r="UI4" s="307" t="s">
        <v>1869</v>
      </c>
      <c r="UJ4" s="307" t="s">
        <v>1870</v>
      </c>
      <c r="UK4" s="307" t="s">
        <v>1871</v>
      </c>
      <c r="UL4" s="307" t="s">
        <v>1872</v>
      </c>
      <c r="UM4" s="307" t="s">
        <v>1873</v>
      </c>
      <c r="UN4" s="307" t="s">
        <v>1874</v>
      </c>
      <c r="UO4" s="307" t="s">
        <v>1875</v>
      </c>
      <c r="UP4" s="307" t="s">
        <v>1876</v>
      </c>
      <c r="UQ4" s="307" t="s">
        <v>2259</v>
      </c>
      <c r="UR4" s="307" t="s">
        <v>1878</v>
      </c>
      <c r="US4" s="307" t="s">
        <v>1879</v>
      </c>
      <c r="UT4" s="307" t="s">
        <v>1880</v>
      </c>
      <c r="UU4" s="307" t="s">
        <v>1881</v>
      </c>
      <c r="UV4" s="307" t="s">
        <v>1882</v>
      </c>
      <c r="UW4" s="307" t="s">
        <v>1883</v>
      </c>
      <c r="UX4" s="307" t="s">
        <v>1884</v>
      </c>
      <c r="UY4" s="307" t="s">
        <v>1885</v>
      </c>
      <c r="UZ4" s="307" t="s">
        <v>1886</v>
      </c>
      <c r="VA4" s="307" t="s">
        <v>1887</v>
      </c>
      <c r="VB4" s="307" t="s">
        <v>1888</v>
      </c>
      <c r="VC4" s="307" t="s">
        <v>1889</v>
      </c>
      <c r="VD4" s="307" t="s">
        <v>1890</v>
      </c>
      <c r="VE4" s="307" t="s">
        <v>1891</v>
      </c>
      <c r="VF4" s="307" t="s">
        <v>1892</v>
      </c>
      <c r="VG4" s="307" t="s">
        <v>2260</v>
      </c>
      <c r="VH4" s="307" t="s">
        <v>2261</v>
      </c>
      <c r="VI4" s="307" t="s">
        <v>2262</v>
      </c>
      <c r="VJ4" s="307" t="s">
        <v>1896</v>
      </c>
      <c r="VK4" s="307" t="s">
        <v>1897</v>
      </c>
      <c r="VL4" s="307" t="s">
        <v>1898</v>
      </c>
      <c r="VM4" s="307" t="s">
        <v>1899</v>
      </c>
      <c r="VN4" s="307" t="s">
        <v>1900</v>
      </c>
      <c r="VO4" s="307" t="s">
        <v>1901</v>
      </c>
      <c r="VP4" s="307" t="s">
        <v>1902</v>
      </c>
      <c r="VQ4" s="307" t="s">
        <v>1903</v>
      </c>
      <c r="VR4" s="307" t="s">
        <v>1904</v>
      </c>
      <c r="VS4" s="307" t="s">
        <v>2263</v>
      </c>
      <c r="VT4" s="307" t="s">
        <v>1906</v>
      </c>
      <c r="VU4" s="307" t="s">
        <v>1907</v>
      </c>
      <c r="VV4" s="307" t="s">
        <v>1908</v>
      </c>
      <c r="VW4" s="307" t="s">
        <v>1909</v>
      </c>
      <c r="VX4" s="307" t="s">
        <v>1910</v>
      </c>
      <c r="VY4" s="307" t="s">
        <v>1911</v>
      </c>
      <c r="VZ4" s="307" t="s">
        <v>1912</v>
      </c>
      <c r="WA4" s="307" t="s">
        <v>1913</v>
      </c>
      <c r="WB4" s="307" t="s">
        <v>1914</v>
      </c>
      <c r="WC4" s="307" t="s">
        <v>1915</v>
      </c>
      <c r="WD4" s="307" t="s">
        <v>1916</v>
      </c>
      <c r="WE4" s="307" t="s">
        <v>1917</v>
      </c>
      <c r="WF4" s="307" t="s">
        <v>1918</v>
      </c>
      <c r="WG4" s="307" t="s">
        <v>1919</v>
      </c>
      <c r="WH4" s="307" t="s">
        <v>1920</v>
      </c>
      <c r="WI4" s="307" t="s">
        <v>1921</v>
      </c>
      <c r="WJ4" s="307" t="s">
        <v>1922</v>
      </c>
      <c r="WK4" s="307" t="s">
        <v>1923</v>
      </c>
      <c r="WL4" s="307" t="s">
        <v>1924</v>
      </c>
      <c r="WM4" s="307" t="s">
        <v>1925</v>
      </c>
      <c r="WN4" s="307" t="s">
        <v>1926</v>
      </c>
      <c r="WO4" s="307" t="s">
        <v>1927</v>
      </c>
      <c r="WP4" s="307" t="s">
        <v>1928</v>
      </c>
      <c r="WQ4" s="307" t="s">
        <v>1929</v>
      </c>
      <c r="WR4" s="307" t="s">
        <v>1930</v>
      </c>
      <c r="WS4" s="307" t="s">
        <v>2264</v>
      </c>
      <c r="WT4" s="307" t="s">
        <v>2265</v>
      </c>
      <c r="WU4" s="307" t="s">
        <v>1933</v>
      </c>
      <c r="WV4" s="307" t="s">
        <v>1934</v>
      </c>
      <c r="WW4" s="307" t="s">
        <v>1935</v>
      </c>
      <c r="WX4" s="307" t="s">
        <v>2266</v>
      </c>
      <c r="WY4" s="307" t="s">
        <v>1937</v>
      </c>
      <c r="WZ4" s="307" t="s">
        <v>1938</v>
      </c>
      <c r="XA4" s="307" t="s">
        <v>1939</v>
      </c>
      <c r="XB4" s="307" t="s">
        <v>1940</v>
      </c>
      <c r="XC4" s="307" t="s">
        <v>2267</v>
      </c>
      <c r="XD4" s="307" t="s">
        <v>2268</v>
      </c>
      <c r="XE4" s="307" t="s">
        <v>2269</v>
      </c>
      <c r="XF4" s="307" t="s">
        <v>1944</v>
      </c>
      <c r="XG4" s="307" t="s">
        <v>1945</v>
      </c>
      <c r="XH4" s="307" t="s">
        <v>1946</v>
      </c>
      <c r="XI4" s="307" t="s">
        <v>2270</v>
      </c>
      <c r="XJ4" s="307" t="s">
        <v>1948</v>
      </c>
      <c r="XK4" s="307" t="s">
        <v>1949</v>
      </c>
      <c r="XL4" s="307" t="s">
        <v>1950</v>
      </c>
      <c r="XM4" s="307" t="s">
        <v>1951</v>
      </c>
      <c r="XN4" s="307" t="s">
        <v>1952</v>
      </c>
      <c r="XO4" s="307" t="s">
        <v>1953</v>
      </c>
      <c r="XP4" s="307" t="s">
        <v>1954</v>
      </c>
      <c r="XQ4" s="307" t="s">
        <v>1955</v>
      </c>
      <c r="XR4" s="307" t="s">
        <v>1956</v>
      </c>
      <c r="XS4" s="307" t="s">
        <v>1957</v>
      </c>
      <c r="XT4" s="307" t="s">
        <v>1958</v>
      </c>
      <c r="XU4" s="307" t="s">
        <v>1959</v>
      </c>
      <c r="XV4" s="307" t="s">
        <v>1960</v>
      </c>
      <c r="XW4" s="307" t="s">
        <v>1961</v>
      </c>
      <c r="XX4" s="307" t="s">
        <v>1962</v>
      </c>
      <c r="XY4" s="307" t="s">
        <v>1963</v>
      </c>
      <c r="XZ4" s="307" t="s">
        <v>1964</v>
      </c>
      <c r="YA4" s="307" t="s">
        <v>2271</v>
      </c>
      <c r="YB4" s="307" t="s">
        <v>2272</v>
      </c>
      <c r="YC4" s="307" t="s">
        <v>1967</v>
      </c>
      <c r="YD4" s="307" t="s">
        <v>1968</v>
      </c>
      <c r="YE4" s="307" t="s">
        <v>1969</v>
      </c>
      <c r="YF4" s="307" t="s">
        <v>1970</v>
      </c>
      <c r="YG4" s="307" t="s">
        <v>2273</v>
      </c>
      <c r="YH4" s="307" t="s">
        <v>1972</v>
      </c>
      <c r="YI4" s="307" t="s">
        <v>1973</v>
      </c>
      <c r="YJ4" s="307" t="s">
        <v>1974</v>
      </c>
      <c r="YK4" s="307" t="s">
        <v>1975</v>
      </c>
      <c r="YL4" s="307" t="s">
        <v>1976</v>
      </c>
      <c r="YM4" s="307" t="s">
        <v>1977</v>
      </c>
      <c r="YN4" s="307" t="s">
        <v>1978</v>
      </c>
      <c r="YO4" s="307" t="s">
        <v>1979</v>
      </c>
      <c r="YP4" s="307" t="s">
        <v>1980</v>
      </c>
      <c r="YQ4" s="307" t="s">
        <v>2274</v>
      </c>
      <c r="YR4" s="307" t="s">
        <v>2275</v>
      </c>
      <c r="YS4" s="307" t="s">
        <v>2276</v>
      </c>
      <c r="YT4" s="307" t="s">
        <v>1984</v>
      </c>
      <c r="YU4" s="307" t="s">
        <v>1985</v>
      </c>
      <c r="YV4" s="307" t="s">
        <v>1986</v>
      </c>
      <c r="YW4" s="307" t="s">
        <v>1987</v>
      </c>
      <c r="YX4" s="307" t="s">
        <v>1988</v>
      </c>
      <c r="YY4" s="307" t="s">
        <v>1989</v>
      </c>
      <c r="YZ4" s="307" t="s">
        <v>1990</v>
      </c>
      <c r="ZA4" s="307" t="s">
        <v>1991</v>
      </c>
      <c r="ZB4" s="307" t="s">
        <v>1992</v>
      </c>
      <c r="ZC4" s="307" t="s">
        <v>1993</v>
      </c>
      <c r="ZD4" s="307" t="s">
        <v>1994</v>
      </c>
      <c r="ZE4" s="307" t="s">
        <v>1995</v>
      </c>
      <c r="ZF4" s="307" t="s">
        <v>1996</v>
      </c>
      <c r="ZG4" s="307" t="s">
        <v>1997</v>
      </c>
      <c r="ZH4" s="307" t="s">
        <v>1998</v>
      </c>
      <c r="ZI4" s="307" t="s">
        <v>1999</v>
      </c>
      <c r="ZJ4" s="307" t="s">
        <v>2000</v>
      </c>
      <c r="ZK4" s="307" t="s">
        <v>2001</v>
      </c>
      <c r="ZL4" s="307" t="s">
        <v>2002</v>
      </c>
      <c r="ZM4" s="307" t="s">
        <v>2003</v>
      </c>
      <c r="ZN4" s="307" t="s">
        <v>2004</v>
      </c>
      <c r="ZO4" s="307" t="s">
        <v>2005</v>
      </c>
      <c r="ZP4" s="307" t="s">
        <v>2006</v>
      </c>
      <c r="ZQ4" s="307" t="s">
        <v>2007</v>
      </c>
      <c r="ZR4" s="307" t="s">
        <v>2008</v>
      </c>
      <c r="ZS4" s="307" t="s">
        <v>2009</v>
      </c>
      <c r="ZT4" s="307" t="s">
        <v>2010</v>
      </c>
      <c r="ZU4" s="307" t="s">
        <v>2011</v>
      </c>
      <c r="ZV4" s="307" t="s">
        <v>2012</v>
      </c>
      <c r="ZW4" s="307" t="s">
        <v>2013</v>
      </c>
      <c r="ZX4" s="307" t="s">
        <v>2014</v>
      </c>
      <c r="ZY4" s="307" t="s">
        <v>2015</v>
      </c>
      <c r="ZZ4" s="307" t="s">
        <v>2016</v>
      </c>
      <c r="AAA4" s="307" t="s">
        <v>2017</v>
      </c>
      <c r="AAB4" s="307" t="s">
        <v>2018</v>
      </c>
      <c r="AAC4" s="307" t="s">
        <v>2277</v>
      </c>
      <c r="AAD4" s="307" t="s">
        <v>2278</v>
      </c>
      <c r="AAE4" s="307" t="s">
        <v>2279</v>
      </c>
      <c r="AAF4" s="307" t="s">
        <v>2022</v>
      </c>
      <c r="AAG4" s="307" t="s">
        <v>2023</v>
      </c>
      <c r="AAH4" s="307" t="s">
        <v>2024</v>
      </c>
      <c r="AAI4" s="307" t="s">
        <v>2025</v>
      </c>
      <c r="AAJ4" s="307" t="s">
        <v>2026</v>
      </c>
      <c r="AAK4" s="307" t="s">
        <v>2027</v>
      </c>
      <c r="AAL4" s="307" t="s">
        <v>2028</v>
      </c>
      <c r="AAM4" s="307" t="s">
        <v>2029</v>
      </c>
      <c r="AAN4" s="307" t="s">
        <v>2030</v>
      </c>
      <c r="AAO4" s="307" t="s">
        <v>2031</v>
      </c>
      <c r="AAP4" s="307" t="s">
        <v>2032</v>
      </c>
      <c r="AAQ4" s="307" t="s">
        <v>2033</v>
      </c>
      <c r="AAR4" s="307" t="s">
        <v>2034</v>
      </c>
      <c r="AAS4" s="307" t="s">
        <v>2035</v>
      </c>
      <c r="AAT4" s="307" t="s">
        <v>2036</v>
      </c>
      <c r="AAU4" s="307" t="s">
        <v>2037</v>
      </c>
      <c r="AAV4" s="307" t="s">
        <v>2038</v>
      </c>
      <c r="AAW4" s="307" t="s">
        <v>2039</v>
      </c>
      <c r="AAX4" s="307" t="s">
        <v>2280</v>
      </c>
      <c r="AAY4" s="307" t="s">
        <v>2041</v>
      </c>
      <c r="AAZ4" s="307" t="s">
        <v>2042</v>
      </c>
      <c r="ABA4" s="307" t="s">
        <v>2043</v>
      </c>
      <c r="ABB4" s="307" t="s">
        <v>2044</v>
      </c>
      <c r="ABC4" s="307" t="s">
        <v>2045</v>
      </c>
      <c r="ABD4" s="307" t="s">
        <v>2046</v>
      </c>
      <c r="ABE4" s="307" t="s">
        <v>2047</v>
      </c>
      <c r="ABF4" s="307" t="s">
        <v>2281</v>
      </c>
      <c r="ABG4" s="307" t="s">
        <v>2282</v>
      </c>
      <c r="ABH4" s="307" t="s">
        <v>2050</v>
      </c>
      <c r="ABI4" s="307" t="s">
        <v>2283</v>
      </c>
      <c r="ABJ4" s="307" t="s">
        <v>2284</v>
      </c>
      <c r="ABK4" s="307" t="s">
        <v>2285</v>
      </c>
      <c r="ABL4" s="307" t="s">
        <v>2286</v>
      </c>
      <c r="ABM4" s="307" t="s">
        <v>2055</v>
      </c>
      <c r="ABN4" s="307" t="s">
        <v>2056</v>
      </c>
      <c r="ABO4" s="307" t="s">
        <v>2057</v>
      </c>
      <c r="ABP4" s="307" t="s">
        <v>2058</v>
      </c>
      <c r="ABQ4" s="307" t="s">
        <v>2059</v>
      </c>
      <c r="ABR4" s="307" t="s">
        <v>2060</v>
      </c>
      <c r="ABS4" s="307" t="s">
        <v>2061</v>
      </c>
      <c r="ABT4" s="307" t="s">
        <v>2062</v>
      </c>
      <c r="ABU4" s="307" t="s">
        <v>2287</v>
      </c>
      <c r="ABV4" s="307" t="s">
        <v>2063</v>
      </c>
      <c r="ABW4" s="307" t="s">
        <v>2064</v>
      </c>
      <c r="ABX4" s="307" t="s">
        <v>2065</v>
      </c>
      <c r="ABY4" s="307" t="s">
        <v>2066</v>
      </c>
      <c r="ABZ4" s="307" t="s">
        <v>2067</v>
      </c>
      <c r="ACA4" s="307" t="s">
        <v>2068</v>
      </c>
      <c r="ACB4" s="307" t="s">
        <v>2069</v>
      </c>
      <c r="ACC4" s="307" t="s">
        <v>2070</v>
      </c>
      <c r="ACD4" s="307" t="s">
        <v>2071</v>
      </c>
      <c r="ACE4" s="307" t="s">
        <v>2072</v>
      </c>
      <c r="ACF4" s="307" t="s">
        <v>2073</v>
      </c>
      <c r="ACG4" s="307" t="s">
        <v>2074</v>
      </c>
      <c r="ACH4" s="307" t="s">
        <v>2075</v>
      </c>
      <c r="ACI4" s="307" t="s">
        <v>2076</v>
      </c>
      <c r="ACJ4" s="307" t="s">
        <v>2077</v>
      </c>
      <c r="ACK4" s="307" t="s">
        <v>2078</v>
      </c>
      <c r="ACL4" s="307" t="s">
        <v>2079</v>
      </c>
      <c r="ACM4" s="307" t="s">
        <v>2080</v>
      </c>
      <c r="ACN4" s="307" t="s">
        <v>2081</v>
      </c>
      <c r="ACO4" s="307" t="s">
        <v>2288</v>
      </c>
      <c r="ACP4" s="307" t="s">
        <v>2083</v>
      </c>
      <c r="ACQ4" s="307" t="s">
        <v>2084</v>
      </c>
      <c r="ACR4" s="307" t="s">
        <v>2085</v>
      </c>
      <c r="ACS4" s="307" t="s">
        <v>2086</v>
      </c>
      <c r="ACT4" s="307" t="s">
        <v>2289</v>
      </c>
      <c r="ACU4" s="307" t="s">
        <v>2088</v>
      </c>
      <c r="ACV4" s="307" t="s">
        <v>2089</v>
      </c>
      <c r="ACW4" s="307" t="s">
        <v>2090</v>
      </c>
      <c r="ACX4" s="307" t="s">
        <v>2091</v>
      </c>
      <c r="ACY4" s="307" t="s">
        <v>2092</v>
      </c>
      <c r="ACZ4" s="307" t="s">
        <v>1940</v>
      </c>
      <c r="ADA4" s="307" t="s">
        <v>2290</v>
      </c>
      <c r="ADB4" s="307" t="s">
        <v>2291</v>
      </c>
      <c r="ADC4" s="307" t="s">
        <v>2292</v>
      </c>
      <c r="ADD4" s="307" t="s">
        <v>2093</v>
      </c>
      <c r="ADE4" s="307" t="s">
        <v>2094</v>
      </c>
      <c r="ADF4" s="307" t="s">
        <v>2095</v>
      </c>
      <c r="ADG4" s="307" t="s">
        <v>2096</v>
      </c>
      <c r="ADH4" s="307" t="s">
        <v>2097</v>
      </c>
      <c r="ADI4" s="307" t="s">
        <v>1559</v>
      </c>
      <c r="ADJ4" s="307" t="s">
        <v>2098</v>
      </c>
      <c r="ADK4" s="307" t="s">
        <v>2099</v>
      </c>
      <c r="ADL4" s="307" t="s">
        <v>2100</v>
      </c>
      <c r="ADM4" s="307" t="s">
        <v>2101</v>
      </c>
      <c r="ADN4" s="307" t="s">
        <v>2102</v>
      </c>
      <c r="ADO4" s="307" t="s">
        <v>2103</v>
      </c>
      <c r="ADP4" s="307" t="s">
        <v>2104</v>
      </c>
      <c r="ADQ4" s="307" t="s">
        <v>2105</v>
      </c>
      <c r="ADR4" s="307" t="s">
        <v>2106</v>
      </c>
      <c r="ADS4" s="307" t="s">
        <v>2107</v>
      </c>
      <c r="ADT4" s="307" t="s">
        <v>2108</v>
      </c>
      <c r="ADU4" s="307" t="s">
        <v>2109</v>
      </c>
      <c r="ADV4" s="307" t="s">
        <v>2110</v>
      </c>
      <c r="ADW4" s="307" t="s">
        <v>2111</v>
      </c>
      <c r="ADX4" s="307" t="s">
        <v>2112</v>
      </c>
      <c r="ADY4" s="307" t="s">
        <v>2128</v>
      </c>
      <c r="ADZ4" s="307" t="s">
        <v>2113</v>
      </c>
      <c r="AEA4" s="307" t="s">
        <v>2114</v>
      </c>
      <c r="AEB4" s="307" t="s">
        <v>2115</v>
      </c>
      <c r="AEC4" s="307" t="s">
        <v>2116</v>
      </c>
      <c r="AED4" s="307" t="s">
        <v>2117</v>
      </c>
      <c r="AEE4" s="307" t="s">
        <v>2118</v>
      </c>
      <c r="AEF4" s="307" t="s">
        <v>2119</v>
      </c>
      <c r="AEG4" s="307" t="s">
        <v>2120</v>
      </c>
      <c r="AEH4" s="307" t="s">
        <v>2121</v>
      </c>
      <c r="AEI4" s="307" t="s">
        <v>2122</v>
      </c>
      <c r="AEJ4" s="307" t="s">
        <v>2123</v>
      </c>
      <c r="AEK4" s="307" t="s">
        <v>2124</v>
      </c>
      <c r="AEL4" s="307" t="s">
        <v>2125</v>
      </c>
      <c r="AEM4" s="307" t="s">
        <v>2126</v>
      </c>
      <c r="AEN4" s="307" t="s">
        <v>2127</v>
      </c>
      <c r="AEO4" s="307" t="s">
        <v>2129</v>
      </c>
      <c r="AEP4" s="307" t="s">
        <v>2130</v>
      </c>
      <c r="AEQ4" s="307" t="s">
        <v>2131</v>
      </c>
      <c r="AER4" s="307" t="s">
        <v>2132</v>
      </c>
      <c r="AES4" s="307" t="s">
        <v>2133</v>
      </c>
      <c r="AET4" s="307" t="s">
        <v>2134</v>
      </c>
      <c r="AEU4" s="307" t="s">
        <v>2135</v>
      </c>
      <c r="AEV4" s="307" t="s">
        <v>2136</v>
      </c>
      <c r="AEW4" s="307" t="s">
        <v>2137</v>
      </c>
      <c r="AEX4" s="307" t="s">
        <v>2138</v>
      </c>
      <c r="AEY4" s="307" t="s">
        <v>2139</v>
      </c>
      <c r="AEZ4" s="307" t="s">
        <v>2140</v>
      </c>
      <c r="AFA4" s="307" t="s">
        <v>2141</v>
      </c>
      <c r="AFB4" s="307" t="s">
        <v>2142</v>
      </c>
      <c r="AFC4" s="307" t="s">
        <v>2143</v>
      </c>
      <c r="AFD4" s="307" t="s">
        <v>2144</v>
      </c>
      <c r="AFE4" s="307" t="s">
        <v>2145</v>
      </c>
      <c r="AFF4" s="307" t="s">
        <v>2146</v>
      </c>
      <c r="AFG4" s="307" t="s">
        <v>2147</v>
      </c>
      <c r="AFH4" s="307" t="s">
        <v>2148</v>
      </c>
      <c r="AFI4" s="307" t="s">
        <v>2149</v>
      </c>
      <c r="AFJ4" s="307" t="s">
        <v>2150</v>
      </c>
      <c r="AFK4" s="307" t="s">
        <v>2151</v>
      </c>
      <c r="AFL4" s="307" t="s">
        <v>2152</v>
      </c>
      <c r="AFM4" s="307" t="s">
        <v>2153</v>
      </c>
      <c r="AFN4" s="307" t="s">
        <v>2154</v>
      </c>
      <c r="AFO4" s="307" t="s">
        <v>2155</v>
      </c>
      <c r="AFP4" s="307" t="s">
        <v>2156</v>
      </c>
      <c r="AFQ4" s="307" t="s">
        <v>2157</v>
      </c>
      <c r="AFR4" s="307" t="s">
        <v>2158</v>
      </c>
      <c r="AFS4" s="307" t="s">
        <v>2159</v>
      </c>
      <c r="AFT4" s="307" t="s">
        <v>2160</v>
      </c>
      <c r="AFU4" s="307" t="s">
        <v>2161</v>
      </c>
      <c r="AFV4" s="307" t="s">
        <v>2162</v>
      </c>
      <c r="AFW4" s="307" t="s">
        <v>2163</v>
      </c>
      <c r="AFX4" s="307" t="s">
        <v>2164</v>
      </c>
      <c r="AFY4" s="307" t="s">
        <v>2165</v>
      </c>
      <c r="AFZ4" s="307" t="s">
        <v>2166</v>
      </c>
      <c r="AGA4" s="307" t="s">
        <v>2167</v>
      </c>
      <c r="AGB4" s="307" t="s">
        <v>2168</v>
      </c>
      <c r="AGC4" s="307" t="s">
        <v>2169</v>
      </c>
      <c r="AGD4" s="307" t="s">
        <v>2170</v>
      </c>
      <c r="AGE4" s="307" t="s">
        <v>2171</v>
      </c>
      <c r="AGF4" s="307" t="s">
        <v>2172</v>
      </c>
      <c r="AGG4" s="307" t="s">
        <v>2173</v>
      </c>
      <c r="AGH4" s="307" t="s">
        <v>2174</v>
      </c>
      <c r="AGI4" s="307" t="s">
        <v>2175</v>
      </c>
      <c r="AGJ4" s="307" t="s">
        <v>2176</v>
      </c>
      <c r="AGK4" s="307" t="s">
        <v>2177</v>
      </c>
      <c r="AGL4" s="307" t="s">
        <v>2178</v>
      </c>
      <c r="AGM4" s="307" t="s">
        <v>2179</v>
      </c>
      <c r="AGN4" s="307" t="s">
        <v>2180</v>
      </c>
      <c r="AGO4" s="307" t="s">
        <v>2181</v>
      </c>
      <c r="AGP4" s="307" t="s">
        <v>2182</v>
      </c>
      <c r="AGQ4" s="307" t="s">
        <v>2183</v>
      </c>
      <c r="AGR4" s="307" t="s">
        <v>2184</v>
      </c>
      <c r="AGS4" s="307" t="s">
        <v>2185</v>
      </c>
      <c r="AGT4" s="307" t="s">
        <v>2186</v>
      </c>
      <c r="AGU4" s="307" t="s">
        <v>2187</v>
      </c>
      <c r="AGV4" s="307" t="s">
        <v>2188</v>
      </c>
      <c r="AGW4" s="307" t="s">
        <v>2189</v>
      </c>
      <c r="AGX4" s="307" t="s">
        <v>2190</v>
      </c>
      <c r="AGY4" s="307" t="s">
        <v>2191</v>
      </c>
      <c r="AGZ4" s="307" t="s">
        <v>2192</v>
      </c>
      <c r="AHA4" s="307" t="s">
        <v>2193</v>
      </c>
      <c r="AHB4" s="307" t="s">
        <v>2194</v>
      </c>
      <c r="AHC4" s="307" t="s">
        <v>2195</v>
      </c>
      <c r="AHD4" s="307" t="s">
        <v>2196</v>
      </c>
      <c r="AHE4" s="307" t="s">
        <v>2197</v>
      </c>
      <c r="AHF4" s="307" t="s">
        <v>2198</v>
      </c>
      <c r="AHG4" s="307" t="s">
        <v>2199</v>
      </c>
      <c r="AHH4" s="307" t="s">
        <v>2200</v>
      </c>
      <c r="AHI4" s="307" t="s">
        <v>2201</v>
      </c>
      <c r="AHJ4" s="307" t="s">
        <v>2202</v>
      </c>
      <c r="AHK4" s="307" t="s">
        <v>2203</v>
      </c>
      <c r="AHL4" s="307" t="s">
        <v>2204</v>
      </c>
      <c r="AHM4" s="307" t="s">
        <v>2205</v>
      </c>
      <c r="AHN4" s="307" t="s">
        <v>2206</v>
      </c>
      <c r="AHO4" s="307"/>
    </row>
    <row r="5" spans="1:899" ht="21" x14ac:dyDescent="0.4">
      <c r="A5" s="297" t="s">
        <v>0</v>
      </c>
      <c r="B5" s="297" t="s">
        <v>1</v>
      </c>
      <c r="C5" s="308">
        <v>825496266.34000015</v>
      </c>
      <c r="D5" s="308">
        <v>93990179.869999975</v>
      </c>
      <c r="E5" s="308">
        <v>136325775.97000006</v>
      </c>
      <c r="F5" s="308">
        <v>30454202.139999997</v>
      </c>
      <c r="G5" s="308">
        <v>131648286.80999999</v>
      </c>
      <c r="H5" s="308">
        <v>53023178.249999993</v>
      </c>
      <c r="I5" s="308">
        <v>64468123.260000005</v>
      </c>
      <c r="J5" s="308">
        <v>78084083.230000004</v>
      </c>
      <c r="K5" s="308">
        <v>75669499.01000002</v>
      </c>
      <c r="L5" s="308">
        <v>55418423.119999968</v>
      </c>
      <c r="M5" s="308">
        <v>39213445.579999998</v>
      </c>
      <c r="N5" s="308">
        <v>45169869.490000002</v>
      </c>
      <c r="O5" s="308">
        <v>27638636.850000001</v>
      </c>
      <c r="P5" s="308">
        <v>39737550.640000023</v>
      </c>
      <c r="Q5" s="308">
        <v>35440904.890000008</v>
      </c>
      <c r="R5" s="308">
        <v>69928025.610000029</v>
      </c>
      <c r="S5" s="308">
        <v>71718821.61999999</v>
      </c>
      <c r="T5" s="308">
        <v>26167063.300000001</v>
      </c>
      <c r="U5" s="308">
        <v>621945614.80999959</v>
      </c>
      <c r="V5" s="308">
        <v>194216884.60999998</v>
      </c>
      <c r="W5" s="308">
        <v>61701037.54999999</v>
      </c>
      <c r="X5" s="308">
        <v>59964236.680000007</v>
      </c>
      <c r="Y5" s="308">
        <v>45646662.919999994</v>
      </c>
      <c r="Z5" s="308">
        <v>73017195.800000012</v>
      </c>
      <c r="AA5" s="308">
        <v>31221708.999999993</v>
      </c>
      <c r="AB5" s="308">
        <v>142336258.31999996</v>
      </c>
      <c r="AC5" s="308">
        <v>76498545.620000005</v>
      </c>
      <c r="AD5" s="308">
        <v>54573944.450000003</v>
      </c>
      <c r="AE5" s="308">
        <v>114176961.90999997</v>
      </c>
      <c r="AF5" s="308">
        <v>48730848.520000003</v>
      </c>
      <c r="AG5" s="308">
        <v>106014440.25999998</v>
      </c>
      <c r="AH5" s="308">
        <v>57754830.939999998</v>
      </c>
      <c r="AI5" s="308">
        <v>72153722.060000002</v>
      </c>
      <c r="AJ5" s="308">
        <v>39160138.889999986</v>
      </c>
      <c r="AK5" s="308">
        <v>81312374.360000014</v>
      </c>
      <c r="AL5" s="308">
        <v>43553181.839999989</v>
      </c>
      <c r="AM5" s="308">
        <v>19935599.290000003</v>
      </c>
      <c r="AN5" s="308">
        <v>40153145.400000006</v>
      </c>
      <c r="AO5" s="308">
        <v>38344759.060000017</v>
      </c>
      <c r="AP5" s="308">
        <v>21895327.170000002</v>
      </c>
      <c r="AQ5" s="308">
        <v>25590933.810000006</v>
      </c>
      <c r="AR5" s="308">
        <v>19187863.769999996</v>
      </c>
      <c r="AS5" s="308">
        <v>229770681.9499999</v>
      </c>
      <c r="AT5" s="308">
        <v>17026235.09</v>
      </c>
      <c r="AU5" s="308">
        <v>15952917.760000004</v>
      </c>
      <c r="AV5" s="308">
        <v>33732096.659999996</v>
      </c>
      <c r="AW5" s="308">
        <v>43467126.210000001</v>
      </c>
      <c r="AX5" s="308">
        <v>46421252.099999994</v>
      </c>
      <c r="AY5" s="308">
        <v>24174594.889999993</v>
      </c>
      <c r="AZ5" s="308">
        <v>29664068.999999996</v>
      </c>
      <c r="BA5" s="308">
        <v>15192056.800000008</v>
      </c>
      <c r="BB5" s="308">
        <v>15833247.240000013</v>
      </c>
      <c r="BC5" s="308">
        <v>17674229</v>
      </c>
      <c r="BD5" s="308">
        <v>11700014.839999992</v>
      </c>
      <c r="BE5" s="308">
        <v>63183138.900000006</v>
      </c>
      <c r="BF5" s="308">
        <v>208090.43</v>
      </c>
      <c r="BG5" s="308">
        <v>22913802.68</v>
      </c>
      <c r="BH5" s="308">
        <v>194831090.71999991</v>
      </c>
      <c r="BI5" s="308">
        <v>132638137.28999996</v>
      </c>
      <c r="BJ5" s="308">
        <v>51690408.980000019</v>
      </c>
      <c r="BK5" s="308">
        <v>19680307.619999994</v>
      </c>
      <c r="BL5" s="308">
        <v>58623865.620000027</v>
      </c>
      <c r="BM5" s="308">
        <v>55695733.080000013</v>
      </c>
      <c r="BN5" s="308">
        <v>20540077.530000001</v>
      </c>
      <c r="BO5" s="308">
        <v>4009069.38</v>
      </c>
      <c r="BP5" s="308">
        <v>0</v>
      </c>
      <c r="BQ5" s="308">
        <v>294480627.74999994</v>
      </c>
      <c r="BR5" s="308">
        <v>46584355.640000015</v>
      </c>
      <c r="BS5" s="308">
        <v>64582979.880000003</v>
      </c>
      <c r="BT5" s="308">
        <v>67056830.620000005</v>
      </c>
      <c r="BU5" s="308">
        <v>41262811.779999971</v>
      </c>
      <c r="BV5" s="308">
        <v>56741489.390000001</v>
      </c>
      <c r="BW5" s="308">
        <v>18154125.860000003</v>
      </c>
      <c r="BX5" s="308">
        <v>30200585.729999997</v>
      </c>
      <c r="BY5" s="308">
        <v>93981608.269999966</v>
      </c>
      <c r="BZ5" s="308">
        <v>31213059.760000002</v>
      </c>
      <c r="CA5" s="308">
        <v>27513942.630000006</v>
      </c>
      <c r="CB5" s="308">
        <v>87105758.109999985</v>
      </c>
      <c r="CC5" s="308">
        <v>35447093.239999995</v>
      </c>
      <c r="CD5" s="308">
        <v>42801329.469999999</v>
      </c>
      <c r="CE5" s="308">
        <v>17554440.830000002</v>
      </c>
      <c r="CF5" s="308">
        <v>686055105.21000004</v>
      </c>
      <c r="CG5" s="308">
        <v>40697011.569999993</v>
      </c>
      <c r="CH5" s="308">
        <v>80427982.269999981</v>
      </c>
      <c r="CI5" s="308">
        <v>41248465.790000007</v>
      </c>
      <c r="CJ5" s="308">
        <v>57248907.039999992</v>
      </c>
      <c r="CK5" s="308">
        <v>40243726.710000001</v>
      </c>
      <c r="CL5" s="308">
        <v>53850854.739999987</v>
      </c>
      <c r="CM5" s="308">
        <v>64668425.280000016</v>
      </c>
      <c r="CN5" s="308">
        <v>22368141.309999987</v>
      </c>
      <c r="CO5" s="308">
        <v>68575287.780000001</v>
      </c>
      <c r="CP5" s="308">
        <v>45674868.719999991</v>
      </c>
      <c r="CQ5" s="308">
        <v>53480249.710000008</v>
      </c>
      <c r="CR5" s="308">
        <v>44702445.729999982</v>
      </c>
      <c r="CS5" s="308">
        <v>261867147.06</v>
      </c>
      <c r="CT5" s="308">
        <v>40088875.020000011</v>
      </c>
      <c r="CU5" s="308">
        <v>41718189.520000011</v>
      </c>
      <c r="CV5" s="308">
        <v>89286261.779999986</v>
      </c>
      <c r="CW5" s="308">
        <v>28670016.969999991</v>
      </c>
      <c r="CX5" s="308">
        <v>63241107.270000018</v>
      </c>
      <c r="CY5" s="308">
        <v>15902866.089999996</v>
      </c>
      <c r="CZ5" s="308">
        <v>21531536.339999996</v>
      </c>
      <c r="DA5" s="308">
        <v>156874013.84000003</v>
      </c>
      <c r="DB5" s="308">
        <v>136141843.94999999</v>
      </c>
      <c r="DC5" s="308">
        <v>32532697.23</v>
      </c>
      <c r="DD5" s="308">
        <v>29003101.340000011</v>
      </c>
      <c r="DE5" s="308">
        <v>69015780.949999988</v>
      </c>
      <c r="DF5" s="308">
        <v>76668215.800000012</v>
      </c>
      <c r="DG5" s="308">
        <v>61801206.260000005</v>
      </c>
      <c r="DH5" s="308">
        <v>44222678.679999992</v>
      </c>
      <c r="DI5" s="308">
        <v>36867657.079999983</v>
      </c>
      <c r="DJ5" s="308">
        <v>1111530619.1499991</v>
      </c>
      <c r="DK5" s="308">
        <v>54603440.579999998</v>
      </c>
      <c r="DL5" s="308">
        <v>64481323.439999998</v>
      </c>
      <c r="DM5" s="308">
        <v>58146588.949999996</v>
      </c>
      <c r="DN5" s="308">
        <v>70282882.199999988</v>
      </c>
      <c r="DO5" s="308">
        <v>36970661.300000012</v>
      </c>
      <c r="DP5" s="308">
        <v>134151085.18000001</v>
      </c>
      <c r="DQ5" s="308">
        <v>37049938.909999996</v>
      </c>
      <c r="DR5" s="308">
        <v>126888281.92000002</v>
      </c>
      <c r="DS5" s="308">
        <v>371218646.45000011</v>
      </c>
      <c r="DT5" s="308">
        <v>69598180.249999985</v>
      </c>
      <c r="DU5" s="308">
        <v>251424327.73999992</v>
      </c>
      <c r="DV5" s="308">
        <v>250599586.74999988</v>
      </c>
      <c r="DW5" s="308">
        <v>69240862.729999989</v>
      </c>
      <c r="DX5" s="308">
        <v>98126729.800000012</v>
      </c>
      <c r="DY5" s="308">
        <v>81585161.800000012</v>
      </c>
      <c r="DZ5" s="308">
        <v>24649384.050000004</v>
      </c>
      <c r="EA5" s="308">
        <v>54862867.410000011</v>
      </c>
      <c r="EB5" s="308">
        <v>42679450.600000016</v>
      </c>
      <c r="EC5" s="308">
        <v>108085944.04999997</v>
      </c>
      <c r="ED5" s="308">
        <v>151232609.44000012</v>
      </c>
      <c r="EE5" s="308">
        <v>148052219.20000008</v>
      </c>
      <c r="EF5" s="308">
        <v>44778913.630000003</v>
      </c>
      <c r="EG5" s="308">
        <v>67529102.450000018</v>
      </c>
      <c r="EH5" s="308">
        <v>45665418.419999972</v>
      </c>
      <c r="EI5" s="308">
        <v>78630086.850000009</v>
      </c>
      <c r="EJ5" s="308">
        <v>70755938.460000023</v>
      </c>
      <c r="EK5" s="308">
        <v>30062361.899999995</v>
      </c>
      <c r="EL5" s="308">
        <v>51441206.979999989</v>
      </c>
      <c r="EM5" s="308">
        <v>432146795.58999997</v>
      </c>
      <c r="EN5" s="308">
        <v>30471534.79999999</v>
      </c>
      <c r="EO5" s="308">
        <v>41707149.920000002</v>
      </c>
      <c r="EP5" s="308">
        <v>44656938.980000012</v>
      </c>
      <c r="EQ5" s="308">
        <v>22596232.599999998</v>
      </c>
      <c r="ER5" s="308">
        <v>13671601.109999996</v>
      </c>
      <c r="ES5" s="308">
        <v>78712002.769999996</v>
      </c>
      <c r="ET5" s="308">
        <v>40940323.030000009</v>
      </c>
      <c r="EU5" s="308">
        <v>33423463.709999979</v>
      </c>
      <c r="EV5" s="308">
        <v>467879252.62000006</v>
      </c>
      <c r="EW5" s="308">
        <v>20569926.539999999</v>
      </c>
      <c r="EX5" s="308">
        <v>56967273.439999998</v>
      </c>
      <c r="EY5" s="308">
        <v>68319693.500000015</v>
      </c>
      <c r="EZ5" s="308">
        <v>93575134.98999998</v>
      </c>
      <c r="FA5" s="308">
        <v>79573835.090000004</v>
      </c>
      <c r="FB5" s="308">
        <v>68136044.019999996</v>
      </c>
      <c r="FC5" s="308">
        <v>43145228.670000009</v>
      </c>
      <c r="FD5" s="308">
        <v>41238657.230000012</v>
      </c>
      <c r="FE5" s="308">
        <v>43711276.709999993</v>
      </c>
      <c r="FF5" s="308">
        <v>35140978.43</v>
      </c>
      <c r="FG5" s="308">
        <v>26807907.480000004</v>
      </c>
      <c r="FH5" s="308">
        <v>162376793.01999992</v>
      </c>
      <c r="FI5" s="308">
        <v>26240088.859999996</v>
      </c>
      <c r="FJ5" s="308">
        <v>32263003.370000008</v>
      </c>
      <c r="FK5" s="308">
        <v>28767359.030000001</v>
      </c>
      <c r="FL5" s="308">
        <v>51412101.600000001</v>
      </c>
      <c r="FM5" s="308">
        <v>56562447.350000016</v>
      </c>
      <c r="FN5" s="308">
        <v>16979200.089999996</v>
      </c>
      <c r="FO5" s="308">
        <v>10350152.999999998</v>
      </c>
      <c r="FP5" s="308">
        <v>662424488.47000003</v>
      </c>
      <c r="FQ5" s="308">
        <v>33324640.020000026</v>
      </c>
      <c r="FR5" s="308">
        <v>65896595.980000012</v>
      </c>
      <c r="FS5" s="308">
        <v>66022428.519999996</v>
      </c>
      <c r="FT5" s="308">
        <v>77444633.340000004</v>
      </c>
      <c r="FU5" s="308">
        <v>46037954.090000011</v>
      </c>
      <c r="FV5" s="308">
        <v>95298241.460000008</v>
      </c>
      <c r="FW5" s="308">
        <v>69924814.75</v>
      </c>
      <c r="FX5" s="308">
        <v>68576489.299999997</v>
      </c>
      <c r="FY5" s="308">
        <v>50815772.32</v>
      </c>
      <c r="FZ5" s="308">
        <v>121407656.34</v>
      </c>
      <c r="GA5" s="308">
        <v>42776892.900000013</v>
      </c>
      <c r="GB5" s="308">
        <v>50191612.639999993</v>
      </c>
      <c r="GC5" s="308">
        <v>25065964.650000002</v>
      </c>
      <c r="GD5" s="308">
        <v>304260781.93999994</v>
      </c>
      <c r="GE5" s="308">
        <v>28926086.540000003</v>
      </c>
      <c r="GF5" s="308">
        <v>37776223</v>
      </c>
      <c r="GG5" s="308">
        <v>72080393.410000011</v>
      </c>
      <c r="GH5" s="308">
        <v>48709828.390000001</v>
      </c>
      <c r="GI5" s="308">
        <v>32288545.139999993</v>
      </c>
      <c r="GJ5" s="308">
        <v>31400129.789999999</v>
      </c>
      <c r="GK5" s="308">
        <v>68374238.190000013</v>
      </c>
      <c r="GL5" s="308">
        <v>35008639.750000015</v>
      </c>
      <c r="GM5" s="308">
        <v>20438547.039999999</v>
      </c>
      <c r="GN5" s="308">
        <v>11719660.520000005</v>
      </c>
      <c r="GO5" s="308">
        <v>9527654.3699999992</v>
      </c>
      <c r="GP5" s="308">
        <v>143200644.37999997</v>
      </c>
      <c r="GQ5" s="308">
        <v>39818041.109999999</v>
      </c>
      <c r="GR5" s="308">
        <v>33593019.460000001</v>
      </c>
      <c r="GS5" s="308">
        <v>67444432.00999999</v>
      </c>
      <c r="GT5" s="308">
        <v>12404638.300000001</v>
      </c>
      <c r="GU5" s="308">
        <v>54058721.460000016</v>
      </c>
      <c r="GV5" s="308">
        <v>60016758.770000011</v>
      </c>
      <c r="GW5" s="308">
        <v>24359551.68</v>
      </c>
      <c r="GX5" s="308">
        <v>96268778.609999925</v>
      </c>
      <c r="GY5" s="308">
        <v>9624970.3300000019</v>
      </c>
      <c r="GZ5" s="308">
        <v>47601368.999999993</v>
      </c>
      <c r="HA5" s="308">
        <v>31573239.20999999</v>
      </c>
      <c r="HB5" s="308">
        <v>550446657.16999996</v>
      </c>
      <c r="HC5" s="308">
        <v>53918172.369999997</v>
      </c>
      <c r="HD5" s="308">
        <v>67403255.149999991</v>
      </c>
      <c r="HE5" s="308">
        <v>77074241.120000005</v>
      </c>
      <c r="HF5" s="308">
        <v>53006439.460000001</v>
      </c>
      <c r="HG5" s="308">
        <v>68284883.229999959</v>
      </c>
      <c r="HH5" s="308">
        <v>21472212.340000004</v>
      </c>
      <c r="HI5" s="308">
        <v>368036719.49000019</v>
      </c>
      <c r="HJ5" s="308">
        <v>70658005.620000005</v>
      </c>
      <c r="HK5" s="308">
        <v>91087744.670000017</v>
      </c>
      <c r="HL5" s="308">
        <v>46907610.200000003</v>
      </c>
      <c r="HM5" s="308">
        <v>43722225.130000003</v>
      </c>
      <c r="HN5" s="308">
        <v>40532972.329999998</v>
      </c>
      <c r="HO5" s="308">
        <v>57649848.23999998</v>
      </c>
      <c r="HP5" s="308">
        <v>26037647.149999999</v>
      </c>
      <c r="HQ5" s="308">
        <v>356885432.89000022</v>
      </c>
      <c r="HR5" s="308">
        <v>106318756.96000001</v>
      </c>
      <c r="HS5" s="308">
        <v>27781339.34</v>
      </c>
      <c r="HT5" s="308">
        <v>29423240.507000007</v>
      </c>
      <c r="HU5" s="308">
        <v>25169514.880000006</v>
      </c>
      <c r="HV5" s="308">
        <v>21095252.059999999</v>
      </c>
      <c r="HW5" s="308">
        <v>59560677.970000014</v>
      </c>
      <c r="HX5" s="308">
        <v>35778377.670000009</v>
      </c>
      <c r="HY5" s="308">
        <v>35101079.660000004</v>
      </c>
      <c r="HZ5" s="308">
        <v>29558716.629999999</v>
      </c>
      <c r="IA5" s="308">
        <v>30208172.989999987</v>
      </c>
      <c r="IB5" s="308">
        <v>57129251.650000006</v>
      </c>
      <c r="IC5" s="308">
        <v>17704503.839999996</v>
      </c>
      <c r="ID5" s="308">
        <v>41227011.689999998</v>
      </c>
      <c r="IE5" s="308">
        <v>14071442.319999998</v>
      </c>
      <c r="IF5" s="308">
        <v>15767117.509999998</v>
      </c>
      <c r="IG5" s="308">
        <v>375802793.76999986</v>
      </c>
      <c r="IH5" s="308">
        <v>91129951.400000066</v>
      </c>
      <c r="II5" s="308">
        <v>55818790.270000003</v>
      </c>
      <c r="IJ5" s="308">
        <v>84210472.700000003</v>
      </c>
      <c r="IK5" s="308">
        <v>95842261.650000036</v>
      </c>
      <c r="IL5" s="308">
        <v>31766763.919999991</v>
      </c>
      <c r="IM5" s="308">
        <v>34287824.569999985</v>
      </c>
      <c r="IN5" s="308">
        <v>21542659.630000006</v>
      </c>
      <c r="IO5" s="308">
        <v>29787713.560000002</v>
      </c>
      <c r="IP5" s="308">
        <v>29766806.450000025</v>
      </c>
      <c r="IQ5" s="308">
        <v>37865690.579999998</v>
      </c>
      <c r="IR5" s="308">
        <v>488625040.57999992</v>
      </c>
      <c r="IS5" s="308">
        <v>113424155.4000001</v>
      </c>
      <c r="IT5" s="308">
        <v>48303447.54999996</v>
      </c>
      <c r="IU5" s="308">
        <v>33406315.369999997</v>
      </c>
      <c r="IV5" s="308">
        <v>37678600.020000003</v>
      </c>
      <c r="IW5" s="308">
        <v>18526089.68</v>
      </c>
      <c r="IX5" s="308">
        <v>32783448.659999989</v>
      </c>
      <c r="IY5" s="308">
        <v>18823174.219999995</v>
      </c>
      <c r="IZ5" s="308">
        <v>16467033.009999998</v>
      </c>
      <c r="JA5" s="308">
        <v>15737743.240000004</v>
      </c>
      <c r="JB5" s="308">
        <v>45943905.040000021</v>
      </c>
      <c r="JC5" s="308">
        <v>21349686.660000008</v>
      </c>
      <c r="JD5" s="308">
        <v>98169189.330000013</v>
      </c>
      <c r="JE5" s="308">
        <v>80100723.349999964</v>
      </c>
      <c r="JF5" s="308">
        <v>30916088.719999999</v>
      </c>
      <c r="JG5" s="308">
        <v>23377076.960000001</v>
      </c>
      <c r="JH5" s="308">
        <v>19693093.289999995</v>
      </c>
      <c r="JI5" s="308">
        <v>14803248.379999995</v>
      </c>
      <c r="JJ5" s="308">
        <v>140390750.88</v>
      </c>
      <c r="JK5" s="308">
        <v>18391887.360000007</v>
      </c>
      <c r="JL5" s="308">
        <v>22301423.589999996</v>
      </c>
      <c r="JM5" s="308">
        <v>39529984.949999988</v>
      </c>
      <c r="JN5" s="308">
        <v>28461377.440000005</v>
      </c>
      <c r="JO5" s="308">
        <v>51937497.729999989</v>
      </c>
      <c r="JP5" s="308">
        <v>21298510.849999994</v>
      </c>
      <c r="JQ5" s="308">
        <v>384082903.24999994</v>
      </c>
      <c r="JR5" s="308">
        <v>115802077.42000002</v>
      </c>
      <c r="JS5" s="308">
        <v>34924569.289999999</v>
      </c>
      <c r="JT5" s="308">
        <v>13316702.720000004</v>
      </c>
      <c r="JU5" s="308">
        <v>53222210.710000038</v>
      </c>
      <c r="JV5" s="308">
        <v>14568464.999999996</v>
      </c>
      <c r="JW5" s="308">
        <v>96109907.00000003</v>
      </c>
      <c r="JX5" s="308">
        <v>35608063.989999995</v>
      </c>
      <c r="JY5" s="308">
        <v>17635926.169999994</v>
      </c>
      <c r="JZ5" s="308">
        <v>36955603.239999987</v>
      </c>
      <c r="KA5" s="308">
        <v>47496883.220000006</v>
      </c>
      <c r="KB5" s="308">
        <v>37593349.769999996</v>
      </c>
      <c r="KC5" s="308">
        <v>39468270.56000001</v>
      </c>
      <c r="KD5" s="308">
        <v>11634522.719999999</v>
      </c>
      <c r="KE5" s="308">
        <v>30641390.089999981</v>
      </c>
      <c r="KF5" s="308">
        <v>716556097.41999996</v>
      </c>
      <c r="KG5" s="308">
        <v>105872335.59000003</v>
      </c>
      <c r="KH5" s="308">
        <v>33200953.84999999</v>
      </c>
      <c r="KI5" s="308">
        <v>45853740.839999996</v>
      </c>
      <c r="KJ5" s="308">
        <v>36737295.11999999</v>
      </c>
      <c r="KK5" s="308">
        <v>41422374.840000004</v>
      </c>
      <c r="KL5" s="308">
        <v>165263693.49000001</v>
      </c>
      <c r="KM5" s="308">
        <v>23183172.880000014</v>
      </c>
      <c r="KN5" s="308">
        <v>16901466.299999993</v>
      </c>
      <c r="KO5" s="308">
        <v>128103265.35000004</v>
      </c>
      <c r="KP5" s="308">
        <v>42652808.930000022</v>
      </c>
      <c r="KQ5" s="308">
        <v>55014890.310000017</v>
      </c>
      <c r="KR5" s="308">
        <v>109614163.01999998</v>
      </c>
      <c r="KS5" s="308">
        <v>37138528.339999996</v>
      </c>
      <c r="KT5" s="308">
        <v>61123837.260000005</v>
      </c>
      <c r="KU5" s="308">
        <v>242839844.70000008</v>
      </c>
      <c r="KV5" s="308">
        <v>55981771.489999987</v>
      </c>
      <c r="KW5" s="308">
        <v>225052009.05999994</v>
      </c>
      <c r="KX5" s="308">
        <v>31068108.839999992</v>
      </c>
      <c r="KY5" s="308">
        <v>18256388.670000002</v>
      </c>
      <c r="KZ5" s="308">
        <v>68684391.670000002</v>
      </c>
      <c r="LA5" s="308">
        <v>65047653.739999995</v>
      </c>
      <c r="LB5" s="308">
        <v>39495710.059999995</v>
      </c>
      <c r="LC5" s="308">
        <v>58807852.069999985</v>
      </c>
      <c r="LD5" s="308">
        <v>26877785.060000006</v>
      </c>
      <c r="LE5" s="308">
        <v>569632578.13000011</v>
      </c>
      <c r="LF5" s="308">
        <v>127678359.63000003</v>
      </c>
      <c r="LG5" s="308">
        <v>114666818.10000005</v>
      </c>
      <c r="LH5" s="308">
        <v>114894212.5200001</v>
      </c>
      <c r="LI5" s="308">
        <v>24438627.970000014</v>
      </c>
      <c r="LJ5" s="308">
        <v>27072644.949999992</v>
      </c>
      <c r="LK5" s="308">
        <v>23401944.279899992</v>
      </c>
      <c r="LL5" s="308">
        <v>49295763.965000033</v>
      </c>
      <c r="LM5" s="308">
        <v>21978221.989999995</v>
      </c>
      <c r="LN5" s="308">
        <v>62734434.520000026</v>
      </c>
      <c r="LO5" s="308">
        <v>25079601.029999994</v>
      </c>
      <c r="LP5" s="308">
        <v>142127553.19999987</v>
      </c>
      <c r="LQ5" s="308">
        <v>24527089.739999995</v>
      </c>
      <c r="LR5" s="308">
        <v>36127265.470000006</v>
      </c>
      <c r="LS5" s="308">
        <v>350477124.48999989</v>
      </c>
      <c r="LT5" s="308">
        <v>220828741.65000007</v>
      </c>
      <c r="LU5" s="308">
        <v>483001245.74999988</v>
      </c>
      <c r="LV5" s="308">
        <v>177169231.02999991</v>
      </c>
      <c r="LW5" s="308">
        <v>72412680.900000021</v>
      </c>
      <c r="LX5" s="308">
        <v>83791421.439999968</v>
      </c>
      <c r="LY5" s="308">
        <v>50886159.599999979</v>
      </c>
      <c r="LZ5" s="308">
        <v>40603203.700000018</v>
      </c>
      <c r="MA5" s="308">
        <v>41340413.059999987</v>
      </c>
      <c r="MB5" s="308">
        <v>40586032.289999969</v>
      </c>
      <c r="MC5" s="308">
        <v>97637775.200000018</v>
      </c>
      <c r="MD5" s="308">
        <v>43247540.060000002</v>
      </c>
      <c r="ME5" s="308">
        <v>522497407.66000044</v>
      </c>
      <c r="MF5" s="308">
        <v>59011970.829999998</v>
      </c>
      <c r="MG5" s="308">
        <v>30764677.670000009</v>
      </c>
      <c r="MH5" s="308">
        <v>34517078.210000001</v>
      </c>
      <c r="MI5" s="308">
        <v>30502103.640000004</v>
      </c>
      <c r="MJ5" s="308">
        <v>49422308.18</v>
      </c>
      <c r="MK5" s="308">
        <v>29280430.679999992</v>
      </c>
      <c r="ML5" s="308">
        <v>33627480.699999996</v>
      </c>
      <c r="MM5" s="308">
        <v>63893762.220000029</v>
      </c>
      <c r="MN5" s="308">
        <v>43376941.060000002</v>
      </c>
      <c r="MO5" s="308">
        <v>43892533.319999993</v>
      </c>
      <c r="MP5" s="308">
        <v>30929286.979999993</v>
      </c>
      <c r="MQ5" s="308">
        <v>312645054.66999978</v>
      </c>
      <c r="MR5" s="308">
        <v>55257750.040000021</v>
      </c>
      <c r="MS5" s="308">
        <v>42038798.500000007</v>
      </c>
      <c r="MT5" s="308">
        <v>64191655.040000007</v>
      </c>
      <c r="MU5" s="308">
        <v>57771827.430000015</v>
      </c>
      <c r="MV5" s="308">
        <v>31992839.640000004</v>
      </c>
      <c r="MW5" s="308">
        <v>84565584.760100007</v>
      </c>
      <c r="MX5" s="308">
        <v>64752707.189999983</v>
      </c>
      <c r="MY5" s="308">
        <v>35516181.050000012</v>
      </c>
      <c r="MZ5" s="308">
        <v>14068806.070000002</v>
      </c>
      <c r="NA5" s="308">
        <v>11293723.799999999</v>
      </c>
      <c r="NB5" s="308">
        <v>678896339.00000036</v>
      </c>
      <c r="NC5" s="308">
        <v>87034832.480000034</v>
      </c>
      <c r="ND5" s="308">
        <v>19050688.339999992</v>
      </c>
      <c r="NE5" s="308">
        <v>334998931.12999988</v>
      </c>
      <c r="NF5" s="308">
        <v>25021644.030000001</v>
      </c>
      <c r="NG5" s="308">
        <v>69621571.830000013</v>
      </c>
      <c r="NH5" s="308">
        <v>117960320.23999998</v>
      </c>
      <c r="NI5" s="308">
        <v>176197746.00999996</v>
      </c>
      <c r="NJ5" s="308">
        <v>15135631.649999995</v>
      </c>
      <c r="NK5" s="308">
        <v>67255974.12000002</v>
      </c>
      <c r="NL5" s="308">
        <v>57417838.76000002</v>
      </c>
      <c r="NM5" s="308">
        <v>45114573.56000001</v>
      </c>
      <c r="NN5" s="308">
        <v>97576182.610000014</v>
      </c>
      <c r="NO5" s="308">
        <v>12852245.359999992</v>
      </c>
      <c r="NP5" s="308">
        <v>31236204.160000011</v>
      </c>
      <c r="NQ5" s="308">
        <v>0</v>
      </c>
      <c r="NR5" s="308">
        <v>13165175.809999999</v>
      </c>
      <c r="NS5" s="308">
        <v>11659424.26</v>
      </c>
      <c r="NT5" s="308">
        <v>16912896.25</v>
      </c>
      <c r="NU5" s="308">
        <v>176179747.68999988</v>
      </c>
      <c r="NV5" s="308">
        <v>192082609.22000003</v>
      </c>
      <c r="NW5" s="308">
        <v>44477852.169999994</v>
      </c>
      <c r="NX5" s="308">
        <v>28005461.609999999</v>
      </c>
      <c r="NY5" s="308">
        <v>45013899.11999999</v>
      </c>
      <c r="NZ5" s="308">
        <v>49562467.170000009</v>
      </c>
      <c r="OA5" s="308">
        <v>18442964.830000006</v>
      </c>
      <c r="OB5" s="308">
        <v>439512192.21999991</v>
      </c>
      <c r="OC5" s="308">
        <v>90339306.740000024</v>
      </c>
      <c r="OD5" s="308">
        <v>58688950.830000006</v>
      </c>
      <c r="OE5" s="308">
        <v>150569108.02999997</v>
      </c>
      <c r="OF5" s="308">
        <v>26276169.330000002</v>
      </c>
      <c r="OG5" s="308">
        <v>51875963.060000002</v>
      </c>
      <c r="OH5" s="308">
        <v>49400934.420000009</v>
      </c>
      <c r="OI5" s="308">
        <v>29409527.099999994</v>
      </c>
      <c r="OJ5" s="308">
        <v>38180501.32</v>
      </c>
      <c r="OK5" s="308">
        <v>587371308.03999996</v>
      </c>
      <c r="OL5" s="308">
        <v>94439308.470000014</v>
      </c>
      <c r="OM5" s="308">
        <v>254632081.04999992</v>
      </c>
      <c r="ON5" s="308">
        <v>91501114.640000015</v>
      </c>
      <c r="OO5" s="308">
        <v>86436027.810000032</v>
      </c>
      <c r="OP5" s="308">
        <v>45173873.609999999</v>
      </c>
      <c r="OQ5" s="308">
        <v>268088121.49999994</v>
      </c>
      <c r="OR5" s="308">
        <v>36185367.959999993</v>
      </c>
      <c r="OS5" s="308">
        <v>48041709.559999995</v>
      </c>
      <c r="OT5" s="308">
        <v>71150221.110000014</v>
      </c>
      <c r="OU5" s="308">
        <v>49983527.240000002</v>
      </c>
      <c r="OV5" s="308">
        <v>104490379.13</v>
      </c>
      <c r="OW5" s="308">
        <v>53153437.169999994</v>
      </c>
      <c r="OX5" s="308">
        <v>32772013.050000001</v>
      </c>
      <c r="OY5" s="308">
        <v>18962655.049999997</v>
      </c>
      <c r="OZ5" s="308">
        <v>400513811.22000003</v>
      </c>
      <c r="PA5" s="308">
        <v>36595825.219999999</v>
      </c>
      <c r="PB5" s="308">
        <v>71457281.540000021</v>
      </c>
      <c r="PC5" s="308">
        <v>14677317.709999997</v>
      </c>
      <c r="PD5" s="308">
        <v>84506520.190000013</v>
      </c>
      <c r="PE5" s="308">
        <v>109954028.76000001</v>
      </c>
      <c r="PF5" s="308">
        <v>41554887.090000004</v>
      </c>
      <c r="PG5" s="308">
        <v>19660108.969999995</v>
      </c>
      <c r="PH5" s="308">
        <v>57167759.469999999</v>
      </c>
      <c r="PI5" s="308">
        <v>46481066.849999994</v>
      </c>
      <c r="PJ5" s="308">
        <v>85169682.950000003</v>
      </c>
      <c r="PK5" s="308">
        <v>71031145.540000007</v>
      </c>
      <c r="PL5" s="308">
        <v>23571225.720000006</v>
      </c>
      <c r="PM5" s="308">
        <v>102615763.66000003</v>
      </c>
      <c r="PN5" s="308">
        <v>21302546.719999995</v>
      </c>
      <c r="PO5" s="308">
        <v>11001012.440000009</v>
      </c>
      <c r="PP5" s="308">
        <v>12594899.370000001</v>
      </c>
      <c r="PQ5" s="308">
        <v>21458922.170000002</v>
      </c>
      <c r="PR5" s="308">
        <v>1023700906.3000002</v>
      </c>
      <c r="PS5" s="308">
        <v>38981806.79999999</v>
      </c>
      <c r="PT5" s="308">
        <v>37355307.520000003</v>
      </c>
      <c r="PU5" s="308">
        <v>104102939.06999999</v>
      </c>
      <c r="PV5" s="308">
        <v>247598673.62999997</v>
      </c>
      <c r="PW5" s="308">
        <v>67833735.160000011</v>
      </c>
      <c r="PX5" s="308">
        <v>85384264.900000021</v>
      </c>
      <c r="PY5" s="308">
        <v>47661912.070000008</v>
      </c>
      <c r="PZ5" s="308">
        <v>73864136.690000027</v>
      </c>
      <c r="QA5" s="308">
        <v>20017308.670000002</v>
      </c>
      <c r="QB5" s="308">
        <v>69417751.790000007</v>
      </c>
      <c r="QC5" s="308">
        <v>30818583.120000005</v>
      </c>
      <c r="QD5" s="308">
        <v>37430697.030000001</v>
      </c>
      <c r="QE5" s="308">
        <v>52503882.810000002</v>
      </c>
      <c r="QF5" s="308">
        <v>48402200.010000005</v>
      </c>
      <c r="QG5" s="308">
        <v>62225829.690000027</v>
      </c>
      <c r="QH5" s="308">
        <v>30434910.390000001</v>
      </c>
      <c r="QI5" s="308">
        <v>40076329.199999988</v>
      </c>
      <c r="QJ5" s="308">
        <v>24958539.519999992</v>
      </c>
      <c r="QK5" s="308">
        <v>101221246.12</v>
      </c>
      <c r="QL5" s="308">
        <v>80877372.530000001</v>
      </c>
      <c r="QM5" s="308">
        <v>28554598.360000007</v>
      </c>
      <c r="QN5" s="308">
        <v>23822898.93</v>
      </c>
      <c r="QO5" s="308">
        <v>20072863.949999999</v>
      </c>
      <c r="QP5" s="308">
        <v>31413934.350000001</v>
      </c>
      <c r="QQ5" s="308">
        <v>21715727.449999999</v>
      </c>
      <c r="QR5" s="308">
        <v>576811957.58000016</v>
      </c>
      <c r="QS5" s="308">
        <v>29736836.510000002</v>
      </c>
      <c r="QT5" s="308">
        <v>99526159.590000004</v>
      </c>
      <c r="QU5" s="308">
        <v>58083624.939999998</v>
      </c>
      <c r="QV5" s="308">
        <v>55283828.179999992</v>
      </c>
      <c r="QW5" s="308">
        <v>103145042.88999997</v>
      </c>
      <c r="QX5" s="308">
        <v>44302660.730000004</v>
      </c>
      <c r="QY5" s="308">
        <v>66382663.900000006</v>
      </c>
      <c r="QZ5" s="308">
        <v>89557373.059999973</v>
      </c>
      <c r="RA5" s="308">
        <v>33152422.850000001</v>
      </c>
      <c r="RB5" s="308">
        <v>41486998.960000001</v>
      </c>
      <c r="RC5" s="308">
        <v>32772527.950000007</v>
      </c>
      <c r="RD5" s="308">
        <v>21934025.629999999</v>
      </c>
      <c r="RE5" s="308">
        <v>616885936.36999989</v>
      </c>
      <c r="RF5" s="308">
        <v>90715579.120000035</v>
      </c>
      <c r="RG5" s="308">
        <v>42775827.130000003</v>
      </c>
      <c r="RH5" s="308">
        <v>62451974.330000006</v>
      </c>
      <c r="RI5" s="308">
        <v>59884042.910000004</v>
      </c>
      <c r="RJ5" s="308">
        <v>63011680.020000018</v>
      </c>
      <c r="RK5" s="308">
        <v>109069679.94000003</v>
      </c>
      <c r="RL5" s="308">
        <v>49859597.37999998</v>
      </c>
      <c r="RM5" s="308">
        <v>60060125.770000026</v>
      </c>
      <c r="RN5" s="308">
        <v>99273310.26000002</v>
      </c>
      <c r="RO5" s="308">
        <v>128571832.88000005</v>
      </c>
      <c r="RP5" s="308">
        <v>17963727.66</v>
      </c>
      <c r="RQ5" s="308">
        <v>31081058.399999999</v>
      </c>
      <c r="RR5" s="308">
        <v>53581018.609999992</v>
      </c>
      <c r="RS5" s="308">
        <v>27842586.800000016</v>
      </c>
      <c r="RT5" s="308">
        <v>29315660.129999995</v>
      </c>
      <c r="RU5" s="308">
        <v>34619586.280000001</v>
      </c>
      <c r="RV5" s="308">
        <v>28612460.449999999</v>
      </c>
      <c r="RW5" s="308">
        <v>22581976.120000005</v>
      </c>
      <c r="RX5" s="308">
        <v>23048009.830000002</v>
      </c>
      <c r="RY5" s="308">
        <v>242919893.15999994</v>
      </c>
      <c r="RZ5" s="308">
        <v>41296480.520000003</v>
      </c>
      <c r="SA5" s="308">
        <v>36173852.070000023</v>
      </c>
      <c r="SB5" s="308">
        <v>26489183.960000001</v>
      </c>
      <c r="SC5" s="308">
        <v>26857489.650000002</v>
      </c>
      <c r="SD5" s="308">
        <v>33617821.200000003</v>
      </c>
      <c r="SE5" s="308">
        <v>59121610.590000004</v>
      </c>
      <c r="SF5" s="308">
        <v>73000399.76000002</v>
      </c>
      <c r="SG5" s="308">
        <v>29976326.82</v>
      </c>
      <c r="SH5" s="308">
        <v>48273148.730000027</v>
      </c>
      <c r="SI5" s="308">
        <v>69930745.38000001</v>
      </c>
      <c r="SJ5" s="308">
        <v>927548.85</v>
      </c>
      <c r="SK5" s="308">
        <v>207095871.08999994</v>
      </c>
      <c r="SL5" s="308">
        <v>55910243.609999985</v>
      </c>
      <c r="SM5" s="308">
        <v>63177429.520000003</v>
      </c>
      <c r="SN5" s="308">
        <v>123157688.53000002</v>
      </c>
      <c r="SO5" s="308">
        <v>42929659.469999999</v>
      </c>
      <c r="SP5" s="308">
        <v>50897902.020000011</v>
      </c>
      <c r="SQ5" s="308">
        <v>44856373.149999991</v>
      </c>
      <c r="SR5" s="308">
        <v>20165642.939999998</v>
      </c>
      <c r="SS5" s="308">
        <v>474131532.98000008</v>
      </c>
      <c r="ST5" s="308">
        <v>26638087.489999995</v>
      </c>
      <c r="SU5" s="308">
        <v>46956149.20000001</v>
      </c>
      <c r="SV5" s="308">
        <v>49336909.119999997</v>
      </c>
      <c r="SW5" s="308">
        <v>18088958</v>
      </c>
      <c r="SX5" s="308">
        <v>22883528.799999997</v>
      </c>
      <c r="SY5" s="308">
        <v>30960018.170000002</v>
      </c>
      <c r="SZ5" s="308">
        <v>87536930.340000004</v>
      </c>
      <c r="TA5" s="308">
        <v>31087620.029999994</v>
      </c>
      <c r="TB5" s="308">
        <v>31281778.130000003</v>
      </c>
      <c r="TC5" s="308">
        <v>46616430.660000004</v>
      </c>
      <c r="TD5" s="308">
        <v>71398131.439999998</v>
      </c>
      <c r="TE5" s="308">
        <v>43856369.06000001</v>
      </c>
      <c r="TF5" s="308">
        <v>29439640.000000004</v>
      </c>
      <c r="TG5" s="308">
        <v>626645797.99999988</v>
      </c>
      <c r="TH5" s="308">
        <v>47267629.750000007</v>
      </c>
      <c r="TI5" s="308">
        <v>31911391.160000008</v>
      </c>
      <c r="TJ5" s="308">
        <v>88859330.639999986</v>
      </c>
      <c r="TK5" s="308">
        <v>65502486.500000015</v>
      </c>
      <c r="TL5" s="308">
        <v>47552987.43</v>
      </c>
      <c r="TM5" s="308">
        <v>14285613.419999994</v>
      </c>
      <c r="TN5" s="308">
        <v>173310818.76999998</v>
      </c>
      <c r="TO5" s="308">
        <v>40044585.399999999</v>
      </c>
      <c r="TP5" s="308">
        <v>75288618.090000004</v>
      </c>
      <c r="TQ5" s="308">
        <v>70794313.420000032</v>
      </c>
      <c r="TR5" s="308">
        <v>35083000.289999992</v>
      </c>
      <c r="TS5" s="308">
        <v>25197234.250000004</v>
      </c>
      <c r="TT5" s="308">
        <v>33773339.649999999</v>
      </c>
      <c r="TU5" s="308">
        <v>37825742.670000002</v>
      </c>
      <c r="TV5" s="308">
        <v>40918953.229999997</v>
      </c>
      <c r="TW5" s="308">
        <v>202421121.26000002</v>
      </c>
      <c r="TX5" s="308">
        <v>41981789.679999992</v>
      </c>
      <c r="TY5" s="308">
        <v>310320220.12000006</v>
      </c>
      <c r="TZ5" s="308">
        <v>76539901.75999999</v>
      </c>
      <c r="UA5" s="308">
        <v>20659386.199999999</v>
      </c>
      <c r="UB5" s="308">
        <v>31386124.220000003</v>
      </c>
      <c r="UC5" s="308">
        <v>210334317.77000016</v>
      </c>
      <c r="UD5" s="308">
        <v>24600759.09</v>
      </c>
      <c r="UE5" s="308">
        <v>19488342.470000003</v>
      </c>
      <c r="UF5" s="308">
        <v>44567434.269999996</v>
      </c>
      <c r="UG5" s="308">
        <v>30076476.209999997</v>
      </c>
      <c r="UH5" s="308">
        <v>242410857.3000001</v>
      </c>
      <c r="UI5" s="308">
        <v>77766858.680000022</v>
      </c>
      <c r="UJ5" s="308">
        <v>53466557.699999996</v>
      </c>
      <c r="UK5" s="308">
        <v>95314113.530000001</v>
      </c>
      <c r="UL5" s="308">
        <v>73624321.309999973</v>
      </c>
      <c r="UM5" s="308">
        <v>49364301.99999997</v>
      </c>
      <c r="UN5" s="308">
        <v>1151560585.8299999</v>
      </c>
      <c r="UO5" s="308">
        <v>60007780.339999996</v>
      </c>
      <c r="UP5" s="308">
        <v>52586148.57</v>
      </c>
      <c r="UQ5" s="308">
        <v>162776513.44999996</v>
      </c>
      <c r="UR5" s="308">
        <v>12960745.140000002</v>
      </c>
      <c r="US5" s="308">
        <v>41578558.329999998</v>
      </c>
      <c r="UT5" s="308">
        <v>113234289.34</v>
      </c>
      <c r="UU5" s="308">
        <v>32256080.900000006</v>
      </c>
      <c r="UV5" s="308">
        <v>37462479.919999994</v>
      </c>
      <c r="UW5" s="308">
        <v>41522592.000000007</v>
      </c>
      <c r="UX5" s="308">
        <v>56574936.36999999</v>
      </c>
      <c r="UY5" s="308">
        <v>112777953.04000001</v>
      </c>
      <c r="UZ5" s="308">
        <v>67958855.950000018</v>
      </c>
      <c r="VA5" s="308">
        <v>115376478.09999998</v>
      </c>
      <c r="VB5" s="308">
        <v>37263745.920000002</v>
      </c>
      <c r="VC5" s="308">
        <v>26996674.5</v>
      </c>
      <c r="VD5" s="308">
        <v>33399935.159999996</v>
      </c>
      <c r="VE5" s="308">
        <v>27644571.59999999</v>
      </c>
      <c r="VF5" s="308">
        <v>143349770.46000001</v>
      </c>
      <c r="VG5" s="308">
        <v>23959021.849999994</v>
      </c>
      <c r="VH5" s="308">
        <v>25205729.100000001</v>
      </c>
      <c r="VI5" s="308">
        <v>20523194.959999997</v>
      </c>
      <c r="VJ5" s="308">
        <v>474925352.60000026</v>
      </c>
      <c r="VK5" s="308">
        <v>36205807.309999995</v>
      </c>
      <c r="VL5" s="308">
        <v>42310132.410000011</v>
      </c>
      <c r="VM5" s="308">
        <v>103344162.61999997</v>
      </c>
      <c r="VN5" s="308">
        <v>88338695.729999974</v>
      </c>
      <c r="VO5" s="308">
        <v>88868910.25999999</v>
      </c>
      <c r="VP5" s="308">
        <v>60087339.399999999</v>
      </c>
      <c r="VQ5" s="308">
        <v>47019366.079999998</v>
      </c>
      <c r="VR5" s="308">
        <v>54801303.320000008</v>
      </c>
      <c r="VS5" s="308">
        <v>201755349.57000002</v>
      </c>
      <c r="VT5" s="308">
        <v>51150008.890000001</v>
      </c>
      <c r="VU5" s="308">
        <v>77726296.409999996</v>
      </c>
      <c r="VV5" s="308">
        <v>68095134.679999992</v>
      </c>
      <c r="VW5" s="308">
        <v>42455398.559999995</v>
      </c>
      <c r="VX5" s="308">
        <v>25678315.669999983</v>
      </c>
      <c r="VY5" s="308">
        <v>1645942920.7099991</v>
      </c>
      <c r="VZ5" s="308">
        <v>90051808.400000006</v>
      </c>
      <c r="WA5" s="308">
        <v>67785815.00999999</v>
      </c>
      <c r="WB5" s="308">
        <v>55614133.379999995</v>
      </c>
      <c r="WC5" s="308">
        <v>37483438.18</v>
      </c>
      <c r="WD5" s="308">
        <v>56332107.779999994</v>
      </c>
      <c r="WE5" s="308">
        <v>69778099.330000013</v>
      </c>
      <c r="WF5" s="308">
        <v>113595687.93999998</v>
      </c>
      <c r="WG5" s="308">
        <v>50289641.720000021</v>
      </c>
      <c r="WH5" s="308">
        <v>71886826.299999997</v>
      </c>
      <c r="WI5" s="308">
        <v>40780507.619999997</v>
      </c>
      <c r="WJ5" s="308">
        <v>114743494.73999998</v>
      </c>
      <c r="WK5" s="308">
        <v>60605681.200000018</v>
      </c>
      <c r="WL5" s="308">
        <v>75113976.190000013</v>
      </c>
      <c r="WM5" s="308">
        <v>162081562.89000002</v>
      </c>
      <c r="WN5" s="308">
        <v>70621555.63000001</v>
      </c>
      <c r="WO5" s="308">
        <v>78766767.959999993</v>
      </c>
      <c r="WP5" s="308">
        <v>58226364.180000007</v>
      </c>
      <c r="WQ5" s="308">
        <v>31636610.620000008</v>
      </c>
      <c r="WR5" s="308">
        <v>116066702.55</v>
      </c>
      <c r="WS5" s="308">
        <v>242823002.84000003</v>
      </c>
      <c r="WT5" s="308">
        <v>55596041.86999999</v>
      </c>
      <c r="WU5" s="308">
        <v>42112390.059999995</v>
      </c>
      <c r="WV5" s="308">
        <v>29358073.45999999</v>
      </c>
      <c r="WW5" s="308">
        <v>40570701.68999999</v>
      </c>
      <c r="WX5" s="308">
        <v>39511242.25</v>
      </c>
      <c r="WY5" s="308">
        <v>35162138.320000008</v>
      </c>
      <c r="WZ5" s="308">
        <v>43459680.429999985</v>
      </c>
      <c r="XA5" s="308">
        <v>124718217.47000001</v>
      </c>
      <c r="XB5" s="308">
        <v>28667224.410000004</v>
      </c>
      <c r="XC5" s="308">
        <v>29518149.289999995</v>
      </c>
      <c r="XD5" s="308">
        <v>22401570.149999995</v>
      </c>
      <c r="XE5" s="308">
        <v>28320586.179999996</v>
      </c>
      <c r="XF5" s="308">
        <v>749835845.85000002</v>
      </c>
      <c r="XG5" s="308">
        <v>77773333.690000027</v>
      </c>
      <c r="XH5" s="308">
        <v>92981533.480000004</v>
      </c>
      <c r="XI5" s="308">
        <v>266046559.66000006</v>
      </c>
      <c r="XJ5" s="308">
        <v>72306884.099999994</v>
      </c>
      <c r="XK5" s="308">
        <v>101022302.42</v>
      </c>
      <c r="XL5" s="308">
        <v>125427566.38</v>
      </c>
      <c r="XM5" s="308">
        <v>78169126.580000013</v>
      </c>
      <c r="XN5" s="308">
        <v>52380375.330000006</v>
      </c>
      <c r="XO5" s="308">
        <v>126946293.32000001</v>
      </c>
      <c r="XP5" s="308">
        <v>109026337.44999999</v>
      </c>
      <c r="XQ5" s="308">
        <v>50109662.589999989</v>
      </c>
      <c r="XR5" s="308">
        <v>32818245.029999994</v>
      </c>
      <c r="XS5" s="308">
        <v>59490354.100000001</v>
      </c>
      <c r="XT5" s="308">
        <v>53481678.479999989</v>
      </c>
      <c r="XU5" s="308">
        <v>44047559.919999994</v>
      </c>
      <c r="XV5" s="308">
        <v>37782410.93999999</v>
      </c>
      <c r="XW5" s="308">
        <v>50966316.689999998</v>
      </c>
      <c r="XX5" s="308">
        <v>36905028.909999989</v>
      </c>
      <c r="XY5" s="308">
        <v>40054427.290000007</v>
      </c>
      <c r="XZ5" s="308">
        <v>48187502.079999998</v>
      </c>
      <c r="YA5" s="308">
        <v>47963550.569999993</v>
      </c>
      <c r="YB5" s="308">
        <v>43438565.019999996</v>
      </c>
      <c r="YC5" s="308">
        <v>735577030.42999995</v>
      </c>
      <c r="YD5" s="308">
        <v>61663476.890000015</v>
      </c>
      <c r="YE5" s="308">
        <v>139999581.41999999</v>
      </c>
      <c r="YF5" s="308">
        <v>50090378.669999987</v>
      </c>
      <c r="YG5" s="308">
        <v>214885023.96000004</v>
      </c>
      <c r="YH5" s="308">
        <v>58746986.109999985</v>
      </c>
      <c r="YI5" s="308">
        <v>131445666.19</v>
      </c>
      <c r="YJ5" s="308">
        <v>41589938.870000005</v>
      </c>
      <c r="YK5" s="308">
        <v>184433541.02999997</v>
      </c>
      <c r="YL5" s="308">
        <v>158335408.96000001</v>
      </c>
      <c r="YM5" s="308">
        <v>88919302.709999979</v>
      </c>
      <c r="YN5" s="308">
        <v>56487572.74000001</v>
      </c>
      <c r="YO5" s="308">
        <v>43761640.290000007</v>
      </c>
      <c r="YP5" s="308">
        <v>53887235.930000007</v>
      </c>
      <c r="YQ5" s="308">
        <v>40905988.130000003</v>
      </c>
      <c r="YR5" s="308">
        <v>55795001.920000002</v>
      </c>
      <c r="YS5" s="308">
        <v>33439524.659999989</v>
      </c>
      <c r="YT5" s="308">
        <v>174007449.06</v>
      </c>
      <c r="YU5" s="308">
        <v>34899248.420000002</v>
      </c>
      <c r="YV5" s="308">
        <v>36752749.839999989</v>
      </c>
      <c r="YW5" s="308">
        <v>37979819.690000005</v>
      </c>
      <c r="YX5" s="308">
        <v>38446092.050000012</v>
      </c>
      <c r="YY5" s="308">
        <v>23576767.900000017</v>
      </c>
      <c r="YZ5" s="308">
        <v>25288406.419999998</v>
      </c>
      <c r="ZA5" s="308">
        <v>239394522.23000014</v>
      </c>
      <c r="ZB5" s="308">
        <v>23073778.770000003</v>
      </c>
      <c r="ZC5" s="308">
        <v>42368993.880000003</v>
      </c>
      <c r="ZD5" s="308">
        <v>48475964.950000025</v>
      </c>
      <c r="ZE5" s="308">
        <v>31061180.759999983</v>
      </c>
      <c r="ZF5" s="308">
        <v>39053521.139999986</v>
      </c>
      <c r="ZG5" s="308">
        <v>25263467.539999984</v>
      </c>
      <c r="ZH5" s="308">
        <v>28527666.530000001</v>
      </c>
      <c r="ZI5" s="308">
        <v>86919339.539999947</v>
      </c>
      <c r="ZJ5" s="308">
        <v>434357213.14999992</v>
      </c>
      <c r="ZK5" s="308">
        <v>34319892.68</v>
      </c>
      <c r="ZL5" s="308">
        <v>78539016.360000014</v>
      </c>
      <c r="ZM5" s="308">
        <v>169804715.16999996</v>
      </c>
      <c r="ZN5" s="308">
        <v>125233734.12999998</v>
      </c>
      <c r="ZO5" s="308">
        <v>43782146.789999999</v>
      </c>
      <c r="ZP5" s="308">
        <v>56788910.369999982</v>
      </c>
      <c r="ZQ5" s="308">
        <v>99838001.099999964</v>
      </c>
      <c r="ZR5" s="308">
        <v>67135363.520000041</v>
      </c>
      <c r="ZS5" s="308">
        <v>93607227.540000007</v>
      </c>
      <c r="ZT5" s="308">
        <v>15656357.4</v>
      </c>
      <c r="ZU5" s="308">
        <v>41931011.739999995</v>
      </c>
      <c r="ZV5" s="308">
        <v>35618577.18</v>
      </c>
      <c r="ZW5" s="308">
        <v>52623595.969999976</v>
      </c>
      <c r="ZX5" s="308">
        <v>38026305.859999999</v>
      </c>
      <c r="ZY5" s="308">
        <v>43759855.510000013</v>
      </c>
      <c r="ZZ5" s="308">
        <v>41268259.269999996</v>
      </c>
      <c r="AAA5" s="308">
        <v>26124766.950000003</v>
      </c>
      <c r="AAB5" s="308">
        <v>47791414.429999992</v>
      </c>
      <c r="AAC5" s="308">
        <v>30596009.580000002</v>
      </c>
      <c r="AAD5" s="308">
        <v>30499657.779999997</v>
      </c>
      <c r="AAE5" s="308">
        <v>27529966.960000001</v>
      </c>
      <c r="AAF5" s="308">
        <v>203550787.15000004</v>
      </c>
      <c r="AAG5" s="308">
        <v>38043791.010000005</v>
      </c>
      <c r="AAH5" s="308">
        <v>52899365.170000002</v>
      </c>
      <c r="AAI5" s="308">
        <v>29051840.710000001</v>
      </c>
      <c r="AAJ5" s="308">
        <v>36445089.050000019</v>
      </c>
      <c r="AAK5" s="308">
        <v>50873241.000000007</v>
      </c>
      <c r="AAL5" s="308">
        <v>44334289.060000002</v>
      </c>
      <c r="AAM5" s="308">
        <v>1346452255.3199995</v>
      </c>
      <c r="AAN5" s="308">
        <v>62856381.929999977</v>
      </c>
      <c r="AAO5" s="308">
        <v>37685362.890000001</v>
      </c>
      <c r="AAP5" s="308">
        <v>66903406.359999962</v>
      </c>
      <c r="AAQ5" s="308">
        <v>59668216.060000017</v>
      </c>
      <c r="AAR5" s="308">
        <v>50911458.449999996</v>
      </c>
      <c r="AAS5" s="308">
        <v>67509173.859999955</v>
      </c>
      <c r="AAT5" s="308">
        <v>86180784.689999983</v>
      </c>
      <c r="AAU5" s="308">
        <v>126151087.95999998</v>
      </c>
      <c r="AAV5" s="308">
        <v>45458276.860000014</v>
      </c>
      <c r="AAW5" s="308">
        <v>62858628.720000014</v>
      </c>
      <c r="AAX5" s="308">
        <v>229433283.15000013</v>
      </c>
      <c r="AAY5" s="308">
        <v>131187200.57999997</v>
      </c>
      <c r="AAZ5" s="308">
        <v>31625285.480000008</v>
      </c>
      <c r="ABA5" s="308">
        <v>52822271.489999987</v>
      </c>
      <c r="ABB5" s="308">
        <v>43836807.550000004</v>
      </c>
      <c r="ABC5" s="308">
        <v>29998302.789999999</v>
      </c>
      <c r="ABD5" s="308">
        <v>54523192.229999997</v>
      </c>
      <c r="ABE5" s="308">
        <v>34614232.300000004</v>
      </c>
      <c r="ABF5" s="308">
        <v>301369450.14999992</v>
      </c>
      <c r="ABG5" s="308">
        <v>185193381.0999999</v>
      </c>
      <c r="ABH5" s="308">
        <v>41320321.069999993</v>
      </c>
      <c r="ABI5" s="308">
        <v>35163953.939999998</v>
      </c>
      <c r="ABJ5" s="308">
        <v>32424842.779999997</v>
      </c>
      <c r="ABK5" s="308">
        <v>34204469.200000003</v>
      </c>
      <c r="ABL5" s="308">
        <v>23665000.290000007</v>
      </c>
      <c r="ABM5" s="308">
        <v>269448372.51000011</v>
      </c>
      <c r="ABN5" s="308">
        <v>63333917.760000013</v>
      </c>
      <c r="ABO5" s="308">
        <v>30372428.760000002</v>
      </c>
      <c r="ABP5" s="308">
        <v>77209695.799999982</v>
      </c>
      <c r="ABQ5" s="308">
        <v>70367584.689999998</v>
      </c>
      <c r="ABR5" s="308">
        <v>47490448.349999994</v>
      </c>
      <c r="ABS5" s="308">
        <v>34481438.789999999</v>
      </c>
      <c r="ABT5" s="308">
        <v>53986479.229999974</v>
      </c>
      <c r="ABU5" s="308">
        <v>3987407.68</v>
      </c>
      <c r="ABV5" s="308">
        <v>239622759.51000008</v>
      </c>
      <c r="ABW5" s="308">
        <v>14483429.5</v>
      </c>
      <c r="ABX5" s="308">
        <v>64952852.550000012</v>
      </c>
      <c r="ABY5" s="308">
        <v>20005557.789999995</v>
      </c>
      <c r="ABZ5" s="308">
        <v>24518638.990000006</v>
      </c>
      <c r="ACA5" s="308">
        <v>108799329.08</v>
      </c>
      <c r="ACB5" s="308">
        <v>16898707.75</v>
      </c>
      <c r="ACC5" s="308">
        <v>28027697.25</v>
      </c>
      <c r="ACD5" s="308">
        <v>24617585.019999996</v>
      </c>
      <c r="ACE5" s="308">
        <v>49471713.44000002</v>
      </c>
      <c r="ACF5" s="308">
        <v>23559515.929999996</v>
      </c>
      <c r="ACG5" s="308">
        <v>626209608.90999985</v>
      </c>
      <c r="ACH5" s="308">
        <v>24843854.180000007</v>
      </c>
      <c r="ACI5" s="308">
        <v>40375884.56000001</v>
      </c>
      <c r="ACJ5" s="308">
        <v>64370810.930000015</v>
      </c>
      <c r="ACK5" s="308">
        <v>39930700.530000001</v>
      </c>
      <c r="ACL5" s="308">
        <v>53390562.049999997</v>
      </c>
      <c r="ACM5" s="308">
        <v>59640330.540000014</v>
      </c>
      <c r="ACN5" s="308">
        <v>187503518.29000005</v>
      </c>
      <c r="ACO5" s="308">
        <v>199428506.19999999</v>
      </c>
      <c r="ACP5" s="308">
        <v>40143297.360000014</v>
      </c>
      <c r="ACQ5" s="308">
        <v>54037989.570000008</v>
      </c>
      <c r="ACR5" s="308">
        <v>54597841.149999984</v>
      </c>
      <c r="ACS5" s="308">
        <v>46917309.920000032</v>
      </c>
      <c r="ACT5" s="308">
        <v>164301887.21999994</v>
      </c>
      <c r="ACU5" s="308">
        <v>29914010.239999998</v>
      </c>
      <c r="ACV5" s="308">
        <v>47360506.219999999</v>
      </c>
      <c r="ACW5" s="308">
        <v>45163862.329999991</v>
      </c>
      <c r="ACX5" s="308">
        <v>27527587.209999997</v>
      </c>
      <c r="ACY5" s="308">
        <v>26935063.430000003</v>
      </c>
      <c r="ACZ5" s="308">
        <v>21496407.349999998</v>
      </c>
      <c r="ADA5" s="308">
        <v>24730858.379999999</v>
      </c>
      <c r="ADB5" s="308">
        <v>711408.1400000006</v>
      </c>
      <c r="ADC5" s="308">
        <v>33488727.549999993</v>
      </c>
      <c r="ADD5" s="308">
        <v>68449781.060000032</v>
      </c>
      <c r="ADE5" s="308">
        <v>116950319.97000006</v>
      </c>
      <c r="ADF5" s="308">
        <v>14128827.5</v>
      </c>
      <c r="ADG5" s="308">
        <v>10037868.550000001</v>
      </c>
      <c r="ADH5" s="308">
        <v>22159934.24000001</v>
      </c>
      <c r="ADI5" s="308">
        <v>5216027.7899999982</v>
      </c>
      <c r="ADJ5" s="308">
        <v>24526641.850000001</v>
      </c>
      <c r="ADK5" s="308">
        <v>21441152.680000007</v>
      </c>
      <c r="ADL5" s="308">
        <v>29682566.079999998</v>
      </c>
      <c r="ADM5" s="308">
        <v>453615560.39999992</v>
      </c>
      <c r="ADN5" s="308">
        <v>27367446.379999995</v>
      </c>
      <c r="ADO5" s="308">
        <v>47950984.589999996</v>
      </c>
      <c r="ADP5" s="308">
        <v>57827465.55999998</v>
      </c>
      <c r="ADQ5" s="308">
        <v>9383455.6700000018</v>
      </c>
      <c r="ADR5" s="308">
        <v>16268348.120000001</v>
      </c>
      <c r="ADS5" s="308">
        <v>16702598.979999997</v>
      </c>
      <c r="ADT5" s="308">
        <v>15693929.899999999</v>
      </c>
      <c r="ADU5" s="308">
        <v>636258187.41000009</v>
      </c>
      <c r="ADV5" s="308">
        <v>104879963.26999998</v>
      </c>
      <c r="ADW5" s="308">
        <v>115950070.24999999</v>
      </c>
      <c r="ADX5" s="308">
        <v>34031974.739999995</v>
      </c>
      <c r="ADY5" s="308">
        <v>28572104.950000003</v>
      </c>
      <c r="ADZ5" s="308">
        <v>41968574.000000007</v>
      </c>
      <c r="AEA5" s="308">
        <v>50809327.329999991</v>
      </c>
      <c r="AEB5" s="308">
        <v>44039054.99000001</v>
      </c>
      <c r="AEC5" s="308">
        <v>32642762.339999989</v>
      </c>
      <c r="AED5" s="308">
        <v>40763457.770000003</v>
      </c>
      <c r="AEE5" s="308">
        <v>31066516.849999998</v>
      </c>
      <c r="AEF5" s="308">
        <v>58924995.899999999</v>
      </c>
      <c r="AEG5" s="308">
        <v>29800312.139999997</v>
      </c>
      <c r="AEH5" s="308">
        <v>48384864.979999989</v>
      </c>
      <c r="AEI5" s="308">
        <v>55697335.79999999</v>
      </c>
      <c r="AEJ5" s="308">
        <v>29830971.470000006</v>
      </c>
      <c r="AEK5" s="308">
        <v>43934349.660000004</v>
      </c>
      <c r="AEL5" s="308">
        <v>88083579.430000007</v>
      </c>
      <c r="AEM5" s="308">
        <v>30671053.039999999</v>
      </c>
      <c r="AEN5" s="308">
        <v>40536564.840000018</v>
      </c>
      <c r="AEO5" s="308">
        <v>352135619.91000026</v>
      </c>
      <c r="AEP5" s="308">
        <v>87378375</v>
      </c>
      <c r="AEQ5" s="308">
        <v>56135569.839999981</v>
      </c>
      <c r="AER5" s="308">
        <v>67457497.569999993</v>
      </c>
      <c r="AES5" s="308">
        <v>47742917.959999993</v>
      </c>
      <c r="AET5" s="308">
        <v>112374547.91999996</v>
      </c>
      <c r="AEU5" s="308">
        <v>46244786.829999991</v>
      </c>
      <c r="AEV5" s="308">
        <v>48742883.99999997</v>
      </c>
      <c r="AEW5" s="308">
        <v>38107679.81000001</v>
      </c>
      <c r="AEX5" s="308">
        <v>28083570.300000004</v>
      </c>
      <c r="AEY5" s="308">
        <v>314996265.58999997</v>
      </c>
      <c r="AEZ5" s="308">
        <v>121942108.44000003</v>
      </c>
      <c r="AFA5" s="308">
        <v>81319685.729999974</v>
      </c>
      <c r="AFB5" s="308">
        <v>66241962.700000018</v>
      </c>
      <c r="AFC5" s="308">
        <v>110022734.41000003</v>
      </c>
      <c r="AFD5" s="308">
        <v>85788756.11999999</v>
      </c>
      <c r="AFE5" s="308">
        <v>60921373.140000015</v>
      </c>
      <c r="AFF5" s="308">
        <v>58628875.309999987</v>
      </c>
      <c r="AFG5" s="308">
        <v>38001347.809999995</v>
      </c>
      <c r="AFH5" s="308">
        <v>63209852.280000001</v>
      </c>
      <c r="AFI5" s="308">
        <v>58438841.569999985</v>
      </c>
      <c r="AFJ5" s="308">
        <v>49423261.529999994</v>
      </c>
      <c r="AFK5" s="308">
        <v>55770937.859999992</v>
      </c>
      <c r="AFL5" s="308">
        <v>283983639.25000006</v>
      </c>
      <c r="AFM5" s="308">
        <v>87280394.179999992</v>
      </c>
      <c r="AFN5" s="308">
        <v>70575057.320000023</v>
      </c>
      <c r="AFO5" s="308">
        <v>50491804.020000033</v>
      </c>
      <c r="AFP5" s="308">
        <v>63163285.119999975</v>
      </c>
      <c r="AFQ5" s="308">
        <v>41219540.220000006</v>
      </c>
      <c r="AFR5" s="308">
        <v>31851571.920000002</v>
      </c>
      <c r="AFS5" s="308">
        <v>87845647.829999998</v>
      </c>
      <c r="AFT5" s="308">
        <v>97801374.790000007</v>
      </c>
      <c r="AFU5" s="308">
        <v>30326059.460000005</v>
      </c>
      <c r="AFV5" s="308">
        <v>98243144.790000036</v>
      </c>
      <c r="AFW5" s="308">
        <v>40250315.819999993</v>
      </c>
      <c r="AFX5" s="308">
        <v>226037459.04999992</v>
      </c>
      <c r="AFY5" s="308">
        <v>39440791.45000001</v>
      </c>
      <c r="AFZ5" s="308">
        <v>31469335.629999999</v>
      </c>
      <c r="AGA5" s="308">
        <v>41362463.529999979</v>
      </c>
      <c r="AGB5" s="308">
        <v>80615821.640000001</v>
      </c>
      <c r="AGC5" s="308">
        <v>44095637.679999992</v>
      </c>
      <c r="AGD5" s="308">
        <v>19371671.930000007</v>
      </c>
      <c r="AGE5" s="308">
        <v>42095089.289999992</v>
      </c>
      <c r="AGF5" s="308">
        <v>23679496.529999994</v>
      </c>
      <c r="AGG5" s="308">
        <v>34997552.219999999</v>
      </c>
      <c r="AGH5" s="308">
        <v>33584183.539999999</v>
      </c>
      <c r="AGI5" s="308">
        <v>349565700.54000002</v>
      </c>
      <c r="AGJ5" s="308">
        <v>97917987.98999998</v>
      </c>
      <c r="AGK5" s="308">
        <v>68677800.099999979</v>
      </c>
      <c r="AGL5" s="308">
        <v>32432275.780000001</v>
      </c>
      <c r="AGM5" s="308">
        <v>101346620.64999995</v>
      </c>
      <c r="AGN5" s="308">
        <v>67399880.99000001</v>
      </c>
      <c r="AGO5" s="308">
        <v>32411018.570000004</v>
      </c>
      <c r="AGP5" s="308">
        <v>49779240.379999995</v>
      </c>
      <c r="AGQ5" s="308">
        <v>697349599.29000008</v>
      </c>
      <c r="AGR5" s="308">
        <v>233763315.70999992</v>
      </c>
      <c r="AGS5" s="308">
        <v>32221514.599999998</v>
      </c>
      <c r="AGT5" s="308">
        <v>84928122.699999973</v>
      </c>
      <c r="AGU5" s="308">
        <v>131677691.28000006</v>
      </c>
      <c r="AGV5" s="308">
        <v>99529958.310000032</v>
      </c>
      <c r="AGW5" s="308">
        <v>73372170.270000011</v>
      </c>
      <c r="AGX5" s="308">
        <v>60080579.459999986</v>
      </c>
      <c r="AGY5" s="308">
        <v>27857081.550000001</v>
      </c>
      <c r="AGZ5" s="308">
        <v>42683867.959999986</v>
      </c>
      <c r="AHA5" s="308">
        <v>57621686.429999992</v>
      </c>
      <c r="AHB5" s="308">
        <v>26544542.330000006</v>
      </c>
      <c r="AHC5" s="308">
        <v>40629687.350000001</v>
      </c>
      <c r="AHD5" s="308">
        <v>38643068.829999998</v>
      </c>
      <c r="AHE5" s="308">
        <v>26777008.329999998</v>
      </c>
      <c r="AHF5" s="308">
        <v>34110194.340000004</v>
      </c>
      <c r="AHG5" s="308">
        <v>27848655.749999981</v>
      </c>
      <c r="AHH5" s="308">
        <v>176170641.19000009</v>
      </c>
      <c r="AHI5" s="308">
        <v>28148607.089999989</v>
      </c>
      <c r="AHJ5" s="308">
        <v>41359478.840000018</v>
      </c>
      <c r="AHK5" s="308">
        <v>36556651.07</v>
      </c>
      <c r="AHL5" s="308">
        <v>91967118.140000015</v>
      </c>
      <c r="AHM5" s="308">
        <v>28815130.159999993</v>
      </c>
      <c r="AHN5" s="308">
        <v>25264947.059999995</v>
      </c>
      <c r="AHO5" s="308">
        <v>78508636961.89209</v>
      </c>
    </row>
    <row r="6" spans="1:899" ht="21" x14ac:dyDescent="0.4">
      <c r="A6" s="297" t="s">
        <v>2</v>
      </c>
      <c r="B6" s="297" t="s">
        <v>3</v>
      </c>
      <c r="C6" s="308">
        <v>2789700</v>
      </c>
      <c r="D6" s="308">
        <v>913250</v>
      </c>
      <c r="E6" s="308">
        <v>514800</v>
      </c>
      <c r="F6" s="308">
        <v>161500</v>
      </c>
      <c r="G6" s="308">
        <v>440450</v>
      </c>
      <c r="H6" s="308">
        <v>354150</v>
      </c>
      <c r="I6" s="308">
        <v>195600</v>
      </c>
      <c r="J6" s="308">
        <v>377550</v>
      </c>
      <c r="K6" s="308">
        <v>484300</v>
      </c>
      <c r="L6" s="308">
        <v>178600</v>
      </c>
      <c r="M6" s="308">
        <v>10650</v>
      </c>
      <c r="N6" s="308">
        <v>50350</v>
      </c>
      <c r="O6" s="308">
        <v>60850</v>
      </c>
      <c r="P6" s="308">
        <v>333750</v>
      </c>
      <c r="Q6" s="308">
        <v>272700</v>
      </c>
      <c r="R6" s="308">
        <v>63200</v>
      </c>
      <c r="S6" s="308">
        <v>174750</v>
      </c>
      <c r="T6" s="308">
        <v>69350</v>
      </c>
      <c r="U6" s="308">
        <v>630399</v>
      </c>
      <c r="V6" s="308">
        <v>480700</v>
      </c>
      <c r="W6" s="308">
        <v>108250.86</v>
      </c>
      <c r="X6" s="308">
        <v>54750</v>
      </c>
      <c r="Y6" s="308">
        <v>83150</v>
      </c>
      <c r="Z6" s="308">
        <v>31850</v>
      </c>
      <c r="AA6" s="308">
        <v>106750</v>
      </c>
      <c r="AB6" s="308">
        <v>109050</v>
      </c>
      <c r="AC6" s="308">
        <v>77150</v>
      </c>
      <c r="AD6" s="308">
        <v>4350</v>
      </c>
      <c r="AE6" s="308">
        <v>161200</v>
      </c>
      <c r="AF6" s="308">
        <v>90800</v>
      </c>
      <c r="AG6" s="308">
        <v>136700</v>
      </c>
      <c r="AH6" s="308">
        <v>255700</v>
      </c>
      <c r="AI6" s="308">
        <v>228250</v>
      </c>
      <c r="AJ6" s="308">
        <v>148400</v>
      </c>
      <c r="AK6" s="308">
        <v>100200</v>
      </c>
      <c r="AL6" s="308">
        <v>31900</v>
      </c>
      <c r="AM6" s="308">
        <v>6000</v>
      </c>
      <c r="AN6" s="308">
        <v>75000</v>
      </c>
      <c r="AO6" s="308">
        <v>15500</v>
      </c>
      <c r="AP6" s="308">
        <v>5200</v>
      </c>
      <c r="AQ6" s="308">
        <v>61650</v>
      </c>
      <c r="AR6" s="308">
        <v>42500</v>
      </c>
      <c r="AS6" s="308">
        <v>3454661</v>
      </c>
      <c r="AT6" s="308">
        <v>29950</v>
      </c>
      <c r="AU6" s="308">
        <v>41950</v>
      </c>
      <c r="AV6" s="308">
        <v>39200</v>
      </c>
      <c r="AW6" s="308">
        <v>163800</v>
      </c>
      <c r="AX6" s="308">
        <v>266850</v>
      </c>
      <c r="AY6" s="308">
        <v>128700</v>
      </c>
      <c r="AZ6" s="308">
        <v>130450</v>
      </c>
      <c r="BA6" s="308">
        <v>17450</v>
      </c>
      <c r="BB6" s="308">
        <v>81900</v>
      </c>
      <c r="BC6" s="308">
        <v>183650</v>
      </c>
      <c r="BD6" s="308">
        <v>67250</v>
      </c>
      <c r="BE6" s="308">
        <v>178700</v>
      </c>
      <c r="BF6" s="308">
        <v>0</v>
      </c>
      <c r="BG6" s="308">
        <v>14500</v>
      </c>
      <c r="BH6" s="308">
        <v>1399936</v>
      </c>
      <c r="BI6" s="308">
        <v>199067.05</v>
      </c>
      <c r="BJ6" s="308">
        <v>417800</v>
      </c>
      <c r="BK6" s="308">
        <v>390650</v>
      </c>
      <c r="BL6" s="308">
        <v>160250</v>
      </c>
      <c r="BM6" s="308">
        <v>143300</v>
      </c>
      <c r="BN6" s="308">
        <v>123600</v>
      </c>
      <c r="BO6" s="308">
        <v>0</v>
      </c>
      <c r="BP6" s="308">
        <v>0</v>
      </c>
      <c r="BQ6" s="308">
        <v>1183095</v>
      </c>
      <c r="BR6" s="308">
        <v>137950</v>
      </c>
      <c r="BS6" s="308">
        <v>190850</v>
      </c>
      <c r="BT6" s="308">
        <v>443100</v>
      </c>
      <c r="BU6" s="308">
        <v>213600</v>
      </c>
      <c r="BV6" s="308">
        <v>68350</v>
      </c>
      <c r="BW6" s="308">
        <v>291400</v>
      </c>
      <c r="BX6" s="308">
        <v>188950</v>
      </c>
      <c r="BY6" s="308">
        <v>1057259</v>
      </c>
      <c r="BZ6" s="308">
        <v>135600</v>
      </c>
      <c r="CA6" s="308">
        <v>349250</v>
      </c>
      <c r="CB6" s="308">
        <v>591900</v>
      </c>
      <c r="CC6" s="308">
        <v>211110</v>
      </c>
      <c r="CD6" s="308">
        <v>147100</v>
      </c>
      <c r="CE6" s="308">
        <v>19850</v>
      </c>
      <c r="CF6" s="308">
        <v>1347000</v>
      </c>
      <c r="CG6" s="308">
        <v>173500</v>
      </c>
      <c r="CH6" s="308">
        <v>111750</v>
      </c>
      <c r="CI6" s="308">
        <v>200850</v>
      </c>
      <c r="CJ6" s="308">
        <v>55450</v>
      </c>
      <c r="CK6" s="308">
        <v>213400</v>
      </c>
      <c r="CL6" s="308">
        <v>75800</v>
      </c>
      <c r="CM6" s="308">
        <v>205350</v>
      </c>
      <c r="CN6" s="308">
        <v>100450</v>
      </c>
      <c r="CO6" s="308">
        <v>79210</v>
      </c>
      <c r="CP6" s="308">
        <v>303100</v>
      </c>
      <c r="CQ6" s="308">
        <v>152650</v>
      </c>
      <c r="CR6" s="308">
        <v>116750</v>
      </c>
      <c r="CS6" s="308">
        <v>1517301</v>
      </c>
      <c r="CT6" s="308">
        <v>171350</v>
      </c>
      <c r="CU6" s="308">
        <v>61200</v>
      </c>
      <c r="CV6" s="308">
        <v>240650</v>
      </c>
      <c r="CW6" s="308">
        <v>52900</v>
      </c>
      <c r="CX6" s="308">
        <v>179900</v>
      </c>
      <c r="CY6" s="308">
        <v>95250</v>
      </c>
      <c r="CZ6" s="308">
        <v>55750</v>
      </c>
      <c r="DA6" s="308">
        <v>299500</v>
      </c>
      <c r="DB6" s="308">
        <v>332350</v>
      </c>
      <c r="DC6" s="308">
        <v>35400</v>
      </c>
      <c r="DD6" s="308">
        <v>135150</v>
      </c>
      <c r="DE6" s="308">
        <v>146150</v>
      </c>
      <c r="DF6" s="308">
        <v>81050</v>
      </c>
      <c r="DG6" s="308">
        <v>40650</v>
      </c>
      <c r="DH6" s="308">
        <v>50600</v>
      </c>
      <c r="DI6" s="308">
        <v>48500</v>
      </c>
      <c r="DJ6" s="308">
        <v>954707</v>
      </c>
      <c r="DK6" s="308">
        <v>131700</v>
      </c>
      <c r="DL6" s="308">
        <v>82000</v>
      </c>
      <c r="DM6" s="308">
        <v>131100</v>
      </c>
      <c r="DN6" s="308">
        <v>243850</v>
      </c>
      <c r="DO6" s="308">
        <v>115350</v>
      </c>
      <c r="DP6" s="308">
        <v>155435</v>
      </c>
      <c r="DQ6" s="308">
        <v>167550</v>
      </c>
      <c r="DR6" s="308">
        <v>302200</v>
      </c>
      <c r="DS6" s="308">
        <v>1661512</v>
      </c>
      <c r="DT6" s="308">
        <v>621700</v>
      </c>
      <c r="DU6" s="308">
        <v>1071750</v>
      </c>
      <c r="DV6" s="308">
        <v>586450</v>
      </c>
      <c r="DW6" s="308">
        <v>205300</v>
      </c>
      <c r="DX6" s="308">
        <v>210350</v>
      </c>
      <c r="DY6" s="308">
        <v>212050</v>
      </c>
      <c r="DZ6" s="308">
        <v>71300</v>
      </c>
      <c r="EA6" s="308">
        <v>310350</v>
      </c>
      <c r="EB6" s="308">
        <v>129550</v>
      </c>
      <c r="EC6" s="308">
        <v>312100</v>
      </c>
      <c r="ED6" s="308">
        <v>1540891</v>
      </c>
      <c r="EE6" s="308">
        <v>137200</v>
      </c>
      <c r="EF6" s="308">
        <v>88850</v>
      </c>
      <c r="EG6" s="308">
        <v>205750</v>
      </c>
      <c r="EH6" s="308">
        <v>120550</v>
      </c>
      <c r="EI6" s="308">
        <v>65150</v>
      </c>
      <c r="EJ6" s="308">
        <v>131000</v>
      </c>
      <c r="EK6" s="308">
        <v>28600</v>
      </c>
      <c r="EL6" s="308">
        <v>43487</v>
      </c>
      <c r="EM6" s="308">
        <v>1163157</v>
      </c>
      <c r="EN6" s="308">
        <v>760350</v>
      </c>
      <c r="EO6" s="308">
        <v>210200</v>
      </c>
      <c r="EP6" s="308">
        <v>367550</v>
      </c>
      <c r="EQ6" s="308">
        <v>133670</v>
      </c>
      <c r="ER6" s="308">
        <v>58100</v>
      </c>
      <c r="ES6" s="308">
        <v>325850</v>
      </c>
      <c r="ET6" s="308">
        <v>315750</v>
      </c>
      <c r="EU6" s="308">
        <v>351750</v>
      </c>
      <c r="EV6" s="308">
        <v>118600</v>
      </c>
      <c r="EW6" s="308">
        <v>22700</v>
      </c>
      <c r="EX6" s="308">
        <v>97400</v>
      </c>
      <c r="EY6" s="308">
        <v>10450</v>
      </c>
      <c r="EZ6" s="308">
        <v>58900</v>
      </c>
      <c r="FA6" s="308">
        <v>86450</v>
      </c>
      <c r="FB6" s="308">
        <v>35150</v>
      </c>
      <c r="FC6" s="308">
        <v>25900</v>
      </c>
      <c r="FD6" s="308">
        <v>53350</v>
      </c>
      <c r="FE6" s="308">
        <v>6450</v>
      </c>
      <c r="FF6" s="308">
        <v>27300</v>
      </c>
      <c r="FG6" s="308">
        <v>19050</v>
      </c>
      <c r="FH6" s="308">
        <v>1568250</v>
      </c>
      <c r="FI6" s="308">
        <v>341350</v>
      </c>
      <c r="FJ6" s="308">
        <v>274450</v>
      </c>
      <c r="FK6" s="308">
        <v>490600</v>
      </c>
      <c r="FL6" s="308">
        <v>300450</v>
      </c>
      <c r="FM6" s="308">
        <v>373300</v>
      </c>
      <c r="FN6" s="308">
        <v>66750</v>
      </c>
      <c r="FO6" s="308">
        <v>44350</v>
      </c>
      <c r="FP6" s="308">
        <v>1078132</v>
      </c>
      <c r="FQ6" s="308">
        <v>257700</v>
      </c>
      <c r="FR6" s="308">
        <v>348150</v>
      </c>
      <c r="FS6" s="308">
        <v>449000</v>
      </c>
      <c r="FT6" s="308">
        <v>103250</v>
      </c>
      <c r="FU6" s="308">
        <v>589550</v>
      </c>
      <c r="FV6" s="308">
        <v>529250</v>
      </c>
      <c r="FW6" s="308">
        <v>179850</v>
      </c>
      <c r="FX6" s="308">
        <v>231900</v>
      </c>
      <c r="FY6" s="308">
        <v>107250</v>
      </c>
      <c r="FZ6" s="308">
        <v>386200</v>
      </c>
      <c r="GA6" s="308">
        <v>231200</v>
      </c>
      <c r="GB6" s="308">
        <v>48050</v>
      </c>
      <c r="GC6" s="308">
        <v>0</v>
      </c>
      <c r="GD6" s="308">
        <v>350200</v>
      </c>
      <c r="GE6" s="308">
        <v>40950</v>
      </c>
      <c r="GF6" s="308">
        <v>208800</v>
      </c>
      <c r="GG6" s="308">
        <v>106350</v>
      </c>
      <c r="GH6" s="308">
        <v>26650</v>
      </c>
      <c r="GI6" s="308">
        <v>54100</v>
      </c>
      <c r="GJ6" s="308">
        <v>72950</v>
      </c>
      <c r="GK6" s="308">
        <v>67250</v>
      </c>
      <c r="GL6" s="308">
        <v>165750</v>
      </c>
      <c r="GM6" s="308">
        <v>25200</v>
      </c>
      <c r="GN6" s="308">
        <v>100150</v>
      </c>
      <c r="GO6" s="308">
        <v>19850</v>
      </c>
      <c r="GP6" s="308">
        <v>146400</v>
      </c>
      <c r="GQ6" s="308">
        <v>238000</v>
      </c>
      <c r="GR6" s="308">
        <v>329150</v>
      </c>
      <c r="GS6" s="308">
        <v>141350</v>
      </c>
      <c r="GT6" s="308">
        <v>114900</v>
      </c>
      <c r="GU6" s="308">
        <v>117400</v>
      </c>
      <c r="GV6" s="308">
        <v>145200</v>
      </c>
      <c r="GW6" s="308">
        <v>65950</v>
      </c>
      <c r="GX6" s="308">
        <v>579300</v>
      </c>
      <c r="GY6" s="308">
        <v>44050</v>
      </c>
      <c r="GZ6" s="308">
        <v>166450</v>
      </c>
      <c r="HA6" s="308">
        <v>74100</v>
      </c>
      <c r="HB6" s="308">
        <v>1586850</v>
      </c>
      <c r="HC6" s="308">
        <v>120150</v>
      </c>
      <c r="HD6" s="308">
        <v>281429</v>
      </c>
      <c r="HE6" s="308">
        <v>348200</v>
      </c>
      <c r="HF6" s="308">
        <v>167600</v>
      </c>
      <c r="HG6" s="308">
        <v>13600</v>
      </c>
      <c r="HH6" s="308">
        <v>10600</v>
      </c>
      <c r="HI6" s="308">
        <v>1563099</v>
      </c>
      <c r="HJ6" s="308">
        <v>114100</v>
      </c>
      <c r="HK6" s="308">
        <v>354350</v>
      </c>
      <c r="HL6" s="308">
        <v>235600</v>
      </c>
      <c r="HM6" s="308">
        <v>127050</v>
      </c>
      <c r="HN6" s="308">
        <v>258797</v>
      </c>
      <c r="HO6" s="308">
        <v>312050</v>
      </c>
      <c r="HP6" s="308">
        <v>54150</v>
      </c>
      <c r="HQ6" s="308">
        <v>2291507</v>
      </c>
      <c r="HR6" s="308">
        <v>214700</v>
      </c>
      <c r="HS6" s="308">
        <v>379250</v>
      </c>
      <c r="HT6" s="308">
        <v>93900</v>
      </c>
      <c r="HU6" s="308">
        <v>1030.4000000000001</v>
      </c>
      <c r="HV6" s="308">
        <v>136100</v>
      </c>
      <c r="HW6" s="308">
        <v>196750</v>
      </c>
      <c r="HX6" s="308">
        <v>188550</v>
      </c>
      <c r="HY6" s="308">
        <v>223500</v>
      </c>
      <c r="HZ6" s="308">
        <v>87550</v>
      </c>
      <c r="IA6" s="308">
        <v>157550</v>
      </c>
      <c r="IB6" s="308">
        <v>502550</v>
      </c>
      <c r="IC6" s="308">
        <v>24500</v>
      </c>
      <c r="ID6" s="308">
        <v>319250</v>
      </c>
      <c r="IE6" s="308">
        <v>117250</v>
      </c>
      <c r="IF6" s="308">
        <v>38500</v>
      </c>
      <c r="IG6" s="308">
        <v>581750</v>
      </c>
      <c r="IH6" s="308">
        <v>136000</v>
      </c>
      <c r="II6" s="308">
        <v>48450</v>
      </c>
      <c r="IJ6" s="308">
        <v>52050</v>
      </c>
      <c r="IK6" s="308">
        <v>32450</v>
      </c>
      <c r="IL6" s="308">
        <v>173300</v>
      </c>
      <c r="IM6" s="308">
        <v>70800</v>
      </c>
      <c r="IN6" s="308">
        <v>25800</v>
      </c>
      <c r="IO6" s="308">
        <v>45950</v>
      </c>
      <c r="IP6" s="308">
        <v>48685</v>
      </c>
      <c r="IQ6" s="308">
        <v>49290</v>
      </c>
      <c r="IR6" s="308">
        <v>3432069</v>
      </c>
      <c r="IS6" s="308">
        <v>881400</v>
      </c>
      <c r="IT6" s="308">
        <v>562400</v>
      </c>
      <c r="IU6" s="308">
        <v>620550</v>
      </c>
      <c r="IV6" s="308">
        <v>231500</v>
      </c>
      <c r="IW6" s="308">
        <v>198100</v>
      </c>
      <c r="IX6" s="308">
        <v>270250</v>
      </c>
      <c r="IY6" s="308">
        <v>252550</v>
      </c>
      <c r="IZ6" s="308">
        <v>158200</v>
      </c>
      <c r="JA6" s="308">
        <v>101800</v>
      </c>
      <c r="JB6" s="308">
        <v>310750</v>
      </c>
      <c r="JC6" s="308">
        <v>291350</v>
      </c>
      <c r="JD6" s="308">
        <v>775600</v>
      </c>
      <c r="JE6" s="308">
        <v>431900</v>
      </c>
      <c r="JF6" s="308">
        <v>100500</v>
      </c>
      <c r="JG6" s="308">
        <v>81200</v>
      </c>
      <c r="JH6" s="308">
        <v>110100</v>
      </c>
      <c r="JI6" s="308">
        <v>149850</v>
      </c>
      <c r="JJ6" s="308">
        <v>1436305</v>
      </c>
      <c r="JK6" s="308">
        <v>178050</v>
      </c>
      <c r="JL6" s="308">
        <v>285600</v>
      </c>
      <c r="JM6" s="308">
        <v>367550</v>
      </c>
      <c r="JN6" s="308">
        <v>186858</v>
      </c>
      <c r="JO6" s="308">
        <v>674200</v>
      </c>
      <c r="JP6" s="308">
        <v>128900</v>
      </c>
      <c r="JQ6" s="308">
        <v>637788</v>
      </c>
      <c r="JR6" s="308">
        <v>177650</v>
      </c>
      <c r="JS6" s="308">
        <v>75700</v>
      </c>
      <c r="JT6" s="308">
        <v>10700</v>
      </c>
      <c r="JU6" s="308">
        <v>32650</v>
      </c>
      <c r="JV6" s="308">
        <v>86250</v>
      </c>
      <c r="JW6" s="308">
        <v>150550</v>
      </c>
      <c r="JX6" s="308">
        <v>171450</v>
      </c>
      <c r="JY6" s="308">
        <v>204500</v>
      </c>
      <c r="JZ6" s="308">
        <v>71750</v>
      </c>
      <c r="KA6" s="308">
        <v>43550</v>
      </c>
      <c r="KB6" s="308">
        <v>57850</v>
      </c>
      <c r="KC6" s="308">
        <v>0</v>
      </c>
      <c r="KD6" s="308">
        <v>36050</v>
      </c>
      <c r="KE6" s="308">
        <v>93750</v>
      </c>
      <c r="KF6" s="308">
        <v>1940521</v>
      </c>
      <c r="KG6" s="308">
        <v>104350</v>
      </c>
      <c r="KH6" s="308">
        <v>191500</v>
      </c>
      <c r="KI6" s="308">
        <v>87750</v>
      </c>
      <c r="KJ6" s="308">
        <v>79050</v>
      </c>
      <c r="KK6" s="308">
        <v>64900</v>
      </c>
      <c r="KL6" s="308">
        <v>257100</v>
      </c>
      <c r="KM6" s="308">
        <v>173500</v>
      </c>
      <c r="KN6" s="308">
        <v>53150</v>
      </c>
      <c r="KO6" s="308">
        <v>1110000</v>
      </c>
      <c r="KP6" s="308">
        <v>81850</v>
      </c>
      <c r="KQ6" s="308">
        <v>202150</v>
      </c>
      <c r="KR6" s="308">
        <v>199450</v>
      </c>
      <c r="KS6" s="308">
        <v>79100</v>
      </c>
      <c r="KT6" s="308">
        <v>149500</v>
      </c>
      <c r="KU6" s="308">
        <v>766802</v>
      </c>
      <c r="KV6" s="308">
        <v>89900</v>
      </c>
      <c r="KW6" s="308">
        <v>1122600</v>
      </c>
      <c r="KX6" s="308">
        <v>177150</v>
      </c>
      <c r="KY6" s="308">
        <v>223100</v>
      </c>
      <c r="KZ6" s="308">
        <v>409600</v>
      </c>
      <c r="LA6" s="308">
        <v>266350</v>
      </c>
      <c r="LB6" s="308">
        <v>461200</v>
      </c>
      <c r="LC6" s="308">
        <v>229300</v>
      </c>
      <c r="LD6" s="308">
        <v>60200</v>
      </c>
      <c r="LE6" s="308">
        <v>1510250</v>
      </c>
      <c r="LF6" s="308">
        <v>176400</v>
      </c>
      <c r="LG6" s="308">
        <v>627850</v>
      </c>
      <c r="LH6" s="308">
        <v>377400</v>
      </c>
      <c r="LI6" s="308">
        <v>388150</v>
      </c>
      <c r="LJ6" s="308">
        <v>43250</v>
      </c>
      <c r="LK6" s="308">
        <v>79500</v>
      </c>
      <c r="LL6" s="308">
        <v>122550</v>
      </c>
      <c r="LM6" s="308">
        <v>144450</v>
      </c>
      <c r="LN6" s="308">
        <v>167300</v>
      </c>
      <c r="LO6" s="308">
        <v>148450</v>
      </c>
      <c r="LP6" s="308">
        <v>881569</v>
      </c>
      <c r="LQ6" s="308">
        <v>472571.23</v>
      </c>
      <c r="LR6" s="308">
        <v>69850</v>
      </c>
      <c r="LS6" s="308">
        <v>1613550</v>
      </c>
      <c r="LT6" s="308">
        <v>424200</v>
      </c>
      <c r="LU6" s="308">
        <v>3461369</v>
      </c>
      <c r="LV6" s="308">
        <v>339100</v>
      </c>
      <c r="LW6" s="308">
        <v>159100</v>
      </c>
      <c r="LX6" s="308">
        <v>145400</v>
      </c>
      <c r="LY6" s="308">
        <v>83500</v>
      </c>
      <c r="LZ6" s="308">
        <v>185000</v>
      </c>
      <c r="MA6" s="308">
        <v>180350</v>
      </c>
      <c r="MB6" s="308">
        <v>86800</v>
      </c>
      <c r="MC6" s="308">
        <v>203400</v>
      </c>
      <c r="MD6" s="308">
        <v>27850</v>
      </c>
      <c r="ME6" s="308">
        <v>1437590</v>
      </c>
      <c r="MF6" s="308">
        <v>164300</v>
      </c>
      <c r="MG6" s="308">
        <v>128250</v>
      </c>
      <c r="MH6" s="308">
        <v>93650</v>
      </c>
      <c r="MI6" s="308">
        <v>45400</v>
      </c>
      <c r="MJ6" s="308">
        <v>124550</v>
      </c>
      <c r="MK6" s="308">
        <v>130200</v>
      </c>
      <c r="ML6" s="308">
        <v>105800</v>
      </c>
      <c r="MM6" s="308">
        <v>181950</v>
      </c>
      <c r="MN6" s="308">
        <v>117200</v>
      </c>
      <c r="MO6" s="308">
        <v>70600</v>
      </c>
      <c r="MP6" s="308">
        <v>71700</v>
      </c>
      <c r="MQ6" s="308">
        <v>1774292</v>
      </c>
      <c r="MR6" s="308">
        <v>81750</v>
      </c>
      <c r="MS6" s="308">
        <v>314800</v>
      </c>
      <c r="MT6" s="308">
        <v>258700</v>
      </c>
      <c r="MU6" s="308">
        <v>466450</v>
      </c>
      <c r="MV6" s="308">
        <v>132300</v>
      </c>
      <c r="MW6" s="308">
        <v>446800</v>
      </c>
      <c r="MX6" s="308">
        <v>277900</v>
      </c>
      <c r="MY6" s="308">
        <v>223450</v>
      </c>
      <c r="MZ6" s="308">
        <v>40400</v>
      </c>
      <c r="NA6" s="308">
        <v>6000</v>
      </c>
      <c r="NB6" s="308">
        <v>710623</v>
      </c>
      <c r="NC6" s="308">
        <v>256950</v>
      </c>
      <c r="ND6" s="308">
        <v>139850</v>
      </c>
      <c r="NE6" s="308">
        <v>438400</v>
      </c>
      <c r="NF6" s="308">
        <v>71300</v>
      </c>
      <c r="NG6" s="308">
        <v>144150</v>
      </c>
      <c r="NH6" s="308">
        <v>193500</v>
      </c>
      <c r="NI6" s="308">
        <v>201050</v>
      </c>
      <c r="NJ6" s="308">
        <v>45200</v>
      </c>
      <c r="NK6" s="308">
        <v>18000</v>
      </c>
      <c r="NL6" s="308">
        <v>30950</v>
      </c>
      <c r="NM6" s="308">
        <v>61700</v>
      </c>
      <c r="NN6" s="308">
        <v>549450</v>
      </c>
      <c r="NO6" s="308">
        <v>52900</v>
      </c>
      <c r="NP6" s="308">
        <v>113900</v>
      </c>
      <c r="NQ6" s="308">
        <v>0</v>
      </c>
      <c r="NR6" s="308">
        <v>102750</v>
      </c>
      <c r="NS6" s="308">
        <v>760000</v>
      </c>
      <c r="NT6" s="308">
        <v>921500</v>
      </c>
      <c r="NU6" s="308">
        <v>1679844</v>
      </c>
      <c r="NV6" s="308">
        <v>1054500</v>
      </c>
      <c r="NW6" s="308">
        <v>253000</v>
      </c>
      <c r="NX6" s="308">
        <v>80450</v>
      </c>
      <c r="NY6" s="308">
        <v>164600</v>
      </c>
      <c r="NZ6" s="308">
        <v>182550</v>
      </c>
      <c r="OA6" s="308">
        <v>77100</v>
      </c>
      <c r="OB6" s="308">
        <v>1305600</v>
      </c>
      <c r="OC6" s="308">
        <v>77650</v>
      </c>
      <c r="OD6" s="308">
        <v>186150</v>
      </c>
      <c r="OE6" s="308">
        <v>412600</v>
      </c>
      <c r="OF6" s="308">
        <v>112200</v>
      </c>
      <c r="OG6" s="308">
        <v>111050</v>
      </c>
      <c r="OH6" s="308">
        <v>228000</v>
      </c>
      <c r="OI6" s="308">
        <v>17700</v>
      </c>
      <c r="OJ6" s="308">
        <v>91700</v>
      </c>
      <c r="OK6" s="308">
        <v>666036</v>
      </c>
      <c r="OL6" s="308">
        <v>97550</v>
      </c>
      <c r="OM6" s="308">
        <v>385600</v>
      </c>
      <c r="ON6" s="308">
        <v>194600</v>
      </c>
      <c r="OO6" s="308">
        <v>474650</v>
      </c>
      <c r="OP6" s="308">
        <v>0</v>
      </c>
      <c r="OQ6" s="308">
        <v>477292</v>
      </c>
      <c r="OR6" s="308">
        <v>124350</v>
      </c>
      <c r="OS6" s="308">
        <v>289750</v>
      </c>
      <c r="OT6" s="308">
        <v>390450</v>
      </c>
      <c r="OU6" s="308">
        <v>270650</v>
      </c>
      <c r="OV6" s="308">
        <v>177550</v>
      </c>
      <c r="OW6" s="308">
        <v>114600</v>
      </c>
      <c r="OX6" s="308">
        <v>6000</v>
      </c>
      <c r="OY6" s="308">
        <v>8050</v>
      </c>
      <c r="OZ6" s="308">
        <v>481150</v>
      </c>
      <c r="PA6" s="308">
        <v>107650</v>
      </c>
      <c r="PB6" s="308">
        <v>205050</v>
      </c>
      <c r="PC6" s="308">
        <v>82400</v>
      </c>
      <c r="PD6" s="308">
        <v>172850</v>
      </c>
      <c r="PE6" s="308">
        <v>200250</v>
      </c>
      <c r="PF6" s="308">
        <v>92300</v>
      </c>
      <c r="PG6" s="308">
        <v>69450</v>
      </c>
      <c r="PH6" s="308">
        <v>105500</v>
      </c>
      <c r="PI6" s="308">
        <v>73700</v>
      </c>
      <c r="PJ6" s="308">
        <v>58450</v>
      </c>
      <c r="PK6" s="308">
        <v>210500</v>
      </c>
      <c r="PL6" s="308">
        <v>31700</v>
      </c>
      <c r="PM6" s="308">
        <v>353350</v>
      </c>
      <c r="PN6" s="308">
        <v>0</v>
      </c>
      <c r="PO6" s="308">
        <v>15600</v>
      </c>
      <c r="PP6" s="308">
        <v>0</v>
      </c>
      <c r="PQ6" s="308">
        <v>0</v>
      </c>
      <c r="PR6" s="308">
        <v>4747200</v>
      </c>
      <c r="PS6" s="308">
        <v>201000</v>
      </c>
      <c r="PT6" s="308">
        <v>395800</v>
      </c>
      <c r="PU6" s="308">
        <v>0</v>
      </c>
      <c r="PV6" s="308">
        <v>42900</v>
      </c>
      <c r="PW6" s="308">
        <v>167950</v>
      </c>
      <c r="PX6" s="308">
        <v>742300</v>
      </c>
      <c r="PY6" s="308">
        <v>272300</v>
      </c>
      <c r="PZ6" s="308">
        <v>165250</v>
      </c>
      <c r="QA6" s="308">
        <v>71700</v>
      </c>
      <c r="QB6" s="308">
        <v>435900</v>
      </c>
      <c r="QC6" s="308">
        <v>0</v>
      </c>
      <c r="QD6" s="308">
        <v>65900</v>
      </c>
      <c r="QE6" s="308">
        <v>161150</v>
      </c>
      <c r="QF6" s="308">
        <v>656350</v>
      </c>
      <c r="QG6" s="308">
        <v>181900</v>
      </c>
      <c r="QH6" s="308">
        <v>53950</v>
      </c>
      <c r="QI6" s="308">
        <v>117750</v>
      </c>
      <c r="QJ6" s="308">
        <v>35500</v>
      </c>
      <c r="QK6" s="308">
        <v>367250</v>
      </c>
      <c r="QL6" s="308">
        <v>366000</v>
      </c>
      <c r="QM6" s="308">
        <v>192650</v>
      </c>
      <c r="QN6" s="308">
        <v>0</v>
      </c>
      <c r="QO6" s="308">
        <v>0</v>
      </c>
      <c r="QP6" s="308">
        <v>0</v>
      </c>
      <c r="QQ6" s="308"/>
      <c r="QR6" s="308">
        <v>3537283</v>
      </c>
      <c r="QS6" s="308">
        <v>211650</v>
      </c>
      <c r="QT6" s="308">
        <v>327700</v>
      </c>
      <c r="QU6" s="308">
        <v>503700</v>
      </c>
      <c r="QV6" s="308">
        <v>356600</v>
      </c>
      <c r="QW6" s="308">
        <v>919950</v>
      </c>
      <c r="QX6" s="308">
        <v>705700</v>
      </c>
      <c r="QY6" s="308">
        <v>321200</v>
      </c>
      <c r="QZ6" s="308">
        <v>1288750</v>
      </c>
      <c r="RA6" s="308">
        <v>170950</v>
      </c>
      <c r="RB6" s="308">
        <v>492250</v>
      </c>
      <c r="RC6" s="308">
        <v>0</v>
      </c>
      <c r="RD6" s="308">
        <v>0</v>
      </c>
      <c r="RE6" s="308">
        <v>513600</v>
      </c>
      <c r="RF6" s="308">
        <v>286050</v>
      </c>
      <c r="RG6" s="308">
        <v>168650</v>
      </c>
      <c r="RH6" s="308">
        <v>34100</v>
      </c>
      <c r="RI6" s="308">
        <v>797900</v>
      </c>
      <c r="RJ6" s="308">
        <v>134800</v>
      </c>
      <c r="RK6" s="308">
        <v>422800</v>
      </c>
      <c r="RL6" s="308">
        <v>14650</v>
      </c>
      <c r="RM6" s="308">
        <v>129800</v>
      </c>
      <c r="RN6" s="308">
        <v>847800</v>
      </c>
      <c r="RO6" s="308">
        <v>332350</v>
      </c>
      <c r="RP6" s="308">
        <v>178250</v>
      </c>
      <c r="RQ6" s="308">
        <v>84150</v>
      </c>
      <c r="RR6" s="308">
        <v>82800</v>
      </c>
      <c r="RS6" s="308">
        <v>38700</v>
      </c>
      <c r="RT6" s="308">
        <v>180500</v>
      </c>
      <c r="RU6" s="308">
        <v>429050</v>
      </c>
      <c r="RV6" s="308">
        <v>296650</v>
      </c>
      <c r="RW6" s="308">
        <v>719250</v>
      </c>
      <c r="RX6" s="308">
        <v>149100</v>
      </c>
      <c r="RY6" s="308">
        <v>1477432</v>
      </c>
      <c r="RZ6" s="308">
        <v>44350</v>
      </c>
      <c r="SA6" s="308">
        <v>107400</v>
      </c>
      <c r="SB6" s="308">
        <v>52350</v>
      </c>
      <c r="SC6" s="308">
        <v>9950</v>
      </c>
      <c r="SD6" s="308">
        <v>114600</v>
      </c>
      <c r="SE6" s="308">
        <v>52200</v>
      </c>
      <c r="SF6" s="308">
        <v>93150</v>
      </c>
      <c r="SG6" s="308">
        <v>59050</v>
      </c>
      <c r="SH6" s="308">
        <v>154950</v>
      </c>
      <c r="SI6" s="308">
        <v>297790</v>
      </c>
      <c r="SJ6" s="308">
        <v>0</v>
      </c>
      <c r="SK6" s="308">
        <v>233450</v>
      </c>
      <c r="SL6" s="308">
        <v>217400</v>
      </c>
      <c r="SM6" s="308">
        <v>47000</v>
      </c>
      <c r="SN6" s="308">
        <v>233910.53</v>
      </c>
      <c r="SO6" s="308">
        <v>84200</v>
      </c>
      <c r="SP6" s="308">
        <v>92700</v>
      </c>
      <c r="SQ6" s="308">
        <v>84950</v>
      </c>
      <c r="SR6" s="308">
        <v>95400</v>
      </c>
      <c r="SS6" s="308">
        <v>1182450</v>
      </c>
      <c r="ST6" s="308">
        <v>85350</v>
      </c>
      <c r="SU6" s="308">
        <v>284700</v>
      </c>
      <c r="SV6" s="308">
        <v>171100</v>
      </c>
      <c r="SW6" s="308">
        <v>73650</v>
      </c>
      <c r="SX6" s="308">
        <v>81800</v>
      </c>
      <c r="SY6" s="308">
        <v>345650</v>
      </c>
      <c r="SZ6" s="308">
        <v>456800</v>
      </c>
      <c r="TA6" s="308">
        <v>178050</v>
      </c>
      <c r="TB6" s="308">
        <v>150450</v>
      </c>
      <c r="TC6" s="308">
        <v>197450</v>
      </c>
      <c r="TD6" s="308">
        <v>253000</v>
      </c>
      <c r="TE6" s="308">
        <v>115883</v>
      </c>
      <c r="TF6" s="308">
        <v>213150</v>
      </c>
      <c r="TG6" s="308">
        <v>695850</v>
      </c>
      <c r="TH6" s="308">
        <v>91950</v>
      </c>
      <c r="TI6" s="308">
        <v>78900</v>
      </c>
      <c r="TJ6" s="308">
        <v>309550</v>
      </c>
      <c r="TK6" s="308">
        <v>301900</v>
      </c>
      <c r="TL6" s="308">
        <v>323400</v>
      </c>
      <c r="TM6" s="308">
        <v>64300</v>
      </c>
      <c r="TN6" s="308">
        <v>554272</v>
      </c>
      <c r="TO6" s="308">
        <v>227650</v>
      </c>
      <c r="TP6" s="308">
        <v>492850</v>
      </c>
      <c r="TQ6" s="308">
        <v>389100</v>
      </c>
      <c r="TR6" s="308">
        <v>379750</v>
      </c>
      <c r="TS6" s="308">
        <v>58350</v>
      </c>
      <c r="TT6" s="308">
        <v>107450</v>
      </c>
      <c r="TU6" s="308">
        <v>84950</v>
      </c>
      <c r="TV6" s="308">
        <v>75700</v>
      </c>
      <c r="TW6" s="308">
        <v>551200</v>
      </c>
      <c r="TX6" s="308">
        <v>153300</v>
      </c>
      <c r="TY6" s="308">
        <v>1031050</v>
      </c>
      <c r="TZ6" s="308">
        <v>263150</v>
      </c>
      <c r="UA6" s="308">
        <v>69900</v>
      </c>
      <c r="UB6" s="308">
        <v>24450</v>
      </c>
      <c r="UC6" s="308">
        <v>70200</v>
      </c>
      <c r="UD6" s="308">
        <v>59950</v>
      </c>
      <c r="UE6" s="308">
        <v>3350</v>
      </c>
      <c r="UF6" s="308">
        <v>92000</v>
      </c>
      <c r="UG6" s="308">
        <v>56550</v>
      </c>
      <c r="UH6" s="308">
        <v>801705</v>
      </c>
      <c r="UI6" s="308">
        <v>310850</v>
      </c>
      <c r="UJ6" s="308">
        <v>152250</v>
      </c>
      <c r="UK6" s="308">
        <v>198450</v>
      </c>
      <c r="UL6" s="308">
        <v>160450</v>
      </c>
      <c r="UM6" s="308">
        <v>93450</v>
      </c>
      <c r="UN6" s="308">
        <v>1284800</v>
      </c>
      <c r="UO6" s="308">
        <v>131400</v>
      </c>
      <c r="UP6" s="308">
        <v>61500</v>
      </c>
      <c r="UQ6" s="308">
        <v>264850</v>
      </c>
      <c r="UR6" s="308">
        <v>52750</v>
      </c>
      <c r="US6" s="308">
        <v>157450</v>
      </c>
      <c r="UT6" s="308">
        <v>300850</v>
      </c>
      <c r="UU6" s="308">
        <v>169600</v>
      </c>
      <c r="UV6" s="308">
        <v>122400</v>
      </c>
      <c r="UW6" s="308">
        <v>106950</v>
      </c>
      <c r="UX6" s="308">
        <v>78950</v>
      </c>
      <c r="UY6" s="308">
        <v>243050</v>
      </c>
      <c r="UZ6" s="308">
        <v>131900</v>
      </c>
      <c r="VA6" s="308">
        <v>144450</v>
      </c>
      <c r="VB6" s="308">
        <v>109100</v>
      </c>
      <c r="VC6" s="308">
        <v>45550</v>
      </c>
      <c r="VD6" s="308">
        <v>118150</v>
      </c>
      <c r="VE6" s="308">
        <v>108000</v>
      </c>
      <c r="VF6" s="308">
        <v>251750</v>
      </c>
      <c r="VG6" s="308">
        <v>24500</v>
      </c>
      <c r="VH6" s="308">
        <v>34950</v>
      </c>
      <c r="VI6" s="308">
        <v>46145</v>
      </c>
      <c r="VJ6" s="308">
        <v>2547593</v>
      </c>
      <c r="VK6" s="308">
        <v>270510</v>
      </c>
      <c r="VL6" s="308">
        <v>240685</v>
      </c>
      <c r="VM6" s="308">
        <v>374280</v>
      </c>
      <c r="VN6" s="308">
        <v>320760</v>
      </c>
      <c r="VO6" s="308">
        <v>250790</v>
      </c>
      <c r="VP6" s="308">
        <v>157520</v>
      </c>
      <c r="VQ6" s="308">
        <v>108442</v>
      </c>
      <c r="VR6" s="308">
        <v>0</v>
      </c>
      <c r="VS6" s="308">
        <v>334220</v>
      </c>
      <c r="VT6" s="308">
        <v>253695</v>
      </c>
      <c r="VU6" s="308">
        <v>263520</v>
      </c>
      <c r="VV6" s="308">
        <v>110900</v>
      </c>
      <c r="VW6" s="308">
        <v>151465</v>
      </c>
      <c r="VX6" s="308">
        <v>135295</v>
      </c>
      <c r="VY6" s="308">
        <v>2661067</v>
      </c>
      <c r="VZ6" s="308">
        <v>282150</v>
      </c>
      <c r="WA6" s="308">
        <v>422640</v>
      </c>
      <c r="WB6" s="308">
        <v>383200</v>
      </c>
      <c r="WC6" s="308">
        <v>316300</v>
      </c>
      <c r="WD6" s="308">
        <v>334250</v>
      </c>
      <c r="WE6" s="308">
        <v>394100</v>
      </c>
      <c r="WF6" s="308">
        <v>81150</v>
      </c>
      <c r="WG6" s="308">
        <v>98800</v>
      </c>
      <c r="WH6" s="308">
        <v>239590</v>
      </c>
      <c r="WI6" s="308">
        <v>319500</v>
      </c>
      <c r="WJ6" s="308">
        <v>156000</v>
      </c>
      <c r="WK6" s="308">
        <v>237200</v>
      </c>
      <c r="WL6" s="308">
        <v>230200</v>
      </c>
      <c r="WM6" s="308">
        <v>217900</v>
      </c>
      <c r="WN6" s="308">
        <v>92900</v>
      </c>
      <c r="WO6" s="308">
        <v>166740</v>
      </c>
      <c r="WP6" s="308">
        <v>236950</v>
      </c>
      <c r="WQ6" s="308">
        <v>340000</v>
      </c>
      <c r="WR6" s="308">
        <v>625000</v>
      </c>
      <c r="WS6" s="308">
        <v>357410</v>
      </c>
      <c r="WT6" s="308">
        <v>208300</v>
      </c>
      <c r="WU6" s="308">
        <v>120700</v>
      </c>
      <c r="WV6" s="308">
        <v>205150</v>
      </c>
      <c r="WW6" s="308">
        <v>107700</v>
      </c>
      <c r="WX6" s="308">
        <v>71800</v>
      </c>
      <c r="WY6" s="308">
        <v>214850</v>
      </c>
      <c r="WZ6" s="308">
        <v>60850</v>
      </c>
      <c r="XA6" s="308">
        <v>19000</v>
      </c>
      <c r="XB6" s="308">
        <v>223950</v>
      </c>
      <c r="XC6" s="308">
        <v>0</v>
      </c>
      <c r="XD6" s="308">
        <v>14520</v>
      </c>
      <c r="XE6" s="308">
        <v>48650</v>
      </c>
      <c r="XF6" s="308">
        <v>1015191</v>
      </c>
      <c r="XG6" s="308">
        <v>140550</v>
      </c>
      <c r="XH6" s="308">
        <v>129600</v>
      </c>
      <c r="XI6" s="308">
        <v>0</v>
      </c>
      <c r="XJ6" s="308">
        <v>71300</v>
      </c>
      <c r="XK6" s="308">
        <v>146250</v>
      </c>
      <c r="XL6" s="308">
        <v>215200</v>
      </c>
      <c r="XM6" s="308">
        <v>182350</v>
      </c>
      <c r="XN6" s="308">
        <v>98000</v>
      </c>
      <c r="XO6" s="308">
        <v>139100</v>
      </c>
      <c r="XP6" s="308">
        <v>83500</v>
      </c>
      <c r="XQ6" s="308">
        <v>80050</v>
      </c>
      <c r="XR6" s="308">
        <v>53800</v>
      </c>
      <c r="XS6" s="308">
        <v>281100</v>
      </c>
      <c r="XT6" s="308">
        <v>71000</v>
      </c>
      <c r="XU6" s="308">
        <v>142650</v>
      </c>
      <c r="XV6" s="308">
        <v>95450</v>
      </c>
      <c r="XW6" s="308">
        <v>155800</v>
      </c>
      <c r="XX6" s="308">
        <v>2750</v>
      </c>
      <c r="XY6" s="308">
        <v>30450</v>
      </c>
      <c r="XZ6" s="308">
        <v>47850</v>
      </c>
      <c r="YA6" s="308">
        <v>106150</v>
      </c>
      <c r="YB6" s="308">
        <v>27000</v>
      </c>
      <c r="YC6" s="308">
        <v>3279521</v>
      </c>
      <c r="YD6" s="308">
        <v>369900</v>
      </c>
      <c r="YE6" s="308">
        <v>568600</v>
      </c>
      <c r="YF6" s="308">
        <v>53000</v>
      </c>
      <c r="YG6" s="308">
        <v>599750</v>
      </c>
      <c r="YH6" s="308">
        <v>6850</v>
      </c>
      <c r="YI6" s="308">
        <v>98350</v>
      </c>
      <c r="YJ6" s="308">
        <v>58700</v>
      </c>
      <c r="YK6" s="308">
        <v>808750</v>
      </c>
      <c r="YL6" s="308">
        <v>239450</v>
      </c>
      <c r="YM6" s="308">
        <v>50050</v>
      </c>
      <c r="YN6" s="308">
        <v>77650</v>
      </c>
      <c r="YO6" s="308">
        <v>34550</v>
      </c>
      <c r="YP6" s="308">
        <v>82800</v>
      </c>
      <c r="YQ6" s="308">
        <v>66450</v>
      </c>
      <c r="YR6" s="308">
        <v>0</v>
      </c>
      <c r="YS6" s="308">
        <v>19700</v>
      </c>
      <c r="YT6" s="308">
        <v>1202119</v>
      </c>
      <c r="YU6" s="308">
        <v>281570</v>
      </c>
      <c r="YV6" s="308">
        <v>155600</v>
      </c>
      <c r="YW6" s="308">
        <v>47100</v>
      </c>
      <c r="YX6" s="308">
        <v>120750</v>
      </c>
      <c r="YY6" s="308">
        <v>87750</v>
      </c>
      <c r="YZ6" s="308">
        <v>83450</v>
      </c>
      <c r="ZA6" s="308">
        <v>809653</v>
      </c>
      <c r="ZB6" s="308">
        <v>69350</v>
      </c>
      <c r="ZC6" s="308">
        <v>282950</v>
      </c>
      <c r="ZD6" s="308">
        <v>402100</v>
      </c>
      <c r="ZE6" s="308">
        <v>59650</v>
      </c>
      <c r="ZF6" s="308">
        <v>88400</v>
      </c>
      <c r="ZG6" s="308">
        <v>106850</v>
      </c>
      <c r="ZH6" s="308">
        <v>59700</v>
      </c>
      <c r="ZI6" s="308">
        <v>421500</v>
      </c>
      <c r="ZJ6" s="308">
        <v>929650</v>
      </c>
      <c r="ZK6" s="308">
        <v>198700</v>
      </c>
      <c r="ZL6" s="308">
        <v>630450</v>
      </c>
      <c r="ZM6" s="308">
        <v>326800</v>
      </c>
      <c r="ZN6" s="308">
        <v>2262450</v>
      </c>
      <c r="ZO6" s="308">
        <v>502750</v>
      </c>
      <c r="ZP6" s="308">
        <v>118340</v>
      </c>
      <c r="ZQ6" s="308">
        <v>163550</v>
      </c>
      <c r="ZR6" s="308">
        <v>678550</v>
      </c>
      <c r="ZS6" s="308">
        <v>611400</v>
      </c>
      <c r="ZT6" s="308">
        <v>0</v>
      </c>
      <c r="ZU6" s="308">
        <v>186390</v>
      </c>
      <c r="ZV6" s="308">
        <v>173050</v>
      </c>
      <c r="ZW6" s="308">
        <v>317200</v>
      </c>
      <c r="ZX6" s="308">
        <v>352700</v>
      </c>
      <c r="ZY6" s="308">
        <v>235150</v>
      </c>
      <c r="ZZ6" s="308">
        <v>44400</v>
      </c>
      <c r="AAA6" s="308">
        <v>245576</v>
      </c>
      <c r="AAB6" s="308">
        <v>110550</v>
      </c>
      <c r="AAC6" s="308">
        <v>102050</v>
      </c>
      <c r="AAD6" s="308">
        <v>365050</v>
      </c>
      <c r="AAE6" s="308">
        <v>300</v>
      </c>
      <c r="AAF6" s="308">
        <v>377800</v>
      </c>
      <c r="AAG6" s="308">
        <v>146850</v>
      </c>
      <c r="AAH6" s="308">
        <v>91700</v>
      </c>
      <c r="AAI6" s="308">
        <v>86350</v>
      </c>
      <c r="AAJ6" s="308">
        <v>70200</v>
      </c>
      <c r="AAK6" s="308">
        <v>302050</v>
      </c>
      <c r="AAL6" s="308">
        <v>319250</v>
      </c>
      <c r="AAM6" s="308">
        <v>378700</v>
      </c>
      <c r="AAN6" s="308">
        <v>243250</v>
      </c>
      <c r="AAO6" s="308">
        <v>123300</v>
      </c>
      <c r="AAP6" s="308">
        <v>96950</v>
      </c>
      <c r="AAQ6" s="308">
        <v>870477</v>
      </c>
      <c r="AAR6" s="308">
        <v>352900</v>
      </c>
      <c r="AAS6" s="308">
        <v>47350</v>
      </c>
      <c r="AAT6" s="308">
        <v>247050</v>
      </c>
      <c r="AAU6" s="308">
        <v>440750</v>
      </c>
      <c r="AAV6" s="308">
        <v>554450</v>
      </c>
      <c r="AAW6" s="308">
        <v>171550</v>
      </c>
      <c r="AAX6" s="308">
        <v>512850</v>
      </c>
      <c r="AAY6" s="308">
        <v>200600</v>
      </c>
      <c r="AAZ6" s="308">
        <v>221400</v>
      </c>
      <c r="ABA6" s="308">
        <v>87800</v>
      </c>
      <c r="ABB6" s="308">
        <v>128900</v>
      </c>
      <c r="ABC6" s="308">
        <v>126350</v>
      </c>
      <c r="ABD6" s="308">
        <v>0</v>
      </c>
      <c r="ABE6" s="308">
        <v>341750</v>
      </c>
      <c r="ABF6" s="308">
        <v>647950</v>
      </c>
      <c r="ABG6" s="308">
        <v>248900</v>
      </c>
      <c r="ABH6" s="308">
        <v>222800</v>
      </c>
      <c r="ABI6" s="308">
        <v>141150</v>
      </c>
      <c r="ABJ6" s="308">
        <v>0</v>
      </c>
      <c r="ABK6" s="308">
        <v>70050</v>
      </c>
      <c r="ABL6" s="308">
        <v>73300</v>
      </c>
      <c r="ABM6" s="308">
        <v>216928</v>
      </c>
      <c r="ABN6" s="308">
        <v>230200</v>
      </c>
      <c r="ABO6" s="308">
        <v>61650</v>
      </c>
      <c r="ABP6" s="308">
        <v>118500</v>
      </c>
      <c r="ABQ6" s="308">
        <v>257200</v>
      </c>
      <c r="ABR6" s="308">
        <v>163300</v>
      </c>
      <c r="ABS6" s="308">
        <v>73650</v>
      </c>
      <c r="ABT6" s="308">
        <v>60000</v>
      </c>
      <c r="ABU6" s="308">
        <v>1579650</v>
      </c>
      <c r="ABV6" s="308">
        <v>588500</v>
      </c>
      <c r="ABW6" s="308">
        <v>41900</v>
      </c>
      <c r="ABX6" s="308">
        <v>243450</v>
      </c>
      <c r="ABY6" s="308">
        <v>36650</v>
      </c>
      <c r="ABZ6" s="308">
        <v>40200</v>
      </c>
      <c r="ACA6" s="308">
        <v>61250</v>
      </c>
      <c r="ACB6" s="308">
        <v>46600</v>
      </c>
      <c r="ACC6" s="308">
        <v>105000</v>
      </c>
      <c r="ACD6" s="308">
        <v>104950</v>
      </c>
      <c r="ACE6" s="308">
        <v>139450</v>
      </c>
      <c r="ACF6" s="308">
        <v>75600</v>
      </c>
      <c r="ACG6" s="308">
        <v>1351151</v>
      </c>
      <c r="ACH6" s="308">
        <v>64150</v>
      </c>
      <c r="ACI6" s="308">
        <v>55400</v>
      </c>
      <c r="ACJ6" s="308">
        <v>268350</v>
      </c>
      <c r="ACK6" s="308">
        <v>10700</v>
      </c>
      <c r="ACL6" s="308">
        <v>77270.100000000006</v>
      </c>
      <c r="ACM6" s="308">
        <v>67400</v>
      </c>
      <c r="ACN6" s="308">
        <v>283200</v>
      </c>
      <c r="ACO6" s="308">
        <v>43050</v>
      </c>
      <c r="ACP6" s="308">
        <v>2400</v>
      </c>
      <c r="ACQ6" s="308">
        <v>57650</v>
      </c>
      <c r="ACR6" s="308">
        <v>148800</v>
      </c>
      <c r="ACS6" s="308">
        <v>436010</v>
      </c>
      <c r="ACT6" s="308">
        <v>19750</v>
      </c>
      <c r="ACU6" s="308">
        <v>29750</v>
      </c>
      <c r="ACV6" s="308">
        <v>221650</v>
      </c>
      <c r="ACW6" s="308">
        <v>45650</v>
      </c>
      <c r="ACX6" s="308">
        <v>14900</v>
      </c>
      <c r="ACY6" s="308">
        <v>106300</v>
      </c>
      <c r="ACZ6" s="308">
        <v>0</v>
      </c>
      <c r="ADA6" s="308">
        <v>0</v>
      </c>
      <c r="ADB6" s="308">
        <v>3000</v>
      </c>
      <c r="ADC6" s="308">
        <v>3250</v>
      </c>
      <c r="ADD6" s="308">
        <v>167950</v>
      </c>
      <c r="ADE6" s="308">
        <v>160810</v>
      </c>
      <c r="ADF6" s="308">
        <v>2327050</v>
      </c>
      <c r="ADG6" s="308">
        <v>47100</v>
      </c>
      <c r="ADH6" s="308">
        <v>87550</v>
      </c>
      <c r="ADI6" s="308">
        <v>59400</v>
      </c>
      <c r="ADJ6" s="308">
        <v>36450</v>
      </c>
      <c r="ADK6" s="308">
        <v>28350</v>
      </c>
      <c r="ADL6" s="308">
        <v>108050</v>
      </c>
      <c r="ADM6" s="308">
        <v>1696250</v>
      </c>
      <c r="ADN6" s="308">
        <v>346050</v>
      </c>
      <c r="ADO6" s="308">
        <v>316600</v>
      </c>
      <c r="ADP6" s="308">
        <v>0</v>
      </c>
      <c r="ADQ6" s="308">
        <v>0</v>
      </c>
      <c r="ADR6" s="308">
        <v>0</v>
      </c>
      <c r="ADS6" s="308">
        <v>0</v>
      </c>
      <c r="ADT6" s="308">
        <v>0</v>
      </c>
      <c r="ADU6" s="308">
        <v>1411406</v>
      </c>
      <c r="ADV6" s="308">
        <v>1241150</v>
      </c>
      <c r="ADW6" s="308">
        <v>255150</v>
      </c>
      <c r="ADX6" s="308">
        <v>144250</v>
      </c>
      <c r="ADY6" s="308">
        <v>2525500</v>
      </c>
      <c r="ADZ6" s="308">
        <v>66050</v>
      </c>
      <c r="AEA6" s="308">
        <v>182200</v>
      </c>
      <c r="AEB6" s="308">
        <v>151300</v>
      </c>
      <c r="AEC6" s="308">
        <v>48750</v>
      </c>
      <c r="AED6" s="308">
        <v>77350</v>
      </c>
      <c r="AEE6" s="308">
        <v>124450</v>
      </c>
      <c r="AEF6" s="308">
        <v>354300</v>
      </c>
      <c r="AEG6" s="308">
        <v>59450</v>
      </c>
      <c r="AEH6" s="308">
        <v>66150</v>
      </c>
      <c r="AEI6" s="308">
        <v>60200</v>
      </c>
      <c r="AEJ6" s="308">
        <v>230900</v>
      </c>
      <c r="AEK6" s="308">
        <v>39050</v>
      </c>
      <c r="AEL6" s="308">
        <v>135550</v>
      </c>
      <c r="AEM6" s="308">
        <v>48300</v>
      </c>
      <c r="AEN6" s="308">
        <v>75450</v>
      </c>
      <c r="AEO6" s="308">
        <v>2285321</v>
      </c>
      <c r="AEP6" s="308">
        <v>651950</v>
      </c>
      <c r="AEQ6" s="308">
        <v>365250</v>
      </c>
      <c r="AER6" s="308">
        <v>243050</v>
      </c>
      <c r="AES6" s="308">
        <v>269650</v>
      </c>
      <c r="AET6" s="308">
        <v>399600</v>
      </c>
      <c r="AEU6" s="308">
        <v>208450</v>
      </c>
      <c r="AEV6" s="308">
        <v>360350</v>
      </c>
      <c r="AEW6" s="308">
        <v>145150</v>
      </c>
      <c r="AEX6" s="308">
        <v>121050</v>
      </c>
      <c r="AEY6" s="308">
        <v>1136169</v>
      </c>
      <c r="AEZ6" s="308">
        <v>70700</v>
      </c>
      <c r="AFA6" s="308">
        <v>57650</v>
      </c>
      <c r="AFB6" s="308">
        <v>193200</v>
      </c>
      <c r="AFC6" s="308">
        <v>352900</v>
      </c>
      <c r="AFD6" s="308">
        <v>90407.3</v>
      </c>
      <c r="AFE6" s="308">
        <v>41750</v>
      </c>
      <c r="AFF6" s="308">
        <v>50800</v>
      </c>
      <c r="AFG6" s="308">
        <v>0</v>
      </c>
      <c r="AFH6" s="308">
        <v>8350</v>
      </c>
      <c r="AFI6" s="308">
        <v>0</v>
      </c>
      <c r="AFJ6" s="308">
        <v>206150</v>
      </c>
      <c r="AFK6" s="308">
        <v>92800</v>
      </c>
      <c r="AFL6" s="308">
        <v>463300</v>
      </c>
      <c r="AFM6" s="308">
        <v>40450</v>
      </c>
      <c r="AFN6" s="308">
        <v>67000</v>
      </c>
      <c r="AFO6" s="308">
        <v>25500</v>
      </c>
      <c r="AFP6" s="308">
        <v>29900</v>
      </c>
      <c r="AFQ6" s="308">
        <v>2500</v>
      </c>
      <c r="AFR6" s="308">
        <v>6600</v>
      </c>
      <c r="AFS6" s="308">
        <v>16350</v>
      </c>
      <c r="AFT6" s="308">
        <v>9550</v>
      </c>
      <c r="AFU6" s="308">
        <v>21950</v>
      </c>
      <c r="AFV6" s="308">
        <v>10200</v>
      </c>
      <c r="AFW6" s="308">
        <v>5350</v>
      </c>
      <c r="AFX6" s="308">
        <v>397905</v>
      </c>
      <c r="AFY6" s="308">
        <v>94150</v>
      </c>
      <c r="AFZ6" s="308">
        <v>107850</v>
      </c>
      <c r="AGA6" s="308">
        <v>141100</v>
      </c>
      <c r="AGB6" s="308">
        <v>336300</v>
      </c>
      <c r="AGC6" s="308">
        <v>479450</v>
      </c>
      <c r="AGD6" s="308">
        <v>110450</v>
      </c>
      <c r="AGE6" s="308">
        <v>198900</v>
      </c>
      <c r="AGF6" s="308">
        <v>103500</v>
      </c>
      <c r="AGG6" s="308">
        <v>175450</v>
      </c>
      <c r="AGH6" s="308">
        <v>83250</v>
      </c>
      <c r="AGI6" s="308">
        <v>571150</v>
      </c>
      <c r="AGJ6" s="308">
        <v>121350</v>
      </c>
      <c r="AGK6" s="308">
        <v>54150</v>
      </c>
      <c r="AGL6" s="308">
        <v>31250</v>
      </c>
      <c r="AGM6" s="308">
        <v>154250</v>
      </c>
      <c r="AGN6" s="308">
        <v>49950</v>
      </c>
      <c r="AGO6" s="308">
        <v>30950</v>
      </c>
      <c r="AGP6" s="308">
        <v>98000</v>
      </c>
      <c r="AGQ6" s="308">
        <v>71450</v>
      </c>
      <c r="AGR6" s="308">
        <v>15750</v>
      </c>
      <c r="AGS6" s="308">
        <v>33450</v>
      </c>
      <c r="AGT6" s="308">
        <v>28350</v>
      </c>
      <c r="AGU6" s="308">
        <v>78850</v>
      </c>
      <c r="AGV6" s="308">
        <v>30000</v>
      </c>
      <c r="AGW6" s="308">
        <v>51200</v>
      </c>
      <c r="AGX6" s="308">
        <v>88800</v>
      </c>
      <c r="AGY6" s="308">
        <v>52500</v>
      </c>
      <c r="AGZ6" s="308">
        <v>2850</v>
      </c>
      <c r="AHA6" s="308">
        <v>14850</v>
      </c>
      <c r="AHB6" s="308">
        <v>11050</v>
      </c>
      <c r="AHC6" s="308">
        <v>0</v>
      </c>
      <c r="AHD6" s="308">
        <v>14350</v>
      </c>
      <c r="AHE6" s="308">
        <v>18150</v>
      </c>
      <c r="AHF6" s="308">
        <v>4100</v>
      </c>
      <c r="AHG6" s="308">
        <v>2800</v>
      </c>
      <c r="AHH6" s="308">
        <v>1031800</v>
      </c>
      <c r="AHI6" s="308">
        <v>0</v>
      </c>
      <c r="AHJ6" s="308">
        <v>23300</v>
      </c>
      <c r="AHK6" s="308">
        <v>0</v>
      </c>
      <c r="AHL6" s="308">
        <v>36250</v>
      </c>
      <c r="AHM6" s="308">
        <v>1700</v>
      </c>
      <c r="AHN6" s="308">
        <v>0</v>
      </c>
      <c r="AHO6" s="308">
        <v>248272673.47000003</v>
      </c>
    </row>
    <row r="7" spans="1:899" ht="21" x14ac:dyDescent="0.4">
      <c r="A7" s="297" t="s">
        <v>4</v>
      </c>
      <c r="B7" s="297" t="s">
        <v>5</v>
      </c>
      <c r="C7" s="308">
        <v>8625768.75</v>
      </c>
      <c r="D7" s="308">
        <v>108347</v>
      </c>
      <c r="E7" s="308">
        <v>656557</v>
      </c>
      <c r="F7" s="308">
        <v>33254</v>
      </c>
      <c r="G7" s="308">
        <v>145070.5</v>
      </c>
      <c r="H7" s="308">
        <v>75305</v>
      </c>
      <c r="I7" s="308">
        <v>106881</v>
      </c>
      <c r="J7" s="308">
        <v>41016</v>
      </c>
      <c r="K7" s="308">
        <v>44754</v>
      </c>
      <c r="L7" s="308">
        <v>148002</v>
      </c>
      <c r="M7" s="308">
        <v>0</v>
      </c>
      <c r="N7" s="308">
        <v>3340</v>
      </c>
      <c r="O7" s="308">
        <v>0</v>
      </c>
      <c r="P7" s="308">
        <v>36742</v>
      </c>
      <c r="Q7" s="308">
        <v>35386</v>
      </c>
      <c r="R7" s="308">
        <v>111369</v>
      </c>
      <c r="S7" s="308">
        <v>19953</v>
      </c>
      <c r="T7" s="308">
        <v>0</v>
      </c>
      <c r="U7" s="308">
        <v>36183696</v>
      </c>
      <c r="V7" s="308">
        <v>688783</v>
      </c>
      <c r="W7" s="308">
        <v>14686</v>
      </c>
      <c r="X7" s="308">
        <v>342045</v>
      </c>
      <c r="Y7" s="308">
        <v>35227</v>
      </c>
      <c r="Z7" s="308">
        <v>28273</v>
      </c>
      <c r="AA7" s="308">
        <v>0</v>
      </c>
      <c r="AB7" s="308">
        <v>1489786</v>
      </c>
      <c r="AC7" s="308">
        <v>4000</v>
      </c>
      <c r="AD7" s="308">
        <v>100158</v>
      </c>
      <c r="AE7" s="308">
        <v>554940</v>
      </c>
      <c r="AF7" s="308">
        <v>68163</v>
      </c>
      <c r="AG7" s="308">
        <v>316960</v>
      </c>
      <c r="AH7" s="308">
        <v>196975</v>
      </c>
      <c r="AI7" s="308">
        <v>92209</v>
      </c>
      <c r="AJ7" s="308">
        <v>45614</v>
      </c>
      <c r="AK7" s="308">
        <v>14940</v>
      </c>
      <c r="AL7" s="308">
        <v>16433</v>
      </c>
      <c r="AM7" s="308">
        <v>0</v>
      </c>
      <c r="AN7" s="308">
        <v>66032</v>
      </c>
      <c r="AO7" s="308">
        <v>14120</v>
      </c>
      <c r="AP7" s="308">
        <v>73721</v>
      </c>
      <c r="AQ7" s="308">
        <v>0</v>
      </c>
      <c r="AR7" s="308">
        <v>0</v>
      </c>
      <c r="AS7" s="308">
        <v>2266304.25</v>
      </c>
      <c r="AT7" s="308">
        <v>31165</v>
      </c>
      <c r="AU7" s="308">
        <v>29055</v>
      </c>
      <c r="AV7" s="308">
        <v>36699</v>
      </c>
      <c r="AW7" s="308">
        <v>129185</v>
      </c>
      <c r="AX7" s="308">
        <v>48051</v>
      </c>
      <c r="AY7" s="308">
        <v>52040</v>
      </c>
      <c r="AZ7" s="308">
        <v>45990.18</v>
      </c>
      <c r="BA7" s="308">
        <v>37482</v>
      </c>
      <c r="BB7" s="308">
        <v>0</v>
      </c>
      <c r="BC7" s="308">
        <v>16140</v>
      </c>
      <c r="BD7" s="308">
        <v>8298</v>
      </c>
      <c r="BE7" s="308">
        <v>140151</v>
      </c>
      <c r="BF7" s="308">
        <v>0</v>
      </c>
      <c r="BG7" s="308">
        <v>28120</v>
      </c>
      <c r="BH7" s="308">
        <v>1958856</v>
      </c>
      <c r="BI7" s="308">
        <v>702787</v>
      </c>
      <c r="BJ7" s="308">
        <v>42380.95</v>
      </c>
      <c r="BK7" s="308">
        <v>61623</v>
      </c>
      <c r="BL7" s="308">
        <v>24762</v>
      </c>
      <c r="BM7" s="308">
        <v>911</v>
      </c>
      <c r="BN7" s="308">
        <v>24862</v>
      </c>
      <c r="BO7" s="308">
        <v>0</v>
      </c>
      <c r="BP7" s="308">
        <v>0</v>
      </c>
      <c r="BQ7" s="308">
        <v>5498828</v>
      </c>
      <c r="BR7" s="308">
        <v>30060</v>
      </c>
      <c r="BS7" s="308">
        <v>40441</v>
      </c>
      <c r="BT7" s="308">
        <v>97573</v>
      </c>
      <c r="BU7" s="308">
        <v>717596.5</v>
      </c>
      <c r="BV7" s="308">
        <v>16258</v>
      </c>
      <c r="BW7" s="308">
        <v>13394</v>
      </c>
      <c r="BX7" s="308">
        <v>230522</v>
      </c>
      <c r="BY7" s="308">
        <v>798201.57000000007</v>
      </c>
      <c r="BZ7" s="308">
        <v>15656</v>
      </c>
      <c r="CA7" s="308">
        <v>6152</v>
      </c>
      <c r="CB7" s="308">
        <v>29531</v>
      </c>
      <c r="CC7" s="308">
        <v>18574</v>
      </c>
      <c r="CD7" s="308">
        <v>540</v>
      </c>
      <c r="CE7" s="308">
        <v>67275</v>
      </c>
      <c r="CF7" s="308">
        <v>29713850</v>
      </c>
      <c r="CG7" s="308">
        <v>1135301</v>
      </c>
      <c r="CH7" s="308">
        <v>997935.5</v>
      </c>
      <c r="CI7" s="308">
        <v>24835.5</v>
      </c>
      <c r="CJ7" s="308">
        <v>30382</v>
      </c>
      <c r="CK7" s="308">
        <v>20194</v>
      </c>
      <c r="CL7" s="308">
        <v>212548.55</v>
      </c>
      <c r="CM7" s="308">
        <v>633791.5</v>
      </c>
      <c r="CN7" s="308">
        <v>120429</v>
      </c>
      <c r="CO7" s="308">
        <v>103207</v>
      </c>
      <c r="CP7" s="308">
        <v>70309</v>
      </c>
      <c r="CQ7" s="308">
        <v>78125</v>
      </c>
      <c r="CR7" s="308">
        <v>2015</v>
      </c>
      <c r="CS7" s="308">
        <v>4230361.75</v>
      </c>
      <c r="CT7" s="308">
        <v>34506</v>
      </c>
      <c r="CU7" s="308">
        <v>253680</v>
      </c>
      <c r="CV7" s="308">
        <v>16852</v>
      </c>
      <c r="CW7" s="308">
        <v>20597</v>
      </c>
      <c r="CX7" s="308">
        <v>75332</v>
      </c>
      <c r="CY7" s="308">
        <v>3772</v>
      </c>
      <c r="CZ7" s="308">
        <v>97053</v>
      </c>
      <c r="DA7" s="308">
        <v>2605158</v>
      </c>
      <c r="DB7" s="308">
        <v>1148265</v>
      </c>
      <c r="DC7" s="308">
        <v>118805</v>
      </c>
      <c r="DD7" s="308">
        <v>71647</v>
      </c>
      <c r="DE7" s="308">
        <v>167058.75</v>
      </c>
      <c r="DF7" s="308">
        <v>0</v>
      </c>
      <c r="DG7" s="308">
        <v>83704</v>
      </c>
      <c r="DH7" s="308">
        <v>0</v>
      </c>
      <c r="DI7" s="308">
        <v>0</v>
      </c>
      <c r="DJ7" s="308">
        <v>14147510.35</v>
      </c>
      <c r="DK7" s="308">
        <v>0</v>
      </c>
      <c r="DL7" s="308">
        <v>40951</v>
      </c>
      <c r="DM7" s="308">
        <v>56430</v>
      </c>
      <c r="DN7" s="308">
        <v>170022</v>
      </c>
      <c r="DO7" s="308">
        <v>8665</v>
      </c>
      <c r="DP7" s="308">
        <v>128903</v>
      </c>
      <c r="DQ7" s="308">
        <v>8112</v>
      </c>
      <c r="DR7" s="308">
        <v>51914</v>
      </c>
      <c r="DS7" s="308">
        <v>6319578.75</v>
      </c>
      <c r="DT7" s="308">
        <v>81910</v>
      </c>
      <c r="DU7" s="308">
        <v>869255</v>
      </c>
      <c r="DV7" s="308">
        <v>564658</v>
      </c>
      <c r="DW7" s="308"/>
      <c r="DX7" s="308">
        <v>192944</v>
      </c>
      <c r="DY7" s="308">
        <v>75505</v>
      </c>
      <c r="DZ7" s="308">
        <v>0</v>
      </c>
      <c r="EA7" s="308">
        <v>0</v>
      </c>
      <c r="EB7" s="308">
        <v>0</v>
      </c>
      <c r="EC7" s="308">
        <v>348422</v>
      </c>
      <c r="ED7" s="308">
        <v>1118647.6000000001</v>
      </c>
      <c r="EE7" s="308">
        <v>2201956</v>
      </c>
      <c r="EF7" s="308">
        <v>0</v>
      </c>
      <c r="EG7" s="308">
        <v>6466</v>
      </c>
      <c r="EH7" s="308">
        <v>28680</v>
      </c>
      <c r="EI7" s="308">
        <v>184198</v>
      </c>
      <c r="EJ7" s="308">
        <v>317274</v>
      </c>
      <c r="EK7" s="308">
        <v>77431</v>
      </c>
      <c r="EL7" s="308">
        <v>31241</v>
      </c>
      <c r="EM7" s="308">
        <v>14382891.050000001</v>
      </c>
      <c r="EN7" s="308">
        <v>6325</v>
      </c>
      <c r="EO7" s="308">
        <v>41920.199999999997</v>
      </c>
      <c r="EP7" s="308">
        <v>55027</v>
      </c>
      <c r="EQ7" s="308">
        <v>19649</v>
      </c>
      <c r="ER7" s="308">
        <v>6780</v>
      </c>
      <c r="ES7" s="308">
        <v>238783</v>
      </c>
      <c r="ET7" s="308">
        <v>303320</v>
      </c>
      <c r="EU7" s="308">
        <v>33813</v>
      </c>
      <c r="EV7" s="308">
        <v>2123191</v>
      </c>
      <c r="EW7" s="308">
        <v>0</v>
      </c>
      <c r="EX7" s="308">
        <v>90253</v>
      </c>
      <c r="EY7" s="308">
        <v>18375</v>
      </c>
      <c r="EZ7" s="308">
        <v>119586</v>
      </c>
      <c r="FA7" s="308">
        <v>169166</v>
      </c>
      <c r="FB7" s="308">
        <v>15248</v>
      </c>
      <c r="FC7" s="308">
        <v>3828</v>
      </c>
      <c r="FD7" s="308">
        <v>82883</v>
      </c>
      <c r="FE7" s="308">
        <v>1182</v>
      </c>
      <c r="FF7" s="308">
        <v>7783</v>
      </c>
      <c r="FG7" s="308">
        <v>2031</v>
      </c>
      <c r="FH7" s="308">
        <v>6365181.5</v>
      </c>
      <c r="FI7" s="308">
        <v>64293.020000000004</v>
      </c>
      <c r="FJ7" s="308">
        <v>452147</v>
      </c>
      <c r="FK7" s="308">
        <v>421663</v>
      </c>
      <c r="FL7" s="308">
        <v>431406.05</v>
      </c>
      <c r="FM7" s="308">
        <v>247169</v>
      </c>
      <c r="FN7" s="308">
        <v>36543</v>
      </c>
      <c r="FO7" s="308">
        <v>10918</v>
      </c>
      <c r="FP7" s="308">
        <v>7574312</v>
      </c>
      <c r="FQ7" s="308">
        <v>6677</v>
      </c>
      <c r="FR7" s="308">
        <v>432207</v>
      </c>
      <c r="FS7" s="308">
        <v>5423</v>
      </c>
      <c r="FT7" s="308">
        <v>133567.25</v>
      </c>
      <c r="FU7" s="308">
        <v>10402</v>
      </c>
      <c r="FV7" s="308">
        <v>666495</v>
      </c>
      <c r="FW7" s="308">
        <v>42356</v>
      </c>
      <c r="FX7" s="308">
        <v>83130.149999999994</v>
      </c>
      <c r="FY7" s="308">
        <v>138809</v>
      </c>
      <c r="FZ7" s="308">
        <v>520735</v>
      </c>
      <c r="GA7" s="308">
        <v>11662</v>
      </c>
      <c r="GB7" s="308">
        <v>14882</v>
      </c>
      <c r="GC7" s="308">
        <v>149774</v>
      </c>
      <c r="GD7" s="308">
        <v>3743582</v>
      </c>
      <c r="GE7" s="308">
        <v>274351</v>
      </c>
      <c r="GF7" s="308">
        <v>45251</v>
      </c>
      <c r="GG7" s="308">
        <v>442467</v>
      </c>
      <c r="GH7" s="308">
        <v>172828</v>
      </c>
      <c r="GI7" s="308">
        <v>77618</v>
      </c>
      <c r="GJ7" s="308">
        <v>70789</v>
      </c>
      <c r="GK7" s="308">
        <v>776260.99</v>
      </c>
      <c r="GL7" s="308">
        <v>5237</v>
      </c>
      <c r="GM7" s="308">
        <v>0</v>
      </c>
      <c r="GN7" s="308">
        <v>0</v>
      </c>
      <c r="GO7" s="308">
        <v>0</v>
      </c>
      <c r="GP7" s="308">
        <v>1464834</v>
      </c>
      <c r="GQ7" s="308">
        <v>154934</v>
      </c>
      <c r="GR7" s="308">
        <v>46807</v>
      </c>
      <c r="GS7" s="308">
        <v>321384</v>
      </c>
      <c r="GT7" s="308">
        <v>0</v>
      </c>
      <c r="GU7" s="308">
        <v>0</v>
      </c>
      <c r="GV7" s="308">
        <v>113604</v>
      </c>
      <c r="GW7" s="308">
        <v>7965.5</v>
      </c>
      <c r="GX7" s="308">
        <v>6706511</v>
      </c>
      <c r="GY7" s="308">
        <v>1217095</v>
      </c>
      <c r="GZ7" s="308">
        <v>84697</v>
      </c>
      <c r="HA7" s="308">
        <v>37555</v>
      </c>
      <c r="HB7" s="308">
        <v>16350008.4</v>
      </c>
      <c r="HC7" s="308">
        <v>7478403</v>
      </c>
      <c r="HD7" s="308">
        <v>143019</v>
      </c>
      <c r="HE7" s="308">
        <v>2269560</v>
      </c>
      <c r="HF7" s="308">
        <v>558177</v>
      </c>
      <c r="HG7" s="308">
        <v>116056</v>
      </c>
      <c r="HH7" s="308">
        <v>37217</v>
      </c>
      <c r="HI7" s="308">
        <v>4725734</v>
      </c>
      <c r="HJ7" s="308">
        <v>21060</v>
      </c>
      <c r="HK7" s="308">
        <v>118904</v>
      </c>
      <c r="HL7" s="308">
        <v>342652</v>
      </c>
      <c r="HM7" s="308">
        <v>432056</v>
      </c>
      <c r="HN7" s="308">
        <v>16501</v>
      </c>
      <c r="HO7" s="308">
        <v>69016</v>
      </c>
      <c r="HP7" s="308">
        <v>20693</v>
      </c>
      <c r="HQ7" s="308">
        <v>7956293.75</v>
      </c>
      <c r="HR7" s="308">
        <v>1916616</v>
      </c>
      <c r="HS7" s="308">
        <v>151688</v>
      </c>
      <c r="HT7" s="308">
        <v>249092</v>
      </c>
      <c r="HU7" s="308">
        <v>90394</v>
      </c>
      <c r="HV7" s="308">
        <v>19309</v>
      </c>
      <c r="HW7" s="308">
        <v>141723</v>
      </c>
      <c r="HX7" s="308">
        <v>198151.25</v>
      </c>
      <c r="HY7" s="308">
        <v>137832</v>
      </c>
      <c r="HZ7" s="308">
        <v>286687</v>
      </c>
      <c r="IA7" s="308">
        <v>0</v>
      </c>
      <c r="IB7" s="308">
        <v>104654</v>
      </c>
      <c r="IC7" s="308">
        <v>9203</v>
      </c>
      <c r="ID7" s="308">
        <v>70696</v>
      </c>
      <c r="IE7" s="308">
        <v>49798</v>
      </c>
      <c r="IF7" s="308">
        <v>0</v>
      </c>
      <c r="IG7" s="308">
        <v>6250905</v>
      </c>
      <c r="IH7" s="308">
        <v>2727257</v>
      </c>
      <c r="II7" s="308">
        <v>38180</v>
      </c>
      <c r="IJ7" s="308">
        <v>43212</v>
      </c>
      <c r="IK7" s="308">
        <v>446224</v>
      </c>
      <c r="IL7" s="308">
        <v>85579</v>
      </c>
      <c r="IM7" s="308">
        <v>66244</v>
      </c>
      <c r="IN7" s="308">
        <v>56280</v>
      </c>
      <c r="IO7" s="308">
        <v>5243</v>
      </c>
      <c r="IP7" s="308">
        <v>58420</v>
      </c>
      <c r="IQ7" s="308">
        <v>7437</v>
      </c>
      <c r="IR7" s="308">
        <v>35887477.5</v>
      </c>
      <c r="IS7" s="308">
        <v>4537178</v>
      </c>
      <c r="IT7" s="308">
        <v>650183.05000000005</v>
      </c>
      <c r="IU7" s="308">
        <v>215459</v>
      </c>
      <c r="IV7" s="308">
        <v>58818</v>
      </c>
      <c r="IW7" s="308">
        <v>222867</v>
      </c>
      <c r="IX7" s="308">
        <v>126663</v>
      </c>
      <c r="IY7" s="308">
        <v>13488</v>
      </c>
      <c r="IZ7" s="308">
        <v>25025</v>
      </c>
      <c r="JA7" s="308">
        <v>76795</v>
      </c>
      <c r="JB7" s="308">
        <v>1108419</v>
      </c>
      <c r="JC7" s="308">
        <v>58451</v>
      </c>
      <c r="JD7" s="308">
        <v>6842903</v>
      </c>
      <c r="JE7" s="308">
        <v>337263.5</v>
      </c>
      <c r="JF7" s="308">
        <v>28078</v>
      </c>
      <c r="JG7" s="308">
        <v>124601</v>
      </c>
      <c r="JH7" s="308">
        <v>34549</v>
      </c>
      <c r="JI7" s="308">
        <v>39135</v>
      </c>
      <c r="JJ7" s="308">
        <v>3105385.47</v>
      </c>
      <c r="JK7" s="308">
        <v>57582</v>
      </c>
      <c r="JL7" s="308">
        <v>215279</v>
      </c>
      <c r="JM7" s="308">
        <v>233404.35</v>
      </c>
      <c r="JN7" s="308">
        <v>116387</v>
      </c>
      <c r="JO7" s="308">
        <v>202097</v>
      </c>
      <c r="JP7" s="308">
        <v>111630</v>
      </c>
      <c r="JQ7" s="308">
        <v>5046714</v>
      </c>
      <c r="JR7" s="308">
        <v>843115</v>
      </c>
      <c r="JS7" s="308">
        <v>41989</v>
      </c>
      <c r="JT7" s="308">
        <v>20158</v>
      </c>
      <c r="JU7" s="308">
        <v>36101</v>
      </c>
      <c r="JV7" s="308">
        <v>74119</v>
      </c>
      <c r="JW7" s="308">
        <v>736751</v>
      </c>
      <c r="JX7" s="308">
        <v>149957</v>
      </c>
      <c r="JY7" s="308">
        <v>18486</v>
      </c>
      <c r="JZ7" s="308">
        <v>96014</v>
      </c>
      <c r="KA7" s="308">
        <v>4360</v>
      </c>
      <c r="KB7" s="308">
        <v>16162</v>
      </c>
      <c r="KC7" s="308">
        <v>82305</v>
      </c>
      <c r="KD7" s="308">
        <v>43000</v>
      </c>
      <c r="KE7" s="308">
        <v>13605</v>
      </c>
      <c r="KF7" s="308">
        <v>16296182.390000001</v>
      </c>
      <c r="KG7" s="308">
        <v>179420</v>
      </c>
      <c r="KH7" s="308">
        <v>276818</v>
      </c>
      <c r="KI7" s="308">
        <v>156218</v>
      </c>
      <c r="KJ7" s="308">
        <v>261002</v>
      </c>
      <c r="KK7" s="308">
        <v>64416</v>
      </c>
      <c r="KL7" s="308">
        <v>392246</v>
      </c>
      <c r="KM7" s="308">
        <v>800390</v>
      </c>
      <c r="KN7" s="308">
        <v>43809</v>
      </c>
      <c r="KO7" s="308">
        <v>1744165.9</v>
      </c>
      <c r="KP7" s="308">
        <v>8126</v>
      </c>
      <c r="KQ7" s="308">
        <v>159586</v>
      </c>
      <c r="KR7" s="308">
        <v>888198.85</v>
      </c>
      <c r="KS7" s="308">
        <v>69577</v>
      </c>
      <c r="KT7" s="308">
        <v>54531</v>
      </c>
      <c r="KU7" s="308">
        <v>3841983.11</v>
      </c>
      <c r="KV7" s="308">
        <v>305202</v>
      </c>
      <c r="KW7" s="308">
        <v>5436685</v>
      </c>
      <c r="KX7" s="308">
        <v>344516</v>
      </c>
      <c r="KY7" s="308">
        <v>28280</v>
      </c>
      <c r="KZ7" s="308">
        <v>358707</v>
      </c>
      <c r="LA7" s="308">
        <v>62153</v>
      </c>
      <c r="LB7" s="308">
        <v>1301156</v>
      </c>
      <c r="LC7" s="308">
        <v>189858</v>
      </c>
      <c r="LD7" s="308">
        <v>12122</v>
      </c>
      <c r="LE7" s="308">
        <v>17381044.399999999</v>
      </c>
      <c r="LF7" s="308">
        <v>2433201</v>
      </c>
      <c r="LG7" s="308">
        <v>5170720</v>
      </c>
      <c r="LH7" s="308">
        <v>8604968.4400000013</v>
      </c>
      <c r="LI7" s="308">
        <v>586642</v>
      </c>
      <c r="LJ7" s="308">
        <v>236784</v>
      </c>
      <c r="LK7" s="308">
        <v>31805.74</v>
      </c>
      <c r="LL7" s="308">
        <v>82010</v>
      </c>
      <c r="LM7" s="308">
        <v>185845</v>
      </c>
      <c r="LN7" s="308">
        <v>118027.83</v>
      </c>
      <c r="LO7" s="308">
        <v>5456</v>
      </c>
      <c r="LP7" s="308">
        <v>3256840.9699999997</v>
      </c>
      <c r="LQ7" s="308">
        <v>449512</v>
      </c>
      <c r="LR7" s="308">
        <v>114896</v>
      </c>
      <c r="LS7" s="308">
        <v>23795386.23</v>
      </c>
      <c r="LT7" s="308">
        <v>2288562</v>
      </c>
      <c r="LU7" s="308">
        <v>10698581.75</v>
      </c>
      <c r="LV7" s="308">
        <v>1000255.35</v>
      </c>
      <c r="LW7" s="308">
        <v>802059</v>
      </c>
      <c r="LX7" s="308">
        <v>230459</v>
      </c>
      <c r="LY7" s="308">
        <v>51557</v>
      </c>
      <c r="LZ7" s="308">
        <v>464328</v>
      </c>
      <c r="MA7" s="308">
        <v>63267</v>
      </c>
      <c r="MB7" s="308">
        <v>74734</v>
      </c>
      <c r="MC7" s="308">
        <v>793973.37</v>
      </c>
      <c r="MD7" s="308">
        <v>142768</v>
      </c>
      <c r="ME7" s="308">
        <v>25300272.049999997</v>
      </c>
      <c r="MF7" s="308">
        <v>92101</v>
      </c>
      <c r="MG7" s="308">
        <v>53098</v>
      </c>
      <c r="MH7" s="308">
        <v>20356</v>
      </c>
      <c r="MI7" s="308">
        <v>9713</v>
      </c>
      <c r="MJ7" s="308">
        <v>0</v>
      </c>
      <c r="MK7" s="308">
        <v>10914</v>
      </c>
      <c r="ML7" s="308">
        <v>544356</v>
      </c>
      <c r="MM7" s="308">
        <v>108069.5</v>
      </c>
      <c r="MN7" s="308">
        <v>3246</v>
      </c>
      <c r="MO7" s="308">
        <v>15200</v>
      </c>
      <c r="MP7" s="308">
        <v>82944</v>
      </c>
      <c r="MQ7" s="308">
        <v>4000698</v>
      </c>
      <c r="MR7" s="308">
        <v>559002</v>
      </c>
      <c r="MS7" s="308">
        <v>1014903</v>
      </c>
      <c r="MT7" s="308">
        <v>76738</v>
      </c>
      <c r="MU7" s="308">
        <v>290122</v>
      </c>
      <c r="MV7" s="308">
        <v>711381</v>
      </c>
      <c r="MW7" s="308">
        <v>1350405</v>
      </c>
      <c r="MX7" s="308">
        <v>366192</v>
      </c>
      <c r="MY7" s="308">
        <v>459972</v>
      </c>
      <c r="MZ7" s="308">
        <v>80746</v>
      </c>
      <c r="NA7" s="308">
        <v>12061</v>
      </c>
      <c r="NB7" s="308">
        <v>26543402.800000001</v>
      </c>
      <c r="NC7" s="308">
        <v>378260.5</v>
      </c>
      <c r="ND7" s="308">
        <v>23759</v>
      </c>
      <c r="NE7" s="308">
        <v>1458123.5</v>
      </c>
      <c r="NF7" s="308">
        <v>22016</v>
      </c>
      <c r="NG7" s="308">
        <v>179388</v>
      </c>
      <c r="NH7" s="308">
        <v>1161401</v>
      </c>
      <c r="NI7" s="308">
        <v>1332237</v>
      </c>
      <c r="NJ7" s="308">
        <v>59497</v>
      </c>
      <c r="NK7" s="308">
        <v>230735.3</v>
      </c>
      <c r="NL7" s="308">
        <v>70877</v>
      </c>
      <c r="NM7" s="308">
        <v>0</v>
      </c>
      <c r="NN7" s="308">
        <v>2956860.54</v>
      </c>
      <c r="NO7" s="308">
        <v>122303</v>
      </c>
      <c r="NP7" s="308">
        <v>12955</v>
      </c>
      <c r="NQ7" s="308">
        <v>0</v>
      </c>
      <c r="NR7" s="308">
        <v>149289</v>
      </c>
      <c r="NS7" s="308">
        <v>43327</v>
      </c>
      <c r="NT7" s="308">
        <v>48916</v>
      </c>
      <c r="NU7" s="308">
        <v>5368713.1600000001</v>
      </c>
      <c r="NV7" s="308">
        <v>436731</v>
      </c>
      <c r="NW7" s="308">
        <v>25943</v>
      </c>
      <c r="NX7" s="308">
        <v>22171</v>
      </c>
      <c r="NY7" s="308">
        <v>114516</v>
      </c>
      <c r="NZ7" s="308">
        <v>456860</v>
      </c>
      <c r="OA7" s="308">
        <v>74836</v>
      </c>
      <c r="OB7" s="308">
        <v>3598940.35</v>
      </c>
      <c r="OC7" s="308">
        <v>1948164</v>
      </c>
      <c r="OD7" s="308">
        <v>1029558.5</v>
      </c>
      <c r="OE7" s="308">
        <v>1528294.9100000001</v>
      </c>
      <c r="OF7" s="308">
        <v>406789</v>
      </c>
      <c r="OG7" s="308">
        <v>399297</v>
      </c>
      <c r="OH7" s="308">
        <v>291442.5</v>
      </c>
      <c r="OI7" s="308">
        <v>11503</v>
      </c>
      <c r="OJ7" s="308">
        <v>12707</v>
      </c>
      <c r="OK7" s="308">
        <v>7009530.3799999999</v>
      </c>
      <c r="OL7" s="308">
        <v>1271220</v>
      </c>
      <c r="OM7" s="308">
        <v>8237356</v>
      </c>
      <c r="ON7" s="308">
        <v>160633</v>
      </c>
      <c r="OO7" s="308">
        <v>109135</v>
      </c>
      <c r="OP7" s="308">
        <v>193</v>
      </c>
      <c r="OQ7" s="308">
        <v>1600414</v>
      </c>
      <c r="OR7" s="308">
        <v>10223</v>
      </c>
      <c r="OS7" s="308">
        <v>265018</v>
      </c>
      <c r="OT7" s="308">
        <v>353377</v>
      </c>
      <c r="OU7" s="308">
        <v>55938</v>
      </c>
      <c r="OV7" s="308">
        <v>723580</v>
      </c>
      <c r="OW7" s="308">
        <v>25324</v>
      </c>
      <c r="OX7" s="308">
        <v>39251</v>
      </c>
      <c r="OY7" s="308">
        <v>29887.13</v>
      </c>
      <c r="OZ7" s="308">
        <v>1375086</v>
      </c>
      <c r="PA7" s="308">
        <v>52177</v>
      </c>
      <c r="PB7" s="308">
        <v>60756</v>
      </c>
      <c r="PC7" s="308">
        <v>11526</v>
      </c>
      <c r="PD7" s="308">
        <v>0</v>
      </c>
      <c r="PE7" s="308">
        <v>263517</v>
      </c>
      <c r="PF7" s="308">
        <v>0</v>
      </c>
      <c r="PG7" s="308">
        <v>12588</v>
      </c>
      <c r="PH7" s="308">
        <v>8504</v>
      </c>
      <c r="PI7" s="308">
        <v>0</v>
      </c>
      <c r="PJ7" s="308">
        <v>72515</v>
      </c>
      <c r="PK7" s="308">
        <v>74841</v>
      </c>
      <c r="PL7" s="308">
        <v>72846</v>
      </c>
      <c r="PM7" s="308">
        <v>351999</v>
      </c>
      <c r="PN7" s="308">
        <v>64575</v>
      </c>
      <c r="PO7" s="308">
        <v>0</v>
      </c>
      <c r="PP7" s="308">
        <v>0</v>
      </c>
      <c r="PQ7" s="308">
        <v>0</v>
      </c>
      <c r="PR7" s="308">
        <v>8779940</v>
      </c>
      <c r="PS7" s="308">
        <v>38069</v>
      </c>
      <c r="PT7" s="308">
        <v>31875</v>
      </c>
      <c r="PU7" s="308">
        <v>29287</v>
      </c>
      <c r="PV7" s="308">
        <v>1082691</v>
      </c>
      <c r="PW7" s="308">
        <v>99703.84</v>
      </c>
      <c r="PX7" s="308">
        <v>134475</v>
      </c>
      <c r="PY7" s="308">
        <v>1067719</v>
      </c>
      <c r="PZ7" s="308">
        <v>446984.5</v>
      </c>
      <c r="QA7" s="308">
        <v>5433</v>
      </c>
      <c r="QB7" s="308">
        <v>192260</v>
      </c>
      <c r="QC7" s="308">
        <v>229348</v>
      </c>
      <c r="QD7" s="308">
        <v>0</v>
      </c>
      <c r="QE7" s="308">
        <v>123611</v>
      </c>
      <c r="QF7" s="308">
        <v>38033.26</v>
      </c>
      <c r="QG7" s="308">
        <v>232917.48</v>
      </c>
      <c r="QH7" s="308">
        <v>47658</v>
      </c>
      <c r="QI7" s="308">
        <v>112531.49</v>
      </c>
      <c r="QJ7" s="308">
        <v>16517</v>
      </c>
      <c r="QK7" s="308">
        <v>36741.5</v>
      </c>
      <c r="QL7" s="308">
        <v>307362</v>
      </c>
      <c r="QM7" s="308">
        <v>0</v>
      </c>
      <c r="QN7" s="308">
        <v>0</v>
      </c>
      <c r="QO7" s="308">
        <v>0</v>
      </c>
      <c r="QP7" s="308">
        <v>0</v>
      </c>
      <c r="QQ7" s="308"/>
      <c r="QR7" s="308">
        <v>12729221.84</v>
      </c>
      <c r="QS7" s="308">
        <v>7351</v>
      </c>
      <c r="QT7" s="308">
        <v>38385</v>
      </c>
      <c r="QU7" s="308">
        <v>15110</v>
      </c>
      <c r="QV7" s="308">
        <v>12569</v>
      </c>
      <c r="QW7" s="308">
        <v>154728</v>
      </c>
      <c r="QX7" s="308">
        <v>3023</v>
      </c>
      <c r="QY7" s="308">
        <v>34942</v>
      </c>
      <c r="QZ7" s="308">
        <v>73987</v>
      </c>
      <c r="RA7" s="308">
        <v>126896</v>
      </c>
      <c r="RB7" s="308">
        <v>7585</v>
      </c>
      <c r="RC7" s="308">
        <v>73170</v>
      </c>
      <c r="RD7" s="308">
        <v>0</v>
      </c>
      <c r="RE7" s="308">
        <v>3922586</v>
      </c>
      <c r="RF7" s="308">
        <v>135463</v>
      </c>
      <c r="RG7" s="308">
        <v>394589.68</v>
      </c>
      <c r="RH7" s="308">
        <v>54883</v>
      </c>
      <c r="RI7" s="308">
        <v>11239</v>
      </c>
      <c r="RJ7" s="308">
        <v>24706</v>
      </c>
      <c r="RK7" s="308">
        <v>55737</v>
      </c>
      <c r="RL7" s="308">
        <v>28424</v>
      </c>
      <c r="RM7" s="308">
        <v>0</v>
      </c>
      <c r="RN7" s="308">
        <v>420420</v>
      </c>
      <c r="RO7" s="308">
        <v>9367</v>
      </c>
      <c r="RP7" s="308">
        <v>7458</v>
      </c>
      <c r="RQ7" s="308">
        <v>0</v>
      </c>
      <c r="RR7" s="308">
        <v>5032</v>
      </c>
      <c r="RS7" s="308">
        <v>0</v>
      </c>
      <c r="RT7" s="308">
        <v>86981</v>
      </c>
      <c r="RU7" s="308">
        <v>15475</v>
      </c>
      <c r="RV7" s="308">
        <v>0</v>
      </c>
      <c r="RW7" s="308">
        <v>101137</v>
      </c>
      <c r="RX7" s="308">
        <v>0</v>
      </c>
      <c r="RY7" s="308">
        <v>1491735</v>
      </c>
      <c r="RZ7" s="308">
        <v>7919</v>
      </c>
      <c r="SA7" s="308">
        <v>46254</v>
      </c>
      <c r="SB7" s="308">
        <v>42359</v>
      </c>
      <c r="SC7" s="308">
        <v>0</v>
      </c>
      <c r="SD7" s="308">
        <v>92070</v>
      </c>
      <c r="SE7" s="308">
        <v>58015.479999999996</v>
      </c>
      <c r="SF7" s="308">
        <v>2765455</v>
      </c>
      <c r="SG7" s="308">
        <v>48620</v>
      </c>
      <c r="SH7" s="308">
        <v>91603</v>
      </c>
      <c r="SI7" s="308">
        <v>255749</v>
      </c>
      <c r="SJ7" s="308">
        <v>0</v>
      </c>
      <c r="SK7" s="308">
        <v>497171.75</v>
      </c>
      <c r="SL7" s="308">
        <v>53294</v>
      </c>
      <c r="SM7" s="308">
        <v>10576</v>
      </c>
      <c r="SN7" s="308">
        <v>447488</v>
      </c>
      <c r="SO7" s="308">
        <v>613</v>
      </c>
      <c r="SP7" s="308">
        <v>106751</v>
      </c>
      <c r="SQ7" s="308">
        <v>25444</v>
      </c>
      <c r="SR7" s="308">
        <v>0</v>
      </c>
      <c r="SS7" s="308">
        <v>1807789</v>
      </c>
      <c r="ST7" s="308">
        <v>0</v>
      </c>
      <c r="SU7" s="308">
        <v>18416</v>
      </c>
      <c r="SV7" s="308">
        <v>2382</v>
      </c>
      <c r="SW7" s="308">
        <v>72645</v>
      </c>
      <c r="SX7" s="308">
        <v>36889</v>
      </c>
      <c r="SY7" s="308">
        <v>75162</v>
      </c>
      <c r="SZ7" s="308">
        <v>145361</v>
      </c>
      <c r="TA7" s="308">
        <v>66728</v>
      </c>
      <c r="TB7" s="308">
        <v>15711</v>
      </c>
      <c r="TC7" s="308">
        <v>15915</v>
      </c>
      <c r="TD7" s="308">
        <v>41616</v>
      </c>
      <c r="TE7" s="308">
        <v>13480</v>
      </c>
      <c r="TF7" s="308">
        <v>2245</v>
      </c>
      <c r="TG7" s="308">
        <v>5540229</v>
      </c>
      <c r="TH7" s="308">
        <v>20437</v>
      </c>
      <c r="TI7" s="308">
        <v>0</v>
      </c>
      <c r="TJ7" s="308">
        <v>172201</v>
      </c>
      <c r="TK7" s="308">
        <v>286230</v>
      </c>
      <c r="TL7" s="308">
        <v>62253</v>
      </c>
      <c r="TM7" s="308">
        <v>2043</v>
      </c>
      <c r="TN7" s="308">
        <v>280523</v>
      </c>
      <c r="TO7" s="308">
        <v>18359</v>
      </c>
      <c r="TP7" s="308">
        <v>99323</v>
      </c>
      <c r="TQ7" s="308">
        <v>49032</v>
      </c>
      <c r="TR7" s="308">
        <v>24877</v>
      </c>
      <c r="TS7" s="308">
        <v>24558</v>
      </c>
      <c r="TT7" s="308">
        <v>130265</v>
      </c>
      <c r="TU7" s="308">
        <v>15797</v>
      </c>
      <c r="TV7" s="308">
        <v>4715</v>
      </c>
      <c r="TW7" s="308">
        <v>529079</v>
      </c>
      <c r="TX7" s="308">
        <v>0</v>
      </c>
      <c r="TY7" s="308">
        <v>2403073</v>
      </c>
      <c r="TZ7" s="308">
        <v>153489</v>
      </c>
      <c r="UA7" s="308">
        <v>10992.25</v>
      </c>
      <c r="UB7" s="308"/>
      <c r="UC7" s="308">
        <v>1177044.8</v>
      </c>
      <c r="UD7" s="308">
        <v>15116.5</v>
      </c>
      <c r="UE7" s="308">
        <v>0</v>
      </c>
      <c r="UF7" s="308">
        <v>0</v>
      </c>
      <c r="UG7" s="308">
        <v>0</v>
      </c>
      <c r="UH7" s="308">
        <v>1078472</v>
      </c>
      <c r="UI7" s="308">
        <v>14109</v>
      </c>
      <c r="UJ7" s="308">
        <v>0</v>
      </c>
      <c r="UK7" s="308">
        <v>64215</v>
      </c>
      <c r="UL7" s="308"/>
      <c r="UM7" s="308">
        <v>0</v>
      </c>
      <c r="UN7" s="308">
        <v>10526544</v>
      </c>
      <c r="UO7" s="308">
        <v>90610</v>
      </c>
      <c r="UP7" s="308">
        <v>3749</v>
      </c>
      <c r="UQ7" s="308">
        <v>829781</v>
      </c>
      <c r="UR7" s="308">
        <v>0</v>
      </c>
      <c r="US7" s="308">
        <v>17690</v>
      </c>
      <c r="UT7" s="308">
        <v>91812</v>
      </c>
      <c r="UU7" s="308">
        <v>15249.94</v>
      </c>
      <c r="UV7" s="308">
        <v>14629</v>
      </c>
      <c r="UW7" s="308">
        <v>93949</v>
      </c>
      <c r="UX7" s="308">
        <v>49555</v>
      </c>
      <c r="UY7" s="308">
        <v>85427</v>
      </c>
      <c r="UZ7" s="308">
        <v>63408</v>
      </c>
      <c r="VA7" s="308">
        <v>25210</v>
      </c>
      <c r="VB7" s="308">
        <v>9580</v>
      </c>
      <c r="VC7" s="308">
        <v>0</v>
      </c>
      <c r="VD7" s="308">
        <v>0</v>
      </c>
      <c r="VE7" s="308">
        <v>10423</v>
      </c>
      <c r="VF7" s="308">
        <v>249302</v>
      </c>
      <c r="VG7" s="308">
        <v>0</v>
      </c>
      <c r="VH7" s="308">
        <v>0</v>
      </c>
      <c r="VI7" s="308">
        <v>2421</v>
      </c>
      <c r="VJ7" s="308">
        <v>3486661</v>
      </c>
      <c r="VK7" s="308">
        <v>84047.290000000008</v>
      </c>
      <c r="VL7" s="308">
        <v>49339</v>
      </c>
      <c r="VM7" s="308">
        <v>0</v>
      </c>
      <c r="VN7" s="308">
        <v>26742</v>
      </c>
      <c r="VO7" s="308">
        <v>324185.5</v>
      </c>
      <c r="VP7" s="308">
        <v>2826</v>
      </c>
      <c r="VQ7" s="308">
        <v>30887.25</v>
      </c>
      <c r="VR7" s="308">
        <v>0</v>
      </c>
      <c r="VS7" s="308">
        <v>586403</v>
      </c>
      <c r="VT7" s="308">
        <v>9806</v>
      </c>
      <c r="VU7" s="308">
        <v>5513</v>
      </c>
      <c r="VV7" s="308">
        <v>156361</v>
      </c>
      <c r="VW7" s="308">
        <v>0</v>
      </c>
      <c r="VX7" s="308">
        <v>20618.439999999999</v>
      </c>
      <c r="VY7" s="308">
        <v>22941361</v>
      </c>
      <c r="VZ7" s="308">
        <v>55668.800000000003</v>
      </c>
      <c r="WA7" s="308">
        <v>86708</v>
      </c>
      <c r="WB7" s="308">
        <v>11651</v>
      </c>
      <c r="WC7" s="308">
        <v>115796</v>
      </c>
      <c r="WD7" s="308">
        <v>185396</v>
      </c>
      <c r="WE7" s="308">
        <v>108961</v>
      </c>
      <c r="WF7" s="308">
        <v>508031.75</v>
      </c>
      <c r="WG7" s="308">
        <v>70321</v>
      </c>
      <c r="WH7" s="308">
        <v>55580.98</v>
      </c>
      <c r="WI7" s="308">
        <v>19984</v>
      </c>
      <c r="WJ7" s="308">
        <v>1356918</v>
      </c>
      <c r="WK7" s="308">
        <v>140804</v>
      </c>
      <c r="WL7" s="308">
        <v>369072</v>
      </c>
      <c r="WM7" s="308">
        <v>730553</v>
      </c>
      <c r="WN7" s="308">
        <v>738207</v>
      </c>
      <c r="WO7" s="308">
        <v>197708</v>
      </c>
      <c r="WP7" s="308">
        <v>135564</v>
      </c>
      <c r="WQ7" s="308">
        <v>0</v>
      </c>
      <c r="WR7" s="308">
        <v>869255</v>
      </c>
      <c r="WS7" s="308">
        <v>843412</v>
      </c>
      <c r="WT7" s="308">
        <v>131935</v>
      </c>
      <c r="WU7" s="308">
        <v>154076</v>
      </c>
      <c r="WV7" s="308">
        <v>0</v>
      </c>
      <c r="WW7" s="308">
        <v>32154</v>
      </c>
      <c r="WX7" s="308">
        <v>10222</v>
      </c>
      <c r="WY7" s="308">
        <v>99277</v>
      </c>
      <c r="WZ7" s="308">
        <v>42065</v>
      </c>
      <c r="XA7" s="308">
        <v>982762.5</v>
      </c>
      <c r="XB7" s="308">
        <v>257291.01</v>
      </c>
      <c r="XC7" s="308">
        <v>92535</v>
      </c>
      <c r="XD7" s="308">
        <v>0</v>
      </c>
      <c r="XE7" s="308">
        <v>0</v>
      </c>
      <c r="XF7" s="308">
        <v>3617875</v>
      </c>
      <c r="XG7" s="308">
        <v>9139</v>
      </c>
      <c r="XH7" s="308">
        <v>24984</v>
      </c>
      <c r="XI7" s="308">
        <v>906645</v>
      </c>
      <c r="XJ7" s="308">
        <v>56493</v>
      </c>
      <c r="XK7" s="308">
        <v>19895</v>
      </c>
      <c r="XL7" s="308">
        <v>80527.509999999995</v>
      </c>
      <c r="XM7" s="308">
        <v>8267</v>
      </c>
      <c r="XN7" s="308">
        <v>171781</v>
      </c>
      <c r="XO7" s="308">
        <v>401394</v>
      </c>
      <c r="XP7" s="308">
        <v>25261</v>
      </c>
      <c r="XQ7" s="308">
        <v>6340</v>
      </c>
      <c r="XR7" s="308">
        <v>17211</v>
      </c>
      <c r="XS7" s="308">
        <v>42758</v>
      </c>
      <c r="XT7" s="308">
        <v>71940</v>
      </c>
      <c r="XU7" s="308">
        <v>14180</v>
      </c>
      <c r="XV7" s="308">
        <v>0</v>
      </c>
      <c r="XW7" s="308">
        <v>24244</v>
      </c>
      <c r="XX7" s="308">
        <v>33957</v>
      </c>
      <c r="XY7" s="308">
        <v>25808</v>
      </c>
      <c r="XZ7" s="308">
        <v>0</v>
      </c>
      <c r="YA7" s="308">
        <v>0</v>
      </c>
      <c r="YB7" s="308">
        <v>0</v>
      </c>
      <c r="YC7" s="308">
        <v>3743906.2</v>
      </c>
      <c r="YD7" s="308">
        <v>34728</v>
      </c>
      <c r="YE7" s="308">
        <v>16193</v>
      </c>
      <c r="YF7" s="308">
        <v>0</v>
      </c>
      <c r="YG7" s="308">
        <v>379836</v>
      </c>
      <c r="YH7" s="308">
        <v>37806</v>
      </c>
      <c r="YI7" s="308">
        <v>43849</v>
      </c>
      <c r="YJ7" s="308">
        <v>17276</v>
      </c>
      <c r="YK7" s="308">
        <v>239017</v>
      </c>
      <c r="YL7" s="308">
        <v>19648</v>
      </c>
      <c r="YM7" s="308">
        <v>111757.5</v>
      </c>
      <c r="YN7" s="308">
        <v>11123</v>
      </c>
      <c r="YO7" s="308">
        <v>5286</v>
      </c>
      <c r="YP7" s="308">
        <v>0</v>
      </c>
      <c r="YQ7" s="308">
        <v>0</v>
      </c>
      <c r="YR7" s="308">
        <v>6578</v>
      </c>
      <c r="YS7" s="308">
        <v>312</v>
      </c>
      <c r="YT7" s="308">
        <v>2353092.9700000002</v>
      </c>
      <c r="YU7" s="308">
        <v>15117</v>
      </c>
      <c r="YV7" s="308">
        <v>6454</v>
      </c>
      <c r="YW7" s="308">
        <v>16874</v>
      </c>
      <c r="YX7" s="308">
        <v>22827</v>
      </c>
      <c r="YY7" s="308">
        <v>14046</v>
      </c>
      <c r="YZ7" s="308">
        <v>54717</v>
      </c>
      <c r="ZA7" s="308">
        <v>1372243</v>
      </c>
      <c r="ZB7" s="308">
        <v>65970</v>
      </c>
      <c r="ZC7" s="308">
        <v>142807.85</v>
      </c>
      <c r="ZD7" s="308">
        <v>72500</v>
      </c>
      <c r="ZE7" s="308">
        <v>22017</v>
      </c>
      <c r="ZF7" s="308">
        <v>15454</v>
      </c>
      <c r="ZG7" s="308">
        <v>19630</v>
      </c>
      <c r="ZH7" s="308">
        <v>2194</v>
      </c>
      <c r="ZI7" s="308">
        <v>168510</v>
      </c>
      <c r="ZJ7" s="308">
        <v>3430456.2</v>
      </c>
      <c r="ZK7" s="308">
        <v>378483.25</v>
      </c>
      <c r="ZL7" s="308">
        <v>167614</v>
      </c>
      <c r="ZM7" s="308">
        <v>1818872.2</v>
      </c>
      <c r="ZN7" s="308">
        <v>126812</v>
      </c>
      <c r="ZO7" s="308">
        <v>290</v>
      </c>
      <c r="ZP7" s="308">
        <v>117491</v>
      </c>
      <c r="ZQ7" s="308">
        <v>553497</v>
      </c>
      <c r="ZR7" s="308">
        <v>404129</v>
      </c>
      <c r="ZS7" s="308">
        <v>222754.72999999998</v>
      </c>
      <c r="ZT7" s="308">
        <v>0</v>
      </c>
      <c r="ZU7" s="308">
        <v>73026.989999999991</v>
      </c>
      <c r="ZV7" s="308">
        <v>119028.5</v>
      </c>
      <c r="ZW7" s="308">
        <v>1503.75</v>
      </c>
      <c r="ZX7" s="308">
        <v>50397.74</v>
      </c>
      <c r="ZY7" s="308">
        <v>11144.25</v>
      </c>
      <c r="ZZ7" s="308">
        <v>45274.5</v>
      </c>
      <c r="AAA7" s="308">
        <v>0</v>
      </c>
      <c r="AAB7" s="308">
        <v>30920</v>
      </c>
      <c r="AAC7" s="308">
        <v>0</v>
      </c>
      <c r="AAD7" s="308">
        <v>1195</v>
      </c>
      <c r="AAE7" s="308">
        <v>41147</v>
      </c>
      <c r="AAF7" s="308">
        <v>2331282</v>
      </c>
      <c r="AAG7" s="308">
        <v>2177.5</v>
      </c>
      <c r="AAH7" s="308">
        <v>13179</v>
      </c>
      <c r="AAI7" s="308">
        <v>199378</v>
      </c>
      <c r="AAJ7" s="308">
        <v>70384</v>
      </c>
      <c r="AAK7" s="308">
        <v>34223</v>
      </c>
      <c r="AAL7" s="308">
        <v>4220</v>
      </c>
      <c r="AAM7" s="308">
        <v>17577891</v>
      </c>
      <c r="AAN7" s="308">
        <v>64363.31</v>
      </c>
      <c r="AAO7" s="308">
        <v>0</v>
      </c>
      <c r="AAP7" s="308">
        <v>65876</v>
      </c>
      <c r="AAQ7" s="308">
        <v>81609</v>
      </c>
      <c r="AAR7" s="308">
        <v>41203</v>
      </c>
      <c r="AAS7" s="308">
        <v>155394</v>
      </c>
      <c r="AAT7" s="308">
        <v>60925</v>
      </c>
      <c r="AAU7" s="308">
        <v>1094450</v>
      </c>
      <c r="AAV7" s="308">
        <v>8707</v>
      </c>
      <c r="AAW7" s="308">
        <v>85535</v>
      </c>
      <c r="AAX7" s="308">
        <v>567330.5</v>
      </c>
      <c r="AAY7" s="308">
        <v>134897</v>
      </c>
      <c r="AAZ7" s="308">
        <v>17618</v>
      </c>
      <c r="ABA7" s="308">
        <v>6826</v>
      </c>
      <c r="ABB7" s="308">
        <v>0</v>
      </c>
      <c r="ABC7" s="308">
        <v>0</v>
      </c>
      <c r="ABD7" s="308">
        <v>124546</v>
      </c>
      <c r="ABE7" s="308">
        <v>0</v>
      </c>
      <c r="ABF7" s="308">
        <v>776110</v>
      </c>
      <c r="ABG7" s="308">
        <v>534439</v>
      </c>
      <c r="ABH7" s="308">
        <v>4818</v>
      </c>
      <c r="ABI7" s="308">
        <v>0</v>
      </c>
      <c r="ABJ7" s="308">
        <v>0</v>
      </c>
      <c r="ABK7" s="308">
        <v>0</v>
      </c>
      <c r="ABL7" s="308">
        <v>0</v>
      </c>
      <c r="ABM7" s="308">
        <v>8591521</v>
      </c>
      <c r="ABN7" s="308">
        <v>14974</v>
      </c>
      <c r="ABO7" s="308">
        <v>0</v>
      </c>
      <c r="ABP7" s="308">
        <v>12905</v>
      </c>
      <c r="ABQ7" s="308">
        <v>109787</v>
      </c>
      <c r="ABR7" s="308">
        <v>2812</v>
      </c>
      <c r="ABS7" s="308">
        <v>26785</v>
      </c>
      <c r="ABT7" s="308">
        <v>126093</v>
      </c>
      <c r="ABU7" s="308">
        <v>0</v>
      </c>
      <c r="ABV7" s="308">
        <v>6225015.5300000003</v>
      </c>
      <c r="ABW7" s="308">
        <v>0</v>
      </c>
      <c r="ABX7" s="308">
        <v>138202</v>
      </c>
      <c r="ABY7" s="308">
        <v>63656</v>
      </c>
      <c r="ABZ7" s="308">
        <v>30682</v>
      </c>
      <c r="ACA7" s="308">
        <v>877560</v>
      </c>
      <c r="ACB7" s="308">
        <v>9825</v>
      </c>
      <c r="ACC7" s="308">
        <v>95067</v>
      </c>
      <c r="ACD7" s="308">
        <v>26418.5</v>
      </c>
      <c r="ACE7" s="308">
        <v>116239</v>
      </c>
      <c r="ACF7" s="308">
        <v>28508</v>
      </c>
      <c r="ACG7" s="308">
        <v>11792647</v>
      </c>
      <c r="ACH7" s="308">
        <v>35621.5</v>
      </c>
      <c r="ACI7" s="308">
        <v>117231</v>
      </c>
      <c r="ACJ7" s="308">
        <v>396264</v>
      </c>
      <c r="ACK7" s="308">
        <v>6491</v>
      </c>
      <c r="ACL7" s="308">
        <v>151743</v>
      </c>
      <c r="ACM7" s="308">
        <v>168333</v>
      </c>
      <c r="ACN7" s="308">
        <v>1097576</v>
      </c>
      <c r="ACO7" s="308">
        <v>5396432.5</v>
      </c>
      <c r="ACP7" s="308">
        <v>85349</v>
      </c>
      <c r="ACQ7" s="308">
        <v>19159</v>
      </c>
      <c r="ACR7" s="308">
        <v>491257</v>
      </c>
      <c r="ACS7" s="308">
        <v>109442</v>
      </c>
      <c r="ACT7" s="308">
        <v>1809985</v>
      </c>
      <c r="ACU7" s="308">
        <v>70677</v>
      </c>
      <c r="ACV7" s="308">
        <v>75907</v>
      </c>
      <c r="ACW7" s="308">
        <v>10575</v>
      </c>
      <c r="ACX7" s="308">
        <v>28695</v>
      </c>
      <c r="ACY7" s="308">
        <v>113807</v>
      </c>
      <c r="ACZ7" s="308">
        <v>0</v>
      </c>
      <c r="ADA7" s="308">
        <v>0</v>
      </c>
      <c r="ADB7" s="308">
        <v>0</v>
      </c>
      <c r="ADC7" s="308">
        <v>126129</v>
      </c>
      <c r="ADD7" s="308">
        <v>1400332</v>
      </c>
      <c r="ADE7" s="308">
        <v>1165327</v>
      </c>
      <c r="ADF7" s="308">
        <v>0</v>
      </c>
      <c r="ADG7" s="308">
        <v>0</v>
      </c>
      <c r="ADH7" s="308">
        <v>307909</v>
      </c>
      <c r="ADI7" s="308">
        <v>112986</v>
      </c>
      <c r="ADJ7" s="308">
        <v>14687</v>
      </c>
      <c r="ADK7" s="308">
        <v>36754.9</v>
      </c>
      <c r="ADL7" s="308">
        <v>158776</v>
      </c>
      <c r="ADM7" s="308">
        <v>55395598.899999999</v>
      </c>
      <c r="ADN7" s="308">
        <v>37204</v>
      </c>
      <c r="ADO7" s="308">
        <v>112910.25</v>
      </c>
      <c r="ADP7" s="308">
        <v>1965702</v>
      </c>
      <c r="ADQ7" s="308">
        <v>95429</v>
      </c>
      <c r="ADR7" s="308">
        <v>0</v>
      </c>
      <c r="ADS7" s="308">
        <v>4317</v>
      </c>
      <c r="ADT7" s="308">
        <v>10252</v>
      </c>
      <c r="ADU7" s="308">
        <v>13913644.52</v>
      </c>
      <c r="ADV7" s="308">
        <v>2642925.35</v>
      </c>
      <c r="ADW7" s="308">
        <v>658308</v>
      </c>
      <c r="ADX7" s="308">
        <v>52812</v>
      </c>
      <c r="ADY7" s="308">
        <v>126027</v>
      </c>
      <c r="ADZ7" s="308">
        <v>288104</v>
      </c>
      <c r="AEA7" s="308">
        <v>597254</v>
      </c>
      <c r="AEB7" s="308">
        <v>191936</v>
      </c>
      <c r="AEC7" s="308">
        <v>172752</v>
      </c>
      <c r="AED7" s="308">
        <v>27652</v>
      </c>
      <c r="AEE7" s="308">
        <v>317874</v>
      </c>
      <c r="AEF7" s="308">
        <v>941696</v>
      </c>
      <c r="AEG7" s="308">
        <v>394795.44</v>
      </c>
      <c r="AEH7" s="308">
        <v>66044</v>
      </c>
      <c r="AEI7" s="308">
        <v>66237</v>
      </c>
      <c r="AEJ7" s="308">
        <v>541053</v>
      </c>
      <c r="AEK7" s="308">
        <v>85045</v>
      </c>
      <c r="AEL7" s="308">
        <v>1064305</v>
      </c>
      <c r="AEM7" s="308">
        <v>110677</v>
      </c>
      <c r="AEN7" s="308">
        <v>99935</v>
      </c>
      <c r="AEO7" s="308">
        <v>17828252.75</v>
      </c>
      <c r="AEP7" s="308">
        <v>94217</v>
      </c>
      <c r="AEQ7" s="308">
        <v>97007</v>
      </c>
      <c r="AER7" s="308">
        <v>11102</v>
      </c>
      <c r="AES7" s="308">
        <v>36152</v>
      </c>
      <c r="AET7" s="308">
        <v>70450</v>
      </c>
      <c r="AEU7" s="308">
        <v>0</v>
      </c>
      <c r="AEV7" s="308">
        <v>38618</v>
      </c>
      <c r="AEW7" s="308">
        <v>51056</v>
      </c>
      <c r="AEX7" s="308">
        <v>6640</v>
      </c>
      <c r="AEY7" s="308">
        <v>3959619</v>
      </c>
      <c r="AEZ7" s="308">
        <v>3967122</v>
      </c>
      <c r="AFA7" s="308">
        <v>759243</v>
      </c>
      <c r="AFB7" s="308">
        <v>210079</v>
      </c>
      <c r="AFC7" s="308">
        <v>254131</v>
      </c>
      <c r="AFD7" s="308">
        <v>137751</v>
      </c>
      <c r="AFE7" s="308">
        <v>23040</v>
      </c>
      <c r="AFF7" s="308">
        <v>70649</v>
      </c>
      <c r="AFG7" s="308">
        <v>406393</v>
      </c>
      <c r="AFH7" s="308">
        <v>77453</v>
      </c>
      <c r="AFI7" s="308">
        <v>35363</v>
      </c>
      <c r="AFJ7" s="308">
        <v>88297</v>
      </c>
      <c r="AFK7" s="308">
        <v>78854</v>
      </c>
      <c r="AFL7" s="308">
        <v>6952765</v>
      </c>
      <c r="AFM7" s="308">
        <v>319508</v>
      </c>
      <c r="AFN7" s="308">
        <v>66345</v>
      </c>
      <c r="AFO7" s="308">
        <v>41024</v>
      </c>
      <c r="AFP7" s="308">
        <v>57255</v>
      </c>
      <c r="AFQ7" s="308">
        <v>49271</v>
      </c>
      <c r="AFR7" s="308">
        <v>64688</v>
      </c>
      <c r="AFS7" s="308">
        <v>164791</v>
      </c>
      <c r="AFT7" s="308">
        <v>142771</v>
      </c>
      <c r="AFU7" s="308">
        <v>46959</v>
      </c>
      <c r="AFV7" s="308">
        <v>441688</v>
      </c>
      <c r="AFW7" s="308">
        <v>16892</v>
      </c>
      <c r="AFX7" s="308">
        <v>10838241.73</v>
      </c>
      <c r="AFY7" s="308">
        <v>47137.68</v>
      </c>
      <c r="AFZ7" s="308">
        <v>78323</v>
      </c>
      <c r="AGA7" s="308">
        <v>8020</v>
      </c>
      <c r="AGB7" s="308">
        <v>268718</v>
      </c>
      <c r="AGC7" s="308">
        <v>27632</v>
      </c>
      <c r="AGD7" s="308">
        <v>35186</v>
      </c>
      <c r="AGE7" s="308">
        <v>154627</v>
      </c>
      <c r="AGF7" s="308">
        <v>84332.4</v>
      </c>
      <c r="AGG7" s="308">
        <v>46892.25</v>
      </c>
      <c r="AGH7" s="308">
        <v>20350</v>
      </c>
      <c r="AGI7" s="308">
        <v>9926185</v>
      </c>
      <c r="AGJ7" s="308">
        <v>1022632</v>
      </c>
      <c r="AGK7" s="308">
        <v>25961</v>
      </c>
      <c r="AGL7" s="308">
        <v>2163</v>
      </c>
      <c r="AGM7" s="308">
        <v>264980</v>
      </c>
      <c r="AGN7" s="308">
        <v>167568</v>
      </c>
      <c r="AGO7" s="308">
        <v>0</v>
      </c>
      <c r="AGP7" s="308">
        <v>71765</v>
      </c>
      <c r="AGQ7" s="308">
        <v>25814997.77</v>
      </c>
      <c r="AGR7" s="308">
        <v>3236111.1</v>
      </c>
      <c r="AGS7" s="308">
        <v>26746</v>
      </c>
      <c r="AGT7" s="308">
        <v>122547</v>
      </c>
      <c r="AGU7" s="308">
        <v>343395</v>
      </c>
      <c r="AGV7" s="308">
        <v>562097</v>
      </c>
      <c r="AGW7" s="308">
        <v>16304</v>
      </c>
      <c r="AGX7" s="308">
        <v>90964</v>
      </c>
      <c r="AGY7" s="308">
        <v>8036</v>
      </c>
      <c r="AGZ7" s="308">
        <v>64450</v>
      </c>
      <c r="AHA7" s="308">
        <v>44887</v>
      </c>
      <c r="AHB7" s="308">
        <v>39470</v>
      </c>
      <c r="AHC7" s="308">
        <v>42822</v>
      </c>
      <c r="AHD7" s="308">
        <v>13567</v>
      </c>
      <c r="AHE7" s="308">
        <v>30407</v>
      </c>
      <c r="AHF7" s="308">
        <v>21169</v>
      </c>
      <c r="AHG7" s="308">
        <v>5127</v>
      </c>
      <c r="AHH7" s="308">
        <v>1965799</v>
      </c>
      <c r="AHI7" s="308">
        <v>45470</v>
      </c>
      <c r="AHJ7" s="308">
        <v>5719</v>
      </c>
      <c r="AHK7" s="308">
        <v>15085</v>
      </c>
      <c r="AHL7" s="308">
        <v>104625</v>
      </c>
      <c r="AHM7" s="308">
        <v>18221</v>
      </c>
      <c r="AHN7" s="308">
        <v>0</v>
      </c>
      <c r="AHO7" s="308">
        <v>880915595.73000038</v>
      </c>
    </row>
    <row r="8" spans="1:899" ht="21" x14ac:dyDescent="0.4">
      <c r="A8" s="297" t="s">
        <v>2293</v>
      </c>
      <c r="B8" s="297" t="s">
        <v>678</v>
      </c>
      <c r="C8" s="308">
        <v>57943081.619999997</v>
      </c>
      <c r="D8" s="308">
        <v>1403550.3399999999</v>
      </c>
      <c r="E8" s="308">
        <v>7725943.5699999994</v>
      </c>
      <c r="F8" s="308">
        <v>768382.33000000007</v>
      </c>
      <c r="G8" s="308">
        <v>3651211.4</v>
      </c>
      <c r="H8" s="308">
        <v>781430.62</v>
      </c>
      <c r="I8" s="308">
        <v>1568011.6599999997</v>
      </c>
      <c r="J8" s="308">
        <v>913713.3</v>
      </c>
      <c r="K8" s="308">
        <v>1587618.54</v>
      </c>
      <c r="L8" s="308">
        <v>1132034.6100000001</v>
      </c>
      <c r="M8" s="308">
        <v>483617.88</v>
      </c>
      <c r="N8" s="308">
        <v>879127.18</v>
      </c>
      <c r="O8" s="308">
        <v>64789.91</v>
      </c>
      <c r="P8" s="308">
        <v>778880</v>
      </c>
      <c r="Q8" s="308">
        <v>498120.85000000003</v>
      </c>
      <c r="R8" s="308">
        <v>2573986</v>
      </c>
      <c r="S8" s="308">
        <v>2409225.65</v>
      </c>
      <c r="T8" s="308">
        <v>74953.05</v>
      </c>
      <c r="U8" s="308">
        <v>16515021.810000002</v>
      </c>
      <c r="V8" s="308">
        <v>8154918.0899999999</v>
      </c>
      <c r="W8" s="308">
        <v>628734.23</v>
      </c>
      <c r="X8" s="308">
        <v>635814.61</v>
      </c>
      <c r="Y8" s="308">
        <v>788147.00999999989</v>
      </c>
      <c r="Z8" s="308">
        <v>1031205.42</v>
      </c>
      <c r="AA8" s="308">
        <v>489395.4</v>
      </c>
      <c r="AB8" s="308">
        <v>6009128.8999999994</v>
      </c>
      <c r="AC8" s="308">
        <v>308268.19</v>
      </c>
      <c r="AD8" s="308">
        <v>970550.33000000007</v>
      </c>
      <c r="AE8" s="308">
        <v>7673901.4799999995</v>
      </c>
      <c r="AF8" s="308">
        <v>395778.72</v>
      </c>
      <c r="AG8" s="308">
        <v>1212210.03</v>
      </c>
      <c r="AH8" s="308">
        <v>1155503.2</v>
      </c>
      <c r="AI8" s="308">
        <v>446818.02</v>
      </c>
      <c r="AJ8" s="308">
        <v>605915.27000000014</v>
      </c>
      <c r="AK8" s="308">
        <v>239537.19</v>
      </c>
      <c r="AL8" s="308">
        <v>663931.39</v>
      </c>
      <c r="AM8" s="308">
        <v>137973.38</v>
      </c>
      <c r="AN8" s="308">
        <v>351428.08</v>
      </c>
      <c r="AO8" s="308">
        <v>226499.48</v>
      </c>
      <c r="AP8" s="308">
        <v>650976.11</v>
      </c>
      <c r="AQ8" s="308">
        <v>132930.9</v>
      </c>
      <c r="AR8" s="308">
        <v>185713.82</v>
      </c>
      <c r="AS8" s="308">
        <v>26170692.630000003</v>
      </c>
      <c r="AT8" s="308">
        <v>502314.11</v>
      </c>
      <c r="AU8" s="308">
        <v>556851.17000000004</v>
      </c>
      <c r="AV8" s="308">
        <v>1101151.19</v>
      </c>
      <c r="AW8" s="308">
        <v>1774482.6099999999</v>
      </c>
      <c r="AX8" s="308">
        <v>1198836.1700000002</v>
      </c>
      <c r="AY8" s="308">
        <v>655154.47</v>
      </c>
      <c r="AZ8" s="308">
        <v>711383.54999999993</v>
      </c>
      <c r="BA8" s="308">
        <v>304750.28999999998</v>
      </c>
      <c r="BB8" s="308">
        <v>475832.4</v>
      </c>
      <c r="BC8" s="308">
        <v>271278.33999999997</v>
      </c>
      <c r="BD8" s="308">
        <v>393749.12999999995</v>
      </c>
      <c r="BE8" s="308">
        <v>6880205.8699999992</v>
      </c>
      <c r="BF8" s="308">
        <v>0</v>
      </c>
      <c r="BG8" s="308">
        <v>146670.5</v>
      </c>
      <c r="BH8" s="308">
        <v>28534556.719999999</v>
      </c>
      <c r="BI8" s="308">
        <v>10053777.790000001</v>
      </c>
      <c r="BJ8" s="308">
        <v>813212.7</v>
      </c>
      <c r="BK8" s="308">
        <v>982960.03</v>
      </c>
      <c r="BL8" s="308">
        <v>1166864.08</v>
      </c>
      <c r="BM8" s="308">
        <v>1320815.8599999999</v>
      </c>
      <c r="BN8" s="308">
        <v>830460.03</v>
      </c>
      <c r="BO8" s="308">
        <v>0</v>
      </c>
      <c r="BP8" s="308">
        <v>0</v>
      </c>
      <c r="BQ8" s="308">
        <v>28718343.84</v>
      </c>
      <c r="BR8" s="308">
        <v>3686480.27</v>
      </c>
      <c r="BS8" s="308">
        <v>976866.60000000009</v>
      </c>
      <c r="BT8" s="308">
        <v>1364692.8699999999</v>
      </c>
      <c r="BU8" s="308">
        <v>724409.54</v>
      </c>
      <c r="BV8" s="308">
        <v>499879.76</v>
      </c>
      <c r="BW8" s="308">
        <v>1020239.2</v>
      </c>
      <c r="BX8" s="308">
        <v>876274.05999999994</v>
      </c>
      <c r="BY8" s="308">
        <v>6448386.0500000007</v>
      </c>
      <c r="BZ8" s="308">
        <v>777160.66999999993</v>
      </c>
      <c r="CA8" s="308">
        <v>815172.04</v>
      </c>
      <c r="CB8" s="308">
        <v>2729676.8499999996</v>
      </c>
      <c r="CC8" s="308">
        <v>980986</v>
      </c>
      <c r="CD8" s="308">
        <v>338874.94000000006</v>
      </c>
      <c r="CE8" s="308">
        <v>98648</v>
      </c>
      <c r="CF8" s="308">
        <v>51956485.940000013</v>
      </c>
      <c r="CG8" s="308">
        <v>507214.51999999996</v>
      </c>
      <c r="CH8" s="308">
        <v>2156843.8699999996</v>
      </c>
      <c r="CI8" s="308">
        <v>419624.42000000004</v>
      </c>
      <c r="CJ8" s="308">
        <v>691659.27</v>
      </c>
      <c r="CK8" s="308">
        <v>819817</v>
      </c>
      <c r="CL8" s="308">
        <v>937805.1</v>
      </c>
      <c r="CM8" s="308">
        <v>1478899.45</v>
      </c>
      <c r="CN8" s="308">
        <v>737723.84000000008</v>
      </c>
      <c r="CO8" s="308">
        <v>728792.59000000008</v>
      </c>
      <c r="CP8" s="308">
        <v>380198.46</v>
      </c>
      <c r="CQ8" s="308">
        <v>929526.72</v>
      </c>
      <c r="CR8" s="308">
        <v>960745.92999999993</v>
      </c>
      <c r="CS8" s="308">
        <v>18387854.070000004</v>
      </c>
      <c r="CT8" s="308">
        <v>430772.08999999997</v>
      </c>
      <c r="CU8" s="308">
        <v>657516.80000000005</v>
      </c>
      <c r="CV8" s="308">
        <v>1583621.23</v>
      </c>
      <c r="CW8" s="308">
        <v>532081.09</v>
      </c>
      <c r="CX8" s="308">
        <v>1575446.23</v>
      </c>
      <c r="CY8" s="308">
        <v>422790.22999999992</v>
      </c>
      <c r="CZ8" s="308">
        <v>294418</v>
      </c>
      <c r="DA8" s="308">
        <v>14091838.210000001</v>
      </c>
      <c r="DB8" s="308">
        <v>16028104.74</v>
      </c>
      <c r="DC8" s="308">
        <v>1228837.1399999999</v>
      </c>
      <c r="DD8" s="308">
        <v>989006.53</v>
      </c>
      <c r="DE8" s="308">
        <v>1948438.5599999998</v>
      </c>
      <c r="DF8" s="308">
        <v>667966.71</v>
      </c>
      <c r="DG8" s="308">
        <v>566625.89</v>
      </c>
      <c r="DH8" s="308">
        <v>622635.30999999994</v>
      </c>
      <c r="DI8" s="308">
        <v>221951.35</v>
      </c>
      <c r="DJ8" s="308">
        <v>42217938.439999998</v>
      </c>
      <c r="DK8" s="308">
        <v>756371.41</v>
      </c>
      <c r="DL8" s="308">
        <v>748632.74</v>
      </c>
      <c r="DM8" s="308">
        <v>2329491.14</v>
      </c>
      <c r="DN8" s="308">
        <v>1146283.33</v>
      </c>
      <c r="DO8" s="308">
        <v>989643.67</v>
      </c>
      <c r="DP8" s="308">
        <v>1622253.02</v>
      </c>
      <c r="DQ8" s="308">
        <v>529897.80000000005</v>
      </c>
      <c r="DR8" s="308">
        <v>1888008.9</v>
      </c>
      <c r="DS8" s="308">
        <v>15329376.34</v>
      </c>
      <c r="DT8" s="308">
        <v>689656.04999999993</v>
      </c>
      <c r="DU8" s="308">
        <v>4692424.32</v>
      </c>
      <c r="DV8" s="308">
        <v>3700826.1799999997</v>
      </c>
      <c r="DW8" s="308">
        <v>1173742.95</v>
      </c>
      <c r="DX8" s="308">
        <v>488793.75</v>
      </c>
      <c r="DY8" s="308">
        <v>665058.6399999999</v>
      </c>
      <c r="DZ8" s="308">
        <v>160314.71000000002</v>
      </c>
      <c r="EA8" s="308">
        <v>422556.51</v>
      </c>
      <c r="EB8" s="308">
        <v>246747.52000000002</v>
      </c>
      <c r="EC8" s="308">
        <v>2634361.8200000003</v>
      </c>
      <c r="ED8" s="308">
        <v>10562317.549999999</v>
      </c>
      <c r="EE8" s="308">
        <v>10168469.58</v>
      </c>
      <c r="EF8" s="308">
        <v>719666.79</v>
      </c>
      <c r="EG8" s="308">
        <v>1434230.5699999998</v>
      </c>
      <c r="EH8" s="308">
        <v>1020230.9</v>
      </c>
      <c r="EI8" s="308">
        <v>1374211.42</v>
      </c>
      <c r="EJ8" s="308">
        <v>2623426.36</v>
      </c>
      <c r="EK8" s="308">
        <v>455230.81999999995</v>
      </c>
      <c r="EL8" s="308">
        <v>1250703.7600000002</v>
      </c>
      <c r="EM8" s="308">
        <v>44185914.240000002</v>
      </c>
      <c r="EN8" s="308">
        <v>1158336.3500000001</v>
      </c>
      <c r="EO8" s="308">
        <v>605735.9</v>
      </c>
      <c r="EP8" s="308">
        <v>1031088.38</v>
      </c>
      <c r="EQ8" s="308">
        <v>320981.66000000003</v>
      </c>
      <c r="ER8" s="308">
        <v>303638.38</v>
      </c>
      <c r="ES8" s="308">
        <v>1434368.75</v>
      </c>
      <c r="ET8" s="308">
        <v>3322564.38</v>
      </c>
      <c r="EU8" s="308">
        <v>407675.58</v>
      </c>
      <c r="EV8" s="308">
        <v>18507445.469999999</v>
      </c>
      <c r="EW8" s="308">
        <v>320283.39000000007</v>
      </c>
      <c r="EX8" s="308">
        <v>511088.50999999995</v>
      </c>
      <c r="EY8" s="308">
        <v>703808.7699999999</v>
      </c>
      <c r="EZ8" s="308">
        <v>1475984.75</v>
      </c>
      <c r="FA8" s="308">
        <v>1728426.62</v>
      </c>
      <c r="FB8" s="308">
        <v>1055986.3</v>
      </c>
      <c r="FC8" s="308">
        <v>784985.79</v>
      </c>
      <c r="FD8" s="308">
        <v>722775.47999999986</v>
      </c>
      <c r="FE8" s="308">
        <v>372316.2</v>
      </c>
      <c r="FF8" s="308">
        <v>1095394.6000000001</v>
      </c>
      <c r="FG8" s="308">
        <v>214930.55</v>
      </c>
      <c r="FH8" s="308">
        <v>14533166.24</v>
      </c>
      <c r="FI8" s="308">
        <v>299359.63</v>
      </c>
      <c r="FJ8" s="308">
        <v>966239.84000000008</v>
      </c>
      <c r="FK8" s="308">
        <v>557225.75</v>
      </c>
      <c r="FL8" s="308">
        <v>907858.93</v>
      </c>
      <c r="FM8" s="308">
        <v>870504.85</v>
      </c>
      <c r="FN8" s="308">
        <v>130990.5</v>
      </c>
      <c r="FO8" s="308">
        <v>50844.6</v>
      </c>
      <c r="FP8" s="308">
        <v>35023834.07</v>
      </c>
      <c r="FQ8" s="308">
        <v>1157998.7600000002</v>
      </c>
      <c r="FR8" s="308">
        <v>2095080.35</v>
      </c>
      <c r="FS8" s="308">
        <v>934812.04999999993</v>
      </c>
      <c r="FT8" s="308">
        <v>1123428.8899999999</v>
      </c>
      <c r="FU8" s="308">
        <v>596870.94999999995</v>
      </c>
      <c r="FV8" s="308">
        <v>1102513.2000000002</v>
      </c>
      <c r="FW8" s="308">
        <v>1204322.8799999999</v>
      </c>
      <c r="FX8" s="308">
        <v>634357.69000000006</v>
      </c>
      <c r="FY8" s="308">
        <v>895775.57</v>
      </c>
      <c r="FZ8" s="308">
        <v>574263.95000000019</v>
      </c>
      <c r="GA8" s="308">
        <v>718703.95</v>
      </c>
      <c r="GB8" s="308">
        <v>186232.00999999998</v>
      </c>
      <c r="GC8" s="308">
        <v>67278</v>
      </c>
      <c r="GD8" s="308">
        <v>23991399.690000001</v>
      </c>
      <c r="GE8" s="308">
        <v>253027.74</v>
      </c>
      <c r="GF8" s="308">
        <v>538585.63</v>
      </c>
      <c r="GG8" s="308">
        <v>6081933.2599999998</v>
      </c>
      <c r="GH8" s="308">
        <v>1169561.3199999998</v>
      </c>
      <c r="GI8" s="308">
        <v>526800.24</v>
      </c>
      <c r="GJ8" s="308">
        <v>634185.55000000005</v>
      </c>
      <c r="GK8" s="308">
        <v>4346646.59</v>
      </c>
      <c r="GL8" s="308">
        <v>281033.95</v>
      </c>
      <c r="GM8" s="308">
        <v>253860</v>
      </c>
      <c r="GN8" s="308">
        <v>55900.5</v>
      </c>
      <c r="GO8" s="308">
        <v>126507</v>
      </c>
      <c r="GP8" s="308">
        <v>11745788.960000003</v>
      </c>
      <c r="GQ8" s="308">
        <v>4144999.9999999995</v>
      </c>
      <c r="GR8" s="308">
        <v>717811.48</v>
      </c>
      <c r="GS8" s="308">
        <v>2374480.7000000002</v>
      </c>
      <c r="GT8" s="308">
        <v>355933.07</v>
      </c>
      <c r="GU8" s="308">
        <v>879918.6399999999</v>
      </c>
      <c r="GV8" s="308">
        <v>1624471.54</v>
      </c>
      <c r="GW8" s="308">
        <v>130786.32</v>
      </c>
      <c r="GX8" s="308">
        <v>12749369.02</v>
      </c>
      <c r="GY8" s="308">
        <v>1314074.5</v>
      </c>
      <c r="GZ8" s="308">
        <v>1858307.65</v>
      </c>
      <c r="HA8" s="308">
        <v>745934.16999999993</v>
      </c>
      <c r="HB8" s="308">
        <v>35721393.090000004</v>
      </c>
      <c r="HC8" s="308">
        <v>2597873.7999999998</v>
      </c>
      <c r="HD8" s="308">
        <v>1819989.19</v>
      </c>
      <c r="HE8" s="308">
        <v>1172606</v>
      </c>
      <c r="HF8" s="308">
        <v>1526230.45</v>
      </c>
      <c r="HG8" s="308">
        <v>4039625.8099999996</v>
      </c>
      <c r="HH8" s="308">
        <v>135697.85</v>
      </c>
      <c r="HI8" s="308">
        <v>9761665.2899999991</v>
      </c>
      <c r="HJ8" s="308">
        <v>213996.95</v>
      </c>
      <c r="HK8" s="308">
        <v>181413.91</v>
      </c>
      <c r="HL8" s="308">
        <v>120499.61</v>
      </c>
      <c r="HM8" s="308">
        <v>468545.22</v>
      </c>
      <c r="HN8" s="308">
        <v>494350.98000000004</v>
      </c>
      <c r="HO8" s="308">
        <v>286135.3</v>
      </c>
      <c r="HP8" s="308">
        <v>111185</v>
      </c>
      <c r="HQ8" s="308">
        <v>25226298.330000002</v>
      </c>
      <c r="HR8" s="308">
        <v>5166442.12</v>
      </c>
      <c r="HS8" s="308">
        <v>1038862.6399999999</v>
      </c>
      <c r="HT8" s="308">
        <v>559151.67999999993</v>
      </c>
      <c r="HU8" s="308">
        <v>1220158.75</v>
      </c>
      <c r="HV8" s="308">
        <v>466291.45999999996</v>
      </c>
      <c r="HW8" s="308">
        <v>420950</v>
      </c>
      <c r="HX8" s="308">
        <v>837511.50999999989</v>
      </c>
      <c r="HY8" s="308">
        <v>968670.27</v>
      </c>
      <c r="HZ8" s="308">
        <v>957871.51000000013</v>
      </c>
      <c r="IA8" s="308">
        <v>315934.89</v>
      </c>
      <c r="IB8" s="308">
        <v>311147.38</v>
      </c>
      <c r="IC8" s="308">
        <v>171775.69</v>
      </c>
      <c r="ID8" s="308">
        <v>1069607.6000000001</v>
      </c>
      <c r="IE8" s="308">
        <v>350699.35000000003</v>
      </c>
      <c r="IF8" s="308">
        <v>867897.3</v>
      </c>
      <c r="IG8" s="308">
        <v>14096422.549999999</v>
      </c>
      <c r="IH8" s="308">
        <v>7011973.8300000001</v>
      </c>
      <c r="II8" s="308">
        <v>604676.31000000006</v>
      </c>
      <c r="IJ8" s="308">
        <v>1361646.79</v>
      </c>
      <c r="IK8" s="308">
        <v>1902969.44</v>
      </c>
      <c r="IL8" s="308">
        <v>899204.5</v>
      </c>
      <c r="IM8" s="308">
        <v>253317.91</v>
      </c>
      <c r="IN8" s="308">
        <v>404283.24</v>
      </c>
      <c r="IO8" s="308">
        <v>299634.65999999997</v>
      </c>
      <c r="IP8" s="308">
        <v>172994.64</v>
      </c>
      <c r="IQ8" s="308">
        <v>416034.87999999995</v>
      </c>
      <c r="IR8" s="308">
        <v>17763840.379999999</v>
      </c>
      <c r="IS8" s="308">
        <v>10056192</v>
      </c>
      <c r="IT8" s="308">
        <v>1127498.76</v>
      </c>
      <c r="IU8" s="308">
        <v>1358768.9300000002</v>
      </c>
      <c r="IV8" s="308">
        <v>293171.97000000003</v>
      </c>
      <c r="IW8" s="308">
        <v>268288.11</v>
      </c>
      <c r="IX8" s="308">
        <v>755093.74</v>
      </c>
      <c r="IY8" s="308">
        <v>210781.57</v>
      </c>
      <c r="IZ8" s="308">
        <v>418602.32999999996</v>
      </c>
      <c r="JA8" s="308">
        <v>1660457.48</v>
      </c>
      <c r="JB8" s="308">
        <v>612143.27</v>
      </c>
      <c r="JC8" s="308">
        <v>394819.68000000005</v>
      </c>
      <c r="JD8" s="308">
        <v>13196964.189999999</v>
      </c>
      <c r="JE8" s="308">
        <v>2474012.89</v>
      </c>
      <c r="JF8" s="308">
        <v>608389.64</v>
      </c>
      <c r="JG8" s="308">
        <v>235595.81</v>
      </c>
      <c r="JH8" s="308">
        <v>297270.75</v>
      </c>
      <c r="JI8" s="308">
        <v>861308.04</v>
      </c>
      <c r="JJ8" s="308">
        <v>14943034.369999999</v>
      </c>
      <c r="JK8" s="308">
        <v>405916.18</v>
      </c>
      <c r="JL8" s="308">
        <v>2124798.1300000004</v>
      </c>
      <c r="JM8" s="308">
        <v>2337235.84</v>
      </c>
      <c r="JN8" s="308">
        <v>1617463.8699999999</v>
      </c>
      <c r="JO8" s="308">
        <v>2749806.64</v>
      </c>
      <c r="JP8" s="308">
        <v>692678.8600000001</v>
      </c>
      <c r="JQ8" s="308">
        <v>31241115.459999997</v>
      </c>
      <c r="JR8" s="308">
        <v>6237342.4400000004</v>
      </c>
      <c r="JS8" s="308">
        <v>733479.28</v>
      </c>
      <c r="JT8" s="308">
        <v>136117</v>
      </c>
      <c r="JU8" s="308">
        <v>1042806.51</v>
      </c>
      <c r="JV8" s="308">
        <v>143796.47999999998</v>
      </c>
      <c r="JW8" s="308">
        <v>6589639.1299999999</v>
      </c>
      <c r="JX8" s="308">
        <v>650357.69999999995</v>
      </c>
      <c r="JY8" s="308">
        <v>197082</v>
      </c>
      <c r="JZ8" s="308">
        <v>1299642.6099999999</v>
      </c>
      <c r="KA8" s="308">
        <v>446886.21</v>
      </c>
      <c r="KB8" s="308">
        <v>845179.73</v>
      </c>
      <c r="KC8" s="308">
        <v>327863.89</v>
      </c>
      <c r="KD8" s="308">
        <v>115068.78000000001</v>
      </c>
      <c r="KE8" s="308">
        <v>463880.42</v>
      </c>
      <c r="KF8" s="308">
        <v>33917031.460000001</v>
      </c>
      <c r="KG8" s="308">
        <v>1278044.1099999999</v>
      </c>
      <c r="KH8" s="308">
        <v>484795.25</v>
      </c>
      <c r="KI8" s="308">
        <v>1527230.46</v>
      </c>
      <c r="KJ8" s="308">
        <v>2880679.52</v>
      </c>
      <c r="KK8" s="308">
        <v>738346.8</v>
      </c>
      <c r="KL8" s="308">
        <v>2232487.34</v>
      </c>
      <c r="KM8" s="308">
        <v>926732.87</v>
      </c>
      <c r="KN8" s="308">
        <v>1006610.64</v>
      </c>
      <c r="KO8" s="308">
        <v>11399171.17</v>
      </c>
      <c r="KP8" s="308">
        <v>552041.94999999995</v>
      </c>
      <c r="KQ8" s="308">
        <v>961115.85</v>
      </c>
      <c r="KR8" s="308">
        <v>1792837.62</v>
      </c>
      <c r="KS8" s="308">
        <v>402380.52</v>
      </c>
      <c r="KT8" s="308">
        <v>1594158.55</v>
      </c>
      <c r="KU8" s="308">
        <v>23381044.289999999</v>
      </c>
      <c r="KV8" s="308">
        <v>1651800.73</v>
      </c>
      <c r="KW8" s="308">
        <v>19071329.600000001</v>
      </c>
      <c r="KX8" s="308">
        <v>620832.79</v>
      </c>
      <c r="KY8" s="308">
        <v>194169.02</v>
      </c>
      <c r="KZ8" s="308">
        <v>3053086.5900000003</v>
      </c>
      <c r="LA8" s="308">
        <v>4953626.4500000011</v>
      </c>
      <c r="LB8" s="308">
        <v>2420622.34</v>
      </c>
      <c r="LC8" s="308">
        <v>796966.47</v>
      </c>
      <c r="LD8" s="308">
        <v>494036.32</v>
      </c>
      <c r="LE8" s="308">
        <v>59566234.68999999</v>
      </c>
      <c r="LF8" s="308">
        <v>3856822.45</v>
      </c>
      <c r="LG8" s="308">
        <v>6685976.8599999994</v>
      </c>
      <c r="LH8" s="308">
        <v>8601787.9300000016</v>
      </c>
      <c r="LI8" s="308">
        <v>1090474.82</v>
      </c>
      <c r="LJ8" s="308">
        <v>462460.28</v>
      </c>
      <c r="LK8" s="308">
        <v>422945.12</v>
      </c>
      <c r="LL8" s="308">
        <v>493692.76999999996</v>
      </c>
      <c r="LM8" s="308">
        <v>1015070.64</v>
      </c>
      <c r="LN8" s="308">
        <v>695241.01</v>
      </c>
      <c r="LO8" s="308">
        <v>80293</v>
      </c>
      <c r="LP8" s="308">
        <v>11470008.800000001</v>
      </c>
      <c r="LQ8" s="308">
        <v>1402296.66</v>
      </c>
      <c r="LR8" s="308">
        <v>744002.3</v>
      </c>
      <c r="LS8" s="308">
        <v>13808222</v>
      </c>
      <c r="LT8" s="308">
        <v>7981341.5700000003</v>
      </c>
      <c r="LU8" s="308">
        <v>36849802.850000001</v>
      </c>
      <c r="LV8" s="308">
        <v>9447099.0199999996</v>
      </c>
      <c r="LW8" s="308">
        <v>3887845.28</v>
      </c>
      <c r="LX8" s="308">
        <v>1712462.7200000002</v>
      </c>
      <c r="LY8" s="308">
        <v>4414372.9399999995</v>
      </c>
      <c r="LZ8" s="308">
        <v>3598078.84</v>
      </c>
      <c r="MA8" s="308">
        <v>2076375.1099999999</v>
      </c>
      <c r="MB8" s="308">
        <v>5374167.6499999994</v>
      </c>
      <c r="MC8" s="308">
        <v>3262968.55</v>
      </c>
      <c r="MD8" s="308">
        <v>1167682.3600000001</v>
      </c>
      <c r="ME8" s="308">
        <v>38158054.889999993</v>
      </c>
      <c r="MF8" s="308">
        <v>1127642.5699999998</v>
      </c>
      <c r="MG8" s="308">
        <v>759477</v>
      </c>
      <c r="MH8" s="308">
        <v>162220.26999999999</v>
      </c>
      <c r="MI8" s="308">
        <v>480690</v>
      </c>
      <c r="MJ8" s="308">
        <v>645103.33000000007</v>
      </c>
      <c r="MK8" s="308">
        <v>615701</v>
      </c>
      <c r="ML8" s="308">
        <v>1078224.17</v>
      </c>
      <c r="MM8" s="308">
        <v>723785.2</v>
      </c>
      <c r="MN8" s="308">
        <v>279781.63</v>
      </c>
      <c r="MO8" s="308">
        <v>625679.41</v>
      </c>
      <c r="MP8" s="308">
        <v>348825.5</v>
      </c>
      <c r="MQ8" s="308">
        <v>19353956.18</v>
      </c>
      <c r="MR8" s="308">
        <v>175996.75999999998</v>
      </c>
      <c r="MS8" s="308">
        <v>871634.09</v>
      </c>
      <c r="MT8" s="308">
        <v>766795.42</v>
      </c>
      <c r="MU8" s="308">
        <v>1026648.97</v>
      </c>
      <c r="MV8" s="308">
        <v>4273292</v>
      </c>
      <c r="MW8" s="308">
        <v>1455310.0899999999</v>
      </c>
      <c r="MX8" s="308">
        <v>830326.20000000007</v>
      </c>
      <c r="MY8" s="308">
        <v>639425.47000000009</v>
      </c>
      <c r="MZ8" s="308">
        <v>119104.5</v>
      </c>
      <c r="NA8" s="308">
        <v>94118</v>
      </c>
      <c r="NB8" s="308">
        <v>42343026.390000001</v>
      </c>
      <c r="NC8" s="308">
        <v>1907089.68</v>
      </c>
      <c r="ND8" s="308">
        <v>350759</v>
      </c>
      <c r="NE8" s="308">
        <v>1880619.36</v>
      </c>
      <c r="NF8" s="308">
        <v>151033.21</v>
      </c>
      <c r="NG8" s="308">
        <v>1015149.95</v>
      </c>
      <c r="NH8" s="308">
        <v>4289271.9799999995</v>
      </c>
      <c r="NI8" s="308">
        <v>810688.91</v>
      </c>
      <c r="NJ8" s="308">
        <v>151501.60999999999</v>
      </c>
      <c r="NK8" s="308">
        <v>190456.88</v>
      </c>
      <c r="NL8" s="308">
        <v>558083</v>
      </c>
      <c r="NM8" s="308">
        <v>363134.82</v>
      </c>
      <c r="NN8" s="308">
        <v>7471524.3000000007</v>
      </c>
      <c r="NO8" s="308">
        <v>582979.24</v>
      </c>
      <c r="NP8" s="308">
        <v>385429.65</v>
      </c>
      <c r="NQ8" s="308">
        <v>0</v>
      </c>
      <c r="NR8" s="308">
        <v>1288686.0500000003</v>
      </c>
      <c r="NS8" s="308">
        <v>3656.25</v>
      </c>
      <c r="NT8" s="308">
        <v>80736.91</v>
      </c>
      <c r="NU8" s="308">
        <v>12348175.730000002</v>
      </c>
      <c r="NV8" s="308">
        <v>510060.07999999996</v>
      </c>
      <c r="NW8" s="308">
        <v>441803.67</v>
      </c>
      <c r="NX8" s="308">
        <v>429488.51999999996</v>
      </c>
      <c r="NY8" s="308">
        <v>513734.98</v>
      </c>
      <c r="NZ8" s="308">
        <v>264022.25</v>
      </c>
      <c r="OA8" s="308">
        <v>374872.37</v>
      </c>
      <c r="OB8" s="308">
        <v>26852694.77</v>
      </c>
      <c r="OC8" s="308">
        <v>749912</v>
      </c>
      <c r="OD8" s="308">
        <v>280016.78999999998</v>
      </c>
      <c r="OE8" s="308">
        <v>3804261.25</v>
      </c>
      <c r="OF8" s="308">
        <v>1355957.57</v>
      </c>
      <c r="OG8" s="308">
        <v>655478.43999999994</v>
      </c>
      <c r="OH8" s="308">
        <v>-149674.29999999999</v>
      </c>
      <c r="OI8" s="308">
        <v>166093.72</v>
      </c>
      <c r="OJ8" s="308">
        <v>134864.27000000002</v>
      </c>
      <c r="OK8" s="308">
        <v>15224607.620000003</v>
      </c>
      <c r="OL8" s="308">
        <v>1976040.98</v>
      </c>
      <c r="OM8" s="308">
        <v>14949653.630000001</v>
      </c>
      <c r="ON8" s="308">
        <v>658993.15999999992</v>
      </c>
      <c r="OO8" s="308">
        <v>369211.31999999995</v>
      </c>
      <c r="OP8" s="308">
        <v>2035</v>
      </c>
      <c r="OQ8" s="308">
        <v>8593542.9000000004</v>
      </c>
      <c r="OR8" s="308">
        <v>182729</v>
      </c>
      <c r="OS8" s="308">
        <v>500320.60000000009</v>
      </c>
      <c r="OT8" s="308">
        <v>1088006.75</v>
      </c>
      <c r="OU8" s="308">
        <v>970762.0199999999</v>
      </c>
      <c r="OV8" s="308">
        <v>3799619.19</v>
      </c>
      <c r="OW8" s="308">
        <v>516762.25</v>
      </c>
      <c r="OX8" s="308">
        <v>62575</v>
      </c>
      <c r="OY8" s="308">
        <v>0</v>
      </c>
      <c r="OZ8" s="308">
        <v>23819607.080000002</v>
      </c>
      <c r="PA8" s="308">
        <v>847173.92</v>
      </c>
      <c r="PB8" s="308">
        <v>11722776.73</v>
      </c>
      <c r="PC8" s="308">
        <v>785579.03</v>
      </c>
      <c r="PD8" s="308">
        <v>2474885.1700000004</v>
      </c>
      <c r="PE8" s="308">
        <v>4221119.79</v>
      </c>
      <c r="PF8" s="308">
        <v>1327574.8399999999</v>
      </c>
      <c r="PG8" s="308">
        <v>459946.83999999997</v>
      </c>
      <c r="PH8" s="308">
        <v>1888844.49</v>
      </c>
      <c r="PI8" s="308">
        <v>966438.62</v>
      </c>
      <c r="PJ8" s="308">
        <v>2843116.56</v>
      </c>
      <c r="PK8" s="308">
        <v>4520056</v>
      </c>
      <c r="PL8" s="308">
        <v>752696.45</v>
      </c>
      <c r="PM8" s="308">
        <v>6018878.6700000009</v>
      </c>
      <c r="PN8" s="308">
        <v>214964</v>
      </c>
      <c r="PO8" s="308">
        <v>260472.55</v>
      </c>
      <c r="PP8" s="308">
        <v>91897</v>
      </c>
      <c r="PQ8" s="308">
        <v>256653</v>
      </c>
      <c r="PR8" s="308">
        <v>55970666.970000006</v>
      </c>
      <c r="PS8" s="308">
        <v>1026118.1900000001</v>
      </c>
      <c r="PT8" s="308">
        <v>959783.70000000007</v>
      </c>
      <c r="PU8" s="308">
        <v>1203057.1099999999</v>
      </c>
      <c r="PV8" s="308">
        <v>13809313.979999999</v>
      </c>
      <c r="PW8" s="308">
        <v>565983.97</v>
      </c>
      <c r="PX8" s="308">
        <v>2031476.6</v>
      </c>
      <c r="PY8" s="308">
        <v>742822.22</v>
      </c>
      <c r="PZ8" s="308">
        <v>3977918.6700000004</v>
      </c>
      <c r="QA8" s="308">
        <v>670901.94000000006</v>
      </c>
      <c r="QB8" s="308">
        <v>16627889.129999999</v>
      </c>
      <c r="QC8" s="308">
        <v>538476.05000000005</v>
      </c>
      <c r="QD8" s="308">
        <v>665927.30999999994</v>
      </c>
      <c r="QE8" s="308">
        <v>1471503.3</v>
      </c>
      <c r="QF8" s="308">
        <v>1123827.4099999999</v>
      </c>
      <c r="QG8" s="308">
        <v>2050073.05</v>
      </c>
      <c r="QH8" s="308">
        <v>1503262.3599999999</v>
      </c>
      <c r="QI8" s="308">
        <v>436304.34</v>
      </c>
      <c r="QJ8" s="308">
        <v>377107.43</v>
      </c>
      <c r="QK8" s="308">
        <v>1917811.75</v>
      </c>
      <c r="QL8" s="308">
        <v>2912588.9099999997</v>
      </c>
      <c r="QM8" s="308">
        <v>326274</v>
      </c>
      <c r="QN8" s="308">
        <v>0</v>
      </c>
      <c r="QO8" s="308">
        <v>7299</v>
      </c>
      <c r="QP8" s="308">
        <v>0</v>
      </c>
      <c r="QQ8" s="308">
        <v>0</v>
      </c>
      <c r="QR8" s="308">
        <v>28337738.350000001</v>
      </c>
      <c r="QS8" s="308">
        <v>637892.14</v>
      </c>
      <c r="QT8" s="308">
        <v>5140259.75</v>
      </c>
      <c r="QU8" s="308">
        <v>1327744.0699999998</v>
      </c>
      <c r="QV8" s="308">
        <v>1035639.12</v>
      </c>
      <c r="QW8" s="308">
        <v>8942855.1300000008</v>
      </c>
      <c r="QX8" s="308">
        <v>1234991.52</v>
      </c>
      <c r="QY8" s="308">
        <v>2499564.08</v>
      </c>
      <c r="QZ8" s="308">
        <v>3685961.92</v>
      </c>
      <c r="RA8" s="308">
        <v>738494</v>
      </c>
      <c r="RB8" s="308">
        <v>398959.54000000004</v>
      </c>
      <c r="RC8" s="308">
        <v>279874</v>
      </c>
      <c r="RD8" s="308">
        <v>72547</v>
      </c>
      <c r="RE8" s="308">
        <v>51457210.82</v>
      </c>
      <c r="RF8" s="308">
        <v>5266917.17</v>
      </c>
      <c r="RG8" s="308">
        <v>4112114.42</v>
      </c>
      <c r="RH8" s="308">
        <v>2042088.83</v>
      </c>
      <c r="RI8" s="308">
        <v>962841.25</v>
      </c>
      <c r="RJ8" s="308">
        <v>1108858.4099999999</v>
      </c>
      <c r="RK8" s="308">
        <v>4498791.47</v>
      </c>
      <c r="RL8" s="308">
        <v>879830.94</v>
      </c>
      <c r="RM8" s="308">
        <v>2983660.83</v>
      </c>
      <c r="RN8" s="308">
        <v>3090229.54</v>
      </c>
      <c r="RO8" s="308">
        <v>4664498.01</v>
      </c>
      <c r="RP8" s="308">
        <v>1082115.3600000001</v>
      </c>
      <c r="RQ8" s="308">
        <v>804475.58</v>
      </c>
      <c r="RR8" s="308">
        <v>967885.42</v>
      </c>
      <c r="RS8" s="308">
        <v>428164.1</v>
      </c>
      <c r="RT8" s="308">
        <v>457638.54000000004</v>
      </c>
      <c r="RU8" s="308">
        <v>879492.42</v>
      </c>
      <c r="RV8" s="308">
        <v>255627.56</v>
      </c>
      <c r="RW8" s="308">
        <v>136945</v>
      </c>
      <c r="RX8" s="308">
        <v>252091.25</v>
      </c>
      <c r="RY8" s="308">
        <v>12494832.73</v>
      </c>
      <c r="RZ8" s="308">
        <v>2109217.8200000003</v>
      </c>
      <c r="SA8" s="308">
        <v>654807.19999999995</v>
      </c>
      <c r="SB8" s="308">
        <v>494249</v>
      </c>
      <c r="SC8" s="308">
        <v>224925.27</v>
      </c>
      <c r="SD8" s="308">
        <v>2033947.74</v>
      </c>
      <c r="SE8" s="308">
        <v>387472.29</v>
      </c>
      <c r="SF8" s="308">
        <v>2725802.11</v>
      </c>
      <c r="SG8" s="308">
        <v>520796</v>
      </c>
      <c r="SH8" s="308">
        <v>704790.75999999989</v>
      </c>
      <c r="SI8" s="308">
        <v>3123739.4499999997</v>
      </c>
      <c r="SJ8" s="308">
        <v>0</v>
      </c>
      <c r="SK8" s="308">
        <v>8251634.9700000007</v>
      </c>
      <c r="SL8" s="308">
        <v>1101831.1199999999</v>
      </c>
      <c r="SM8" s="308">
        <v>803360.37999999989</v>
      </c>
      <c r="SN8" s="308">
        <v>1670759.3800000001</v>
      </c>
      <c r="SO8" s="308">
        <v>781929.63</v>
      </c>
      <c r="SP8" s="308">
        <v>1332936.8299999998</v>
      </c>
      <c r="SQ8" s="308">
        <v>1125295.3800000001</v>
      </c>
      <c r="SR8" s="308">
        <v>302066.64</v>
      </c>
      <c r="SS8" s="308">
        <v>22071018.789999999</v>
      </c>
      <c r="ST8" s="308">
        <v>373040.11000000004</v>
      </c>
      <c r="SU8" s="308">
        <v>1177570.2999999998</v>
      </c>
      <c r="SV8" s="308">
        <v>607491.81000000006</v>
      </c>
      <c r="SW8" s="308">
        <v>447035.16</v>
      </c>
      <c r="SX8" s="308">
        <v>579345.54</v>
      </c>
      <c r="SY8" s="308">
        <v>1118029.3899999999</v>
      </c>
      <c r="SZ8" s="308">
        <v>2689808.5100000002</v>
      </c>
      <c r="TA8" s="308">
        <v>791852.09</v>
      </c>
      <c r="TB8" s="308">
        <v>1011469.55</v>
      </c>
      <c r="TC8" s="308">
        <v>642552.96000000008</v>
      </c>
      <c r="TD8" s="308">
        <v>1310330.83</v>
      </c>
      <c r="TE8" s="308">
        <v>691626.09</v>
      </c>
      <c r="TF8" s="308">
        <v>617493.75</v>
      </c>
      <c r="TG8" s="308">
        <v>45204635.880000003</v>
      </c>
      <c r="TH8" s="308">
        <v>538115.19999999995</v>
      </c>
      <c r="TI8" s="308">
        <v>730621.83000000007</v>
      </c>
      <c r="TJ8" s="308">
        <v>1935878.39</v>
      </c>
      <c r="TK8" s="308">
        <v>1791617.1099999999</v>
      </c>
      <c r="TL8" s="308">
        <v>805848.87</v>
      </c>
      <c r="TM8" s="308">
        <v>457804.81999999995</v>
      </c>
      <c r="TN8" s="308">
        <v>9161929.0000000019</v>
      </c>
      <c r="TO8" s="308">
        <v>1070444.26</v>
      </c>
      <c r="TP8" s="308">
        <v>4220756.8999999994</v>
      </c>
      <c r="TQ8" s="308">
        <v>2119715.7999999998</v>
      </c>
      <c r="TR8" s="308">
        <v>620887.25</v>
      </c>
      <c r="TS8" s="308">
        <v>431516.33</v>
      </c>
      <c r="TT8" s="308">
        <v>1123315.81</v>
      </c>
      <c r="TU8" s="308">
        <v>665024.28999999992</v>
      </c>
      <c r="TV8" s="308">
        <v>585523.56000000006</v>
      </c>
      <c r="TW8" s="308">
        <v>11065211.520000001</v>
      </c>
      <c r="TX8" s="308">
        <v>451311.56999999995</v>
      </c>
      <c r="TY8" s="308">
        <v>18040215.649999999</v>
      </c>
      <c r="TZ8" s="308">
        <v>1883935.06</v>
      </c>
      <c r="UA8" s="308">
        <v>702824.75</v>
      </c>
      <c r="UB8" s="308">
        <v>685978.4</v>
      </c>
      <c r="UC8" s="308">
        <v>12238265.700000001</v>
      </c>
      <c r="UD8" s="308">
        <v>183814</v>
      </c>
      <c r="UE8" s="308">
        <v>122730</v>
      </c>
      <c r="UF8" s="308">
        <v>286211.43</v>
      </c>
      <c r="UG8" s="308">
        <v>166129</v>
      </c>
      <c r="UH8" s="308">
        <v>12926383.330000002</v>
      </c>
      <c r="UI8" s="308">
        <v>1081792.96</v>
      </c>
      <c r="UJ8" s="308">
        <v>628817.46000000008</v>
      </c>
      <c r="UK8" s="308">
        <v>1337908.17</v>
      </c>
      <c r="UL8" s="308">
        <v>886139.6</v>
      </c>
      <c r="UM8" s="308">
        <v>774883.69000000006</v>
      </c>
      <c r="UN8" s="308">
        <v>64159162.969999991</v>
      </c>
      <c r="UO8" s="308">
        <v>970488.07000000007</v>
      </c>
      <c r="UP8" s="308">
        <v>824694.17999999993</v>
      </c>
      <c r="UQ8" s="308">
        <v>7287875.9400000004</v>
      </c>
      <c r="UR8" s="308">
        <v>230874</v>
      </c>
      <c r="US8" s="308">
        <v>680566.34</v>
      </c>
      <c r="UT8" s="308">
        <v>2123531.91</v>
      </c>
      <c r="UU8" s="308">
        <v>675509.04999999993</v>
      </c>
      <c r="UV8" s="308">
        <v>469070.64999999997</v>
      </c>
      <c r="UW8" s="308">
        <v>992930.89</v>
      </c>
      <c r="UX8" s="308">
        <v>1050898.71</v>
      </c>
      <c r="UY8" s="308">
        <v>3827138.0100000002</v>
      </c>
      <c r="UZ8" s="308">
        <v>892942.25</v>
      </c>
      <c r="VA8" s="308">
        <v>1907490.03</v>
      </c>
      <c r="VB8" s="308">
        <v>641833.96000000008</v>
      </c>
      <c r="VC8" s="308">
        <v>328771.58</v>
      </c>
      <c r="VD8" s="308">
        <v>313834.56</v>
      </c>
      <c r="VE8" s="308">
        <v>429720.94</v>
      </c>
      <c r="VF8" s="308">
        <v>2556372.1899999995</v>
      </c>
      <c r="VG8" s="308">
        <v>190897.19</v>
      </c>
      <c r="VH8" s="308">
        <v>82100.179999999993</v>
      </c>
      <c r="VI8" s="308">
        <v>86433</v>
      </c>
      <c r="VJ8" s="308">
        <v>25559169.660000004</v>
      </c>
      <c r="VK8" s="308">
        <v>1755250.01</v>
      </c>
      <c r="VL8" s="308">
        <v>1026286.49</v>
      </c>
      <c r="VM8" s="308">
        <v>2705776.83</v>
      </c>
      <c r="VN8" s="308">
        <v>1421558.27</v>
      </c>
      <c r="VO8" s="308">
        <v>3058409.7</v>
      </c>
      <c r="VP8" s="308">
        <v>1057213.21</v>
      </c>
      <c r="VQ8" s="308">
        <v>1142228.5900000001</v>
      </c>
      <c r="VR8" s="308">
        <v>208968.06</v>
      </c>
      <c r="VS8" s="308">
        <v>7406782.5899999989</v>
      </c>
      <c r="VT8" s="308">
        <v>663733.57000000007</v>
      </c>
      <c r="VU8" s="308">
        <v>2025948</v>
      </c>
      <c r="VV8" s="308">
        <v>1109295.8499999999</v>
      </c>
      <c r="VW8" s="308">
        <v>417938.41000000003</v>
      </c>
      <c r="VX8" s="308">
        <v>546480.22</v>
      </c>
      <c r="VY8" s="308">
        <v>117903528.79000001</v>
      </c>
      <c r="VZ8" s="308">
        <v>1939267.9200000002</v>
      </c>
      <c r="WA8" s="308">
        <v>667954.82999999996</v>
      </c>
      <c r="WB8" s="308">
        <v>811258.08</v>
      </c>
      <c r="WC8" s="308">
        <v>562488.89</v>
      </c>
      <c r="WD8" s="308">
        <v>508131.3</v>
      </c>
      <c r="WE8" s="308">
        <v>1639934.4799999997</v>
      </c>
      <c r="WF8" s="308">
        <v>2192840.4299999997</v>
      </c>
      <c r="WG8" s="308">
        <v>1606186.1999999997</v>
      </c>
      <c r="WH8" s="308">
        <v>1832109.47</v>
      </c>
      <c r="WI8" s="308">
        <v>924229.16999999993</v>
      </c>
      <c r="WJ8" s="308">
        <v>6506746.6999999993</v>
      </c>
      <c r="WK8" s="308">
        <v>2024437.79</v>
      </c>
      <c r="WL8" s="308">
        <v>1344908.6300000001</v>
      </c>
      <c r="WM8" s="308">
        <v>3110394.33</v>
      </c>
      <c r="WN8" s="308">
        <v>1039593</v>
      </c>
      <c r="WO8" s="308">
        <v>1951079.1099999999</v>
      </c>
      <c r="WP8" s="308">
        <v>1186491.3900000001</v>
      </c>
      <c r="WQ8" s="308">
        <v>350792.38</v>
      </c>
      <c r="WR8" s="308">
        <v>1671600.7</v>
      </c>
      <c r="WS8" s="308">
        <v>2526299.33</v>
      </c>
      <c r="WT8" s="308">
        <v>702681.92</v>
      </c>
      <c r="WU8" s="308">
        <v>595150.38</v>
      </c>
      <c r="WV8" s="308">
        <v>377905.62999999995</v>
      </c>
      <c r="WW8" s="308">
        <v>287667.38</v>
      </c>
      <c r="WX8" s="308">
        <v>306002.32</v>
      </c>
      <c r="WY8" s="308">
        <v>609544.89</v>
      </c>
      <c r="WZ8" s="308">
        <v>570275.48</v>
      </c>
      <c r="XA8" s="308">
        <v>4664227</v>
      </c>
      <c r="XB8" s="308">
        <v>704897.52</v>
      </c>
      <c r="XC8" s="308">
        <v>238228.13</v>
      </c>
      <c r="XD8" s="308">
        <v>262832.69</v>
      </c>
      <c r="XE8" s="308">
        <v>116614.23</v>
      </c>
      <c r="XF8" s="308">
        <v>47173988.219999991</v>
      </c>
      <c r="XG8" s="308">
        <v>1530433.4899999998</v>
      </c>
      <c r="XH8" s="308">
        <v>850366.22</v>
      </c>
      <c r="XI8" s="308">
        <v>13713853.129999999</v>
      </c>
      <c r="XJ8" s="308">
        <v>1029121</v>
      </c>
      <c r="XK8" s="308">
        <v>1653282.4100000001</v>
      </c>
      <c r="XL8" s="308">
        <v>2451192.5100000002</v>
      </c>
      <c r="XM8" s="308">
        <v>1249997.77</v>
      </c>
      <c r="XN8" s="308">
        <v>1805249.63</v>
      </c>
      <c r="XO8" s="308">
        <v>3194683.6399999997</v>
      </c>
      <c r="XP8" s="308">
        <v>2016529.1500000001</v>
      </c>
      <c r="XQ8" s="308">
        <v>837390.21000000008</v>
      </c>
      <c r="XR8" s="308">
        <v>1361098.74</v>
      </c>
      <c r="XS8" s="308">
        <v>898845.51</v>
      </c>
      <c r="XT8" s="308">
        <v>738065.21000000008</v>
      </c>
      <c r="XU8" s="308">
        <v>664785.15</v>
      </c>
      <c r="XV8" s="308">
        <v>479401.29</v>
      </c>
      <c r="XW8" s="308">
        <v>733388.39</v>
      </c>
      <c r="XX8" s="308">
        <v>1245233.98</v>
      </c>
      <c r="XY8" s="308">
        <v>407546.34</v>
      </c>
      <c r="XZ8" s="308">
        <v>705026.28999999992</v>
      </c>
      <c r="YA8" s="308">
        <v>634289.01</v>
      </c>
      <c r="YB8" s="308">
        <v>961544.48</v>
      </c>
      <c r="YC8" s="308">
        <v>41973533.480000004</v>
      </c>
      <c r="YD8" s="308">
        <v>998113.79999999993</v>
      </c>
      <c r="YE8" s="308">
        <v>3610279.91</v>
      </c>
      <c r="YF8" s="308">
        <v>664008.38</v>
      </c>
      <c r="YG8" s="308">
        <v>4640252.0199999996</v>
      </c>
      <c r="YH8" s="308">
        <v>570049.27</v>
      </c>
      <c r="YI8" s="308">
        <v>2230044.19</v>
      </c>
      <c r="YJ8" s="308">
        <v>805942.03</v>
      </c>
      <c r="YK8" s="308">
        <v>4366539.3000000007</v>
      </c>
      <c r="YL8" s="308">
        <v>2049703.9700000002</v>
      </c>
      <c r="YM8" s="308">
        <v>1657836.5499999998</v>
      </c>
      <c r="YN8" s="308">
        <v>951350.79</v>
      </c>
      <c r="YO8" s="308">
        <v>419475.27</v>
      </c>
      <c r="YP8" s="308">
        <v>326548.03000000003</v>
      </c>
      <c r="YQ8" s="308">
        <v>187653.12</v>
      </c>
      <c r="YR8" s="308">
        <v>176467.49</v>
      </c>
      <c r="YS8" s="308">
        <v>289848.84000000003</v>
      </c>
      <c r="YT8" s="308">
        <v>14545310.189999998</v>
      </c>
      <c r="YU8" s="308">
        <v>915653.16</v>
      </c>
      <c r="YV8" s="308">
        <v>1152056.3499999999</v>
      </c>
      <c r="YW8" s="308">
        <v>664076.93999999994</v>
      </c>
      <c r="YX8" s="308">
        <v>2371605.5500000003</v>
      </c>
      <c r="YY8" s="308">
        <v>268972.08999999997</v>
      </c>
      <c r="YZ8" s="308">
        <v>962903.67</v>
      </c>
      <c r="ZA8" s="308">
        <v>15594626.219999999</v>
      </c>
      <c r="ZB8" s="308">
        <v>1141444.1100000001</v>
      </c>
      <c r="ZC8" s="308">
        <v>917591.6100000001</v>
      </c>
      <c r="ZD8" s="308">
        <v>1338775.01</v>
      </c>
      <c r="ZE8" s="308">
        <v>630950.24000000011</v>
      </c>
      <c r="ZF8" s="308">
        <v>607069.97</v>
      </c>
      <c r="ZG8" s="308">
        <v>930239.77</v>
      </c>
      <c r="ZH8" s="308">
        <v>454698.25</v>
      </c>
      <c r="ZI8" s="308">
        <v>2734092.6799999997</v>
      </c>
      <c r="ZJ8" s="308">
        <v>39954074</v>
      </c>
      <c r="ZK8" s="308">
        <v>684813.57</v>
      </c>
      <c r="ZL8" s="308">
        <v>3110993.78</v>
      </c>
      <c r="ZM8" s="308">
        <v>6836774.5500000007</v>
      </c>
      <c r="ZN8" s="308">
        <v>2303022.25</v>
      </c>
      <c r="ZO8" s="308">
        <v>506150.15</v>
      </c>
      <c r="ZP8" s="308">
        <v>879732.37</v>
      </c>
      <c r="ZQ8" s="308">
        <v>2778941.1599999997</v>
      </c>
      <c r="ZR8" s="308">
        <v>4338705.24</v>
      </c>
      <c r="ZS8" s="308">
        <v>3421638.1999999997</v>
      </c>
      <c r="ZT8" s="308">
        <v>41740</v>
      </c>
      <c r="ZU8" s="308">
        <v>532305.14</v>
      </c>
      <c r="ZV8" s="308">
        <v>473019.45</v>
      </c>
      <c r="ZW8" s="308">
        <v>2506876.5099999998</v>
      </c>
      <c r="ZX8" s="308">
        <v>528049.29999999993</v>
      </c>
      <c r="ZY8" s="308">
        <v>507461.43999999994</v>
      </c>
      <c r="ZZ8" s="308">
        <v>387101.14</v>
      </c>
      <c r="AAA8" s="308">
        <v>343502.76</v>
      </c>
      <c r="AAB8" s="308">
        <v>508045.68999999994</v>
      </c>
      <c r="AAC8" s="308">
        <v>400607.69000000006</v>
      </c>
      <c r="AAD8" s="308">
        <v>324755.12</v>
      </c>
      <c r="AAE8" s="308">
        <v>238076.99000000002</v>
      </c>
      <c r="AAF8" s="308">
        <v>16826031</v>
      </c>
      <c r="AAG8" s="308">
        <v>498863</v>
      </c>
      <c r="AAH8" s="308">
        <v>2048779.8699999999</v>
      </c>
      <c r="AAI8" s="308">
        <v>1114445.8999999999</v>
      </c>
      <c r="AAJ8" s="308">
        <v>528981</v>
      </c>
      <c r="AAK8" s="308">
        <v>1695064</v>
      </c>
      <c r="AAL8" s="308">
        <v>878515</v>
      </c>
      <c r="AAM8" s="308">
        <v>118802478.38000001</v>
      </c>
      <c r="AAN8" s="308">
        <v>648855.87000000011</v>
      </c>
      <c r="AAO8" s="308">
        <v>314106.96000000002</v>
      </c>
      <c r="AAP8" s="308">
        <v>3933044.4099999997</v>
      </c>
      <c r="AAQ8" s="308">
        <v>2963552.4099999997</v>
      </c>
      <c r="AAR8" s="308">
        <v>894355.33</v>
      </c>
      <c r="AAS8" s="308">
        <v>1314703.4100000001</v>
      </c>
      <c r="AAT8" s="308">
        <v>1009363.44</v>
      </c>
      <c r="AAU8" s="308">
        <v>2760628.3000000003</v>
      </c>
      <c r="AAV8" s="308">
        <v>1241746.46</v>
      </c>
      <c r="AAW8" s="308">
        <v>1937140.9000000001</v>
      </c>
      <c r="AAX8" s="308">
        <v>6097898.25</v>
      </c>
      <c r="AAY8" s="308">
        <v>4472449.5699999994</v>
      </c>
      <c r="AAZ8" s="308">
        <v>517798.17999999993</v>
      </c>
      <c r="ABA8" s="308">
        <v>534496.05999999994</v>
      </c>
      <c r="ABB8" s="308">
        <v>635072.41</v>
      </c>
      <c r="ABC8" s="308">
        <v>522555.73</v>
      </c>
      <c r="ABD8" s="308">
        <v>490971.52999999997</v>
      </c>
      <c r="ABE8" s="308">
        <v>453941.51</v>
      </c>
      <c r="ABF8" s="308">
        <v>11944298.34</v>
      </c>
      <c r="ABG8" s="308">
        <v>4847012.09</v>
      </c>
      <c r="ABH8" s="308">
        <v>166563</v>
      </c>
      <c r="ABI8" s="308">
        <v>593099.99</v>
      </c>
      <c r="ABJ8" s="308">
        <v>134142.97999999998</v>
      </c>
      <c r="ABK8" s="308">
        <v>303646.61</v>
      </c>
      <c r="ABL8" s="308">
        <v>220441.5</v>
      </c>
      <c r="ABM8" s="308">
        <v>13029501.73</v>
      </c>
      <c r="ABN8" s="308">
        <v>327354.42</v>
      </c>
      <c r="ABO8" s="308">
        <v>348591.62000000005</v>
      </c>
      <c r="ABP8" s="308">
        <v>1212599.6499999999</v>
      </c>
      <c r="ABQ8" s="308">
        <v>1268658.57</v>
      </c>
      <c r="ABR8" s="308">
        <v>986491.67</v>
      </c>
      <c r="ABS8" s="308">
        <v>395312.51</v>
      </c>
      <c r="ABT8" s="308">
        <v>735169.74</v>
      </c>
      <c r="ABU8" s="308">
        <v>1240</v>
      </c>
      <c r="ABV8" s="308">
        <v>12605104.230000002</v>
      </c>
      <c r="ABW8" s="308">
        <v>366394.94</v>
      </c>
      <c r="ABX8" s="308">
        <v>698780.26</v>
      </c>
      <c r="ABY8" s="308">
        <v>575717.91</v>
      </c>
      <c r="ABZ8" s="308">
        <v>272922.83999999997</v>
      </c>
      <c r="ACA8" s="308">
        <v>2593063.92</v>
      </c>
      <c r="ACB8" s="308">
        <v>408124</v>
      </c>
      <c r="ACC8" s="308">
        <v>507464.37000000005</v>
      </c>
      <c r="ACD8" s="308">
        <v>535377.27</v>
      </c>
      <c r="ACE8" s="308">
        <v>1058449.02</v>
      </c>
      <c r="ACF8" s="308">
        <v>420909.97</v>
      </c>
      <c r="ACG8" s="308">
        <v>38206625</v>
      </c>
      <c r="ACH8" s="308">
        <v>665543.69000000006</v>
      </c>
      <c r="ACI8" s="308">
        <v>1405973.19</v>
      </c>
      <c r="ACJ8" s="308">
        <v>1308394.42</v>
      </c>
      <c r="ACK8" s="308">
        <v>590533.28</v>
      </c>
      <c r="ACL8" s="308">
        <v>1911920.7</v>
      </c>
      <c r="ACM8" s="308">
        <v>1333841.67</v>
      </c>
      <c r="ACN8" s="308">
        <v>5388523.6600000001</v>
      </c>
      <c r="ACO8" s="308">
        <v>10738280.66</v>
      </c>
      <c r="ACP8" s="308">
        <v>837511.03999999992</v>
      </c>
      <c r="ACQ8" s="308">
        <v>813439.81</v>
      </c>
      <c r="ACR8" s="308">
        <v>2820295.6</v>
      </c>
      <c r="ACS8" s="308">
        <v>1109980</v>
      </c>
      <c r="ACT8" s="308">
        <v>7418306.9000000004</v>
      </c>
      <c r="ACU8" s="308">
        <v>809779.80999999994</v>
      </c>
      <c r="ACV8" s="308">
        <v>1375515.7400000002</v>
      </c>
      <c r="ACW8" s="308">
        <v>606445.96</v>
      </c>
      <c r="ACX8" s="308">
        <v>398897.03</v>
      </c>
      <c r="ACY8" s="308">
        <v>674360.98</v>
      </c>
      <c r="ACZ8" s="308">
        <v>114616</v>
      </c>
      <c r="ADA8" s="308">
        <v>69637.25</v>
      </c>
      <c r="ADB8" s="308">
        <v>159246</v>
      </c>
      <c r="ADC8" s="308">
        <v>359113</v>
      </c>
      <c r="ADD8" s="308">
        <v>10965227.890000001</v>
      </c>
      <c r="ADE8" s="308">
        <v>7258844.7299999995</v>
      </c>
      <c r="ADF8" s="308">
        <v>162535.83000000002</v>
      </c>
      <c r="ADG8" s="308">
        <v>135313</v>
      </c>
      <c r="ADH8" s="308">
        <v>660446.85</v>
      </c>
      <c r="ADI8" s="308">
        <v>488433.5</v>
      </c>
      <c r="ADJ8" s="308">
        <v>369998.14</v>
      </c>
      <c r="ADK8" s="308">
        <v>353823.5</v>
      </c>
      <c r="ADL8" s="308">
        <v>347222.52</v>
      </c>
      <c r="ADM8" s="308">
        <v>33095539.499999996</v>
      </c>
      <c r="ADN8" s="308">
        <v>772525.94000000006</v>
      </c>
      <c r="ADO8" s="308">
        <v>849015.39</v>
      </c>
      <c r="ADP8" s="308">
        <v>10697870.809999997</v>
      </c>
      <c r="ADQ8" s="308">
        <v>118292.13</v>
      </c>
      <c r="ADR8" s="308">
        <v>226739.77</v>
      </c>
      <c r="ADS8" s="308">
        <v>413710.51</v>
      </c>
      <c r="ADT8" s="308">
        <v>202568.91</v>
      </c>
      <c r="ADU8" s="308">
        <v>54361569.539999999</v>
      </c>
      <c r="ADV8" s="308">
        <v>1313891.4500000002</v>
      </c>
      <c r="ADW8" s="308">
        <v>2129323.85</v>
      </c>
      <c r="ADX8" s="308">
        <v>369998.48000000004</v>
      </c>
      <c r="ADY8" s="308">
        <v>266602.75</v>
      </c>
      <c r="ADZ8" s="308">
        <v>694537</v>
      </c>
      <c r="AEA8" s="308">
        <v>498645.74</v>
      </c>
      <c r="AEB8" s="308">
        <v>625033.99</v>
      </c>
      <c r="AEC8" s="308">
        <v>607181</v>
      </c>
      <c r="AED8" s="308">
        <v>551196.15999999992</v>
      </c>
      <c r="AEE8" s="308">
        <v>816508.9</v>
      </c>
      <c r="AEF8" s="308">
        <v>2824376.42</v>
      </c>
      <c r="AEG8" s="308">
        <v>445292.9</v>
      </c>
      <c r="AEH8" s="308">
        <v>436390.97000000003</v>
      </c>
      <c r="AEI8" s="308">
        <v>596272.71000000008</v>
      </c>
      <c r="AEJ8" s="308">
        <v>1041714.2500000001</v>
      </c>
      <c r="AEK8" s="308">
        <v>529873.38</v>
      </c>
      <c r="AEL8" s="308">
        <v>2643352.4700000002</v>
      </c>
      <c r="AEM8" s="308">
        <v>223157.42</v>
      </c>
      <c r="AEN8" s="308">
        <v>541790.96999999986</v>
      </c>
      <c r="AEO8" s="308">
        <v>32365663.550000001</v>
      </c>
      <c r="AEP8" s="308">
        <v>2003870.74</v>
      </c>
      <c r="AEQ8" s="308">
        <v>1374127.2100000002</v>
      </c>
      <c r="AER8" s="308">
        <v>1195087.73</v>
      </c>
      <c r="AES8" s="308">
        <v>660008.85</v>
      </c>
      <c r="AET8" s="308">
        <v>3441880.95</v>
      </c>
      <c r="AEU8" s="308">
        <v>587990.36</v>
      </c>
      <c r="AEV8" s="308">
        <v>1258330.83</v>
      </c>
      <c r="AEW8" s="308">
        <v>758654.17</v>
      </c>
      <c r="AEX8" s="308">
        <v>337063.03</v>
      </c>
      <c r="AEY8" s="308">
        <v>11856015.399999999</v>
      </c>
      <c r="AEZ8" s="308">
        <v>8662998.1400000006</v>
      </c>
      <c r="AFA8" s="308">
        <v>1075818.03</v>
      </c>
      <c r="AFB8" s="308">
        <v>773007.56</v>
      </c>
      <c r="AFC8" s="308">
        <v>808661.83</v>
      </c>
      <c r="AFD8" s="308">
        <v>580813.60000000009</v>
      </c>
      <c r="AFE8" s="308">
        <v>463190.24</v>
      </c>
      <c r="AFF8" s="308">
        <v>379645.9</v>
      </c>
      <c r="AFG8" s="308">
        <v>773526.2</v>
      </c>
      <c r="AFH8" s="308">
        <v>380388.37</v>
      </c>
      <c r="AFI8" s="308">
        <v>241518.16</v>
      </c>
      <c r="AFJ8" s="308">
        <v>169544.37000000002</v>
      </c>
      <c r="AFK8" s="308">
        <v>420280.19000000006</v>
      </c>
      <c r="AFL8" s="308">
        <v>15584446.65</v>
      </c>
      <c r="AFM8" s="308">
        <v>1244977.1100000001</v>
      </c>
      <c r="AFN8" s="308">
        <v>442674.19999999995</v>
      </c>
      <c r="AFO8" s="308">
        <v>418996.25</v>
      </c>
      <c r="AFP8" s="308">
        <v>446766.88</v>
      </c>
      <c r="AFQ8" s="308">
        <v>133836.91999999998</v>
      </c>
      <c r="AFR8" s="308">
        <v>296572.73000000004</v>
      </c>
      <c r="AFS8" s="308">
        <v>629251.00999999989</v>
      </c>
      <c r="AFT8" s="308">
        <v>623881.51</v>
      </c>
      <c r="AFU8" s="308">
        <v>366599.94</v>
      </c>
      <c r="AFV8" s="308">
        <v>1859053.1300000001</v>
      </c>
      <c r="AFW8" s="308">
        <v>383873.68</v>
      </c>
      <c r="AFX8" s="308">
        <v>25311683.75</v>
      </c>
      <c r="AFY8" s="308">
        <v>735939.57000000007</v>
      </c>
      <c r="AFZ8" s="308">
        <v>1264462.7200000002</v>
      </c>
      <c r="AGA8" s="308">
        <v>953730.09</v>
      </c>
      <c r="AGB8" s="308">
        <v>4201791.8999999994</v>
      </c>
      <c r="AGC8" s="308">
        <v>840086.25</v>
      </c>
      <c r="AGD8" s="308">
        <v>490372.92</v>
      </c>
      <c r="AGE8" s="308">
        <v>740179.47</v>
      </c>
      <c r="AGF8" s="308">
        <v>847431.35000000009</v>
      </c>
      <c r="AGG8" s="308">
        <v>952829.96</v>
      </c>
      <c r="AGH8" s="308">
        <v>765517.47</v>
      </c>
      <c r="AGI8" s="308">
        <v>27898977.550000001</v>
      </c>
      <c r="AGJ8" s="308">
        <v>3362330.7899999996</v>
      </c>
      <c r="AGK8" s="308">
        <v>571797.51</v>
      </c>
      <c r="AGL8" s="308">
        <v>579855.5</v>
      </c>
      <c r="AGM8" s="308">
        <v>731584.63</v>
      </c>
      <c r="AGN8" s="308">
        <v>1552124.1400000001</v>
      </c>
      <c r="AGO8" s="308">
        <v>234672.48</v>
      </c>
      <c r="AGP8" s="308">
        <v>422096.36999999994</v>
      </c>
      <c r="AGQ8" s="308">
        <v>42430854.349999994</v>
      </c>
      <c r="AGR8" s="308">
        <v>15842157.560000001</v>
      </c>
      <c r="AGS8" s="308">
        <v>713964.54</v>
      </c>
      <c r="AGT8" s="308">
        <v>1167253.17</v>
      </c>
      <c r="AGU8" s="308">
        <v>2130254.0299999998</v>
      </c>
      <c r="AGV8" s="308">
        <v>887827.73</v>
      </c>
      <c r="AGW8" s="308">
        <v>429706.63999999996</v>
      </c>
      <c r="AGX8" s="308">
        <v>2663635.69</v>
      </c>
      <c r="AGY8" s="308">
        <v>419905.36</v>
      </c>
      <c r="AGZ8" s="308">
        <v>992030.29</v>
      </c>
      <c r="AHA8" s="308">
        <v>1158729.73</v>
      </c>
      <c r="AHB8" s="308">
        <v>495160.89</v>
      </c>
      <c r="AHC8" s="308">
        <v>632560.44999999995</v>
      </c>
      <c r="AHD8" s="308">
        <v>363239.77999999997</v>
      </c>
      <c r="AHE8" s="308">
        <v>622351.09</v>
      </c>
      <c r="AHF8" s="308">
        <v>677072.12</v>
      </c>
      <c r="AHG8" s="308">
        <v>377576.60000000003</v>
      </c>
      <c r="AHH8" s="308">
        <v>9899129.2000000011</v>
      </c>
      <c r="AHI8" s="308">
        <v>916685.87000000011</v>
      </c>
      <c r="AHJ8" s="308">
        <v>538844.59000000008</v>
      </c>
      <c r="AHK8" s="308">
        <v>865638.87</v>
      </c>
      <c r="AHL8" s="308">
        <v>1869443.4400000002</v>
      </c>
      <c r="AHM8" s="308">
        <v>477429.97</v>
      </c>
      <c r="AHN8" s="308">
        <v>364128.26</v>
      </c>
      <c r="AHO8" s="308">
        <v>3321504196.1199989</v>
      </c>
    </row>
    <row r="9" spans="1:899" ht="21" x14ac:dyDescent="0.4">
      <c r="A9" s="297" t="s">
        <v>6</v>
      </c>
      <c r="B9" s="297" t="s">
        <v>7</v>
      </c>
      <c r="C9" s="308">
        <v>402625503.15000004</v>
      </c>
      <c r="D9" s="308">
        <v>9796146.3399999999</v>
      </c>
      <c r="E9" s="308">
        <v>31860691.510000002</v>
      </c>
      <c r="F9" s="308">
        <v>4188699.08</v>
      </c>
      <c r="G9" s="308">
        <v>22920870.41</v>
      </c>
      <c r="H9" s="308">
        <v>7272078.79</v>
      </c>
      <c r="I9" s="308">
        <v>11301174.860000001</v>
      </c>
      <c r="J9" s="308">
        <v>4025579.29</v>
      </c>
      <c r="K9" s="308">
        <v>7854195.4199999999</v>
      </c>
      <c r="L9" s="308">
        <v>5754375.6899999995</v>
      </c>
      <c r="M9" s="308">
        <v>3067726.75</v>
      </c>
      <c r="N9" s="308">
        <v>5242846.3899999997</v>
      </c>
      <c r="O9" s="308">
        <v>459611.31</v>
      </c>
      <c r="P9" s="308">
        <v>4139361.91</v>
      </c>
      <c r="Q9" s="308">
        <v>3187680.66</v>
      </c>
      <c r="R9" s="308">
        <v>16563017</v>
      </c>
      <c r="S9" s="308">
        <v>13332270.889999999</v>
      </c>
      <c r="T9" s="308">
        <v>1076744.8</v>
      </c>
      <c r="U9" s="308">
        <v>353556649.94999999</v>
      </c>
      <c r="V9" s="308">
        <v>49585024.390000001</v>
      </c>
      <c r="W9" s="308">
        <v>3134012.66</v>
      </c>
      <c r="X9" s="308">
        <v>4607914.93</v>
      </c>
      <c r="Y9" s="308">
        <v>6005257.6900000004</v>
      </c>
      <c r="Z9" s="308">
        <v>5382251.8399999999</v>
      </c>
      <c r="AA9" s="308">
        <v>2456511.2200000002</v>
      </c>
      <c r="AB9" s="308">
        <v>41538125.270000003</v>
      </c>
      <c r="AC9" s="308">
        <v>4862455.7700000005</v>
      </c>
      <c r="AD9" s="308">
        <v>5408820.8200000003</v>
      </c>
      <c r="AE9" s="308">
        <v>56565042.750000007</v>
      </c>
      <c r="AF9" s="308">
        <v>4312777.9200000009</v>
      </c>
      <c r="AG9" s="308">
        <v>13447909.9</v>
      </c>
      <c r="AH9" s="308">
        <v>7187627.959999999</v>
      </c>
      <c r="AI9" s="308">
        <v>3906426.99</v>
      </c>
      <c r="AJ9" s="308">
        <v>2381898.04</v>
      </c>
      <c r="AK9" s="308">
        <v>2058564.1</v>
      </c>
      <c r="AL9" s="308">
        <v>9609680.2400000002</v>
      </c>
      <c r="AM9" s="308">
        <v>1088797.1800000002</v>
      </c>
      <c r="AN9" s="308">
        <v>3411506.6199999996</v>
      </c>
      <c r="AO9" s="308">
        <v>1857741.2100000002</v>
      </c>
      <c r="AP9" s="308">
        <v>3109947.01</v>
      </c>
      <c r="AQ9" s="308">
        <v>943900.04</v>
      </c>
      <c r="AR9" s="308">
        <v>557674.93999999994</v>
      </c>
      <c r="AS9" s="308">
        <v>208400587.29000002</v>
      </c>
      <c r="AT9" s="308">
        <v>2320441.5299999998</v>
      </c>
      <c r="AU9" s="308">
        <v>2605130.34</v>
      </c>
      <c r="AV9" s="308">
        <v>6063795.5800000001</v>
      </c>
      <c r="AW9" s="308">
        <v>14844404.75</v>
      </c>
      <c r="AX9" s="308">
        <v>10145384.050000001</v>
      </c>
      <c r="AY9" s="308">
        <v>4999976.51</v>
      </c>
      <c r="AZ9" s="308">
        <v>7590719.5699999994</v>
      </c>
      <c r="BA9" s="308">
        <v>2279388.65</v>
      </c>
      <c r="BB9" s="308">
        <v>1816871.95</v>
      </c>
      <c r="BC9" s="308">
        <v>1627077</v>
      </c>
      <c r="BD9" s="308">
        <v>961153.6</v>
      </c>
      <c r="BE9" s="308">
        <v>44595389.210000001</v>
      </c>
      <c r="BF9" s="308">
        <v>0</v>
      </c>
      <c r="BG9" s="308">
        <v>826705</v>
      </c>
      <c r="BH9" s="308">
        <v>199770802.31</v>
      </c>
      <c r="BI9" s="308">
        <v>79485603.850000009</v>
      </c>
      <c r="BJ9" s="308">
        <v>6307966.7100000009</v>
      </c>
      <c r="BK9" s="308">
        <v>7590557.6100000003</v>
      </c>
      <c r="BL9" s="308">
        <v>10345684.219999999</v>
      </c>
      <c r="BM9" s="308">
        <v>5696460.0999999996</v>
      </c>
      <c r="BN9" s="308">
        <v>6343096.25</v>
      </c>
      <c r="BO9" s="308">
        <v>0</v>
      </c>
      <c r="BP9" s="308">
        <v>0</v>
      </c>
      <c r="BQ9" s="308">
        <v>243332827.46999997</v>
      </c>
      <c r="BR9" s="308">
        <v>14981946.639999999</v>
      </c>
      <c r="BS9" s="308">
        <v>6597634.4199999999</v>
      </c>
      <c r="BT9" s="308">
        <v>13498658.569999998</v>
      </c>
      <c r="BU9" s="308">
        <v>6257505.6499999994</v>
      </c>
      <c r="BV9" s="308">
        <v>3926666.24</v>
      </c>
      <c r="BW9" s="308">
        <v>5439321.71</v>
      </c>
      <c r="BX9" s="308">
        <v>8058983.29</v>
      </c>
      <c r="BY9" s="308">
        <v>45837853.819999993</v>
      </c>
      <c r="BZ9" s="308">
        <v>4350151.03</v>
      </c>
      <c r="CA9" s="308">
        <v>7319194.8100000005</v>
      </c>
      <c r="CB9" s="308">
        <v>18063375.57</v>
      </c>
      <c r="CC9" s="308">
        <v>3682755.33</v>
      </c>
      <c r="CD9" s="308">
        <v>1770830.34</v>
      </c>
      <c r="CE9" s="308">
        <v>1298774.3500000001</v>
      </c>
      <c r="CF9" s="308">
        <v>438981550.92000002</v>
      </c>
      <c r="CG9" s="308">
        <v>2816790.3299999996</v>
      </c>
      <c r="CH9" s="308">
        <v>17678246.800000001</v>
      </c>
      <c r="CI9" s="308">
        <v>3189330.8800000004</v>
      </c>
      <c r="CJ9" s="308">
        <v>5751401.46</v>
      </c>
      <c r="CK9" s="308">
        <v>8344742.2400000002</v>
      </c>
      <c r="CL9" s="308">
        <v>4558299.3</v>
      </c>
      <c r="CM9" s="308">
        <v>11334632.6</v>
      </c>
      <c r="CN9" s="308">
        <v>3550365.9699999997</v>
      </c>
      <c r="CO9" s="308">
        <v>3692735.09</v>
      </c>
      <c r="CP9" s="308">
        <v>2161972.85</v>
      </c>
      <c r="CQ9" s="308">
        <v>10266641.710000001</v>
      </c>
      <c r="CR9" s="308">
        <v>3961623.73</v>
      </c>
      <c r="CS9" s="308">
        <v>149693753.25999999</v>
      </c>
      <c r="CT9" s="308">
        <v>2503121.0699999998</v>
      </c>
      <c r="CU9" s="308">
        <v>4876632.08</v>
      </c>
      <c r="CV9" s="308">
        <v>9845028.9799999986</v>
      </c>
      <c r="CW9" s="308">
        <v>2160701.39</v>
      </c>
      <c r="CX9" s="308">
        <v>12818134.93</v>
      </c>
      <c r="CY9" s="308">
        <v>2582269.6800000002</v>
      </c>
      <c r="CZ9" s="308">
        <v>1390734.5</v>
      </c>
      <c r="DA9" s="308">
        <v>115844272.69</v>
      </c>
      <c r="DB9" s="308">
        <v>117992835.29000001</v>
      </c>
      <c r="DC9" s="308">
        <v>12395094.540000001</v>
      </c>
      <c r="DD9" s="308">
        <v>5872128.9199999999</v>
      </c>
      <c r="DE9" s="308">
        <v>11591632.93</v>
      </c>
      <c r="DF9" s="308">
        <v>4820366.72</v>
      </c>
      <c r="DG9" s="308">
        <v>2716854.3499999996</v>
      </c>
      <c r="DH9" s="308">
        <v>6885363.1500000004</v>
      </c>
      <c r="DI9" s="308">
        <v>1169231</v>
      </c>
      <c r="DJ9" s="308">
        <v>519110289.13</v>
      </c>
      <c r="DK9" s="308">
        <v>6963110.7300000004</v>
      </c>
      <c r="DL9" s="308">
        <v>5380059.9899999993</v>
      </c>
      <c r="DM9" s="308">
        <v>18159487.530000001</v>
      </c>
      <c r="DN9" s="308">
        <v>9965281.3200000003</v>
      </c>
      <c r="DO9" s="308">
        <v>10656514.779999999</v>
      </c>
      <c r="DP9" s="308">
        <v>18328270.420000002</v>
      </c>
      <c r="DQ9" s="308">
        <v>3575609.56</v>
      </c>
      <c r="DR9" s="308">
        <v>14354055.279999999</v>
      </c>
      <c r="DS9" s="308">
        <v>156530839.42000002</v>
      </c>
      <c r="DT9" s="308">
        <v>5315954.79</v>
      </c>
      <c r="DU9" s="308">
        <v>35661714.340000004</v>
      </c>
      <c r="DV9" s="308">
        <v>24428237.329999998</v>
      </c>
      <c r="DW9" s="308">
        <v>3908883.0400000005</v>
      </c>
      <c r="DX9" s="308">
        <v>10984025.189999999</v>
      </c>
      <c r="DY9" s="308">
        <v>6670290.0999999996</v>
      </c>
      <c r="DZ9" s="308">
        <v>1010617.55</v>
      </c>
      <c r="EA9" s="308">
        <v>2953073.4599999995</v>
      </c>
      <c r="EB9" s="308">
        <v>2843562.18</v>
      </c>
      <c r="EC9" s="308">
        <v>20852138.770000003</v>
      </c>
      <c r="ED9" s="308">
        <v>89810808.25</v>
      </c>
      <c r="EE9" s="308">
        <v>83511316.769999996</v>
      </c>
      <c r="EF9" s="308">
        <v>4213823.79</v>
      </c>
      <c r="EG9" s="308">
        <v>7011594.4899999993</v>
      </c>
      <c r="EH9" s="308">
        <v>8473725.0099999998</v>
      </c>
      <c r="EI9" s="308">
        <v>9173751.6600000001</v>
      </c>
      <c r="EJ9" s="308">
        <v>17795422.489999998</v>
      </c>
      <c r="EK9" s="308">
        <v>4798402.55</v>
      </c>
      <c r="EL9" s="308">
        <v>7312391.8499999996</v>
      </c>
      <c r="EM9" s="308">
        <v>380736189.75</v>
      </c>
      <c r="EN9" s="308">
        <v>6117232.2700000005</v>
      </c>
      <c r="EO9" s="308">
        <v>4054316.06</v>
      </c>
      <c r="EP9" s="308">
        <v>8798723.6100000013</v>
      </c>
      <c r="EQ9" s="308">
        <v>2511444.9299999997</v>
      </c>
      <c r="ER9" s="308">
        <v>2648414.7199999997</v>
      </c>
      <c r="ES9" s="308">
        <v>8318292.04</v>
      </c>
      <c r="ET9" s="308">
        <v>17623914.5</v>
      </c>
      <c r="EU9" s="308">
        <v>2642279.2399999998</v>
      </c>
      <c r="EV9" s="308">
        <v>109394207.51000001</v>
      </c>
      <c r="EW9" s="308">
        <v>2192480.21</v>
      </c>
      <c r="EX9" s="308">
        <v>3329797.0300000003</v>
      </c>
      <c r="EY9" s="308">
        <v>5585666.5899999999</v>
      </c>
      <c r="EZ9" s="308">
        <v>9147554.8300000001</v>
      </c>
      <c r="FA9" s="308">
        <v>13644784.139999999</v>
      </c>
      <c r="FB9" s="308">
        <v>6272774.5</v>
      </c>
      <c r="FC9" s="308">
        <v>3398914.08</v>
      </c>
      <c r="FD9" s="308">
        <v>4460546.3</v>
      </c>
      <c r="FE9" s="308">
        <v>2106162.27</v>
      </c>
      <c r="FF9" s="308">
        <v>4229111.3600000003</v>
      </c>
      <c r="FG9" s="308">
        <v>985281.52</v>
      </c>
      <c r="FH9" s="308">
        <v>114615134.19999999</v>
      </c>
      <c r="FI9" s="308">
        <v>3348198.58</v>
      </c>
      <c r="FJ9" s="308">
        <v>8404901.9000000004</v>
      </c>
      <c r="FK9" s="308">
        <v>6510621.6900000004</v>
      </c>
      <c r="FL9" s="308">
        <v>10582403.609999999</v>
      </c>
      <c r="FM9" s="308">
        <v>6769039.9000000004</v>
      </c>
      <c r="FN9" s="308">
        <v>1289041.5</v>
      </c>
      <c r="FO9" s="308">
        <v>626493.5</v>
      </c>
      <c r="FP9" s="308">
        <v>319110664.67000002</v>
      </c>
      <c r="FQ9" s="308">
        <v>11581395.260000002</v>
      </c>
      <c r="FR9" s="308">
        <v>12505427.25</v>
      </c>
      <c r="FS9" s="308">
        <v>5805127.7500000009</v>
      </c>
      <c r="FT9" s="308">
        <v>9455431.0700000022</v>
      </c>
      <c r="FU9" s="308">
        <v>6603814.2299999995</v>
      </c>
      <c r="FV9" s="308">
        <v>12573768.209999999</v>
      </c>
      <c r="FW9" s="308">
        <v>8976391.0299999993</v>
      </c>
      <c r="FX9" s="308">
        <v>6262379.4800000004</v>
      </c>
      <c r="FY9" s="308">
        <v>9533283.3800000008</v>
      </c>
      <c r="FZ9" s="308">
        <v>6326034.959999999</v>
      </c>
      <c r="GA9" s="308">
        <v>5996605.0599999996</v>
      </c>
      <c r="GB9" s="308">
        <v>1859630.65</v>
      </c>
      <c r="GC9" s="308">
        <v>273409</v>
      </c>
      <c r="GD9" s="308">
        <v>161242162.63</v>
      </c>
      <c r="GE9" s="308">
        <v>2786808.9999999995</v>
      </c>
      <c r="GF9" s="308">
        <v>3320042.1100000003</v>
      </c>
      <c r="GG9" s="308">
        <v>33792109.469999999</v>
      </c>
      <c r="GH9" s="308">
        <v>9496504.4000000004</v>
      </c>
      <c r="GI9" s="308">
        <v>4770077.120000001</v>
      </c>
      <c r="GJ9" s="308">
        <v>6287808.6900000004</v>
      </c>
      <c r="GK9" s="308">
        <v>28546587.140000001</v>
      </c>
      <c r="GL9" s="308">
        <v>2591957.1799999997</v>
      </c>
      <c r="GM9" s="308">
        <v>1134063</v>
      </c>
      <c r="GN9" s="308">
        <v>417952.25</v>
      </c>
      <c r="GO9" s="308">
        <v>871075.25</v>
      </c>
      <c r="GP9" s="308">
        <v>110402145.85999998</v>
      </c>
      <c r="GQ9" s="308">
        <v>41961985.079999998</v>
      </c>
      <c r="GR9" s="308">
        <v>8338007.6499999994</v>
      </c>
      <c r="GS9" s="308">
        <v>27834124.169999998</v>
      </c>
      <c r="GT9" s="308">
        <v>4345364.4799999995</v>
      </c>
      <c r="GU9" s="308">
        <v>9365895.6500000004</v>
      </c>
      <c r="GV9" s="308">
        <v>7861364.4100000001</v>
      </c>
      <c r="GW9" s="308">
        <v>2567150.06</v>
      </c>
      <c r="GX9" s="308">
        <v>112782371.88</v>
      </c>
      <c r="GY9" s="308">
        <v>20698069.98</v>
      </c>
      <c r="GZ9" s="308">
        <v>15440909.549999999</v>
      </c>
      <c r="HA9" s="308">
        <v>7666917.1000000006</v>
      </c>
      <c r="HB9" s="308">
        <v>324292460.5</v>
      </c>
      <c r="HC9" s="308">
        <v>24982466.930000003</v>
      </c>
      <c r="HD9" s="308">
        <v>10277249.220000001</v>
      </c>
      <c r="HE9" s="308">
        <v>8054744.7000000002</v>
      </c>
      <c r="HF9" s="308">
        <v>10219797.66</v>
      </c>
      <c r="HG9" s="308">
        <v>39231396.170000002</v>
      </c>
      <c r="HH9" s="308">
        <v>287616.67</v>
      </c>
      <c r="HI9" s="308">
        <v>72014677.560000002</v>
      </c>
      <c r="HJ9" s="308">
        <v>2385906.1800000002</v>
      </c>
      <c r="HK9" s="308">
        <v>5146192.4000000004</v>
      </c>
      <c r="HL9" s="308">
        <v>2523727.87</v>
      </c>
      <c r="HM9" s="308">
        <v>3214318.18</v>
      </c>
      <c r="HN9" s="308">
        <v>3689914.0300000003</v>
      </c>
      <c r="HO9" s="308">
        <v>5538143.4299999997</v>
      </c>
      <c r="HP9" s="308">
        <v>1301208</v>
      </c>
      <c r="HQ9" s="308">
        <v>199144681.66</v>
      </c>
      <c r="HR9" s="308">
        <v>43213972.289999999</v>
      </c>
      <c r="HS9" s="308">
        <v>6482952.9900000002</v>
      </c>
      <c r="HT9" s="308">
        <v>4333733.51</v>
      </c>
      <c r="HU9" s="308">
        <v>4884935.4399999995</v>
      </c>
      <c r="HV9" s="308">
        <v>4203884.3499999996</v>
      </c>
      <c r="HW9" s="308">
        <v>7646933</v>
      </c>
      <c r="HX9" s="308">
        <v>7533017.8500000006</v>
      </c>
      <c r="HY9" s="308">
        <v>6669637.4699999997</v>
      </c>
      <c r="HZ9" s="308">
        <v>4777327.5599999996</v>
      </c>
      <c r="IA9" s="308">
        <v>3355091.9299999997</v>
      </c>
      <c r="IB9" s="308">
        <v>4396306.879999999</v>
      </c>
      <c r="IC9" s="308">
        <v>1683188.4500000002</v>
      </c>
      <c r="ID9" s="308">
        <v>9367473.6300000008</v>
      </c>
      <c r="IE9" s="308">
        <v>4027312.7399999993</v>
      </c>
      <c r="IF9" s="308">
        <v>4966944.74</v>
      </c>
      <c r="IG9" s="308">
        <v>216442907.56</v>
      </c>
      <c r="IH9" s="308">
        <v>70662060.690000013</v>
      </c>
      <c r="II9" s="308">
        <v>4914095.87</v>
      </c>
      <c r="IJ9" s="308">
        <v>10529004.879999999</v>
      </c>
      <c r="IK9" s="308">
        <v>16371192.420000002</v>
      </c>
      <c r="IL9" s="308">
        <v>11044156.860000001</v>
      </c>
      <c r="IM9" s="308">
        <v>3338740.54</v>
      </c>
      <c r="IN9" s="308">
        <v>2256956.65</v>
      </c>
      <c r="IO9" s="308">
        <v>1938610.01</v>
      </c>
      <c r="IP9" s="308">
        <v>2311603.13</v>
      </c>
      <c r="IQ9" s="308">
        <v>4425000.6599999992</v>
      </c>
      <c r="IR9" s="308">
        <v>326233928.29999995</v>
      </c>
      <c r="IS9" s="308">
        <v>79863031</v>
      </c>
      <c r="IT9" s="308">
        <v>8611971.6500000004</v>
      </c>
      <c r="IU9" s="308">
        <v>5695202.7000000002</v>
      </c>
      <c r="IV9" s="308">
        <v>2847648.4099999997</v>
      </c>
      <c r="IW9" s="308">
        <v>2447140.54</v>
      </c>
      <c r="IX9" s="308">
        <v>5541804.9199999999</v>
      </c>
      <c r="IY9" s="308">
        <v>2060291.4599999997</v>
      </c>
      <c r="IZ9" s="308">
        <v>5843984.0600000005</v>
      </c>
      <c r="JA9" s="308">
        <v>14631600.52</v>
      </c>
      <c r="JB9" s="308">
        <v>4227580.2300000004</v>
      </c>
      <c r="JC9" s="308">
        <v>2938048.89</v>
      </c>
      <c r="JD9" s="308">
        <v>143230599.92999998</v>
      </c>
      <c r="JE9" s="308">
        <v>38515474.109999999</v>
      </c>
      <c r="JF9" s="308">
        <v>4474207.6400000006</v>
      </c>
      <c r="JG9" s="308">
        <v>2419067.2200000002</v>
      </c>
      <c r="JH9" s="308">
        <v>4486425.5</v>
      </c>
      <c r="JI9" s="308">
        <v>5864905.21</v>
      </c>
      <c r="JJ9" s="308">
        <v>120262423.41000001</v>
      </c>
      <c r="JK9" s="308">
        <v>6869969.5999999996</v>
      </c>
      <c r="JL9" s="308">
        <v>11343682.530000001</v>
      </c>
      <c r="JM9" s="308">
        <v>14444126.659999998</v>
      </c>
      <c r="JN9" s="308">
        <v>5958359.7199999997</v>
      </c>
      <c r="JO9" s="308">
        <v>23606648.210000001</v>
      </c>
      <c r="JP9" s="308">
        <v>6503323.9800000004</v>
      </c>
      <c r="JQ9" s="308">
        <v>253397712.97999999</v>
      </c>
      <c r="JR9" s="308">
        <v>45049887.170000002</v>
      </c>
      <c r="JS9" s="308">
        <v>4847436.67</v>
      </c>
      <c r="JT9" s="308">
        <v>1493787</v>
      </c>
      <c r="JU9" s="308">
        <v>7224659.9000000004</v>
      </c>
      <c r="JV9" s="308">
        <v>1541519.22</v>
      </c>
      <c r="JW9" s="308">
        <v>41979561.019999996</v>
      </c>
      <c r="JX9" s="308">
        <v>8211371.7100000018</v>
      </c>
      <c r="JY9" s="308">
        <v>3030434.4200000004</v>
      </c>
      <c r="JZ9" s="308">
        <v>11769665.33</v>
      </c>
      <c r="KA9" s="308">
        <v>2712226.87</v>
      </c>
      <c r="KB9" s="308">
        <v>7313506.8000000007</v>
      </c>
      <c r="KC9" s="308">
        <v>1917300.2800000003</v>
      </c>
      <c r="KD9" s="308">
        <v>781385.35</v>
      </c>
      <c r="KE9" s="308">
        <v>2825506.11</v>
      </c>
      <c r="KF9" s="308">
        <v>305731603.55000001</v>
      </c>
      <c r="KG9" s="308">
        <v>14577282</v>
      </c>
      <c r="KH9" s="308">
        <v>7827993.0599999996</v>
      </c>
      <c r="KI9" s="308">
        <v>12538409.93</v>
      </c>
      <c r="KJ9" s="308">
        <v>25168281.939999998</v>
      </c>
      <c r="KK9" s="308">
        <v>6179020.8899999997</v>
      </c>
      <c r="KL9" s="308">
        <v>23990082.470000003</v>
      </c>
      <c r="KM9" s="308">
        <v>5769423.4100000001</v>
      </c>
      <c r="KN9" s="308">
        <v>8025863.5500000007</v>
      </c>
      <c r="KO9" s="308">
        <v>88920745.390000001</v>
      </c>
      <c r="KP9" s="308">
        <v>10362072.139999999</v>
      </c>
      <c r="KQ9" s="308">
        <v>7712987.4699999997</v>
      </c>
      <c r="KR9" s="308">
        <v>21235543.329999998</v>
      </c>
      <c r="KS9" s="308">
        <v>3496336.9</v>
      </c>
      <c r="KT9" s="308">
        <v>10632424.689999999</v>
      </c>
      <c r="KU9" s="308">
        <v>128565774.32999998</v>
      </c>
      <c r="KV9" s="308">
        <v>10039559.25</v>
      </c>
      <c r="KW9" s="308">
        <v>213063371.05999997</v>
      </c>
      <c r="KX9" s="308">
        <v>6478455.3799999999</v>
      </c>
      <c r="KY9" s="308">
        <v>3646745.98</v>
      </c>
      <c r="KZ9" s="308">
        <v>12516637.379999999</v>
      </c>
      <c r="LA9" s="308">
        <v>24953416.660000004</v>
      </c>
      <c r="LB9" s="308">
        <v>19772088.399999999</v>
      </c>
      <c r="LC9" s="308">
        <v>4236470.7299999995</v>
      </c>
      <c r="LD9" s="308">
        <v>4111360.7300000004</v>
      </c>
      <c r="LE9" s="308">
        <v>600837795.12</v>
      </c>
      <c r="LF9" s="308">
        <v>45032882.469999999</v>
      </c>
      <c r="LG9" s="308">
        <v>67957151.450000003</v>
      </c>
      <c r="LH9" s="308">
        <v>87704834.5</v>
      </c>
      <c r="LI9" s="308">
        <v>9312099.6500000004</v>
      </c>
      <c r="LJ9" s="308">
        <v>4713658.7699999996</v>
      </c>
      <c r="LK9" s="308">
        <v>4153174.37</v>
      </c>
      <c r="LL9" s="308">
        <v>7547718.6900000004</v>
      </c>
      <c r="LM9" s="308">
        <v>12158725.450000001</v>
      </c>
      <c r="LN9" s="308">
        <v>8842328.4699999988</v>
      </c>
      <c r="LO9" s="308">
        <v>650918.25</v>
      </c>
      <c r="LP9" s="308">
        <v>88261684.930000007</v>
      </c>
      <c r="LQ9" s="308">
        <v>14081265.02</v>
      </c>
      <c r="LR9" s="308">
        <v>8380124.6100000003</v>
      </c>
      <c r="LS9" s="308">
        <v>139879884.32000002</v>
      </c>
      <c r="LT9" s="308">
        <v>57835064.600000009</v>
      </c>
      <c r="LU9" s="308">
        <v>298321682.76999998</v>
      </c>
      <c r="LV9" s="308">
        <v>71829508.420000002</v>
      </c>
      <c r="LW9" s="308">
        <v>27431742.720000003</v>
      </c>
      <c r="LX9" s="308">
        <v>15993702.609999998</v>
      </c>
      <c r="LY9" s="308">
        <v>23942683.93</v>
      </c>
      <c r="LZ9" s="308">
        <v>25305170.59</v>
      </c>
      <c r="MA9" s="308">
        <v>16428867.550000001</v>
      </c>
      <c r="MB9" s="308">
        <v>41330243.409999996</v>
      </c>
      <c r="MC9" s="308">
        <v>29839916.349999998</v>
      </c>
      <c r="MD9" s="308">
        <v>6535360.2000000002</v>
      </c>
      <c r="ME9" s="308">
        <v>306726068.11000001</v>
      </c>
      <c r="MF9" s="308">
        <v>7734177.5799999991</v>
      </c>
      <c r="MG9" s="308">
        <v>4249444</v>
      </c>
      <c r="MH9" s="308">
        <v>2510285.37</v>
      </c>
      <c r="MI9" s="308">
        <v>2467728.77</v>
      </c>
      <c r="MJ9" s="308">
        <v>5755819.75</v>
      </c>
      <c r="MK9" s="308">
        <v>6850023.1399999997</v>
      </c>
      <c r="ML9" s="308">
        <v>6744490.8199999994</v>
      </c>
      <c r="MM9" s="308">
        <v>6916995.4200000009</v>
      </c>
      <c r="MN9" s="308">
        <v>2074844.32</v>
      </c>
      <c r="MO9" s="308">
        <v>4874234.1300000008</v>
      </c>
      <c r="MP9" s="308">
        <v>3756876.94</v>
      </c>
      <c r="MQ9" s="308">
        <v>144334907.21000001</v>
      </c>
      <c r="MR9" s="308">
        <v>1733546.68</v>
      </c>
      <c r="MS9" s="308">
        <v>12045696.119999999</v>
      </c>
      <c r="MT9" s="308">
        <v>4892700.08</v>
      </c>
      <c r="MU9" s="308">
        <v>7407626.8700000001</v>
      </c>
      <c r="MV9" s="308">
        <v>14577762.42</v>
      </c>
      <c r="MW9" s="308">
        <v>21707142.290000003</v>
      </c>
      <c r="MX9" s="308">
        <v>7154150.96</v>
      </c>
      <c r="MY9" s="308">
        <v>6022200.8499999996</v>
      </c>
      <c r="MZ9" s="308">
        <v>1157597.3899999999</v>
      </c>
      <c r="NA9" s="308">
        <v>484050</v>
      </c>
      <c r="NB9" s="308">
        <v>456502766</v>
      </c>
      <c r="NC9" s="308">
        <v>13616334.210000001</v>
      </c>
      <c r="ND9" s="308">
        <v>1680292.6</v>
      </c>
      <c r="NE9" s="308">
        <v>17397517</v>
      </c>
      <c r="NF9" s="308">
        <v>2437770.4900000002</v>
      </c>
      <c r="NG9" s="308">
        <v>10224741.34</v>
      </c>
      <c r="NH9" s="308">
        <v>33254579.469999999</v>
      </c>
      <c r="NI9" s="308">
        <v>8105056.3399999999</v>
      </c>
      <c r="NJ9" s="308">
        <v>694808.24</v>
      </c>
      <c r="NK9" s="308">
        <v>4618898.38</v>
      </c>
      <c r="NL9" s="308">
        <v>2799062</v>
      </c>
      <c r="NM9" s="308">
        <v>2853191.61</v>
      </c>
      <c r="NN9" s="308">
        <v>80240563.290000007</v>
      </c>
      <c r="NO9" s="308">
        <v>8058308.9800000004</v>
      </c>
      <c r="NP9" s="308">
        <v>3539091.9899999998</v>
      </c>
      <c r="NQ9" s="308">
        <v>0</v>
      </c>
      <c r="NR9" s="308">
        <v>11370034.239999998</v>
      </c>
      <c r="NS9" s="308">
        <v>261543.07</v>
      </c>
      <c r="NT9" s="308">
        <v>782111.25</v>
      </c>
      <c r="NU9" s="308">
        <v>145773862.59999999</v>
      </c>
      <c r="NV9" s="308">
        <v>24693348</v>
      </c>
      <c r="NW9" s="308">
        <v>4019609.93</v>
      </c>
      <c r="NX9" s="308">
        <v>2597714.98</v>
      </c>
      <c r="NY9" s="308">
        <v>3943184.57</v>
      </c>
      <c r="NZ9" s="308">
        <v>3567362.2800000003</v>
      </c>
      <c r="OA9" s="308">
        <v>2966255</v>
      </c>
      <c r="OB9" s="308">
        <v>172617347.86000001</v>
      </c>
      <c r="OC9" s="308">
        <v>4822723</v>
      </c>
      <c r="OD9" s="308">
        <v>3051608.9699999997</v>
      </c>
      <c r="OE9" s="308">
        <v>33786555.339999996</v>
      </c>
      <c r="OF9" s="308">
        <v>9908188.4599999972</v>
      </c>
      <c r="OG9" s="308">
        <v>6914593.2700000005</v>
      </c>
      <c r="OH9" s="308">
        <v>3865389.4699999997</v>
      </c>
      <c r="OI9" s="308">
        <v>1163321.73</v>
      </c>
      <c r="OJ9" s="308">
        <v>708203.39</v>
      </c>
      <c r="OK9" s="308">
        <v>105140407.58999999</v>
      </c>
      <c r="OL9" s="308">
        <v>26156624.799999997</v>
      </c>
      <c r="OM9" s="308">
        <v>82132261.150000006</v>
      </c>
      <c r="ON9" s="308">
        <v>3621079.7600000002</v>
      </c>
      <c r="OO9" s="308">
        <v>3412636.65</v>
      </c>
      <c r="OP9" s="308">
        <v>210203.5</v>
      </c>
      <c r="OQ9" s="308">
        <v>86756925.560000002</v>
      </c>
      <c r="OR9" s="308">
        <v>2665033.98</v>
      </c>
      <c r="OS9" s="308">
        <v>3967386.5799999996</v>
      </c>
      <c r="OT9" s="308">
        <v>5113240</v>
      </c>
      <c r="OU9" s="308">
        <v>10369608.51</v>
      </c>
      <c r="OV9" s="308">
        <v>30104576.960000001</v>
      </c>
      <c r="OW9" s="308">
        <v>2704137.63</v>
      </c>
      <c r="OX9" s="308">
        <v>268315</v>
      </c>
      <c r="OY9" s="308">
        <v>165903.47</v>
      </c>
      <c r="OZ9" s="308">
        <v>151872810.05000001</v>
      </c>
      <c r="PA9" s="308">
        <v>3799237.1599999997</v>
      </c>
      <c r="PB9" s="308">
        <v>48246472.050000004</v>
      </c>
      <c r="PC9" s="308">
        <v>4665607.9399999995</v>
      </c>
      <c r="PD9" s="308">
        <v>24135564.899999999</v>
      </c>
      <c r="PE9" s="308">
        <v>18337865.719999999</v>
      </c>
      <c r="PF9" s="308">
        <v>4227151.45</v>
      </c>
      <c r="PG9" s="308">
        <v>3524124.0300000003</v>
      </c>
      <c r="PH9" s="308">
        <v>9161356.25</v>
      </c>
      <c r="PI9" s="308">
        <v>3425522.3499999996</v>
      </c>
      <c r="PJ9" s="308">
        <v>13534952.699999999</v>
      </c>
      <c r="PK9" s="308">
        <v>22773669</v>
      </c>
      <c r="PL9" s="308">
        <v>5571513</v>
      </c>
      <c r="PM9" s="308">
        <v>39685580.649999991</v>
      </c>
      <c r="PN9" s="308">
        <v>1952888.5</v>
      </c>
      <c r="PO9" s="308">
        <v>1051411.5</v>
      </c>
      <c r="PP9" s="308">
        <v>517348</v>
      </c>
      <c r="PQ9" s="308">
        <v>632323</v>
      </c>
      <c r="PR9" s="308">
        <v>360982712.39999998</v>
      </c>
      <c r="PS9" s="308">
        <v>6575933.5</v>
      </c>
      <c r="PT9" s="308">
        <v>5149043.0799999991</v>
      </c>
      <c r="PU9" s="308">
        <v>7843252.2599999998</v>
      </c>
      <c r="PV9" s="308">
        <v>80025945.170000017</v>
      </c>
      <c r="PW9" s="308">
        <v>4730700.92</v>
      </c>
      <c r="PX9" s="308">
        <v>20856884.140000001</v>
      </c>
      <c r="PY9" s="308">
        <v>4393402.97</v>
      </c>
      <c r="PZ9" s="308">
        <v>23043658.579999998</v>
      </c>
      <c r="QA9" s="308">
        <v>2890916.33</v>
      </c>
      <c r="QB9" s="308">
        <v>24625505.169999998</v>
      </c>
      <c r="QC9" s="308">
        <v>5585309.5</v>
      </c>
      <c r="QD9" s="308">
        <v>10431096.810000001</v>
      </c>
      <c r="QE9" s="308">
        <v>7236743.6699999999</v>
      </c>
      <c r="QF9" s="308">
        <v>9054658.4399999995</v>
      </c>
      <c r="QG9" s="308">
        <v>21906257.460000001</v>
      </c>
      <c r="QH9" s="308">
        <v>9812135.9299999997</v>
      </c>
      <c r="QI9" s="308">
        <v>3977502.7600000002</v>
      </c>
      <c r="QJ9" s="308">
        <v>2407924.38</v>
      </c>
      <c r="QK9" s="308">
        <v>12093397.720000001</v>
      </c>
      <c r="QL9" s="308">
        <v>19186053.73</v>
      </c>
      <c r="QM9" s="308">
        <v>2325448.7800000003</v>
      </c>
      <c r="QN9" s="308">
        <v>0</v>
      </c>
      <c r="QO9" s="308">
        <v>45151</v>
      </c>
      <c r="QP9" s="308">
        <v>0</v>
      </c>
      <c r="QQ9" s="308">
        <v>0</v>
      </c>
      <c r="QR9" s="308">
        <v>203199784.95999998</v>
      </c>
      <c r="QS9" s="308">
        <v>3286360.1</v>
      </c>
      <c r="QT9" s="308">
        <v>33286239.359999999</v>
      </c>
      <c r="QU9" s="308">
        <v>7312976.5</v>
      </c>
      <c r="QV9" s="308">
        <v>6072162.1600000001</v>
      </c>
      <c r="QW9" s="308">
        <v>30270332.270000003</v>
      </c>
      <c r="QX9" s="308">
        <v>5653584.9100000001</v>
      </c>
      <c r="QY9" s="308">
        <v>9002736.8800000008</v>
      </c>
      <c r="QZ9" s="308">
        <v>28446872.970000003</v>
      </c>
      <c r="RA9" s="308">
        <v>3723906.9000000004</v>
      </c>
      <c r="RB9" s="308">
        <v>2974774.61</v>
      </c>
      <c r="RC9" s="308">
        <v>1030438</v>
      </c>
      <c r="RD9" s="308">
        <v>386664</v>
      </c>
      <c r="RE9" s="308">
        <v>359519257.88999999</v>
      </c>
      <c r="RF9" s="308">
        <v>23552953.16</v>
      </c>
      <c r="RG9" s="308">
        <v>17399783.23</v>
      </c>
      <c r="RH9" s="308">
        <v>10541402.08</v>
      </c>
      <c r="RI9" s="308">
        <v>4939519.3900000006</v>
      </c>
      <c r="RJ9" s="308">
        <v>11106746.529999999</v>
      </c>
      <c r="RK9" s="308">
        <v>27618797.489999998</v>
      </c>
      <c r="RL9" s="308">
        <v>3124259.02</v>
      </c>
      <c r="RM9" s="308">
        <v>14045333.079999998</v>
      </c>
      <c r="RN9" s="308">
        <v>21283298.809999999</v>
      </c>
      <c r="RO9" s="308">
        <v>33797048.240000002</v>
      </c>
      <c r="RP9" s="308">
        <v>8594979.1900000013</v>
      </c>
      <c r="RQ9" s="308">
        <v>2951357.0700000003</v>
      </c>
      <c r="RR9" s="308">
        <v>7492149.0699999994</v>
      </c>
      <c r="RS9" s="308">
        <v>3268124.59</v>
      </c>
      <c r="RT9" s="308">
        <v>3604147.66</v>
      </c>
      <c r="RU9" s="308">
        <v>4697401.33</v>
      </c>
      <c r="RV9" s="308">
        <v>1714801.0499999998</v>
      </c>
      <c r="RW9" s="308">
        <v>780489</v>
      </c>
      <c r="RX9" s="308">
        <v>1603084.65</v>
      </c>
      <c r="RY9" s="308">
        <v>98565130.879999995</v>
      </c>
      <c r="RZ9" s="308">
        <v>9921874.7199999988</v>
      </c>
      <c r="SA9" s="308">
        <v>5096297.6399999997</v>
      </c>
      <c r="SB9" s="308">
        <v>3618056</v>
      </c>
      <c r="SC9" s="308">
        <v>1332898.49</v>
      </c>
      <c r="SD9" s="308">
        <v>14803793.060000001</v>
      </c>
      <c r="SE9" s="308">
        <v>3059161.4800000004</v>
      </c>
      <c r="SF9" s="308">
        <v>14386729.460000001</v>
      </c>
      <c r="SG9" s="308">
        <v>3462535</v>
      </c>
      <c r="SH9" s="308">
        <v>2465411.92</v>
      </c>
      <c r="SI9" s="308">
        <v>25061010.66</v>
      </c>
      <c r="SJ9" s="308">
        <v>0</v>
      </c>
      <c r="SK9" s="308">
        <v>42658301.829999998</v>
      </c>
      <c r="SL9" s="308">
        <v>4832455</v>
      </c>
      <c r="SM9" s="308">
        <v>3715780.9699999997</v>
      </c>
      <c r="SN9" s="308">
        <v>15881992.100000001</v>
      </c>
      <c r="SO9" s="308">
        <v>4973776.53</v>
      </c>
      <c r="SP9" s="308">
        <v>6982027.7999999998</v>
      </c>
      <c r="SQ9" s="308">
        <v>4686981.16</v>
      </c>
      <c r="SR9" s="308">
        <v>1640407.51</v>
      </c>
      <c r="SS9" s="308">
        <v>138487663.42000002</v>
      </c>
      <c r="ST9" s="308">
        <v>1934011.98</v>
      </c>
      <c r="SU9" s="308">
        <v>7734623.8700000001</v>
      </c>
      <c r="SV9" s="308">
        <v>3504557.05</v>
      </c>
      <c r="SW9" s="308">
        <v>2196612.54</v>
      </c>
      <c r="SX9" s="308">
        <v>3344195.2</v>
      </c>
      <c r="SY9" s="308">
        <v>6411589.7400000002</v>
      </c>
      <c r="SZ9" s="308">
        <v>14810498.559999999</v>
      </c>
      <c r="TA9" s="308">
        <v>4041245.3799999994</v>
      </c>
      <c r="TB9" s="308">
        <v>3106482.0500000003</v>
      </c>
      <c r="TC9" s="308">
        <v>2611482.98</v>
      </c>
      <c r="TD9" s="308">
        <v>11963701.120000001</v>
      </c>
      <c r="TE9" s="308">
        <v>2891914.77</v>
      </c>
      <c r="TF9" s="308">
        <v>2262265.59</v>
      </c>
      <c r="TG9" s="308">
        <v>333233733.84000003</v>
      </c>
      <c r="TH9" s="308">
        <v>3032399.5199999996</v>
      </c>
      <c r="TI9" s="308">
        <v>3152778.94</v>
      </c>
      <c r="TJ9" s="308">
        <v>14734602.859999999</v>
      </c>
      <c r="TK9" s="308">
        <v>13402336.190000001</v>
      </c>
      <c r="TL9" s="308">
        <v>7510989.4800000004</v>
      </c>
      <c r="TM9" s="308">
        <v>1534752.6800000002</v>
      </c>
      <c r="TN9" s="308">
        <v>41649912.440000005</v>
      </c>
      <c r="TO9" s="308">
        <v>4627287.8</v>
      </c>
      <c r="TP9" s="308">
        <v>22999384.490000002</v>
      </c>
      <c r="TQ9" s="308">
        <v>11454641.120000001</v>
      </c>
      <c r="TR9" s="308">
        <v>2905972</v>
      </c>
      <c r="TS9" s="308">
        <v>2216884.42</v>
      </c>
      <c r="TT9" s="308">
        <v>6765739.8700000001</v>
      </c>
      <c r="TU9" s="308">
        <v>3354756.85</v>
      </c>
      <c r="TV9" s="308">
        <v>2998739.18</v>
      </c>
      <c r="TW9" s="308">
        <v>60863077.039999999</v>
      </c>
      <c r="TX9" s="308">
        <v>3437776.07</v>
      </c>
      <c r="TY9" s="308">
        <v>145199928.22999999</v>
      </c>
      <c r="TZ9" s="308">
        <v>14240143.540000001</v>
      </c>
      <c r="UA9" s="308">
        <v>3879309.74</v>
      </c>
      <c r="UB9" s="308">
        <v>2745350</v>
      </c>
      <c r="UC9" s="308">
        <v>77111972.329999998</v>
      </c>
      <c r="UD9" s="308">
        <v>1275304.1399999999</v>
      </c>
      <c r="UE9" s="308">
        <v>612966</v>
      </c>
      <c r="UF9" s="308">
        <v>928306.53999999992</v>
      </c>
      <c r="UG9" s="308">
        <v>781705</v>
      </c>
      <c r="UH9" s="308">
        <v>72553903.920000002</v>
      </c>
      <c r="UI9" s="308">
        <v>7799325.6000000006</v>
      </c>
      <c r="UJ9" s="308">
        <v>4418815.9799999995</v>
      </c>
      <c r="UK9" s="308">
        <v>8938785.1699999999</v>
      </c>
      <c r="UL9" s="308">
        <v>3711602.4699999997</v>
      </c>
      <c r="UM9" s="308">
        <v>3566613.15</v>
      </c>
      <c r="UN9" s="308">
        <v>501863812.73000002</v>
      </c>
      <c r="UO9" s="308">
        <v>5988440.4199999999</v>
      </c>
      <c r="UP9" s="308">
        <v>5153121.54</v>
      </c>
      <c r="UQ9" s="308">
        <v>46085217.689999998</v>
      </c>
      <c r="UR9" s="308">
        <v>1243020.8899999999</v>
      </c>
      <c r="US9" s="308">
        <v>4101524.62</v>
      </c>
      <c r="UT9" s="308">
        <v>23937080.059999999</v>
      </c>
      <c r="UU9" s="308">
        <v>3706427.88</v>
      </c>
      <c r="UV9" s="308">
        <v>2595587.25</v>
      </c>
      <c r="UW9" s="308">
        <v>5234946.0599999996</v>
      </c>
      <c r="UX9" s="308">
        <v>5596800.9299999997</v>
      </c>
      <c r="UY9" s="308">
        <v>16428104.43</v>
      </c>
      <c r="UZ9" s="308">
        <v>4602558.29</v>
      </c>
      <c r="VA9" s="308">
        <v>11428741.5</v>
      </c>
      <c r="VB9" s="308">
        <v>3546104.83</v>
      </c>
      <c r="VC9" s="308">
        <v>2785080.48</v>
      </c>
      <c r="VD9" s="308">
        <v>1714437.42</v>
      </c>
      <c r="VE9" s="308">
        <v>2785323.0100000002</v>
      </c>
      <c r="VF9" s="308">
        <v>19352289.550000001</v>
      </c>
      <c r="VG9" s="308">
        <v>830118.49</v>
      </c>
      <c r="VH9" s="308">
        <v>723311.36</v>
      </c>
      <c r="VI9" s="308">
        <v>738245</v>
      </c>
      <c r="VJ9" s="308">
        <v>191616339.88999999</v>
      </c>
      <c r="VK9" s="308">
        <v>7577316</v>
      </c>
      <c r="VL9" s="308">
        <v>8147403.5399999991</v>
      </c>
      <c r="VM9" s="308">
        <v>13898172.040000001</v>
      </c>
      <c r="VN9" s="308">
        <v>7680206.9199999999</v>
      </c>
      <c r="VO9" s="308">
        <v>24080146.219999999</v>
      </c>
      <c r="VP9" s="308">
        <v>6792549.0899999999</v>
      </c>
      <c r="VQ9" s="308">
        <v>4031184.27</v>
      </c>
      <c r="VR9" s="308">
        <v>1121773.3699999999</v>
      </c>
      <c r="VS9" s="308">
        <v>37378111.690000005</v>
      </c>
      <c r="VT9" s="308">
        <v>4613944.7399999993</v>
      </c>
      <c r="VU9" s="308">
        <v>10839740</v>
      </c>
      <c r="VV9" s="308">
        <v>6007603.1600000001</v>
      </c>
      <c r="VW9" s="308">
        <v>3273489.6799999997</v>
      </c>
      <c r="VX9" s="308">
        <v>4097535.5600000005</v>
      </c>
      <c r="VY9" s="308">
        <v>956950451.54999983</v>
      </c>
      <c r="VZ9" s="308">
        <v>9968508.9499999993</v>
      </c>
      <c r="WA9" s="308">
        <v>4415655.459999999</v>
      </c>
      <c r="WB9" s="308">
        <v>4750051.62</v>
      </c>
      <c r="WC9" s="308">
        <v>3589988.0300000003</v>
      </c>
      <c r="WD9" s="308">
        <v>5493365.8699999992</v>
      </c>
      <c r="WE9" s="308">
        <v>9993142.4999999981</v>
      </c>
      <c r="WF9" s="308">
        <v>11011869.6</v>
      </c>
      <c r="WG9" s="308">
        <v>8597899.7400000002</v>
      </c>
      <c r="WH9" s="308">
        <v>9295478.7199999988</v>
      </c>
      <c r="WI9" s="308">
        <v>6373584.8200000003</v>
      </c>
      <c r="WJ9" s="308">
        <v>22348298.920000002</v>
      </c>
      <c r="WK9" s="308">
        <v>8982814.9800000004</v>
      </c>
      <c r="WL9" s="308">
        <v>14173954.810000001</v>
      </c>
      <c r="WM9" s="308">
        <v>24636493.329999998</v>
      </c>
      <c r="WN9" s="308">
        <v>7141775.25</v>
      </c>
      <c r="WO9" s="308">
        <v>9830809.6100000013</v>
      </c>
      <c r="WP9" s="308">
        <v>10791916.540000001</v>
      </c>
      <c r="WQ9" s="308">
        <v>3761489.52</v>
      </c>
      <c r="WR9" s="308">
        <v>14104472.18</v>
      </c>
      <c r="WS9" s="308">
        <v>36595115.120000005</v>
      </c>
      <c r="WT9" s="308">
        <v>3038404.4499999997</v>
      </c>
      <c r="WU9" s="308">
        <v>5016161.8099999996</v>
      </c>
      <c r="WV9" s="308">
        <v>2866792.17</v>
      </c>
      <c r="WW9" s="308">
        <v>2826374.25</v>
      </c>
      <c r="WX9" s="308">
        <v>3565298.99</v>
      </c>
      <c r="WY9" s="308">
        <v>3120214.67</v>
      </c>
      <c r="WZ9" s="308">
        <v>3237207.67</v>
      </c>
      <c r="XA9" s="308">
        <v>38820770</v>
      </c>
      <c r="XB9" s="308">
        <v>4317805.9400000004</v>
      </c>
      <c r="XC9" s="308">
        <v>1444003</v>
      </c>
      <c r="XD9" s="308">
        <v>1226580.21</v>
      </c>
      <c r="XE9" s="308">
        <v>178814</v>
      </c>
      <c r="XF9" s="308">
        <v>285287854.53999996</v>
      </c>
      <c r="XG9" s="308">
        <v>6576225.1699999999</v>
      </c>
      <c r="XH9" s="308">
        <v>5511148.3700000001</v>
      </c>
      <c r="XI9" s="308">
        <v>90649734.400000006</v>
      </c>
      <c r="XJ9" s="308">
        <v>7109159.4800000004</v>
      </c>
      <c r="XK9" s="308">
        <v>10010116.02</v>
      </c>
      <c r="XL9" s="308">
        <v>19545038.59</v>
      </c>
      <c r="XM9" s="308">
        <v>7885382.7699999996</v>
      </c>
      <c r="XN9" s="308">
        <v>9692212.4500000011</v>
      </c>
      <c r="XO9" s="308">
        <v>16886864.5</v>
      </c>
      <c r="XP9" s="308">
        <v>11166758.950000001</v>
      </c>
      <c r="XQ9" s="308">
        <v>3959375.42</v>
      </c>
      <c r="XR9" s="308">
        <v>7175701.2599999998</v>
      </c>
      <c r="XS9" s="308">
        <v>5495833.9199999999</v>
      </c>
      <c r="XT9" s="308">
        <v>3101915.87</v>
      </c>
      <c r="XU9" s="308">
        <v>2943698.81</v>
      </c>
      <c r="XV9" s="308">
        <v>2142377.87</v>
      </c>
      <c r="XW9" s="308">
        <v>3004459.83</v>
      </c>
      <c r="XX9" s="308">
        <v>6028227.79</v>
      </c>
      <c r="XY9" s="308">
        <v>2849537.33</v>
      </c>
      <c r="XZ9" s="308">
        <v>4932076.26</v>
      </c>
      <c r="YA9" s="308">
        <v>2340013.9500000002</v>
      </c>
      <c r="YB9" s="308">
        <v>2832492.69</v>
      </c>
      <c r="YC9" s="308">
        <v>413989665.61999995</v>
      </c>
      <c r="YD9" s="308">
        <v>7096730.21</v>
      </c>
      <c r="YE9" s="308">
        <v>31063395.710000001</v>
      </c>
      <c r="YF9" s="308">
        <v>4316944.41</v>
      </c>
      <c r="YG9" s="308">
        <v>37150026.75</v>
      </c>
      <c r="YH9" s="308">
        <v>4962775.3499999996</v>
      </c>
      <c r="YI9" s="308">
        <v>16442639.529999999</v>
      </c>
      <c r="YJ9" s="308">
        <v>4393858.6000000006</v>
      </c>
      <c r="YK9" s="308">
        <v>30430470.27</v>
      </c>
      <c r="YL9" s="308">
        <v>13052880.199999999</v>
      </c>
      <c r="YM9" s="308">
        <v>10707013.439999999</v>
      </c>
      <c r="YN9" s="308">
        <v>4629105.75</v>
      </c>
      <c r="YO9" s="308">
        <v>3773359.0100000002</v>
      </c>
      <c r="YP9" s="308">
        <v>2861438.13</v>
      </c>
      <c r="YQ9" s="308">
        <v>1496385.7300000002</v>
      </c>
      <c r="YR9" s="308">
        <v>1025781</v>
      </c>
      <c r="YS9" s="308">
        <v>1085994.0400000003</v>
      </c>
      <c r="YT9" s="308">
        <v>93069774.170000002</v>
      </c>
      <c r="YU9" s="308">
        <v>7551386.1600000001</v>
      </c>
      <c r="YV9" s="308">
        <v>9023745.9499999993</v>
      </c>
      <c r="YW9" s="308">
        <v>2265842.5499999998</v>
      </c>
      <c r="YX9" s="308">
        <v>18798429.530000001</v>
      </c>
      <c r="YY9" s="308">
        <v>2835308.86</v>
      </c>
      <c r="YZ9" s="308">
        <v>7966200.7599999998</v>
      </c>
      <c r="ZA9" s="308">
        <v>100587154.82999998</v>
      </c>
      <c r="ZB9" s="308">
        <v>4743724.46</v>
      </c>
      <c r="ZC9" s="308">
        <v>5314479.3599999994</v>
      </c>
      <c r="ZD9" s="308">
        <v>12829344.83</v>
      </c>
      <c r="ZE9" s="308">
        <v>3288657.8000000003</v>
      </c>
      <c r="ZF9" s="308">
        <v>5043719.5</v>
      </c>
      <c r="ZG9" s="308">
        <v>3627930.11</v>
      </c>
      <c r="ZH9" s="308">
        <v>2967319.1199999996</v>
      </c>
      <c r="ZI9" s="308">
        <v>25619014.349999998</v>
      </c>
      <c r="ZJ9" s="308">
        <v>303251846.56000006</v>
      </c>
      <c r="ZK9" s="308">
        <v>5535909.7800000003</v>
      </c>
      <c r="ZL9" s="308">
        <v>19285808.75</v>
      </c>
      <c r="ZM9" s="308">
        <v>39297640.560000002</v>
      </c>
      <c r="ZN9" s="308">
        <v>15023115.699999999</v>
      </c>
      <c r="ZO9" s="308">
        <v>2393574.48</v>
      </c>
      <c r="ZP9" s="308">
        <v>5574870.3799999999</v>
      </c>
      <c r="ZQ9" s="308">
        <v>11582023.200000001</v>
      </c>
      <c r="ZR9" s="308">
        <v>18664147.490000002</v>
      </c>
      <c r="ZS9" s="308">
        <v>16837559.969999999</v>
      </c>
      <c r="ZT9" s="308">
        <v>368587.25</v>
      </c>
      <c r="ZU9" s="308">
        <v>2768873.94</v>
      </c>
      <c r="ZV9" s="308">
        <v>4175830.22</v>
      </c>
      <c r="ZW9" s="308">
        <v>10811797.369999999</v>
      </c>
      <c r="ZX9" s="308">
        <v>3047388.0500000003</v>
      </c>
      <c r="ZY9" s="308">
        <v>2797973.4600000004</v>
      </c>
      <c r="ZZ9" s="308">
        <v>3202545.08</v>
      </c>
      <c r="AAA9" s="308">
        <v>3130404.03</v>
      </c>
      <c r="AAB9" s="308">
        <v>2185972.96</v>
      </c>
      <c r="AAC9" s="308">
        <v>1578909.31</v>
      </c>
      <c r="AAD9" s="308">
        <v>1111059.43</v>
      </c>
      <c r="AAE9" s="308">
        <v>831958.57</v>
      </c>
      <c r="AAF9" s="308">
        <v>120006290.83000001</v>
      </c>
      <c r="AAG9" s="308">
        <v>3743958.5500000003</v>
      </c>
      <c r="AAH9" s="308">
        <v>10406328.399999999</v>
      </c>
      <c r="AAI9" s="308">
        <v>7122995.5499999998</v>
      </c>
      <c r="AAJ9" s="308">
        <v>4259999</v>
      </c>
      <c r="AAK9" s="308">
        <v>10732241.289999999</v>
      </c>
      <c r="AAL9" s="308">
        <v>4068103.9</v>
      </c>
      <c r="AAM9" s="308">
        <v>966655529.40999997</v>
      </c>
      <c r="AAN9" s="308">
        <v>5990294</v>
      </c>
      <c r="AAO9" s="308">
        <v>2183452.7799999998</v>
      </c>
      <c r="AAP9" s="308">
        <v>23962845.82</v>
      </c>
      <c r="AAQ9" s="308">
        <v>24590909.269999996</v>
      </c>
      <c r="AAR9" s="308">
        <v>3852998.96</v>
      </c>
      <c r="AAS9" s="308">
        <v>5059046.33</v>
      </c>
      <c r="AAT9" s="308">
        <v>8087552.7599999998</v>
      </c>
      <c r="AAU9" s="308">
        <v>14457123.370000001</v>
      </c>
      <c r="AAV9" s="308">
        <v>5205916.8899999997</v>
      </c>
      <c r="AAW9" s="308">
        <v>12009665.509999998</v>
      </c>
      <c r="AAX9" s="308">
        <v>55662149.940000005</v>
      </c>
      <c r="AAY9" s="308">
        <v>18933839.900000002</v>
      </c>
      <c r="AAZ9" s="308">
        <v>3092245.01</v>
      </c>
      <c r="ABA9" s="308">
        <v>3187822.9899999998</v>
      </c>
      <c r="ABB9" s="308">
        <v>3130614.06</v>
      </c>
      <c r="ABC9" s="308">
        <v>2413212.9900000002</v>
      </c>
      <c r="ABD9" s="308">
        <v>4613160.2299999995</v>
      </c>
      <c r="ABE9" s="308">
        <v>2796663.85</v>
      </c>
      <c r="ABF9" s="308">
        <v>58256145.030000001</v>
      </c>
      <c r="ABG9" s="308">
        <v>52783192.289999999</v>
      </c>
      <c r="ABH9" s="308">
        <v>3619079.03</v>
      </c>
      <c r="ABI9" s="308">
        <v>1832415.1800000002</v>
      </c>
      <c r="ABJ9" s="308">
        <v>755063.09000000008</v>
      </c>
      <c r="ABK9" s="308">
        <v>874093.45000000007</v>
      </c>
      <c r="ABL9" s="308">
        <v>1264297.6200000001</v>
      </c>
      <c r="ABM9" s="308">
        <v>85641027</v>
      </c>
      <c r="ABN9" s="308">
        <v>3916871.93</v>
      </c>
      <c r="ABO9" s="308">
        <v>2057113.25</v>
      </c>
      <c r="ABP9" s="308">
        <v>5563788.25</v>
      </c>
      <c r="ABQ9" s="308">
        <v>7745542.5900000008</v>
      </c>
      <c r="ABR9" s="308">
        <v>4128150.86</v>
      </c>
      <c r="ABS9" s="308">
        <v>1457041.8</v>
      </c>
      <c r="ABT9" s="308">
        <v>5946057.2300000004</v>
      </c>
      <c r="ABU9" s="308">
        <v>222308.05</v>
      </c>
      <c r="ABV9" s="308">
        <v>178451065.79999998</v>
      </c>
      <c r="ABW9" s="308">
        <v>2086307.1600000001</v>
      </c>
      <c r="ABX9" s="308">
        <v>9584026.2800000012</v>
      </c>
      <c r="ABY9" s="308">
        <v>4793624.84</v>
      </c>
      <c r="ABZ9" s="308">
        <v>2341801.9200000004</v>
      </c>
      <c r="ACA9" s="308">
        <v>21994363.02</v>
      </c>
      <c r="ACB9" s="308">
        <v>3216646</v>
      </c>
      <c r="ACC9" s="308">
        <v>5744349.5099999998</v>
      </c>
      <c r="ACD9" s="308">
        <v>3217804.23</v>
      </c>
      <c r="ACE9" s="308">
        <v>9865102</v>
      </c>
      <c r="ACF9" s="308">
        <v>3250942.9899999998</v>
      </c>
      <c r="ACG9" s="308">
        <v>404998261.64000005</v>
      </c>
      <c r="ACH9" s="308">
        <v>5447430.8799999999</v>
      </c>
      <c r="ACI9" s="308">
        <v>12368670.02</v>
      </c>
      <c r="ACJ9" s="308">
        <v>11724615.92</v>
      </c>
      <c r="ACK9" s="308">
        <v>3965856.16</v>
      </c>
      <c r="ACL9" s="308">
        <v>12219393.550000001</v>
      </c>
      <c r="ACM9" s="308">
        <v>14048320.479999999</v>
      </c>
      <c r="ACN9" s="308">
        <v>51683186.850000001</v>
      </c>
      <c r="ACO9" s="308">
        <v>89285965.650000021</v>
      </c>
      <c r="ACP9" s="308">
        <v>8809649.3699999992</v>
      </c>
      <c r="ACQ9" s="308">
        <v>7022868.5499999998</v>
      </c>
      <c r="ACR9" s="308">
        <v>14190444.15</v>
      </c>
      <c r="ACS9" s="308">
        <v>10541756.9</v>
      </c>
      <c r="ACT9" s="308">
        <v>48980168.129999995</v>
      </c>
      <c r="ACU9" s="308">
        <v>4709251.7799999993</v>
      </c>
      <c r="ACV9" s="308">
        <v>8675860.8500000015</v>
      </c>
      <c r="ACW9" s="308">
        <v>2767292.12</v>
      </c>
      <c r="ACX9" s="308">
        <v>3116728.2</v>
      </c>
      <c r="ACY9" s="308">
        <v>4244963.3899999997</v>
      </c>
      <c r="ACZ9" s="308">
        <v>1148964.75</v>
      </c>
      <c r="ADA9" s="308">
        <v>812908</v>
      </c>
      <c r="ADB9" s="308">
        <v>1008597</v>
      </c>
      <c r="ADC9" s="308">
        <v>1987560</v>
      </c>
      <c r="ADD9" s="308">
        <v>83738967.239999995</v>
      </c>
      <c r="ADE9" s="308">
        <v>47441079.270000003</v>
      </c>
      <c r="ADF9" s="308">
        <v>1035744.08</v>
      </c>
      <c r="ADG9" s="308">
        <v>2094236.48</v>
      </c>
      <c r="ADH9" s="308">
        <v>6422635.8200000003</v>
      </c>
      <c r="ADI9" s="308">
        <v>1670210.75</v>
      </c>
      <c r="ADJ9" s="308">
        <v>2463219.8099999996</v>
      </c>
      <c r="ADK9" s="308">
        <v>4795210.46</v>
      </c>
      <c r="ADL9" s="308">
        <v>3695559.42</v>
      </c>
      <c r="ADM9" s="308">
        <v>210877865.38000003</v>
      </c>
      <c r="ADN9" s="308">
        <v>3769129.9000000004</v>
      </c>
      <c r="ADO9" s="308">
        <v>6923452.1699999999</v>
      </c>
      <c r="ADP9" s="308">
        <v>66759884.689999998</v>
      </c>
      <c r="ADQ9" s="308">
        <v>1293557.78</v>
      </c>
      <c r="ADR9" s="308">
        <v>2395819.9300000002</v>
      </c>
      <c r="ADS9" s="308">
        <v>4138586.46</v>
      </c>
      <c r="ADT9" s="308">
        <v>1335448.57</v>
      </c>
      <c r="ADU9" s="308">
        <v>410446378.89999998</v>
      </c>
      <c r="ADV9" s="308">
        <v>27955989.68</v>
      </c>
      <c r="ADW9" s="308">
        <v>25273686.289999999</v>
      </c>
      <c r="ADX9" s="308">
        <v>3250474.9200000004</v>
      </c>
      <c r="ADY9" s="308">
        <v>2727641.97</v>
      </c>
      <c r="ADZ9" s="308">
        <v>12342752.699999999</v>
      </c>
      <c r="AEA9" s="308">
        <v>4257890.66</v>
      </c>
      <c r="AEB9" s="308">
        <v>4983742.0200000005</v>
      </c>
      <c r="AEC9" s="308">
        <v>4072186.95</v>
      </c>
      <c r="AED9" s="308">
        <v>2995416.7199999997</v>
      </c>
      <c r="AEE9" s="308">
        <v>8688216.6999999993</v>
      </c>
      <c r="AEF9" s="308">
        <v>16560598.68</v>
      </c>
      <c r="AEG9" s="308">
        <v>5011618.42</v>
      </c>
      <c r="AEH9" s="308">
        <v>3537230.4000000004</v>
      </c>
      <c r="AEI9" s="308">
        <v>5029684.7600000007</v>
      </c>
      <c r="AEJ9" s="308">
        <v>9114030.2000000011</v>
      </c>
      <c r="AEK9" s="308">
        <v>3047363.67</v>
      </c>
      <c r="AEL9" s="308">
        <v>14240497.02</v>
      </c>
      <c r="AEM9" s="308">
        <v>2005134.89</v>
      </c>
      <c r="AEN9" s="308">
        <v>7706010.0299999993</v>
      </c>
      <c r="AEO9" s="308">
        <v>262097015.60999998</v>
      </c>
      <c r="AEP9" s="308">
        <v>13131193.149999997</v>
      </c>
      <c r="AEQ9" s="308">
        <v>12363479.51</v>
      </c>
      <c r="AER9" s="308">
        <v>6635418.3400000008</v>
      </c>
      <c r="AES9" s="308">
        <v>4136500.85</v>
      </c>
      <c r="AET9" s="308">
        <v>22759902.469999999</v>
      </c>
      <c r="AEU9" s="308">
        <v>4115776.38</v>
      </c>
      <c r="AEV9" s="308">
        <v>10074427.76</v>
      </c>
      <c r="AEW9" s="308">
        <v>6218038.5800000001</v>
      </c>
      <c r="AEX9" s="308">
        <v>1430623.61</v>
      </c>
      <c r="AEY9" s="308">
        <v>150537048.34999999</v>
      </c>
      <c r="AEZ9" s="308">
        <v>60018105.390000001</v>
      </c>
      <c r="AFA9" s="308">
        <v>10555113.620000001</v>
      </c>
      <c r="AFB9" s="308">
        <v>4421330.87</v>
      </c>
      <c r="AFC9" s="308">
        <v>8095862.9699999997</v>
      </c>
      <c r="AFD9" s="308">
        <v>5122466.0799999991</v>
      </c>
      <c r="AFE9" s="308">
        <v>2319620.58</v>
      </c>
      <c r="AFF9" s="308">
        <v>4078342.9700000007</v>
      </c>
      <c r="AFG9" s="308">
        <v>5757736.6699999999</v>
      </c>
      <c r="AFH9" s="308">
        <v>5776798.3399999999</v>
      </c>
      <c r="AFI9" s="308">
        <v>2516334.25</v>
      </c>
      <c r="AFJ9" s="308">
        <v>1479832.1400000001</v>
      </c>
      <c r="AFK9" s="308">
        <v>2997803.5700000003</v>
      </c>
      <c r="AFL9" s="308">
        <v>151163076.59</v>
      </c>
      <c r="AFM9" s="308">
        <v>9488191.1999999993</v>
      </c>
      <c r="AFN9" s="308">
        <v>4130012.0100000002</v>
      </c>
      <c r="AFO9" s="308">
        <v>4775417.58</v>
      </c>
      <c r="AFP9" s="308">
        <v>2946266.4799999995</v>
      </c>
      <c r="AFQ9" s="308">
        <v>1887740.87</v>
      </c>
      <c r="AFR9" s="308">
        <v>2788328.32</v>
      </c>
      <c r="AFS9" s="308">
        <v>4949172.72</v>
      </c>
      <c r="AFT9" s="308">
        <v>4564189.01</v>
      </c>
      <c r="AFU9" s="308">
        <v>3947612.67</v>
      </c>
      <c r="AFV9" s="308">
        <v>8299128.4099999992</v>
      </c>
      <c r="AFW9" s="308">
        <v>3284356.39</v>
      </c>
      <c r="AFX9" s="308">
        <v>211031946.96000001</v>
      </c>
      <c r="AFY9" s="308">
        <v>3953530.2</v>
      </c>
      <c r="AFZ9" s="308">
        <v>7977654.75</v>
      </c>
      <c r="AGA9" s="308">
        <v>6421632.9400000013</v>
      </c>
      <c r="AGB9" s="308">
        <v>36764942.629999995</v>
      </c>
      <c r="AGC9" s="308">
        <v>8280750.0199999996</v>
      </c>
      <c r="AGD9" s="308">
        <v>4861902.25</v>
      </c>
      <c r="AGE9" s="308">
        <v>4289142.8099999996</v>
      </c>
      <c r="AGF9" s="308">
        <v>6117367.6299999999</v>
      </c>
      <c r="AGG9" s="308">
        <v>7275031.8899999997</v>
      </c>
      <c r="AGH9" s="308">
        <v>3677184.8300000005</v>
      </c>
      <c r="AGI9" s="308">
        <v>275425274.42000002</v>
      </c>
      <c r="AGJ9" s="308">
        <v>33464734.07</v>
      </c>
      <c r="AGK9" s="308">
        <v>5039889.83</v>
      </c>
      <c r="AGL9" s="308">
        <v>6149464.4100000001</v>
      </c>
      <c r="AGM9" s="308">
        <v>9678222.0899999999</v>
      </c>
      <c r="AGN9" s="308">
        <v>19041839.93</v>
      </c>
      <c r="AGO9" s="308">
        <v>3058248.82</v>
      </c>
      <c r="AGP9" s="308">
        <v>4433295.2300000004</v>
      </c>
      <c r="AGQ9" s="308">
        <v>402461384.56</v>
      </c>
      <c r="AGR9" s="308">
        <v>232138900.94999999</v>
      </c>
      <c r="AGS9" s="308">
        <v>7469592.0999999996</v>
      </c>
      <c r="AGT9" s="308">
        <v>11293555.550000001</v>
      </c>
      <c r="AGU9" s="308">
        <v>22972345.540000003</v>
      </c>
      <c r="AGV9" s="308">
        <v>10220403.35</v>
      </c>
      <c r="AGW9" s="308">
        <v>5740517.2599999998</v>
      </c>
      <c r="AGX9" s="308">
        <v>19954553.59</v>
      </c>
      <c r="AGY9" s="308">
        <v>4946248.88</v>
      </c>
      <c r="AGZ9" s="308">
        <v>6954236.6799999997</v>
      </c>
      <c r="AHA9" s="308">
        <v>6571061.4100000001</v>
      </c>
      <c r="AHB9" s="308">
        <v>5716203.7299999995</v>
      </c>
      <c r="AHC9" s="308">
        <v>7696247.6499999994</v>
      </c>
      <c r="AHD9" s="308">
        <v>1977098.6700000002</v>
      </c>
      <c r="AHE9" s="308">
        <v>5635255.5899999989</v>
      </c>
      <c r="AHF9" s="308">
        <v>6723316.4500000002</v>
      </c>
      <c r="AHG9" s="308">
        <v>3020487.2</v>
      </c>
      <c r="AHH9" s="308">
        <v>78210544.079999998</v>
      </c>
      <c r="AHI9" s="308">
        <v>5902439.1100000003</v>
      </c>
      <c r="AHJ9" s="308">
        <v>4819447.3899999997</v>
      </c>
      <c r="AHK9" s="308">
        <v>5997048.25</v>
      </c>
      <c r="AHL9" s="308">
        <v>15067644.129999999</v>
      </c>
      <c r="AHM9" s="308">
        <v>4050094.7</v>
      </c>
      <c r="AHN9" s="308">
        <v>2047418.2200000002</v>
      </c>
      <c r="AHO9" s="308">
        <v>26467766339.719967</v>
      </c>
    </row>
    <row r="10" spans="1:899" ht="21" x14ac:dyDescent="0.4">
      <c r="A10" s="297" t="s">
        <v>8</v>
      </c>
      <c r="B10" s="297" t="s">
        <v>9</v>
      </c>
      <c r="C10" s="308">
        <v>122039692.08000001</v>
      </c>
      <c r="D10" s="308">
        <v>1699577.7200000002</v>
      </c>
      <c r="E10" s="308">
        <v>4781155.3000000007</v>
      </c>
      <c r="F10" s="308">
        <v>1030527.85</v>
      </c>
      <c r="G10" s="308">
        <v>5463854.1100000003</v>
      </c>
      <c r="H10" s="308">
        <v>1204185.19</v>
      </c>
      <c r="I10" s="308">
        <v>1850053.0500000003</v>
      </c>
      <c r="J10" s="308">
        <v>1170637.3500000001</v>
      </c>
      <c r="K10" s="308">
        <v>3101891.9499999997</v>
      </c>
      <c r="L10" s="308">
        <v>956664.4</v>
      </c>
      <c r="M10" s="308">
        <v>973173</v>
      </c>
      <c r="N10" s="308">
        <v>957104.12999999989</v>
      </c>
      <c r="O10" s="308">
        <v>147095.70000000001</v>
      </c>
      <c r="P10" s="308">
        <v>1681972.8100000003</v>
      </c>
      <c r="Q10" s="308">
        <v>501338.45</v>
      </c>
      <c r="R10" s="308">
        <v>2782266.22</v>
      </c>
      <c r="S10" s="308">
        <v>8994124.589999998</v>
      </c>
      <c r="T10" s="308">
        <v>80432.289999999979</v>
      </c>
      <c r="U10" s="308">
        <v>110556870.14000002</v>
      </c>
      <c r="V10" s="308">
        <v>5260407.24</v>
      </c>
      <c r="W10" s="308">
        <v>490377.2099999999</v>
      </c>
      <c r="X10" s="308">
        <v>1450043.12</v>
      </c>
      <c r="Y10" s="308">
        <v>997533</v>
      </c>
      <c r="Z10" s="308">
        <v>4488760.95</v>
      </c>
      <c r="AA10" s="308">
        <v>762981</v>
      </c>
      <c r="AB10" s="308">
        <v>7687593.4299999997</v>
      </c>
      <c r="AC10" s="308">
        <v>1329696.2799999998</v>
      </c>
      <c r="AD10" s="308">
        <v>887222.06</v>
      </c>
      <c r="AE10" s="308">
        <v>16533673.999999998</v>
      </c>
      <c r="AF10" s="308">
        <v>1619067.9499999997</v>
      </c>
      <c r="AG10" s="308">
        <v>1726148.9400000002</v>
      </c>
      <c r="AH10" s="308">
        <v>975316.52999999991</v>
      </c>
      <c r="AI10" s="308">
        <v>875885.08000000007</v>
      </c>
      <c r="AJ10" s="308">
        <v>479016.09</v>
      </c>
      <c r="AK10" s="308">
        <v>569293.12999999989</v>
      </c>
      <c r="AL10" s="308">
        <v>1423366</v>
      </c>
      <c r="AM10" s="308">
        <v>244299.55000000005</v>
      </c>
      <c r="AN10" s="308">
        <v>823675.32000000007</v>
      </c>
      <c r="AO10" s="308">
        <v>623022.21999999986</v>
      </c>
      <c r="AP10" s="308">
        <v>1216056.95</v>
      </c>
      <c r="AQ10" s="308">
        <v>812679</v>
      </c>
      <c r="AR10" s="308">
        <v>495171.81999999995</v>
      </c>
      <c r="AS10" s="308">
        <v>42242369.730000004</v>
      </c>
      <c r="AT10" s="308">
        <v>351209.64999999997</v>
      </c>
      <c r="AU10" s="308">
        <v>374735.10000000003</v>
      </c>
      <c r="AV10" s="308">
        <v>662382.23</v>
      </c>
      <c r="AW10" s="308">
        <v>730913.87</v>
      </c>
      <c r="AX10" s="308">
        <v>1062122.97</v>
      </c>
      <c r="AY10" s="308">
        <v>369374.32</v>
      </c>
      <c r="AZ10" s="308">
        <v>700909.63000000012</v>
      </c>
      <c r="BA10" s="308">
        <v>277781.25</v>
      </c>
      <c r="BB10" s="308">
        <v>451799.95</v>
      </c>
      <c r="BC10" s="308">
        <v>333408.51</v>
      </c>
      <c r="BD10" s="308">
        <v>181422.06</v>
      </c>
      <c r="BE10" s="308">
        <v>5740298.3699999992</v>
      </c>
      <c r="BF10" s="308">
        <v>16685</v>
      </c>
      <c r="BG10" s="308">
        <v>156103.54999999999</v>
      </c>
      <c r="BH10" s="308">
        <v>48957331.449999996</v>
      </c>
      <c r="BI10" s="308">
        <v>20457795.600000001</v>
      </c>
      <c r="BJ10" s="308">
        <v>718509.20000000007</v>
      </c>
      <c r="BK10" s="308">
        <v>654963.28</v>
      </c>
      <c r="BL10" s="308">
        <v>2968403.06</v>
      </c>
      <c r="BM10" s="308">
        <v>698745.55999999994</v>
      </c>
      <c r="BN10" s="308">
        <v>1205456.6500000001</v>
      </c>
      <c r="BO10" s="308">
        <v>0</v>
      </c>
      <c r="BP10" s="308">
        <v>0</v>
      </c>
      <c r="BQ10" s="308">
        <v>51583328.200000003</v>
      </c>
      <c r="BR10" s="308">
        <v>1410144</v>
      </c>
      <c r="BS10" s="308">
        <v>1461973.41</v>
      </c>
      <c r="BT10" s="308">
        <v>1792508.2000000002</v>
      </c>
      <c r="BU10" s="308">
        <v>1294437.3999999999</v>
      </c>
      <c r="BV10" s="308">
        <v>698810</v>
      </c>
      <c r="BW10" s="308">
        <v>675913</v>
      </c>
      <c r="BX10" s="308">
        <v>1481707.8199999998</v>
      </c>
      <c r="BY10" s="308">
        <v>13237641.139999997</v>
      </c>
      <c r="BZ10" s="308">
        <v>1245646.02</v>
      </c>
      <c r="CA10" s="308">
        <v>1391277.1300000004</v>
      </c>
      <c r="CB10" s="308">
        <v>4370716.38</v>
      </c>
      <c r="CC10" s="308">
        <v>1377008.23</v>
      </c>
      <c r="CD10" s="308">
        <v>571596.23</v>
      </c>
      <c r="CE10" s="308">
        <v>304818.69</v>
      </c>
      <c r="CF10" s="308">
        <v>172951663</v>
      </c>
      <c r="CG10" s="308">
        <v>6220722.2000000002</v>
      </c>
      <c r="CH10" s="308">
        <v>5179135.6000000006</v>
      </c>
      <c r="CI10" s="308">
        <v>633724.14000000013</v>
      </c>
      <c r="CJ10" s="308">
        <v>1060819.7499999998</v>
      </c>
      <c r="CK10" s="308">
        <v>2446885.25</v>
      </c>
      <c r="CL10" s="308">
        <v>941473.99000000011</v>
      </c>
      <c r="CM10" s="308">
        <v>2114393.04</v>
      </c>
      <c r="CN10" s="308">
        <v>429790.67</v>
      </c>
      <c r="CO10" s="308">
        <v>2419529.89</v>
      </c>
      <c r="CP10" s="308">
        <v>944677.77999999991</v>
      </c>
      <c r="CQ10" s="308">
        <v>3282848.0300000003</v>
      </c>
      <c r="CR10" s="308">
        <v>766820.1399999999</v>
      </c>
      <c r="CS10" s="308">
        <v>96461996.629999995</v>
      </c>
      <c r="CT10" s="308">
        <v>2724034.53</v>
      </c>
      <c r="CU10" s="308">
        <v>1935620.3699999996</v>
      </c>
      <c r="CV10" s="308">
        <v>3366616.93</v>
      </c>
      <c r="CW10" s="308">
        <v>783636.27</v>
      </c>
      <c r="CX10" s="308">
        <v>3136137.21</v>
      </c>
      <c r="CY10" s="308">
        <v>1544470.7499999998</v>
      </c>
      <c r="CZ10" s="308">
        <v>604626.9</v>
      </c>
      <c r="DA10" s="308">
        <v>34404811.469999999</v>
      </c>
      <c r="DB10" s="308">
        <v>29673288.660000004</v>
      </c>
      <c r="DC10" s="308">
        <v>1076734.8600000001</v>
      </c>
      <c r="DD10" s="308">
        <v>1136213.77</v>
      </c>
      <c r="DE10" s="308">
        <v>2211237.37</v>
      </c>
      <c r="DF10" s="308">
        <v>1619379.5399999996</v>
      </c>
      <c r="DG10" s="308">
        <v>1702749.72</v>
      </c>
      <c r="DH10" s="308">
        <v>147480</v>
      </c>
      <c r="DI10" s="308">
        <v>526914.52</v>
      </c>
      <c r="DJ10" s="308">
        <v>180004149.90000001</v>
      </c>
      <c r="DK10" s="308">
        <v>1095719.4269999999</v>
      </c>
      <c r="DL10" s="308">
        <v>1671960.56</v>
      </c>
      <c r="DM10" s="308">
        <v>1837153.7399999998</v>
      </c>
      <c r="DN10" s="308">
        <v>2398408.4</v>
      </c>
      <c r="DO10" s="308">
        <v>2194379.73</v>
      </c>
      <c r="DP10" s="308">
        <v>4078083.09</v>
      </c>
      <c r="DQ10" s="308">
        <v>1109084.29</v>
      </c>
      <c r="DR10" s="308">
        <v>2583814.2700000005</v>
      </c>
      <c r="DS10" s="308">
        <v>111167197.09999999</v>
      </c>
      <c r="DT10" s="308">
        <v>2153679.4900000002</v>
      </c>
      <c r="DU10" s="308">
        <v>7866800.2400000002</v>
      </c>
      <c r="DV10" s="308">
        <v>9903035.2199999988</v>
      </c>
      <c r="DW10" s="308">
        <v>2102760.3899999997</v>
      </c>
      <c r="DX10" s="308">
        <v>5104196</v>
      </c>
      <c r="DY10" s="308">
        <v>4486952.7199999988</v>
      </c>
      <c r="DZ10" s="308">
        <v>342065.49999999994</v>
      </c>
      <c r="EA10" s="308">
        <v>703761.75</v>
      </c>
      <c r="EB10" s="308">
        <v>1007475.69</v>
      </c>
      <c r="EC10" s="308">
        <v>2471289.2200000002</v>
      </c>
      <c r="ED10" s="308">
        <v>26702445.890000008</v>
      </c>
      <c r="EE10" s="308">
        <v>19831422.030000001</v>
      </c>
      <c r="EF10" s="308">
        <v>658360.15</v>
      </c>
      <c r="EG10" s="308">
        <v>781235.29</v>
      </c>
      <c r="EH10" s="308">
        <v>468317.68999999994</v>
      </c>
      <c r="EI10" s="308">
        <v>1404371.61</v>
      </c>
      <c r="EJ10" s="308">
        <v>1768702.4900000002</v>
      </c>
      <c r="EK10" s="308">
        <v>354593.18000000005</v>
      </c>
      <c r="EL10" s="308">
        <v>523722.68000000005</v>
      </c>
      <c r="EM10" s="308">
        <v>76172996.359999999</v>
      </c>
      <c r="EN10" s="308">
        <v>621287.53</v>
      </c>
      <c r="EO10" s="308">
        <v>908208.38000000012</v>
      </c>
      <c r="EP10" s="308">
        <v>794913.45000000007</v>
      </c>
      <c r="EQ10" s="308">
        <v>225468.93000000002</v>
      </c>
      <c r="ER10" s="308">
        <v>307208.78999999998</v>
      </c>
      <c r="ES10" s="308">
        <v>902389.31</v>
      </c>
      <c r="ET10" s="308">
        <v>2655245.5999999996</v>
      </c>
      <c r="EU10" s="308">
        <v>613775.70999999985</v>
      </c>
      <c r="EV10" s="308">
        <v>48024926.980000004</v>
      </c>
      <c r="EW10" s="308">
        <v>989024.5</v>
      </c>
      <c r="EX10" s="308">
        <v>1320154.69</v>
      </c>
      <c r="EY10" s="308">
        <v>1833082.7800000003</v>
      </c>
      <c r="EZ10" s="308">
        <v>2051113.7400000002</v>
      </c>
      <c r="FA10" s="308">
        <v>3752972.9400000009</v>
      </c>
      <c r="FB10" s="308">
        <v>3873081.3</v>
      </c>
      <c r="FC10" s="308">
        <v>3068277.3799999994</v>
      </c>
      <c r="FD10" s="308">
        <v>1863066.3</v>
      </c>
      <c r="FE10" s="308">
        <v>678494.96</v>
      </c>
      <c r="FF10" s="308">
        <v>1512632.8</v>
      </c>
      <c r="FG10" s="308">
        <v>456988</v>
      </c>
      <c r="FH10" s="308">
        <v>63683321.460000016</v>
      </c>
      <c r="FI10" s="308">
        <v>971071.36999999988</v>
      </c>
      <c r="FJ10" s="308">
        <v>1433980.27</v>
      </c>
      <c r="FK10" s="308">
        <v>1118298.7300000002</v>
      </c>
      <c r="FL10" s="308">
        <v>1617845.29</v>
      </c>
      <c r="FM10" s="308">
        <v>1526127.0100000002</v>
      </c>
      <c r="FN10" s="308">
        <v>386258.43000000005</v>
      </c>
      <c r="FO10" s="308">
        <v>353112.21</v>
      </c>
      <c r="FP10" s="308">
        <v>125525846.94000001</v>
      </c>
      <c r="FQ10" s="308">
        <v>1368653.5</v>
      </c>
      <c r="FR10" s="308">
        <v>2163070.2000000002</v>
      </c>
      <c r="FS10" s="308">
        <v>2079799.83</v>
      </c>
      <c r="FT10" s="308">
        <v>2363483.79</v>
      </c>
      <c r="FU10" s="308">
        <v>1383372.3599999999</v>
      </c>
      <c r="FV10" s="308">
        <v>5452701.2000000002</v>
      </c>
      <c r="FW10" s="308">
        <v>2371630.65</v>
      </c>
      <c r="FX10" s="308">
        <v>1672059.2999999998</v>
      </c>
      <c r="FY10" s="308">
        <v>3004910.92</v>
      </c>
      <c r="FZ10" s="308">
        <v>4377699.4899999993</v>
      </c>
      <c r="GA10" s="308">
        <v>2163522.65</v>
      </c>
      <c r="GB10" s="308">
        <v>434274</v>
      </c>
      <c r="GC10" s="308">
        <v>336556</v>
      </c>
      <c r="GD10" s="308">
        <v>51940851.489999987</v>
      </c>
      <c r="GE10" s="308">
        <v>502688.74999999988</v>
      </c>
      <c r="GF10" s="308">
        <v>302142.05999999994</v>
      </c>
      <c r="GG10" s="308">
        <v>4090626.24</v>
      </c>
      <c r="GH10" s="308">
        <v>1128382.3599999999</v>
      </c>
      <c r="GI10" s="308">
        <v>932728.02999999991</v>
      </c>
      <c r="GJ10" s="308">
        <v>1027091.1099999999</v>
      </c>
      <c r="GK10" s="308">
        <v>4662917.3499999996</v>
      </c>
      <c r="GL10" s="308">
        <v>895042.05</v>
      </c>
      <c r="GM10" s="308">
        <v>447301.67000000004</v>
      </c>
      <c r="GN10" s="308">
        <v>233012.25</v>
      </c>
      <c r="GO10" s="308">
        <v>288200.2</v>
      </c>
      <c r="GP10" s="308">
        <v>23869663.98</v>
      </c>
      <c r="GQ10" s="308">
        <v>1847870.7400000002</v>
      </c>
      <c r="GR10" s="308">
        <v>656581.37</v>
      </c>
      <c r="GS10" s="308">
        <v>2714809</v>
      </c>
      <c r="GT10" s="308">
        <v>369077.35</v>
      </c>
      <c r="GU10" s="308">
        <v>1300297.21</v>
      </c>
      <c r="GV10" s="308">
        <v>789169.71000000043</v>
      </c>
      <c r="GW10" s="308">
        <v>635337.25</v>
      </c>
      <c r="GX10" s="308">
        <v>64897549.789999999</v>
      </c>
      <c r="GY10" s="308">
        <v>1133582.3999999999</v>
      </c>
      <c r="GZ10" s="308">
        <v>7262754.3900000006</v>
      </c>
      <c r="HA10" s="308">
        <v>2291508.2000000002</v>
      </c>
      <c r="HB10" s="308">
        <v>118642285.09999998</v>
      </c>
      <c r="HC10" s="308">
        <v>6697405.5</v>
      </c>
      <c r="HD10" s="308">
        <v>1634452</v>
      </c>
      <c r="HE10" s="308">
        <v>1891105.4000000001</v>
      </c>
      <c r="HF10" s="308">
        <v>5251548.62</v>
      </c>
      <c r="HG10" s="308">
        <v>1976541.04</v>
      </c>
      <c r="HH10" s="308">
        <v>511435.05</v>
      </c>
      <c r="HI10" s="308">
        <v>114557379.07000002</v>
      </c>
      <c r="HJ10" s="308">
        <v>465299.94</v>
      </c>
      <c r="HK10" s="308">
        <v>554898.67999999993</v>
      </c>
      <c r="HL10" s="308">
        <v>553588.44999999995</v>
      </c>
      <c r="HM10" s="308">
        <v>506894.69999999995</v>
      </c>
      <c r="HN10" s="308">
        <v>1799320.79</v>
      </c>
      <c r="HO10" s="308">
        <v>487627.55000000005</v>
      </c>
      <c r="HP10" s="308">
        <v>384795.21</v>
      </c>
      <c r="HQ10" s="308">
        <v>140099385.73999998</v>
      </c>
      <c r="HR10" s="308">
        <v>39327015.979999997</v>
      </c>
      <c r="HS10" s="308">
        <v>4859938.3099999996</v>
      </c>
      <c r="HT10" s="308">
        <v>1966237.87</v>
      </c>
      <c r="HU10" s="308">
        <v>1828834.2100000002</v>
      </c>
      <c r="HV10" s="308">
        <v>703653.11</v>
      </c>
      <c r="HW10" s="308">
        <v>6424058.4200000009</v>
      </c>
      <c r="HX10" s="308">
        <v>2157989.96</v>
      </c>
      <c r="HY10" s="308">
        <v>1231428.7700000003</v>
      </c>
      <c r="HZ10" s="308">
        <v>2668524.04</v>
      </c>
      <c r="IA10" s="308">
        <v>2987934.22</v>
      </c>
      <c r="IB10" s="308">
        <v>1831833</v>
      </c>
      <c r="IC10" s="308">
        <v>410816.38</v>
      </c>
      <c r="ID10" s="308">
        <v>3172711.2699999996</v>
      </c>
      <c r="IE10" s="308">
        <v>1380911.6</v>
      </c>
      <c r="IF10" s="308">
        <v>1207957.22</v>
      </c>
      <c r="IG10" s="308">
        <v>99454649.420000002</v>
      </c>
      <c r="IH10" s="308">
        <v>38080537.339999996</v>
      </c>
      <c r="II10" s="308">
        <v>4309903.6500000004</v>
      </c>
      <c r="IJ10" s="308">
        <v>3588028.56</v>
      </c>
      <c r="IK10" s="308">
        <v>10951495.739999998</v>
      </c>
      <c r="IL10" s="308">
        <v>1994359.9199999997</v>
      </c>
      <c r="IM10" s="308">
        <v>3632467.97</v>
      </c>
      <c r="IN10" s="308">
        <v>2271386.4</v>
      </c>
      <c r="IO10" s="308">
        <v>679752.27</v>
      </c>
      <c r="IP10" s="308">
        <v>1356150</v>
      </c>
      <c r="IQ10" s="308">
        <v>1733082.0300000003</v>
      </c>
      <c r="IR10" s="308">
        <v>203394705.35999998</v>
      </c>
      <c r="IS10" s="308">
        <v>63977727.399999999</v>
      </c>
      <c r="IT10" s="308">
        <v>10473251.350000001</v>
      </c>
      <c r="IU10" s="308">
        <v>7321851.4799999995</v>
      </c>
      <c r="IV10" s="308">
        <v>5211829.4399999995</v>
      </c>
      <c r="IW10" s="308">
        <v>1277266.1599999999</v>
      </c>
      <c r="IX10" s="308">
        <v>1339888.6300000001</v>
      </c>
      <c r="IY10" s="308">
        <v>1082915.2000000002</v>
      </c>
      <c r="IZ10" s="308">
        <v>1558264.96</v>
      </c>
      <c r="JA10" s="308">
        <v>4390623.03</v>
      </c>
      <c r="JB10" s="308">
        <v>4134431.9099999997</v>
      </c>
      <c r="JC10" s="308">
        <v>2885632.7899999996</v>
      </c>
      <c r="JD10" s="308">
        <v>43505401.850000001</v>
      </c>
      <c r="JE10" s="308">
        <v>3637563.4799999995</v>
      </c>
      <c r="JF10" s="308">
        <v>533909</v>
      </c>
      <c r="JG10" s="308">
        <v>660797.23</v>
      </c>
      <c r="JH10" s="308">
        <v>1584727.34</v>
      </c>
      <c r="JI10" s="308">
        <v>892423.21000000008</v>
      </c>
      <c r="JJ10" s="308">
        <v>53219998.919999994</v>
      </c>
      <c r="JK10" s="308">
        <v>2408104.5</v>
      </c>
      <c r="JL10" s="308">
        <v>3177598.3600000003</v>
      </c>
      <c r="JM10" s="308">
        <v>3449981.3699999996</v>
      </c>
      <c r="JN10" s="308">
        <v>1292601.1200000001</v>
      </c>
      <c r="JO10" s="308">
        <v>4377258.41</v>
      </c>
      <c r="JP10" s="308">
        <v>1134205.6100000001</v>
      </c>
      <c r="JQ10" s="308">
        <v>74645274.580000013</v>
      </c>
      <c r="JR10" s="308">
        <v>107546909.47</v>
      </c>
      <c r="JS10" s="308">
        <v>2556862.91</v>
      </c>
      <c r="JT10" s="308">
        <v>407585.89</v>
      </c>
      <c r="JU10" s="308">
        <v>1014397.6400000001</v>
      </c>
      <c r="JV10" s="308">
        <v>347813.23000000004</v>
      </c>
      <c r="JW10" s="308">
        <v>3796687.9500000011</v>
      </c>
      <c r="JX10" s="308">
        <v>422162.86</v>
      </c>
      <c r="JY10" s="308">
        <v>379989.85000000009</v>
      </c>
      <c r="JZ10" s="308">
        <v>2070095.43</v>
      </c>
      <c r="KA10" s="308">
        <v>65880.559999999939</v>
      </c>
      <c r="KB10" s="308">
        <v>690282.05</v>
      </c>
      <c r="KC10" s="308">
        <v>287896.27999999997</v>
      </c>
      <c r="KD10" s="308">
        <v>54423.600000000006</v>
      </c>
      <c r="KE10" s="308">
        <v>421600.47</v>
      </c>
      <c r="KF10" s="308">
        <v>187737597.28999999</v>
      </c>
      <c r="KG10" s="308">
        <v>6206030.6099999994</v>
      </c>
      <c r="KH10" s="308">
        <v>8403727.8599999994</v>
      </c>
      <c r="KI10" s="308">
        <v>6096157.7399999993</v>
      </c>
      <c r="KJ10" s="308">
        <v>7053497.0099999998</v>
      </c>
      <c r="KK10" s="308">
        <v>4372694.3899999997</v>
      </c>
      <c r="KL10" s="308">
        <v>14508608.680000002</v>
      </c>
      <c r="KM10" s="308">
        <v>5650922.4099999992</v>
      </c>
      <c r="KN10" s="308">
        <v>3164432.18</v>
      </c>
      <c r="KO10" s="308">
        <v>37880453.090000004</v>
      </c>
      <c r="KP10" s="308">
        <v>2450416.6300000004</v>
      </c>
      <c r="KQ10" s="308">
        <v>3022361.81</v>
      </c>
      <c r="KR10" s="308">
        <v>23628651.210000005</v>
      </c>
      <c r="KS10" s="308">
        <v>485099.73000000004</v>
      </c>
      <c r="KT10" s="308">
        <v>2314394.69</v>
      </c>
      <c r="KU10" s="308">
        <v>89997820.88000001</v>
      </c>
      <c r="KV10" s="308">
        <v>4776076.1499999994</v>
      </c>
      <c r="KW10" s="308">
        <v>65247000.880000018</v>
      </c>
      <c r="KX10" s="308">
        <v>3295463.89</v>
      </c>
      <c r="KY10" s="308">
        <v>1162520.1299999999</v>
      </c>
      <c r="KZ10" s="308">
        <v>9780899.4799999967</v>
      </c>
      <c r="LA10" s="308">
        <v>6898849.5800000001</v>
      </c>
      <c r="LB10" s="308">
        <v>1992755.5199999996</v>
      </c>
      <c r="LC10" s="308">
        <v>1791409.2299999997</v>
      </c>
      <c r="LD10" s="308">
        <v>1138427.1000000001</v>
      </c>
      <c r="LE10" s="308">
        <v>148869110.38999999</v>
      </c>
      <c r="LF10" s="308">
        <v>12686577.800000001</v>
      </c>
      <c r="LG10" s="308">
        <v>47325961.25</v>
      </c>
      <c r="LH10" s="308">
        <v>37568119.859999999</v>
      </c>
      <c r="LI10" s="308">
        <v>1297882.22</v>
      </c>
      <c r="LJ10" s="308">
        <v>1230210.67</v>
      </c>
      <c r="LK10" s="308">
        <v>2380795.16</v>
      </c>
      <c r="LL10" s="308">
        <v>3724744.649999999</v>
      </c>
      <c r="LM10" s="308">
        <v>625550.05000000005</v>
      </c>
      <c r="LN10" s="308">
        <v>2681054.15</v>
      </c>
      <c r="LO10" s="308">
        <v>403720.04</v>
      </c>
      <c r="LP10" s="308">
        <v>25542237.649999991</v>
      </c>
      <c r="LQ10" s="308">
        <v>1151701.52</v>
      </c>
      <c r="LR10" s="308">
        <v>669664.09000000008</v>
      </c>
      <c r="LS10" s="308">
        <v>204179847.31999999</v>
      </c>
      <c r="LT10" s="308">
        <v>54163132.259999998</v>
      </c>
      <c r="LU10" s="308">
        <v>126585169.69000001</v>
      </c>
      <c r="LV10" s="308">
        <v>19844923.23</v>
      </c>
      <c r="LW10" s="308">
        <v>3809871.9199999995</v>
      </c>
      <c r="LX10" s="308">
        <v>6304276.3499999996</v>
      </c>
      <c r="LY10" s="308">
        <v>2213420.5599999996</v>
      </c>
      <c r="LZ10" s="308">
        <v>3621833.2800000003</v>
      </c>
      <c r="MA10" s="308">
        <v>2044892.9899999998</v>
      </c>
      <c r="MB10" s="308">
        <v>5235247.9800000004</v>
      </c>
      <c r="MC10" s="308">
        <v>16031116.689999999</v>
      </c>
      <c r="MD10" s="308">
        <v>866732</v>
      </c>
      <c r="ME10" s="308">
        <v>113242330.86</v>
      </c>
      <c r="MF10" s="308">
        <v>1285377.94</v>
      </c>
      <c r="MG10" s="308">
        <v>2163697</v>
      </c>
      <c r="MH10" s="308">
        <v>486863.01999999996</v>
      </c>
      <c r="MI10" s="308">
        <v>778964.30999999994</v>
      </c>
      <c r="MJ10" s="308">
        <v>2098775.7200000002</v>
      </c>
      <c r="MK10" s="308">
        <v>880589.35000000009</v>
      </c>
      <c r="ML10" s="308">
        <v>1180645.3200000003</v>
      </c>
      <c r="MM10" s="308">
        <v>969672.22</v>
      </c>
      <c r="MN10" s="308">
        <v>351074.74</v>
      </c>
      <c r="MO10" s="308">
        <v>2170469.96</v>
      </c>
      <c r="MP10" s="308">
        <v>548154.59000000008</v>
      </c>
      <c r="MQ10" s="308">
        <v>146986380.78999999</v>
      </c>
      <c r="MR10" s="308">
        <v>2505002.81</v>
      </c>
      <c r="MS10" s="308">
        <v>-1735234.9299999992</v>
      </c>
      <c r="MT10" s="308">
        <v>4898675.21</v>
      </c>
      <c r="MU10" s="308">
        <v>2499653.4599999995</v>
      </c>
      <c r="MV10" s="308">
        <v>14545010.68</v>
      </c>
      <c r="MW10" s="308">
        <v>11881088.850099999</v>
      </c>
      <c r="MX10" s="308">
        <v>3200789.4000000004</v>
      </c>
      <c r="MY10" s="308">
        <v>3116884.06</v>
      </c>
      <c r="MZ10" s="308">
        <v>879780.52</v>
      </c>
      <c r="NA10" s="308">
        <v>404090.99</v>
      </c>
      <c r="NB10" s="308">
        <v>339642274.44</v>
      </c>
      <c r="NC10" s="308">
        <v>33455038.039999995</v>
      </c>
      <c r="ND10" s="308">
        <v>6133420.3499999996</v>
      </c>
      <c r="NE10" s="308">
        <v>38079247.859999992</v>
      </c>
      <c r="NF10" s="308">
        <v>2187183.4500000002</v>
      </c>
      <c r="NG10" s="308">
        <v>22241393.530000001</v>
      </c>
      <c r="NH10" s="308">
        <v>40728374.020000003</v>
      </c>
      <c r="NI10" s="308">
        <v>14187415.939999999</v>
      </c>
      <c r="NJ10" s="308">
        <v>559218</v>
      </c>
      <c r="NK10" s="308">
        <v>1097018.3400000001</v>
      </c>
      <c r="NL10" s="308">
        <v>5536186.7700000005</v>
      </c>
      <c r="NM10" s="308">
        <v>4431039.78</v>
      </c>
      <c r="NN10" s="308">
        <v>33292483.000000004</v>
      </c>
      <c r="NO10" s="308">
        <v>1624888.98</v>
      </c>
      <c r="NP10" s="308">
        <v>986696.10000000009</v>
      </c>
      <c r="NQ10" s="308">
        <v>0</v>
      </c>
      <c r="NR10" s="308">
        <v>1171217.0999999999</v>
      </c>
      <c r="NS10" s="308">
        <v>949513.7</v>
      </c>
      <c r="NT10" s="308">
        <v>1713397.1099999999</v>
      </c>
      <c r="NU10" s="308">
        <v>153075183.42000002</v>
      </c>
      <c r="NV10" s="308">
        <v>62484716.43999999</v>
      </c>
      <c r="NW10" s="308">
        <v>5039128.2100000009</v>
      </c>
      <c r="NX10" s="308">
        <v>1531679.58</v>
      </c>
      <c r="NY10" s="308">
        <v>2791994.1300000004</v>
      </c>
      <c r="NZ10" s="308">
        <v>9696843.2199999988</v>
      </c>
      <c r="OA10" s="308">
        <v>2144488.69</v>
      </c>
      <c r="OB10" s="308">
        <v>352728703.87</v>
      </c>
      <c r="OC10" s="308">
        <v>27085150.150000002</v>
      </c>
      <c r="OD10" s="308">
        <v>3434274.11</v>
      </c>
      <c r="OE10" s="308">
        <v>15490734.009999998</v>
      </c>
      <c r="OF10" s="308">
        <v>4612032.07</v>
      </c>
      <c r="OG10" s="308">
        <v>6840663.46</v>
      </c>
      <c r="OH10" s="308">
        <v>9167131.0599999987</v>
      </c>
      <c r="OI10" s="308">
        <v>1573339.07</v>
      </c>
      <c r="OJ10" s="308">
        <v>4607583.3100000005</v>
      </c>
      <c r="OK10" s="308">
        <v>62369082.170000002</v>
      </c>
      <c r="OL10" s="308">
        <v>16880459.010000002</v>
      </c>
      <c r="OM10" s="308">
        <v>33984832.030000001</v>
      </c>
      <c r="ON10" s="308">
        <v>1619296.9100000001</v>
      </c>
      <c r="OO10" s="308">
        <v>757751.99</v>
      </c>
      <c r="OP10" s="308">
        <v>40265.9</v>
      </c>
      <c r="OQ10" s="308">
        <v>56184486.149999999</v>
      </c>
      <c r="OR10" s="308">
        <v>1033213.51</v>
      </c>
      <c r="OS10" s="308">
        <v>752830.06</v>
      </c>
      <c r="OT10" s="308">
        <v>2519571.7599999998</v>
      </c>
      <c r="OU10" s="308">
        <v>3207192.01</v>
      </c>
      <c r="OV10" s="308">
        <v>6291579.1899999995</v>
      </c>
      <c r="OW10" s="308">
        <v>1194791.5100000002</v>
      </c>
      <c r="OX10" s="308">
        <v>544080.48</v>
      </c>
      <c r="OY10" s="308">
        <v>331604.78000000003</v>
      </c>
      <c r="OZ10" s="308">
        <v>68913241.829999998</v>
      </c>
      <c r="PA10" s="308">
        <v>1129718.77</v>
      </c>
      <c r="PB10" s="308">
        <v>7089387</v>
      </c>
      <c r="PC10" s="308">
        <v>507650.5</v>
      </c>
      <c r="PD10" s="308">
        <v>4454877.0200000005</v>
      </c>
      <c r="PE10" s="308">
        <v>4655526.97</v>
      </c>
      <c r="PF10" s="308">
        <v>1198408.03</v>
      </c>
      <c r="PG10" s="308">
        <v>936094.39999999979</v>
      </c>
      <c r="PH10" s="308">
        <v>1213113.48</v>
      </c>
      <c r="PI10" s="308">
        <v>797780.42</v>
      </c>
      <c r="PJ10" s="308">
        <v>2288708.09</v>
      </c>
      <c r="PK10" s="308">
        <v>2149018.19</v>
      </c>
      <c r="PL10" s="308">
        <v>1478870.1</v>
      </c>
      <c r="PM10" s="308">
        <v>4838605.57</v>
      </c>
      <c r="PN10" s="308">
        <v>328712.36</v>
      </c>
      <c r="PO10" s="308">
        <v>310198.25</v>
      </c>
      <c r="PP10" s="308">
        <v>422337.84</v>
      </c>
      <c r="PQ10" s="308">
        <v>298563</v>
      </c>
      <c r="PR10" s="308">
        <v>279939576.95000011</v>
      </c>
      <c r="PS10" s="308">
        <v>4541908.51</v>
      </c>
      <c r="PT10" s="308">
        <v>2348727.0399999996</v>
      </c>
      <c r="PU10" s="308">
        <v>2095407.51</v>
      </c>
      <c r="PV10" s="308">
        <v>54359966.130000003</v>
      </c>
      <c r="PW10" s="308">
        <v>730001.77</v>
      </c>
      <c r="PX10" s="308">
        <v>11194166.149999997</v>
      </c>
      <c r="PY10" s="308">
        <v>1215712.1800000002</v>
      </c>
      <c r="PZ10" s="308">
        <v>17384641.550000001</v>
      </c>
      <c r="QA10" s="308">
        <v>388401.51</v>
      </c>
      <c r="QB10" s="308">
        <v>5834030.8300000001</v>
      </c>
      <c r="QC10" s="308">
        <v>783662.15</v>
      </c>
      <c r="QD10" s="308">
        <v>1795789.25</v>
      </c>
      <c r="QE10" s="308">
        <v>1463667.96</v>
      </c>
      <c r="QF10" s="308">
        <v>1634122.57</v>
      </c>
      <c r="QG10" s="308">
        <v>2415639.19</v>
      </c>
      <c r="QH10" s="308">
        <v>1972315.4</v>
      </c>
      <c r="QI10" s="308">
        <v>2063146.6300000001</v>
      </c>
      <c r="QJ10" s="308">
        <v>420832.01</v>
      </c>
      <c r="QK10" s="308">
        <v>3520475.45</v>
      </c>
      <c r="QL10" s="308">
        <v>9993344.75</v>
      </c>
      <c r="QM10" s="308">
        <v>950076.79</v>
      </c>
      <c r="QN10" s="308">
        <v>779.52</v>
      </c>
      <c r="QO10" s="308">
        <v>13952.37</v>
      </c>
      <c r="QP10" s="308">
        <v>0</v>
      </c>
      <c r="QQ10" s="308">
        <v>0</v>
      </c>
      <c r="QR10" s="308">
        <v>84820823.299999997</v>
      </c>
      <c r="QS10" s="308">
        <v>766475.5</v>
      </c>
      <c r="QT10" s="308">
        <v>8803927.9699999988</v>
      </c>
      <c r="QU10" s="308">
        <v>2080589.54</v>
      </c>
      <c r="QV10" s="308">
        <v>2118077.5</v>
      </c>
      <c r="QW10" s="308">
        <v>2924563.5300000003</v>
      </c>
      <c r="QX10" s="308">
        <v>1080388.58</v>
      </c>
      <c r="QY10" s="308">
        <v>2099677.31</v>
      </c>
      <c r="QZ10" s="308">
        <v>3334270.48</v>
      </c>
      <c r="RA10" s="308">
        <v>711213</v>
      </c>
      <c r="RB10" s="308">
        <v>612599.16</v>
      </c>
      <c r="RC10" s="308">
        <v>566871.02</v>
      </c>
      <c r="RD10" s="308">
        <v>295074</v>
      </c>
      <c r="RE10" s="308">
        <v>103764562.36</v>
      </c>
      <c r="RF10" s="308">
        <v>3198967.02</v>
      </c>
      <c r="RG10" s="308">
        <v>1606283.19</v>
      </c>
      <c r="RH10" s="308">
        <v>2346220.4</v>
      </c>
      <c r="RI10" s="308">
        <v>1172875.1400000001</v>
      </c>
      <c r="RJ10" s="308">
        <v>936022.57</v>
      </c>
      <c r="RK10" s="308">
        <v>6974137.8899999997</v>
      </c>
      <c r="RL10" s="308">
        <v>860023</v>
      </c>
      <c r="RM10" s="308">
        <v>1830510</v>
      </c>
      <c r="RN10" s="308">
        <v>2567061.46</v>
      </c>
      <c r="RO10" s="308">
        <v>1945351.2599999995</v>
      </c>
      <c r="RP10" s="308">
        <v>539107.83999999997</v>
      </c>
      <c r="RQ10" s="308">
        <v>528100.91000000015</v>
      </c>
      <c r="RR10" s="308">
        <v>1075483</v>
      </c>
      <c r="RS10" s="308">
        <v>948189</v>
      </c>
      <c r="RT10" s="308">
        <v>735064.9</v>
      </c>
      <c r="RU10" s="308">
        <v>1456253.63</v>
      </c>
      <c r="RV10" s="308">
        <v>334079.57</v>
      </c>
      <c r="RW10" s="308">
        <v>308164</v>
      </c>
      <c r="RX10" s="308">
        <v>150870.57999999999</v>
      </c>
      <c r="RY10" s="308">
        <v>43670812.949999996</v>
      </c>
      <c r="RZ10" s="308">
        <v>1971358</v>
      </c>
      <c r="SA10" s="308">
        <v>691801.68</v>
      </c>
      <c r="SB10" s="308">
        <v>823492</v>
      </c>
      <c r="SC10" s="308">
        <v>521628.56999999995</v>
      </c>
      <c r="SD10" s="308">
        <v>1918006.27</v>
      </c>
      <c r="SE10" s="308">
        <v>2082064.0400000003</v>
      </c>
      <c r="SF10" s="308">
        <v>1527161.5</v>
      </c>
      <c r="SG10" s="308">
        <v>602748.22</v>
      </c>
      <c r="SH10" s="308">
        <v>592501.43000000005</v>
      </c>
      <c r="SI10" s="308">
        <v>5744340.6200000001</v>
      </c>
      <c r="SJ10" s="308">
        <v>268434</v>
      </c>
      <c r="SK10" s="308">
        <v>17532519.199999999</v>
      </c>
      <c r="SL10" s="308">
        <v>801506.99</v>
      </c>
      <c r="SM10" s="308">
        <v>1098887.8299999998</v>
      </c>
      <c r="SN10" s="308">
        <v>1180001.5899999999</v>
      </c>
      <c r="SO10" s="308">
        <v>761033.52</v>
      </c>
      <c r="SP10" s="308">
        <v>1041617.9099999998</v>
      </c>
      <c r="SQ10" s="308">
        <v>878931.52999999991</v>
      </c>
      <c r="SR10" s="308">
        <v>304251.61</v>
      </c>
      <c r="SS10" s="308">
        <v>36048450.219999991</v>
      </c>
      <c r="ST10" s="308">
        <v>412193.27</v>
      </c>
      <c r="SU10" s="308">
        <v>1015063.02</v>
      </c>
      <c r="SV10" s="308">
        <v>627069.82000000007</v>
      </c>
      <c r="SW10" s="308">
        <v>257504.11999999997</v>
      </c>
      <c r="SX10" s="308">
        <v>703256.1100000001</v>
      </c>
      <c r="SY10" s="308">
        <v>388212.57000000007</v>
      </c>
      <c r="SZ10" s="308">
        <v>2090235.2100000002</v>
      </c>
      <c r="TA10" s="308">
        <v>703143.65</v>
      </c>
      <c r="TB10" s="308">
        <v>522893.54</v>
      </c>
      <c r="TC10" s="308">
        <v>525528.51</v>
      </c>
      <c r="TD10" s="308">
        <v>1246816.8500000001</v>
      </c>
      <c r="TE10" s="308">
        <v>615390.34</v>
      </c>
      <c r="TF10" s="308">
        <v>378744.29</v>
      </c>
      <c r="TG10" s="308">
        <v>87425275.670000002</v>
      </c>
      <c r="TH10" s="308">
        <v>564528.85000000009</v>
      </c>
      <c r="TI10" s="308">
        <v>829689.40000000026</v>
      </c>
      <c r="TJ10" s="308">
        <v>1946680.1</v>
      </c>
      <c r="TK10" s="308">
        <v>2840158.69</v>
      </c>
      <c r="TL10" s="308">
        <v>599878.92999999993</v>
      </c>
      <c r="TM10" s="308">
        <v>356519</v>
      </c>
      <c r="TN10" s="308">
        <v>6352084.0499999998</v>
      </c>
      <c r="TO10" s="308">
        <v>682205.21</v>
      </c>
      <c r="TP10" s="308">
        <v>2870692.15</v>
      </c>
      <c r="TQ10" s="308">
        <v>1595816.34</v>
      </c>
      <c r="TR10" s="308">
        <v>938716.6100000001</v>
      </c>
      <c r="TS10" s="308">
        <v>533688.97</v>
      </c>
      <c r="TT10" s="308">
        <v>1153728.1000000001</v>
      </c>
      <c r="TU10" s="308">
        <v>918299.40999999992</v>
      </c>
      <c r="TV10" s="308">
        <v>407918.54</v>
      </c>
      <c r="TW10" s="308">
        <v>18932795.59</v>
      </c>
      <c r="TX10" s="308">
        <v>697006.83</v>
      </c>
      <c r="TY10" s="308">
        <v>46671301.920000002</v>
      </c>
      <c r="TZ10" s="308">
        <v>2156726.96</v>
      </c>
      <c r="UA10" s="308">
        <v>1319320.05</v>
      </c>
      <c r="UB10" s="308">
        <v>415971.06</v>
      </c>
      <c r="UC10" s="308">
        <v>15666783.190000003</v>
      </c>
      <c r="UD10" s="308">
        <v>605642.72999999986</v>
      </c>
      <c r="UE10" s="308">
        <v>221960</v>
      </c>
      <c r="UF10" s="308">
        <v>347383.47</v>
      </c>
      <c r="UG10" s="308">
        <v>144516.45000000001</v>
      </c>
      <c r="UH10" s="308">
        <v>26127359.349999998</v>
      </c>
      <c r="UI10" s="308">
        <v>2195154.0599999996</v>
      </c>
      <c r="UJ10" s="308">
        <v>1479223.49</v>
      </c>
      <c r="UK10" s="308">
        <v>4230189.03</v>
      </c>
      <c r="UL10" s="308">
        <v>1187022.51</v>
      </c>
      <c r="UM10" s="308">
        <v>859300.33999999985</v>
      </c>
      <c r="UN10" s="308">
        <v>167502665.71000001</v>
      </c>
      <c r="UO10" s="308">
        <v>2486364.2199999997</v>
      </c>
      <c r="UP10" s="308">
        <v>892624.12000000011</v>
      </c>
      <c r="UQ10" s="308">
        <v>14318956.879999999</v>
      </c>
      <c r="UR10" s="308">
        <v>755318.69000000006</v>
      </c>
      <c r="US10" s="308">
        <v>783533.26000000024</v>
      </c>
      <c r="UT10" s="308">
        <v>4755878.47</v>
      </c>
      <c r="UU10" s="308">
        <v>753370.78</v>
      </c>
      <c r="UV10" s="308">
        <v>386008.66</v>
      </c>
      <c r="UW10" s="308">
        <v>875227.00000000012</v>
      </c>
      <c r="UX10" s="308">
        <v>774125.33000000007</v>
      </c>
      <c r="UY10" s="308">
        <v>3127264.67</v>
      </c>
      <c r="UZ10" s="308">
        <v>1666776.19</v>
      </c>
      <c r="VA10" s="308">
        <v>3100706.68</v>
      </c>
      <c r="VB10" s="308">
        <v>204626.67999999993</v>
      </c>
      <c r="VC10" s="308">
        <v>511384.5</v>
      </c>
      <c r="VD10" s="308">
        <v>444815.99</v>
      </c>
      <c r="VE10" s="308">
        <v>597220.2699999999</v>
      </c>
      <c r="VF10" s="308">
        <v>3265669.3900000006</v>
      </c>
      <c r="VG10" s="308">
        <v>622475.02</v>
      </c>
      <c r="VH10" s="308">
        <v>645293.76000000013</v>
      </c>
      <c r="VI10" s="308">
        <v>410115</v>
      </c>
      <c r="VJ10" s="308">
        <v>54717271.170000002</v>
      </c>
      <c r="VK10" s="308">
        <v>2091891.53</v>
      </c>
      <c r="VL10" s="308">
        <v>2943236.3499999996</v>
      </c>
      <c r="VM10" s="308">
        <v>2581595.5099999998</v>
      </c>
      <c r="VN10" s="308">
        <v>2105428.38</v>
      </c>
      <c r="VO10" s="308">
        <v>5513975.3199999994</v>
      </c>
      <c r="VP10" s="308">
        <v>5334901.63</v>
      </c>
      <c r="VQ10" s="308">
        <v>1702295.25</v>
      </c>
      <c r="VR10" s="308">
        <v>2125779.58</v>
      </c>
      <c r="VS10" s="308">
        <v>14127304.850000001</v>
      </c>
      <c r="VT10" s="308">
        <v>1065415.81</v>
      </c>
      <c r="VU10" s="308">
        <v>3389404.98</v>
      </c>
      <c r="VV10" s="308">
        <v>2313720</v>
      </c>
      <c r="VW10" s="308">
        <v>870213.35000000009</v>
      </c>
      <c r="VX10" s="308">
        <v>1555842.26</v>
      </c>
      <c r="VY10" s="308">
        <v>284392488.74000001</v>
      </c>
      <c r="VZ10" s="308">
        <v>5867869.0499999998</v>
      </c>
      <c r="WA10" s="308">
        <v>2511762.7300000004</v>
      </c>
      <c r="WB10" s="308">
        <v>1681158</v>
      </c>
      <c r="WC10" s="308">
        <v>1083644.92</v>
      </c>
      <c r="WD10" s="308">
        <v>2813084.5300000003</v>
      </c>
      <c r="WE10" s="308">
        <v>12374889.140000001</v>
      </c>
      <c r="WF10" s="308">
        <v>5066857.1800000006</v>
      </c>
      <c r="WG10" s="308">
        <v>3557346.74</v>
      </c>
      <c r="WH10" s="308">
        <v>6301289.379999999</v>
      </c>
      <c r="WI10" s="308">
        <v>1782054.71</v>
      </c>
      <c r="WJ10" s="308">
        <v>6028436.1400000006</v>
      </c>
      <c r="WK10" s="308">
        <v>1250813.5399999996</v>
      </c>
      <c r="WL10" s="308">
        <v>11600890.74</v>
      </c>
      <c r="WM10" s="308">
        <v>26348597.539999999</v>
      </c>
      <c r="WN10" s="308">
        <v>3636384.37</v>
      </c>
      <c r="WO10" s="308">
        <v>3455431.6399999997</v>
      </c>
      <c r="WP10" s="308">
        <v>13191498.380000001</v>
      </c>
      <c r="WQ10" s="308">
        <v>3229658.8099999996</v>
      </c>
      <c r="WR10" s="308">
        <v>9140408.9000000004</v>
      </c>
      <c r="WS10" s="308">
        <v>57071754.36999999</v>
      </c>
      <c r="WT10" s="308">
        <v>3902790.29</v>
      </c>
      <c r="WU10" s="308">
        <v>1695421</v>
      </c>
      <c r="WV10" s="308">
        <v>1497233.5699999998</v>
      </c>
      <c r="WW10" s="308">
        <v>1286204.8400000001</v>
      </c>
      <c r="WX10" s="308">
        <v>724014.6</v>
      </c>
      <c r="WY10" s="308">
        <v>1255612.2</v>
      </c>
      <c r="WZ10" s="308">
        <v>1684281.9700000002</v>
      </c>
      <c r="XA10" s="308">
        <v>27061823.590000004</v>
      </c>
      <c r="XB10" s="308">
        <v>2451976.94</v>
      </c>
      <c r="XC10" s="308">
        <v>281429.66000000003</v>
      </c>
      <c r="XD10" s="308">
        <v>564430.94999999995</v>
      </c>
      <c r="XE10" s="308">
        <v>291673.34999999998</v>
      </c>
      <c r="XF10" s="308">
        <v>121458188.10000001</v>
      </c>
      <c r="XG10" s="308">
        <v>1400226.99</v>
      </c>
      <c r="XH10" s="308">
        <v>971712.89999999991</v>
      </c>
      <c r="XI10" s="308">
        <v>26956551.520000007</v>
      </c>
      <c r="XJ10" s="308">
        <v>1649236.78</v>
      </c>
      <c r="XK10" s="308">
        <v>1279187.23</v>
      </c>
      <c r="XL10" s="308">
        <v>1873242.5699999998</v>
      </c>
      <c r="XM10" s="308">
        <v>1013012.4</v>
      </c>
      <c r="XN10" s="308">
        <v>1929370.2999999998</v>
      </c>
      <c r="XO10" s="308">
        <v>2446982.3300000005</v>
      </c>
      <c r="XP10" s="308">
        <v>1846327.8599999996</v>
      </c>
      <c r="XQ10" s="308">
        <v>693817.6</v>
      </c>
      <c r="XR10" s="308">
        <v>771608.08000000007</v>
      </c>
      <c r="XS10" s="308">
        <v>1260298.78</v>
      </c>
      <c r="XT10" s="308">
        <v>452237.49</v>
      </c>
      <c r="XU10" s="308">
        <v>583579.67000000016</v>
      </c>
      <c r="XV10" s="308">
        <v>675273.32</v>
      </c>
      <c r="XW10" s="308">
        <v>759638.00999999989</v>
      </c>
      <c r="XX10" s="308">
        <v>618013.04999999993</v>
      </c>
      <c r="XY10" s="308">
        <v>889664.63999999978</v>
      </c>
      <c r="XZ10" s="308">
        <v>690916.29000000015</v>
      </c>
      <c r="YA10" s="308">
        <v>437472.56999999995</v>
      </c>
      <c r="YB10" s="308">
        <v>1277835.45</v>
      </c>
      <c r="YC10" s="308">
        <v>103130703.79000001</v>
      </c>
      <c r="YD10" s="308">
        <v>1156790.74</v>
      </c>
      <c r="YE10" s="308">
        <v>5153578.59</v>
      </c>
      <c r="YF10" s="308">
        <v>1230485.8799999999</v>
      </c>
      <c r="YG10" s="308">
        <v>13168565.059999999</v>
      </c>
      <c r="YH10" s="308">
        <v>1185480.46</v>
      </c>
      <c r="YI10" s="308">
        <v>4367855</v>
      </c>
      <c r="YJ10" s="308">
        <v>1163521.1200000001</v>
      </c>
      <c r="YK10" s="308">
        <v>5155455.26</v>
      </c>
      <c r="YL10" s="308">
        <v>3058174.1399999997</v>
      </c>
      <c r="YM10" s="308">
        <v>1861125.1700000002</v>
      </c>
      <c r="YN10" s="308">
        <v>1196198.48</v>
      </c>
      <c r="YO10" s="308">
        <v>785612.27</v>
      </c>
      <c r="YP10" s="308">
        <v>771332.67999999993</v>
      </c>
      <c r="YQ10" s="308">
        <v>642745.39999999991</v>
      </c>
      <c r="YR10" s="308">
        <v>397662</v>
      </c>
      <c r="YS10" s="308">
        <v>481973</v>
      </c>
      <c r="YT10" s="308">
        <v>37904653.300000004</v>
      </c>
      <c r="YU10" s="308">
        <v>1072262.8500000001</v>
      </c>
      <c r="YV10" s="308">
        <v>805187.95</v>
      </c>
      <c r="YW10" s="308">
        <v>916222.62999999989</v>
      </c>
      <c r="YX10" s="308">
        <v>1477718.08</v>
      </c>
      <c r="YY10" s="308">
        <v>1304480.2500000002</v>
      </c>
      <c r="YZ10" s="308">
        <v>726297.80999999994</v>
      </c>
      <c r="ZA10" s="308">
        <v>45726324.789999999</v>
      </c>
      <c r="ZB10" s="308">
        <v>1987040.24</v>
      </c>
      <c r="ZC10" s="308">
        <v>920235.97999999986</v>
      </c>
      <c r="ZD10" s="308">
        <v>1359646.9200000002</v>
      </c>
      <c r="ZE10" s="308">
        <v>501835.33999999997</v>
      </c>
      <c r="ZF10" s="308">
        <v>1049371.3599999999</v>
      </c>
      <c r="ZG10" s="308">
        <v>450774.17000000004</v>
      </c>
      <c r="ZH10" s="308">
        <v>670173.00000000012</v>
      </c>
      <c r="ZI10" s="308">
        <v>3584708.1199999996</v>
      </c>
      <c r="ZJ10" s="308">
        <v>87156623.220000014</v>
      </c>
      <c r="ZK10" s="308">
        <v>1345275.03</v>
      </c>
      <c r="ZL10" s="308">
        <v>3510114.6300000004</v>
      </c>
      <c r="ZM10" s="308">
        <v>8305091.0699999994</v>
      </c>
      <c r="ZN10" s="308">
        <v>4091674.75</v>
      </c>
      <c r="ZO10" s="308">
        <v>981785.46000000008</v>
      </c>
      <c r="ZP10" s="308">
        <v>1349420.7999999998</v>
      </c>
      <c r="ZQ10" s="308">
        <v>5268238.1199999992</v>
      </c>
      <c r="ZR10" s="308">
        <v>5753057.6200000001</v>
      </c>
      <c r="ZS10" s="308">
        <v>5059949.2399999993</v>
      </c>
      <c r="ZT10" s="308">
        <v>99931.3</v>
      </c>
      <c r="ZU10" s="308">
        <v>1068382.5399999998</v>
      </c>
      <c r="ZV10" s="308">
        <v>848720.96999999986</v>
      </c>
      <c r="ZW10" s="308">
        <v>1976074.75</v>
      </c>
      <c r="ZX10" s="308">
        <v>994161.07</v>
      </c>
      <c r="ZY10" s="308">
        <v>715867.89999999991</v>
      </c>
      <c r="ZZ10" s="308">
        <v>1794077.56</v>
      </c>
      <c r="AAA10" s="308">
        <v>1139077.3500000001</v>
      </c>
      <c r="AAB10" s="308">
        <v>743869.96</v>
      </c>
      <c r="AAC10" s="308">
        <v>932307</v>
      </c>
      <c r="AAD10" s="308">
        <v>469457</v>
      </c>
      <c r="AAE10" s="308">
        <v>452760.5</v>
      </c>
      <c r="AAF10" s="308">
        <v>23058754.079999998</v>
      </c>
      <c r="AAG10" s="308">
        <v>741917.74</v>
      </c>
      <c r="AAH10" s="308">
        <v>1092002.4899999998</v>
      </c>
      <c r="AAI10" s="308">
        <v>607844.59</v>
      </c>
      <c r="AAJ10" s="308">
        <v>478381.28</v>
      </c>
      <c r="AAK10" s="308">
        <v>448663.79000000004</v>
      </c>
      <c r="AAL10" s="308">
        <v>1147826.3799999999</v>
      </c>
      <c r="AAM10" s="308">
        <v>174854322.32999992</v>
      </c>
      <c r="AAN10" s="308">
        <v>724542.34</v>
      </c>
      <c r="AAO10" s="308">
        <v>1055829.71</v>
      </c>
      <c r="AAP10" s="308">
        <v>2077745.52</v>
      </c>
      <c r="AAQ10" s="308">
        <v>809156.77</v>
      </c>
      <c r="AAR10" s="308">
        <v>1301356</v>
      </c>
      <c r="AAS10" s="308">
        <v>1937051.9799999997</v>
      </c>
      <c r="AAT10" s="308">
        <v>1937255</v>
      </c>
      <c r="AAU10" s="308">
        <v>2390490.04</v>
      </c>
      <c r="AAV10" s="308">
        <v>947617.0199999999</v>
      </c>
      <c r="AAW10" s="308">
        <v>893910.96999999986</v>
      </c>
      <c r="AAX10" s="308">
        <v>7392468.6499999994</v>
      </c>
      <c r="AAY10" s="308">
        <v>2215090.9600000004</v>
      </c>
      <c r="AAZ10" s="308">
        <v>840012.69</v>
      </c>
      <c r="ABA10" s="308">
        <v>456517.15</v>
      </c>
      <c r="ABB10" s="308">
        <v>1976265.3399999999</v>
      </c>
      <c r="ABC10" s="308">
        <v>1121766.3700000001</v>
      </c>
      <c r="ABD10" s="308">
        <v>1429067.75</v>
      </c>
      <c r="ABE10" s="308">
        <v>424460.71</v>
      </c>
      <c r="ABF10" s="308">
        <v>9025253.7899999991</v>
      </c>
      <c r="ABG10" s="308">
        <v>8659835.5300000012</v>
      </c>
      <c r="ABH10" s="308">
        <v>504278.88</v>
      </c>
      <c r="ABI10" s="308">
        <v>656081.2300000001</v>
      </c>
      <c r="ABJ10" s="308">
        <v>603507.6</v>
      </c>
      <c r="ABK10" s="308">
        <v>219795.49</v>
      </c>
      <c r="ABL10" s="308">
        <v>469484.04</v>
      </c>
      <c r="ABM10" s="308">
        <v>76140252.570000008</v>
      </c>
      <c r="ABN10" s="308">
        <v>2422600.71</v>
      </c>
      <c r="ABO10" s="308">
        <v>2162377.2600000002</v>
      </c>
      <c r="ABP10" s="308">
        <v>2445788.7999999998</v>
      </c>
      <c r="ABQ10" s="308">
        <v>3572094.4000000004</v>
      </c>
      <c r="ABR10" s="308">
        <v>2506140.4700000002</v>
      </c>
      <c r="ABS10" s="308">
        <v>1230048.75</v>
      </c>
      <c r="ABT10" s="308">
        <v>2655922.2299999995</v>
      </c>
      <c r="ABU10" s="308">
        <v>1440068.0999999999</v>
      </c>
      <c r="ABV10" s="308">
        <v>24426941.419999994</v>
      </c>
      <c r="ABW10" s="308">
        <v>2297110.2200000002</v>
      </c>
      <c r="ABX10" s="308">
        <v>2588397.8200000003</v>
      </c>
      <c r="ABY10" s="308">
        <v>494109.38</v>
      </c>
      <c r="ABZ10" s="308">
        <v>736507.56</v>
      </c>
      <c r="ACA10" s="308">
        <v>2862635.86</v>
      </c>
      <c r="ACB10" s="308">
        <v>1002040</v>
      </c>
      <c r="ACC10" s="308">
        <v>1272791.6299999999</v>
      </c>
      <c r="ACD10" s="308">
        <v>47749.2</v>
      </c>
      <c r="ACE10" s="308">
        <v>1791671</v>
      </c>
      <c r="ACF10" s="308">
        <v>944209.22</v>
      </c>
      <c r="ACG10" s="308">
        <v>116317547.95999999</v>
      </c>
      <c r="ACH10" s="308">
        <v>1224937.6600000001</v>
      </c>
      <c r="ACI10" s="308">
        <v>1615523.46</v>
      </c>
      <c r="ACJ10" s="308">
        <v>867594.47000000009</v>
      </c>
      <c r="ACK10" s="308">
        <v>497698.09</v>
      </c>
      <c r="ACL10" s="308">
        <v>1156904.4099999997</v>
      </c>
      <c r="ACM10" s="308">
        <v>1345329.02</v>
      </c>
      <c r="ACN10" s="308">
        <v>8691648.7100000028</v>
      </c>
      <c r="ACO10" s="308">
        <v>33090192.729999997</v>
      </c>
      <c r="ACP10" s="308">
        <v>1838052.2100000002</v>
      </c>
      <c r="ACQ10" s="308">
        <v>1843190.43</v>
      </c>
      <c r="ACR10" s="308">
        <v>2762171.8899999997</v>
      </c>
      <c r="ACS10" s="308">
        <v>2650653</v>
      </c>
      <c r="ACT10" s="308">
        <v>12445515.18</v>
      </c>
      <c r="ACU10" s="308">
        <v>1230183.8799999999</v>
      </c>
      <c r="ACV10" s="308">
        <v>1650221.35</v>
      </c>
      <c r="ACW10" s="308">
        <v>319969.7</v>
      </c>
      <c r="ACX10" s="308">
        <v>629097.23</v>
      </c>
      <c r="ACY10" s="308">
        <v>355788.71</v>
      </c>
      <c r="ACZ10" s="308">
        <v>510275.01</v>
      </c>
      <c r="ADA10" s="308">
        <v>489564.58</v>
      </c>
      <c r="ADB10" s="308">
        <v>309808.64000000001</v>
      </c>
      <c r="ADC10" s="308">
        <v>786590</v>
      </c>
      <c r="ADD10" s="308">
        <v>25717384.770000003</v>
      </c>
      <c r="ADE10" s="308">
        <v>22189608.43</v>
      </c>
      <c r="ADF10" s="308">
        <v>482987.85000000003</v>
      </c>
      <c r="ADG10" s="308">
        <v>58025.200000000012</v>
      </c>
      <c r="ADH10" s="308">
        <v>1058282.1100000001</v>
      </c>
      <c r="ADI10" s="308">
        <v>1318064.3</v>
      </c>
      <c r="ADJ10" s="308">
        <v>853111</v>
      </c>
      <c r="ADK10" s="308">
        <v>696458.08999999985</v>
      </c>
      <c r="ADL10" s="308">
        <v>1673220.86</v>
      </c>
      <c r="ADM10" s="308">
        <v>290495396.39000005</v>
      </c>
      <c r="ADN10" s="308">
        <v>20171033.32</v>
      </c>
      <c r="ADO10" s="308">
        <v>12733055.249999998</v>
      </c>
      <c r="ADP10" s="308">
        <v>23153148.940000005</v>
      </c>
      <c r="ADQ10" s="308">
        <v>180454.80999999997</v>
      </c>
      <c r="ADR10" s="308">
        <v>525793.75</v>
      </c>
      <c r="ADS10" s="308">
        <v>586045.04</v>
      </c>
      <c r="ADT10" s="308">
        <v>369994.07</v>
      </c>
      <c r="ADU10" s="308">
        <v>203020085.09000003</v>
      </c>
      <c r="ADV10" s="308">
        <v>62513836.120000005</v>
      </c>
      <c r="ADW10" s="308">
        <v>8465725.3600000013</v>
      </c>
      <c r="ADX10" s="308">
        <v>1224016.2100000002</v>
      </c>
      <c r="ADY10" s="308">
        <v>2365356</v>
      </c>
      <c r="ADZ10" s="308">
        <v>2192284</v>
      </c>
      <c r="AEA10" s="308">
        <v>1053080.0900000001</v>
      </c>
      <c r="AEB10" s="308">
        <v>1619993.1600000001</v>
      </c>
      <c r="AEC10" s="308">
        <v>1296337.6900000002</v>
      </c>
      <c r="AED10" s="308">
        <v>1052320.06</v>
      </c>
      <c r="AEE10" s="308">
        <v>2323324.25</v>
      </c>
      <c r="AEF10" s="308">
        <v>3051742.34</v>
      </c>
      <c r="AEG10" s="308">
        <v>1358256.71</v>
      </c>
      <c r="AEH10" s="308">
        <v>1221227.2999999998</v>
      </c>
      <c r="AEI10" s="308">
        <v>1502557.06</v>
      </c>
      <c r="AEJ10" s="308">
        <v>4845468.3</v>
      </c>
      <c r="AEK10" s="308">
        <v>937012.64999999991</v>
      </c>
      <c r="AEL10" s="308">
        <v>3822669.15</v>
      </c>
      <c r="AEM10" s="308">
        <v>718675.82</v>
      </c>
      <c r="AEN10" s="308">
        <v>5742107.2000000002</v>
      </c>
      <c r="AEO10" s="308">
        <v>88956861.640000001</v>
      </c>
      <c r="AEP10" s="308">
        <v>6953148.5300000003</v>
      </c>
      <c r="AEQ10" s="308">
        <v>4408860.24</v>
      </c>
      <c r="AER10" s="308">
        <v>1521378.2100000002</v>
      </c>
      <c r="AES10" s="308">
        <v>2511843.6</v>
      </c>
      <c r="AET10" s="308">
        <v>8444510.2199999988</v>
      </c>
      <c r="AEU10" s="308">
        <v>1224029.76</v>
      </c>
      <c r="AEV10" s="308">
        <v>3298363.53</v>
      </c>
      <c r="AEW10" s="308">
        <v>1344280.6099999999</v>
      </c>
      <c r="AEX10" s="308">
        <v>831738.69000000006</v>
      </c>
      <c r="AEY10" s="308">
        <v>37430671.850000001</v>
      </c>
      <c r="AEZ10" s="308">
        <v>16438118.019999998</v>
      </c>
      <c r="AFA10" s="308">
        <v>1471795.0000000002</v>
      </c>
      <c r="AFB10" s="308">
        <v>697134.61</v>
      </c>
      <c r="AFC10" s="308">
        <v>1060611.8899999999</v>
      </c>
      <c r="AFD10" s="308">
        <v>992283</v>
      </c>
      <c r="AFE10" s="308">
        <v>247570</v>
      </c>
      <c r="AFF10" s="308">
        <v>467490.66000000003</v>
      </c>
      <c r="AFG10" s="308">
        <v>557100.59</v>
      </c>
      <c r="AFH10" s="308">
        <v>524354.87999999989</v>
      </c>
      <c r="AFI10" s="308">
        <v>435297.27999999997</v>
      </c>
      <c r="AFJ10" s="308">
        <v>200268.1</v>
      </c>
      <c r="AFK10" s="308">
        <v>527917.39999999991</v>
      </c>
      <c r="AFL10" s="308">
        <v>30611983.029999997</v>
      </c>
      <c r="AFM10" s="308">
        <v>985754.03</v>
      </c>
      <c r="AFN10" s="308">
        <v>2390033.14</v>
      </c>
      <c r="AFO10" s="308">
        <v>598330.39</v>
      </c>
      <c r="AFP10" s="308">
        <v>432780.88</v>
      </c>
      <c r="AFQ10" s="308">
        <v>478958.24000000005</v>
      </c>
      <c r="AFR10" s="308">
        <v>305447.91000000003</v>
      </c>
      <c r="AFS10" s="308">
        <v>1256517.3999999999</v>
      </c>
      <c r="AFT10" s="308">
        <v>935436</v>
      </c>
      <c r="AFU10" s="308">
        <v>476027.64</v>
      </c>
      <c r="AFV10" s="308">
        <v>874043.98</v>
      </c>
      <c r="AFW10" s="308">
        <v>322487.52</v>
      </c>
      <c r="AFX10" s="308">
        <v>38895987.07</v>
      </c>
      <c r="AFY10" s="308">
        <v>1585005.98</v>
      </c>
      <c r="AFZ10" s="308">
        <v>744230.95000000007</v>
      </c>
      <c r="AGA10" s="308">
        <v>1084753.4699999997</v>
      </c>
      <c r="AGB10" s="308">
        <v>3889346.96</v>
      </c>
      <c r="AGC10" s="308">
        <v>1000315.0999999997</v>
      </c>
      <c r="AGD10" s="308">
        <v>278218.13</v>
      </c>
      <c r="AGE10" s="308">
        <v>1003514.7499999999</v>
      </c>
      <c r="AGF10" s="308">
        <v>967059.77999999991</v>
      </c>
      <c r="AGG10" s="308">
        <v>1151553.3399999999</v>
      </c>
      <c r="AGH10" s="308">
        <v>805400.81</v>
      </c>
      <c r="AGI10" s="308">
        <v>50157139.570000008</v>
      </c>
      <c r="AGJ10" s="308">
        <v>8211261</v>
      </c>
      <c r="AGK10" s="308">
        <v>566920.17999999993</v>
      </c>
      <c r="AGL10" s="308">
        <v>313215.87</v>
      </c>
      <c r="AGM10" s="308">
        <v>1851185</v>
      </c>
      <c r="AGN10" s="308">
        <v>608624.05000000005</v>
      </c>
      <c r="AGO10" s="308">
        <v>139215.62</v>
      </c>
      <c r="AGP10" s="308">
        <v>452455.11</v>
      </c>
      <c r="AGQ10" s="308">
        <v>232339648.01999995</v>
      </c>
      <c r="AGR10" s="308">
        <v>107391183.20999999</v>
      </c>
      <c r="AGS10" s="308">
        <v>2268273.4400000004</v>
      </c>
      <c r="AGT10" s="308">
        <v>3622358.9000000004</v>
      </c>
      <c r="AGU10" s="308">
        <v>4065086.9499999997</v>
      </c>
      <c r="AGV10" s="308">
        <v>2616825.38</v>
      </c>
      <c r="AGW10" s="308">
        <v>613942.69999999995</v>
      </c>
      <c r="AGX10" s="308">
        <v>3873863.0499999993</v>
      </c>
      <c r="AGY10" s="308">
        <v>409469.25000000006</v>
      </c>
      <c r="AGZ10" s="308">
        <v>4367174.45</v>
      </c>
      <c r="AHA10" s="308">
        <v>5088563.55</v>
      </c>
      <c r="AHB10" s="308">
        <v>2743311.35</v>
      </c>
      <c r="AHC10" s="308">
        <v>2644873.7000000002</v>
      </c>
      <c r="AHD10" s="308">
        <v>1034389.1</v>
      </c>
      <c r="AHE10" s="308">
        <v>2784684.3</v>
      </c>
      <c r="AHF10" s="308">
        <v>2936544</v>
      </c>
      <c r="AHG10" s="308">
        <v>1229087.25</v>
      </c>
      <c r="AHH10" s="308">
        <v>18636089.82</v>
      </c>
      <c r="AHI10" s="308">
        <v>729212.92999999993</v>
      </c>
      <c r="AHJ10" s="308">
        <v>844844.85999999987</v>
      </c>
      <c r="AHK10" s="308">
        <v>513258.11</v>
      </c>
      <c r="AHL10" s="308">
        <v>2509996.09</v>
      </c>
      <c r="AHM10" s="308">
        <v>454765.23</v>
      </c>
      <c r="AHN10" s="308">
        <v>318550.84999999998</v>
      </c>
      <c r="AHO10" s="308">
        <v>10579999762.247091</v>
      </c>
    </row>
    <row r="11" spans="1:899" ht="21" x14ac:dyDescent="0.4">
      <c r="A11" s="297" t="s">
        <v>10</v>
      </c>
      <c r="B11" s="297" t="s">
        <v>11</v>
      </c>
      <c r="C11" s="308">
        <v>12921649.449999999</v>
      </c>
      <c r="D11" s="308">
        <v>358494</v>
      </c>
      <c r="E11" s="308">
        <v>627476</v>
      </c>
      <c r="F11" s="308">
        <v>73763.11</v>
      </c>
      <c r="G11" s="308">
        <v>2099483.77</v>
      </c>
      <c r="H11" s="308">
        <v>934637.58000000007</v>
      </c>
      <c r="I11" s="308">
        <v>1679978</v>
      </c>
      <c r="J11" s="308">
        <v>2104623.4900000002</v>
      </c>
      <c r="K11" s="308">
        <v>1070206.81</v>
      </c>
      <c r="L11" s="308">
        <v>167697</v>
      </c>
      <c r="M11" s="308">
        <v>347185.36</v>
      </c>
      <c r="N11" s="308">
        <v>80158.13</v>
      </c>
      <c r="O11" s="308">
        <v>486357.36</v>
      </c>
      <c r="P11" s="308">
        <v>294518.68</v>
      </c>
      <c r="Q11" s="308">
        <v>39231.839999999997</v>
      </c>
      <c r="R11" s="308">
        <v>11360</v>
      </c>
      <c r="S11" s="308">
        <v>334690.29000000004</v>
      </c>
      <c r="T11" s="308">
        <v>43047</v>
      </c>
      <c r="U11" s="308">
        <v>57005333</v>
      </c>
      <c r="V11" s="308">
        <v>1461148.05</v>
      </c>
      <c r="W11" s="308">
        <v>754317.53</v>
      </c>
      <c r="X11" s="308">
        <v>3062611.41</v>
      </c>
      <c r="Y11" s="308">
        <v>2397153</v>
      </c>
      <c r="Z11" s="308">
        <v>2974368.79</v>
      </c>
      <c r="AA11" s="308">
        <v>369884</v>
      </c>
      <c r="AB11" s="308">
        <v>38155413.239999995</v>
      </c>
      <c r="AC11" s="308">
        <v>4525496.91</v>
      </c>
      <c r="AD11" s="308">
        <v>761504.04</v>
      </c>
      <c r="AE11" s="308">
        <v>3153043.62</v>
      </c>
      <c r="AF11" s="308">
        <v>2866204.1399999997</v>
      </c>
      <c r="AG11" s="308">
        <v>16564216.150000002</v>
      </c>
      <c r="AH11" s="308">
        <v>7854474.9900000002</v>
      </c>
      <c r="AI11" s="308">
        <v>246676</v>
      </c>
      <c r="AJ11" s="308">
        <v>57948</v>
      </c>
      <c r="AK11" s="308">
        <v>6057</v>
      </c>
      <c r="AL11" s="308">
        <v>8801155</v>
      </c>
      <c r="AM11" s="308">
        <v>856551.76000000013</v>
      </c>
      <c r="AN11" s="308">
        <v>1524218.2200000002</v>
      </c>
      <c r="AO11" s="308">
        <v>1372549.8699999999</v>
      </c>
      <c r="AP11" s="308">
        <v>347104</v>
      </c>
      <c r="AQ11" s="308">
        <v>544149</v>
      </c>
      <c r="AR11" s="308">
        <v>0</v>
      </c>
      <c r="AS11" s="308">
        <v>523661.5</v>
      </c>
      <c r="AT11" s="308">
        <v>1513</v>
      </c>
      <c r="AU11" s="308">
        <v>3637.75</v>
      </c>
      <c r="AV11" s="308">
        <v>28193</v>
      </c>
      <c r="AW11" s="308">
        <v>178053.1</v>
      </c>
      <c r="AX11" s="308">
        <v>33353</v>
      </c>
      <c r="AY11" s="308">
        <v>52020</v>
      </c>
      <c r="AZ11" s="308">
        <v>51493</v>
      </c>
      <c r="BA11" s="308">
        <v>12442</v>
      </c>
      <c r="BB11" s="308">
        <v>9748.6</v>
      </c>
      <c r="BC11" s="308">
        <v>12067</v>
      </c>
      <c r="BD11" s="308">
        <v>36373</v>
      </c>
      <c r="BE11" s="308">
        <v>154938</v>
      </c>
      <c r="BF11" s="308">
        <v>0</v>
      </c>
      <c r="BG11" s="308">
        <v>31924.54</v>
      </c>
      <c r="BH11" s="308">
        <v>2365409.16</v>
      </c>
      <c r="BI11" s="308">
        <v>67344.56</v>
      </c>
      <c r="BJ11" s="308">
        <v>43216.35</v>
      </c>
      <c r="BK11" s="308">
        <v>500</v>
      </c>
      <c r="BL11" s="308">
        <v>228303.1</v>
      </c>
      <c r="BM11" s="308">
        <v>63610.17</v>
      </c>
      <c r="BN11" s="308">
        <v>30773</v>
      </c>
      <c r="BO11" s="308">
        <v>0</v>
      </c>
      <c r="BP11" s="308">
        <v>0</v>
      </c>
      <c r="BQ11" s="308">
        <v>634356.64</v>
      </c>
      <c r="BR11" s="308">
        <v>29822</v>
      </c>
      <c r="BS11" s="308">
        <v>51349</v>
      </c>
      <c r="BT11" s="308">
        <v>93364</v>
      </c>
      <c r="BU11" s="308">
        <v>21665</v>
      </c>
      <c r="BV11" s="308">
        <v>626</v>
      </c>
      <c r="BW11" s="308">
        <v>1500</v>
      </c>
      <c r="BX11" s="308">
        <v>26680</v>
      </c>
      <c r="BY11" s="308">
        <v>1189630.46</v>
      </c>
      <c r="BZ11" s="308">
        <v>339752.28</v>
      </c>
      <c r="CA11" s="308">
        <v>367158</v>
      </c>
      <c r="CB11" s="308">
        <v>16153</v>
      </c>
      <c r="CC11" s="308">
        <v>4579</v>
      </c>
      <c r="CD11" s="308">
        <v>16816</v>
      </c>
      <c r="CE11" s="308">
        <v>229382.14</v>
      </c>
      <c r="CF11" s="308">
        <v>3164044.6100000003</v>
      </c>
      <c r="CG11" s="308">
        <v>130790</v>
      </c>
      <c r="CH11" s="308">
        <v>91531.620000000024</v>
      </c>
      <c r="CI11" s="308">
        <v>30000.7</v>
      </c>
      <c r="CJ11" s="308">
        <v>55053.85</v>
      </c>
      <c r="CK11" s="308">
        <v>24284.5</v>
      </c>
      <c r="CL11" s="308">
        <v>19015</v>
      </c>
      <c r="CM11" s="308">
        <v>79116.41</v>
      </c>
      <c r="CN11" s="308">
        <v>0</v>
      </c>
      <c r="CO11" s="308">
        <v>16489.239999999998</v>
      </c>
      <c r="CP11" s="308">
        <v>-6651.27</v>
      </c>
      <c r="CQ11" s="308">
        <v>329887.51</v>
      </c>
      <c r="CR11" s="308">
        <v>-13179.449999999997</v>
      </c>
      <c r="CS11" s="308">
        <v>1605436.96</v>
      </c>
      <c r="CT11" s="308">
        <v>684574.69</v>
      </c>
      <c r="CU11" s="308">
        <v>260912.4</v>
      </c>
      <c r="CV11" s="308">
        <v>380821.72</v>
      </c>
      <c r="CW11" s="308">
        <v>16252.55</v>
      </c>
      <c r="CX11" s="308">
        <v>1954995</v>
      </c>
      <c r="CY11" s="308">
        <v>2275789.8899999997</v>
      </c>
      <c r="CZ11" s="308">
        <v>319533.2</v>
      </c>
      <c r="DA11" s="308">
        <v>2105766.8099999996</v>
      </c>
      <c r="DB11" s="308">
        <v>32081741.390000001</v>
      </c>
      <c r="DC11" s="308">
        <v>106958.37999999999</v>
      </c>
      <c r="DD11" s="308">
        <v>34057.86</v>
      </c>
      <c r="DE11" s="308">
        <v>302905.62999999995</v>
      </c>
      <c r="DF11" s="308">
        <v>1797176.5700000003</v>
      </c>
      <c r="DG11" s="308">
        <v>892431.99</v>
      </c>
      <c r="DH11" s="308">
        <v>25110.329999999842</v>
      </c>
      <c r="DI11" s="308">
        <v>58793</v>
      </c>
      <c r="DJ11" s="308">
        <v>5164285.43</v>
      </c>
      <c r="DK11" s="308">
        <v>211337.5</v>
      </c>
      <c r="DL11" s="308">
        <v>212011</v>
      </c>
      <c r="DM11" s="308">
        <v>120099</v>
      </c>
      <c r="DN11" s="308">
        <v>117660.2</v>
      </c>
      <c r="DO11" s="308">
        <v>302164.55</v>
      </c>
      <c r="DP11" s="308">
        <v>374943.5</v>
      </c>
      <c r="DQ11" s="308">
        <v>50636.5</v>
      </c>
      <c r="DR11" s="308">
        <v>1031608.72</v>
      </c>
      <c r="DS11" s="308">
        <v>559612.22</v>
      </c>
      <c r="DT11" s="308">
        <v>15223</v>
      </c>
      <c r="DU11" s="308">
        <v>200375.88</v>
      </c>
      <c r="DV11" s="308">
        <v>436243.35</v>
      </c>
      <c r="DW11" s="308">
        <v>55132</v>
      </c>
      <c r="DX11" s="308">
        <v>134560</v>
      </c>
      <c r="DY11" s="308">
        <v>2870216</v>
      </c>
      <c r="DZ11" s="308">
        <v>20129</v>
      </c>
      <c r="EA11" s="308">
        <v>9247</v>
      </c>
      <c r="EB11" s="308">
        <v>94030</v>
      </c>
      <c r="EC11" s="308">
        <v>18384</v>
      </c>
      <c r="ED11" s="308">
        <v>187683.82</v>
      </c>
      <c r="EE11" s="308">
        <v>142448.10999999999</v>
      </c>
      <c r="EF11" s="308">
        <v>13861.810000000001</v>
      </c>
      <c r="EG11" s="308">
        <v>52915.18</v>
      </c>
      <c r="EH11" s="308">
        <v>40880</v>
      </c>
      <c r="EI11" s="308">
        <v>126524</v>
      </c>
      <c r="EJ11" s="308">
        <v>74938</v>
      </c>
      <c r="EK11" s="308">
        <v>38222.25</v>
      </c>
      <c r="EL11" s="308">
        <v>21388</v>
      </c>
      <c r="EM11" s="308">
        <v>748799.31</v>
      </c>
      <c r="EN11" s="308">
        <v>13154</v>
      </c>
      <c r="EO11" s="308">
        <v>45799</v>
      </c>
      <c r="EP11" s="308">
        <v>8992</v>
      </c>
      <c r="EQ11" s="308">
        <v>55040</v>
      </c>
      <c r="ER11" s="308">
        <v>72356.25</v>
      </c>
      <c r="ES11" s="308">
        <v>8441</v>
      </c>
      <c r="ET11" s="308">
        <v>1658</v>
      </c>
      <c r="EU11" s="308">
        <v>2670.3700000000026</v>
      </c>
      <c r="EV11" s="308">
        <v>3214955.77</v>
      </c>
      <c r="EW11" s="308">
        <v>303704.21000000002</v>
      </c>
      <c r="EX11" s="308">
        <v>282165.22000000003</v>
      </c>
      <c r="EY11" s="308">
        <v>147241.20000000001</v>
      </c>
      <c r="EZ11" s="308">
        <v>1482445.43</v>
      </c>
      <c r="FA11" s="308">
        <v>1191552</v>
      </c>
      <c r="FB11" s="308">
        <v>86949</v>
      </c>
      <c r="FC11" s="308">
        <v>194447.27000000002</v>
      </c>
      <c r="FD11" s="308">
        <v>338008</v>
      </c>
      <c r="FE11" s="308">
        <v>60614</v>
      </c>
      <c r="FF11" s="308">
        <v>453597.98</v>
      </c>
      <c r="FG11" s="308">
        <v>74798</v>
      </c>
      <c r="FH11" s="308">
        <v>1481682.6099999999</v>
      </c>
      <c r="FI11" s="308">
        <v>858817</v>
      </c>
      <c r="FJ11" s="308">
        <v>36957</v>
      </c>
      <c r="FK11" s="308">
        <v>234447</v>
      </c>
      <c r="FL11" s="308">
        <v>11536</v>
      </c>
      <c r="FM11" s="308">
        <v>245359</v>
      </c>
      <c r="FN11" s="308">
        <v>5399</v>
      </c>
      <c r="FO11" s="308">
        <v>1531</v>
      </c>
      <c r="FP11" s="308">
        <v>2186048.88</v>
      </c>
      <c r="FQ11" s="308">
        <v>29353</v>
      </c>
      <c r="FR11" s="308">
        <v>209584.01</v>
      </c>
      <c r="FS11" s="308">
        <v>192928</v>
      </c>
      <c r="FT11" s="308">
        <v>403123</v>
      </c>
      <c r="FU11" s="308">
        <v>990044.5</v>
      </c>
      <c r="FV11" s="308">
        <v>360006</v>
      </c>
      <c r="FW11" s="308">
        <v>314979</v>
      </c>
      <c r="FX11" s="308">
        <v>45738</v>
      </c>
      <c r="FY11" s="308">
        <v>375887</v>
      </c>
      <c r="FZ11" s="308">
        <v>1115451.8799999999</v>
      </c>
      <c r="GA11" s="308">
        <v>187583.46999999997</v>
      </c>
      <c r="GB11" s="308">
        <v>72816</v>
      </c>
      <c r="GC11" s="308">
        <v>0</v>
      </c>
      <c r="GD11" s="308">
        <v>1187621.58</v>
      </c>
      <c r="GE11" s="308">
        <v>11997</v>
      </c>
      <c r="GF11" s="308">
        <v>63197</v>
      </c>
      <c r="GG11" s="308">
        <v>219551</v>
      </c>
      <c r="GH11" s="308">
        <v>27850</v>
      </c>
      <c r="GI11" s="308">
        <v>26581.93</v>
      </c>
      <c r="GJ11" s="308">
        <v>7993</v>
      </c>
      <c r="GK11" s="308">
        <v>58549</v>
      </c>
      <c r="GL11" s="308">
        <v>49141.68</v>
      </c>
      <c r="GM11" s="308">
        <v>0</v>
      </c>
      <c r="GN11" s="308">
        <v>0</v>
      </c>
      <c r="GO11" s="308">
        <v>11388</v>
      </c>
      <c r="GP11" s="308">
        <v>480262</v>
      </c>
      <c r="GQ11" s="308">
        <v>160190.07</v>
      </c>
      <c r="GR11" s="308">
        <v>28074</v>
      </c>
      <c r="GS11" s="308">
        <v>25401</v>
      </c>
      <c r="GT11" s="308">
        <v>20462.120000000003</v>
      </c>
      <c r="GU11" s="308">
        <v>194596.25</v>
      </c>
      <c r="GV11" s="308">
        <v>80316</v>
      </c>
      <c r="GW11" s="308">
        <v>163922.39000000001</v>
      </c>
      <c r="GX11" s="308">
        <v>2859576.16</v>
      </c>
      <c r="GY11" s="308">
        <v>8533</v>
      </c>
      <c r="GZ11" s="308">
        <v>1794654.5</v>
      </c>
      <c r="HA11" s="308">
        <v>1558394.83</v>
      </c>
      <c r="HB11" s="308">
        <v>16228128.439999999</v>
      </c>
      <c r="HC11" s="308">
        <v>2211635</v>
      </c>
      <c r="HD11" s="308">
        <v>5366024.91</v>
      </c>
      <c r="HE11" s="308">
        <v>4737182</v>
      </c>
      <c r="HF11" s="308">
        <v>3151298.42</v>
      </c>
      <c r="HG11" s="308">
        <v>4124130.1799999997</v>
      </c>
      <c r="HH11" s="308">
        <v>571247.75</v>
      </c>
      <c r="HI11" s="308">
        <v>18244523.140000001</v>
      </c>
      <c r="HJ11" s="308">
        <v>23806700.619999997</v>
      </c>
      <c r="HK11" s="308">
        <v>9266547.0399999991</v>
      </c>
      <c r="HL11" s="308">
        <v>9215648.0700000003</v>
      </c>
      <c r="HM11" s="308">
        <v>2320371.7300000004</v>
      </c>
      <c r="HN11" s="308">
        <v>1078074.92</v>
      </c>
      <c r="HO11" s="308">
        <v>23117878.949999999</v>
      </c>
      <c r="HP11" s="308">
        <v>9758839.5999999996</v>
      </c>
      <c r="HQ11" s="308">
        <v>10093321.779999999</v>
      </c>
      <c r="HR11" s="308">
        <v>569918</v>
      </c>
      <c r="HS11" s="308">
        <v>86444</v>
      </c>
      <c r="HT11" s="308">
        <v>173018.96999999997</v>
      </c>
      <c r="HU11" s="308">
        <v>46572</v>
      </c>
      <c r="HV11" s="308">
        <v>2893</v>
      </c>
      <c r="HW11" s="308">
        <v>852528</v>
      </c>
      <c r="HX11" s="308">
        <v>302600.90000000002</v>
      </c>
      <c r="HY11" s="308">
        <v>51566</v>
      </c>
      <c r="HZ11" s="308">
        <v>104376</v>
      </c>
      <c r="IA11" s="308">
        <v>92435.56</v>
      </c>
      <c r="IB11" s="308">
        <v>1391312.5</v>
      </c>
      <c r="IC11" s="308">
        <v>13506</v>
      </c>
      <c r="ID11" s="308">
        <v>547137</v>
      </c>
      <c r="IE11" s="308">
        <v>1987</v>
      </c>
      <c r="IF11" s="308">
        <v>720</v>
      </c>
      <c r="IG11" s="308">
        <v>2254020.94</v>
      </c>
      <c r="IH11" s="308">
        <v>652161.86</v>
      </c>
      <c r="II11" s="308">
        <v>310701</v>
      </c>
      <c r="IJ11" s="308">
        <v>247013</v>
      </c>
      <c r="IK11" s="308">
        <v>988196.25</v>
      </c>
      <c r="IL11" s="308">
        <v>156948.01999999999</v>
      </c>
      <c r="IM11" s="308">
        <v>17932</v>
      </c>
      <c r="IN11" s="308">
        <v>9000</v>
      </c>
      <c r="IO11" s="308">
        <v>24458</v>
      </c>
      <c r="IP11" s="308">
        <v>31005.5</v>
      </c>
      <c r="IQ11" s="308">
        <v>598193</v>
      </c>
      <c r="IR11" s="308">
        <v>8203568.3099999996</v>
      </c>
      <c r="IS11" s="308">
        <v>3463083.34</v>
      </c>
      <c r="IT11" s="308">
        <v>1089567.81</v>
      </c>
      <c r="IU11" s="308">
        <v>234422.13</v>
      </c>
      <c r="IV11" s="308">
        <v>494318</v>
      </c>
      <c r="IW11" s="308">
        <v>51359</v>
      </c>
      <c r="IX11" s="308">
        <v>212580</v>
      </c>
      <c r="IY11" s="308">
        <v>24161</v>
      </c>
      <c r="IZ11" s="308">
        <v>347751</v>
      </c>
      <c r="JA11" s="308">
        <v>506718.11</v>
      </c>
      <c r="JB11" s="308">
        <v>2402384.4699999997</v>
      </c>
      <c r="JC11" s="308">
        <v>1040996</v>
      </c>
      <c r="JD11" s="308">
        <v>364839.8</v>
      </c>
      <c r="JE11" s="308">
        <v>165157.69</v>
      </c>
      <c r="JF11" s="308">
        <v>99248</v>
      </c>
      <c r="JG11" s="308">
        <v>511878.16</v>
      </c>
      <c r="JH11" s="308">
        <v>78730.5</v>
      </c>
      <c r="JI11" s="308">
        <v>0</v>
      </c>
      <c r="JJ11" s="308">
        <v>1784297.3100000003</v>
      </c>
      <c r="JK11" s="308">
        <v>0</v>
      </c>
      <c r="JL11" s="308">
        <v>113302</v>
      </c>
      <c r="JM11" s="308">
        <v>58580.74</v>
      </c>
      <c r="JN11" s="308">
        <v>0</v>
      </c>
      <c r="JO11" s="308">
        <v>261243.16</v>
      </c>
      <c r="JP11" s="308">
        <v>0</v>
      </c>
      <c r="JQ11" s="308">
        <v>21979052.189999998</v>
      </c>
      <c r="JR11" s="308">
        <v>8603884.2899999991</v>
      </c>
      <c r="JS11" s="308">
        <v>1059619.8999999999</v>
      </c>
      <c r="JT11" s="308">
        <v>1153247.46</v>
      </c>
      <c r="JU11" s="308">
        <v>463447.14</v>
      </c>
      <c r="JV11" s="308">
        <v>112551.51</v>
      </c>
      <c r="JW11" s="308">
        <v>3140678.17</v>
      </c>
      <c r="JX11" s="308">
        <v>5398746.3499999996</v>
      </c>
      <c r="JY11" s="308">
        <v>2981787.4400000004</v>
      </c>
      <c r="JZ11" s="308">
        <v>1015360.68</v>
      </c>
      <c r="KA11" s="308">
        <v>336273.88</v>
      </c>
      <c r="KB11" s="308">
        <v>535932.21</v>
      </c>
      <c r="KC11" s="308">
        <v>182858.32</v>
      </c>
      <c r="KD11" s="308">
        <v>109264.35</v>
      </c>
      <c r="KE11" s="308">
        <v>68374.13</v>
      </c>
      <c r="KF11" s="308">
        <v>25511082.640000001</v>
      </c>
      <c r="KG11" s="308">
        <v>3185279.92</v>
      </c>
      <c r="KH11" s="308">
        <v>1565492.33</v>
      </c>
      <c r="KI11" s="308">
        <v>3694025.46</v>
      </c>
      <c r="KJ11" s="308">
        <v>1490501</v>
      </c>
      <c r="KK11" s="308">
        <v>1271117.73</v>
      </c>
      <c r="KL11" s="308">
        <v>18666689.98</v>
      </c>
      <c r="KM11" s="308">
        <v>1394312.3399999999</v>
      </c>
      <c r="KN11" s="308">
        <v>954938.45</v>
      </c>
      <c r="KO11" s="308">
        <v>16241662.48</v>
      </c>
      <c r="KP11" s="308">
        <v>919244.25</v>
      </c>
      <c r="KQ11" s="308">
        <v>3117455.3899999997</v>
      </c>
      <c r="KR11" s="308">
        <v>8506856.9299999997</v>
      </c>
      <c r="KS11" s="308">
        <v>1212296.2000000002</v>
      </c>
      <c r="KT11" s="308">
        <v>3922772.92</v>
      </c>
      <c r="KU11" s="308">
        <v>9521651.2400000002</v>
      </c>
      <c r="KV11" s="308">
        <v>3056808.1</v>
      </c>
      <c r="KW11" s="308">
        <v>6136169.4700000007</v>
      </c>
      <c r="KX11" s="308">
        <v>2859749.36</v>
      </c>
      <c r="KY11" s="308">
        <v>233868</v>
      </c>
      <c r="KZ11" s="308">
        <v>3587993.7</v>
      </c>
      <c r="LA11" s="308">
        <v>431616.5</v>
      </c>
      <c r="LB11" s="308">
        <v>199370.23999999999</v>
      </c>
      <c r="LC11" s="308">
        <v>2839586.2199999997</v>
      </c>
      <c r="LD11" s="308">
        <v>355649.75</v>
      </c>
      <c r="LE11" s="308">
        <v>9643113.8400000036</v>
      </c>
      <c r="LF11" s="308">
        <v>3023430.75</v>
      </c>
      <c r="LG11" s="308">
        <v>5288281.6500000004</v>
      </c>
      <c r="LH11" s="308">
        <v>4037475.29</v>
      </c>
      <c r="LI11" s="308">
        <v>315467</v>
      </c>
      <c r="LJ11" s="308">
        <v>1742271</v>
      </c>
      <c r="LK11" s="308">
        <v>803333.25</v>
      </c>
      <c r="LL11" s="308">
        <v>2506379.0700000003</v>
      </c>
      <c r="LM11" s="308">
        <v>125103</v>
      </c>
      <c r="LN11" s="308">
        <v>1163350</v>
      </c>
      <c r="LO11" s="308">
        <v>127263.49</v>
      </c>
      <c r="LP11" s="308">
        <v>12228038.34</v>
      </c>
      <c r="LQ11" s="308">
        <v>118432.12</v>
      </c>
      <c r="LR11" s="308">
        <v>18256</v>
      </c>
      <c r="LS11" s="308">
        <v>152985943.07999998</v>
      </c>
      <c r="LT11" s="308">
        <v>60064172.850000001</v>
      </c>
      <c r="LU11" s="308">
        <v>3624809.6</v>
      </c>
      <c r="LV11" s="308">
        <v>1981747.88</v>
      </c>
      <c r="LW11" s="308">
        <v>184391.77000000002</v>
      </c>
      <c r="LX11" s="308">
        <v>165307.75</v>
      </c>
      <c r="LY11" s="308">
        <v>412393</v>
      </c>
      <c r="LZ11" s="308">
        <v>44776</v>
      </c>
      <c r="MA11" s="308">
        <v>378403.53</v>
      </c>
      <c r="MB11" s="308">
        <v>164763.25</v>
      </c>
      <c r="MC11" s="308">
        <v>1196846.3</v>
      </c>
      <c r="MD11" s="308">
        <v>80737</v>
      </c>
      <c r="ME11" s="308">
        <v>23900054.560000002</v>
      </c>
      <c r="MF11" s="308">
        <v>5602369.8200000003</v>
      </c>
      <c r="MG11" s="308">
        <v>1135361.1499999999</v>
      </c>
      <c r="MH11" s="308">
        <v>581467.28</v>
      </c>
      <c r="MI11" s="308">
        <v>1510148.11</v>
      </c>
      <c r="MJ11" s="308">
        <v>1308621.8600000001</v>
      </c>
      <c r="MK11" s="308">
        <v>4236829.03</v>
      </c>
      <c r="ML11" s="308">
        <v>2037819.67</v>
      </c>
      <c r="MM11" s="308">
        <v>1375403.12</v>
      </c>
      <c r="MN11" s="308">
        <v>1963385.4500000002</v>
      </c>
      <c r="MO11" s="308">
        <v>1461865.6800000002</v>
      </c>
      <c r="MP11" s="308">
        <v>2674119.14</v>
      </c>
      <c r="MQ11" s="308">
        <v>5215572.1399999997</v>
      </c>
      <c r="MR11" s="308">
        <v>2837731</v>
      </c>
      <c r="MS11" s="308">
        <v>4685370.9800000004</v>
      </c>
      <c r="MT11" s="308">
        <v>724220.41999999993</v>
      </c>
      <c r="MU11" s="308">
        <v>3137025.92</v>
      </c>
      <c r="MV11" s="308">
        <v>855939</v>
      </c>
      <c r="MW11" s="308">
        <v>2222994</v>
      </c>
      <c r="MX11" s="308">
        <v>5864713.6699999999</v>
      </c>
      <c r="MY11" s="308">
        <v>1480192.3199999998</v>
      </c>
      <c r="MZ11" s="308">
        <v>17083</v>
      </c>
      <c r="NA11" s="308">
        <v>0</v>
      </c>
      <c r="NB11" s="308">
        <v>37764000.219999999</v>
      </c>
      <c r="NC11" s="308">
        <v>9323130.7400000002</v>
      </c>
      <c r="ND11" s="308">
        <v>2667716.58</v>
      </c>
      <c r="NE11" s="308">
        <v>16127945.300000001</v>
      </c>
      <c r="NF11" s="308">
        <v>4063360.9</v>
      </c>
      <c r="NG11" s="308">
        <v>2685881.25</v>
      </c>
      <c r="NH11" s="308">
        <v>2762297.1999999997</v>
      </c>
      <c r="NI11" s="308">
        <v>9987123.6999999993</v>
      </c>
      <c r="NJ11" s="308">
        <v>86523</v>
      </c>
      <c r="NK11" s="308">
        <v>2806619.29</v>
      </c>
      <c r="NL11" s="308">
        <v>2736059.4699999997</v>
      </c>
      <c r="NM11" s="308">
        <v>4334566.46</v>
      </c>
      <c r="NN11" s="308">
        <v>17213311.009999998</v>
      </c>
      <c r="NO11" s="308">
        <v>7235869.7800000003</v>
      </c>
      <c r="NP11" s="308">
        <v>4337066</v>
      </c>
      <c r="NQ11" s="308">
        <v>0</v>
      </c>
      <c r="NR11" s="308">
        <v>2738607.5</v>
      </c>
      <c r="NS11" s="308">
        <v>447952</v>
      </c>
      <c r="NT11" s="308">
        <v>3946198.07</v>
      </c>
      <c r="NU11" s="308">
        <v>3981804.0199999996</v>
      </c>
      <c r="NV11" s="308">
        <v>1927265.5</v>
      </c>
      <c r="NW11" s="308">
        <v>685718.83000000007</v>
      </c>
      <c r="NX11" s="308">
        <v>620083.26</v>
      </c>
      <c r="NY11" s="308">
        <v>277418.36</v>
      </c>
      <c r="NZ11" s="308">
        <v>401222.14</v>
      </c>
      <c r="OA11" s="308">
        <v>155589</v>
      </c>
      <c r="OB11" s="308">
        <v>32251074.260000002</v>
      </c>
      <c r="OC11" s="308">
        <v>3701592.34</v>
      </c>
      <c r="OD11" s="308">
        <v>3964723.77</v>
      </c>
      <c r="OE11" s="308">
        <v>22737826.300000001</v>
      </c>
      <c r="OF11" s="308">
        <v>751880.56</v>
      </c>
      <c r="OG11" s="308">
        <v>1907066</v>
      </c>
      <c r="OH11" s="308">
        <v>6933181.1799999997</v>
      </c>
      <c r="OI11" s="308">
        <v>412417</v>
      </c>
      <c r="OJ11" s="308">
        <v>3767927</v>
      </c>
      <c r="OK11" s="308">
        <v>34858132.620000005</v>
      </c>
      <c r="OL11" s="308">
        <v>2102571</v>
      </c>
      <c r="OM11" s="308">
        <v>29891922.509999998</v>
      </c>
      <c r="ON11" s="308">
        <v>8734809.2100000009</v>
      </c>
      <c r="OO11" s="308">
        <v>10934265.5</v>
      </c>
      <c r="OP11" s="308">
        <v>0</v>
      </c>
      <c r="OQ11" s="308">
        <v>4547598.9800000004</v>
      </c>
      <c r="OR11" s="308">
        <v>1695392.6700000002</v>
      </c>
      <c r="OS11" s="308">
        <v>525094.57999999996</v>
      </c>
      <c r="OT11" s="308">
        <v>1916613.06</v>
      </c>
      <c r="OU11" s="308">
        <v>9852284.5700000003</v>
      </c>
      <c r="OV11" s="308">
        <v>3745808.05</v>
      </c>
      <c r="OW11" s="308">
        <v>1231377.95</v>
      </c>
      <c r="OX11" s="308">
        <v>147966</v>
      </c>
      <c r="OY11" s="308">
        <v>0</v>
      </c>
      <c r="OZ11" s="308">
        <v>689538.6</v>
      </c>
      <c r="PA11" s="308">
        <v>28927.34</v>
      </c>
      <c r="PB11" s="308">
        <v>27685.200000000001</v>
      </c>
      <c r="PC11" s="308">
        <v>6251.4500000000007</v>
      </c>
      <c r="PD11" s="308">
        <v>13150.56</v>
      </c>
      <c r="PE11" s="308">
        <v>207438.92</v>
      </c>
      <c r="PF11" s="308">
        <v>0</v>
      </c>
      <c r="PG11" s="308">
        <v>13509</v>
      </c>
      <c r="PH11" s="308">
        <v>11827</v>
      </c>
      <c r="PI11" s="308">
        <v>500</v>
      </c>
      <c r="PJ11" s="308">
        <v>29323</v>
      </c>
      <c r="PK11" s="308">
        <v>101391.36</v>
      </c>
      <c r="PL11" s="308">
        <v>31474</v>
      </c>
      <c r="PM11" s="308">
        <v>150845.29999999999</v>
      </c>
      <c r="PN11" s="308">
        <v>1136</v>
      </c>
      <c r="PO11" s="308">
        <v>0</v>
      </c>
      <c r="PP11" s="308">
        <v>0</v>
      </c>
      <c r="PQ11" s="308">
        <v>0</v>
      </c>
      <c r="PR11" s="308">
        <v>6220497.6099999994</v>
      </c>
      <c r="PS11" s="308">
        <v>54105</v>
      </c>
      <c r="PT11" s="308">
        <v>115775</v>
      </c>
      <c r="PU11" s="308">
        <v>41673</v>
      </c>
      <c r="PV11" s="308">
        <v>275489</v>
      </c>
      <c r="PW11" s="308">
        <v>29101.8</v>
      </c>
      <c r="PX11" s="308">
        <v>77490</v>
      </c>
      <c r="PY11" s="308">
        <v>64606</v>
      </c>
      <c r="PZ11" s="308">
        <v>94368.11</v>
      </c>
      <c r="QA11" s="308">
        <v>1990</v>
      </c>
      <c r="QB11" s="308">
        <v>10344</v>
      </c>
      <c r="QC11" s="308">
        <v>20999</v>
      </c>
      <c r="QD11" s="308">
        <v>2050</v>
      </c>
      <c r="QE11" s="308">
        <v>0</v>
      </c>
      <c r="QF11" s="308">
        <v>40237</v>
      </c>
      <c r="QG11" s="308">
        <v>76895.72</v>
      </c>
      <c r="QH11" s="308">
        <v>53105</v>
      </c>
      <c r="QI11" s="308">
        <v>8802</v>
      </c>
      <c r="QJ11" s="308">
        <v>6674</v>
      </c>
      <c r="QK11" s="308">
        <v>8467.1300000000047</v>
      </c>
      <c r="QL11" s="308">
        <v>50601</v>
      </c>
      <c r="QM11" s="308">
        <v>15458</v>
      </c>
      <c r="QN11" s="308">
        <v>0</v>
      </c>
      <c r="QO11" s="308">
        <v>0</v>
      </c>
      <c r="QP11" s="308">
        <v>0</v>
      </c>
      <c r="QQ11" s="308"/>
      <c r="QR11" s="308">
        <v>325303.5</v>
      </c>
      <c r="QS11" s="308">
        <v>6856</v>
      </c>
      <c r="QT11" s="308">
        <v>15414.87</v>
      </c>
      <c r="QU11" s="308">
        <v>46362.479999999996</v>
      </c>
      <c r="QV11" s="308">
        <v>4200</v>
      </c>
      <c r="QW11" s="308">
        <v>1902.16</v>
      </c>
      <c r="QX11" s="308">
        <v>40460</v>
      </c>
      <c r="QY11" s="308">
        <v>4884</v>
      </c>
      <c r="QZ11" s="308">
        <v>59350.94</v>
      </c>
      <c r="RA11" s="308">
        <v>3931.45</v>
      </c>
      <c r="RB11" s="308">
        <v>24113.64</v>
      </c>
      <c r="RC11" s="308">
        <v>2332</v>
      </c>
      <c r="RD11" s="308">
        <v>0</v>
      </c>
      <c r="RE11" s="308">
        <v>-355720.97</v>
      </c>
      <c r="RF11" s="308">
        <v>17214.18</v>
      </c>
      <c r="RG11" s="308">
        <v>56639.65</v>
      </c>
      <c r="RH11" s="308">
        <v>34912.25</v>
      </c>
      <c r="RI11" s="308">
        <v>61345</v>
      </c>
      <c r="RJ11" s="308">
        <v>73398.41</v>
      </c>
      <c r="RK11" s="308">
        <v>9514.25</v>
      </c>
      <c r="RL11" s="308">
        <v>17461.5</v>
      </c>
      <c r="RM11" s="308">
        <v>78304</v>
      </c>
      <c r="RN11" s="308">
        <v>56369.69</v>
      </c>
      <c r="RO11" s="308">
        <v>48272.91</v>
      </c>
      <c r="RP11" s="308">
        <v>7079.35</v>
      </c>
      <c r="RQ11" s="308">
        <v>4024.5</v>
      </c>
      <c r="RR11" s="308">
        <v>24672.400000000001</v>
      </c>
      <c r="RS11" s="308">
        <v>1000</v>
      </c>
      <c r="RT11" s="308">
        <v>10735.75</v>
      </c>
      <c r="RU11" s="308">
        <v>6086</v>
      </c>
      <c r="RV11" s="308">
        <v>720</v>
      </c>
      <c r="RW11" s="308">
        <v>0</v>
      </c>
      <c r="RX11" s="308">
        <v>0</v>
      </c>
      <c r="RY11" s="308">
        <v>3425874.08</v>
      </c>
      <c r="RZ11" s="308">
        <v>71106.540000000008</v>
      </c>
      <c r="SA11" s="308">
        <v>230152.99000000002</v>
      </c>
      <c r="SB11" s="308">
        <v>30134</v>
      </c>
      <c r="SC11" s="308">
        <v>7427</v>
      </c>
      <c r="SD11" s="308">
        <v>271672</v>
      </c>
      <c r="SE11" s="308">
        <v>83789.23</v>
      </c>
      <c r="SF11" s="308">
        <v>296843.75</v>
      </c>
      <c r="SG11" s="308">
        <v>775</v>
      </c>
      <c r="SH11" s="308">
        <v>40383</v>
      </c>
      <c r="SI11" s="308">
        <v>129484.8</v>
      </c>
      <c r="SJ11" s="308">
        <v>165</v>
      </c>
      <c r="SK11" s="308">
        <v>446431.1</v>
      </c>
      <c r="SL11" s="308">
        <v>54183.25</v>
      </c>
      <c r="SM11" s="308">
        <v>13746</v>
      </c>
      <c r="SN11" s="308">
        <v>-19569</v>
      </c>
      <c r="SO11" s="308">
        <v>85814</v>
      </c>
      <c r="SP11" s="308">
        <v>9531</v>
      </c>
      <c r="SQ11" s="308">
        <v>65826.12</v>
      </c>
      <c r="SR11" s="308">
        <v>-17343.550000000003</v>
      </c>
      <c r="SS11" s="308">
        <v>588757</v>
      </c>
      <c r="ST11" s="308">
        <v>5500</v>
      </c>
      <c r="SU11" s="308">
        <v>64100</v>
      </c>
      <c r="SV11" s="308">
        <v>0</v>
      </c>
      <c r="SW11" s="308">
        <v>0</v>
      </c>
      <c r="SX11" s="308">
        <v>44070</v>
      </c>
      <c r="SY11" s="308">
        <v>0</v>
      </c>
      <c r="SZ11" s="308">
        <v>10776.2</v>
      </c>
      <c r="TA11" s="308">
        <v>18400</v>
      </c>
      <c r="TB11" s="308">
        <v>-1819</v>
      </c>
      <c r="TC11" s="308">
        <v>0</v>
      </c>
      <c r="TD11" s="308">
        <v>39589</v>
      </c>
      <c r="TE11" s="308">
        <v>74580</v>
      </c>
      <c r="TF11" s="308">
        <v>5339</v>
      </c>
      <c r="TG11" s="308">
        <v>392225.37</v>
      </c>
      <c r="TH11" s="308">
        <v>8891</v>
      </c>
      <c r="TI11" s="308">
        <v>627</v>
      </c>
      <c r="TJ11" s="308">
        <v>99808</v>
      </c>
      <c r="TK11" s="308">
        <v>105273</v>
      </c>
      <c r="TL11" s="308">
        <v>117262</v>
      </c>
      <c r="TM11" s="308">
        <v>292</v>
      </c>
      <c r="TN11" s="308">
        <v>-117907.67</v>
      </c>
      <c r="TO11" s="308">
        <v>-2003.3600000000006</v>
      </c>
      <c r="TP11" s="308">
        <v>121239</v>
      </c>
      <c r="TQ11" s="308">
        <v>104349.62999999999</v>
      </c>
      <c r="TR11" s="308">
        <v>0</v>
      </c>
      <c r="TS11" s="308">
        <v>-835</v>
      </c>
      <c r="TT11" s="308">
        <v>34875.179999999993</v>
      </c>
      <c r="TU11" s="308">
        <v>0</v>
      </c>
      <c r="TV11" s="308">
        <v>20657</v>
      </c>
      <c r="TW11" s="308">
        <v>71320</v>
      </c>
      <c r="TX11" s="308">
        <v>8426.6</v>
      </c>
      <c r="TY11" s="308">
        <v>1176500.54</v>
      </c>
      <c r="TZ11" s="308">
        <v>276936.71000000002</v>
      </c>
      <c r="UA11" s="308">
        <v>272805.58999999997</v>
      </c>
      <c r="UB11" s="308">
        <v>48992.63</v>
      </c>
      <c r="UC11" s="308">
        <v>837502.19</v>
      </c>
      <c r="UD11" s="308">
        <v>30217.5</v>
      </c>
      <c r="UE11" s="308">
        <v>5131</v>
      </c>
      <c r="UF11" s="308">
        <v>0</v>
      </c>
      <c r="UG11" s="308">
        <v>37491</v>
      </c>
      <c r="UH11" s="308">
        <v>220850.33</v>
      </c>
      <c r="UI11" s="308">
        <v>89012</v>
      </c>
      <c r="UJ11" s="308">
        <v>5930</v>
      </c>
      <c r="UK11" s="308">
        <v>21795</v>
      </c>
      <c r="UL11" s="308">
        <v>-49964.639999999999</v>
      </c>
      <c r="UM11" s="308">
        <v>10799</v>
      </c>
      <c r="UN11" s="308">
        <v>1726028.6</v>
      </c>
      <c r="UO11" s="308">
        <v>28320</v>
      </c>
      <c r="UP11" s="308">
        <v>-67028.27</v>
      </c>
      <c r="UQ11" s="308">
        <v>160325</v>
      </c>
      <c r="UR11" s="308">
        <v>73.16</v>
      </c>
      <c r="US11" s="308">
        <v>3810</v>
      </c>
      <c r="UT11" s="308">
        <v>101405</v>
      </c>
      <c r="UU11" s="308">
        <v>-5979.1200000000026</v>
      </c>
      <c r="UV11" s="308">
        <v>1580</v>
      </c>
      <c r="UW11" s="308">
        <v>1914</v>
      </c>
      <c r="UX11" s="308">
        <v>48364</v>
      </c>
      <c r="UY11" s="308">
        <v>18164.600000000006</v>
      </c>
      <c r="UZ11" s="308">
        <v>51562.49</v>
      </c>
      <c r="VA11" s="308">
        <v>48586.86</v>
      </c>
      <c r="VB11" s="308">
        <v>6095</v>
      </c>
      <c r="VC11" s="308">
        <v>7881</v>
      </c>
      <c r="VD11" s="308">
        <v>35717</v>
      </c>
      <c r="VE11" s="308">
        <v>0</v>
      </c>
      <c r="VF11" s="308">
        <v>32849.4</v>
      </c>
      <c r="VG11" s="308">
        <v>2376.64</v>
      </c>
      <c r="VH11" s="308">
        <v>42212</v>
      </c>
      <c r="VI11" s="308">
        <v>2774</v>
      </c>
      <c r="VJ11" s="308">
        <v>516264.26</v>
      </c>
      <c r="VK11" s="308">
        <v>8404</v>
      </c>
      <c r="VL11" s="308">
        <v>7276</v>
      </c>
      <c r="VM11" s="308">
        <v>121488</v>
      </c>
      <c r="VN11" s="308">
        <v>83331.399999999994</v>
      </c>
      <c r="VO11" s="308">
        <v>89861</v>
      </c>
      <c r="VP11" s="308">
        <v>45111.5</v>
      </c>
      <c r="VQ11" s="308">
        <v>28536.25</v>
      </c>
      <c r="VR11" s="308">
        <v>10518</v>
      </c>
      <c r="VS11" s="308">
        <v>1514</v>
      </c>
      <c r="VT11" s="308">
        <v>5886</v>
      </c>
      <c r="VU11" s="308">
        <v>196094</v>
      </c>
      <c r="VV11" s="308">
        <v>45725.5</v>
      </c>
      <c r="VW11" s="308">
        <v>44142</v>
      </c>
      <c r="VX11" s="308">
        <v>0</v>
      </c>
      <c r="VY11" s="308">
        <v>4953786.7</v>
      </c>
      <c r="VZ11" s="308">
        <v>1426706.98</v>
      </c>
      <c r="WA11" s="308">
        <v>207143.34</v>
      </c>
      <c r="WB11" s="308">
        <v>0</v>
      </c>
      <c r="WC11" s="308">
        <v>9119.130000000001</v>
      </c>
      <c r="WD11" s="308">
        <v>0</v>
      </c>
      <c r="WE11" s="308">
        <v>565464</v>
      </c>
      <c r="WF11" s="308">
        <v>58118</v>
      </c>
      <c r="WG11" s="308">
        <v>33147</v>
      </c>
      <c r="WH11" s="308">
        <v>69093</v>
      </c>
      <c r="WI11" s="308">
        <v>38189.03</v>
      </c>
      <c r="WJ11" s="308">
        <v>40908</v>
      </c>
      <c r="WK11" s="308">
        <v>19748</v>
      </c>
      <c r="WL11" s="308">
        <v>156178</v>
      </c>
      <c r="WM11" s="308">
        <v>179212.03999999998</v>
      </c>
      <c r="WN11" s="308">
        <v>69697.17</v>
      </c>
      <c r="WO11" s="308">
        <v>44760</v>
      </c>
      <c r="WP11" s="308">
        <v>641510.40000000002</v>
      </c>
      <c r="WQ11" s="308">
        <v>84659</v>
      </c>
      <c r="WR11" s="308">
        <v>420377.63</v>
      </c>
      <c r="WS11" s="308">
        <v>9293556.8599999994</v>
      </c>
      <c r="WT11" s="308">
        <v>167162.13</v>
      </c>
      <c r="WU11" s="308">
        <v>14217</v>
      </c>
      <c r="WV11" s="308">
        <v>2765</v>
      </c>
      <c r="WW11" s="308">
        <v>893526.64999999991</v>
      </c>
      <c r="WX11" s="308">
        <v>0</v>
      </c>
      <c r="WY11" s="308">
        <v>4000</v>
      </c>
      <c r="WZ11" s="308">
        <v>7974.130000000001</v>
      </c>
      <c r="XA11" s="308">
        <v>1185558</v>
      </c>
      <c r="XB11" s="308">
        <v>15628.78</v>
      </c>
      <c r="XC11" s="308">
        <v>300</v>
      </c>
      <c r="XD11" s="308">
        <v>0</v>
      </c>
      <c r="XE11" s="308">
        <v>797</v>
      </c>
      <c r="XF11" s="308">
        <v>1727294.98</v>
      </c>
      <c r="XG11" s="308">
        <v>21611.4</v>
      </c>
      <c r="XH11" s="308">
        <v>57746</v>
      </c>
      <c r="XI11" s="308">
        <v>300234.93</v>
      </c>
      <c r="XJ11" s="308">
        <v>31547</v>
      </c>
      <c r="XK11" s="308">
        <v>87011.279999999984</v>
      </c>
      <c r="XL11" s="308">
        <v>133247.69</v>
      </c>
      <c r="XM11" s="308">
        <v>140564.28</v>
      </c>
      <c r="XN11" s="308">
        <v>11535</v>
      </c>
      <c r="XO11" s="308">
        <v>25720.639999999999</v>
      </c>
      <c r="XP11" s="308">
        <v>35549</v>
      </c>
      <c r="XQ11" s="308">
        <v>16877.8</v>
      </c>
      <c r="XR11" s="308">
        <v>2414.29</v>
      </c>
      <c r="XS11" s="308">
        <v>3308.3</v>
      </c>
      <c r="XT11" s="308">
        <v>15556</v>
      </c>
      <c r="XU11" s="308">
        <v>0</v>
      </c>
      <c r="XV11" s="308">
        <v>31898</v>
      </c>
      <c r="XW11" s="308">
        <v>4932</v>
      </c>
      <c r="XX11" s="308">
        <v>13112.38</v>
      </c>
      <c r="XY11" s="308">
        <v>18559.669999999998</v>
      </c>
      <c r="XZ11" s="308">
        <v>35601.799999999996</v>
      </c>
      <c r="YA11" s="308">
        <v>9460</v>
      </c>
      <c r="YB11" s="308">
        <v>2974</v>
      </c>
      <c r="YC11" s="308">
        <v>2609385.96</v>
      </c>
      <c r="YD11" s="308">
        <v>19092</v>
      </c>
      <c r="YE11" s="308">
        <v>47987.6</v>
      </c>
      <c r="YF11" s="308">
        <v>3394.25</v>
      </c>
      <c r="YG11" s="308">
        <v>225058</v>
      </c>
      <c r="YH11" s="308">
        <v>62580.800000000003</v>
      </c>
      <c r="YI11" s="308">
        <v>41103</v>
      </c>
      <c r="YJ11" s="308">
        <v>4078</v>
      </c>
      <c r="YK11" s="308">
        <v>34970</v>
      </c>
      <c r="YL11" s="308">
        <v>45757</v>
      </c>
      <c r="YM11" s="308">
        <v>-5760</v>
      </c>
      <c r="YN11" s="308">
        <v>31825</v>
      </c>
      <c r="YO11" s="308">
        <v>10887</v>
      </c>
      <c r="YP11" s="308">
        <v>11178</v>
      </c>
      <c r="YQ11" s="308">
        <v>1983</v>
      </c>
      <c r="YR11" s="308">
        <v>930</v>
      </c>
      <c r="YS11" s="308">
        <v>2153</v>
      </c>
      <c r="YT11" s="308">
        <v>813734.95</v>
      </c>
      <c r="YU11" s="308">
        <v>66084</v>
      </c>
      <c r="YV11" s="308">
        <v>21896</v>
      </c>
      <c r="YW11" s="308">
        <v>18961</v>
      </c>
      <c r="YX11" s="308">
        <v>60027</v>
      </c>
      <c r="YY11" s="308">
        <v>11670</v>
      </c>
      <c r="YZ11" s="308">
        <v>21313</v>
      </c>
      <c r="ZA11" s="308">
        <v>270175.80000000005</v>
      </c>
      <c r="ZB11" s="308">
        <v>31702</v>
      </c>
      <c r="ZC11" s="308">
        <v>22501.940000000002</v>
      </c>
      <c r="ZD11" s="308">
        <v>10829</v>
      </c>
      <c r="ZE11" s="308">
        <v>55716</v>
      </c>
      <c r="ZF11" s="308">
        <v>36574.800000000003</v>
      </c>
      <c r="ZG11" s="308">
        <v>640</v>
      </c>
      <c r="ZH11" s="308">
        <v>6972</v>
      </c>
      <c r="ZI11" s="308">
        <v>87857</v>
      </c>
      <c r="ZJ11" s="308">
        <v>802652</v>
      </c>
      <c r="ZK11" s="308">
        <v>23183.77</v>
      </c>
      <c r="ZL11" s="308">
        <v>70439</v>
      </c>
      <c r="ZM11" s="308">
        <v>174796.39</v>
      </c>
      <c r="ZN11" s="308">
        <v>123189.03</v>
      </c>
      <c r="ZO11" s="308">
        <v>1893.25</v>
      </c>
      <c r="ZP11" s="308">
        <v>23979.5</v>
      </c>
      <c r="ZQ11" s="308">
        <v>130910.2</v>
      </c>
      <c r="ZR11" s="308">
        <v>70142</v>
      </c>
      <c r="ZS11" s="308">
        <v>45020.6</v>
      </c>
      <c r="ZT11" s="308">
        <v>679</v>
      </c>
      <c r="ZU11" s="308">
        <v>23390.5</v>
      </c>
      <c r="ZV11" s="308">
        <v>8726.92</v>
      </c>
      <c r="ZW11" s="308">
        <v>19836.25</v>
      </c>
      <c r="ZX11" s="308">
        <v>27115</v>
      </c>
      <c r="ZY11" s="308">
        <v>13184.25</v>
      </c>
      <c r="ZZ11" s="308">
        <v>287407.65999999997</v>
      </c>
      <c r="AAA11" s="308">
        <v>26244</v>
      </c>
      <c r="AAB11" s="308">
        <v>3698</v>
      </c>
      <c r="AAC11" s="308">
        <v>16639.28</v>
      </c>
      <c r="AAD11" s="308">
        <v>1362.1399999999999</v>
      </c>
      <c r="AAE11" s="308">
        <v>136</v>
      </c>
      <c r="AAF11" s="308">
        <v>496697</v>
      </c>
      <c r="AAG11" s="308">
        <v>0</v>
      </c>
      <c r="AAH11" s="308">
        <v>38403</v>
      </c>
      <c r="AAI11" s="308">
        <v>11085</v>
      </c>
      <c r="AAJ11" s="308">
        <v>19444</v>
      </c>
      <c r="AAK11" s="308">
        <v>-8338</v>
      </c>
      <c r="AAL11" s="308">
        <v>0</v>
      </c>
      <c r="AAM11" s="308">
        <v>1461925</v>
      </c>
      <c r="AAN11" s="308">
        <v>95006</v>
      </c>
      <c r="AAO11" s="308">
        <v>67465</v>
      </c>
      <c r="AAP11" s="308">
        <v>12635</v>
      </c>
      <c r="AAQ11" s="308">
        <v>72760</v>
      </c>
      <c r="AAR11" s="308">
        <v>89530</v>
      </c>
      <c r="AAS11" s="308">
        <v>213355</v>
      </c>
      <c r="AAT11" s="308">
        <v>749682</v>
      </c>
      <c r="AAU11" s="308">
        <v>106452</v>
      </c>
      <c r="AAV11" s="308">
        <v>67685</v>
      </c>
      <c r="AAW11" s="308">
        <v>16600</v>
      </c>
      <c r="AAX11" s="308">
        <v>309446</v>
      </c>
      <c r="AAY11" s="308">
        <v>0</v>
      </c>
      <c r="AAZ11" s="308">
        <v>2990</v>
      </c>
      <c r="ABA11" s="308">
        <v>38789</v>
      </c>
      <c r="ABB11" s="308">
        <v>47133</v>
      </c>
      <c r="ABC11" s="308">
        <v>692.79</v>
      </c>
      <c r="ABD11" s="308">
        <v>0</v>
      </c>
      <c r="ABE11" s="308">
        <v>0</v>
      </c>
      <c r="ABF11" s="308">
        <v>189829</v>
      </c>
      <c r="ABG11" s="308">
        <v>149211</v>
      </c>
      <c r="ABH11" s="308">
        <v>39549</v>
      </c>
      <c r="ABI11" s="308">
        <v>310</v>
      </c>
      <c r="ABJ11" s="308">
        <v>33610</v>
      </c>
      <c r="ABK11" s="308">
        <v>1240</v>
      </c>
      <c r="ABL11" s="308">
        <v>6970</v>
      </c>
      <c r="ABM11" s="308">
        <v>6815907.2199999997</v>
      </c>
      <c r="ABN11" s="308">
        <v>1337752.8999999999</v>
      </c>
      <c r="ABO11" s="308">
        <v>873239.45</v>
      </c>
      <c r="ABP11" s="308">
        <v>913199.87</v>
      </c>
      <c r="ABQ11" s="308">
        <v>384739</v>
      </c>
      <c r="ABR11" s="308">
        <v>228896</v>
      </c>
      <c r="ABS11" s="308">
        <v>338121</v>
      </c>
      <c r="ABT11" s="308">
        <v>198756</v>
      </c>
      <c r="ABU11" s="308">
        <v>226287.4</v>
      </c>
      <c r="ABV11" s="308">
        <v>14393657.949999999</v>
      </c>
      <c r="ABW11" s="308">
        <v>8840885.709999999</v>
      </c>
      <c r="ABX11" s="308">
        <v>1972578</v>
      </c>
      <c r="ABY11" s="308">
        <v>1690302.83</v>
      </c>
      <c r="ABZ11" s="308">
        <v>373471.97000000009</v>
      </c>
      <c r="ACA11" s="308">
        <v>3117646.12</v>
      </c>
      <c r="ACB11" s="308">
        <v>2326097</v>
      </c>
      <c r="ACC11" s="308">
        <v>1716476.11</v>
      </c>
      <c r="ACD11" s="308">
        <v>641840</v>
      </c>
      <c r="ACE11" s="308">
        <v>1626077</v>
      </c>
      <c r="ACF11" s="308">
        <v>481909.5</v>
      </c>
      <c r="ACG11" s="308">
        <v>4725040.21</v>
      </c>
      <c r="ACH11" s="308">
        <v>56035.5</v>
      </c>
      <c r="ACI11" s="308">
        <v>112835</v>
      </c>
      <c r="ACJ11" s="308">
        <v>1452361.08</v>
      </c>
      <c r="ACK11" s="308">
        <v>196262</v>
      </c>
      <c r="ACL11" s="308">
        <v>0</v>
      </c>
      <c r="ACM11" s="308">
        <v>159184.95999999999</v>
      </c>
      <c r="ACN11" s="308">
        <v>841018.1</v>
      </c>
      <c r="ACO11" s="308">
        <v>3039376.5199999996</v>
      </c>
      <c r="ACP11" s="308">
        <v>663294</v>
      </c>
      <c r="ACQ11" s="308">
        <v>683761</v>
      </c>
      <c r="ACR11" s="308">
        <v>126971</v>
      </c>
      <c r="ACS11" s="308">
        <v>241567.69</v>
      </c>
      <c r="ACT11" s="308">
        <v>6865887.0700000003</v>
      </c>
      <c r="ACU11" s="308">
        <v>7048067.0099999998</v>
      </c>
      <c r="ACV11" s="308">
        <v>342082.13</v>
      </c>
      <c r="ACW11" s="308">
        <v>100027</v>
      </c>
      <c r="ACX11" s="308">
        <v>1045559.09</v>
      </c>
      <c r="ACY11" s="308">
        <v>39427</v>
      </c>
      <c r="ACZ11" s="308">
        <v>0</v>
      </c>
      <c r="ADA11" s="308">
        <v>0</v>
      </c>
      <c r="ADB11" s="308">
        <v>0</v>
      </c>
      <c r="ADC11" s="308">
        <v>0</v>
      </c>
      <c r="ADD11" s="308">
        <v>8811303.2400000002</v>
      </c>
      <c r="ADE11" s="308">
        <v>14456005</v>
      </c>
      <c r="ADF11" s="308">
        <v>617063.77</v>
      </c>
      <c r="ADG11" s="308">
        <v>1369816.25</v>
      </c>
      <c r="ADH11" s="308">
        <v>1211791.0699999998</v>
      </c>
      <c r="ADI11" s="308">
        <v>636798.89</v>
      </c>
      <c r="ADJ11" s="308">
        <v>3080169.75</v>
      </c>
      <c r="ADK11" s="308">
        <v>835230.85</v>
      </c>
      <c r="ADL11" s="308">
        <v>941043.41</v>
      </c>
      <c r="ADM11" s="308">
        <v>105351798.08</v>
      </c>
      <c r="ADN11" s="308">
        <v>13402240.85</v>
      </c>
      <c r="ADO11" s="308">
        <v>14532532.75</v>
      </c>
      <c r="ADP11" s="308">
        <v>37914464.130000003</v>
      </c>
      <c r="ADQ11" s="308">
        <v>2793662.49</v>
      </c>
      <c r="ADR11" s="308">
        <v>961515.53</v>
      </c>
      <c r="ADS11" s="308">
        <v>4045027.7</v>
      </c>
      <c r="ADT11" s="308">
        <v>643063.6</v>
      </c>
      <c r="ADU11" s="308">
        <v>30106295.079999998</v>
      </c>
      <c r="ADV11" s="308">
        <v>15701819.09</v>
      </c>
      <c r="ADW11" s="308">
        <v>3406351.55</v>
      </c>
      <c r="ADX11" s="308">
        <v>1148512</v>
      </c>
      <c r="ADY11" s="308">
        <v>4551392.4000000004</v>
      </c>
      <c r="ADZ11" s="308">
        <v>834502.27</v>
      </c>
      <c r="AEA11" s="308">
        <v>559344</v>
      </c>
      <c r="AEB11" s="308">
        <v>601501</v>
      </c>
      <c r="AEC11" s="308">
        <v>1683642.1</v>
      </c>
      <c r="AED11" s="308">
        <v>1610175.3800000001</v>
      </c>
      <c r="AEE11" s="308">
        <v>4800071.6500000004</v>
      </c>
      <c r="AEF11" s="308">
        <v>783522</v>
      </c>
      <c r="AEG11" s="308">
        <v>639665.59</v>
      </c>
      <c r="AEH11" s="308">
        <v>902553</v>
      </c>
      <c r="AEI11" s="308">
        <v>642181.28</v>
      </c>
      <c r="AEJ11" s="308">
        <v>1494571.42</v>
      </c>
      <c r="AEK11" s="308">
        <v>145652.99</v>
      </c>
      <c r="AEL11" s="308">
        <v>1188783.77</v>
      </c>
      <c r="AEM11" s="308">
        <v>570901</v>
      </c>
      <c r="AEN11" s="308">
        <v>3245915</v>
      </c>
      <c r="AEO11" s="308">
        <v>9501204.5799999982</v>
      </c>
      <c r="AEP11" s="308">
        <v>2127571.7799999998</v>
      </c>
      <c r="AEQ11" s="308">
        <v>688481.41999999993</v>
      </c>
      <c r="AER11" s="308">
        <v>211735</v>
      </c>
      <c r="AES11" s="308">
        <v>859094</v>
      </c>
      <c r="AET11" s="308">
        <v>1300851</v>
      </c>
      <c r="AEU11" s="308">
        <v>351053</v>
      </c>
      <c r="AEV11" s="308">
        <v>923407.75</v>
      </c>
      <c r="AEW11" s="308">
        <v>239235</v>
      </c>
      <c r="AEX11" s="308">
        <v>23027</v>
      </c>
      <c r="AEY11" s="308">
        <v>1033700.7000000001</v>
      </c>
      <c r="AEZ11" s="308">
        <v>832349.83000000007</v>
      </c>
      <c r="AFA11" s="308">
        <v>172509.89</v>
      </c>
      <c r="AFB11" s="308">
        <v>0</v>
      </c>
      <c r="AFC11" s="308">
        <v>1240</v>
      </c>
      <c r="AFD11" s="308">
        <v>41889</v>
      </c>
      <c r="AFE11" s="308">
        <v>339</v>
      </c>
      <c r="AFF11" s="308">
        <v>15099</v>
      </c>
      <c r="AFG11" s="308">
        <v>0</v>
      </c>
      <c r="AFH11" s="308">
        <v>12784.76</v>
      </c>
      <c r="AFI11" s="308">
        <v>0</v>
      </c>
      <c r="AFJ11" s="308">
        <v>0</v>
      </c>
      <c r="AFK11" s="308">
        <v>2670</v>
      </c>
      <c r="AFL11" s="308">
        <v>16859496.960000001</v>
      </c>
      <c r="AFM11" s="308">
        <v>205159.2</v>
      </c>
      <c r="AFN11" s="308">
        <v>441393.69</v>
      </c>
      <c r="AFO11" s="308">
        <v>120884.02</v>
      </c>
      <c r="AFP11" s="308">
        <v>5231</v>
      </c>
      <c r="AFQ11" s="308">
        <v>12953.45</v>
      </c>
      <c r="AFR11" s="308">
        <v>0</v>
      </c>
      <c r="AFS11" s="308">
        <v>1143628.21</v>
      </c>
      <c r="AFT11" s="308">
        <v>5714</v>
      </c>
      <c r="AFU11" s="308">
        <v>14483</v>
      </c>
      <c r="AFV11" s="308">
        <v>242758.18</v>
      </c>
      <c r="AFW11" s="308">
        <v>8371.14</v>
      </c>
      <c r="AFX11" s="308">
        <v>423146.14</v>
      </c>
      <c r="AFY11" s="308">
        <v>89877.8</v>
      </c>
      <c r="AFZ11" s="308">
        <v>52513.3</v>
      </c>
      <c r="AGA11" s="308">
        <v>74450</v>
      </c>
      <c r="AGB11" s="308">
        <v>21181</v>
      </c>
      <c r="AGC11" s="308">
        <v>22393.66</v>
      </c>
      <c r="AGD11" s="308">
        <v>18448.5</v>
      </c>
      <c r="AGE11" s="308">
        <v>82991</v>
      </c>
      <c r="AGF11" s="308">
        <v>32345.5</v>
      </c>
      <c r="AGG11" s="308">
        <v>210868.56</v>
      </c>
      <c r="AGH11" s="308">
        <v>38854</v>
      </c>
      <c r="AGI11" s="308">
        <v>6474543.8200000003</v>
      </c>
      <c r="AGJ11" s="308">
        <v>223968.08000000002</v>
      </c>
      <c r="AGK11" s="308">
        <v>73722.19</v>
      </c>
      <c r="AGL11" s="308">
        <v>111526</v>
      </c>
      <c r="AGM11" s="308">
        <v>26150</v>
      </c>
      <c r="AGN11" s="308">
        <v>24677</v>
      </c>
      <c r="AGO11" s="308">
        <v>151320</v>
      </c>
      <c r="AGP11" s="308">
        <v>0</v>
      </c>
      <c r="AGQ11" s="308">
        <v>17591990.810000002</v>
      </c>
      <c r="AGR11" s="308">
        <v>4217767.26</v>
      </c>
      <c r="AGS11" s="308">
        <v>17956.170000000002</v>
      </c>
      <c r="AGT11" s="308">
        <v>451314</v>
      </c>
      <c r="AGU11" s="308">
        <v>1280274.51</v>
      </c>
      <c r="AGV11" s="308">
        <v>1062219.1200000001</v>
      </c>
      <c r="AGW11" s="308">
        <v>215925.18</v>
      </c>
      <c r="AGX11" s="308">
        <v>-901.36999999999534</v>
      </c>
      <c r="AGY11" s="308">
        <v>3073.16</v>
      </c>
      <c r="AGZ11" s="308">
        <v>278173.09999999998</v>
      </c>
      <c r="AHA11" s="308">
        <v>297786.97000000009</v>
      </c>
      <c r="AHB11" s="308">
        <v>233442.6</v>
      </c>
      <c r="AHC11" s="308">
        <v>64808.9</v>
      </c>
      <c r="AHD11" s="308">
        <v>1503440.59</v>
      </c>
      <c r="AHE11" s="308">
        <v>552881.92000000004</v>
      </c>
      <c r="AHF11" s="308">
        <v>1082124.1100000001</v>
      </c>
      <c r="AHG11" s="308">
        <v>392144</v>
      </c>
      <c r="AHH11" s="308">
        <v>2632086.2999999998</v>
      </c>
      <c r="AHI11" s="308">
        <v>0</v>
      </c>
      <c r="AHJ11" s="308">
        <v>145076.63999999998</v>
      </c>
      <c r="AHK11" s="308">
        <v>8089.4400000000005</v>
      </c>
      <c r="AHL11" s="308">
        <v>1927878</v>
      </c>
      <c r="AHM11" s="308">
        <v>26340.83</v>
      </c>
      <c r="AHN11" s="308">
        <v>16338</v>
      </c>
      <c r="AHO11" s="308">
        <v>1779505500.0400012</v>
      </c>
    </row>
    <row r="12" spans="1:899" ht="21" x14ac:dyDescent="0.4">
      <c r="A12" s="297" t="s">
        <v>12</v>
      </c>
      <c r="B12" s="297" t="s">
        <v>13</v>
      </c>
      <c r="C12" s="308">
        <v>495385786.74999994</v>
      </c>
      <c r="D12" s="308">
        <v>7540320.620000001</v>
      </c>
      <c r="E12" s="308">
        <v>14150777.050000001</v>
      </c>
      <c r="F12" s="308">
        <v>2269708.7599999998</v>
      </c>
      <c r="G12" s="308">
        <v>79937183.579999998</v>
      </c>
      <c r="H12" s="308">
        <v>22584446.5</v>
      </c>
      <c r="I12" s="308">
        <v>121376721.78</v>
      </c>
      <c r="J12" s="308">
        <v>11984224.840000002</v>
      </c>
      <c r="K12" s="308">
        <v>17393112.91</v>
      </c>
      <c r="L12" s="308">
        <v>7269028.2800000003</v>
      </c>
      <c r="M12" s="308">
        <v>10022374.93</v>
      </c>
      <c r="N12" s="308">
        <v>5095604.08</v>
      </c>
      <c r="O12" s="308">
        <v>9539142.6600000001</v>
      </c>
      <c r="P12" s="308">
        <v>5698429.46</v>
      </c>
      <c r="Q12" s="308">
        <v>2276088</v>
      </c>
      <c r="R12" s="308">
        <v>21693340.5</v>
      </c>
      <c r="S12" s="308">
        <v>23151841.080000002</v>
      </c>
      <c r="T12" s="308">
        <v>1893590.5</v>
      </c>
      <c r="U12" s="308">
        <v>242707676.97</v>
      </c>
      <c r="V12" s="308">
        <v>41130508.479999997</v>
      </c>
      <c r="W12" s="308">
        <v>3532684</v>
      </c>
      <c r="X12" s="308">
        <v>50500351.629999995</v>
      </c>
      <c r="Y12" s="308">
        <v>13017633.689999999</v>
      </c>
      <c r="Z12" s="308">
        <v>14025150.389999999</v>
      </c>
      <c r="AA12" s="308">
        <v>4583625.1399999997</v>
      </c>
      <c r="AB12" s="308">
        <v>126216180.73</v>
      </c>
      <c r="AC12" s="308">
        <v>31117054.719999999</v>
      </c>
      <c r="AD12" s="308">
        <v>11283794.109999999</v>
      </c>
      <c r="AE12" s="308">
        <v>54517173.879999995</v>
      </c>
      <c r="AF12" s="308">
        <v>12347633.079999998</v>
      </c>
      <c r="AG12" s="308">
        <v>31354182.629999999</v>
      </c>
      <c r="AH12" s="308">
        <v>28821556.399999999</v>
      </c>
      <c r="AI12" s="308">
        <v>6811184.870000001</v>
      </c>
      <c r="AJ12" s="308">
        <v>2079440.97</v>
      </c>
      <c r="AK12" s="308">
        <v>6190789.5300000003</v>
      </c>
      <c r="AL12" s="308">
        <v>16965163.760000002</v>
      </c>
      <c r="AM12" s="308">
        <v>13876677.039999999</v>
      </c>
      <c r="AN12" s="308">
        <v>23894802.960000001</v>
      </c>
      <c r="AO12" s="308">
        <v>4968597.3600000003</v>
      </c>
      <c r="AP12" s="308">
        <v>5427873</v>
      </c>
      <c r="AQ12" s="308">
        <v>5178929.2</v>
      </c>
      <c r="AR12" s="308">
        <v>1236405.33</v>
      </c>
      <c r="AS12" s="308">
        <v>87207263.650000006</v>
      </c>
      <c r="AT12" s="308">
        <v>1505842.69</v>
      </c>
      <c r="AU12" s="308">
        <v>1290217.6000000001</v>
      </c>
      <c r="AV12" s="308">
        <v>2156013</v>
      </c>
      <c r="AW12" s="308">
        <v>6021160.0499999998</v>
      </c>
      <c r="AX12" s="308">
        <v>8597049.1400000006</v>
      </c>
      <c r="AY12" s="308">
        <v>3088113.6</v>
      </c>
      <c r="AZ12" s="308">
        <v>2624968.75</v>
      </c>
      <c r="BA12" s="308">
        <v>790268</v>
      </c>
      <c r="BB12" s="308">
        <v>1763601.1300000001</v>
      </c>
      <c r="BC12" s="308">
        <v>790939</v>
      </c>
      <c r="BD12" s="308">
        <v>1863143.5700000003</v>
      </c>
      <c r="BE12" s="308">
        <v>24627658.020000003</v>
      </c>
      <c r="BF12" s="308">
        <v>36332</v>
      </c>
      <c r="BG12" s="308">
        <v>628241</v>
      </c>
      <c r="BH12" s="308">
        <v>91558166.600000009</v>
      </c>
      <c r="BI12" s="308">
        <v>64510588.359999999</v>
      </c>
      <c r="BJ12" s="308">
        <v>7624747.2400000002</v>
      </c>
      <c r="BK12" s="308">
        <v>3181800.28</v>
      </c>
      <c r="BL12" s="308">
        <v>12374107.550000001</v>
      </c>
      <c r="BM12" s="308">
        <v>6690727.6699999999</v>
      </c>
      <c r="BN12" s="308">
        <v>5054918.46</v>
      </c>
      <c r="BO12" s="308">
        <v>237626</v>
      </c>
      <c r="BP12" s="308">
        <v>102047</v>
      </c>
      <c r="BQ12" s="308">
        <v>128873811.50999999</v>
      </c>
      <c r="BR12" s="308">
        <v>6844394.0300000003</v>
      </c>
      <c r="BS12" s="308">
        <v>5646855.5700000003</v>
      </c>
      <c r="BT12" s="308">
        <v>7185289.5199999996</v>
      </c>
      <c r="BU12" s="308">
        <v>8104644.669999999</v>
      </c>
      <c r="BV12" s="308">
        <v>5179412.7</v>
      </c>
      <c r="BW12" s="308">
        <v>2260659.19</v>
      </c>
      <c r="BX12" s="308">
        <v>8239855.1799999997</v>
      </c>
      <c r="BY12" s="308">
        <v>84861762.820000023</v>
      </c>
      <c r="BZ12" s="308">
        <v>7105989.9299999997</v>
      </c>
      <c r="CA12" s="308">
        <v>23502968.25</v>
      </c>
      <c r="CB12" s="308">
        <v>18605724.710000001</v>
      </c>
      <c r="CC12" s="308">
        <v>2817592.77</v>
      </c>
      <c r="CD12" s="308">
        <v>4293707.8800000008</v>
      </c>
      <c r="CE12" s="308">
        <v>8396239.9600000009</v>
      </c>
      <c r="CF12" s="308">
        <v>204359728.49999997</v>
      </c>
      <c r="CG12" s="308">
        <v>10452785.790000001</v>
      </c>
      <c r="CH12" s="308">
        <v>26516997.559999999</v>
      </c>
      <c r="CI12" s="308">
        <v>3302148.12</v>
      </c>
      <c r="CJ12" s="308">
        <v>6285913.3699999992</v>
      </c>
      <c r="CK12" s="308">
        <v>3895866.1</v>
      </c>
      <c r="CL12" s="308">
        <v>5056359.0699999994</v>
      </c>
      <c r="CM12" s="308">
        <v>9446435.6000000015</v>
      </c>
      <c r="CN12" s="308">
        <v>1945715.97</v>
      </c>
      <c r="CO12" s="308">
        <v>4783546.04</v>
      </c>
      <c r="CP12" s="308">
        <v>3237386.25</v>
      </c>
      <c r="CQ12" s="308">
        <v>7932187.6700000009</v>
      </c>
      <c r="CR12" s="308">
        <v>3007436.5300000003</v>
      </c>
      <c r="CS12" s="308">
        <v>103173270.35000001</v>
      </c>
      <c r="CT12" s="308">
        <v>5063210.42</v>
      </c>
      <c r="CU12" s="308">
        <v>3165953.08</v>
      </c>
      <c r="CV12" s="308">
        <v>4065093.09</v>
      </c>
      <c r="CW12" s="308">
        <v>1205141.6500000001</v>
      </c>
      <c r="CX12" s="308">
        <v>7984864.54</v>
      </c>
      <c r="CY12" s="308">
        <v>4440825.9100000011</v>
      </c>
      <c r="CZ12" s="308">
        <v>1255619.5499999998</v>
      </c>
      <c r="DA12" s="308">
        <v>51739544.880000003</v>
      </c>
      <c r="DB12" s="308">
        <v>200734011.90000001</v>
      </c>
      <c r="DC12" s="308">
        <v>5747711.1200000001</v>
      </c>
      <c r="DD12" s="308">
        <v>8125069.5800000001</v>
      </c>
      <c r="DE12" s="308">
        <v>31559333.620000001</v>
      </c>
      <c r="DF12" s="308">
        <v>32652602.93</v>
      </c>
      <c r="DG12" s="308">
        <v>31560664.289999999</v>
      </c>
      <c r="DH12" s="308">
        <v>44841682.099999994</v>
      </c>
      <c r="DI12" s="308">
        <v>4481612.49</v>
      </c>
      <c r="DJ12" s="308">
        <v>196438712.50999999</v>
      </c>
      <c r="DK12" s="308">
        <v>2557458.9499999997</v>
      </c>
      <c r="DL12" s="308">
        <v>4301498.75</v>
      </c>
      <c r="DM12" s="308">
        <v>12777308.379999999</v>
      </c>
      <c r="DN12" s="308">
        <v>6888140.7200000007</v>
      </c>
      <c r="DO12" s="308">
        <v>4955068.8599999994</v>
      </c>
      <c r="DP12" s="308">
        <v>13840667.779999999</v>
      </c>
      <c r="DQ12" s="308">
        <v>4773514.3499999996</v>
      </c>
      <c r="DR12" s="308">
        <v>8830062.1999999993</v>
      </c>
      <c r="DS12" s="308">
        <v>88151746.169999987</v>
      </c>
      <c r="DT12" s="308">
        <v>4905037.09</v>
      </c>
      <c r="DU12" s="308">
        <v>26513153.870000001</v>
      </c>
      <c r="DV12" s="308">
        <v>21298786.309999999</v>
      </c>
      <c r="DW12" s="308">
        <v>4150809</v>
      </c>
      <c r="DX12" s="308">
        <v>7297146</v>
      </c>
      <c r="DY12" s="308">
        <v>10779314.220000001</v>
      </c>
      <c r="DZ12" s="308">
        <v>1730471.5699999998</v>
      </c>
      <c r="EA12" s="308">
        <v>2572622.71</v>
      </c>
      <c r="EB12" s="308">
        <v>5559623.0500000007</v>
      </c>
      <c r="EC12" s="308">
        <v>7989090</v>
      </c>
      <c r="ED12" s="308">
        <v>47247539.440000005</v>
      </c>
      <c r="EE12" s="308">
        <v>50804288.730000004</v>
      </c>
      <c r="EF12" s="308">
        <v>2798268.95</v>
      </c>
      <c r="EG12" s="308">
        <v>4861626.46</v>
      </c>
      <c r="EH12" s="308">
        <v>4271065.37</v>
      </c>
      <c r="EI12" s="308">
        <v>6061484.5800000001</v>
      </c>
      <c r="EJ12" s="308">
        <v>13955727.32</v>
      </c>
      <c r="EK12" s="308">
        <v>1901152.3</v>
      </c>
      <c r="EL12" s="308">
        <v>4185647.4699999997</v>
      </c>
      <c r="EM12" s="308">
        <v>138886163.89000002</v>
      </c>
      <c r="EN12" s="308">
        <v>3283324.7399999998</v>
      </c>
      <c r="EO12" s="308">
        <v>3004068.7800000003</v>
      </c>
      <c r="EP12" s="308">
        <v>3348182.6399999997</v>
      </c>
      <c r="EQ12" s="308">
        <v>1211053.24</v>
      </c>
      <c r="ER12" s="308">
        <v>3331654.8600000003</v>
      </c>
      <c r="ES12" s="308">
        <v>5414444.6799999997</v>
      </c>
      <c r="ET12" s="308">
        <v>6679211.3100000005</v>
      </c>
      <c r="EU12" s="308">
        <v>2295346.14</v>
      </c>
      <c r="EV12" s="308">
        <v>102120816.42</v>
      </c>
      <c r="EW12" s="308">
        <v>1197714</v>
      </c>
      <c r="EX12" s="308">
        <v>2075215.5599999998</v>
      </c>
      <c r="EY12" s="308">
        <v>8468994.959999999</v>
      </c>
      <c r="EZ12" s="308">
        <v>5859727</v>
      </c>
      <c r="FA12" s="308">
        <v>5885199</v>
      </c>
      <c r="FB12" s="308">
        <v>4382301.620000001</v>
      </c>
      <c r="FC12" s="308">
        <v>3168125</v>
      </c>
      <c r="FD12" s="308">
        <v>2499130</v>
      </c>
      <c r="FE12" s="308">
        <v>1827484</v>
      </c>
      <c r="FF12" s="308">
        <v>2181219</v>
      </c>
      <c r="FG12" s="308">
        <v>828371.26</v>
      </c>
      <c r="FH12" s="308">
        <v>45299055.700000003</v>
      </c>
      <c r="FI12" s="308">
        <v>2753990.16</v>
      </c>
      <c r="FJ12" s="308">
        <v>2054386</v>
      </c>
      <c r="FK12" s="308">
        <v>1255244.03</v>
      </c>
      <c r="FL12" s="308">
        <v>7886049.6800000006</v>
      </c>
      <c r="FM12" s="308">
        <v>1700971.87</v>
      </c>
      <c r="FN12" s="308">
        <v>713388.16</v>
      </c>
      <c r="FO12" s="308">
        <v>60281</v>
      </c>
      <c r="FP12" s="308">
        <v>116928074.43000001</v>
      </c>
      <c r="FQ12" s="308">
        <v>2938941</v>
      </c>
      <c r="FR12" s="308">
        <v>9190924.3300000019</v>
      </c>
      <c r="FS12" s="308">
        <v>6744885.8900000006</v>
      </c>
      <c r="FT12" s="308">
        <v>4906553.25</v>
      </c>
      <c r="FU12" s="308">
        <v>3690911.99</v>
      </c>
      <c r="FV12" s="308">
        <v>15537033.139999999</v>
      </c>
      <c r="FW12" s="308">
        <v>4246287</v>
      </c>
      <c r="FX12" s="308">
        <v>2933972.96</v>
      </c>
      <c r="FY12" s="308">
        <v>5604253.5199999996</v>
      </c>
      <c r="FZ12" s="308">
        <v>10615622.51</v>
      </c>
      <c r="GA12" s="308">
        <v>3950114.4</v>
      </c>
      <c r="GB12" s="308">
        <v>3071871.46</v>
      </c>
      <c r="GC12" s="308">
        <v>541548</v>
      </c>
      <c r="GD12" s="308">
        <v>77233257.930000007</v>
      </c>
      <c r="GE12" s="308">
        <v>2288784.86</v>
      </c>
      <c r="GF12" s="308">
        <v>2500598.83</v>
      </c>
      <c r="GG12" s="308">
        <v>12082309.699999999</v>
      </c>
      <c r="GH12" s="308">
        <v>3890587</v>
      </c>
      <c r="GI12" s="308">
        <v>3798546.3899999997</v>
      </c>
      <c r="GJ12" s="308">
        <v>4044729.43</v>
      </c>
      <c r="GK12" s="308">
        <v>16092457.43</v>
      </c>
      <c r="GL12" s="308">
        <v>2718410.45</v>
      </c>
      <c r="GM12" s="308">
        <v>1400773</v>
      </c>
      <c r="GN12" s="308">
        <v>984497</v>
      </c>
      <c r="GO12" s="308">
        <v>863420</v>
      </c>
      <c r="GP12" s="308">
        <v>49251250.919999994</v>
      </c>
      <c r="GQ12" s="308">
        <v>14151739.17</v>
      </c>
      <c r="GR12" s="308">
        <v>3495837</v>
      </c>
      <c r="GS12" s="308">
        <v>13900659.369999999</v>
      </c>
      <c r="GT12" s="308">
        <v>840916.41</v>
      </c>
      <c r="GU12" s="308">
        <v>3797149.5</v>
      </c>
      <c r="GV12" s="308">
        <v>4742742.97</v>
      </c>
      <c r="GW12" s="308">
        <v>2447245.2700000005</v>
      </c>
      <c r="GX12" s="308">
        <v>57657749.609999999</v>
      </c>
      <c r="GY12" s="308">
        <v>2260539.35</v>
      </c>
      <c r="GZ12" s="308">
        <v>7381878.7800000003</v>
      </c>
      <c r="HA12" s="308">
        <v>6059639.6500000004</v>
      </c>
      <c r="HB12" s="308">
        <v>183783677.80999997</v>
      </c>
      <c r="HC12" s="308">
        <v>15423274.01</v>
      </c>
      <c r="HD12" s="308">
        <v>30286760.52</v>
      </c>
      <c r="HE12" s="308">
        <v>13734456.75</v>
      </c>
      <c r="HF12" s="308">
        <v>17762736.609999999</v>
      </c>
      <c r="HG12" s="308">
        <v>34719148</v>
      </c>
      <c r="HH12" s="308">
        <v>3049674</v>
      </c>
      <c r="HI12" s="308">
        <v>100908761.28</v>
      </c>
      <c r="HJ12" s="308">
        <v>16125929.100000001</v>
      </c>
      <c r="HK12" s="308">
        <v>10300582.75</v>
      </c>
      <c r="HL12" s="308">
        <v>6390626.2399999993</v>
      </c>
      <c r="HM12" s="308">
        <v>7835548.1000000006</v>
      </c>
      <c r="HN12" s="308">
        <v>5037338.6900000004</v>
      </c>
      <c r="HO12" s="308">
        <v>7589956.8799999999</v>
      </c>
      <c r="HP12" s="308">
        <v>2943633.29</v>
      </c>
      <c r="HQ12" s="308">
        <v>173459489.69000003</v>
      </c>
      <c r="HR12" s="308">
        <v>45278261.119999997</v>
      </c>
      <c r="HS12" s="308">
        <v>6261574</v>
      </c>
      <c r="HT12" s="308">
        <v>4118978.69</v>
      </c>
      <c r="HU12" s="308">
        <v>4457476.2</v>
      </c>
      <c r="HV12" s="308">
        <v>1962409.41</v>
      </c>
      <c r="HW12" s="308">
        <v>12469719.529999999</v>
      </c>
      <c r="HX12" s="308">
        <v>5734285.790000001</v>
      </c>
      <c r="HY12" s="308">
        <v>3726703.62</v>
      </c>
      <c r="HZ12" s="308">
        <v>6453229.25</v>
      </c>
      <c r="IA12" s="308">
        <v>5574820.8300000001</v>
      </c>
      <c r="IB12" s="308">
        <v>11222302.940000001</v>
      </c>
      <c r="IC12" s="308">
        <v>2786485.4</v>
      </c>
      <c r="ID12" s="308">
        <v>10157234.449999999</v>
      </c>
      <c r="IE12" s="308">
        <v>2658194.59</v>
      </c>
      <c r="IF12" s="308">
        <v>2122074</v>
      </c>
      <c r="IG12" s="308">
        <v>87967016.159999996</v>
      </c>
      <c r="IH12" s="308">
        <v>28995804.09</v>
      </c>
      <c r="II12" s="308">
        <v>7849700.29</v>
      </c>
      <c r="IJ12" s="308">
        <v>8264927.5999999996</v>
      </c>
      <c r="IK12" s="308">
        <v>21431296.82</v>
      </c>
      <c r="IL12" s="308">
        <v>3762534</v>
      </c>
      <c r="IM12" s="308">
        <v>3550326.82</v>
      </c>
      <c r="IN12" s="308">
        <v>1443280.55</v>
      </c>
      <c r="IO12" s="308">
        <v>1556543.23</v>
      </c>
      <c r="IP12" s="308">
        <v>1835749</v>
      </c>
      <c r="IQ12" s="308">
        <v>3234355.09</v>
      </c>
      <c r="IR12" s="308">
        <v>151143999.5</v>
      </c>
      <c r="IS12" s="308">
        <v>63580737</v>
      </c>
      <c r="IT12" s="308">
        <v>15297472</v>
      </c>
      <c r="IU12" s="308">
        <v>10797502.939999999</v>
      </c>
      <c r="IV12" s="308">
        <v>3511073.2</v>
      </c>
      <c r="IW12" s="308">
        <v>1780865</v>
      </c>
      <c r="IX12" s="308">
        <v>3461627</v>
      </c>
      <c r="IY12" s="308">
        <v>1127722.03</v>
      </c>
      <c r="IZ12" s="308">
        <v>3155090.74</v>
      </c>
      <c r="JA12" s="308">
        <v>9869745.8900000006</v>
      </c>
      <c r="JB12" s="308">
        <v>7095682</v>
      </c>
      <c r="JC12" s="308">
        <v>3900629</v>
      </c>
      <c r="JD12" s="308">
        <v>53716122.030000001</v>
      </c>
      <c r="JE12" s="308">
        <v>14163323</v>
      </c>
      <c r="JF12" s="308">
        <v>3977577.54</v>
      </c>
      <c r="JG12" s="308">
        <v>1908927.44</v>
      </c>
      <c r="JH12" s="308">
        <v>2642563</v>
      </c>
      <c r="JI12" s="308">
        <v>2753818.76</v>
      </c>
      <c r="JJ12" s="308">
        <v>52608523.219999999</v>
      </c>
      <c r="JK12" s="308">
        <v>1859700</v>
      </c>
      <c r="JL12" s="308">
        <v>5969196.2000000002</v>
      </c>
      <c r="JM12" s="308">
        <v>7698196</v>
      </c>
      <c r="JN12" s="308">
        <v>3614779</v>
      </c>
      <c r="JO12" s="308">
        <v>12063170.859999999</v>
      </c>
      <c r="JP12" s="308">
        <v>2159124</v>
      </c>
      <c r="JQ12" s="308">
        <v>167672790.38999999</v>
      </c>
      <c r="JR12" s="308">
        <v>37116373.129999995</v>
      </c>
      <c r="JS12" s="308">
        <v>8602880.6699999999</v>
      </c>
      <c r="JT12" s="308">
        <v>11321201.789999999</v>
      </c>
      <c r="JU12" s="308">
        <v>8245554.8700000001</v>
      </c>
      <c r="JV12" s="308">
        <v>2295659.85</v>
      </c>
      <c r="JW12" s="308">
        <v>29505224.320000004</v>
      </c>
      <c r="JX12" s="308">
        <v>39913928</v>
      </c>
      <c r="JY12" s="308">
        <v>29732341.860000003</v>
      </c>
      <c r="JZ12" s="308">
        <v>9581829.9999999981</v>
      </c>
      <c r="KA12" s="308">
        <v>4506203.51</v>
      </c>
      <c r="KB12" s="308">
        <v>3488319</v>
      </c>
      <c r="KC12" s="308">
        <v>3892037.26</v>
      </c>
      <c r="KD12" s="308">
        <v>1590615.72</v>
      </c>
      <c r="KE12" s="308">
        <v>2098372.2000000002</v>
      </c>
      <c r="KF12" s="308">
        <v>226502710.05000001</v>
      </c>
      <c r="KG12" s="308">
        <v>22195332.219999999</v>
      </c>
      <c r="KH12" s="308">
        <v>6676057</v>
      </c>
      <c r="KI12" s="308">
        <v>14714037.199999999</v>
      </c>
      <c r="KJ12" s="308">
        <v>10196479.84</v>
      </c>
      <c r="KK12" s="308">
        <v>6977790.6100000003</v>
      </c>
      <c r="KL12" s="308">
        <v>48189116.560000002</v>
      </c>
      <c r="KM12" s="308">
        <v>13504689.689999999</v>
      </c>
      <c r="KN12" s="308">
        <v>10163882.02</v>
      </c>
      <c r="KO12" s="308">
        <v>78425682.650000006</v>
      </c>
      <c r="KP12" s="308">
        <v>6814439.0899999999</v>
      </c>
      <c r="KQ12" s="308">
        <v>12011348.510000002</v>
      </c>
      <c r="KR12" s="308">
        <v>36865015.309999995</v>
      </c>
      <c r="KS12" s="308">
        <v>7163774.2799999993</v>
      </c>
      <c r="KT12" s="308">
        <v>15631187.9</v>
      </c>
      <c r="KU12" s="308">
        <v>173450718</v>
      </c>
      <c r="KV12" s="308">
        <v>12841721.509999998</v>
      </c>
      <c r="KW12" s="308">
        <v>143395491.94999996</v>
      </c>
      <c r="KX12" s="308">
        <v>8294306.5300000003</v>
      </c>
      <c r="KY12" s="308">
        <v>1647504.63</v>
      </c>
      <c r="KZ12" s="308">
        <v>18388468.489999998</v>
      </c>
      <c r="LA12" s="308">
        <v>9227961.0299999993</v>
      </c>
      <c r="LB12" s="308">
        <v>4449783.54</v>
      </c>
      <c r="LC12" s="308">
        <v>3377110.41</v>
      </c>
      <c r="LD12" s="308">
        <v>6957054.5299999993</v>
      </c>
      <c r="LE12" s="308">
        <v>196551628.21000004</v>
      </c>
      <c r="LF12" s="308">
        <v>45065719.409999996</v>
      </c>
      <c r="LG12" s="308">
        <v>52127264.910000004</v>
      </c>
      <c r="LH12" s="308">
        <v>37019620</v>
      </c>
      <c r="LI12" s="308">
        <v>42717114.469999999</v>
      </c>
      <c r="LJ12" s="308">
        <v>4812477.53</v>
      </c>
      <c r="LK12" s="308">
        <v>4288055.92</v>
      </c>
      <c r="LL12" s="308">
        <v>9420411.0600000005</v>
      </c>
      <c r="LM12" s="308">
        <v>3610243</v>
      </c>
      <c r="LN12" s="308">
        <v>6471718.04</v>
      </c>
      <c r="LO12" s="308">
        <v>1670557.29</v>
      </c>
      <c r="LP12" s="308">
        <v>64055843.830000006</v>
      </c>
      <c r="LQ12" s="308">
        <v>6535330.0600000005</v>
      </c>
      <c r="LR12" s="308">
        <v>3922180.91</v>
      </c>
      <c r="LS12" s="308">
        <v>143658357.90000001</v>
      </c>
      <c r="LT12" s="308">
        <v>107245755.74000001</v>
      </c>
      <c r="LU12" s="308">
        <v>111558752.32000001</v>
      </c>
      <c r="LV12" s="308">
        <v>50647299</v>
      </c>
      <c r="LW12" s="308">
        <v>11978008.42</v>
      </c>
      <c r="LX12" s="308">
        <v>11803851.790000001</v>
      </c>
      <c r="LY12" s="308">
        <v>9245897.9499999993</v>
      </c>
      <c r="LZ12" s="308">
        <v>9367755.2300000004</v>
      </c>
      <c r="MA12" s="308">
        <v>8120095.3100000005</v>
      </c>
      <c r="MB12" s="308">
        <v>16357970.310000002</v>
      </c>
      <c r="MC12" s="308">
        <v>35361439.010000005</v>
      </c>
      <c r="MD12" s="308">
        <v>4882183.26</v>
      </c>
      <c r="ME12" s="308">
        <v>225585704.42000002</v>
      </c>
      <c r="MF12" s="308">
        <v>5417475.6699999999</v>
      </c>
      <c r="MG12" s="308">
        <v>3951558.84</v>
      </c>
      <c r="MH12" s="308">
        <v>4780896</v>
      </c>
      <c r="MI12" s="308">
        <v>3767259.6</v>
      </c>
      <c r="MJ12" s="308">
        <v>8233943.7400000002</v>
      </c>
      <c r="MK12" s="308">
        <v>5218912.8199999994</v>
      </c>
      <c r="ML12" s="308">
        <v>3727913.19</v>
      </c>
      <c r="MM12" s="308">
        <v>14241792.32</v>
      </c>
      <c r="MN12" s="308">
        <v>3207645.9600000004</v>
      </c>
      <c r="MO12" s="308">
        <v>4109462.66</v>
      </c>
      <c r="MP12" s="308">
        <v>6011648.8399999999</v>
      </c>
      <c r="MQ12" s="308">
        <v>203505827.58000001</v>
      </c>
      <c r="MR12" s="308">
        <v>3444280.66</v>
      </c>
      <c r="MS12" s="308">
        <v>11689682.739999998</v>
      </c>
      <c r="MT12" s="308">
        <v>10200488.93</v>
      </c>
      <c r="MU12" s="308">
        <v>22242795.550000001</v>
      </c>
      <c r="MV12" s="308">
        <v>17244089.32</v>
      </c>
      <c r="MW12" s="308">
        <v>35513402.480000004</v>
      </c>
      <c r="MX12" s="308">
        <v>11370618.85</v>
      </c>
      <c r="MY12" s="308">
        <v>8497865</v>
      </c>
      <c r="MZ12" s="308">
        <v>1444390.88</v>
      </c>
      <c r="NA12" s="308">
        <v>1066464</v>
      </c>
      <c r="NB12" s="308">
        <v>316782469.61999995</v>
      </c>
      <c r="NC12" s="308">
        <v>48559485.760000005</v>
      </c>
      <c r="ND12" s="308">
        <v>5952905.7199999997</v>
      </c>
      <c r="NE12" s="308">
        <v>136686081.82999998</v>
      </c>
      <c r="NF12" s="308">
        <v>8677911.8900000006</v>
      </c>
      <c r="NG12" s="308">
        <v>23837383.23</v>
      </c>
      <c r="NH12" s="308">
        <v>62859103.57</v>
      </c>
      <c r="NI12" s="308">
        <v>38225539.82</v>
      </c>
      <c r="NJ12" s="308">
        <v>877698.5</v>
      </c>
      <c r="NK12" s="308">
        <v>6824220.9799999995</v>
      </c>
      <c r="NL12" s="308">
        <v>7183485.5</v>
      </c>
      <c r="NM12" s="308">
        <v>5177056.24</v>
      </c>
      <c r="NN12" s="308">
        <v>85041540.989999995</v>
      </c>
      <c r="NO12" s="308">
        <v>9342512.0600000005</v>
      </c>
      <c r="NP12" s="308">
        <v>3199218</v>
      </c>
      <c r="NQ12" s="308">
        <v>0</v>
      </c>
      <c r="NR12" s="308">
        <v>4773603.2899999991</v>
      </c>
      <c r="NS12" s="308">
        <v>1547011.63</v>
      </c>
      <c r="NT12" s="308">
        <v>5543916.9400000004</v>
      </c>
      <c r="NU12" s="308">
        <v>151321770.54000002</v>
      </c>
      <c r="NV12" s="308">
        <v>33270081.350000001</v>
      </c>
      <c r="NW12" s="308">
        <v>5241807.79</v>
      </c>
      <c r="NX12" s="308">
        <v>2816485.71</v>
      </c>
      <c r="NY12" s="308">
        <v>4832528.42</v>
      </c>
      <c r="NZ12" s="308">
        <v>7938370.1399999997</v>
      </c>
      <c r="OA12" s="308">
        <v>2823628.77</v>
      </c>
      <c r="OB12" s="308">
        <v>243104144.80000001</v>
      </c>
      <c r="OC12" s="308">
        <v>21062823.560000002</v>
      </c>
      <c r="OD12" s="308">
        <v>12530738.309999999</v>
      </c>
      <c r="OE12" s="308">
        <v>59665752.57</v>
      </c>
      <c r="OF12" s="308">
        <v>10739260.869999999</v>
      </c>
      <c r="OG12" s="308">
        <v>9849975</v>
      </c>
      <c r="OH12" s="308">
        <v>16291119.969999999</v>
      </c>
      <c r="OI12" s="308">
        <v>3809782.17</v>
      </c>
      <c r="OJ12" s="308">
        <v>8954914.2899999991</v>
      </c>
      <c r="OK12" s="308">
        <v>186741762.19999999</v>
      </c>
      <c r="OL12" s="308">
        <v>58724808.560000002</v>
      </c>
      <c r="OM12" s="308">
        <v>75548637.500000015</v>
      </c>
      <c r="ON12" s="308">
        <v>15330046.26</v>
      </c>
      <c r="OO12" s="308">
        <v>7897291.4299999997</v>
      </c>
      <c r="OP12" s="308">
        <v>699500</v>
      </c>
      <c r="OQ12" s="308">
        <v>104908206.79000001</v>
      </c>
      <c r="OR12" s="308">
        <v>7442899.1600000001</v>
      </c>
      <c r="OS12" s="308">
        <v>8086447.6500000004</v>
      </c>
      <c r="OT12" s="308">
        <v>13823428.66</v>
      </c>
      <c r="OU12" s="308">
        <v>8185369.7400000002</v>
      </c>
      <c r="OV12" s="308">
        <v>39391790.830000006</v>
      </c>
      <c r="OW12" s="308">
        <v>3449423.45</v>
      </c>
      <c r="OX12" s="308">
        <v>1275629.25</v>
      </c>
      <c r="OY12" s="308">
        <v>753998.66999999993</v>
      </c>
      <c r="OZ12" s="308">
        <v>75839075.340000004</v>
      </c>
      <c r="PA12" s="308">
        <v>3473294.76</v>
      </c>
      <c r="PB12" s="308">
        <v>22933331.949999999</v>
      </c>
      <c r="PC12" s="308">
        <v>2263702.1</v>
      </c>
      <c r="PD12" s="308">
        <v>5143015.5500000007</v>
      </c>
      <c r="PE12" s="308">
        <v>16530798.049999999</v>
      </c>
      <c r="PF12" s="308">
        <v>2019974.7</v>
      </c>
      <c r="PG12" s="308">
        <v>3604641.1799999997</v>
      </c>
      <c r="PH12" s="308">
        <v>7751170.8599999994</v>
      </c>
      <c r="PI12" s="308">
        <v>2013989.96</v>
      </c>
      <c r="PJ12" s="308">
        <v>4008948.27</v>
      </c>
      <c r="PK12" s="308">
        <v>10449054.15</v>
      </c>
      <c r="PL12" s="308">
        <v>1370346.49</v>
      </c>
      <c r="PM12" s="308">
        <v>18801151.84</v>
      </c>
      <c r="PN12" s="308">
        <v>751979</v>
      </c>
      <c r="PO12" s="308">
        <v>1574179.1600000001</v>
      </c>
      <c r="PP12" s="308">
        <v>684547.25</v>
      </c>
      <c r="PQ12" s="308">
        <v>2094144.78</v>
      </c>
      <c r="PR12" s="308">
        <v>266999161.37999994</v>
      </c>
      <c r="PS12" s="308">
        <v>3699724.2</v>
      </c>
      <c r="PT12" s="308">
        <v>4150112.92</v>
      </c>
      <c r="PU12" s="308">
        <v>3618847.71</v>
      </c>
      <c r="PV12" s="308">
        <v>62457276.159999996</v>
      </c>
      <c r="PW12" s="308">
        <v>3280277.0100000002</v>
      </c>
      <c r="PX12" s="308">
        <v>12196220.57</v>
      </c>
      <c r="PY12" s="308">
        <v>5566942.2699999996</v>
      </c>
      <c r="PZ12" s="308">
        <v>26055802.690000001</v>
      </c>
      <c r="QA12" s="308">
        <v>1120503.3899999999</v>
      </c>
      <c r="QB12" s="308">
        <v>16124080.09</v>
      </c>
      <c r="QC12" s="308">
        <v>2031313.7</v>
      </c>
      <c r="QD12" s="308">
        <v>1633591.13</v>
      </c>
      <c r="QE12" s="308">
        <v>3724851.49</v>
      </c>
      <c r="QF12" s="308">
        <v>4310366.88</v>
      </c>
      <c r="QG12" s="308">
        <v>8707837.9300000016</v>
      </c>
      <c r="QH12" s="308">
        <v>2842314.95</v>
      </c>
      <c r="QI12" s="308">
        <v>2019453.14</v>
      </c>
      <c r="QJ12" s="308">
        <v>1078806.6399999999</v>
      </c>
      <c r="QK12" s="308">
        <v>9503613.0199999996</v>
      </c>
      <c r="QL12" s="308">
        <v>21073413</v>
      </c>
      <c r="QM12" s="308">
        <v>1109509</v>
      </c>
      <c r="QN12" s="308">
        <v>138909</v>
      </c>
      <c r="QO12" s="308">
        <v>247217</v>
      </c>
      <c r="QP12" s="308"/>
      <c r="QQ12" s="308">
        <v>1959657.62</v>
      </c>
      <c r="QR12" s="308">
        <v>98831749.030000001</v>
      </c>
      <c r="QS12" s="308">
        <v>1076595</v>
      </c>
      <c r="QT12" s="308">
        <v>9073197.8000000007</v>
      </c>
      <c r="QU12" s="308">
        <v>2121447.2000000002</v>
      </c>
      <c r="QV12" s="308">
        <v>3852309.65</v>
      </c>
      <c r="QW12" s="308">
        <v>16259558.27</v>
      </c>
      <c r="QX12" s="308">
        <v>2170415.92</v>
      </c>
      <c r="QY12" s="308">
        <v>9973394.25</v>
      </c>
      <c r="QZ12" s="308">
        <v>7739404.2000000002</v>
      </c>
      <c r="RA12" s="308">
        <v>2720798.7699999996</v>
      </c>
      <c r="RB12" s="308">
        <v>1664954.78</v>
      </c>
      <c r="RC12" s="308">
        <v>810283</v>
      </c>
      <c r="RD12" s="308">
        <v>525203</v>
      </c>
      <c r="RE12" s="308">
        <v>106145746.96000001</v>
      </c>
      <c r="RF12" s="308">
        <v>12273111.18</v>
      </c>
      <c r="RG12" s="308">
        <v>3429970.4</v>
      </c>
      <c r="RH12" s="308">
        <v>4925337.03</v>
      </c>
      <c r="RI12" s="308">
        <v>3681187.49</v>
      </c>
      <c r="RJ12" s="308">
        <v>5138038.4800000004</v>
      </c>
      <c r="RK12" s="308">
        <v>18819813.189999998</v>
      </c>
      <c r="RL12" s="308">
        <v>1981062.1</v>
      </c>
      <c r="RM12" s="308">
        <v>2933119.55</v>
      </c>
      <c r="RN12" s="308">
        <v>10134890.020000001</v>
      </c>
      <c r="RO12" s="308">
        <v>11913070.970000001</v>
      </c>
      <c r="RP12" s="308">
        <v>1559038</v>
      </c>
      <c r="RQ12" s="308">
        <v>878859.25</v>
      </c>
      <c r="RR12" s="308">
        <v>6006169.9900000002</v>
      </c>
      <c r="RS12" s="308">
        <v>869665.32</v>
      </c>
      <c r="RT12" s="308">
        <v>1645485.12</v>
      </c>
      <c r="RU12" s="308">
        <v>3851558.45</v>
      </c>
      <c r="RV12" s="308">
        <v>594684.66</v>
      </c>
      <c r="RW12" s="308">
        <v>310717.05</v>
      </c>
      <c r="RX12" s="308">
        <v>1614592.74</v>
      </c>
      <c r="RY12" s="308">
        <v>114793024.62000002</v>
      </c>
      <c r="RZ12" s="308">
        <v>3063607.14</v>
      </c>
      <c r="SA12" s="308">
        <v>2606132.12</v>
      </c>
      <c r="SB12" s="308">
        <v>6449423.21</v>
      </c>
      <c r="SC12" s="308">
        <v>2533290.69</v>
      </c>
      <c r="SD12" s="308">
        <v>7482496.4800000004</v>
      </c>
      <c r="SE12" s="308">
        <v>1279771.5799999998</v>
      </c>
      <c r="SF12" s="308">
        <v>12296001.719999999</v>
      </c>
      <c r="SG12" s="308">
        <v>1009095.02</v>
      </c>
      <c r="SH12" s="308">
        <v>3867132.8600000003</v>
      </c>
      <c r="SI12" s="308">
        <v>24048657.560000002</v>
      </c>
      <c r="SJ12" s="308">
        <v>379449.3</v>
      </c>
      <c r="SK12" s="308">
        <v>58228903.369999997</v>
      </c>
      <c r="SL12" s="308">
        <v>4840560.1400000006</v>
      </c>
      <c r="SM12" s="308">
        <v>4930633.13</v>
      </c>
      <c r="SN12" s="308">
        <v>12662711.300000001</v>
      </c>
      <c r="SO12" s="308">
        <v>3922780.75</v>
      </c>
      <c r="SP12" s="308">
        <v>9565187.3099999987</v>
      </c>
      <c r="SQ12" s="308">
        <v>4529457.9800000004</v>
      </c>
      <c r="SR12" s="308">
        <v>2019931.28</v>
      </c>
      <c r="SS12" s="308">
        <v>152775532.47</v>
      </c>
      <c r="ST12" s="308">
        <v>1821696.95</v>
      </c>
      <c r="SU12" s="308">
        <v>11196368.66</v>
      </c>
      <c r="SV12" s="308">
        <v>5862537.8700000001</v>
      </c>
      <c r="SW12" s="308">
        <v>1556900.2500000002</v>
      </c>
      <c r="SX12" s="308">
        <v>2860492.17</v>
      </c>
      <c r="SY12" s="308">
        <v>12450929.509999998</v>
      </c>
      <c r="SZ12" s="308">
        <v>10676658</v>
      </c>
      <c r="TA12" s="308">
        <v>2181712.2099999995</v>
      </c>
      <c r="TB12" s="308">
        <v>1614077</v>
      </c>
      <c r="TC12" s="308">
        <v>2270648.7999999998</v>
      </c>
      <c r="TD12" s="308">
        <v>13008493.32</v>
      </c>
      <c r="TE12" s="308">
        <v>2164892.25</v>
      </c>
      <c r="TF12" s="308">
        <v>3026995.1</v>
      </c>
      <c r="TG12" s="308">
        <v>279126020.78000003</v>
      </c>
      <c r="TH12" s="308">
        <v>2416773</v>
      </c>
      <c r="TI12" s="308">
        <v>1651637</v>
      </c>
      <c r="TJ12" s="308">
        <v>16112702.729999999</v>
      </c>
      <c r="TK12" s="308">
        <v>13106986.039999999</v>
      </c>
      <c r="TL12" s="308">
        <v>5747270.0499999998</v>
      </c>
      <c r="TM12" s="308">
        <v>1282325.78</v>
      </c>
      <c r="TN12" s="308">
        <v>21445093.199999999</v>
      </c>
      <c r="TO12" s="308">
        <v>2950506.9299999997</v>
      </c>
      <c r="TP12" s="308">
        <v>9442884.0999999996</v>
      </c>
      <c r="TQ12" s="308">
        <v>7848372.7300000004</v>
      </c>
      <c r="TR12" s="308">
        <v>2502515</v>
      </c>
      <c r="TS12" s="308">
        <v>1451491</v>
      </c>
      <c r="TT12" s="308">
        <v>4514785.8499999996</v>
      </c>
      <c r="TU12" s="308">
        <v>4316928.8100000005</v>
      </c>
      <c r="TV12" s="308">
        <v>2802874.8600000003</v>
      </c>
      <c r="TW12" s="308">
        <v>40493581.369999997</v>
      </c>
      <c r="TX12" s="308">
        <v>2971235.5300000003</v>
      </c>
      <c r="TY12" s="308">
        <v>150024236.23000002</v>
      </c>
      <c r="TZ12" s="308">
        <v>24880410.439999998</v>
      </c>
      <c r="UA12" s="308">
        <v>5317053.05</v>
      </c>
      <c r="UB12" s="308">
        <v>3789674.31</v>
      </c>
      <c r="UC12" s="308">
        <v>91361868.599999979</v>
      </c>
      <c r="UD12" s="308">
        <v>3314064.49</v>
      </c>
      <c r="UE12" s="308">
        <v>545053</v>
      </c>
      <c r="UF12" s="308">
        <v>1744562</v>
      </c>
      <c r="UG12" s="308">
        <v>1551181</v>
      </c>
      <c r="UH12" s="308">
        <v>70347685.710000008</v>
      </c>
      <c r="UI12" s="308">
        <v>8316183.9699999997</v>
      </c>
      <c r="UJ12" s="308">
        <v>4351514.5900000008</v>
      </c>
      <c r="UK12" s="308">
        <v>7785194.2800000003</v>
      </c>
      <c r="UL12" s="308">
        <v>3424954.26</v>
      </c>
      <c r="UM12" s="308">
        <v>4827745.45</v>
      </c>
      <c r="UN12" s="308">
        <v>269579748.15999997</v>
      </c>
      <c r="UO12" s="308">
        <v>5909901.7999999998</v>
      </c>
      <c r="UP12" s="308">
        <v>3642032.62</v>
      </c>
      <c r="UQ12" s="308">
        <v>29317621.629999999</v>
      </c>
      <c r="UR12" s="308">
        <v>905697</v>
      </c>
      <c r="US12" s="308">
        <v>3585865.13</v>
      </c>
      <c r="UT12" s="308">
        <v>16798799.609999999</v>
      </c>
      <c r="UU12" s="308">
        <v>1703275</v>
      </c>
      <c r="UV12" s="308">
        <v>2062828</v>
      </c>
      <c r="UW12" s="308">
        <v>3479196.98</v>
      </c>
      <c r="UX12" s="308">
        <v>5751815.8700000001</v>
      </c>
      <c r="UY12" s="308">
        <v>15654887.189999999</v>
      </c>
      <c r="UZ12" s="308">
        <v>7596199.1999999993</v>
      </c>
      <c r="VA12" s="308">
        <v>12159252.149999999</v>
      </c>
      <c r="VB12" s="308">
        <v>1722630</v>
      </c>
      <c r="VC12" s="308">
        <v>2046861.15</v>
      </c>
      <c r="VD12" s="308">
        <v>1447624.83</v>
      </c>
      <c r="VE12" s="308">
        <v>2494453.4300000002</v>
      </c>
      <c r="VF12" s="308">
        <v>13654735.5</v>
      </c>
      <c r="VG12" s="308">
        <v>666224</v>
      </c>
      <c r="VH12" s="308">
        <v>911337</v>
      </c>
      <c r="VI12" s="308">
        <v>1168238.0800000001</v>
      </c>
      <c r="VJ12" s="308">
        <v>71092080.989999995</v>
      </c>
      <c r="VK12" s="308">
        <v>4450841.6099999994</v>
      </c>
      <c r="VL12" s="308">
        <v>2068860.9</v>
      </c>
      <c r="VM12" s="308">
        <v>3345893</v>
      </c>
      <c r="VN12" s="308">
        <v>5426938.4000000004</v>
      </c>
      <c r="VO12" s="308">
        <v>4742246.04</v>
      </c>
      <c r="VP12" s="308">
        <v>7273959.3200000003</v>
      </c>
      <c r="VQ12" s="308">
        <v>4361827.71</v>
      </c>
      <c r="VR12" s="308">
        <v>3446271.33</v>
      </c>
      <c r="VS12" s="308">
        <v>28276314.920000002</v>
      </c>
      <c r="VT12" s="308">
        <v>4761280.84</v>
      </c>
      <c r="VU12" s="308">
        <v>7887909.9000000004</v>
      </c>
      <c r="VV12" s="308">
        <v>3350873</v>
      </c>
      <c r="VW12" s="308">
        <v>1539827.8</v>
      </c>
      <c r="VX12" s="308">
        <v>1825598</v>
      </c>
      <c r="VY12" s="308">
        <v>662311715.91000009</v>
      </c>
      <c r="VZ12" s="308">
        <v>13773519.17</v>
      </c>
      <c r="WA12" s="308">
        <v>7116038.4399999995</v>
      </c>
      <c r="WB12" s="308">
        <v>5460362.2700000005</v>
      </c>
      <c r="WC12" s="308">
        <v>2992548.74</v>
      </c>
      <c r="WD12" s="308">
        <v>6879759.5</v>
      </c>
      <c r="WE12" s="308">
        <v>11692910.129999999</v>
      </c>
      <c r="WF12" s="308">
        <v>6406610.25</v>
      </c>
      <c r="WG12" s="308">
        <v>6263932.25</v>
      </c>
      <c r="WH12" s="308">
        <v>8309313.9799999995</v>
      </c>
      <c r="WI12" s="308">
        <v>6430879.9900000002</v>
      </c>
      <c r="WJ12" s="308">
        <v>27703850.709999997</v>
      </c>
      <c r="WK12" s="308">
        <v>6787437.4199999999</v>
      </c>
      <c r="WL12" s="308">
        <v>12209162.99</v>
      </c>
      <c r="WM12" s="308">
        <v>27822366.619999997</v>
      </c>
      <c r="WN12" s="308">
        <v>6758365</v>
      </c>
      <c r="WO12" s="308">
        <v>11530677.390000001</v>
      </c>
      <c r="WP12" s="308">
        <v>19809720.670000002</v>
      </c>
      <c r="WQ12" s="308">
        <v>3268348.16</v>
      </c>
      <c r="WR12" s="308">
        <v>12411644</v>
      </c>
      <c r="WS12" s="308">
        <v>38502400.389999993</v>
      </c>
      <c r="WT12" s="308">
        <v>3914692</v>
      </c>
      <c r="WU12" s="308">
        <v>838911.34</v>
      </c>
      <c r="WV12" s="308">
        <v>2847751.3699999996</v>
      </c>
      <c r="WW12" s="308">
        <v>6786067.5099999998</v>
      </c>
      <c r="WX12" s="308">
        <v>3439476.0599999996</v>
      </c>
      <c r="WY12" s="308">
        <v>3253002.89</v>
      </c>
      <c r="WZ12" s="308">
        <v>2201995.4400000004</v>
      </c>
      <c r="XA12" s="308">
        <v>46293950.5</v>
      </c>
      <c r="XB12" s="308">
        <v>3388180.01</v>
      </c>
      <c r="XC12" s="308">
        <v>1339409.5</v>
      </c>
      <c r="XD12" s="308">
        <v>1895996.65</v>
      </c>
      <c r="XE12" s="308">
        <v>923662</v>
      </c>
      <c r="XF12" s="308">
        <v>193868041.04999998</v>
      </c>
      <c r="XG12" s="308">
        <v>12038622.410000002</v>
      </c>
      <c r="XH12" s="308">
        <v>7490756.6099999994</v>
      </c>
      <c r="XI12" s="308">
        <v>54877793.149999999</v>
      </c>
      <c r="XJ12" s="308">
        <v>8570132.2300000004</v>
      </c>
      <c r="XK12" s="308">
        <v>8436143.2100000009</v>
      </c>
      <c r="XL12" s="308">
        <v>15526135.42</v>
      </c>
      <c r="XM12" s="308">
        <v>8203463.0999999996</v>
      </c>
      <c r="XN12" s="308">
        <v>7078141.1300000008</v>
      </c>
      <c r="XO12" s="308">
        <v>11841320.429999998</v>
      </c>
      <c r="XP12" s="308">
        <v>7504137.3600000003</v>
      </c>
      <c r="XQ12" s="308">
        <v>3731902.6100000003</v>
      </c>
      <c r="XR12" s="308">
        <v>2997701.8200000003</v>
      </c>
      <c r="XS12" s="308">
        <v>4314400.1500000004</v>
      </c>
      <c r="XT12" s="308">
        <v>3996338.48</v>
      </c>
      <c r="XU12" s="308">
        <v>2441066.2199999997</v>
      </c>
      <c r="XV12" s="308">
        <v>2555440.41</v>
      </c>
      <c r="XW12" s="308">
        <v>3028682.2800000003</v>
      </c>
      <c r="XX12" s="308">
        <v>3905780.91</v>
      </c>
      <c r="XY12" s="308">
        <v>2740385.57</v>
      </c>
      <c r="XZ12" s="308">
        <v>3160609.91</v>
      </c>
      <c r="YA12" s="308">
        <v>2148881.9900000002</v>
      </c>
      <c r="YB12" s="308">
        <v>3737951.43</v>
      </c>
      <c r="YC12" s="308">
        <v>297399343.06</v>
      </c>
      <c r="YD12" s="308">
        <v>3240623.8</v>
      </c>
      <c r="YE12" s="308">
        <v>12564848.289999999</v>
      </c>
      <c r="YF12" s="308">
        <v>2969331.25</v>
      </c>
      <c r="YG12" s="308">
        <v>39153505.489999995</v>
      </c>
      <c r="YH12" s="308">
        <v>12576346.779999999</v>
      </c>
      <c r="YI12" s="308">
        <v>7456678.7000000002</v>
      </c>
      <c r="YJ12" s="308">
        <v>2114017.5099999998</v>
      </c>
      <c r="YK12" s="308">
        <v>21493291.59</v>
      </c>
      <c r="YL12" s="308">
        <v>20747167.390000001</v>
      </c>
      <c r="YM12" s="308">
        <v>6179948.8799999999</v>
      </c>
      <c r="YN12" s="308">
        <v>5761039.4500000002</v>
      </c>
      <c r="YO12" s="308">
        <v>4584644.1899999995</v>
      </c>
      <c r="YP12" s="308">
        <v>2558871.3199999998</v>
      </c>
      <c r="YQ12" s="308">
        <v>1016911.13</v>
      </c>
      <c r="YR12" s="308">
        <v>1468460.3</v>
      </c>
      <c r="YS12" s="308">
        <v>1311331.97</v>
      </c>
      <c r="YT12" s="308">
        <v>107121546.87</v>
      </c>
      <c r="YU12" s="308">
        <v>4633247.8000000007</v>
      </c>
      <c r="YV12" s="308">
        <v>3367981.0900000003</v>
      </c>
      <c r="YW12" s="308">
        <v>2635582.14</v>
      </c>
      <c r="YX12" s="308">
        <v>4233927.7700000005</v>
      </c>
      <c r="YY12" s="308">
        <v>3043657.63</v>
      </c>
      <c r="YZ12" s="308">
        <v>1265876</v>
      </c>
      <c r="ZA12" s="308">
        <v>62043301.010000005</v>
      </c>
      <c r="ZB12" s="308">
        <v>2583893.75</v>
      </c>
      <c r="ZC12" s="308">
        <v>11194186.99</v>
      </c>
      <c r="ZD12" s="308">
        <v>6530930.6999999993</v>
      </c>
      <c r="ZE12" s="308">
        <v>1468292</v>
      </c>
      <c r="ZF12" s="308">
        <v>5215249.4399999995</v>
      </c>
      <c r="ZG12" s="308">
        <v>887713.56</v>
      </c>
      <c r="ZH12" s="308">
        <v>3235603.37</v>
      </c>
      <c r="ZI12" s="308">
        <v>15381703.390000001</v>
      </c>
      <c r="ZJ12" s="308">
        <v>131789581.12</v>
      </c>
      <c r="ZK12" s="308">
        <v>2652998.46</v>
      </c>
      <c r="ZL12" s="308">
        <v>11600323.689999999</v>
      </c>
      <c r="ZM12" s="308">
        <v>30582033.030000001</v>
      </c>
      <c r="ZN12" s="308">
        <v>14519622.48</v>
      </c>
      <c r="ZO12" s="308">
        <v>4031117.6399999992</v>
      </c>
      <c r="ZP12" s="308">
        <v>5582199.1500000004</v>
      </c>
      <c r="ZQ12" s="308">
        <v>10853437.800000001</v>
      </c>
      <c r="ZR12" s="308">
        <v>13406109.210000001</v>
      </c>
      <c r="ZS12" s="308">
        <v>11502879.049999999</v>
      </c>
      <c r="ZT12" s="308">
        <v>140802.03</v>
      </c>
      <c r="ZU12" s="308">
        <v>9351772.2100000009</v>
      </c>
      <c r="ZV12" s="308">
        <v>3557890.75</v>
      </c>
      <c r="ZW12" s="308">
        <v>6416182.1800000006</v>
      </c>
      <c r="ZX12" s="308">
        <v>3636334.0700000003</v>
      </c>
      <c r="ZY12" s="308">
        <v>2462910</v>
      </c>
      <c r="ZZ12" s="308">
        <v>1908927.51</v>
      </c>
      <c r="AAA12" s="308">
        <v>1959674.3699999999</v>
      </c>
      <c r="AAB12" s="308">
        <v>2035095.87</v>
      </c>
      <c r="AAC12" s="308">
        <v>2587771.0799999996</v>
      </c>
      <c r="AAD12" s="308">
        <v>1715817.6400000001</v>
      </c>
      <c r="AAE12" s="308">
        <v>300231</v>
      </c>
      <c r="AAF12" s="308">
        <v>81779172.25</v>
      </c>
      <c r="AAG12" s="308">
        <v>5216387.58</v>
      </c>
      <c r="AAH12" s="308">
        <v>4784723.1399999997</v>
      </c>
      <c r="AAI12" s="308">
        <v>4389099.62</v>
      </c>
      <c r="AAJ12" s="308">
        <v>4356090.78</v>
      </c>
      <c r="AAK12" s="308">
        <v>5748869.8900000006</v>
      </c>
      <c r="AAL12" s="308">
        <v>3156186.5500000003</v>
      </c>
      <c r="AAM12" s="308">
        <v>277379783.13</v>
      </c>
      <c r="AAN12" s="308">
        <v>4337288</v>
      </c>
      <c r="AAO12" s="308">
        <v>6358551.7000000002</v>
      </c>
      <c r="AAP12" s="308">
        <v>7716225.9000000004</v>
      </c>
      <c r="AAQ12" s="308">
        <v>23517578.889999997</v>
      </c>
      <c r="AAR12" s="308">
        <v>3674494</v>
      </c>
      <c r="AAS12" s="308">
        <v>7610884.0599999996</v>
      </c>
      <c r="AAT12" s="308">
        <v>6655561.2700000005</v>
      </c>
      <c r="AAU12" s="308">
        <v>38725508.909999996</v>
      </c>
      <c r="AAV12" s="308">
        <v>2583196.73</v>
      </c>
      <c r="AAW12" s="308">
        <v>9015128.3300000001</v>
      </c>
      <c r="AAX12" s="308">
        <v>57783493.530000001</v>
      </c>
      <c r="AAY12" s="308">
        <v>15974065</v>
      </c>
      <c r="AAZ12" s="308">
        <v>2582700.7000000002</v>
      </c>
      <c r="ABA12" s="308">
        <v>3269021.39</v>
      </c>
      <c r="ABB12" s="308">
        <v>4040779.67</v>
      </c>
      <c r="ABC12" s="308">
        <v>1667762</v>
      </c>
      <c r="ABD12" s="308">
        <v>7494053.25</v>
      </c>
      <c r="ABE12" s="308">
        <v>2264368.94</v>
      </c>
      <c r="ABF12" s="308">
        <v>49714404.530000001</v>
      </c>
      <c r="ABG12" s="308">
        <v>27632296.390000004</v>
      </c>
      <c r="ABH12" s="308">
        <v>3047522.63</v>
      </c>
      <c r="ABI12" s="308">
        <v>1637059</v>
      </c>
      <c r="ABJ12" s="308">
        <v>2093679.37</v>
      </c>
      <c r="ABK12" s="308">
        <v>878979</v>
      </c>
      <c r="ABL12" s="308">
        <v>581080</v>
      </c>
      <c r="ABM12" s="308">
        <v>123231270.23</v>
      </c>
      <c r="ABN12" s="308">
        <v>5365243.53</v>
      </c>
      <c r="ABO12" s="308">
        <v>3386196.9</v>
      </c>
      <c r="ABP12" s="308">
        <v>7201561.4299999997</v>
      </c>
      <c r="ABQ12" s="308">
        <v>9125535.7299999986</v>
      </c>
      <c r="ABR12" s="308">
        <v>2990995</v>
      </c>
      <c r="ABS12" s="308">
        <v>2391187.4699999997</v>
      </c>
      <c r="ABT12" s="308">
        <v>4460571</v>
      </c>
      <c r="ABU12" s="308">
        <v>8367848</v>
      </c>
      <c r="ABV12" s="308">
        <v>115651657.33</v>
      </c>
      <c r="ABW12" s="308">
        <v>2426413.2999999998</v>
      </c>
      <c r="ABX12" s="308">
        <v>10679328.280000001</v>
      </c>
      <c r="ABY12" s="308">
        <v>3196264</v>
      </c>
      <c r="ABZ12" s="308">
        <v>4827898.830000001</v>
      </c>
      <c r="ACA12" s="308">
        <v>24043994.899999999</v>
      </c>
      <c r="ACB12" s="308">
        <v>1992285.23</v>
      </c>
      <c r="ACC12" s="308">
        <v>3936050</v>
      </c>
      <c r="ACD12" s="308">
        <v>1659696.65</v>
      </c>
      <c r="ACE12" s="308">
        <v>5730727</v>
      </c>
      <c r="ACF12" s="308">
        <v>3153040</v>
      </c>
      <c r="ACG12" s="308">
        <v>167982838.79999998</v>
      </c>
      <c r="ACH12" s="308">
        <v>2725179.29</v>
      </c>
      <c r="ACI12" s="308">
        <v>6993027.25</v>
      </c>
      <c r="ACJ12" s="308">
        <v>7725969.9900000002</v>
      </c>
      <c r="ACK12" s="308">
        <v>2391725.25</v>
      </c>
      <c r="ACL12" s="308">
        <v>3884740.96</v>
      </c>
      <c r="ACM12" s="308">
        <v>5406769.9800000004</v>
      </c>
      <c r="ACN12" s="308">
        <v>47879968</v>
      </c>
      <c r="ACO12" s="308">
        <v>69136934.659999996</v>
      </c>
      <c r="ACP12" s="308">
        <v>5775714.1500000004</v>
      </c>
      <c r="ACQ12" s="308">
        <v>5167300</v>
      </c>
      <c r="ACR12" s="308">
        <v>10281671.57</v>
      </c>
      <c r="ACS12" s="308">
        <v>4064079.67</v>
      </c>
      <c r="ACT12" s="308">
        <v>55289984.960000008</v>
      </c>
      <c r="ACU12" s="308">
        <v>7317836.9699999997</v>
      </c>
      <c r="ACV12" s="308">
        <v>5206775.24</v>
      </c>
      <c r="ACW12" s="308">
        <v>2205549</v>
      </c>
      <c r="ACX12" s="308">
        <v>1605242</v>
      </c>
      <c r="ACY12" s="308">
        <v>3280522.7199999997</v>
      </c>
      <c r="ACZ12" s="308">
        <v>993164</v>
      </c>
      <c r="ADA12" s="308">
        <v>1874677</v>
      </c>
      <c r="ADB12" s="308">
        <v>960627.5</v>
      </c>
      <c r="ADC12" s="308">
        <v>1881789.65</v>
      </c>
      <c r="ADD12" s="308">
        <v>52637425.32</v>
      </c>
      <c r="ADE12" s="308">
        <v>49143602.559999995</v>
      </c>
      <c r="ADF12" s="308">
        <v>1294757</v>
      </c>
      <c r="ADG12" s="308">
        <v>1445014.82</v>
      </c>
      <c r="ADH12" s="308">
        <v>6074465.9500000002</v>
      </c>
      <c r="ADI12" s="308">
        <v>1005284</v>
      </c>
      <c r="ADJ12" s="308">
        <v>2790149.39</v>
      </c>
      <c r="ADK12" s="308">
        <v>2406082.42</v>
      </c>
      <c r="ADL12" s="308">
        <v>5390161.1299999999</v>
      </c>
      <c r="ADM12" s="308">
        <v>285164996.56999993</v>
      </c>
      <c r="ADN12" s="308">
        <v>81535083.679999992</v>
      </c>
      <c r="ADO12" s="308">
        <v>22641348.890000001</v>
      </c>
      <c r="ADP12" s="308">
        <v>81153755.36999999</v>
      </c>
      <c r="ADQ12" s="308">
        <v>1130924.79</v>
      </c>
      <c r="ADR12" s="308">
        <v>2135476.79</v>
      </c>
      <c r="ADS12" s="308">
        <v>4712610.25</v>
      </c>
      <c r="ADT12" s="308">
        <v>2936165</v>
      </c>
      <c r="ADU12" s="308">
        <v>370497923.66000003</v>
      </c>
      <c r="ADV12" s="308">
        <v>77790410.909999996</v>
      </c>
      <c r="ADW12" s="308">
        <v>29497507.010000002</v>
      </c>
      <c r="ADX12" s="308">
        <v>4132385.83</v>
      </c>
      <c r="ADY12" s="308">
        <v>13382354.439999999</v>
      </c>
      <c r="ADZ12" s="308">
        <v>7714762.1100000003</v>
      </c>
      <c r="AEA12" s="308">
        <v>7637223.6400000006</v>
      </c>
      <c r="AEB12" s="308">
        <v>5942186.0099999998</v>
      </c>
      <c r="AEC12" s="308">
        <v>5369021</v>
      </c>
      <c r="AED12" s="308">
        <v>5115914.9000000004</v>
      </c>
      <c r="AEE12" s="308">
        <v>20346450.899999999</v>
      </c>
      <c r="AEF12" s="308">
        <v>13155111.059999999</v>
      </c>
      <c r="AEG12" s="308">
        <v>5047250.2300000004</v>
      </c>
      <c r="AEH12" s="308">
        <v>9308576.1600000001</v>
      </c>
      <c r="AEI12" s="308">
        <v>5046236.2</v>
      </c>
      <c r="AEJ12" s="308">
        <v>13563217.99</v>
      </c>
      <c r="AEK12" s="308">
        <v>3081272.66</v>
      </c>
      <c r="AEL12" s="308">
        <v>17115216.640000001</v>
      </c>
      <c r="AEM12" s="308">
        <v>3501627.9899999998</v>
      </c>
      <c r="AEN12" s="308">
        <v>15691538.800000001</v>
      </c>
      <c r="AEO12" s="308">
        <v>129789660.79000001</v>
      </c>
      <c r="AEP12" s="308">
        <v>13674528.09</v>
      </c>
      <c r="AEQ12" s="308">
        <v>8104390.2600000007</v>
      </c>
      <c r="AER12" s="308">
        <v>4856589.5999999996</v>
      </c>
      <c r="AES12" s="308">
        <v>5281190.18</v>
      </c>
      <c r="AET12" s="308">
        <v>22170046.650000002</v>
      </c>
      <c r="AEU12" s="308">
        <v>2981143.7800000003</v>
      </c>
      <c r="AEV12" s="308">
        <v>7423417.8200000003</v>
      </c>
      <c r="AEW12" s="308">
        <v>3545057.21</v>
      </c>
      <c r="AEX12" s="308">
        <v>1018323</v>
      </c>
      <c r="AEY12" s="308">
        <v>48430747.060000002</v>
      </c>
      <c r="AEZ12" s="308">
        <v>27338708.5</v>
      </c>
      <c r="AFA12" s="308">
        <v>4737314</v>
      </c>
      <c r="AFB12" s="308">
        <v>4902230.8600000003</v>
      </c>
      <c r="AFC12" s="308">
        <v>3293363</v>
      </c>
      <c r="AFD12" s="308">
        <v>3101210.52</v>
      </c>
      <c r="AFE12" s="308">
        <v>897682</v>
      </c>
      <c r="AFF12" s="308">
        <v>1564114</v>
      </c>
      <c r="AFG12" s="308">
        <v>1271932.1400000001</v>
      </c>
      <c r="AFH12" s="308">
        <v>2099345.64</v>
      </c>
      <c r="AFI12" s="308">
        <v>2111810.1</v>
      </c>
      <c r="AFJ12" s="308">
        <v>571378.49</v>
      </c>
      <c r="AFK12" s="308">
        <v>4319588.83</v>
      </c>
      <c r="AFL12" s="308">
        <v>64612860.489999995</v>
      </c>
      <c r="AFM12" s="308">
        <v>4457428</v>
      </c>
      <c r="AFN12" s="308">
        <v>2036505.25</v>
      </c>
      <c r="AFO12" s="308">
        <v>1918908.42</v>
      </c>
      <c r="AFP12" s="308">
        <v>2074017.07</v>
      </c>
      <c r="AFQ12" s="308">
        <v>933404.2</v>
      </c>
      <c r="AFR12" s="308">
        <v>802774</v>
      </c>
      <c r="AFS12" s="308">
        <v>4361596.24</v>
      </c>
      <c r="AFT12" s="308">
        <v>3077545</v>
      </c>
      <c r="AFU12" s="308">
        <v>1311017.5999999999</v>
      </c>
      <c r="AFV12" s="308">
        <v>5148559</v>
      </c>
      <c r="AFW12" s="308">
        <v>838387</v>
      </c>
      <c r="AFX12" s="308">
        <v>91014843.269999996</v>
      </c>
      <c r="AFY12" s="308">
        <v>3109599</v>
      </c>
      <c r="AFZ12" s="308">
        <v>2964631.06</v>
      </c>
      <c r="AGA12" s="308">
        <v>3779455.17</v>
      </c>
      <c r="AGB12" s="308">
        <v>10847160.83</v>
      </c>
      <c r="AGC12" s="308">
        <v>1913712</v>
      </c>
      <c r="AGD12" s="308">
        <v>2268392.5499999998</v>
      </c>
      <c r="AGE12" s="308">
        <v>1778042</v>
      </c>
      <c r="AGF12" s="308">
        <v>3226343.99</v>
      </c>
      <c r="AGG12" s="308">
        <v>3609389.93</v>
      </c>
      <c r="AGH12" s="308">
        <v>2458980.7400000002</v>
      </c>
      <c r="AGI12" s="308">
        <v>82210799.230000004</v>
      </c>
      <c r="AGJ12" s="308">
        <v>21615346.940000001</v>
      </c>
      <c r="AGK12" s="308">
        <v>2167735.2000000002</v>
      </c>
      <c r="AGL12" s="308">
        <v>2747668</v>
      </c>
      <c r="AGM12" s="308">
        <v>2065194.0999999999</v>
      </c>
      <c r="AGN12" s="308">
        <v>2967600.33</v>
      </c>
      <c r="AGO12" s="308">
        <v>521753.99</v>
      </c>
      <c r="AGP12" s="308">
        <v>905356</v>
      </c>
      <c r="AGQ12" s="308">
        <v>254208832.71000004</v>
      </c>
      <c r="AGR12" s="308">
        <v>94367982.120000005</v>
      </c>
      <c r="AGS12" s="308">
        <v>5669130.9199999999</v>
      </c>
      <c r="AGT12" s="308">
        <v>5697175.5000000009</v>
      </c>
      <c r="AGU12" s="308">
        <v>15206835.859999999</v>
      </c>
      <c r="AGV12" s="308">
        <v>4813700.55</v>
      </c>
      <c r="AGW12" s="308">
        <v>3528813.55</v>
      </c>
      <c r="AGX12" s="308">
        <v>12101035.24</v>
      </c>
      <c r="AGY12" s="308">
        <v>938333.1</v>
      </c>
      <c r="AGZ12" s="308">
        <v>9062666.4499999993</v>
      </c>
      <c r="AHA12" s="308">
        <v>7976832.3799999999</v>
      </c>
      <c r="AHB12" s="308">
        <v>5115108.08</v>
      </c>
      <c r="AHC12" s="308">
        <v>3571028.4699999997</v>
      </c>
      <c r="AHD12" s="308">
        <v>2870608.62</v>
      </c>
      <c r="AHE12" s="308">
        <v>3496108.89</v>
      </c>
      <c r="AHF12" s="308">
        <v>5441482.5999999996</v>
      </c>
      <c r="AHG12" s="308">
        <v>3486340.52</v>
      </c>
      <c r="AHH12" s="308">
        <v>35615976.119999997</v>
      </c>
      <c r="AHI12" s="308">
        <v>2362179.7800000003</v>
      </c>
      <c r="AHJ12" s="308">
        <v>4533298.71</v>
      </c>
      <c r="AHK12" s="308">
        <v>1901429</v>
      </c>
      <c r="AHL12" s="308">
        <v>13071900.780000001</v>
      </c>
      <c r="AHM12" s="308">
        <v>3008919.08</v>
      </c>
      <c r="AHN12" s="308">
        <v>1962450.24</v>
      </c>
      <c r="AHO12" s="308">
        <v>19643858698.089989</v>
      </c>
    </row>
    <row r="13" spans="1:899" ht="21" x14ac:dyDescent="0.4">
      <c r="A13" s="297" t="s">
        <v>14</v>
      </c>
      <c r="B13" s="297" t="s">
        <v>15</v>
      </c>
      <c r="C13" s="308">
        <v>546637023.75999999</v>
      </c>
      <c r="D13" s="308">
        <v>48366034.060000002</v>
      </c>
      <c r="E13" s="308">
        <v>71047483.950000003</v>
      </c>
      <c r="F13" s="308">
        <v>29882601.920000002</v>
      </c>
      <c r="G13" s="308">
        <v>73043264.480000004</v>
      </c>
      <c r="H13" s="308">
        <v>41327315.810000002</v>
      </c>
      <c r="I13" s="308">
        <v>64652132.640000001</v>
      </c>
      <c r="J13" s="308">
        <v>42326744.68</v>
      </c>
      <c r="K13" s="308">
        <v>44314596.850000001</v>
      </c>
      <c r="L13" s="308">
        <v>35270773.68</v>
      </c>
      <c r="M13" s="308">
        <v>25120764.859999999</v>
      </c>
      <c r="N13" s="308">
        <v>23198330.780000001</v>
      </c>
      <c r="O13" s="308">
        <v>16408968.470000001</v>
      </c>
      <c r="P13" s="308">
        <v>33313982.800000001</v>
      </c>
      <c r="Q13" s="308">
        <v>27749540.16</v>
      </c>
      <c r="R13" s="308">
        <v>52909436.130000003</v>
      </c>
      <c r="S13" s="308">
        <v>37007755.759999998</v>
      </c>
      <c r="T13" s="308">
        <v>1608685.76</v>
      </c>
      <c r="U13" s="308">
        <v>443833538.27999997</v>
      </c>
      <c r="V13" s="308">
        <v>102499165.38</v>
      </c>
      <c r="W13" s="308">
        <v>25696324.960000001</v>
      </c>
      <c r="X13" s="308">
        <v>36454696.710000001</v>
      </c>
      <c r="Y13" s="308">
        <v>51106359.810000002</v>
      </c>
      <c r="Z13" s="308">
        <v>42530876.119999997</v>
      </c>
      <c r="AA13" s="308">
        <v>21147559.09</v>
      </c>
      <c r="AB13" s="308">
        <v>90014245.859999999</v>
      </c>
      <c r="AC13" s="308">
        <v>39424715.700000003</v>
      </c>
      <c r="AD13" s="308">
        <v>32395062.030000001</v>
      </c>
      <c r="AE13" s="308">
        <v>100674759.34</v>
      </c>
      <c r="AF13" s="308">
        <v>44390859.979999997</v>
      </c>
      <c r="AG13" s="308">
        <v>73982671.390000001</v>
      </c>
      <c r="AH13" s="308">
        <v>58674200.579999998</v>
      </c>
      <c r="AI13" s="308">
        <v>35635021.799999997</v>
      </c>
      <c r="AJ13" s="308">
        <v>17212452.100000001</v>
      </c>
      <c r="AK13" s="308">
        <v>22013106.690000001</v>
      </c>
      <c r="AL13" s="308">
        <v>50078750.299999997</v>
      </c>
      <c r="AM13" s="308">
        <v>15494662.73</v>
      </c>
      <c r="AN13" s="308">
        <v>25985781.5</v>
      </c>
      <c r="AO13" s="308">
        <v>29492648.370000001</v>
      </c>
      <c r="AP13" s="308">
        <v>27753927.32</v>
      </c>
      <c r="AQ13" s="308">
        <v>24210692.940000001</v>
      </c>
      <c r="AR13" s="308">
        <v>11590413.640000001</v>
      </c>
      <c r="AS13" s="308">
        <v>328527090.99000001</v>
      </c>
      <c r="AT13" s="308">
        <v>20218958.07</v>
      </c>
      <c r="AU13" s="308">
        <v>14494996.07</v>
      </c>
      <c r="AV13" s="308">
        <v>28282414.050000001</v>
      </c>
      <c r="AW13" s="308">
        <v>44439725.280000001</v>
      </c>
      <c r="AX13" s="308">
        <v>64948933.850000001</v>
      </c>
      <c r="AY13" s="308">
        <v>21574512.449999999</v>
      </c>
      <c r="AZ13" s="308">
        <v>26605475.52</v>
      </c>
      <c r="BA13" s="308">
        <v>19116034.129999999</v>
      </c>
      <c r="BB13" s="308">
        <v>21467651.98</v>
      </c>
      <c r="BC13" s="308">
        <v>11874177.91</v>
      </c>
      <c r="BD13" s="308">
        <v>13138898.390000001</v>
      </c>
      <c r="BE13" s="308">
        <v>80327128.549999997</v>
      </c>
      <c r="BF13" s="308">
        <v>263600</v>
      </c>
      <c r="BG13" s="308">
        <v>10591087.4</v>
      </c>
      <c r="BH13" s="308">
        <v>296356419.38</v>
      </c>
      <c r="BI13" s="308">
        <v>168681304.09</v>
      </c>
      <c r="BJ13" s="308">
        <v>41563400.869999997</v>
      </c>
      <c r="BK13" s="308">
        <v>29853458.239999998</v>
      </c>
      <c r="BL13" s="308">
        <v>60812892.670000002</v>
      </c>
      <c r="BM13" s="308">
        <v>41946449.479999997</v>
      </c>
      <c r="BN13" s="308">
        <v>43155073.799999997</v>
      </c>
      <c r="BO13" s="308">
        <v>3712060.4</v>
      </c>
      <c r="BP13" s="308">
        <v>2539866.5299999998</v>
      </c>
      <c r="BQ13" s="308">
        <v>352472400.29000002</v>
      </c>
      <c r="BR13" s="308">
        <v>52451098.399999999</v>
      </c>
      <c r="BS13" s="308">
        <v>34560673.229999997</v>
      </c>
      <c r="BT13" s="308">
        <v>55639802.590000004</v>
      </c>
      <c r="BU13" s="308">
        <v>40324576.590000004</v>
      </c>
      <c r="BV13" s="308">
        <v>28869988.34</v>
      </c>
      <c r="BW13" s="308">
        <v>35117217.689999998</v>
      </c>
      <c r="BX13" s="308">
        <v>52676800.280000001</v>
      </c>
      <c r="BY13" s="308">
        <v>120851942.26000001</v>
      </c>
      <c r="BZ13" s="308">
        <v>25777038.66</v>
      </c>
      <c r="CA13" s="308">
        <v>40770783.979999997</v>
      </c>
      <c r="CB13" s="308">
        <v>58604357.490000002</v>
      </c>
      <c r="CC13" s="308">
        <v>22734003.710000001</v>
      </c>
      <c r="CD13" s="308">
        <v>17384230.969999999</v>
      </c>
      <c r="CE13" s="308">
        <v>20411551.309999999</v>
      </c>
      <c r="CF13" s="308">
        <v>584247315.36000001</v>
      </c>
      <c r="CG13" s="308">
        <v>43211423.549999997</v>
      </c>
      <c r="CH13" s="308">
        <v>70965837.650000006</v>
      </c>
      <c r="CI13" s="308">
        <v>32517316.390000001</v>
      </c>
      <c r="CJ13" s="308">
        <v>37455189.759999998</v>
      </c>
      <c r="CK13" s="308">
        <v>46908283.219999999</v>
      </c>
      <c r="CL13" s="308">
        <v>32095450.16</v>
      </c>
      <c r="CM13" s="308">
        <v>55027873.119999997</v>
      </c>
      <c r="CN13" s="308">
        <v>20679988.449999999</v>
      </c>
      <c r="CO13" s="308">
        <v>40201286.270000003</v>
      </c>
      <c r="CP13" s="308">
        <v>26916985.09</v>
      </c>
      <c r="CQ13" s="308">
        <v>56770219.340000004</v>
      </c>
      <c r="CR13" s="308">
        <v>29931521.170000002</v>
      </c>
      <c r="CS13" s="308">
        <v>282916110.37</v>
      </c>
      <c r="CT13" s="308">
        <v>31894543.219999999</v>
      </c>
      <c r="CU13" s="308">
        <v>39677221.93</v>
      </c>
      <c r="CV13" s="308">
        <v>49406375.719999999</v>
      </c>
      <c r="CW13" s="308">
        <v>25218386.050000001</v>
      </c>
      <c r="CX13" s="308">
        <v>51448550.329999998</v>
      </c>
      <c r="CY13" s="308">
        <v>36929285.479999997</v>
      </c>
      <c r="CZ13" s="308">
        <v>12031568.140000001</v>
      </c>
      <c r="DA13" s="308">
        <v>212757700.25999999</v>
      </c>
      <c r="DB13" s="308">
        <v>211890737.38999999</v>
      </c>
      <c r="DC13" s="308">
        <v>42408523.340000004</v>
      </c>
      <c r="DD13" s="308">
        <v>29755329.780000001</v>
      </c>
      <c r="DE13" s="308">
        <v>53107053.829999998</v>
      </c>
      <c r="DF13" s="308">
        <v>31873415.98</v>
      </c>
      <c r="DG13" s="308">
        <v>31580608.710000001</v>
      </c>
      <c r="DH13" s="308">
        <v>31025501.370000001</v>
      </c>
      <c r="DI13" s="308">
        <v>7274717.5</v>
      </c>
      <c r="DJ13" s="308">
        <v>658893005.85000002</v>
      </c>
      <c r="DK13" s="308">
        <v>31942234.039999999</v>
      </c>
      <c r="DL13" s="308">
        <v>48453631.390000001</v>
      </c>
      <c r="DM13" s="308">
        <v>47873589.909999996</v>
      </c>
      <c r="DN13" s="308">
        <v>50212184.719999999</v>
      </c>
      <c r="DO13" s="308">
        <v>44823155.140000001</v>
      </c>
      <c r="DP13" s="308">
        <v>68740075.480000004</v>
      </c>
      <c r="DQ13" s="308">
        <v>36665880.25</v>
      </c>
      <c r="DR13" s="308">
        <v>51477891.43</v>
      </c>
      <c r="DS13" s="308">
        <v>289329420.32999998</v>
      </c>
      <c r="DT13" s="308">
        <v>44903848.280000001</v>
      </c>
      <c r="DU13" s="308">
        <v>96959227.310000002</v>
      </c>
      <c r="DV13" s="308">
        <v>82603605.829999998</v>
      </c>
      <c r="DW13" s="308">
        <v>33901217.740000002</v>
      </c>
      <c r="DX13" s="308">
        <v>49720876.859999999</v>
      </c>
      <c r="DY13" s="308">
        <v>40393952.789999999</v>
      </c>
      <c r="DZ13" s="308">
        <v>10932851.310000001</v>
      </c>
      <c r="EA13" s="308">
        <v>26935122.91</v>
      </c>
      <c r="EB13" s="308">
        <v>25238858.77</v>
      </c>
      <c r="EC13" s="308">
        <v>71010671.150000006</v>
      </c>
      <c r="ED13" s="308">
        <v>223611879.5</v>
      </c>
      <c r="EE13" s="308">
        <v>187251317.33000001</v>
      </c>
      <c r="EF13" s="308">
        <v>38298525.109999999</v>
      </c>
      <c r="EG13" s="308">
        <v>39343362.939999998</v>
      </c>
      <c r="EH13" s="308">
        <v>44950148.32</v>
      </c>
      <c r="EI13" s="308">
        <v>52480181.170000002</v>
      </c>
      <c r="EJ13" s="308">
        <v>82298603.640000001</v>
      </c>
      <c r="EK13" s="308">
        <v>29238074.350000001</v>
      </c>
      <c r="EL13" s="308">
        <v>33254397.949999999</v>
      </c>
      <c r="EM13" s="308">
        <v>446882560.61000001</v>
      </c>
      <c r="EN13" s="308">
        <v>35795326.460000001</v>
      </c>
      <c r="EO13" s="308">
        <v>31744660.829999998</v>
      </c>
      <c r="EP13" s="308">
        <v>32107253</v>
      </c>
      <c r="EQ13" s="308">
        <v>18200681.449999999</v>
      </c>
      <c r="ER13" s="308">
        <v>17764263.190000001</v>
      </c>
      <c r="ES13" s="308">
        <v>45491789.090000004</v>
      </c>
      <c r="ET13" s="308">
        <v>40003167.090000004</v>
      </c>
      <c r="EU13" s="308">
        <v>28596624.300000001</v>
      </c>
      <c r="EV13" s="308">
        <v>277280787.69999999</v>
      </c>
      <c r="EW13" s="308">
        <v>19456537.98</v>
      </c>
      <c r="EX13" s="308">
        <v>26935115.140000001</v>
      </c>
      <c r="EY13" s="308">
        <v>37959638.710000001</v>
      </c>
      <c r="EZ13" s="308">
        <v>52093714.340000004</v>
      </c>
      <c r="FA13" s="308">
        <v>41871404.119999997</v>
      </c>
      <c r="FB13" s="308">
        <v>44435311.68</v>
      </c>
      <c r="FC13" s="308">
        <v>24839579.129999999</v>
      </c>
      <c r="FD13" s="308">
        <v>21263245.149999999</v>
      </c>
      <c r="FE13" s="308">
        <v>18288712.600000001</v>
      </c>
      <c r="FF13" s="308">
        <v>15467829.52</v>
      </c>
      <c r="FG13" s="308">
        <v>4180010.34</v>
      </c>
      <c r="FH13" s="308">
        <v>237724048.19</v>
      </c>
      <c r="FI13" s="308">
        <v>29489744.760000002</v>
      </c>
      <c r="FJ13" s="308">
        <v>33812872.57</v>
      </c>
      <c r="FK13" s="308">
        <v>36972855.159999996</v>
      </c>
      <c r="FL13" s="308">
        <v>48255094.109999999</v>
      </c>
      <c r="FM13" s="308">
        <v>42628914.829999998</v>
      </c>
      <c r="FN13" s="308">
        <v>5431573.5499999998</v>
      </c>
      <c r="FO13" s="308">
        <v>3157418.71</v>
      </c>
      <c r="FP13" s="308">
        <v>512128845.19999999</v>
      </c>
      <c r="FQ13" s="308">
        <v>33546198.75</v>
      </c>
      <c r="FR13" s="308">
        <v>45178364.109999999</v>
      </c>
      <c r="FS13" s="308">
        <v>39868045.200000003</v>
      </c>
      <c r="FT13" s="308">
        <v>50550670</v>
      </c>
      <c r="FU13" s="308">
        <v>31799119.609999999</v>
      </c>
      <c r="FV13" s="308">
        <v>65080447.57</v>
      </c>
      <c r="FW13" s="308">
        <v>44721911.009999998</v>
      </c>
      <c r="FX13" s="308">
        <v>39842983.310000002</v>
      </c>
      <c r="FY13" s="308">
        <v>35207523.619999997</v>
      </c>
      <c r="FZ13" s="308">
        <v>64792229.899999999</v>
      </c>
      <c r="GA13" s="308">
        <v>35079369.729999997</v>
      </c>
      <c r="GB13" s="308">
        <v>19698025.32</v>
      </c>
      <c r="GC13" s="308">
        <v>1606031.37</v>
      </c>
      <c r="GD13" s="308">
        <v>292182352.95999998</v>
      </c>
      <c r="GE13" s="308">
        <v>28539083.539999999</v>
      </c>
      <c r="GF13" s="308">
        <v>32971947.260000002</v>
      </c>
      <c r="GG13" s="308">
        <v>59292181.960000001</v>
      </c>
      <c r="GH13" s="308">
        <v>38075847.700000003</v>
      </c>
      <c r="GI13" s="308">
        <v>29254207.91</v>
      </c>
      <c r="GJ13" s="308">
        <v>33176381.91</v>
      </c>
      <c r="GK13" s="308">
        <v>79220831.379999995</v>
      </c>
      <c r="GL13" s="308">
        <v>26626529.190000001</v>
      </c>
      <c r="GM13" s="308">
        <v>6320100</v>
      </c>
      <c r="GN13" s="308">
        <v>5712730.7199999997</v>
      </c>
      <c r="GO13" s="308">
        <v>4976649.6399999997</v>
      </c>
      <c r="GP13" s="308">
        <v>236504254.13</v>
      </c>
      <c r="GQ13" s="308">
        <v>56359596.200000003</v>
      </c>
      <c r="GR13" s="308">
        <v>32258348.670000002</v>
      </c>
      <c r="GS13" s="308">
        <v>44954300.060000002</v>
      </c>
      <c r="GT13" s="308">
        <v>16811200</v>
      </c>
      <c r="GU13" s="308">
        <v>31404349.420000002</v>
      </c>
      <c r="GV13" s="308">
        <v>35640554.5</v>
      </c>
      <c r="GW13" s="308">
        <v>21692947</v>
      </c>
      <c r="GX13" s="308">
        <v>256955808.13999999</v>
      </c>
      <c r="GY13" s="308">
        <v>28161592.140000001</v>
      </c>
      <c r="GZ13" s="308">
        <v>61280691.82</v>
      </c>
      <c r="HA13" s="308">
        <v>44817658.649999999</v>
      </c>
      <c r="HB13" s="308">
        <v>390490714.00999999</v>
      </c>
      <c r="HC13" s="308">
        <v>55962629.640000001</v>
      </c>
      <c r="HD13" s="308">
        <v>55566694.759999998</v>
      </c>
      <c r="HE13" s="308">
        <v>71390453.019999996</v>
      </c>
      <c r="HF13" s="308">
        <v>47018394.93</v>
      </c>
      <c r="HG13" s="308">
        <v>66717029.359999999</v>
      </c>
      <c r="HH13" s="308">
        <v>11558270.32</v>
      </c>
      <c r="HI13" s="308">
        <v>263688828.86000001</v>
      </c>
      <c r="HJ13" s="308">
        <v>42859472.619999997</v>
      </c>
      <c r="HK13" s="308">
        <v>56763253.229999997</v>
      </c>
      <c r="HL13" s="308">
        <v>45869752.200000003</v>
      </c>
      <c r="HM13" s="308">
        <v>31861660.280000001</v>
      </c>
      <c r="HN13" s="308">
        <v>34035318.109999999</v>
      </c>
      <c r="HO13" s="308">
        <v>44256536.859999999</v>
      </c>
      <c r="HP13" s="308">
        <v>23470817.739999998</v>
      </c>
      <c r="HQ13" s="308">
        <v>343176695.24000001</v>
      </c>
      <c r="HR13" s="308">
        <v>140365408.06999999</v>
      </c>
      <c r="HS13" s="308">
        <v>38306115.460000001</v>
      </c>
      <c r="HT13" s="308">
        <v>30747913.539999999</v>
      </c>
      <c r="HU13" s="308">
        <v>29860651.440000001</v>
      </c>
      <c r="HV13" s="308">
        <v>31203517.09</v>
      </c>
      <c r="HW13" s="308">
        <v>60166546.380000003</v>
      </c>
      <c r="HX13" s="308">
        <v>27639581.379999999</v>
      </c>
      <c r="HY13" s="308">
        <v>25976130.079999998</v>
      </c>
      <c r="HZ13" s="308">
        <v>28335960.129999999</v>
      </c>
      <c r="IA13" s="308">
        <v>31800643.030000001</v>
      </c>
      <c r="IB13" s="308">
        <v>39408745.420000002</v>
      </c>
      <c r="IC13" s="308">
        <v>18253944.870000001</v>
      </c>
      <c r="ID13" s="308">
        <v>31471494.190000001</v>
      </c>
      <c r="IE13" s="308">
        <v>21644404.510000002</v>
      </c>
      <c r="IF13" s="308">
        <v>20628580.640000001</v>
      </c>
      <c r="IG13" s="308">
        <v>262706599.34</v>
      </c>
      <c r="IH13" s="308">
        <v>157908194.16</v>
      </c>
      <c r="II13" s="308">
        <v>43991483.119999997</v>
      </c>
      <c r="IJ13" s="308">
        <v>68931924.25</v>
      </c>
      <c r="IK13" s="308">
        <v>67908355.540000007</v>
      </c>
      <c r="IL13" s="308">
        <v>40180682.259999998</v>
      </c>
      <c r="IM13" s="308">
        <v>30859661.93</v>
      </c>
      <c r="IN13" s="308">
        <v>20760852.57</v>
      </c>
      <c r="IO13" s="308">
        <v>20549658.960000001</v>
      </c>
      <c r="IP13" s="308">
        <v>25761213.5</v>
      </c>
      <c r="IQ13" s="308">
        <v>27045236.640000001</v>
      </c>
      <c r="IR13" s="308">
        <v>481428280.08999997</v>
      </c>
      <c r="IS13" s="308">
        <v>252319862.09</v>
      </c>
      <c r="IT13" s="308">
        <v>61105599.93</v>
      </c>
      <c r="IU13" s="308">
        <v>43601544.189999998</v>
      </c>
      <c r="IV13" s="308">
        <v>27457149</v>
      </c>
      <c r="IW13" s="308">
        <v>24221965.510000002</v>
      </c>
      <c r="IX13" s="308">
        <v>34190762.200000003</v>
      </c>
      <c r="IY13" s="308">
        <v>20304696.940000001</v>
      </c>
      <c r="IZ13" s="308">
        <v>27376907.68</v>
      </c>
      <c r="JA13" s="308">
        <v>37657513.229999997</v>
      </c>
      <c r="JB13" s="308">
        <v>29134100.600000001</v>
      </c>
      <c r="JC13" s="308">
        <v>25068961.09</v>
      </c>
      <c r="JD13" s="308">
        <v>220105005.19</v>
      </c>
      <c r="JE13" s="308">
        <v>170833051.59</v>
      </c>
      <c r="JF13" s="308">
        <v>41437543.93</v>
      </c>
      <c r="JG13" s="308">
        <v>34585527.950000003</v>
      </c>
      <c r="JH13" s="308">
        <v>28276194.289999999</v>
      </c>
      <c r="JI13" s="308">
        <v>34293254</v>
      </c>
      <c r="JJ13" s="308">
        <v>229669622.88</v>
      </c>
      <c r="JK13" s="308">
        <v>25369915.989999998</v>
      </c>
      <c r="JL13" s="308">
        <v>38734671.350000001</v>
      </c>
      <c r="JM13" s="308">
        <v>43590994.859999999</v>
      </c>
      <c r="JN13" s="308">
        <v>33813649.57</v>
      </c>
      <c r="JO13" s="308">
        <v>64841101.219999999</v>
      </c>
      <c r="JP13" s="308">
        <v>25895815.73</v>
      </c>
      <c r="JQ13" s="308">
        <v>274672510.19999999</v>
      </c>
      <c r="JR13" s="308">
        <v>170022786.86000001</v>
      </c>
      <c r="JS13" s="308">
        <v>32313762.649999999</v>
      </c>
      <c r="JT13" s="308">
        <v>19133467.530000001</v>
      </c>
      <c r="JU13" s="308">
        <v>48581467.93</v>
      </c>
      <c r="JV13" s="308">
        <v>14502195.32</v>
      </c>
      <c r="JW13" s="308">
        <v>86411408.409999996</v>
      </c>
      <c r="JX13" s="308">
        <v>41133077.390000001</v>
      </c>
      <c r="JY13" s="308">
        <v>23911404.350000001</v>
      </c>
      <c r="JZ13" s="308">
        <v>47427330.409999996</v>
      </c>
      <c r="KA13" s="308">
        <v>28882867.100000001</v>
      </c>
      <c r="KB13" s="308">
        <v>31187171.399999999</v>
      </c>
      <c r="KC13" s="308">
        <v>21318133.079999998</v>
      </c>
      <c r="KD13" s="308">
        <v>9714761.6300000008</v>
      </c>
      <c r="KE13" s="308">
        <v>20573874.190000001</v>
      </c>
      <c r="KF13" s="308">
        <v>457035229.66000003</v>
      </c>
      <c r="KG13" s="308">
        <v>55841703.039999999</v>
      </c>
      <c r="KH13" s="308">
        <v>39579197.039999999</v>
      </c>
      <c r="KI13" s="308">
        <v>50880319.060000002</v>
      </c>
      <c r="KJ13" s="308">
        <v>39715264.170000002</v>
      </c>
      <c r="KK13" s="308">
        <v>39390516.049999997</v>
      </c>
      <c r="KL13" s="308">
        <v>68312560.700000003</v>
      </c>
      <c r="KM13" s="308">
        <v>29744434.699999999</v>
      </c>
      <c r="KN13" s="308">
        <v>31474293.550000001</v>
      </c>
      <c r="KO13" s="308">
        <v>178162700.88</v>
      </c>
      <c r="KP13" s="308">
        <v>31310764.600000001</v>
      </c>
      <c r="KQ13" s="308">
        <v>42531078.439999998</v>
      </c>
      <c r="KR13" s="308">
        <v>63919976.149999999</v>
      </c>
      <c r="KS13" s="308">
        <v>28661907.98</v>
      </c>
      <c r="KT13" s="308">
        <v>39454766.659999996</v>
      </c>
      <c r="KU13" s="308">
        <v>148552903.00999999</v>
      </c>
      <c r="KV13" s="308">
        <v>50608503.530000001</v>
      </c>
      <c r="KW13" s="308">
        <v>317831674.56999999</v>
      </c>
      <c r="KX13" s="308">
        <v>35997947.350000001</v>
      </c>
      <c r="KY13" s="308">
        <v>31789296.129999999</v>
      </c>
      <c r="KZ13" s="308">
        <v>49750147.43</v>
      </c>
      <c r="LA13" s="308">
        <v>60295506.18</v>
      </c>
      <c r="LB13" s="308">
        <v>41192216.520000003</v>
      </c>
      <c r="LC13" s="308">
        <v>32233743.93</v>
      </c>
      <c r="LD13" s="308">
        <v>34053050.259999998</v>
      </c>
      <c r="LE13" s="308">
        <v>530192276.11000001</v>
      </c>
      <c r="LF13" s="308">
        <v>158816637.94999999</v>
      </c>
      <c r="LG13" s="308">
        <v>242622823.16</v>
      </c>
      <c r="LH13" s="308">
        <v>187771641.19999999</v>
      </c>
      <c r="LI13" s="308">
        <v>38423792.909999996</v>
      </c>
      <c r="LJ13" s="308">
        <v>43094902.630000003</v>
      </c>
      <c r="LK13" s="308">
        <v>30329001.329999998</v>
      </c>
      <c r="LL13" s="308">
        <v>49927985.140000001</v>
      </c>
      <c r="LM13" s="308">
        <v>31508452.539999999</v>
      </c>
      <c r="LN13" s="308">
        <v>46581355.729999997</v>
      </c>
      <c r="LO13" s="308">
        <v>6783809.2000000002</v>
      </c>
      <c r="LP13" s="308">
        <v>233496756.03</v>
      </c>
      <c r="LQ13" s="308">
        <v>77589625.719999999</v>
      </c>
      <c r="LR13" s="308">
        <v>39391422.939999998</v>
      </c>
      <c r="LS13" s="308">
        <v>345559091.86000001</v>
      </c>
      <c r="LT13" s="308">
        <v>126037086.63</v>
      </c>
      <c r="LU13" s="308">
        <v>378174507.35000002</v>
      </c>
      <c r="LV13" s="308">
        <v>163284188.36000001</v>
      </c>
      <c r="LW13" s="308">
        <v>68852993.849999994</v>
      </c>
      <c r="LX13" s="308">
        <v>53700918.18</v>
      </c>
      <c r="LY13" s="308">
        <v>59551418.93</v>
      </c>
      <c r="LZ13" s="308">
        <v>49651885.759999998</v>
      </c>
      <c r="MA13" s="308">
        <v>48633661.700000003</v>
      </c>
      <c r="MB13" s="308">
        <v>50587940.350000001</v>
      </c>
      <c r="MC13" s="308">
        <v>85798486.969999999</v>
      </c>
      <c r="MD13" s="308">
        <v>29581041.07</v>
      </c>
      <c r="ME13" s="308">
        <v>476332943.17000002</v>
      </c>
      <c r="MF13" s="308">
        <v>35301505.420000002</v>
      </c>
      <c r="MG13" s="308">
        <v>25979105.579999998</v>
      </c>
      <c r="MH13" s="308">
        <v>21974785.100000001</v>
      </c>
      <c r="MI13" s="308">
        <v>22610346.829999998</v>
      </c>
      <c r="MJ13" s="308">
        <v>38355618.530000001</v>
      </c>
      <c r="MK13" s="308">
        <v>26337904</v>
      </c>
      <c r="ML13" s="308">
        <v>33898334.100000001</v>
      </c>
      <c r="MM13" s="308">
        <v>40675438.710000001</v>
      </c>
      <c r="MN13" s="308">
        <v>20177360.800000001</v>
      </c>
      <c r="MO13" s="308">
        <v>26331141.989999998</v>
      </c>
      <c r="MP13" s="308">
        <v>26326439.079999998</v>
      </c>
      <c r="MQ13" s="308">
        <v>357025509.51999998</v>
      </c>
      <c r="MR13" s="308">
        <v>19256133.109999999</v>
      </c>
      <c r="MS13" s="308">
        <v>38205713.869999997</v>
      </c>
      <c r="MT13" s="308">
        <v>57131228</v>
      </c>
      <c r="MU13" s="308">
        <v>51934111.25</v>
      </c>
      <c r="MV13" s="308">
        <v>24327819.260000002</v>
      </c>
      <c r="MW13" s="308">
        <v>62528586.43</v>
      </c>
      <c r="MX13" s="308">
        <v>52014120.409999996</v>
      </c>
      <c r="MY13" s="308">
        <v>34789071.280000001</v>
      </c>
      <c r="MZ13" s="308">
        <v>14653867.640000001</v>
      </c>
      <c r="NA13" s="308">
        <v>5081408</v>
      </c>
      <c r="NB13" s="308">
        <v>530836951.75</v>
      </c>
      <c r="NC13" s="308">
        <v>58841020.219999999</v>
      </c>
      <c r="ND13" s="308">
        <v>26752228.260000002</v>
      </c>
      <c r="NE13" s="308">
        <v>130501091.48</v>
      </c>
      <c r="NF13" s="308">
        <v>26631386.93</v>
      </c>
      <c r="NG13" s="308">
        <v>56132594.659999996</v>
      </c>
      <c r="NH13" s="308">
        <v>103896785.25</v>
      </c>
      <c r="NI13" s="308">
        <v>92227731.170000002</v>
      </c>
      <c r="NJ13" s="308">
        <v>12660199.310000001</v>
      </c>
      <c r="NK13" s="308">
        <v>59690429.850000001</v>
      </c>
      <c r="NL13" s="308">
        <v>36487822.960000001</v>
      </c>
      <c r="NM13" s="308">
        <v>9834655.0199999996</v>
      </c>
      <c r="NN13" s="308">
        <v>227130893</v>
      </c>
      <c r="NO13" s="308">
        <v>35333365.140000001</v>
      </c>
      <c r="NP13" s="308">
        <v>29486244.02</v>
      </c>
      <c r="NQ13" s="308">
        <v>0</v>
      </c>
      <c r="NR13" s="308">
        <v>30234524.670000002</v>
      </c>
      <c r="NS13" s="308">
        <v>8456490.6600000001</v>
      </c>
      <c r="NT13" s="308">
        <v>12738011.27</v>
      </c>
      <c r="NU13" s="308">
        <v>340307915.17000002</v>
      </c>
      <c r="NV13" s="308">
        <v>104362869.78</v>
      </c>
      <c r="NW13" s="308">
        <v>36149652.689999998</v>
      </c>
      <c r="NX13" s="308">
        <v>26773567.120000001</v>
      </c>
      <c r="NY13" s="308">
        <v>38068105.969999999</v>
      </c>
      <c r="NZ13" s="308">
        <v>50155978.710000001</v>
      </c>
      <c r="OA13" s="308">
        <v>25319727.210000001</v>
      </c>
      <c r="OB13" s="308">
        <v>348530542.22000003</v>
      </c>
      <c r="OC13" s="308">
        <v>105182340</v>
      </c>
      <c r="OD13" s="308">
        <v>55968176.420000002</v>
      </c>
      <c r="OE13" s="308">
        <v>101997897.95</v>
      </c>
      <c r="OF13" s="308">
        <v>24423698.309999999</v>
      </c>
      <c r="OG13" s="308">
        <v>52528743.960000001</v>
      </c>
      <c r="OH13" s="308">
        <v>33101759.079999998</v>
      </c>
      <c r="OI13" s="308">
        <v>11649733.539999999</v>
      </c>
      <c r="OJ13" s="308">
        <v>8339222.3499999996</v>
      </c>
      <c r="OK13" s="308">
        <v>305340315.60000002</v>
      </c>
      <c r="OL13" s="308">
        <v>79552873.75</v>
      </c>
      <c r="OM13" s="308">
        <v>79929287.120000005</v>
      </c>
      <c r="ON13" s="308">
        <v>49044816.469999999</v>
      </c>
      <c r="OO13" s="308">
        <v>36379213.310000002</v>
      </c>
      <c r="OP13" s="308">
        <v>5239430.34</v>
      </c>
      <c r="OQ13" s="308">
        <v>157956020.77000001</v>
      </c>
      <c r="OR13" s="308">
        <v>25649945.16</v>
      </c>
      <c r="OS13" s="308">
        <v>26675742.030000001</v>
      </c>
      <c r="OT13" s="308">
        <v>42144833.18</v>
      </c>
      <c r="OU13" s="308">
        <v>42271189.200000003</v>
      </c>
      <c r="OV13" s="308">
        <v>75287499.030000001</v>
      </c>
      <c r="OW13" s="308">
        <v>22971443.77</v>
      </c>
      <c r="OX13" s="308">
        <v>5328615.18</v>
      </c>
      <c r="OY13" s="308">
        <v>5912678.8600000003</v>
      </c>
      <c r="OZ13" s="308">
        <v>295478620.36000001</v>
      </c>
      <c r="PA13" s="308">
        <v>19505585.329999998</v>
      </c>
      <c r="PB13" s="308">
        <v>67017776.359999999</v>
      </c>
      <c r="PC13" s="308">
        <v>23540062.41</v>
      </c>
      <c r="PD13" s="308">
        <v>40763315.969999999</v>
      </c>
      <c r="PE13" s="308">
        <v>76540283.340000004</v>
      </c>
      <c r="PF13" s="308">
        <v>24930438.899999999</v>
      </c>
      <c r="PG13" s="308">
        <v>25854792.940000001</v>
      </c>
      <c r="PH13" s="308">
        <v>27980371.82</v>
      </c>
      <c r="PI13" s="308">
        <v>24290645.16</v>
      </c>
      <c r="PJ13" s="308">
        <v>31921579.489999998</v>
      </c>
      <c r="PK13" s="308">
        <v>41918200.509999998</v>
      </c>
      <c r="PL13" s="308">
        <v>25385747.390000001</v>
      </c>
      <c r="PM13" s="308">
        <v>78697099.359999999</v>
      </c>
      <c r="PN13" s="308">
        <v>6464310</v>
      </c>
      <c r="PO13" s="308">
        <v>0</v>
      </c>
      <c r="PP13" s="308">
        <v>216000</v>
      </c>
      <c r="PQ13" s="308">
        <v>5421410</v>
      </c>
      <c r="PR13" s="308">
        <v>653372920.14999998</v>
      </c>
      <c r="PS13" s="308">
        <v>38379589.409999996</v>
      </c>
      <c r="PT13" s="308">
        <v>46108082.899999999</v>
      </c>
      <c r="PU13" s="308">
        <v>51237583.149999999</v>
      </c>
      <c r="PV13" s="308">
        <v>110429891.66</v>
      </c>
      <c r="PW13" s="308">
        <v>40802115.899999999</v>
      </c>
      <c r="PX13" s="308">
        <v>78653058.069999993</v>
      </c>
      <c r="PY13" s="308">
        <v>38725533.259999998</v>
      </c>
      <c r="PZ13" s="308">
        <v>79378637.590000004</v>
      </c>
      <c r="QA13" s="308">
        <v>26664663.030000001</v>
      </c>
      <c r="QB13" s="308">
        <v>82010010.989999995</v>
      </c>
      <c r="QC13" s="308">
        <v>24938674.960000001</v>
      </c>
      <c r="QD13" s="308">
        <v>28371696.699999999</v>
      </c>
      <c r="QE13" s="308">
        <v>39447117.689999998</v>
      </c>
      <c r="QF13" s="308">
        <v>51199459.969999999</v>
      </c>
      <c r="QG13" s="308">
        <v>53001210.869999997</v>
      </c>
      <c r="QH13" s="308">
        <v>38753308.369999997</v>
      </c>
      <c r="QI13" s="308">
        <v>31022281.93</v>
      </c>
      <c r="QJ13" s="308">
        <v>23440742.98</v>
      </c>
      <c r="QK13" s="308">
        <v>67080530.350000001</v>
      </c>
      <c r="QL13" s="308">
        <v>66883539.450000003</v>
      </c>
      <c r="QM13" s="308">
        <v>27520549.27</v>
      </c>
      <c r="QN13" s="308">
        <v>2207752.5</v>
      </c>
      <c r="QO13" s="308">
        <v>2497183.69</v>
      </c>
      <c r="QP13" s="308">
        <v>2543120</v>
      </c>
      <c r="QQ13" s="308">
        <v>488880</v>
      </c>
      <c r="QR13" s="308">
        <v>341144473.81999999</v>
      </c>
      <c r="QS13" s="308">
        <v>26026691.059999999</v>
      </c>
      <c r="QT13" s="308">
        <v>66798433.869999997</v>
      </c>
      <c r="QU13" s="308">
        <v>46388410</v>
      </c>
      <c r="QV13" s="308">
        <v>45360550</v>
      </c>
      <c r="QW13" s="308">
        <v>58178438.060000002</v>
      </c>
      <c r="QX13" s="308">
        <v>28313280</v>
      </c>
      <c r="QY13" s="308">
        <v>56091014.189999998</v>
      </c>
      <c r="QZ13" s="308">
        <v>65169661.68</v>
      </c>
      <c r="RA13" s="308">
        <v>25755650</v>
      </c>
      <c r="RB13" s="308">
        <v>21364040</v>
      </c>
      <c r="RC13" s="308">
        <v>3734730</v>
      </c>
      <c r="RD13" s="308">
        <v>3205550.97</v>
      </c>
      <c r="RE13" s="308">
        <v>393500144.26999998</v>
      </c>
      <c r="RF13" s="308">
        <v>51386940.68</v>
      </c>
      <c r="RG13" s="308">
        <v>30176330.25</v>
      </c>
      <c r="RH13" s="308">
        <v>39882618.859999999</v>
      </c>
      <c r="RI13" s="308">
        <v>37397312.060000002</v>
      </c>
      <c r="RJ13" s="308">
        <v>42782166.240000002</v>
      </c>
      <c r="RK13" s="308">
        <v>63652932.840000004</v>
      </c>
      <c r="RL13" s="308">
        <v>30635098.699999999</v>
      </c>
      <c r="RM13" s="308">
        <v>36750091.009999998</v>
      </c>
      <c r="RN13" s="308">
        <v>55784079.119999997</v>
      </c>
      <c r="RO13" s="308">
        <v>68499842.219999999</v>
      </c>
      <c r="RP13" s="308">
        <v>29346652.289999999</v>
      </c>
      <c r="RQ13" s="308">
        <v>19781533.210000001</v>
      </c>
      <c r="RR13" s="308">
        <v>36890817.5</v>
      </c>
      <c r="RS13" s="308">
        <v>21145846.280000001</v>
      </c>
      <c r="RT13" s="308">
        <v>29969128.870000001</v>
      </c>
      <c r="RU13" s="308">
        <v>39951412.25</v>
      </c>
      <c r="RV13" s="308">
        <v>467760</v>
      </c>
      <c r="RW13" s="308">
        <v>467760</v>
      </c>
      <c r="RX13" s="308">
        <v>461658</v>
      </c>
      <c r="RY13" s="308">
        <v>224651083.77000001</v>
      </c>
      <c r="RZ13" s="308">
        <v>27733601.329999998</v>
      </c>
      <c r="SA13" s="308">
        <v>34325245.880000003</v>
      </c>
      <c r="SB13" s="308">
        <v>37075173.759999998</v>
      </c>
      <c r="SC13" s="308">
        <v>17152467.41</v>
      </c>
      <c r="SD13" s="308">
        <v>39188206.210000001</v>
      </c>
      <c r="SE13" s="308">
        <v>42338292.689999998</v>
      </c>
      <c r="SF13" s="308">
        <v>43807131.869999997</v>
      </c>
      <c r="SG13" s="308">
        <v>30199332.09</v>
      </c>
      <c r="SH13" s="308">
        <v>24716880.219999999</v>
      </c>
      <c r="SI13" s="308">
        <v>72795451.980000004</v>
      </c>
      <c r="SJ13" s="308">
        <v>303836</v>
      </c>
      <c r="SK13" s="308">
        <v>86825943.629999995</v>
      </c>
      <c r="SL13" s="308">
        <v>24359542.050000001</v>
      </c>
      <c r="SM13" s="308">
        <v>27751852.559999999</v>
      </c>
      <c r="SN13" s="308">
        <v>40971421.530000001</v>
      </c>
      <c r="SO13" s="308">
        <v>29087910.789999999</v>
      </c>
      <c r="SP13" s="308">
        <v>21575925.890000001</v>
      </c>
      <c r="SQ13" s="308">
        <v>26260280.289999999</v>
      </c>
      <c r="SR13" s="308">
        <v>13335490.93</v>
      </c>
      <c r="SS13" s="308">
        <v>259237111.28</v>
      </c>
      <c r="ST13" s="308">
        <v>24378953.699999999</v>
      </c>
      <c r="SU13" s="308">
        <v>37602545.549999997</v>
      </c>
      <c r="SV13" s="308">
        <v>25375226.440000001</v>
      </c>
      <c r="SW13" s="308">
        <v>13762993.220000001</v>
      </c>
      <c r="SX13" s="308">
        <v>24375914.41</v>
      </c>
      <c r="SY13" s="308">
        <v>25217321.710000001</v>
      </c>
      <c r="SZ13" s="308">
        <v>70980610.599999994</v>
      </c>
      <c r="TA13" s="308">
        <v>28692257.030000001</v>
      </c>
      <c r="TB13" s="308">
        <v>24009125</v>
      </c>
      <c r="TC13" s="308">
        <v>22971584.640000001</v>
      </c>
      <c r="TD13" s="308">
        <v>45053128.350000001</v>
      </c>
      <c r="TE13" s="308">
        <v>23711231.109999999</v>
      </c>
      <c r="TF13" s="308">
        <v>9959346.9199999999</v>
      </c>
      <c r="TG13" s="308">
        <v>359152624.25999999</v>
      </c>
      <c r="TH13" s="308">
        <v>25917705.149999999</v>
      </c>
      <c r="TI13" s="308">
        <v>20920251.260000002</v>
      </c>
      <c r="TJ13" s="308">
        <v>54694311.490000002</v>
      </c>
      <c r="TK13" s="308">
        <v>50457540.259999998</v>
      </c>
      <c r="TL13" s="308">
        <v>31766491.43</v>
      </c>
      <c r="TM13" s="308">
        <v>14261530</v>
      </c>
      <c r="TN13" s="308">
        <v>56608457.18</v>
      </c>
      <c r="TO13" s="308">
        <v>24894614.440000001</v>
      </c>
      <c r="TP13" s="308">
        <v>31945448.23</v>
      </c>
      <c r="TQ13" s="308">
        <v>48928137.799999997</v>
      </c>
      <c r="TR13" s="308">
        <v>24515620.190000001</v>
      </c>
      <c r="TS13" s="308">
        <v>18674240.780000001</v>
      </c>
      <c r="TT13" s="308">
        <v>34661115.939999998</v>
      </c>
      <c r="TU13" s="308">
        <v>20878461.649999999</v>
      </c>
      <c r="TV13" s="308">
        <v>17969358.059999999</v>
      </c>
      <c r="TW13" s="308">
        <v>94280445.409999996</v>
      </c>
      <c r="TX13" s="308">
        <v>18634742.899999999</v>
      </c>
      <c r="TY13" s="308">
        <v>251782260.81999999</v>
      </c>
      <c r="TZ13" s="308">
        <v>60595493.979999997</v>
      </c>
      <c r="UA13" s="308">
        <v>28077142.899999999</v>
      </c>
      <c r="UB13" s="308">
        <v>18692573.41</v>
      </c>
      <c r="UC13" s="308">
        <v>105014091.43000001</v>
      </c>
      <c r="UD13" s="308">
        <v>16463374.199999999</v>
      </c>
      <c r="UE13" s="308">
        <v>3954340.07</v>
      </c>
      <c r="UF13" s="308">
        <v>8546241.2699999996</v>
      </c>
      <c r="UG13" s="308">
        <v>6146886.7599999998</v>
      </c>
      <c r="UH13" s="308">
        <v>145972020.81</v>
      </c>
      <c r="UI13" s="308">
        <v>45542800.049999997</v>
      </c>
      <c r="UJ13" s="308">
        <v>29570008.350000001</v>
      </c>
      <c r="UK13" s="308">
        <v>50252477.409999996</v>
      </c>
      <c r="UL13" s="308">
        <v>31317882.460000001</v>
      </c>
      <c r="UM13" s="308">
        <v>16029980.85</v>
      </c>
      <c r="UN13" s="308">
        <v>596519374.79999995</v>
      </c>
      <c r="UO13" s="308">
        <v>39306697.740000002</v>
      </c>
      <c r="UP13" s="308">
        <v>36140964.340000004</v>
      </c>
      <c r="UQ13" s="308">
        <v>88186735.439999998</v>
      </c>
      <c r="UR13" s="308">
        <v>8923517.2599999998</v>
      </c>
      <c r="US13" s="308">
        <v>28143631.949999999</v>
      </c>
      <c r="UT13" s="308">
        <v>65883103.920000002</v>
      </c>
      <c r="UU13" s="308">
        <v>25937728.190000001</v>
      </c>
      <c r="UV13" s="308">
        <v>19327900.23</v>
      </c>
      <c r="UW13" s="308">
        <v>24363496.989999998</v>
      </c>
      <c r="UX13" s="308">
        <v>33685432.259999998</v>
      </c>
      <c r="UY13" s="308">
        <v>58942501.130000003</v>
      </c>
      <c r="UZ13" s="308">
        <v>35795372.869999997</v>
      </c>
      <c r="VA13" s="308">
        <v>51523571.289999999</v>
      </c>
      <c r="VB13" s="308">
        <v>22364792.23</v>
      </c>
      <c r="VC13" s="308">
        <v>24515619.16</v>
      </c>
      <c r="VD13" s="308">
        <v>14887879.43</v>
      </c>
      <c r="VE13" s="308">
        <v>18879295.420000002</v>
      </c>
      <c r="VF13" s="308">
        <v>55714311.090000004</v>
      </c>
      <c r="VG13" s="308">
        <v>5073112.9400000004</v>
      </c>
      <c r="VH13" s="308">
        <v>6754880.2400000002</v>
      </c>
      <c r="VI13" s="308">
        <v>4037238.71</v>
      </c>
      <c r="VJ13" s="308">
        <v>325131917.06</v>
      </c>
      <c r="VK13" s="308">
        <v>41702129.039999999</v>
      </c>
      <c r="VL13" s="308">
        <v>37613614.079999998</v>
      </c>
      <c r="VM13" s="308">
        <v>34121270</v>
      </c>
      <c r="VN13" s="308">
        <v>47796048.380000003</v>
      </c>
      <c r="VO13" s="308">
        <v>49161539.82</v>
      </c>
      <c r="VP13" s="308">
        <v>44572920.049999997</v>
      </c>
      <c r="VQ13" s="308">
        <v>32007261.289999999</v>
      </c>
      <c r="VR13" s="308">
        <v>29223965.920000002</v>
      </c>
      <c r="VS13" s="308">
        <v>87303466.819999993</v>
      </c>
      <c r="VT13" s="308">
        <v>29314987.260000002</v>
      </c>
      <c r="VU13" s="308">
        <v>56812652.32</v>
      </c>
      <c r="VV13" s="308">
        <v>27422646.489999998</v>
      </c>
      <c r="VW13" s="308">
        <v>20718709.870000001</v>
      </c>
      <c r="VX13" s="308">
        <v>25326850.620000001</v>
      </c>
      <c r="VY13" s="308">
        <v>873005290.42999995</v>
      </c>
      <c r="VZ13" s="308">
        <v>53828499.82</v>
      </c>
      <c r="WA13" s="308">
        <v>36617170.960000001</v>
      </c>
      <c r="WB13" s="308">
        <v>39044890.710000001</v>
      </c>
      <c r="WC13" s="308">
        <v>22312919.350000001</v>
      </c>
      <c r="WD13" s="308">
        <v>42124616.399999999</v>
      </c>
      <c r="WE13" s="308">
        <v>62043051.75</v>
      </c>
      <c r="WF13" s="308">
        <v>63800775.789999999</v>
      </c>
      <c r="WG13" s="308">
        <v>53980264.57</v>
      </c>
      <c r="WH13" s="308">
        <v>61848369.770000003</v>
      </c>
      <c r="WI13" s="308">
        <v>40284560.25</v>
      </c>
      <c r="WJ13" s="308">
        <v>72448640.5</v>
      </c>
      <c r="WK13" s="308">
        <v>48206438.939999998</v>
      </c>
      <c r="WL13" s="308">
        <v>72715440</v>
      </c>
      <c r="WM13" s="308">
        <v>69092228.180000007</v>
      </c>
      <c r="WN13" s="308">
        <v>38563090.859999999</v>
      </c>
      <c r="WO13" s="308">
        <v>53605881.219999999</v>
      </c>
      <c r="WP13" s="308">
        <v>61700298</v>
      </c>
      <c r="WQ13" s="308">
        <v>41053022.810000002</v>
      </c>
      <c r="WR13" s="308">
        <v>66270877.409999996</v>
      </c>
      <c r="WS13" s="308">
        <v>117763885.58</v>
      </c>
      <c r="WT13" s="308">
        <v>34125368.609999999</v>
      </c>
      <c r="WU13" s="308">
        <v>28797346.68</v>
      </c>
      <c r="WV13" s="308">
        <v>25830191.399999999</v>
      </c>
      <c r="WW13" s="308">
        <v>24909559.59</v>
      </c>
      <c r="WX13" s="308">
        <v>21501859</v>
      </c>
      <c r="WY13" s="308">
        <v>16592050</v>
      </c>
      <c r="WZ13" s="308">
        <v>18653545.449999999</v>
      </c>
      <c r="XA13" s="308">
        <v>53351675.950000003</v>
      </c>
      <c r="XB13" s="308">
        <v>1021288.61</v>
      </c>
      <c r="XC13" s="308">
        <v>2128119.1800000002</v>
      </c>
      <c r="XD13" s="308">
        <v>3732067.17</v>
      </c>
      <c r="XE13" s="308">
        <v>4958700</v>
      </c>
      <c r="XF13" s="308">
        <v>403802588.94</v>
      </c>
      <c r="XG13" s="308">
        <v>37535451.009999998</v>
      </c>
      <c r="XH13" s="308">
        <v>38402883.640000001</v>
      </c>
      <c r="XI13" s="308">
        <v>143903148.44999999</v>
      </c>
      <c r="XJ13" s="308">
        <v>38542668.060000002</v>
      </c>
      <c r="XK13" s="308">
        <v>44328665.810000002</v>
      </c>
      <c r="XL13" s="308">
        <v>75568671.829999998</v>
      </c>
      <c r="XM13" s="308">
        <v>30596392.899999999</v>
      </c>
      <c r="XN13" s="308">
        <v>38810733.219999999</v>
      </c>
      <c r="XO13" s="308">
        <v>69073620.959999993</v>
      </c>
      <c r="XP13" s="308">
        <v>51098441.140000001</v>
      </c>
      <c r="XQ13" s="308">
        <v>25176566.760000002</v>
      </c>
      <c r="XR13" s="308">
        <v>24495192.899999999</v>
      </c>
      <c r="XS13" s="308">
        <v>24824607.41</v>
      </c>
      <c r="XT13" s="308">
        <v>20896034.18</v>
      </c>
      <c r="XU13" s="308">
        <v>25163449.600000001</v>
      </c>
      <c r="XV13" s="308">
        <v>16060969.35</v>
      </c>
      <c r="XW13" s="308">
        <v>19674702.899999999</v>
      </c>
      <c r="XX13" s="308">
        <v>17460430.32</v>
      </c>
      <c r="XY13" s="308">
        <v>19289799.289999999</v>
      </c>
      <c r="XZ13" s="308">
        <v>20413631.609999999</v>
      </c>
      <c r="YA13" s="308">
        <v>11708953.42</v>
      </c>
      <c r="YB13" s="308">
        <v>5687980.1600000001</v>
      </c>
      <c r="YC13" s="308">
        <v>470159932.51999998</v>
      </c>
      <c r="YD13" s="308">
        <v>31703123.02</v>
      </c>
      <c r="YE13" s="308">
        <v>57469260.509999998</v>
      </c>
      <c r="YF13" s="308">
        <v>37654462.899999999</v>
      </c>
      <c r="YG13" s="308">
        <v>85335113.040000007</v>
      </c>
      <c r="YH13" s="308">
        <v>38264098.670000002</v>
      </c>
      <c r="YI13" s="308">
        <v>45217877.020000003</v>
      </c>
      <c r="YJ13" s="308">
        <v>24131930.469999999</v>
      </c>
      <c r="YK13" s="308">
        <v>66487205.409999996</v>
      </c>
      <c r="YL13" s="308">
        <v>60424261.880000003</v>
      </c>
      <c r="YM13" s="308">
        <v>39977761.960000001</v>
      </c>
      <c r="YN13" s="308">
        <v>26439423.100000001</v>
      </c>
      <c r="YO13" s="308">
        <v>25553646.75</v>
      </c>
      <c r="YP13" s="308">
        <v>15734519.300000001</v>
      </c>
      <c r="YQ13" s="308">
        <v>8056188.4699999997</v>
      </c>
      <c r="YR13" s="308">
        <v>1427120</v>
      </c>
      <c r="YS13" s="308">
        <v>958720</v>
      </c>
      <c r="YT13" s="308">
        <v>215340008.13999999</v>
      </c>
      <c r="YU13" s="308">
        <v>38417703.539999999</v>
      </c>
      <c r="YV13" s="308">
        <v>35944382.479999997</v>
      </c>
      <c r="YW13" s="308">
        <v>25294039.09</v>
      </c>
      <c r="YX13" s="308">
        <v>38944722.890000001</v>
      </c>
      <c r="YY13" s="308">
        <v>24460445.420000002</v>
      </c>
      <c r="YZ13" s="308">
        <v>28444936</v>
      </c>
      <c r="ZA13" s="308">
        <v>242949848.08000001</v>
      </c>
      <c r="ZB13" s="308">
        <v>30151138.859999999</v>
      </c>
      <c r="ZC13" s="308">
        <v>38061413.93</v>
      </c>
      <c r="ZD13" s="308">
        <v>52223392.979999997</v>
      </c>
      <c r="ZE13" s="308">
        <v>26917469.82</v>
      </c>
      <c r="ZF13" s="308">
        <v>30230414.18</v>
      </c>
      <c r="ZG13" s="308">
        <v>24311119.02</v>
      </c>
      <c r="ZH13" s="308">
        <v>21404790.539999999</v>
      </c>
      <c r="ZI13" s="308">
        <v>72124625</v>
      </c>
      <c r="ZJ13" s="308">
        <v>336100819.33999997</v>
      </c>
      <c r="ZK13" s="308">
        <v>25417296.210000001</v>
      </c>
      <c r="ZL13" s="308">
        <v>57460774.990000002</v>
      </c>
      <c r="ZM13" s="308">
        <v>97428834.659999996</v>
      </c>
      <c r="ZN13" s="308">
        <v>77090038.569999993</v>
      </c>
      <c r="ZO13" s="308">
        <v>30818964.789999999</v>
      </c>
      <c r="ZP13" s="308">
        <v>33200749.879999999</v>
      </c>
      <c r="ZQ13" s="308">
        <v>64764489.060000002</v>
      </c>
      <c r="ZR13" s="308">
        <v>65849838.390000001</v>
      </c>
      <c r="ZS13" s="308">
        <v>78318215.579999998</v>
      </c>
      <c r="ZT13" s="308">
        <v>1929480</v>
      </c>
      <c r="ZU13" s="308">
        <v>24267301.280000001</v>
      </c>
      <c r="ZV13" s="308">
        <v>20963537.640000001</v>
      </c>
      <c r="ZW13" s="308">
        <v>31308529.800000001</v>
      </c>
      <c r="ZX13" s="308">
        <v>26813407.300000001</v>
      </c>
      <c r="ZY13" s="308">
        <v>27335857.120000001</v>
      </c>
      <c r="ZZ13" s="308">
        <v>26812639.379999999</v>
      </c>
      <c r="AAA13" s="308">
        <v>20570656.899999999</v>
      </c>
      <c r="AAB13" s="308">
        <v>10909275.800000001</v>
      </c>
      <c r="AAC13" s="308">
        <v>543429.03</v>
      </c>
      <c r="AAD13" s="308">
        <v>5776521.8399999999</v>
      </c>
      <c r="AAE13" s="308">
        <v>5465798.4500000002</v>
      </c>
      <c r="AAF13" s="308">
        <v>188616184.12</v>
      </c>
      <c r="AAG13" s="308">
        <v>26399593.68</v>
      </c>
      <c r="AAH13" s="308">
        <v>23288929.489999998</v>
      </c>
      <c r="AAI13" s="308">
        <v>28221799.34</v>
      </c>
      <c r="AAJ13" s="308">
        <v>30255351.449999999</v>
      </c>
      <c r="AAK13" s="308">
        <v>28973304.390000001</v>
      </c>
      <c r="AAL13" s="308">
        <v>24800997.510000002</v>
      </c>
      <c r="AAM13" s="308">
        <v>787148853.41999996</v>
      </c>
      <c r="AAN13" s="308">
        <v>32937410.16</v>
      </c>
      <c r="AAO13" s="308">
        <v>20275202.18</v>
      </c>
      <c r="AAP13" s="308">
        <v>52406796.909999996</v>
      </c>
      <c r="AAQ13" s="308">
        <v>40836224.170000002</v>
      </c>
      <c r="AAR13" s="308">
        <v>26072648.559999999</v>
      </c>
      <c r="AAS13" s="308">
        <v>25564520.440000001</v>
      </c>
      <c r="AAT13" s="308">
        <v>29374840.370000001</v>
      </c>
      <c r="AAU13" s="308">
        <v>57703420.189999998</v>
      </c>
      <c r="AAV13" s="308">
        <v>15678330.48</v>
      </c>
      <c r="AAW13" s="308">
        <v>38334895.159999996</v>
      </c>
      <c r="AAX13" s="308">
        <v>99550101.030000001</v>
      </c>
      <c r="AAY13" s="308">
        <v>53776517.579999998</v>
      </c>
      <c r="AAZ13" s="308">
        <v>20092010</v>
      </c>
      <c r="ABA13" s="308">
        <v>18863568.289999999</v>
      </c>
      <c r="ABB13" s="308">
        <v>29058540.719999999</v>
      </c>
      <c r="ABC13" s="308">
        <v>13866353.470000001</v>
      </c>
      <c r="ABD13" s="308">
        <v>20789528.710000001</v>
      </c>
      <c r="ABE13" s="308">
        <v>13148280.630000001</v>
      </c>
      <c r="ABF13" s="308">
        <v>106043901.65000001</v>
      </c>
      <c r="ABG13" s="308">
        <v>75903012.730000004</v>
      </c>
      <c r="ABH13" s="308">
        <v>6203489.5599999996</v>
      </c>
      <c r="ABI13" s="308">
        <v>8287032.8499999996</v>
      </c>
      <c r="ABJ13" s="308">
        <v>8886228.1099999994</v>
      </c>
      <c r="ABK13" s="308">
        <v>5728329.0199999996</v>
      </c>
      <c r="ABL13" s="308">
        <v>10991635.76</v>
      </c>
      <c r="ABM13" s="308">
        <v>200932889.09</v>
      </c>
      <c r="ABN13" s="308">
        <v>34394843.840000004</v>
      </c>
      <c r="ABO13" s="308">
        <v>18461119.16</v>
      </c>
      <c r="ABP13" s="308">
        <v>41047283.630000003</v>
      </c>
      <c r="ABQ13" s="308">
        <v>48236480.43</v>
      </c>
      <c r="ABR13" s="308">
        <v>28890553.379999999</v>
      </c>
      <c r="ABS13" s="308">
        <v>28001777.57</v>
      </c>
      <c r="ABT13" s="308">
        <v>44297546.619999997</v>
      </c>
      <c r="ABU13" s="308">
        <v>7454938.3799999999</v>
      </c>
      <c r="ABV13" s="308">
        <v>276740473.12</v>
      </c>
      <c r="ABW13" s="308">
        <v>28702710.449999999</v>
      </c>
      <c r="ABX13" s="308">
        <v>50671363.539999999</v>
      </c>
      <c r="ABY13" s="308">
        <v>38250210</v>
      </c>
      <c r="ABZ13" s="308">
        <v>19077112.579999998</v>
      </c>
      <c r="ACA13" s="308">
        <v>78273875.739999995</v>
      </c>
      <c r="ACB13" s="308">
        <v>18465787.739999998</v>
      </c>
      <c r="ACC13" s="308">
        <v>32258008.940000001</v>
      </c>
      <c r="ACD13" s="308">
        <v>21014989.960000001</v>
      </c>
      <c r="ACE13" s="308">
        <v>37160834.159999996</v>
      </c>
      <c r="ACF13" s="308">
        <v>21454906.77</v>
      </c>
      <c r="ACG13" s="308">
        <v>544423759.49000001</v>
      </c>
      <c r="ACH13" s="308">
        <v>37742017.030000001</v>
      </c>
      <c r="ACI13" s="308">
        <v>41974482.140000001</v>
      </c>
      <c r="ACJ13" s="308">
        <v>69550187.480000004</v>
      </c>
      <c r="ACK13" s="308">
        <v>29854917.75</v>
      </c>
      <c r="ACL13" s="308">
        <v>34503070.5</v>
      </c>
      <c r="ACM13" s="308">
        <v>40108040</v>
      </c>
      <c r="ACN13" s="308">
        <v>91418382.980000004</v>
      </c>
      <c r="ACO13" s="308">
        <v>129996734.09999999</v>
      </c>
      <c r="ACP13" s="308">
        <v>34766531.649999999</v>
      </c>
      <c r="ACQ13" s="308">
        <v>36912420</v>
      </c>
      <c r="ACR13" s="308">
        <v>50842524.549999997</v>
      </c>
      <c r="ACS13" s="308">
        <v>47991650</v>
      </c>
      <c r="ACT13" s="308">
        <v>78257932.439999998</v>
      </c>
      <c r="ACU13" s="308">
        <v>30463480.579999998</v>
      </c>
      <c r="ACV13" s="308">
        <v>43665591.079999998</v>
      </c>
      <c r="ACW13" s="308">
        <v>27481058.670000002</v>
      </c>
      <c r="ACX13" s="308">
        <v>17248411.809999999</v>
      </c>
      <c r="ACY13" s="308">
        <v>23602896.940000001</v>
      </c>
      <c r="ACZ13" s="308">
        <v>9847380</v>
      </c>
      <c r="ADA13" s="308">
        <v>6777372.2400000002</v>
      </c>
      <c r="ADB13" s="308">
        <v>4421859.7</v>
      </c>
      <c r="ADC13" s="308">
        <v>9742532.8300000001</v>
      </c>
      <c r="ADD13" s="308">
        <v>159141041.65000001</v>
      </c>
      <c r="ADE13" s="308">
        <v>139964882.93000001</v>
      </c>
      <c r="ADF13" s="308">
        <v>23030275.09</v>
      </c>
      <c r="ADG13" s="308">
        <v>25210160.920000002</v>
      </c>
      <c r="ADH13" s="308">
        <v>45100500.780000001</v>
      </c>
      <c r="ADI13" s="308">
        <v>20020289.039999999</v>
      </c>
      <c r="ADJ13" s="308">
        <v>36221034.469999999</v>
      </c>
      <c r="ADK13" s="308">
        <v>31417767.23</v>
      </c>
      <c r="ADL13" s="308">
        <v>37023564.020000003</v>
      </c>
      <c r="ADM13" s="308">
        <v>324388845.44</v>
      </c>
      <c r="ADN13" s="308">
        <v>60354554.939999998</v>
      </c>
      <c r="ADO13" s="308">
        <v>55817018.100000001</v>
      </c>
      <c r="ADP13" s="308">
        <v>188095516.77000001</v>
      </c>
      <c r="ADQ13" s="308">
        <v>22877101.82</v>
      </c>
      <c r="ADR13" s="308">
        <v>29684955</v>
      </c>
      <c r="ADS13" s="308">
        <v>48396590.899999999</v>
      </c>
      <c r="ADT13" s="308">
        <v>18158999.190000001</v>
      </c>
      <c r="ADU13" s="308">
        <v>573274270.30999994</v>
      </c>
      <c r="ADV13" s="308">
        <v>86093844.989999995</v>
      </c>
      <c r="ADW13" s="308">
        <v>66904809.130000003</v>
      </c>
      <c r="ADX13" s="308">
        <v>31291662</v>
      </c>
      <c r="ADY13" s="308">
        <v>14266373.689999999</v>
      </c>
      <c r="ADZ13" s="308">
        <v>39081178.600000001</v>
      </c>
      <c r="AEA13" s="308">
        <v>32443261.18</v>
      </c>
      <c r="AEB13" s="308">
        <v>27988434.399999999</v>
      </c>
      <c r="AEC13" s="308">
        <v>22659207.960000001</v>
      </c>
      <c r="AED13" s="308">
        <v>19882326.34</v>
      </c>
      <c r="AEE13" s="308">
        <v>27775336.600000001</v>
      </c>
      <c r="AEF13" s="308">
        <v>53593169.039999999</v>
      </c>
      <c r="AEG13" s="308">
        <v>28184836.260000002</v>
      </c>
      <c r="AEH13" s="308">
        <v>23267696.620000001</v>
      </c>
      <c r="AEI13" s="308">
        <v>38894727.380000003</v>
      </c>
      <c r="AEJ13" s="308">
        <v>50927575.93</v>
      </c>
      <c r="AEK13" s="308">
        <v>23450748.289999999</v>
      </c>
      <c r="AEL13" s="308">
        <v>46443918.710000001</v>
      </c>
      <c r="AEM13" s="308">
        <v>15671873.07</v>
      </c>
      <c r="AEN13" s="308">
        <v>48742125.909999996</v>
      </c>
      <c r="AEO13" s="308">
        <v>359846150.47000003</v>
      </c>
      <c r="AEP13" s="308">
        <v>54218613.600000001</v>
      </c>
      <c r="AEQ13" s="308">
        <v>58739431.030000001</v>
      </c>
      <c r="AER13" s="308">
        <v>40570942.579999998</v>
      </c>
      <c r="AES13" s="308">
        <v>32911239.670000002</v>
      </c>
      <c r="AET13" s="308">
        <v>66869906.130000003</v>
      </c>
      <c r="AEU13" s="308">
        <v>34531407.780000001</v>
      </c>
      <c r="AEV13" s="308">
        <v>48370285.359999999</v>
      </c>
      <c r="AEW13" s="308">
        <v>29293144.420000002</v>
      </c>
      <c r="AEX13" s="308">
        <v>3492241.89</v>
      </c>
      <c r="AEY13" s="308">
        <v>317799440.32999998</v>
      </c>
      <c r="AEZ13" s="308">
        <v>193829357.75</v>
      </c>
      <c r="AFA13" s="308">
        <v>68416134.200000003</v>
      </c>
      <c r="AFB13" s="308">
        <v>58466102</v>
      </c>
      <c r="AFC13" s="308">
        <v>89338443.390000001</v>
      </c>
      <c r="AFD13" s="308">
        <v>75922748.159999996</v>
      </c>
      <c r="AFE13" s="308">
        <v>41268645.07</v>
      </c>
      <c r="AFF13" s="308">
        <v>62819944.369999997</v>
      </c>
      <c r="AFG13" s="308">
        <v>36216198.270000003</v>
      </c>
      <c r="AFH13" s="308">
        <v>56366194.990000002</v>
      </c>
      <c r="AFI13" s="308">
        <v>42797739.829999998</v>
      </c>
      <c r="AFJ13" s="308">
        <v>43239679.880000003</v>
      </c>
      <c r="AFK13" s="308">
        <v>58829202.640000001</v>
      </c>
      <c r="AFL13" s="308">
        <v>340175946.52999997</v>
      </c>
      <c r="AFM13" s="308">
        <v>94179570.810000002</v>
      </c>
      <c r="AFN13" s="308">
        <v>53738959.049999997</v>
      </c>
      <c r="AFO13" s="308">
        <v>52239347.130000003</v>
      </c>
      <c r="AFP13" s="308">
        <v>50025897.659999996</v>
      </c>
      <c r="AFQ13" s="308">
        <v>37232387.140000001</v>
      </c>
      <c r="AFR13" s="308">
        <v>34714873.409999996</v>
      </c>
      <c r="AFS13" s="308">
        <v>70147557.620000005</v>
      </c>
      <c r="AFT13" s="308">
        <v>61631517.640000001</v>
      </c>
      <c r="AFU13" s="308">
        <v>31476387.52</v>
      </c>
      <c r="AFV13" s="308">
        <v>65513865.329999998</v>
      </c>
      <c r="AFW13" s="308">
        <v>30293444.109999999</v>
      </c>
      <c r="AFX13" s="308">
        <v>310156659.42000002</v>
      </c>
      <c r="AFY13" s="308">
        <v>28896883.780000001</v>
      </c>
      <c r="AFZ13" s="308">
        <v>38572028.039999999</v>
      </c>
      <c r="AGA13" s="308">
        <v>33010923.739999998</v>
      </c>
      <c r="AGB13" s="308">
        <v>77437287.909999996</v>
      </c>
      <c r="AGC13" s="308">
        <v>31398361.59</v>
      </c>
      <c r="AGD13" s="308">
        <v>30630284.84</v>
      </c>
      <c r="AGE13" s="308">
        <v>32903844.5</v>
      </c>
      <c r="AGF13" s="308">
        <v>28260235.48</v>
      </c>
      <c r="AGG13" s="308">
        <v>40567370</v>
      </c>
      <c r="AGH13" s="308">
        <v>15272985.810000001</v>
      </c>
      <c r="AGI13" s="308">
        <v>471139623.61000001</v>
      </c>
      <c r="AGJ13" s="308">
        <v>129132485.3</v>
      </c>
      <c r="AGK13" s="308">
        <v>51821483.270000003</v>
      </c>
      <c r="AGL13" s="308">
        <v>31133520.760000002</v>
      </c>
      <c r="AGM13" s="308">
        <v>65686780.020000003</v>
      </c>
      <c r="AGN13" s="308">
        <v>68586052.159999996</v>
      </c>
      <c r="AGO13" s="308">
        <v>28552870.600000001</v>
      </c>
      <c r="AGP13" s="308">
        <v>21703910.829999998</v>
      </c>
      <c r="AGQ13" s="308">
        <v>598607048.14999998</v>
      </c>
      <c r="AGR13" s="308">
        <v>389814398.19999999</v>
      </c>
      <c r="AGS13" s="308">
        <v>46269021.310000002</v>
      </c>
      <c r="AGT13" s="308">
        <v>81343411.739999995</v>
      </c>
      <c r="AGU13" s="308">
        <v>90720776.599999994</v>
      </c>
      <c r="AGV13" s="308">
        <v>66002356.829999998</v>
      </c>
      <c r="AGW13" s="308">
        <v>58888971.600000001</v>
      </c>
      <c r="AGX13" s="308">
        <v>57364598.82</v>
      </c>
      <c r="AGY13" s="308">
        <v>18609753.059999999</v>
      </c>
      <c r="AGZ13" s="308">
        <v>44561427.289999999</v>
      </c>
      <c r="AHA13" s="308">
        <v>43408800.369999997</v>
      </c>
      <c r="AHB13" s="308">
        <v>32645114.5</v>
      </c>
      <c r="AHC13" s="308">
        <v>29725415.879999999</v>
      </c>
      <c r="AHD13" s="308">
        <v>24841590.469999999</v>
      </c>
      <c r="AHE13" s="308">
        <v>30574026.579999998</v>
      </c>
      <c r="AHF13" s="308">
        <v>45769079.25</v>
      </c>
      <c r="AHG13" s="308">
        <v>28737370.890000001</v>
      </c>
      <c r="AHH13" s="308">
        <v>179400974.06</v>
      </c>
      <c r="AHI13" s="308">
        <v>43534790.229999997</v>
      </c>
      <c r="AHJ13" s="308">
        <v>49665891.950000003</v>
      </c>
      <c r="AHK13" s="308">
        <v>38847915.479999997</v>
      </c>
      <c r="AHL13" s="308">
        <v>62540316.700000003</v>
      </c>
      <c r="AHM13" s="308">
        <v>38477425.68</v>
      </c>
      <c r="AHN13" s="308">
        <v>2192233.5499999998</v>
      </c>
      <c r="AHO13" s="308">
        <v>60065528111.540031</v>
      </c>
    </row>
    <row r="14" spans="1:899" ht="21" x14ac:dyDescent="0.4">
      <c r="A14" s="297" t="s">
        <v>16</v>
      </c>
      <c r="B14" s="297" t="s">
        <v>17</v>
      </c>
      <c r="C14" s="308">
        <v>243032502.66999996</v>
      </c>
      <c r="D14" s="308">
        <v>9026072.870000001</v>
      </c>
      <c r="E14" s="308">
        <v>16624175.960000001</v>
      </c>
      <c r="F14" s="308">
        <v>16744286.560000001</v>
      </c>
      <c r="G14" s="308">
        <v>17304429.48</v>
      </c>
      <c r="H14" s="308">
        <v>16975439.859999999</v>
      </c>
      <c r="I14" s="308">
        <v>9853640.6899999995</v>
      </c>
      <c r="J14" s="308">
        <v>11635311.24</v>
      </c>
      <c r="K14" s="308">
        <v>8442061.75</v>
      </c>
      <c r="L14" s="308">
        <v>10640428.199999999</v>
      </c>
      <c r="M14" s="308">
        <v>7151646.6199999992</v>
      </c>
      <c r="N14" s="308">
        <v>8818427.4500000011</v>
      </c>
      <c r="O14" s="308">
        <v>31965301.07</v>
      </c>
      <c r="P14" s="308">
        <v>9412249.3100000005</v>
      </c>
      <c r="Q14" s="308">
        <v>10688295.51</v>
      </c>
      <c r="R14" s="308">
        <v>14823178.5</v>
      </c>
      <c r="S14" s="308">
        <v>9830322.2200000007</v>
      </c>
      <c r="T14" s="308">
        <v>3223457.91</v>
      </c>
      <c r="U14" s="308">
        <v>123193939.31</v>
      </c>
      <c r="V14" s="308">
        <v>42709385.920000002</v>
      </c>
      <c r="W14" s="308">
        <v>5572626.7599999998</v>
      </c>
      <c r="X14" s="308">
        <v>9815487.9700000007</v>
      </c>
      <c r="Y14" s="308">
        <v>27702285.199999996</v>
      </c>
      <c r="Z14" s="308">
        <v>7958027.5</v>
      </c>
      <c r="AA14" s="308">
        <v>5001952.0999999996</v>
      </c>
      <c r="AB14" s="308">
        <v>27870669.189999998</v>
      </c>
      <c r="AC14" s="308">
        <v>11193249.57</v>
      </c>
      <c r="AD14" s="308">
        <v>11744319.82</v>
      </c>
      <c r="AE14" s="308">
        <v>28286667.380000003</v>
      </c>
      <c r="AF14" s="308">
        <v>8858722.8100000005</v>
      </c>
      <c r="AG14" s="308">
        <v>31995731.640000001</v>
      </c>
      <c r="AH14" s="308">
        <v>12867084.73</v>
      </c>
      <c r="AI14" s="308">
        <v>9495916.8399999999</v>
      </c>
      <c r="AJ14" s="308">
        <v>6034361.2600000007</v>
      </c>
      <c r="AK14" s="308">
        <v>7394387.8799999999</v>
      </c>
      <c r="AL14" s="308">
        <v>39543621.789999999</v>
      </c>
      <c r="AM14" s="308">
        <v>3469687.83</v>
      </c>
      <c r="AN14" s="308">
        <v>6762854.8100000005</v>
      </c>
      <c r="AO14" s="308">
        <v>4763522.0999999996</v>
      </c>
      <c r="AP14" s="308">
        <v>4405432.4800000004</v>
      </c>
      <c r="AQ14" s="308">
        <v>5256434.05</v>
      </c>
      <c r="AR14" s="308">
        <v>6018559.7899999991</v>
      </c>
      <c r="AS14" s="308">
        <v>54823871.230000004</v>
      </c>
      <c r="AT14" s="308">
        <v>5078610.34</v>
      </c>
      <c r="AU14" s="308">
        <v>3980546.37</v>
      </c>
      <c r="AV14" s="308">
        <v>3882239.3600000003</v>
      </c>
      <c r="AW14" s="308">
        <v>12313202.879999999</v>
      </c>
      <c r="AX14" s="308">
        <v>19091309.539999999</v>
      </c>
      <c r="AY14" s="308">
        <v>4737335</v>
      </c>
      <c r="AZ14" s="308">
        <v>9678713.3299999982</v>
      </c>
      <c r="BA14" s="308">
        <v>4156393.24</v>
      </c>
      <c r="BB14" s="308">
        <v>4114967.34</v>
      </c>
      <c r="BC14" s="308">
        <v>5653716.8600000003</v>
      </c>
      <c r="BD14" s="308">
        <v>3859186.55</v>
      </c>
      <c r="BE14" s="308">
        <v>27672089.620000001</v>
      </c>
      <c r="BF14" s="308">
        <v>0</v>
      </c>
      <c r="BG14" s="308">
        <v>538605.24</v>
      </c>
      <c r="BH14" s="308">
        <v>106391612.48</v>
      </c>
      <c r="BI14" s="308">
        <v>27616138.699999996</v>
      </c>
      <c r="BJ14" s="308">
        <v>10439941.899999999</v>
      </c>
      <c r="BK14" s="308">
        <v>5595665.3799999999</v>
      </c>
      <c r="BL14" s="308">
        <v>14705531.220000001</v>
      </c>
      <c r="BM14" s="308">
        <v>8607274.7800000012</v>
      </c>
      <c r="BN14" s="308">
        <v>16390750.119999999</v>
      </c>
      <c r="BO14" s="308">
        <v>3948376.26</v>
      </c>
      <c r="BP14" s="308">
        <v>2168062.37</v>
      </c>
      <c r="BQ14" s="308">
        <v>67345643.770000011</v>
      </c>
      <c r="BR14" s="308">
        <v>9136113.620000001</v>
      </c>
      <c r="BS14" s="308">
        <v>8180669.4299999997</v>
      </c>
      <c r="BT14" s="308">
        <v>11279894.18</v>
      </c>
      <c r="BU14" s="308">
        <v>7402657.9000000004</v>
      </c>
      <c r="BV14" s="308">
        <v>5093610.25</v>
      </c>
      <c r="BW14" s="308">
        <v>6972200.9699999997</v>
      </c>
      <c r="BX14" s="308">
        <v>13628547.260000002</v>
      </c>
      <c r="BY14" s="308">
        <v>29612038.580000002</v>
      </c>
      <c r="BZ14" s="308">
        <v>9793637.7600000016</v>
      </c>
      <c r="CA14" s="308">
        <v>10196187.59</v>
      </c>
      <c r="CB14" s="308">
        <v>14599022.350000001</v>
      </c>
      <c r="CC14" s="308">
        <v>7483511.0899999999</v>
      </c>
      <c r="CD14" s="308">
        <v>5963298.9100000001</v>
      </c>
      <c r="CE14" s="308">
        <v>13319787.65</v>
      </c>
      <c r="CF14" s="308">
        <v>903058443.33999991</v>
      </c>
      <c r="CG14" s="308">
        <v>31674274.989999995</v>
      </c>
      <c r="CH14" s="308">
        <v>40719967.700000003</v>
      </c>
      <c r="CI14" s="308">
        <v>5937448.96</v>
      </c>
      <c r="CJ14" s="308">
        <v>7276684.1600000001</v>
      </c>
      <c r="CK14" s="308">
        <v>10326513.92</v>
      </c>
      <c r="CL14" s="308">
        <v>9591520.2400000002</v>
      </c>
      <c r="CM14" s="308">
        <v>110079690.79000001</v>
      </c>
      <c r="CN14" s="308">
        <v>5003955.7</v>
      </c>
      <c r="CO14" s="308">
        <v>8871662.0800000001</v>
      </c>
      <c r="CP14" s="308">
        <v>5225290.4400000004</v>
      </c>
      <c r="CQ14" s="308">
        <v>9455464.2800000012</v>
      </c>
      <c r="CR14" s="308">
        <v>6267245.21</v>
      </c>
      <c r="CS14" s="308">
        <v>67291328.370000005</v>
      </c>
      <c r="CT14" s="308">
        <v>6783790.4199999999</v>
      </c>
      <c r="CU14" s="308">
        <v>8095456.2199999997</v>
      </c>
      <c r="CV14" s="308">
        <v>7019441.1299999999</v>
      </c>
      <c r="CW14" s="308">
        <v>6316291.75</v>
      </c>
      <c r="CX14" s="308">
        <v>11659073.93</v>
      </c>
      <c r="CY14" s="308">
        <v>10548505.289999999</v>
      </c>
      <c r="CZ14" s="308">
        <v>4004069.1500000004</v>
      </c>
      <c r="DA14" s="308">
        <v>64085405.219999999</v>
      </c>
      <c r="DB14" s="308">
        <v>40519768.68</v>
      </c>
      <c r="DC14" s="308">
        <v>8699654.0600000005</v>
      </c>
      <c r="DD14" s="308">
        <v>17931667.18</v>
      </c>
      <c r="DE14" s="308">
        <v>12914114.550000001</v>
      </c>
      <c r="DF14" s="308">
        <v>11792032.43</v>
      </c>
      <c r="DG14" s="308">
        <v>29617016.370000001</v>
      </c>
      <c r="DH14" s="308">
        <v>24268107.580000002</v>
      </c>
      <c r="DI14" s="308">
        <v>2974520.39</v>
      </c>
      <c r="DJ14" s="308">
        <v>188872420.14000002</v>
      </c>
      <c r="DK14" s="308">
        <v>7701115.5899999999</v>
      </c>
      <c r="DL14" s="308">
        <v>12680027.809999999</v>
      </c>
      <c r="DM14" s="308">
        <v>17999886.030000001</v>
      </c>
      <c r="DN14" s="308">
        <v>9241266.3000000007</v>
      </c>
      <c r="DO14" s="308">
        <v>9077542.8100000005</v>
      </c>
      <c r="DP14" s="308">
        <v>12515823.339999998</v>
      </c>
      <c r="DQ14" s="308">
        <v>7205618.5300000003</v>
      </c>
      <c r="DR14" s="308">
        <v>15705885.209999999</v>
      </c>
      <c r="DS14" s="308">
        <v>53733751.060000002</v>
      </c>
      <c r="DT14" s="308">
        <v>6692625.3200000003</v>
      </c>
      <c r="DU14" s="308">
        <v>28032134.199999999</v>
      </c>
      <c r="DV14" s="308">
        <v>17206276.34</v>
      </c>
      <c r="DW14" s="308">
        <v>5595271.0899999999</v>
      </c>
      <c r="DX14" s="308">
        <v>7022467.9399999995</v>
      </c>
      <c r="DY14" s="308">
        <v>9704986.8599999994</v>
      </c>
      <c r="DZ14" s="308">
        <v>4965836.67</v>
      </c>
      <c r="EA14" s="308">
        <v>7168309.96</v>
      </c>
      <c r="EB14" s="308">
        <v>6566339.4900000002</v>
      </c>
      <c r="EC14" s="308">
        <v>9100785.0099999998</v>
      </c>
      <c r="ED14" s="308">
        <v>151096229.51999995</v>
      </c>
      <c r="EE14" s="308">
        <v>33887936.979999997</v>
      </c>
      <c r="EF14" s="308">
        <v>5186262.04</v>
      </c>
      <c r="EG14" s="308">
        <v>5887040.0899999999</v>
      </c>
      <c r="EH14" s="308">
        <v>6585025.2800000003</v>
      </c>
      <c r="EI14" s="308">
        <v>8711832.4900000002</v>
      </c>
      <c r="EJ14" s="308">
        <v>18239626.830000002</v>
      </c>
      <c r="EK14" s="308">
        <v>3777006.63</v>
      </c>
      <c r="EL14" s="308">
        <v>4912911.8</v>
      </c>
      <c r="EM14" s="308">
        <v>120477211.21000002</v>
      </c>
      <c r="EN14" s="308">
        <v>11124587.709999999</v>
      </c>
      <c r="EO14" s="308">
        <v>5505563.7800000003</v>
      </c>
      <c r="EP14" s="308">
        <v>6735829.8599999994</v>
      </c>
      <c r="EQ14" s="308">
        <v>7458500.4500000002</v>
      </c>
      <c r="ER14" s="308">
        <v>6381976.5499999998</v>
      </c>
      <c r="ES14" s="308">
        <v>7723072.1899999995</v>
      </c>
      <c r="ET14" s="308">
        <v>12848940.539999999</v>
      </c>
      <c r="EU14" s="308">
        <v>7209632.7699999996</v>
      </c>
      <c r="EV14" s="308">
        <v>67839693.389999986</v>
      </c>
      <c r="EW14" s="308">
        <v>3816297.17</v>
      </c>
      <c r="EX14" s="308">
        <v>6997151.0700000003</v>
      </c>
      <c r="EY14" s="308">
        <v>7267128.6400000006</v>
      </c>
      <c r="EZ14" s="308">
        <v>33973653.100000001</v>
      </c>
      <c r="FA14" s="308">
        <v>6986858.5199999996</v>
      </c>
      <c r="FB14" s="308">
        <v>13891854.710000001</v>
      </c>
      <c r="FC14" s="308">
        <v>4933681.45</v>
      </c>
      <c r="FD14" s="308">
        <v>4715553.75</v>
      </c>
      <c r="FE14" s="308">
        <v>5930808.3200000003</v>
      </c>
      <c r="FF14" s="308">
        <v>14833247.619999999</v>
      </c>
      <c r="FG14" s="308">
        <v>8835275.6600000001</v>
      </c>
      <c r="FH14" s="308">
        <v>118436814.70999999</v>
      </c>
      <c r="FI14" s="308">
        <v>3771845.76</v>
      </c>
      <c r="FJ14" s="308">
        <v>5600056.9100000001</v>
      </c>
      <c r="FK14" s="308">
        <v>13039571.949999999</v>
      </c>
      <c r="FL14" s="308">
        <v>16769181.65</v>
      </c>
      <c r="FM14" s="308">
        <v>5099671.63</v>
      </c>
      <c r="FN14" s="308">
        <v>10206375.640000001</v>
      </c>
      <c r="FO14" s="308">
        <v>799639.27</v>
      </c>
      <c r="FP14" s="308">
        <v>132414048.55999999</v>
      </c>
      <c r="FQ14" s="308">
        <v>6453123.8599999994</v>
      </c>
      <c r="FR14" s="308">
        <v>8007353.54</v>
      </c>
      <c r="FS14" s="308">
        <v>6342222.7199999997</v>
      </c>
      <c r="FT14" s="308">
        <v>9199347.8100000005</v>
      </c>
      <c r="FU14" s="308">
        <v>6028498.6299999999</v>
      </c>
      <c r="FV14" s="308">
        <v>11405911.4</v>
      </c>
      <c r="FW14" s="308">
        <v>8398129.8000000007</v>
      </c>
      <c r="FX14" s="308">
        <v>6950130.21</v>
      </c>
      <c r="FY14" s="308">
        <v>4852399.71</v>
      </c>
      <c r="FZ14" s="308">
        <v>11487591.129999999</v>
      </c>
      <c r="GA14" s="308">
        <v>7281433.0800000001</v>
      </c>
      <c r="GB14" s="308">
        <v>6126430.2000000002</v>
      </c>
      <c r="GC14" s="308">
        <v>957717.71</v>
      </c>
      <c r="GD14" s="308">
        <v>99876803.519999996</v>
      </c>
      <c r="GE14" s="308">
        <v>5004024.72</v>
      </c>
      <c r="GF14" s="308">
        <v>4163444.54</v>
      </c>
      <c r="GG14" s="308">
        <v>10150114.16</v>
      </c>
      <c r="GH14" s="308">
        <v>3899105.89</v>
      </c>
      <c r="GI14" s="308">
        <v>5972840.1699999999</v>
      </c>
      <c r="GJ14" s="308">
        <v>10228297.020000001</v>
      </c>
      <c r="GK14" s="308">
        <v>12607771.039999999</v>
      </c>
      <c r="GL14" s="308">
        <v>5618711.0700000003</v>
      </c>
      <c r="GM14" s="308">
        <v>2040103.7000000002</v>
      </c>
      <c r="GN14" s="308">
        <v>1397391.1099999999</v>
      </c>
      <c r="GO14" s="308">
        <v>8373179.96</v>
      </c>
      <c r="GP14" s="308">
        <v>44579950.25</v>
      </c>
      <c r="GQ14" s="308">
        <v>10516205.039999999</v>
      </c>
      <c r="GR14" s="308">
        <v>4339894.2300000004</v>
      </c>
      <c r="GS14" s="308">
        <v>4490719.1500000004</v>
      </c>
      <c r="GT14" s="308">
        <v>4068148.35</v>
      </c>
      <c r="GU14" s="308">
        <v>5758145.7599999998</v>
      </c>
      <c r="GV14" s="308">
        <v>6330178.1199999992</v>
      </c>
      <c r="GW14" s="308">
        <v>5299657.57</v>
      </c>
      <c r="GX14" s="308">
        <v>35597319.629999988</v>
      </c>
      <c r="GY14" s="308">
        <v>4409944.78</v>
      </c>
      <c r="GZ14" s="308">
        <v>7619686.0999999996</v>
      </c>
      <c r="HA14" s="308">
        <v>6894234.1600000001</v>
      </c>
      <c r="HB14" s="308">
        <v>83093250.790000007</v>
      </c>
      <c r="HC14" s="308">
        <v>9156645.8399999999</v>
      </c>
      <c r="HD14" s="308">
        <v>12794698.640000001</v>
      </c>
      <c r="HE14" s="308">
        <v>8674664.5199999996</v>
      </c>
      <c r="HF14" s="308">
        <v>8171446.2699999996</v>
      </c>
      <c r="HG14" s="308">
        <v>13965799.129999999</v>
      </c>
      <c r="HH14" s="308">
        <v>80304726.979999989</v>
      </c>
      <c r="HI14" s="308">
        <v>58713998.659999996</v>
      </c>
      <c r="HJ14" s="308">
        <v>8681126.2899999991</v>
      </c>
      <c r="HK14" s="308">
        <v>14103667.779999999</v>
      </c>
      <c r="HL14" s="308">
        <v>10300629.73</v>
      </c>
      <c r="HM14" s="308">
        <v>6712072.8699999992</v>
      </c>
      <c r="HN14" s="308">
        <v>9611694.620000001</v>
      </c>
      <c r="HO14" s="308">
        <v>10682547.219999999</v>
      </c>
      <c r="HP14" s="308">
        <v>6295658.4199999999</v>
      </c>
      <c r="HQ14" s="308">
        <v>200404389.12</v>
      </c>
      <c r="HR14" s="308">
        <v>27057010.460000001</v>
      </c>
      <c r="HS14" s="308">
        <v>7009295.3300000001</v>
      </c>
      <c r="HT14" s="308">
        <v>3949458.29</v>
      </c>
      <c r="HU14" s="308">
        <v>5153638.53</v>
      </c>
      <c r="HV14" s="308">
        <v>4699994.12</v>
      </c>
      <c r="HW14" s="308">
        <v>30782011.060000002</v>
      </c>
      <c r="HX14" s="308">
        <v>5426180.8599999994</v>
      </c>
      <c r="HY14" s="308">
        <v>10799425.960000001</v>
      </c>
      <c r="HZ14" s="308">
        <v>7635214.54</v>
      </c>
      <c r="IA14" s="308">
        <v>8106274.54</v>
      </c>
      <c r="IB14" s="308">
        <v>9065509.8399999999</v>
      </c>
      <c r="IC14" s="308">
        <v>3076000.17</v>
      </c>
      <c r="ID14" s="308">
        <v>6003262.5999999996</v>
      </c>
      <c r="IE14" s="308">
        <v>6184750.2800000003</v>
      </c>
      <c r="IF14" s="308">
        <v>9832102.4000000004</v>
      </c>
      <c r="IG14" s="308">
        <v>92530702.220000014</v>
      </c>
      <c r="IH14" s="308">
        <v>22348462.98</v>
      </c>
      <c r="II14" s="308">
        <v>8892230.3000000007</v>
      </c>
      <c r="IJ14" s="308">
        <v>11417896.65</v>
      </c>
      <c r="IK14" s="308">
        <v>11458818.18</v>
      </c>
      <c r="IL14" s="308">
        <v>5529719.7000000002</v>
      </c>
      <c r="IM14" s="308">
        <v>5298338.22</v>
      </c>
      <c r="IN14" s="308">
        <v>3120139.84</v>
      </c>
      <c r="IO14" s="308">
        <v>5611805.3200000003</v>
      </c>
      <c r="IP14" s="308">
        <v>14786384.630000001</v>
      </c>
      <c r="IQ14" s="308">
        <v>3304246.06</v>
      </c>
      <c r="IR14" s="308">
        <v>202398655.18000004</v>
      </c>
      <c r="IS14" s="308">
        <v>29649941.029999997</v>
      </c>
      <c r="IT14" s="308">
        <v>15036397.699999999</v>
      </c>
      <c r="IU14" s="308">
        <v>4535008.9399999995</v>
      </c>
      <c r="IV14" s="308">
        <v>5636844.3700000001</v>
      </c>
      <c r="IW14" s="308">
        <v>2222576.34</v>
      </c>
      <c r="IX14" s="308">
        <v>5957032.6599999992</v>
      </c>
      <c r="IY14" s="308">
        <v>3802492.4400000004</v>
      </c>
      <c r="IZ14" s="308">
        <v>8098547.5500000007</v>
      </c>
      <c r="JA14" s="308">
        <v>18239276.890000001</v>
      </c>
      <c r="JB14" s="308">
        <v>6522242.1999999993</v>
      </c>
      <c r="JC14" s="308">
        <v>5643203.3500000006</v>
      </c>
      <c r="JD14" s="308">
        <v>278515903.93999994</v>
      </c>
      <c r="JE14" s="308">
        <v>20925644.34</v>
      </c>
      <c r="JF14" s="308">
        <v>10273178.720000001</v>
      </c>
      <c r="JG14" s="308">
        <v>4569816.5199999996</v>
      </c>
      <c r="JH14" s="308">
        <v>8873956.129999999</v>
      </c>
      <c r="JI14" s="308">
        <v>6054395.1699999999</v>
      </c>
      <c r="JJ14" s="308">
        <v>34682225.219999999</v>
      </c>
      <c r="JK14" s="308">
        <v>4125093.5900000003</v>
      </c>
      <c r="JL14" s="308">
        <v>8007842.04</v>
      </c>
      <c r="JM14" s="308">
        <v>9375772.3800000008</v>
      </c>
      <c r="JN14" s="308">
        <v>5207919.03</v>
      </c>
      <c r="JO14" s="308">
        <v>11877033.449999999</v>
      </c>
      <c r="JP14" s="308">
        <v>4609408.74</v>
      </c>
      <c r="JQ14" s="308">
        <v>46453032.249999993</v>
      </c>
      <c r="JR14" s="308">
        <v>27958997.5</v>
      </c>
      <c r="JS14" s="308">
        <v>1878242.97</v>
      </c>
      <c r="JT14" s="308">
        <v>5654436.0300000003</v>
      </c>
      <c r="JU14" s="308">
        <v>12708068.220000001</v>
      </c>
      <c r="JV14" s="308">
        <v>1870522.66</v>
      </c>
      <c r="JW14" s="308">
        <v>32708136.710000001</v>
      </c>
      <c r="JX14" s="308">
        <v>14576382.109999999</v>
      </c>
      <c r="JY14" s="308">
        <v>16516828.07</v>
      </c>
      <c r="JZ14" s="308">
        <v>8442434.1600000001</v>
      </c>
      <c r="KA14" s="308">
        <v>7078965.46</v>
      </c>
      <c r="KB14" s="308">
        <v>6784166.3900000006</v>
      </c>
      <c r="KC14" s="308">
        <v>14714599.909999998</v>
      </c>
      <c r="KD14" s="308">
        <v>3994492.7299999995</v>
      </c>
      <c r="KE14" s="308">
        <v>25698626.789999999</v>
      </c>
      <c r="KF14" s="308">
        <v>175675360.64000002</v>
      </c>
      <c r="KG14" s="308">
        <v>23334623.899999999</v>
      </c>
      <c r="KH14" s="308">
        <v>4582973.8100000005</v>
      </c>
      <c r="KI14" s="308">
        <v>9981827.2400000002</v>
      </c>
      <c r="KJ14" s="308">
        <v>14048105.869999999</v>
      </c>
      <c r="KK14" s="308">
        <v>6154430.9800000004</v>
      </c>
      <c r="KL14" s="308">
        <v>15782245.749999998</v>
      </c>
      <c r="KM14" s="308">
        <v>6623601.71</v>
      </c>
      <c r="KN14" s="308">
        <v>4243373.8</v>
      </c>
      <c r="KO14" s="308">
        <v>41507135.220000006</v>
      </c>
      <c r="KP14" s="308">
        <v>5378170.7000000002</v>
      </c>
      <c r="KQ14" s="308">
        <v>11112848.310000001</v>
      </c>
      <c r="KR14" s="308">
        <v>49853299.350000001</v>
      </c>
      <c r="KS14" s="308">
        <v>5567860.5700000003</v>
      </c>
      <c r="KT14" s="308">
        <v>5633460.9199999999</v>
      </c>
      <c r="KU14" s="308">
        <v>124209035.78000002</v>
      </c>
      <c r="KV14" s="308">
        <v>8349359.4499999993</v>
      </c>
      <c r="KW14" s="308">
        <v>68724293.870000005</v>
      </c>
      <c r="KX14" s="308">
        <v>11394949.48</v>
      </c>
      <c r="KY14" s="308">
        <v>9119670.1899999995</v>
      </c>
      <c r="KZ14" s="308">
        <v>15117489.640000001</v>
      </c>
      <c r="LA14" s="308">
        <v>12644696.77</v>
      </c>
      <c r="LB14" s="308">
        <v>7212685.4299999997</v>
      </c>
      <c r="LC14" s="308">
        <v>5093535.7</v>
      </c>
      <c r="LD14" s="308">
        <v>9451230.2199999988</v>
      </c>
      <c r="LE14" s="308">
        <v>297094253.88999999</v>
      </c>
      <c r="LF14" s="308">
        <v>41706235.949999996</v>
      </c>
      <c r="LG14" s="308">
        <v>36674385.980000004</v>
      </c>
      <c r="LH14" s="308">
        <v>31378399.740000002</v>
      </c>
      <c r="LI14" s="308">
        <v>5120931.96</v>
      </c>
      <c r="LJ14" s="308">
        <v>7079357.9399999995</v>
      </c>
      <c r="LK14" s="308">
        <v>6617960.6699000001</v>
      </c>
      <c r="LL14" s="308">
        <v>8180701.0899999999</v>
      </c>
      <c r="LM14" s="308">
        <v>4213215.38</v>
      </c>
      <c r="LN14" s="308">
        <v>10231189.699999999</v>
      </c>
      <c r="LO14" s="308">
        <v>10351550</v>
      </c>
      <c r="LP14" s="308">
        <v>37948092.5</v>
      </c>
      <c r="LQ14" s="308">
        <v>31640650.509999998</v>
      </c>
      <c r="LR14" s="308">
        <v>15227456.91</v>
      </c>
      <c r="LS14" s="308">
        <v>109510504.56</v>
      </c>
      <c r="LT14" s="308">
        <v>31491239.760000005</v>
      </c>
      <c r="LU14" s="308">
        <v>153945905.17999998</v>
      </c>
      <c r="LV14" s="308">
        <v>27916718.879999995</v>
      </c>
      <c r="LW14" s="308">
        <v>20262537.93</v>
      </c>
      <c r="LX14" s="308">
        <v>10321339.190000001</v>
      </c>
      <c r="LY14" s="308">
        <v>10965632.129999999</v>
      </c>
      <c r="LZ14" s="308">
        <v>8284682.8700000001</v>
      </c>
      <c r="MA14" s="308">
        <v>8137122.8099999996</v>
      </c>
      <c r="MB14" s="308">
        <v>9689793.3000000007</v>
      </c>
      <c r="MC14" s="308">
        <v>16777980.649999999</v>
      </c>
      <c r="MD14" s="308">
        <v>7047872.4399999995</v>
      </c>
      <c r="ME14" s="308">
        <v>221384807.21000004</v>
      </c>
      <c r="MF14" s="308">
        <v>6843726.0600000005</v>
      </c>
      <c r="MG14" s="308">
        <v>5519929.0999999996</v>
      </c>
      <c r="MH14" s="308">
        <v>5461209.7400000002</v>
      </c>
      <c r="MI14" s="308">
        <v>5849932.7300000004</v>
      </c>
      <c r="MJ14" s="308">
        <v>10566596.629999999</v>
      </c>
      <c r="MK14" s="308">
        <v>5381308.9300000006</v>
      </c>
      <c r="ML14" s="308">
        <v>8445578.5600000005</v>
      </c>
      <c r="MM14" s="308">
        <v>6613773.8300000001</v>
      </c>
      <c r="MN14" s="308">
        <v>3942423.29</v>
      </c>
      <c r="MO14" s="308">
        <v>5645589.5300000003</v>
      </c>
      <c r="MP14" s="308">
        <v>5185667.25</v>
      </c>
      <c r="MQ14" s="308">
        <v>133462246.08</v>
      </c>
      <c r="MR14" s="308">
        <v>6793957.6000000006</v>
      </c>
      <c r="MS14" s="308">
        <v>9412392.6899999995</v>
      </c>
      <c r="MT14" s="308">
        <v>3738725.93</v>
      </c>
      <c r="MU14" s="308">
        <v>4059632.16</v>
      </c>
      <c r="MV14" s="308">
        <v>7140897.04</v>
      </c>
      <c r="MW14" s="308">
        <v>15522263.25</v>
      </c>
      <c r="MX14" s="308">
        <v>12813463.84</v>
      </c>
      <c r="MY14" s="308">
        <v>9166310.5700000003</v>
      </c>
      <c r="MZ14" s="308">
        <v>2194035.21</v>
      </c>
      <c r="NA14" s="308">
        <v>976910.53</v>
      </c>
      <c r="NB14" s="308">
        <v>822503920.03000009</v>
      </c>
      <c r="NC14" s="308">
        <v>34732419.850000001</v>
      </c>
      <c r="ND14" s="308">
        <v>8287814.1999999993</v>
      </c>
      <c r="NE14" s="308">
        <v>31598953.489999998</v>
      </c>
      <c r="NF14" s="308">
        <v>4879792.6899999995</v>
      </c>
      <c r="NG14" s="308">
        <v>18494663.710000001</v>
      </c>
      <c r="NH14" s="308">
        <v>36508760.630000003</v>
      </c>
      <c r="NI14" s="308">
        <v>26746197.759999998</v>
      </c>
      <c r="NJ14" s="308">
        <v>3366593.07</v>
      </c>
      <c r="NK14" s="308">
        <v>17002745.280000001</v>
      </c>
      <c r="NL14" s="308">
        <v>28455478.140000001</v>
      </c>
      <c r="NM14" s="308">
        <v>3465102.2800000003</v>
      </c>
      <c r="NN14" s="308">
        <v>77266198.280000001</v>
      </c>
      <c r="NO14" s="308">
        <v>13336456.18</v>
      </c>
      <c r="NP14" s="308">
        <v>4998212.32</v>
      </c>
      <c r="NQ14" s="308">
        <v>0</v>
      </c>
      <c r="NR14" s="308">
        <v>6198770.580000001</v>
      </c>
      <c r="NS14" s="308">
        <v>2114691.11</v>
      </c>
      <c r="NT14" s="308">
        <v>3248513.26</v>
      </c>
      <c r="NU14" s="308">
        <v>134873744.90000001</v>
      </c>
      <c r="NV14" s="308">
        <v>22324528.119999997</v>
      </c>
      <c r="NW14" s="308">
        <v>3663340.83</v>
      </c>
      <c r="NX14" s="308">
        <v>4242283.5199999996</v>
      </c>
      <c r="NY14" s="308">
        <v>5589787.4399999995</v>
      </c>
      <c r="NZ14" s="308">
        <v>6627188.5</v>
      </c>
      <c r="OA14" s="308">
        <v>11371619.41</v>
      </c>
      <c r="OB14" s="308">
        <v>110853183.31</v>
      </c>
      <c r="OC14" s="308">
        <v>65956499.460000001</v>
      </c>
      <c r="OD14" s="308">
        <v>20643774.170000002</v>
      </c>
      <c r="OE14" s="308">
        <v>16059715.390000001</v>
      </c>
      <c r="OF14" s="308">
        <v>5694129.3599999994</v>
      </c>
      <c r="OG14" s="308">
        <v>3221791.52</v>
      </c>
      <c r="OH14" s="308">
        <v>7803225.4700000007</v>
      </c>
      <c r="OI14" s="308">
        <v>4380617.4000000004</v>
      </c>
      <c r="OJ14" s="308">
        <v>5945232.5899999999</v>
      </c>
      <c r="OK14" s="308">
        <v>72648772.61999999</v>
      </c>
      <c r="OL14" s="308">
        <v>18535966.949999999</v>
      </c>
      <c r="OM14" s="308">
        <v>40836779.390000001</v>
      </c>
      <c r="ON14" s="308">
        <v>7288812.0899999999</v>
      </c>
      <c r="OO14" s="308">
        <v>5918641.8399999999</v>
      </c>
      <c r="OP14" s="308">
        <v>3420465.51</v>
      </c>
      <c r="OQ14" s="308">
        <v>42408027.759999998</v>
      </c>
      <c r="OR14" s="308">
        <v>5518310.2400000002</v>
      </c>
      <c r="OS14" s="308">
        <v>7273449.7700000005</v>
      </c>
      <c r="OT14" s="308">
        <v>23651431.93</v>
      </c>
      <c r="OU14" s="308">
        <v>12649229.710000001</v>
      </c>
      <c r="OV14" s="308">
        <v>14107187.83</v>
      </c>
      <c r="OW14" s="308">
        <v>7365362.8900000006</v>
      </c>
      <c r="OX14" s="308">
        <v>4869689.8100000005</v>
      </c>
      <c r="OY14" s="308">
        <v>1749473.4700000002</v>
      </c>
      <c r="OZ14" s="308">
        <v>105937476.34</v>
      </c>
      <c r="PA14" s="308">
        <v>4871133.0999999996</v>
      </c>
      <c r="PB14" s="308">
        <v>17074150.799999997</v>
      </c>
      <c r="PC14" s="308">
        <v>4391886.12</v>
      </c>
      <c r="PD14" s="308">
        <v>17944172.100000001</v>
      </c>
      <c r="PE14" s="308">
        <v>14515678.48</v>
      </c>
      <c r="PF14" s="308">
        <v>11156116.189999999</v>
      </c>
      <c r="PG14" s="308">
        <v>4855621.1500000004</v>
      </c>
      <c r="PH14" s="308">
        <v>9286929.5699999984</v>
      </c>
      <c r="PI14" s="308">
        <v>17782356.93</v>
      </c>
      <c r="PJ14" s="308">
        <v>5791774.8900000006</v>
      </c>
      <c r="PK14" s="308">
        <v>7748623.9399999995</v>
      </c>
      <c r="PL14" s="308">
        <v>3372910.56</v>
      </c>
      <c r="PM14" s="308">
        <v>39513584.5</v>
      </c>
      <c r="PN14" s="308">
        <v>7951796.7400000002</v>
      </c>
      <c r="PO14" s="308">
        <v>7355380.0700000003</v>
      </c>
      <c r="PP14" s="308">
        <v>4881647.6400000006</v>
      </c>
      <c r="PQ14" s="308">
        <v>9847932.8499999996</v>
      </c>
      <c r="PR14" s="308">
        <v>189429734.49999997</v>
      </c>
      <c r="PS14" s="308">
        <v>3567110.51</v>
      </c>
      <c r="PT14" s="308">
        <v>5001234.04</v>
      </c>
      <c r="PU14" s="308">
        <v>5641456.8100000005</v>
      </c>
      <c r="PV14" s="308">
        <v>26126031.649999999</v>
      </c>
      <c r="PW14" s="308">
        <v>5011778.1999999993</v>
      </c>
      <c r="PX14" s="308">
        <v>18610901.990000002</v>
      </c>
      <c r="PY14" s="308">
        <v>4995707.34</v>
      </c>
      <c r="PZ14" s="308">
        <v>7493885.9500000002</v>
      </c>
      <c r="QA14" s="308">
        <v>1808060.17</v>
      </c>
      <c r="QB14" s="308">
        <v>25826122.299999997</v>
      </c>
      <c r="QC14" s="308">
        <v>3329604.1399999997</v>
      </c>
      <c r="QD14" s="308">
        <v>10989431.719999999</v>
      </c>
      <c r="QE14" s="308">
        <v>160817985.16</v>
      </c>
      <c r="QF14" s="308">
        <v>22252108.800000001</v>
      </c>
      <c r="QG14" s="308">
        <v>10975655.4</v>
      </c>
      <c r="QH14" s="308">
        <v>4563613.57</v>
      </c>
      <c r="QI14" s="308">
        <v>4753098.1099999994</v>
      </c>
      <c r="QJ14" s="308">
        <v>3758845.62</v>
      </c>
      <c r="QK14" s="308">
        <v>25740536.080000006</v>
      </c>
      <c r="QL14" s="308">
        <v>12726983.449999999</v>
      </c>
      <c r="QM14" s="308">
        <v>2839704.0999999996</v>
      </c>
      <c r="QN14" s="308">
        <v>3425211.65</v>
      </c>
      <c r="QO14" s="308">
        <v>4856064.5900000008</v>
      </c>
      <c r="QP14" s="308">
        <v>78302.399999999994</v>
      </c>
      <c r="QQ14" s="308">
        <v>344817.93000000005</v>
      </c>
      <c r="QR14" s="308">
        <v>141176102.56</v>
      </c>
      <c r="QS14" s="308">
        <v>7850181.5899999999</v>
      </c>
      <c r="QT14" s="308">
        <v>37396721.729999997</v>
      </c>
      <c r="QU14" s="308">
        <v>6560170.0499999998</v>
      </c>
      <c r="QV14" s="308">
        <v>12739350.949999999</v>
      </c>
      <c r="QW14" s="308">
        <v>15464225.16</v>
      </c>
      <c r="QX14" s="308">
        <v>10653233.26</v>
      </c>
      <c r="QY14" s="308">
        <v>12872837.67</v>
      </c>
      <c r="QZ14" s="308">
        <v>7837927.3700000001</v>
      </c>
      <c r="RA14" s="308">
        <v>3403445.2899999996</v>
      </c>
      <c r="RB14" s="308">
        <v>6448520.1300000008</v>
      </c>
      <c r="RC14" s="308">
        <v>5822883.0300000003</v>
      </c>
      <c r="RD14" s="308">
        <v>2696559.37</v>
      </c>
      <c r="RE14" s="308">
        <v>101916173.57000002</v>
      </c>
      <c r="RF14" s="308">
        <v>8303217.2699999996</v>
      </c>
      <c r="RG14" s="308">
        <v>3486034.02</v>
      </c>
      <c r="RH14" s="308">
        <v>5942080.71</v>
      </c>
      <c r="RI14" s="308">
        <v>12277836.140000001</v>
      </c>
      <c r="RJ14" s="308">
        <v>28000615.299999997</v>
      </c>
      <c r="RK14" s="308">
        <v>72973724.599999994</v>
      </c>
      <c r="RL14" s="308">
        <v>4610498.74</v>
      </c>
      <c r="RM14" s="308">
        <v>7331527.1000000006</v>
      </c>
      <c r="RN14" s="308">
        <v>17294563.880000003</v>
      </c>
      <c r="RO14" s="308">
        <v>9457161.120000001</v>
      </c>
      <c r="RP14" s="308">
        <v>3782464.23</v>
      </c>
      <c r="RQ14" s="308">
        <v>2024333.46</v>
      </c>
      <c r="RR14" s="308">
        <v>8889200.7599999998</v>
      </c>
      <c r="RS14" s="308">
        <v>3781560.0100000002</v>
      </c>
      <c r="RT14" s="308">
        <v>12860311.620000001</v>
      </c>
      <c r="RU14" s="308">
        <v>11049047.030000001</v>
      </c>
      <c r="RV14" s="308">
        <v>4832744.55</v>
      </c>
      <c r="RW14" s="308">
        <v>1441253.82</v>
      </c>
      <c r="RX14" s="308">
        <v>2980468.04</v>
      </c>
      <c r="RY14" s="308">
        <v>41735096.859999992</v>
      </c>
      <c r="RZ14" s="308">
        <v>3991470.2399999998</v>
      </c>
      <c r="SA14" s="308">
        <v>4518763.99</v>
      </c>
      <c r="SB14" s="308">
        <v>6177465.3799999999</v>
      </c>
      <c r="SC14" s="308">
        <v>2460583.44</v>
      </c>
      <c r="SD14" s="308">
        <v>4539446.5</v>
      </c>
      <c r="SE14" s="308">
        <v>4951175.2699999996</v>
      </c>
      <c r="SF14" s="308">
        <v>7378804.7599999998</v>
      </c>
      <c r="SG14" s="308">
        <v>4677048.2300000004</v>
      </c>
      <c r="SH14" s="308">
        <v>9086389.7300000004</v>
      </c>
      <c r="SI14" s="308">
        <v>13173171.26</v>
      </c>
      <c r="SJ14" s="308">
        <v>13692106.800000001</v>
      </c>
      <c r="SK14" s="308">
        <v>32818458.440000001</v>
      </c>
      <c r="SL14" s="308">
        <v>5064819.5199999996</v>
      </c>
      <c r="SM14" s="308">
        <v>6927310.5099999998</v>
      </c>
      <c r="SN14" s="308">
        <v>19582626.440000001</v>
      </c>
      <c r="SO14" s="308">
        <v>4548487.84</v>
      </c>
      <c r="SP14" s="308">
        <v>6174710.0300000003</v>
      </c>
      <c r="SQ14" s="308">
        <v>3789030.8200000003</v>
      </c>
      <c r="SR14" s="308">
        <v>3170174.09</v>
      </c>
      <c r="SS14" s="308">
        <v>45539514.140000001</v>
      </c>
      <c r="ST14" s="308">
        <v>4236105.72</v>
      </c>
      <c r="SU14" s="308">
        <v>5628443.8900000006</v>
      </c>
      <c r="SV14" s="308">
        <v>4296714.33</v>
      </c>
      <c r="SW14" s="308">
        <v>2908964.8500000006</v>
      </c>
      <c r="SX14" s="308">
        <v>5434008.8900000006</v>
      </c>
      <c r="SY14" s="308">
        <v>2268135.13</v>
      </c>
      <c r="SZ14" s="308">
        <v>18491294.66</v>
      </c>
      <c r="TA14" s="308">
        <v>5585365.5099999998</v>
      </c>
      <c r="TB14" s="308">
        <v>4587377.3100000005</v>
      </c>
      <c r="TC14" s="308">
        <v>5467022.620000001</v>
      </c>
      <c r="TD14" s="308">
        <v>14608499.280000001</v>
      </c>
      <c r="TE14" s="308">
        <v>4546466.12</v>
      </c>
      <c r="TF14" s="308">
        <v>5342107.75</v>
      </c>
      <c r="TG14" s="308">
        <v>76766058.940000013</v>
      </c>
      <c r="TH14" s="308">
        <v>3980401.02</v>
      </c>
      <c r="TI14" s="308">
        <v>4708630.63</v>
      </c>
      <c r="TJ14" s="308">
        <v>8991874.5600000005</v>
      </c>
      <c r="TK14" s="308">
        <v>7179004.5299999993</v>
      </c>
      <c r="TL14" s="308">
        <v>5470780.5199999996</v>
      </c>
      <c r="TM14" s="308">
        <v>3912484.69</v>
      </c>
      <c r="TN14" s="308">
        <v>17094924.199999999</v>
      </c>
      <c r="TO14" s="308">
        <v>4443786.32</v>
      </c>
      <c r="TP14" s="308">
        <v>8995795.0500000007</v>
      </c>
      <c r="TQ14" s="308">
        <v>7095499.2700000005</v>
      </c>
      <c r="TR14" s="308">
        <v>6304296.3000000007</v>
      </c>
      <c r="TS14" s="308">
        <v>3993484.85</v>
      </c>
      <c r="TT14" s="308">
        <v>13647371.74</v>
      </c>
      <c r="TU14" s="308">
        <v>3130987.42</v>
      </c>
      <c r="TV14" s="308">
        <v>4396523.32</v>
      </c>
      <c r="TW14" s="308">
        <v>25860592.52</v>
      </c>
      <c r="TX14" s="308">
        <v>14753317.360000001</v>
      </c>
      <c r="TY14" s="308">
        <v>60755710.200000003</v>
      </c>
      <c r="TZ14" s="308">
        <v>15226857.130000001</v>
      </c>
      <c r="UA14" s="308">
        <v>5464554.9800000004</v>
      </c>
      <c r="UB14" s="308">
        <v>3441736.16</v>
      </c>
      <c r="UC14" s="308">
        <v>44253299.539999999</v>
      </c>
      <c r="UD14" s="308">
        <v>3080433.18</v>
      </c>
      <c r="UE14" s="308">
        <v>5829875.4100000001</v>
      </c>
      <c r="UF14" s="308">
        <v>5531909.0199999996</v>
      </c>
      <c r="UG14" s="308">
        <v>2045758.4300000002</v>
      </c>
      <c r="UH14" s="308">
        <v>26715523.760000002</v>
      </c>
      <c r="UI14" s="308">
        <v>20228345.850000001</v>
      </c>
      <c r="UJ14" s="308">
        <v>9276058.370000001</v>
      </c>
      <c r="UK14" s="308">
        <v>22485532.609999999</v>
      </c>
      <c r="UL14" s="308">
        <v>16116346.890000001</v>
      </c>
      <c r="UM14" s="308">
        <v>20357114.919999998</v>
      </c>
      <c r="UN14" s="308">
        <v>151526946.06999999</v>
      </c>
      <c r="UO14" s="308">
        <v>6696710.1399999997</v>
      </c>
      <c r="UP14" s="308">
        <v>6321402.2400000002</v>
      </c>
      <c r="UQ14" s="308">
        <v>26847239.82</v>
      </c>
      <c r="UR14" s="308">
        <v>2184587.4500000002</v>
      </c>
      <c r="US14" s="308">
        <v>5852702.2400000002</v>
      </c>
      <c r="UT14" s="308">
        <v>14295820.780000001</v>
      </c>
      <c r="UU14" s="308">
        <v>4516889.51</v>
      </c>
      <c r="UV14" s="308">
        <v>3809431.8200000003</v>
      </c>
      <c r="UW14" s="308">
        <v>7474083.6500000004</v>
      </c>
      <c r="UX14" s="308">
        <v>6969765.4100000001</v>
      </c>
      <c r="UY14" s="308">
        <v>16820753.280000001</v>
      </c>
      <c r="UZ14" s="308">
        <v>8844095.5</v>
      </c>
      <c r="VA14" s="308">
        <v>12974017.149999999</v>
      </c>
      <c r="VB14" s="308">
        <v>5600097.1600000001</v>
      </c>
      <c r="VC14" s="308">
        <v>5521811.0300000003</v>
      </c>
      <c r="VD14" s="308">
        <v>4632364.95</v>
      </c>
      <c r="VE14" s="308">
        <v>4449333.2300000004</v>
      </c>
      <c r="VF14" s="308">
        <v>10349000.6</v>
      </c>
      <c r="VG14" s="308">
        <v>2667317.29</v>
      </c>
      <c r="VH14" s="308">
        <v>2531843.9900000002</v>
      </c>
      <c r="VI14" s="308">
        <v>2819525.5</v>
      </c>
      <c r="VJ14" s="308">
        <v>55961734.460000001</v>
      </c>
      <c r="VK14" s="308">
        <v>6912642.1400000006</v>
      </c>
      <c r="VL14" s="308">
        <v>6483271.2300000004</v>
      </c>
      <c r="VM14" s="308">
        <v>16990774.350000001</v>
      </c>
      <c r="VN14" s="308">
        <v>10296421.99</v>
      </c>
      <c r="VO14" s="308">
        <v>12008565.02</v>
      </c>
      <c r="VP14" s="308">
        <v>10223946.629999999</v>
      </c>
      <c r="VQ14" s="308">
        <v>5387671.5299999993</v>
      </c>
      <c r="VR14" s="308">
        <v>2686450.26</v>
      </c>
      <c r="VS14" s="308">
        <v>22148710.130000003</v>
      </c>
      <c r="VT14" s="308">
        <v>6352526.1100000003</v>
      </c>
      <c r="VU14" s="308">
        <v>9978342.1400000006</v>
      </c>
      <c r="VV14" s="308">
        <v>15418415.01</v>
      </c>
      <c r="VW14" s="308">
        <v>15929676.460000001</v>
      </c>
      <c r="VX14" s="308">
        <v>8194443.3200000003</v>
      </c>
      <c r="VY14" s="308">
        <v>259981568.26000002</v>
      </c>
      <c r="VZ14" s="308">
        <v>17962407.189999998</v>
      </c>
      <c r="WA14" s="308">
        <v>9569502.3100000005</v>
      </c>
      <c r="WB14" s="308">
        <v>6456975.3799999999</v>
      </c>
      <c r="WC14" s="308">
        <v>6056264.7299999995</v>
      </c>
      <c r="WD14" s="308">
        <v>9439791.2600000016</v>
      </c>
      <c r="WE14" s="308">
        <v>23391983.280000001</v>
      </c>
      <c r="WF14" s="308">
        <v>16348432.93</v>
      </c>
      <c r="WG14" s="308">
        <v>7389668.29</v>
      </c>
      <c r="WH14" s="308">
        <v>11849825.039999999</v>
      </c>
      <c r="WI14" s="308">
        <v>8494125.0299999993</v>
      </c>
      <c r="WJ14" s="308">
        <v>21599959.890000001</v>
      </c>
      <c r="WK14" s="308">
        <v>4585413.16</v>
      </c>
      <c r="WL14" s="308">
        <v>15405534.08</v>
      </c>
      <c r="WM14" s="308">
        <v>20281392.59</v>
      </c>
      <c r="WN14" s="308">
        <v>8484298.620000001</v>
      </c>
      <c r="WO14" s="308">
        <v>3393112.0999999996</v>
      </c>
      <c r="WP14" s="308">
        <v>14045337.74</v>
      </c>
      <c r="WQ14" s="308">
        <v>10539062.390000001</v>
      </c>
      <c r="WR14" s="308">
        <v>21488024.800000001</v>
      </c>
      <c r="WS14" s="308">
        <v>31241556.749999996</v>
      </c>
      <c r="WT14" s="308">
        <v>5247310.37</v>
      </c>
      <c r="WU14" s="308">
        <v>2432819.2800000003</v>
      </c>
      <c r="WV14" s="308">
        <v>4173382.3</v>
      </c>
      <c r="WW14" s="308">
        <v>7189019.0000000009</v>
      </c>
      <c r="WX14" s="308">
        <v>2294808</v>
      </c>
      <c r="WY14" s="308">
        <v>2825417.4699999997</v>
      </c>
      <c r="WZ14" s="308">
        <v>4426513.92</v>
      </c>
      <c r="XA14" s="308">
        <v>31217048.370000001</v>
      </c>
      <c r="XB14" s="308">
        <v>4521623.03</v>
      </c>
      <c r="XC14" s="308">
        <v>5200687.3900000006</v>
      </c>
      <c r="XD14" s="308">
        <v>4224624.08</v>
      </c>
      <c r="XE14" s="308">
        <v>1265053.9099999999</v>
      </c>
      <c r="XF14" s="308">
        <v>137895700.47999999</v>
      </c>
      <c r="XG14" s="308">
        <v>9088218.4499999993</v>
      </c>
      <c r="XH14" s="308">
        <v>8399831.0199999996</v>
      </c>
      <c r="XI14" s="308">
        <v>65370391.239999995</v>
      </c>
      <c r="XJ14" s="308">
        <v>8485223.75</v>
      </c>
      <c r="XK14" s="308">
        <v>66718130.549999997</v>
      </c>
      <c r="XL14" s="308">
        <v>16232348.529999999</v>
      </c>
      <c r="XM14" s="308">
        <v>8010148.5500000007</v>
      </c>
      <c r="XN14" s="308">
        <v>13697070.09</v>
      </c>
      <c r="XO14" s="308">
        <v>14611817.77</v>
      </c>
      <c r="XP14" s="308">
        <v>12363179.629999999</v>
      </c>
      <c r="XQ14" s="308">
        <v>18403343.310000002</v>
      </c>
      <c r="XR14" s="308">
        <v>8762213.6799999997</v>
      </c>
      <c r="XS14" s="308">
        <v>5703831.2599999998</v>
      </c>
      <c r="XT14" s="308">
        <v>6887646.8799999999</v>
      </c>
      <c r="XU14" s="308">
        <v>5712183.8799999999</v>
      </c>
      <c r="XV14" s="308">
        <v>4653523.05</v>
      </c>
      <c r="XW14" s="308">
        <v>5835472.5500000007</v>
      </c>
      <c r="XX14" s="308">
        <v>8240365.21</v>
      </c>
      <c r="XY14" s="308">
        <v>18213163.66</v>
      </c>
      <c r="XZ14" s="308">
        <v>5289021.5199999996</v>
      </c>
      <c r="YA14" s="308">
        <v>4002985.94</v>
      </c>
      <c r="YB14" s="308">
        <v>3893425.96</v>
      </c>
      <c r="YC14" s="308">
        <v>128060397.83999999</v>
      </c>
      <c r="YD14" s="308">
        <v>5777807.9900000002</v>
      </c>
      <c r="YE14" s="308">
        <v>10910835.619999999</v>
      </c>
      <c r="YF14" s="308">
        <v>17611430.149999999</v>
      </c>
      <c r="YG14" s="308">
        <v>15585898.99</v>
      </c>
      <c r="YH14" s="308">
        <v>4649387.5600000005</v>
      </c>
      <c r="YI14" s="308">
        <v>10543903.619999999</v>
      </c>
      <c r="YJ14" s="308">
        <v>12056824.77</v>
      </c>
      <c r="YK14" s="308">
        <v>14524923.720000001</v>
      </c>
      <c r="YL14" s="308">
        <v>26437683.52</v>
      </c>
      <c r="YM14" s="308">
        <v>15297188.85</v>
      </c>
      <c r="YN14" s="308">
        <v>8236208.5000000009</v>
      </c>
      <c r="YO14" s="308">
        <v>4439420.8</v>
      </c>
      <c r="YP14" s="308">
        <v>15881225.689999999</v>
      </c>
      <c r="YQ14" s="308">
        <v>13332516.609999999</v>
      </c>
      <c r="YR14" s="308">
        <v>315082.77</v>
      </c>
      <c r="YS14" s="308">
        <v>40871325.140000001</v>
      </c>
      <c r="YT14" s="308">
        <v>42713790.420000002</v>
      </c>
      <c r="YU14" s="308">
        <v>6832831.8600000003</v>
      </c>
      <c r="YV14" s="308">
        <v>19640853.780000001</v>
      </c>
      <c r="YW14" s="308">
        <v>5515892.2599999998</v>
      </c>
      <c r="YX14" s="308">
        <v>6347468.6899999995</v>
      </c>
      <c r="YY14" s="308">
        <v>3172556.55</v>
      </c>
      <c r="YZ14" s="308">
        <v>4067446.73</v>
      </c>
      <c r="ZA14" s="308">
        <v>38060212.509999998</v>
      </c>
      <c r="ZB14" s="308">
        <v>5633153.0499999998</v>
      </c>
      <c r="ZC14" s="308">
        <v>10026046.710000001</v>
      </c>
      <c r="ZD14" s="308">
        <v>12751920.950000001</v>
      </c>
      <c r="ZE14" s="308">
        <v>4879955.7700000005</v>
      </c>
      <c r="ZF14" s="308">
        <v>6300362.8799999999</v>
      </c>
      <c r="ZG14" s="308">
        <v>13402525.34</v>
      </c>
      <c r="ZH14" s="308">
        <v>4717693.05</v>
      </c>
      <c r="ZI14" s="308">
        <v>18982767.800000001</v>
      </c>
      <c r="ZJ14" s="308">
        <v>148973576.54999998</v>
      </c>
      <c r="ZK14" s="308">
        <v>5032390.33</v>
      </c>
      <c r="ZL14" s="308">
        <v>10559778.41</v>
      </c>
      <c r="ZM14" s="308">
        <v>24804533.109999999</v>
      </c>
      <c r="ZN14" s="308">
        <v>13808021.52</v>
      </c>
      <c r="ZO14" s="308">
        <v>5612012.6699999999</v>
      </c>
      <c r="ZP14" s="308">
        <v>5717962.7800000003</v>
      </c>
      <c r="ZQ14" s="308">
        <v>9223623.8300000001</v>
      </c>
      <c r="ZR14" s="308">
        <v>14643716.969999999</v>
      </c>
      <c r="ZS14" s="308">
        <v>19863446.880000003</v>
      </c>
      <c r="ZT14" s="308">
        <v>153095.57999999999</v>
      </c>
      <c r="ZU14" s="308">
        <v>14921873.9</v>
      </c>
      <c r="ZV14" s="308">
        <v>4452485.79</v>
      </c>
      <c r="ZW14" s="308">
        <v>13363471.789999999</v>
      </c>
      <c r="ZX14" s="308">
        <v>3534240.0700000003</v>
      </c>
      <c r="ZY14" s="308">
        <v>4642921.51</v>
      </c>
      <c r="ZZ14" s="308">
        <v>5238674.1399999997</v>
      </c>
      <c r="AAA14" s="308">
        <v>3626186.2500000005</v>
      </c>
      <c r="AAB14" s="308">
        <v>19907989.289999999</v>
      </c>
      <c r="AAC14" s="308">
        <v>8396544.2300000004</v>
      </c>
      <c r="AAD14" s="308">
        <v>2452709.27</v>
      </c>
      <c r="AAE14" s="308">
        <v>1528706.2</v>
      </c>
      <c r="AAF14" s="308">
        <v>37076102.740000002</v>
      </c>
      <c r="AAG14" s="308">
        <v>4334920.46</v>
      </c>
      <c r="AAH14" s="308">
        <v>11567685.42</v>
      </c>
      <c r="AAI14" s="308">
        <v>9695795.6400000006</v>
      </c>
      <c r="AAJ14" s="308">
        <v>4244060.5600000005</v>
      </c>
      <c r="AAK14" s="308">
        <v>19939819.199999999</v>
      </c>
      <c r="AAL14" s="308">
        <v>3405813.98</v>
      </c>
      <c r="AAM14" s="308">
        <v>459768046.49000001</v>
      </c>
      <c r="AAN14" s="308">
        <v>8452766.1499999985</v>
      </c>
      <c r="AAO14" s="308">
        <v>4350297.99</v>
      </c>
      <c r="AAP14" s="308">
        <v>66730640.350000001</v>
      </c>
      <c r="AAQ14" s="308">
        <v>8250543.54</v>
      </c>
      <c r="AAR14" s="308">
        <v>6723205.75</v>
      </c>
      <c r="AAS14" s="308">
        <v>8584375.8599999994</v>
      </c>
      <c r="AAT14" s="308">
        <v>8884566.0799999982</v>
      </c>
      <c r="AAU14" s="308">
        <v>106260876.81</v>
      </c>
      <c r="AAV14" s="308">
        <v>4748294.76</v>
      </c>
      <c r="AAW14" s="308">
        <v>12378952.289999999</v>
      </c>
      <c r="AAX14" s="308">
        <v>72535506.100000009</v>
      </c>
      <c r="AAY14" s="308">
        <v>20840584.739999998</v>
      </c>
      <c r="AAZ14" s="308">
        <v>5356475.04</v>
      </c>
      <c r="ABA14" s="308">
        <v>4349028.03</v>
      </c>
      <c r="ABB14" s="308">
        <v>8549184.8599999994</v>
      </c>
      <c r="ABC14" s="308">
        <v>5174713.95</v>
      </c>
      <c r="ABD14" s="308">
        <v>4678004.09</v>
      </c>
      <c r="ABE14" s="308">
        <v>7202860.46</v>
      </c>
      <c r="ABF14" s="308">
        <v>133318457.21000001</v>
      </c>
      <c r="ABG14" s="308">
        <v>40627975.379999995</v>
      </c>
      <c r="ABH14" s="308">
        <v>3263308.2800000003</v>
      </c>
      <c r="ABI14" s="308">
        <v>4747137.22</v>
      </c>
      <c r="ABJ14" s="308">
        <v>3736571.29</v>
      </c>
      <c r="ABK14" s="308">
        <v>2885211.6599999997</v>
      </c>
      <c r="ABL14" s="308">
        <v>4168305.1</v>
      </c>
      <c r="ABM14" s="308">
        <v>37677286.390000001</v>
      </c>
      <c r="ABN14" s="308">
        <v>6003075.1999999993</v>
      </c>
      <c r="ABO14" s="308">
        <v>18270001.939999998</v>
      </c>
      <c r="ABP14" s="308">
        <v>6097409.9399999995</v>
      </c>
      <c r="ABQ14" s="308">
        <v>8167127.2400000002</v>
      </c>
      <c r="ABR14" s="308">
        <v>6460555.7400000002</v>
      </c>
      <c r="ABS14" s="308">
        <v>6393540.96</v>
      </c>
      <c r="ABT14" s="308">
        <v>18026277.049999997</v>
      </c>
      <c r="ABU14" s="308">
        <v>2775805.9000000004</v>
      </c>
      <c r="ABV14" s="308">
        <v>102481601.73</v>
      </c>
      <c r="ABW14" s="308">
        <v>4029822.33</v>
      </c>
      <c r="ABX14" s="308">
        <v>10263340.4</v>
      </c>
      <c r="ABY14" s="308">
        <v>5194324.4799999995</v>
      </c>
      <c r="ABZ14" s="308">
        <v>3917939.4000000004</v>
      </c>
      <c r="ACA14" s="308">
        <v>86391650.140000001</v>
      </c>
      <c r="ACB14" s="308">
        <v>3451634.71</v>
      </c>
      <c r="ACC14" s="308">
        <v>5606547.6099999994</v>
      </c>
      <c r="ACD14" s="308">
        <v>6944087.6200000001</v>
      </c>
      <c r="ACE14" s="308">
        <v>7035327.4500000002</v>
      </c>
      <c r="ACF14" s="308">
        <v>5388041.2799999993</v>
      </c>
      <c r="ACG14" s="308">
        <v>216734652.91000003</v>
      </c>
      <c r="ACH14" s="308">
        <v>4199165.0600000005</v>
      </c>
      <c r="ACI14" s="308">
        <v>17008344.460000001</v>
      </c>
      <c r="ACJ14" s="308">
        <v>63585617.939999998</v>
      </c>
      <c r="ACK14" s="308">
        <v>1520101.9899999998</v>
      </c>
      <c r="ACL14" s="308">
        <v>1176099.3399999999</v>
      </c>
      <c r="ACM14" s="308">
        <v>8322862.3900000006</v>
      </c>
      <c r="ACN14" s="308">
        <v>20713767.050000001</v>
      </c>
      <c r="ACO14" s="308">
        <v>26302389.780000001</v>
      </c>
      <c r="ACP14" s="308">
        <v>10720630.41</v>
      </c>
      <c r="ACQ14" s="308">
        <v>6672391</v>
      </c>
      <c r="ACR14" s="308">
        <v>6151929.1899999995</v>
      </c>
      <c r="ACS14" s="308">
        <v>3868233.17</v>
      </c>
      <c r="ACT14" s="308">
        <v>16353114.689999999</v>
      </c>
      <c r="ACU14" s="308">
        <v>16242988.020000001</v>
      </c>
      <c r="ACV14" s="308">
        <v>14689406.699999999</v>
      </c>
      <c r="ACW14" s="308">
        <v>3183933.02</v>
      </c>
      <c r="ACX14" s="308">
        <v>4008702.55</v>
      </c>
      <c r="ACY14" s="308">
        <v>3901759.44</v>
      </c>
      <c r="ACZ14" s="308">
        <v>1077316.3</v>
      </c>
      <c r="ADA14" s="308">
        <v>4533055.6906000003</v>
      </c>
      <c r="ADB14" s="308">
        <v>18002238.149999999</v>
      </c>
      <c r="ADC14" s="308">
        <v>3007202.1500000004</v>
      </c>
      <c r="ADD14" s="308">
        <v>22940231.400000002</v>
      </c>
      <c r="ADE14" s="308">
        <v>41858642.500000007</v>
      </c>
      <c r="ADF14" s="308">
        <v>5406800.8700000001</v>
      </c>
      <c r="ADG14" s="308">
        <v>3320235.21</v>
      </c>
      <c r="ADH14" s="308">
        <v>4672351.68</v>
      </c>
      <c r="ADI14" s="308">
        <v>3742324.4699999997</v>
      </c>
      <c r="ADJ14" s="308">
        <v>5437746.0800000001</v>
      </c>
      <c r="ADK14" s="308">
        <v>5218277.6400000006</v>
      </c>
      <c r="ADL14" s="308">
        <v>4618193.3499999996</v>
      </c>
      <c r="ADM14" s="308">
        <v>142811628.03</v>
      </c>
      <c r="ADN14" s="308">
        <v>15124241.030000001</v>
      </c>
      <c r="ADO14" s="308">
        <v>14575771.41</v>
      </c>
      <c r="ADP14" s="308">
        <v>53759680.43</v>
      </c>
      <c r="ADQ14" s="308">
        <v>3351565.39</v>
      </c>
      <c r="ADR14" s="308">
        <v>5857923.75</v>
      </c>
      <c r="ADS14" s="308">
        <v>5495496.4299999997</v>
      </c>
      <c r="ADT14" s="308">
        <v>3502520.9</v>
      </c>
      <c r="ADU14" s="308">
        <v>353154385.99000007</v>
      </c>
      <c r="ADV14" s="308">
        <v>54200362.390000001</v>
      </c>
      <c r="ADW14" s="308">
        <v>16462800.380000001</v>
      </c>
      <c r="ADX14" s="308">
        <v>4844908.1099999994</v>
      </c>
      <c r="ADY14" s="308">
        <v>4597289.2</v>
      </c>
      <c r="ADZ14" s="308">
        <v>6509619</v>
      </c>
      <c r="AEA14" s="308">
        <v>4948193.4800000004</v>
      </c>
      <c r="AEB14" s="308">
        <v>5799041.3699999992</v>
      </c>
      <c r="AEC14" s="308">
        <v>3365699.12</v>
      </c>
      <c r="AED14" s="308">
        <v>4608152.95</v>
      </c>
      <c r="AEE14" s="308">
        <v>5699489.79</v>
      </c>
      <c r="AEF14" s="308">
        <v>8165608.29</v>
      </c>
      <c r="AEG14" s="308">
        <v>5933646.0300000003</v>
      </c>
      <c r="AEH14" s="308">
        <v>4434793.99</v>
      </c>
      <c r="AEI14" s="308">
        <v>5698655.1000000006</v>
      </c>
      <c r="AEJ14" s="308">
        <v>7933745.5099999998</v>
      </c>
      <c r="AEK14" s="308">
        <v>6307161.0300000003</v>
      </c>
      <c r="AEL14" s="308">
        <v>16885121.579999998</v>
      </c>
      <c r="AEM14" s="308">
        <v>2974724.4699999997</v>
      </c>
      <c r="AEN14" s="308">
        <v>9152288.540000001</v>
      </c>
      <c r="AEO14" s="308">
        <v>196371910.11000001</v>
      </c>
      <c r="AEP14" s="308">
        <v>22189973.84</v>
      </c>
      <c r="AEQ14" s="308">
        <v>23691969.050000001</v>
      </c>
      <c r="AER14" s="308">
        <v>6862510.5800000001</v>
      </c>
      <c r="AES14" s="308">
        <v>7234149.96</v>
      </c>
      <c r="AET14" s="308">
        <v>27499750.23</v>
      </c>
      <c r="AEU14" s="308">
        <v>4966474.9800000004</v>
      </c>
      <c r="AEV14" s="308">
        <v>8107023.3100000005</v>
      </c>
      <c r="AEW14" s="308">
        <v>5694700.1500000004</v>
      </c>
      <c r="AEX14" s="308">
        <v>13618007.979999999</v>
      </c>
      <c r="AEY14" s="308">
        <v>84276553.780000016</v>
      </c>
      <c r="AEZ14" s="308">
        <v>51289531.509999998</v>
      </c>
      <c r="AFA14" s="308">
        <v>18593012.609999999</v>
      </c>
      <c r="AFB14" s="308">
        <v>12860544.950000001</v>
      </c>
      <c r="AFC14" s="308">
        <v>21262887.799999997</v>
      </c>
      <c r="AFD14" s="308">
        <v>17117185.23</v>
      </c>
      <c r="AFE14" s="308">
        <v>10610044.219999999</v>
      </c>
      <c r="AFF14" s="308">
        <v>14338157.450000001</v>
      </c>
      <c r="AFG14" s="308">
        <v>9095218.6400000006</v>
      </c>
      <c r="AFH14" s="308">
        <v>12268301.17</v>
      </c>
      <c r="AFI14" s="308">
        <v>10397356.870000001</v>
      </c>
      <c r="AFJ14" s="308">
        <v>10618720.34</v>
      </c>
      <c r="AFK14" s="308">
        <v>13225249.24</v>
      </c>
      <c r="AFL14" s="308">
        <v>81650774.279999986</v>
      </c>
      <c r="AFM14" s="308">
        <v>23768789.390000001</v>
      </c>
      <c r="AFN14" s="308">
        <v>11964147.6</v>
      </c>
      <c r="AFO14" s="308">
        <v>11794312.029999999</v>
      </c>
      <c r="AFP14" s="308">
        <v>14289547.67</v>
      </c>
      <c r="AFQ14" s="308">
        <v>8723308.4399999995</v>
      </c>
      <c r="AFR14" s="308">
        <v>12914261.25</v>
      </c>
      <c r="AFS14" s="308">
        <v>17580224.170000002</v>
      </c>
      <c r="AFT14" s="308">
        <v>15386307.549999999</v>
      </c>
      <c r="AFU14" s="308">
        <v>7285980.9000000004</v>
      </c>
      <c r="AFV14" s="308">
        <v>18735538.649999999</v>
      </c>
      <c r="AFW14" s="308">
        <v>7510775.1500000004</v>
      </c>
      <c r="AFX14" s="308">
        <v>104869206.32000001</v>
      </c>
      <c r="AFY14" s="308">
        <v>7847506.7800000003</v>
      </c>
      <c r="AFZ14" s="308">
        <v>5208112.17</v>
      </c>
      <c r="AGA14" s="308">
        <v>6061681.8099999996</v>
      </c>
      <c r="AGB14" s="308">
        <v>16952568.119999997</v>
      </c>
      <c r="AGC14" s="308">
        <v>5685686.8900000006</v>
      </c>
      <c r="AGD14" s="308">
        <v>5302016.18</v>
      </c>
      <c r="AGE14" s="308">
        <v>5702813.1100000003</v>
      </c>
      <c r="AGF14" s="308">
        <v>4014822.41</v>
      </c>
      <c r="AGG14" s="308">
        <v>7131486.1600000001</v>
      </c>
      <c r="AGH14" s="308">
        <v>5681490.5800000001</v>
      </c>
      <c r="AGI14" s="308">
        <v>139154817.15000001</v>
      </c>
      <c r="AGJ14" s="308">
        <v>26118749.18</v>
      </c>
      <c r="AGK14" s="308">
        <v>14651576.02</v>
      </c>
      <c r="AGL14" s="308">
        <v>8107636.1399999997</v>
      </c>
      <c r="AGM14" s="308">
        <v>28535897.16</v>
      </c>
      <c r="AGN14" s="308">
        <v>23606609.539999999</v>
      </c>
      <c r="AGO14" s="308">
        <v>14103952.67</v>
      </c>
      <c r="AGP14" s="308">
        <v>8444929.9699999988</v>
      </c>
      <c r="AGQ14" s="308">
        <v>229841751.23999998</v>
      </c>
      <c r="AGR14" s="308">
        <v>139016490.00999999</v>
      </c>
      <c r="AGS14" s="308">
        <v>6252079.4399999995</v>
      </c>
      <c r="AGT14" s="308">
        <v>30397073.030000001</v>
      </c>
      <c r="AGU14" s="308">
        <v>29177957.410000004</v>
      </c>
      <c r="AGV14" s="308">
        <v>13284957.050000001</v>
      </c>
      <c r="AGW14" s="308">
        <v>25366547.350000001</v>
      </c>
      <c r="AGX14" s="308">
        <v>12973404.49</v>
      </c>
      <c r="AGY14" s="308">
        <v>4377188.45</v>
      </c>
      <c r="AGZ14" s="308">
        <v>9429678.4899999984</v>
      </c>
      <c r="AHA14" s="308">
        <v>17781942.649999999</v>
      </c>
      <c r="AHB14" s="308">
        <v>8242974.9000000004</v>
      </c>
      <c r="AHC14" s="308">
        <v>4918450.08</v>
      </c>
      <c r="AHD14" s="308">
        <v>7633873.0800000001</v>
      </c>
      <c r="AHE14" s="308">
        <v>10744648.729999999</v>
      </c>
      <c r="AHF14" s="308">
        <v>8188242.7999999998</v>
      </c>
      <c r="AHG14" s="308">
        <v>4953850.0299999993</v>
      </c>
      <c r="AHH14" s="308">
        <v>33866600.18</v>
      </c>
      <c r="AHI14" s="308">
        <v>6164107.8600000003</v>
      </c>
      <c r="AHJ14" s="308">
        <v>8483489.2600000016</v>
      </c>
      <c r="AHK14" s="308">
        <v>6006504.29</v>
      </c>
      <c r="AHL14" s="308">
        <v>13548175.07</v>
      </c>
      <c r="AHM14" s="308">
        <v>8325698.2600000007</v>
      </c>
      <c r="AHN14" s="308">
        <v>3807365.5700000003</v>
      </c>
      <c r="AHO14" s="308">
        <v>19920090064.980499</v>
      </c>
    </row>
    <row r="15" spans="1:899" ht="21" x14ac:dyDescent="0.4">
      <c r="A15" s="297" t="s">
        <v>18</v>
      </c>
      <c r="B15" s="297" t="s">
        <v>653</v>
      </c>
      <c r="C15" s="308">
        <v>178074106.66</v>
      </c>
      <c r="D15" s="308">
        <v>6107807.7599999998</v>
      </c>
      <c r="E15" s="308">
        <v>8470781.0199999996</v>
      </c>
      <c r="F15" s="308">
        <v>2659824.7800000003</v>
      </c>
      <c r="G15" s="308">
        <v>8158275.9299999997</v>
      </c>
      <c r="H15" s="308">
        <v>3209068.16</v>
      </c>
      <c r="I15" s="308">
        <v>7817226.3899999997</v>
      </c>
      <c r="J15" s="308">
        <v>8606033.3399999999</v>
      </c>
      <c r="K15" s="308">
        <v>4355170.1399999997</v>
      </c>
      <c r="L15" s="308">
        <v>13518535.029999999</v>
      </c>
      <c r="M15" s="308">
        <v>3438687.29</v>
      </c>
      <c r="N15" s="308">
        <v>3298081.47</v>
      </c>
      <c r="O15" s="308">
        <v>1997651.56</v>
      </c>
      <c r="P15" s="308">
        <v>3923466.16</v>
      </c>
      <c r="Q15" s="308">
        <v>3494597.53</v>
      </c>
      <c r="R15" s="308">
        <v>33440833.539999999</v>
      </c>
      <c r="S15" s="308">
        <v>4367758.2300000004</v>
      </c>
      <c r="T15" s="308">
        <v>3995982.84</v>
      </c>
      <c r="U15" s="308">
        <v>171388887.04999998</v>
      </c>
      <c r="V15" s="308">
        <v>9202616.8599999994</v>
      </c>
      <c r="W15" s="308">
        <v>4559191.6500000004</v>
      </c>
      <c r="X15" s="308">
        <v>5030403.2</v>
      </c>
      <c r="Y15" s="308">
        <v>12767547.16</v>
      </c>
      <c r="Z15" s="308">
        <v>5323885.82</v>
      </c>
      <c r="AA15" s="308">
        <v>1395709.78</v>
      </c>
      <c r="AB15" s="308">
        <v>9079952.6099999994</v>
      </c>
      <c r="AC15" s="308">
        <v>49351889.079999998</v>
      </c>
      <c r="AD15" s="308">
        <v>3042665.75</v>
      </c>
      <c r="AE15" s="308">
        <v>4773670.8499999996</v>
      </c>
      <c r="AF15" s="308">
        <v>2030804.46</v>
      </c>
      <c r="AG15" s="308">
        <v>33545606.030000001</v>
      </c>
      <c r="AH15" s="308">
        <v>4892794.71</v>
      </c>
      <c r="AI15" s="308">
        <v>6033226.5899999999</v>
      </c>
      <c r="AJ15" s="308">
        <v>1784812.51</v>
      </c>
      <c r="AK15" s="308">
        <v>5541025.0199999996</v>
      </c>
      <c r="AL15" s="308">
        <v>3419559.01</v>
      </c>
      <c r="AM15" s="308">
        <v>1099074.67</v>
      </c>
      <c r="AN15" s="308">
        <v>2723536.18</v>
      </c>
      <c r="AO15" s="308">
        <v>2335000</v>
      </c>
      <c r="AP15" s="308">
        <v>1553135.38</v>
      </c>
      <c r="AQ15" s="308">
        <v>1646904.81</v>
      </c>
      <c r="AR15" s="308">
        <v>18770563.920000002</v>
      </c>
      <c r="AS15" s="308">
        <v>102395521.38</v>
      </c>
      <c r="AT15" s="308">
        <v>928030</v>
      </c>
      <c r="AU15" s="308">
        <v>1075349.1200000001</v>
      </c>
      <c r="AV15" s="308">
        <v>2185149.94</v>
      </c>
      <c r="AW15" s="308">
        <v>15924388.939999999</v>
      </c>
      <c r="AX15" s="308">
        <v>3556412.75</v>
      </c>
      <c r="AY15" s="308">
        <v>1376160</v>
      </c>
      <c r="AZ15" s="308">
        <v>2041921.17</v>
      </c>
      <c r="BA15" s="308">
        <v>1068153.9300000002</v>
      </c>
      <c r="BB15" s="308">
        <v>3396053.39</v>
      </c>
      <c r="BC15" s="308">
        <v>916666.66</v>
      </c>
      <c r="BD15" s="308">
        <v>2189000</v>
      </c>
      <c r="BE15" s="308">
        <v>4690008.6399999997</v>
      </c>
      <c r="BF15" s="308">
        <v>0</v>
      </c>
      <c r="BG15" s="308">
        <v>0</v>
      </c>
      <c r="BH15" s="308">
        <v>178044805.38</v>
      </c>
      <c r="BI15" s="308">
        <v>14870362.08</v>
      </c>
      <c r="BJ15" s="308">
        <v>2842286.32</v>
      </c>
      <c r="BK15" s="308">
        <v>1306912</v>
      </c>
      <c r="BL15" s="308">
        <v>3677720.03</v>
      </c>
      <c r="BM15" s="308">
        <v>4695484.68</v>
      </c>
      <c r="BN15" s="308">
        <v>2873626.36</v>
      </c>
      <c r="BO15" s="308">
        <v>0</v>
      </c>
      <c r="BP15" s="308">
        <v>0</v>
      </c>
      <c r="BQ15" s="308">
        <v>116246924.13</v>
      </c>
      <c r="BR15" s="308">
        <v>18574635</v>
      </c>
      <c r="BS15" s="308">
        <v>2290199.0699999998</v>
      </c>
      <c r="BT15" s="308">
        <v>3536967.8</v>
      </c>
      <c r="BU15" s="308">
        <v>4841770.74</v>
      </c>
      <c r="BV15" s="308">
        <v>3469490.95</v>
      </c>
      <c r="BW15" s="308">
        <v>1585968.51</v>
      </c>
      <c r="BX15" s="308">
        <v>5224878.22</v>
      </c>
      <c r="BY15" s="308">
        <v>11176503.120000001</v>
      </c>
      <c r="BZ15" s="308">
        <v>11225675.07</v>
      </c>
      <c r="CA15" s="308">
        <v>11165777.75</v>
      </c>
      <c r="CB15" s="308">
        <v>85374362.980000004</v>
      </c>
      <c r="CC15" s="308">
        <v>11446294.18</v>
      </c>
      <c r="CD15" s="308">
        <v>11093700</v>
      </c>
      <c r="CE15" s="308">
        <v>42344800.509999998</v>
      </c>
      <c r="CF15" s="308">
        <v>75510820.349999994</v>
      </c>
      <c r="CG15" s="308">
        <v>2231497.2799999998</v>
      </c>
      <c r="CH15" s="308">
        <v>8050898.6200000001</v>
      </c>
      <c r="CI15" s="308">
        <v>2082500.19</v>
      </c>
      <c r="CJ15" s="308">
        <v>2855680.74</v>
      </c>
      <c r="CK15" s="308">
        <v>2577597.2599999998</v>
      </c>
      <c r="CL15" s="308">
        <v>3109668.99</v>
      </c>
      <c r="CM15" s="308">
        <v>9537224.2599999998</v>
      </c>
      <c r="CN15" s="308">
        <v>388096.96</v>
      </c>
      <c r="CO15" s="308">
        <v>2510942.08</v>
      </c>
      <c r="CP15" s="308">
        <v>2155000.91</v>
      </c>
      <c r="CQ15" s="308">
        <v>2656982.64</v>
      </c>
      <c r="CR15" s="308">
        <v>2408889.4500000002</v>
      </c>
      <c r="CS15" s="308">
        <v>89341023.319999993</v>
      </c>
      <c r="CT15" s="308">
        <v>5073106</v>
      </c>
      <c r="CU15" s="308">
        <v>4949993.59</v>
      </c>
      <c r="CV15" s="308">
        <v>15767322.390000001</v>
      </c>
      <c r="CW15" s="308">
        <v>1646033.07</v>
      </c>
      <c r="CX15" s="308">
        <v>4462628.4800000004</v>
      </c>
      <c r="CY15" s="308">
        <v>10161322.560000001</v>
      </c>
      <c r="CZ15" s="308">
        <v>1492674.92</v>
      </c>
      <c r="DA15" s="308">
        <v>110562601.67</v>
      </c>
      <c r="DB15" s="308">
        <v>158378780.10999998</v>
      </c>
      <c r="DC15" s="308">
        <v>2249269.56</v>
      </c>
      <c r="DD15" s="308">
        <v>2453078.23</v>
      </c>
      <c r="DE15" s="308">
        <v>46169869.729999997</v>
      </c>
      <c r="DF15" s="308">
        <v>5449578.7300000004</v>
      </c>
      <c r="DG15" s="308">
        <v>3884895.29</v>
      </c>
      <c r="DH15" s="308">
        <v>2568258.5600000001</v>
      </c>
      <c r="DI15" s="308">
        <v>2242893.6</v>
      </c>
      <c r="DJ15" s="308">
        <v>200643686.42999998</v>
      </c>
      <c r="DK15" s="308">
        <v>11592997.16</v>
      </c>
      <c r="DL15" s="308">
        <v>4901546.5999999996</v>
      </c>
      <c r="DM15" s="308">
        <v>10956139.57</v>
      </c>
      <c r="DN15" s="308">
        <v>17810000.59</v>
      </c>
      <c r="DO15" s="308">
        <v>27324559.98</v>
      </c>
      <c r="DP15" s="308">
        <v>32343059.43</v>
      </c>
      <c r="DQ15" s="308">
        <v>3020985.94</v>
      </c>
      <c r="DR15" s="308">
        <v>58225026.830000006</v>
      </c>
      <c r="DS15" s="308">
        <v>72005574.010000005</v>
      </c>
      <c r="DT15" s="308">
        <v>5477040.0899999999</v>
      </c>
      <c r="DU15" s="308">
        <v>6327722.1100000003</v>
      </c>
      <c r="DV15" s="308">
        <v>9195586.7300000004</v>
      </c>
      <c r="DW15" s="308">
        <v>3526685.4</v>
      </c>
      <c r="DX15" s="308">
        <v>7082153.3499999996</v>
      </c>
      <c r="DY15" s="308">
        <v>4143072.08</v>
      </c>
      <c r="DZ15" s="308">
        <v>1022972.96</v>
      </c>
      <c r="EA15" s="308">
        <v>2138270.44</v>
      </c>
      <c r="EB15" s="308">
        <v>2238564.21</v>
      </c>
      <c r="EC15" s="308">
        <v>14689279.390000001</v>
      </c>
      <c r="ED15" s="308">
        <v>59608003.939999998</v>
      </c>
      <c r="EE15" s="308">
        <v>34224296.530000001</v>
      </c>
      <c r="EF15" s="308">
        <v>3512526.95</v>
      </c>
      <c r="EG15" s="308">
        <v>3681323.4</v>
      </c>
      <c r="EH15" s="308">
        <v>3177855.16</v>
      </c>
      <c r="EI15" s="308">
        <v>4675150</v>
      </c>
      <c r="EJ15" s="308">
        <v>7632128.4500000002</v>
      </c>
      <c r="EK15" s="308">
        <v>4944049.8100000005</v>
      </c>
      <c r="EL15" s="308">
        <v>5130286.55</v>
      </c>
      <c r="EM15" s="308">
        <v>159138167.59999999</v>
      </c>
      <c r="EN15" s="308">
        <v>3144533.77</v>
      </c>
      <c r="EO15" s="308">
        <v>2662174</v>
      </c>
      <c r="EP15" s="308">
        <v>2211453.87</v>
      </c>
      <c r="EQ15" s="308">
        <v>601006.16</v>
      </c>
      <c r="ER15" s="308">
        <v>2211000</v>
      </c>
      <c r="ES15" s="308">
        <v>5985000</v>
      </c>
      <c r="ET15" s="308">
        <v>1786500</v>
      </c>
      <c r="EU15" s="308">
        <v>1416983.06</v>
      </c>
      <c r="EV15" s="308">
        <v>62710428.490000002</v>
      </c>
      <c r="EW15" s="308">
        <v>1145123.32</v>
      </c>
      <c r="EX15" s="308">
        <v>4043368</v>
      </c>
      <c r="EY15" s="308">
        <v>6838508.1100000003</v>
      </c>
      <c r="EZ15" s="308">
        <v>5276959.63</v>
      </c>
      <c r="FA15" s="308">
        <v>3868136.75</v>
      </c>
      <c r="FB15" s="308">
        <v>4905736.92</v>
      </c>
      <c r="FC15" s="308">
        <v>2395057.2200000002</v>
      </c>
      <c r="FD15" s="308">
        <v>12687689.620000001</v>
      </c>
      <c r="FE15" s="308">
        <v>3753385.88</v>
      </c>
      <c r="FF15" s="308">
        <v>1822891.35</v>
      </c>
      <c r="FG15" s="308">
        <v>3289561.31</v>
      </c>
      <c r="FH15" s="308">
        <v>201020731.56999999</v>
      </c>
      <c r="FI15" s="308">
        <v>2240000</v>
      </c>
      <c r="FJ15" s="308">
        <v>0</v>
      </c>
      <c r="FK15" s="308">
        <v>155000</v>
      </c>
      <c r="FL15" s="308">
        <v>1579309.2</v>
      </c>
      <c r="FM15" s="308">
        <v>2965605.9</v>
      </c>
      <c r="FN15" s="308">
        <v>286661.75</v>
      </c>
      <c r="FO15" s="308">
        <v>171133.25</v>
      </c>
      <c r="FP15" s="308">
        <v>342284017.26999998</v>
      </c>
      <c r="FQ15" s="308">
        <v>8597607.2400000002</v>
      </c>
      <c r="FR15" s="308">
        <v>11235227.949999999</v>
      </c>
      <c r="FS15" s="308">
        <v>3210887.11</v>
      </c>
      <c r="FT15" s="308">
        <v>4356900</v>
      </c>
      <c r="FU15" s="308">
        <v>5412705.8700000001</v>
      </c>
      <c r="FV15" s="308">
        <v>69406131.179999992</v>
      </c>
      <c r="FW15" s="308">
        <v>9809777.5800000001</v>
      </c>
      <c r="FX15" s="308">
        <v>4792212.4000000004</v>
      </c>
      <c r="FY15" s="308">
        <v>9999208.870000001</v>
      </c>
      <c r="FZ15" s="308">
        <v>42074351.710000001</v>
      </c>
      <c r="GA15" s="308">
        <v>2917750.19</v>
      </c>
      <c r="GB15" s="308">
        <v>2006000</v>
      </c>
      <c r="GC15" s="308">
        <v>1018843.06</v>
      </c>
      <c r="GD15" s="308">
        <v>98406311.659999996</v>
      </c>
      <c r="GE15" s="308">
        <v>1944006.65</v>
      </c>
      <c r="GF15" s="308">
        <v>4228751.17</v>
      </c>
      <c r="GG15" s="308">
        <v>33480024.420000002</v>
      </c>
      <c r="GH15" s="308">
        <v>1930809.92</v>
      </c>
      <c r="GI15" s="308">
        <v>6066595.1500000004</v>
      </c>
      <c r="GJ15" s="308">
        <v>2716033.53</v>
      </c>
      <c r="GK15" s="308">
        <v>3326711.79</v>
      </c>
      <c r="GL15" s="308">
        <v>5659797.1799999997</v>
      </c>
      <c r="GM15" s="308">
        <v>7747483.5600000005</v>
      </c>
      <c r="GN15" s="308">
        <v>6632960</v>
      </c>
      <c r="GO15" s="308">
        <v>8145983.6799999997</v>
      </c>
      <c r="GP15" s="308">
        <v>40214097.240000002</v>
      </c>
      <c r="GQ15" s="308">
        <v>1915006.76</v>
      </c>
      <c r="GR15" s="308">
        <v>1358082.95</v>
      </c>
      <c r="GS15" s="308">
        <v>2901547.87</v>
      </c>
      <c r="GT15" s="308">
        <v>1068613.2</v>
      </c>
      <c r="GU15" s="308">
        <v>2456328.86</v>
      </c>
      <c r="GV15" s="308">
        <v>2349647.46</v>
      </c>
      <c r="GW15" s="308">
        <v>889208.3</v>
      </c>
      <c r="GX15" s="308">
        <v>12084569.810000001</v>
      </c>
      <c r="GY15" s="308">
        <v>1515334.19</v>
      </c>
      <c r="GZ15" s="308">
        <v>3140487.85</v>
      </c>
      <c r="HA15" s="308">
        <v>10732583.35</v>
      </c>
      <c r="HB15" s="308">
        <v>92539464.989999995</v>
      </c>
      <c r="HC15" s="308">
        <v>3937530.47</v>
      </c>
      <c r="HD15" s="308">
        <v>5646838.8799999999</v>
      </c>
      <c r="HE15" s="308">
        <v>95118298.870000005</v>
      </c>
      <c r="HF15" s="308">
        <v>4568789.1500000004</v>
      </c>
      <c r="HG15" s="308">
        <v>4854471.21</v>
      </c>
      <c r="HH15" s="308">
        <v>1711269.8900000001</v>
      </c>
      <c r="HI15" s="308">
        <v>111482942.89</v>
      </c>
      <c r="HJ15" s="308">
        <v>16227700</v>
      </c>
      <c r="HK15" s="308">
        <v>4680075.6500000004</v>
      </c>
      <c r="HL15" s="308">
        <v>3561813.9</v>
      </c>
      <c r="HM15" s="308">
        <v>1491726.82</v>
      </c>
      <c r="HN15" s="308">
        <v>1682800</v>
      </c>
      <c r="HO15" s="308">
        <v>3416481.83</v>
      </c>
      <c r="HP15" s="308">
        <v>1090645.1499999999</v>
      </c>
      <c r="HQ15" s="308">
        <v>123996806.72</v>
      </c>
      <c r="HR15" s="308">
        <v>77120138.530000001</v>
      </c>
      <c r="HS15" s="308">
        <v>1419234.84</v>
      </c>
      <c r="HT15" s="308">
        <v>15162556.199999999</v>
      </c>
      <c r="HU15" s="308">
        <v>2845719.96</v>
      </c>
      <c r="HV15" s="308">
        <v>728223.26</v>
      </c>
      <c r="HW15" s="308">
        <v>16295254.789999999</v>
      </c>
      <c r="HX15" s="308">
        <v>1144000.22</v>
      </c>
      <c r="HY15" s="308">
        <v>1500338.22</v>
      </c>
      <c r="HZ15" s="308">
        <v>970705.72</v>
      </c>
      <c r="IA15" s="308">
        <v>1986398.37</v>
      </c>
      <c r="IB15" s="308">
        <v>10702122.560000001</v>
      </c>
      <c r="IC15" s="308">
        <v>466597.91</v>
      </c>
      <c r="ID15" s="308">
        <v>1249775.99</v>
      </c>
      <c r="IE15" s="308">
        <v>9099398.0999999996</v>
      </c>
      <c r="IF15" s="308">
        <v>579558.96</v>
      </c>
      <c r="IG15" s="308">
        <v>34898238.850000001</v>
      </c>
      <c r="IH15" s="308">
        <v>30102718.460000001</v>
      </c>
      <c r="II15" s="308">
        <v>3688320.4</v>
      </c>
      <c r="IJ15" s="308">
        <v>6908000</v>
      </c>
      <c r="IK15" s="308">
        <v>5969633.9500000002</v>
      </c>
      <c r="IL15" s="308">
        <v>2345615.4300000002</v>
      </c>
      <c r="IM15" s="308">
        <v>1860378.75</v>
      </c>
      <c r="IN15" s="308">
        <v>1024298.47</v>
      </c>
      <c r="IO15" s="308">
        <v>1398429.85</v>
      </c>
      <c r="IP15" s="308">
        <v>16511833</v>
      </c>
      <c r="IQ15" s="308">
        <v>1870185.67</v>
      </c>
      <c r="IR15" s="308">
        <v>140511050.07999998</v>
      </c>
      <c r="IS15" s="308">
        <v>10951840.699999999</v>
      </c>
      <c r="IT15" s="308">
        <v>3518244.04</v>
      </c>
      <c r="IU15" s="308">
        <v>2919894.46</v>
      </c>
      <c r="IV15" s="308">
        <v>5110280.88</v>
      </c>
      <c r="IW15" s="308">
        <v>843199.92</v>
      </c>
      <c r="IX15" s="308">
        <v>2193438.83</v>
      </c>
      <c r="IY15" s="308">
        <v>30204.95</v>
      </c>
      <c r="IZ15" s="308">
        <v>763926.43</v>
      </c>
      <c r="JA15" s="308">
        <v>2021404.44</v>
      </c>
      <c r="JB15" s="308">
        <v>2644552.11</v>
      </c>
      <c r="JC15" s="308">
        <v>1315167.49</v>
      </c>
      <c r="JD15" s="308">
        <v>57304118.909999996</v>
      </c>
      <c r="JE15" s="308">
        <v>6139733.3499999996</v>
      </c>
      <c r="JF15" s="308">
        <v>1406000</v>
      </c>
      <c r="JG15" s="308">
        <v>1861354.89</v>
      </c>
      <c r="JH15" s="308">
        <v>852235.71</v>
      </c>
      <c r="JI15" s="308">
        <v>896638.8</v>
      </c>
      <c r="JJ15" s="308">
        <v>11013440.43</v>
      </c>
      <c r="JK15" s="308">
        <v>3959666.2199999997</v>
      </c>
      <c r="JL15" s="308">
        <v>3885362.8600000003</v>
      </c>
      <c r="JM15" s="308">
        <v>15652868.970000001</v>
      </c>
      <c r="JN15" s="308">
        <v>1634389.19</v>
      </c>
      <c r="JO15" s="308">
        <v>3271898.88</v>
      </c>
      <c r="JP15" s="308">
        <v>3660826.21</v>
      </c>
      <c r="JQ15" s="308">
        <v>169433202.18000001</v>
      </c>
      <c r="JR15" s="308">
        <v>71239688.079999998</v>
      </c>
      <c r="JS15" s="308">
        <v>1446021.34</v>
      </c>
      <c r="JT15" s="308">
        <v>487754</v>
      </c>
      <c r="JU15" s="308">
        <v>2724071.95</v>
      </c>
      <c r="JV15" s="308">
        <v>0</v>
      </c>
      <c r="JW15" s="308">
        <v>4381353.79</v>
      </c>
      <c r="JX15" s="308">
        <v>2310000</v>
      </c>
      <c r="JY15" s="308">
        <v>1303705.6599999999</v>
      </c>
      <c r="JZ15" s="308">
        <v>4848516.03</v>
      </c>
      <c r="KA15" s="308">
        <v>2780628.95</v>
      </c>
      <c r="KB15" s="308">
        <v>1840712.31</v>
      </c>
      <c r="KC15" s="308">
        <v>2576796.0699999998</v>
      </c>
      <c r="KD15" s="308">
        <v>2308370.8199999998</v>
      </c>
      <c r="KE15" s="308">
        <v>1445513.04</v>
      </c>
      <c r="KF15" s="308">
        <v>194201422.13</v>
      </c>
      <c r="KG15" s="308">
        <v>7156422.6200000001</v>
      </c>
      <c r="KH15" s="308">
        <v>25192167.109999999</v>
      </c>
      <c r="KI15" s="308">
        <v>1760000</v>
      </c>
      <c r="KJ15" s="308">
        <v>1479969.45</v>
      </c>
      <c r="KK15" s="308">
        <v>2448450</v>
      </c>
      <c r="KL15" s="308">
        <v>12729018.67</v>
      </c>
      <c r="KM15" s="308">
        <v>22591369.170000002</v>
      </c>
      <c r="KN15" s="308">
        <v>1604359.49</v>
      </c>
      <c r="KO15" s="308">
        <v>54198756.5</v>
      </c>
      <c r="KP15" s="308">
        <v>2145649.1800000002</v>
      </c>
      <c r="KQ15" s="308">
        <v>3181070.36</v>
      </c>
      <c r="KR15" s="308">
        <v>6752513.5499999998</v>
      </c>
      <c r="KS15" s="308">
        <v>1876626.27</v>
      </c>
      <c r="KT15" s="308">
        <v>5951306.25</v>
      </c>
      <c r="KU15" s="308">
        <v>151522042.03999999</v>
      </c>
      <c r="KV15" s="308">
        <v>4974523.6399999997</v>
      </c>
      <c r="KW15" s="308">
        <v>35328180.269999996</v>
      </c>
      <c r="KX15" s="308">
        <v>2298225.7999999998</v>
      </c>
      <c r="KY15" s="308">
        <v>2507030.9900000002</v>
      </c>
      <c r="KZ15" s="308">
        <v>6331212.4500000002</v>
      </c>
      <c r="LA15" s="308">
        <v>4775945.21</v>
      </c>
      <c r="LB15" s="308">
        <v>5156999.95</v>
      </c>
      <c r="LC15" s="308">
        <v>3615247.3</v>
      </c>
      <c r="LD15" s="308">
        <v>1648327.99</v>
      </c>
      <c r="LE15" s="308">
        <v>45451860.359999999</v>
      </c>
      <c r="LF15" s="308">
        <v>46769221.890000001</v>
      </c>
      <c r="LG15" s="308">
        <v>14331418.16</v>
      </c>
      <c r="LH15" s="308">
        <v>17406649.689999998</v>
      </c>
      <c r="LI15" s="308">
        <v>1339695.23</v>
      </c>
      <c r="LJ15" s="308">
        <v>1422740.93</v>
      </c>
      <c r="LK15" s="308">
        <v>11080808.83</v>
      </c>
      <c r="LL15" s="308">
        <v>34693538.100000001</v>
      </c>
      <c r="LM15" s="308">
        <v>1399233.64</v>
      </c>
      <c r="LN15" s="308">
        <v>3658892.26</v>
      </c>
      <c r="LO15" s="308">
        <v>3712969.95</v>
      </c>
      <c r="LP15" s="308">
        <v>101522687.37</v>
      </c>
      <c r="LQ15" s="308">
        <v>1719846.12</v>
      </c>
      <c r="LR15" s="308">
        <v>1791708</v>
      </c>
      <c r="LS15" s="308">
        <v>76637876.219999999</v>
      </c>
      <c r="LT15" s="308">
        <v>75211910.030000001</v>
      </c>
      <c r="LU15" s="308">
        <v>109138947.31999999</v>
      </c>
      <c r="LV15" s="308">
        <v>10373221.870000001</v>
      </c>
      <c r="LW15" s="308">
        <v>5943528.96</v>
      </c>
      <c r="LX15" s="308">
        <v>4212311</v>
      </c>
      <c r="LY15" s="308">
        <v>2434133.9500000002</v>
      </c>
      <c r="LZ15" s="308">
        <v>2469374.31</v>
      </c>
      <c r="MA15" s="308">
        <v>3833220</v>
      </c>
      <c r="MB15" s="308">
        <v>1731572.8</v>
      </c>
      <c r="MC15" s="308">
        <v>4010950</v>
      </c>
      <c r="MD15" s="308">
        <v>2307124.04</v>
      </c>
      <c r="ME15" s="308">
        <v>255381616.72</v>
      </c>
      <c r="MF15" s="308">
        <v>46346233.420000002</v>
      </c>
      <c r="MG15" s="308">
        <v>1831494.4</v>
      </c>
      <c r="MH15" s="308">
        <v>4332269.79</v>
      </c>
      <c r="MI15" s="308">
        <v>4525320.95</v>
      </c>
      <c r="MJ15" s="308">
        <v>3243202.7</v>
      </c>
      <c r="MK15" s="308">
        <v>3138410.59</v>
      </c>
      <c r="ML15" s="308">
        <v>4065477.6799999997</v>
      </c>
      <c r="MM15" s="308">
        <v>32335728.77</v>
      </c>
      <c r="MN15" s="308">
        <v>2212326.09</v>
      </c>
      <c r="MO15" s="308">
        <v>2917295.17</v>
      </c>
      <c r="MP15" s="308">
        <v>1063070.42</v>
      </c>
      <c r="MQ15" s="308">
        <v>162673852.87</v>
      </c>
      <c r="MR15" s="308">
        <v>11628411</v>
      </c>
      <c r="MS15" s="308">
        <v>3114482.69</v>
      </c>
      <c r="MT15" s="308">
        <v>8377404.9400000004</v>
      </c>
      <c r="MU15" s="308">
        <v>4816235.5999999996</v>
      </c>
      <c r="MV15" s="308"/>
      <c r="MW15" s="308">
        <v>5401682.3300000001</v>
      </c>
      <c r="MX15" s="308">
        <v>19602130.140000001</v>
      </c>
      <c r="MY15" s="308">
        <v>2578501.98</v>
      </c>
      <c r="MZ15" s="308">
        <v>1525000</v>
      </c>
      <c r="NA15" s="308">
        <v>2916310.98</v>
      </c>
      <c r="NB15" s="308">
        <v>142616259.61000001</v>
      </c>
      <c r="NC15" s="308">
        <v>8521880.6999999993</v>
      </c>
      <c r="ND15" s="308">
        <v>4537156.9800000004</v>
      </c>
      <c r="NE15" s="308">
        <v>158068521.93000001</v>
      </c>
      <c r="NF15" s="308">
        <v>1402117.5</v>
      </c>
      <c r="NG15" s="308">
        <v>22277625.309999999</v>
      </c>
      <c r="NH15" s="308">
        <v>52935317.57</v>
      </c>
      <c r="NI15" s="308">
        <v>22884039.91</v>
      </c>
      <c r="NJ15" s="308">
        <v>925750.06</v>
      </c>
      <c r="NK15" s="308">
        <v>4787791.3499999996</v>
      </c>
      <c r="NL15" s="308">
        <v>3741051.55</v>
      </c>
      <c r="NM15" s="308">
        <v>2434974.37</v>
      </c>
      <c r="NN15" s="308">
        <v>100331855.47</v>
      </c>
      <c r="NO15" s="308">
        <v>1565748.67</v>
      </c>
      <c r="NP15" s="308">
        <v>1994054.57</v>
      </c>
      <c r="NQ15" s="308">
        <v>0</v>
      </c>
      <c r="NR15" s="308">
        <v>1057176.1299999999</v>
      </c>
      <c r="NS15" s="308">
        <v>280969.17</v>
      </c>
      <c r="NT15" s="308">
        <v>486637.23</v>
      </c>
      <c r="NU15" s="308">
        <v>82865930.450000003</v>
      </c>
      <c r="NV15" s="308">
        <v>6318178.5999999996</v>
      </c>
      <c r="NW15" s="308">
        <v>614755</v>
      </c>
      <c r="NX15" s="308">
        <v>1056500</v>
      </c>
      <c r="NY15" s="308">
        <v>2519504.9900000002</v>
      </c>
      <c r="NZ15" s="308">
        <v>3816951.51</v>
      </c>
      <c r="OA15" s="308">
        <v>2134554.4300000002</v>
      </c>
      <c r="OB15" s="308">
        <v>53821981.370000005</v>
      </c>
      <c r="OC15" s="308">
        <v>3863277.46</v>
      </c>
      <c r="OD15" s="308">
        <v>3589678.88</v>
      </c>
      <c r="OE15" s="308">
        <v>8588525</v>
      </c>
      <c r="OF15" s="308">
        <v>3545041.99</v>
      </c>
      <c r="OG15" s="308">
        <v>9292144.4499999993</v>
      </c>
      <c r="OH15" s="308">
        <v>3076488.05</v>
      </c>
      <c r="OI15" s="308">
        <v>1733431.8</v>
      </c>
      <c r="OJ15" s="308">
        <v>2443831.73</v>
      </c>
      <c r="OK15" s="308">
        <v>87758902.400000006</v>
      </c>
      <c r="OL15" s="308">
        <v>4686626.76</v>
      </c>
      <c r="OM15" s="308">
        <v>10379366.949999999</v>
      </c>
      <c r="ON15" s="308">
        <v>6464348.2000000002</v>
      </c>
      <c r="OO15" s="308">
        <v>6043157.3399999999</v>
      </c>
      <c r="OP15" s="308">
        <v>4615440.8899999997</v>
      </c>
      <c r="OQ15" s="308">
        <v>36344432.799999997</v>
      </c>
      <c r="OR15" s="308">
        <v>1674625.98</v>
      </c>
      <c r="OS15" s="308">
        <v>2293874.02</v>
      </c>
      <c r="OT15" s="308">
        <v>162533.14000000001</v>
      </c>
      <c r="OU15" s="308">
        <v>4510060.82</v>
      </c>
      <c r="OV15" s="308">
        <v>8556569.0700000003</v>
      </c>
      <c r="OW15" s="308">
        <v>2526462.7000000002</v>
      </c>
      <c r="OX15" s="308">
        <v>3066709.89</v>
      </c>
      <c r="OY15" s="308">
        <v>2474417.3199999998</v>
      </c>
      <c r="OZ15" s="308">
        <v>185821806.77000001</v>
      </c>
      <c r="PA15" s="308">
        <v>1747186.44</v>
      </c>
      <c r="PB15" s="308">
        <v>7734802.3200000003</v>
      </c>
      <c r="PC15" s="308">
        <v>882484.8</v>
      </c>
      <c r="PD15" s="308">
        <v>4211038.6500000004</v>
      </c>
      <c r="PE15" s="308">
        <v>10204695.25</v>
      </c>
      <c r="PF15" s="308">
        <v>3804037.81</v>
      </c>
      <c r="PG15" s="308">
        <v>5544459.2800000003</v>
      </c>
      <c r="PH15" s="308">
        <v>2579017.41</v>
      </c>
      <c r="PI15" s="308">
        <v>3047561.34</v>
      </c>
      <c r="PJ15" s="308">
        <v>4396939.42</v>
      </c>
      <c r="PK15" s="308">
        <v>4061443.58</v>
      </c>
      <c r="PL15" s="308">
        <v>1872704.92</v>
      </c>
      <c r="PM15" s="308">
        <v>13255678.27</v>
      </c>
      <c r="PN15" s="308">
        <v>2837514.54</v>
      </c>
      <c r="PO15" s="308">
        <v>722000</v>
      </c>
      <c r="PP15" s="308">
        <v>942568.6</v>
      </c>
      <c r="PQ15" s="308">
        <v>0</v>
      </c>
      <c r="PR15" s="308">
        <v>440309675.29000002</v>
      </c>
      <c r="PS15" s="308">
        <v>0</v>
      </c>
      <c r="PT15" s="308">
        <v>4536162.4700000007</v>
      </c>
      <c r="PU15" s="308">
        <v>16777644.030000001</v>
      </c>
      <c r="PV15" s="308">
        <v>0</v>
      </c>
      <c r="PW15" s="308">
        <v>3432235.4</v>
      </c>
      <c r="PX15" s="308">
        <v>5207673</v>
      </c>
      <c r="PY15" s="308">
        <v>0</v>
      </c>
      <c r="PZ15" s="308">
        <v>4681282</v>
      </c>
      <c r="QA15" s="308">
        <v>2801576.66</v>
      </c>
      <c r="QB15" s="308">
        <v>5760561.7400000002</v>
      </c>
      <c r="QC15" s="308">
        <v>3411775.74</v>
      </c>
      <c r="QD15" s="308">
        <v>1757286.8</v>
      </c>
      <c r="QE15" s="308">
        <v>3983091.47</v>
      </c>
      <c r="QF15" s="308">
        <v>4814494.37</v>
      </c>
      <c r="QG15" s="308">
        <v>5389616.6699999999</v>
      </c>
      <c r="QH15" s="308">
        <v>1931454.82</v>
      </c>
      <c r="QI15" s="308">
        <v>1868726.62</v>
      </c>
      <c r="QJ15" s="308">
        <v>1023527.63</v>
      </c>
      <c r="QK15" s="308">
        <v>5951940.8600000003</v>
      </c>
      <c r="QL15" s="308">
        <v>59934788.230000004</v>
      </c>
      <c r="QM15" s="308">
        <v>1096982.31</v>
      </c>
      <c r="QN15" s="308">
        <v>3960859.07</v>
      </c>
      <c r="QO15" s="308">
        <v>787000</v>
      </c>
      <c r="QP15" s="308">
        <v>4243517.75</v>
      </c>
      <c r="QQ15" s="308">
        <v>782523.09</v>
      </c>
      <c r="QR15" s="308">
        <v>103818846.94</v>
      </c>
      <c r="QS15" s="308">
        <v>1791441.61</v>
      </c>
      <c r="QT15" s="308">
        <v>8170702.2999999998</v>
      </c>
      <c r="QU15" s="308">
        <v>3129361.81</v>
      </c>
      <c r="QV15" s="308">
        <v>3292532.1</v>
      </c>
      <c r="QW15" s="308">
        <v>7666968.3300000001</v>
      </c>
      <c r="QX15" s="308">
        <v>2835065.71</v>
      </c>
      <c r="QY15" s="308">
        <v>6212291.7699999996</v>
      </c>
      <c r="QZ15" s="308">
        <v>7936226.0800000001</v>
      </c>
      <c r="RA15" s="308">
        <v>2407437</v>
      </c>
      <c r="RB15" s="308">
        <v>12701406.08</v>
      </c>
      <c r="RC15" s="308">
        <v>991825.92000000004</v>
      </c>
      <c r="RD15" s="308">
        <v>571675.11</v>
      </c>
      <c r="RE15" s="308">
        <v>33537656.289999999</v>
      </c>
      <c r="RF15" s="308">
        <v>5004968.26</v>
      </c>
      <c r="RG15" s="308">
        <v>3359531.94</v>
      </c>
      <c r="RH15" s="308">
        <v>3225974.06</v>
      </c>
      <c r="RI15" s="308">
        <v>3004963.98</v>
      </c>
      <c r="RJ15" s="308">
        <v>3061133.6</v>
      </c>
      <c r="RK15" s="308">
        <v>24936725.199999999</v>
      </c>
      <c r="RL15" s="308">
        <v>2605878.2400000002</v>
      </c>
      <c r="RM15" s="308">
        <v>2454991.5299999998</v>
      </c>
      <c r="RN15" s="308">
        <v>9354385.6500000004</v>
      </c>
      <c r="RO15" s="308">
        <v>9555755.7400000002</v>
      </c>
      <c r="RP15" s="308">
        <v>1670068.66</v>
      </c>
      <c r="RQ15" s="308">
        <v>1316183.7</v>
      </c>
      <c r="RR15" s="308">
        <v>3086699.55</v>
      </c>
      <c r="RS15" s="308">
        <v>1536324.65</v>
      </c>
      <c r="RT15" s="308">
        <v>1457757.7</v>
      </c>
      <c r="RU15" s="308">
        <v>1660620.13</v>
      </c>
      <c r="RV15" s="308">
        <v>722998.72</v>
      </c>
      <c r="RW15" s="308">
        <v>1452237.6</v>
      </c>
      <c r="RX15" s="308">
        <v>1377767.78</v>
      </c>
      <c r="RY15" s="308">
        <v>45021952.620000005</v>
      </c>
      <c r="RZ15" s="308">
        <v>3110494.68</v>
      </c>
      <c r="SA15" s="308">
        <v>3434362.8</v>
      </c>
      <c r="SB15" s="308">
        <v>3343645.43</v>
      </c>
      <c r="SC15" s="308">
        <v>895519.55</v>
      </c>
      <c r="SD15" s="308">
        <v>2488697.96</v>
      </c>
      <c r="SE15" s="308">
        <v>3152069.95</v>
      </c>
      <c r="SF15" s="308">
        <v>4038725.4</v>
      </c>
      <c r="SG15" s="308">
        <v>3363392.37</v>
      </c>
      <c r="SH15" s="308">
        <v>2146566.5699999998</v>
      </c>
      <c r="SI15" s="308">
        <v>21064670.809999999</v>
      </c>
      <c r="SJ15" s="308">
        <v>600000</v>
      </c>
      <c r="SK15" s="308">
        <v>51731703.850000001</v>
      </c>
      <c r="SL15" s="308">
        <v>3728100.46</v>
      </c>
      <c r="SM15" s="308">
        <v>4411941.6100000003</v>
      </c>
      <c r="SN15" s="308">
        <v>3676953.73</v>
      </c>
      <c r="SO15" s="308">
        <v>2010956.62</v>
      </c>
      <c r="SP15" s="308">
        <v>2948747.76</v>
      </c>
      <c r="SQ15" s="308">
        <v>1909206.5</v>
      </c>
      <c r="SR15" s="308">
        <v>623453.64</v>
      </c>
      <c r="SS15" s="308">
        <v>82124830.549999997</v>
      </c>
      <c r="ST15" s="308">
        <v>2539000</v>
      </c>
      <c r="SU15" s="308">
        <v>3579722.7</v>
      </c>
      <c r="SV15" s="308">
        <v>3508912.97</v>
      </c>
      <c r="SW15" s="308">
        <v>2183670.4</v>
      </c>
      <c r="SX15" s="308">
        <v>2280834.7800000003</v>
      </c>
      <c r="SY15" s="308">
        <v>2165764.4500000002</v>
      </c>
      <c r="SZ15" s="308">
        <v>28743336.690000001</v>
      </c>
      <c r="TA15" s="308">
        <v>2816854.29</v>
      </c>
      <c r="TB15" s="308">
        <v>1873400</v>
      </c>
      <c r="TC15" s="308">
        <v>2339590.2999999998</v>
      </c>
      <c r="TD15" s="308">
        <v>4905114.51</v>
      </c>
      <c r="TE15" s="308">
        <v>3897431.07</v>
      </c>
      <c r="TF15" s="308">
        <v>2150000</v>
      </c>
      <c r="TG15" s="308">
        <v>85501254.840000004</v>
      </c>
      <c r="TH15" s="308">
        <v>4531271.7699999996</v>
      </c>
      <c r="TI15" s="308">
        <v>2718439.31</v>
      </c>
      <c r="TJ15" s="308">
        <v>2958659.21</v>
      </c>
      <c r="TK15" s="308">
        <v>4077453.29</v>
      </c>
      <c r="TL15" s="308">
        <v>4185962.42</v>
      </c>
      <c r="TM15" s="308">
        <v>902047.68</v>
      </c>
      <c r="TN15" s="308">
        <v>8857363.2799999993</v>
      </c>
      <c r="TO15" s="308">
        <v>3375685.69</v>
      </c>
      <c r="TP15" s="308">
        <v>5435814.79</v>
      </c>
      <c r="TQ15" s="308">
        <v>13636736.699999999</v>
      </c>
      <c r="TR15" s="308">
        <v>1750000</v>
      </c>
      <c r="TS15" s="308">
        <v>2285004.12</v>
      </c>
      <c r="TT15" s="308">
        <v>2268067.23</v>
      </c>
      <c r="TU15" s="308">
        <v>5067806.82</v>
      </c>
      <c r="TV15" s="308">
        <v>2383264.66</v>
      </c>
      <c r="TW15" s="308">
        <v>51344871.519999996</v>
      </c>
      <c r="TX15" s="308">
        <v>3593802.85</v>
      </c>
      <c r="TY15" s="308">
        <v>67443653.730000004</v>
      </c>
      <c r="TZ15" s="308">
        <v>4326851.75</v>
      </c>
      <c r="UA15" s="308">
        <v>1264255.1299999999</v>
      </c>
      <c r="UB15" s="308">
        <v>1087471.55</v>
      </c>
      <c r="UC15" s="308">
        <v>11624125.939999999</v>
      </c>
      <c r="UD15" s="308">
        <v>3409200</v>
      </c>
      <c r="UE15" s="308">
        <v>967363.36</v>
      </c>
      <c r="UF15" s="308">
        <v>1623300.91</v>
      </c>
      <c r="UG15" s="308">
        <v>3032633.5</v>
      </c>
      <c r="UH15" s="308">
        <v>24467585.369999997</v>
      </c>
      <c r="UI15" s="308">
        <v>4135869.5</v>
      </c>
      <c r="UJ15" s="308">
        <v>2281094.4700000002</v>
      </c>
      <c r="UK15" s="308">
        <v>5344122.58</v>
      </c>
      <c r="UL15" s="308">
        <v>3293902.11</v>
      </c>
      <c r="UM15" s="308">
        <v>2086614.94</v>
      </c>
      <c r="UN15" s="308">
        <v>72889326.590000004</v>
      </c>
      <c r="UO15" s="308">
        <v>3185822.98</v>
      </c>
      <c r="UP15" s="308">
        <v>3481641.76</v>
      </c>
      <c r="UQ15" s="308">
        <v>55136645.420000002</v>
      </c>
      <c r="UR15" s="308">
        <v>6059779.5800000001</v>
      </c>
      <c r="US15" s="308">
        <v>4082629.32</v>
      </c>
      <c r="UT15" s="308">
        <v>18082188.300000001</v>
      </c>
      <c r="UU15" s="308">
        <v>1638918.36</v>
      </c>
      <c r="UV15" s="308">
        <v>7459749.5800000001</v>
      </c>
      <c r="UW15" s="308">
        <v>2122100</v>
      </c>
      <c r="UX15" s="308">
        <v>10230401.15</v>
      </c>
      <c r="UY15" s="308">
        <v>8137546.3200000003</v>
      </c>
      <c r="UZ15" s="308">
        <v>5199186.9399999995</v>
      </c>
      <c r="VA15" s="308">
        <v>7362150.0199999996</v>
      </c>
      <c r="VB15" s="308">
        <v>1396064.27</v>
      </c>
      <c r="VC15" s="308">
        <v>1279232.9099999999</v>
      </c>
      <c r="VD15" s="308">
        <v>2460518.15</v>
      </c>
      <c r="VE15" s="308">
        <v>1332618.08</v>
      </c>
      <c r="VF15" s="308">
        <v>16139684.59</v>
      </c>
      <c r="VG15" s="308">
        <v>6770351.3700000001</v>
      </c>
      <c r="VH15" s="308">
        <v>878000</v>
      </c>
      <c r="VI15" s="308">
        <v>1297358.56</v>
      </c>
      <c r="VJ15" s="308">
        <v>128971877.52</v>
      </c>
      <c r="VK15" s="308">
        <v>1473619.86</v>
      </c>
      <c r="VL15" s="308">
        <v>12214342.82</v>
      </c>
      <c r="VM15" s="308">
        <v>8012435.7999999998</v>
      </c>
      <c r="VN15" s="308">
        <v>7443790.7199999997</v>
      </c>
      <c r="VO15" s="308">
        <v>6337795.0700000003</v>
      </c>
      <c r="VP15" s="308">
        <v>4071658.48</v>
      </c>
      <c r="VQ15" s="308">
        <v>3073603.79</v>
      </c>
      <c r="VR15" s="308">
        <v>4391278.07</v>
      </c>
      <c r="VS15" s="308">
        <v>29927946.009999998</v>
      </c>
      <c r="VT15" s="308">
        <v>2824509.74</v>
      </c>
      <c r="VU15" s="308">
        <v>7295829.8700000001</v>
      </c>
      <c r="VV15" s="308">
        <v>2449516.42</v>
      </c>
      <c r="VW15" s="308">
        <v>2174000</v>
      </c>
      <c r="VX15" s="308">
        <v>2211181.9300000002</v>
      </c>
      <c r="VY15" s="308">
        <v>137083853.50999999</v>
      </c>
      <c r="VZ15" s="308">
        <v>5359623.83</v>
      </c>
      <c r="WA15" s="308">
        <v>2880314.5</v>
      </c>
      <c r="WB15" s="308">
        <v>6171273.6799999997</v>
      </c>
      <c r="WC15" s="308">
        <v>2354419.52</v>
      </c>
      <c r="WD15" s="308">
        <v>7847698.2599999998</v>
      </c>
      <c r="WE15" s="308">
        <v>3854500</v>
      </c>
      <c r="WF15" s="308">
        <v>5708562.9100000001</v>
      </c>
      <c r="WG15" s="308">
        <v>6008198.0600000005</v>
      </c>
      <c r="WH15" s="308">
        <v>49419486.109999999</v>
      </c>
      <c r="WI15" s="308">
        <v>2191845.2599999998</v>
      </c>
      <c r="WJ15" s="308">
        <v>81361016.719999999</v>
      </c>
      <c r="WK15" s="308">
        <v>7466353.7000000002</v>
      </c>
      <c r="WL15" s="308">
        <v>40709697.990000002</v>
      </c>
      <c r="WM15" s="308">
        <v>7621900.9900000002</v>
      </c>
      <c r="WN15" s="308">
        <v>4537436.26</v>
      </c>
      <c r="WO15" s="308">
        <v>5133525.0199999996</v>
      </c>
      <c r="WP15" s="308">
        <v>3339026.1</v>
      </c>
      <c r="WQ15" s="308">
        <v>9977361.5500000007</v>
      </c>
      <c r="WR15" s="308">
        <v>5347010.57</v>
      </c>
      <c r="WS15" s="308">
        <v>8473647.4000000004</v>
      </c>
      <c r="WT15" s="308">
        <v>2963585.96</v>
      </c>
      <c r="WU15" s="308">
        <v>2373596.4300000002</v>
      </c>
      <c r="WV15" s="308">
        <v>3915985.86</v>
      </c>
      <c r="WW15" s="308">
        <v>3757721.74</v>
      </c>
      <c r="WX15" s="308">
        <v>5030435.71</v>
      </c>
      <c r="WY15" s="308">
        <v>4340488.8</v>
      </c>
      <c r="WZ15" s="308">
        <v>17084620.469999999</v>
      </c>
      <c r="XA15" s="308">
        <v>11145899.18</v>
      </c>
      <c r="XB15" s="308">
        <v>2147225.64</v>
      </c>
      <c r="XC15" s="308">
        <v>2252480</v>
      </c>
      <c r="XD15" s="308">
        <v>1482536.97</v>
      </c>
      <c r="XE15" s="308">
        <v>1416625.57</v>
      </c>
      <c r="XF15" s="308">
        <v>232619178.24000001</v>
      </c>
      <c r="XG15" s="308">
        <v>4701255.91</v>
      </c>
      <c r="XH15" s="308">
        <v>3605151.03</v>
      </c>
      <c r="XI15" s="308">
        <v>10286766.82</v>
      </c>
      <c r="XJ15" s="308">
        <v>4180206.71</v>
      </c>
      <c r="XK15" s="308">
        <v>5498579.8200000003</v>
      </c>
      <c r="XL15" s="308">
        <v>6803897.0099999998</v>
      </c>
      <c r="XM15" s="308">
        <v>4049753.02</v>
      </c>
      <c r="XN15" s="308">
        <v>3431553.89</v>
      </c>
      <c r="XO15" s="308">
        <v>6563883.5300000003</v>
      </c>
      <c r="XP15" s="308">
        <v>4264466.83</v>
      </c>
      <c r="XQ15" s="308">
        <v>3018147.07</v>
      </c>
      <c r="XR15" s="308">
        <v>2320096.92</v>
      </c>
      <c r="XS15" s="308">
        <v>2970190.1</v>
      </c>
      <c r="XT15" s="308">
        <v>2929306.2</v>
      </c>
      <c r="XU15" s="308">
        <v>1933447.28</v>
      </c>
      <c r="XV15" s="308">
        <v>2787791.01</v>
      </c>
      <c r="XW15" s="308">
        <v>2609427.7799999998</v>
      </c>
      <c r="XX15" s="308">
        <v>1908815.08</v>
      </c>
      <c r="XY15" s="308">
        <v>1967611.46</v>
      </c>
      <c r="XZ15" s="308">
        <v>2769398.67</v>
      </c>
      <c r="YA15" s="308">
        <v>1668286.98</v>
      </c>
      <c r="YB15" s="308">
        <v>1064711.3799999999</v>
      </c>
      <c r="YC15" s="308">
        <v>123430761.45</v>
      </c>
      <c r="YD15" s="308">
        <v>3990753.59</v>
      </c>
      <c r="YE15" s="308">
        <v>7362594.9699999997</v>
      </c>
      <c r="YF15" s="308">
        <v>4780453.99</v>
      </c>
      <c r="YG15" s="308">
        <v>11980603.300000001</v>
      </c>
      <c r="YH15" s="308">
        <v>4718531.7</v>
      </c>
      <c r="YI15" s="308">
        <v>7321957.79</v>
      </c>
      <c r="YJ15" s="308">
        <v>2803768.26</v>
      </c>
      <c r="YK15" s="308">
        <v>9626856.2899999991</v>
      </c>
      <c r="YL15" s="308">
        <v>9261434.8800000008</v>
      </c>
      <c r="YM15" s="308">
        <v>5512876.3399999999</v>
      </c>
      <c r="YN15" s="308">
        <v>3648410.14</v>
      </c>
      <c r="YO15" s="308">
        <v>2804388.65</v>
      </c>
      <c r="YP15" s="308">
        <v>2813358.78</v>
      </c>
      <c r="YQ15" s="308">
        <v>2036608.64</v>
      </c>
      <c r="YR15" s="308">
        <v>2801697.71</v>
      </c>
      <c r="YS15" s="308">
        <v>2186289.31</v>
      </c>
      <c r="YT15" s="308">
        <v>51337245.259999998</v>
      </c>
      <c r="YU15" s="308">
        <v>9963231.8599999994</v>
      </c>
      <c r="YV15" s="308">
        <v>1293609.8399999999</v>
      </c>
      <c r="YW15" s="308">
        <v>4461181.12</v>
      </c>
      <c r="YX15" s="308">
        <v>3995607.15</v>
      </c>
      <c r="YY15" s="308">
        <v>3200624.21</v>
      </c>
      <c r="YZ15" s="308">
        <v>768265.22</v>
      </c>
      <c r="ZA15" s="308">
        <v>86621612.390000001</v>
      </c>
      <c r="ZB15" s="308">
        <v>3407929.12</v>
      </c>
      <c r="ZC15" s="308">
        <v>3622942.65</v>
      </c>
      <c r="ZD15" s="308">
        <v>4105128.32</v>
      </c>
      <c r="ZE15" s="308">
        <v>1479424</v>
      </c>
      <c r="ZF15" s="308">
        <v>2679000</v>
      </c>
      <c r="ZG15" s="308">
        <v>1593935.62</v>
      </c>
      <c r="ZH15" s="308">
        <v>1759893.48</v>
      </c>
      <c r="ZI15" s="308">
        <v>6647907.6699999999</v>
      </c>
      <c r="ZJ15" s="308">
        <v>124016487.58</v>
      </c>
      <c r="ZK15" s="308">
        <v>3410058.08</v>
      </c>
      <c r="ZL15" s="308">
        <v>14946804.48</v>
      </c>
      <c r="ZM15" s="308">
        <v>15991771.07</v>
      </c>
      <c r="ZN15" s="308">
        <v>10771290.640000001</v>
      </c>
      <c r="ZO15" s="308">
        <v>4065740</v>
      </c>
      <c r="ZP15" s="308">
        <v>11459846.120000001</v>
      </c>
      <c r="ZQ15" s="308">
        <v>5445543.6600000001</v>
      </c>
      <c r="ZR15" s="308">
        <v>3421506.51</v>
      </c>
      <c r="ZS15" s="308">
        <v>6499051.9700000007</v>
      </c>
      <c r="ZT15" s="308">
        <v>2020000</v>
      </c>
      <c r="ZU15" s="308">
        <v>1515938.06</v>
      </c>
      <c r="ZV15" s="308">
        <v>1517026.75</v>
      </c>
      <c r="ZW15" s="308">
        <v>2893749.31</v>
      </c>
      <c r="ZX15" s="308">
        <v>3114974.42</v>
      </c>
      <c r="ZY15" s="308">
        <v>3645938.86</v>
      </c>
      <c r="ZZ15" s="308">
        <v>1986802.99</v>
      </c>
      <c r="AAA15" s="308">
        <v>1224745.83</v>
      </c>
      <c r="AAB15" s="308">
        <v>1404000</v>
      </c>
      <c r="AAC15" s="308">
        <v>4382881.2699999996</v>
      </c>
      <c r="AAD15" s="308">
        <v>2391115.89</v>
      </c>
      <c r="AAE15" s="308">
        <v>2109222.8600000003</v>
      </c>
      <c r="AAF15" s="308">
        <v>52881986.640000001</v>
      </c>
      <c r="AAG15" s="308">
        <v>2489625.7599999998</v>
      </c>
      <c r="AAH15" s="308">
        <v>2536417.02</v>
      </c>
      <c r="AAI15" s="308">
        <v>19467371.539999999</v>
      </c>
      <c r="AAJ15" s="308">
        <v>2510875.33</v>
      </c>
      <c r="AAK15" s="308">
        <v>2268909.73</v>
      </c>
      <c r="AAL15" s="308">
        <v>1646287.42</v>
      </c>
      <c r="AAM15" s="308">
        <v>266714472.68000001</v>
      </c>
      <c r="AAN15" s="308">
        <v>5113589.7799999993</v>
      </c>
      <c r="AAO15" s="308">
        <v>3465000</v>
      </c>
      <c r="AAP15" s="308">
        <v>5540791.8200000003</v>
      </c>
      <c r="AAQ15" s="308">
        <v>3587710.4</v>
      </c>
      <c r="AAR15" s="308">
        <v>3685800</v>
      </c>
      <c r="AAS15" s="308">
        <v>2932966.71</v>
      </c>
      <c r="AAT15" s="308">
        <v>8050405.7300000004</v>
      </c>
      <c r="AAU15" s="308">
        <v>6998000</v>
      </c>
      <c r="AAV15" s="308">
        <v>4163287.06</v>
      </c>
      <c r="AAW15" s="308">
        <v>3192188.38</v>
      </c>
      <c r="AAX15" s="308">
        <v>9844734.7200000007</v>
      </c>
      <c r="AAY15" s="308">
        <v>6089414.5099999998</v>
      </c>
      <c r="AAZ15" s="308">
        <v>2518748.2200000002</v>
      </c>
      <c r="ABA15" s="308">
        <v>2581673.25</v>
      </c>
      <c r="ABB15" s="308">
        <v>2944617.34</v>
      </c>
      <c r="ABC15" s="308">
        <v>1191247.73</v>
      </c>
      <c r="ABD15" s="308">
        <v>2903572.78</v>
      </c>
      <c r="ABE15" s="308">
        <v>1466000</v>
      </c>
      <c r="ABF15" s="308">
        <v>11799285.57</v>
      </c>
      <c r="ABG15" s="308">
        <v>6568152.0899999999</v>
      </c>
      <c r="ABH15" s="308">
        <v>1838922.44</v>
      </c>
      <c r="ABI15" s="308">
        <v>1691985.96</v>
      </c>
      <c r="ABJ15" s="308">
        <v>3442147.59</v>
      </c>
      <c r="ABK15" s="308">
        <v>1888084.87</v>
      </c>
      <c r="ABL15" s="308">
        <v>1611561.07</v>
      </c>
      <c r="ABM15" s="308">
        <v>77291017.900000006</v>
      </c>
      <c r="ABN15" s="308">
        <v>15293037.49</v>
      </c>
      <c r="ABO15" s="308">
        <v>2283000</v>
      </c>
      <c r="ABP15" s="308">
        <v>10833600</v>
      </c>
      <c r="ABQ15" s="308">
        <v>2860414.64</v>
      </c>
      <c r="ABR15" s="308">
        <v>2539664.02</v>
      </c>
      <c r="ABS15" s="308">
        <v>2267142.48</v>
      </c>
      <c r="ABT15" s="308">
        <v>2395000</v>
      </c>
      <c r="ABU15" s="308">
        <v>1812975.47</v>
      </c>
      <c r="ABV15" s="308">
        <v>87753599.269999996</v>
      </c>
      <c r="ABW15" s="308">
        <v>1358144.42</v>
      </c>
      <c r="ABX15" s="308">
        <v>15758319.390000001</v>
      </c>
      <c r="ABY15" s="308">
        <v>2223563.54</v>
      </c>
      <c r="ABZ15" s="308">
        <v>2315267.37</v>
      </c>
      <c r="ACA15" s="308">
        <v>4915141.3499999996</v>
      </c>
      <c r="ACB15" s="308">
        <v>1765315.23</v>
      </c>
      <c r="ACC15" s="308">
        <v>2039662.62</v>
      </c>
      <c r="ACD15" s="308">
        <v>1336201.8799999999</v>
      </c>
      <c r="ACE15" s="308">
        <v>3573449.36</v>
      </c>
      <c r="ACF15" s="308">
        <v>1401363.69</v>
      </c>
      <c r="ACG15" s="308">
        <v>116181660.57000001</v>
      </c>
      <c r="ACH15" s="308">
        <v>2883517.53</v>
      </c>
      <c r="ACI15" s="308">
        <v>2870237.98</v>
      </c>
      <c r="ACJ15" s="308">
        <v>4777420.76</v>
      </c>
      <c r="ACK15" s="308">
        <v>1625406.57</v>
      </c>
      <c r="ACL15" s="308">
        <v>3026313.98</v>
      </c>
      <c r="ACM15" s="308">
        <v>5592729.5099999998</v>
      </c>
      <c r="ACN15" s="308">
        <v>21376163.710000001</v>
      </c>
      <c r="ACO15" s="308">
        <v>12673799.84</v>
      </c>
      <c r="ACP15" s="308">
        <v>3678072.72</v>
      </c>
      <c r="ACQ15" s="308">
        <v>6625052.2400000002</v>
      </c>
      <c r="ACR15" s="308">
        <v>5089659.4400000004</v>
      </c>
      <c r="ACS15" s="308">
        <v>5186047.37</v>
      </c>
      <c r="ACT15" s="308">
        <v>22988622.899999999</v>
      </c>
      <c r="ACU15" s="308">
        <v>10364411.99</v>
      </c>
      <c r="ACV15" s="308">
        <v>3868542.47</v>
      </c>
      <c r="ACW15" s="308">
        <v>3108284.87</v>
      </c>
      <c r="ACX15" s="308">
        <v>1099162.49</v>
      </c>
      <c r="ACY15" s="308">
        <v>1413712.91</v>
      </c>
      <c r="ACZ15" s="308">
        <v>1689962.31</v>
      </c>
      <c r="ADA15" s="308">
        <v>3555025.74</v>
      </c>
      <c r="ADB15" s="308">
        <v>0</v>
      </c>
      <c r="ADC15" s="308">
        <v>2141098.64</v>
      </c>
      <c r="ADD15" s="308">
        <v>8682287.4800000004</v>
      </c>
      <c r="ADE15" s="308">
        <v>7726844.0499999998</v>
      </c>
      <c r="ADF15" s="308">
        <v>2368097.79</v>
      </c>
      <c r="ADG15" s="308">
        <v>282451.38</v>
      </c>
      <c r="ADH15" s="308">
        <v>2267530.71</v>
      </c>
      <c r="ADI15" s="308">
        <v>9881263.0600000005</v>
      </c>
      <c r="ADJ15" s="308">
        <v>1394080.32</v>
      </c>
      <c r="ADK15" s="308">
        <v>363604.89</v>
      </c>
      <c r="ADL15" s="308">
        <v>2844352.31</v>
      </c>
      <c r="ADM15" s="308">
        <v>158168382.97</v>
      </c>
      <c r="ADN15" s="308">
        <v>19970778.349999998</v>
      </c>
      <c r="ADO15" s="308">
        <v>10660125.800000001</v>
      </c>
      <c r="ADP15" s="308">
        <v>24337655.039999999</v>
      </c>
      <c r="ADQ15" s="308">
        <v>1766518.02</v>
      </c>
      <c r="ADR15" s="308">
        <v>3238276.05</v>
      </c>
      <c r="ADS15" s="308">
        <v>8072296</v>
      </c>
      <c r="ADT15" s="308">
        <v>1077723.77</v>
      </c>
      <c r="ADU15" s="308">
        <v>362231732.54000002</v>
      </c>
      <c r="ADV15" s="308">
        <v>20361068.84</v>
      </c>
      <c r="ADW15" s="308">
        <v>18779062.800000001</v>
      </c>
      <c r="ADX15" s="308">
        <v>1368240.73</v>
      </c>
      <c r="ADY15" s="308">
        <v>1096059</v>
      </c>
      <c r="ADZ15" s="308">
        <v>33670373.859999999</v>
      </c>
      <c r="AEA15" s="308">
        <v>2157870.61</v>
      </c>
      <c r="AEB15" s="308">
        <v>4050427.83</v>
      </c>
      <c r="AEC15" s="308">
        <v>22025652.449999999</v>
      </c>
      <c r="AED15" s="308">
        <v>1700000.84</v>
      </c>
      <c r="AEE15" s="308">
        <v>18309761.109999999</v>
      </c>
      <c r="AEF15" s="308">
        <v>5068207.4800000004</v>
      </c>
      <c r="AEG15" s="308">
        <v>1075260.3400000001</v>
      </c>
      <c r="AEH15" s="308">
        <v>2254655.67</v>
      </c>
      <c r="AEI15" s="308">
        <v>2734235.19</v>
      </c>
      <c r="AEJ15" s="308">
        <v>3933340.81</v>
      </c>
      <c r="AEK15" s="308">
        <v>2287882.2400000002</v>
      </c>
      <c r="AEL15" s="308">
        <v>4742517.05</v>
      </c>
      <c r="AEM15" s="308">
        <v>3824353.11</v>
      </c>
      <c r="AEN15" s="308">
        <v>35734036.100000001</v>
      </c>
      <c r="AEO15" s="308">
        <v>109786374.44999999</v>
      </c>
      <c r="AEP15" s="308">
        <v>5213731.7300000004</v>
      </c>
      <c r="AEQ15" s="308">
        <v>4804048.53</v>
      </c>
      <c r="AER15" s="308">
        <v>4405738.6399999997</v>
      </c>
      <c r="AES15" s="308">
        <v>29210341.039999999</v>
      </c>
      <c r="AET15" s="308">
        <v>5549951.8099999996</v>
      </c>
      <c r="AEU15" s="308">
        <v>2438799.9900000002</v>
      </c>
      <c r="AEV15" s="308">
        <v>2080268.05</v>
      </c>
      <c r="AEW15" s="308">
        <v>2150242.9700000002</v>
      </c>
      <c r="AEX15" s="308">
        <v>1096899.8</v>
      </c>
      <c r="AEY15" s="308">
        <v>39711024.810000002</v>
      </c>
      <c r="AEZ15" s="308">
        <v>26053914.02</v>
      </c>
      <c r="AFA15" s="308">
        <v>6777950.0700000003</v>
      </c>
      <c r="AFB15" s="308">
        <v>5548613.5999999996</v>
      </c>
      <c r="AFC15" s="308">
        <v>6797413.1399999997</v>
      </c>
      <c r="AFD15" s="308">
        <v>4035477.73</v>
      </c>
      <c r="AFE15" s="308">
        <v>3135616.27</v>
      </c>
      <c r="AFF15" s="308">
        <v>2366965.4700000002</v>
      </c>
      <c r="AFG15" s="308">
        <v>2552276.35</v>
      </c>
      <c r="AFH15" s="308">
        <v>3241931.8</v>
      </c>
      <c r="AFI15" s="308">
        <v>5580629.6600000001</v>
      </c>
      <c r="AFJ15" s="308">
        <v>2765126.8</v>
      </c>
      <c r="AFK15" s="308">
        <v>3551879.4</v>
      </c>
      <c r="AFL15" s="308">
        <v>126699132.98999999</v>
      </c>
      <c r="AFM15" s="308">
        <v>5945419.04</v>
      </c>
      <c r="AFN15" s="308">
        <v>2417537.8199999998</v>
      </c>
      <c r="AFO15" s="308">
        <v>2574610.4500000002</v>
      </c>
      <c r="AFP15" s="308">
        <v>3323659.63</v>
      </c>
      <c r="AFQ15" s="308">
        <v>1856360.61</v>
      </c>
      <c r="AFR15" s="308">
        <v>881903.15</v>
      </c>
      <c r="AFS15" s="308">
        <v>4377500.32</v>
      </c>
      <c r="AFT15" s="308">
        <v>4188331.74</v>
      </c>
      <c r="AFU15" s="308">
        <v>1588760.46</v>
      </c>
      <c r="AFV15" s="308">
        <v>5646695.5099999998</v>
      </c>
      <c r="AFW15" s="308">
        <v>1849700.71</v>
      </c>
      <c r="AFX15" s="308">
        <v>18394268</v>
      </c>
      <c r="AFY15" s="308">
        <v>1169961.96</v>
      </c>
      <c r="AFZ15" s="308">
        <v>1337469.3500000001</v>
      </c>
      <c r="AGA15" s="308">
        <v>1234689.58</v>
      </c>
      <c r="AGB15" s="308">
        <v>13515391.560000001</v>
      </c>
      <c r="AGC15" s="308">
        <v>2137000</v>
      </c>
      <c r="AGD15" s="308">
        <v>117625.46</v>
      </c>
      <c r="AGE15" s="308">
        <v>1839374</v>
      </c>
      <c r="AGF15" s="308">
        <v>927978.51</v>
      </c>
      <c r="AGG15" s="308">
        <v>1417000</v>
      </c>
      <c r="AGH15" s="308">
        <v>1484902.88</v>
      </c>
      <c r="AGI15" s="308">
        <v>91362661.200000003</v>
      </c>
      <c r="AGJ15" s="308">
        <v>10303730.870000001</v>
      </c>
      <c r="AGK15" s="308">
        <v>2460290.02</v>
      </c>
      <c r="AGL15" s="308">
        <v>1625016.31</v>
      </c>
      <c r="AGM15" s="308">
        <v>4521243.66</v>
      </c>
      <c r="AGN15" s="308">
        <v>6168292.4800000004</v>
      </c>
      <c r="AGO15" s="308">
        <v>1114784.79</v>
      </c>
      <c r="AGP15" s="308">
        <v>1538046.26</v>
      </c>
      <c r="AGQ15" s="308">
        <v>126884885.78</v>
      </c>
      <c r="AGR15" s="308">
        <v>97363685.340000004</v>
      </c>
      <c r="AGS15" s="308">
        <v>2576957.36</v>
      </c>
      <c r="AGT15" s="308">
        <v>5142316.33</v>
      </c>
      <c r="AGU15" s="308">
        <v>43817652.689999998</v>
      </c>
      <c r="AGV15" s="308">
        <v>3980906.22</v>
      </c>
      <c r="AGW15" s="308">
        <v>3852705.61</v>
      </c>
      <c r="AGX15" s="308">
        <v>8191495.1200000001</v>
      </c>
      <c r="AGY15" s="308">
        <v>839025.23</v>
      </c>
      <c r="AGZ15" s="308">
        <v>3463093.77</v>
      </c>
      <c r="AHA15" s="308">
        <v>3257353.02</v>
      </c>
      <c r="AHB15" s="308">
        <v>1842942.39</v>
      </c>
      <c r="AHC15" s="308">
        <v>3012442.81</v>
      </c>
      <c r="AHD15" s="308">
        <v>13038510.129999999</v>
      </c>
      <c r="AHE15" s="308">
        <v>10313478.970000001</v>
      </c>
      <c r="AHF15" s="308">
        <v>2351580.98</v>
      </c>
      <c r="AHG15" s="308">
        <v>2582371.29</v>
      </c>
      <c r="AHH15" s="308">
        <v>85077937.50999999</v>
      </c>
      <c r="AHI15" s="308">
        <v>9008311.3300000001</v>
      </c>
      <c r="AHJ15" s="308">
        <v>1856534.56</v>
      </c>
      <c r="AHK15" s="308">
        <v>1919779.19</v>
      </c>
      <c r="AHL15" s="308">
        <v>7273003.3399999999</v>
      </c>
      <c r="AHM15" s="308">
        <v>2915826.59</v>
      </c>
      <c r="AHN15" s="308">
        <v>737850</v>
      </c>
      <c r="AHO15" s="308">
        <v>14156179364.649986</v>
      </c>
    </row>
    <row r="16" spans="1:899" ht="21" x14ac:dyDescent="0.4">
      <c r="A16" s="300" t="s">
        <v>2207</v>
      </c>
      <c r="B16" s="309"/>
      <c r="C16" s="310">
        <v>2895571081.23</v>
      </c>
      <c r="D16" s="310">
        <v>179309780.57999998</v>
      </c>
      <c r="E16" s="310">
        <v>292785617.33000004</v>
      </c>
      <c r="F16" s="310">
        <v>88266750.530000001</v>
      </c>
      <c r="G16" s="310">
        <v>344812380.47000003</v>
      </c>
      <c r="H16" s="310">
        <v>147741235.75999996</v>
      </c>
      <c r="I16" s="310">
        <v>284869543.32999998</v>
      </c>
      <c r="J16" s="310">
        <v>161269516.76000002</v>
      </c>
      <c r="K16" s="310">
        <v>164317407.38000003</v>
      </c>
      <c r="L16" s="310">
        <v>130454562.00999998</v>
      </c>
      <c r="M16" s="310">
        <v>89829272.270000011</v>
      </c>
      <c r="N16" s="310">
        <v>92793239.100000009</v>
      </c>
      <c r="O16" s="310">
        <v>88768404.890000001</v>
      </c>
      <c r="P16" s="310">
        <v>99350903.770000026</v>
      </c>
      <c r="Q16" s="310">
        <v>84183883.890000015</v>
      </c>
      <c r="R16" s="310">
        <v>214900012.50000003</v>
      </c>
      <c r="S16" s="310">
        <v>171341513.32999998</v>
      </c>
      <c r="T16" s="310">
        <v>38233307.450000003</v>
      </c>
      <c r="U16" s="310">
        <v>2177517626.3199997</v>
      </c>
      <c r="V16" s="310">
        <v>455389542.02000004</v>
      </c>
      <c r="W16" s="310">
        <v>106192243.41000001</v>
      </c>
      <c r="X16" s="310">
        <v>171918355.25999999</v>
      </c>
      <c r="Y16" s="310">
        <v>160546956.47999999</v>
      </c>
      <c r="Z16" s="310">
        <v>156791845.63000003</v>
      </c>
      <c r="AA16" s="310">
        <v>67536076.729999989</v>
      </c>
      <c r="AB16" s="310">
        <v>490506403.55000001</v>
      </c>
      <c r="AC16" s="310">
        <v>218692521.83999997</v>
      </c>
      <c r="AD16" s="310">
        <v>121172391.41</v>
      </c>
      <c r="AE16" s="310">
        <v>387071035.21000004</v>
      </c>
      <c r="AF16" s="310">
        <v>125711660.58</v>
      </c>
      <c r="AG16" s="310">
        <v>310296776.96999991</v>
      </c>
      <c r="AH16" s="310">
        <v>180636065.03999996</v>
      </c>
      <c r="AI16" s="310">
        <v>135925337.25</v>
      </c>
      <c r="AJ16" s="310">
        <v>69989997.129999995</v>
      </c>
      <c r="AK16" s="310">
        <v>125440274.89999999</v>
      </c>
      <c r="AL16" s="310">
        <v>174106742.32999998</v>
      </c>
      <c r="AM16" s="310">
        <v>56209323.430000007</v>
      </c>
      <c r="AN16" s="310">
        <v>105771981.09</v>
      </c>
      <c r="AO16" s="310">
        <v>84013959.670000002</v>
      </c>
      <c r="AP16" s="310">
        <v>66438700.420000009</v>
      </c>
      <c r="AQ16" s="310">
        <v>64379203.75</v>
      </c>
      <c r="AR16" s="310">
        <v>58084867.030000001</v>
      </c>
      <c r="AS16" s="310">
        <v>1085782705.5999999</v>
      </c>
      <c r="AT16" s="310">
        <v>47994269.480000004</v>
      </c>
      <c r="AU16" s="310">
        <v>40405386.280000001</v>
      </c>
      <c r="AV16" s="310">
        <v>78169334.00999999</v>
      </c>
      <c r="AW16" s="310">
        <v>139986442.69</v>
      </c>
      <c r="AX16" s="310">
        <v>155369554.56999999</v>
      </c>
      <c r="AY16" s="310">
        <v>61207981.239999995</v>
      </c>
      <c r="AZ16" s="310">
        <v>79846093.700000003</v>
      </c>
      <c r="BA16" s="310">
        <v>43252200.290000007</v>
      </c>
      <c r="BB16" s="310">
        <v>49411673.980000019</v>
      </c>
      <c r="BC16" s="310">
        <v>39353350.280000001</v>
      </c>
      <c r="BD16" s="310">
        <v>34398489.140000001</v>
      </c>
      <c r="BE16" s="310">
        <v>258189706.18000001</v>
      </c>
      <c r="BF16" s="310">
        <v>524707.42999999993</v>
      </c>
      <c r="BG16" s="310">
        <v>35875759.910000004</v>
      </c>
      <c r="BH16" s="310">
        <v>1150168986.1999998</v>
      </c>
      <c r="BI16" s="310">
        <v>519282906.36999989</v>
      </c>
      <c r="BJ16" s="310">
        <v>122503871.22000003</v>
      </c>
      <c r="BK16" s="310">
        <v>69299397.439999998</v>
      </c>
      <c r="BL16" s="310">
        <v>165088383.55000001</v>
      </c>
      <c r="BM16" s="310">
        <v>125559512.38000003</v>
      </c>
      <c r="BN16" s="310">
        <v>96572694.200000003</v>
      </c>
      <c r="BO16" s="310">
        <v>11907132.039999999</v>
      </c>
      <c r="BP16" s="310">
        <v>4809975.9000000004</v>
      </c>
      <c r="BQ16" s="310">
        <v>1290370186.5999999</v>
      </c>
      <c r="BR16" s="310">
        <v>153866999.60000002</v>
      </c>
      <c r="BS16" s="310">
        <v>124580491.60999998</v>
      </c>
      <c r="BT16" s="310">
        <v>161988681.35000002</v>
      </c>
      <c r="BU16" s="310">
        <v>111165675.76999997</v>
      </c>
      <c r="BV16" s="310">
        <v>104564581.63000001</v>
      </c>
      <c r="BW16" s="310">
        <v>71531940.13000001</v>
      </c>
      <c r="BX16" s="310">
        <v>120833783.84</v>
      </c>
      <c r="BY16" s="310">
        <v>409052827.08999997</v>
      </c>
      <c r="BZ16" s="310">
        <v>91979367.180000007</v>
      </c>
      <c r="CA16" s="310">
        <v>123397864.18000001</v>
      </c>
      <c r="CB16" s="310">
        <v>290090578.44</v>
      </c>
      <c r="CC16" s="310">
        <v>86203507.550000012</v>
      </c>
      <c r="CD16" s="310">
        <v>84382024.739999995</v>
      </c>
      <c r="CE16" s="310">
        <v>104045568.44</v>
      </c>
      <c r="CF16" s="310">
        <v>3151346007.23</v>
      </c>
      <c r="CG16" s="310">
        <v>139251311.22999999</v>
      </c>
      <c r="CH16" s="310">
        <v>252897127.19</v>
      </c>
      <c r="CI16" s="310">
        <v>89586245.090000004</v>
      </c>
      <c r="CJ16" s="310">
        <v>118767141.39999999</v>
      </c>
      <c r="CK16" s="310">
        <v>115821310.20000002</v>
      </c>
      <c r="CL16" s="310">
        <v>110448795.13999997</v>
      </c>
      <c r="CM16" s="310">
        <v>264605832.05000001</v>
      </c>
      <c r="CN16" s="310">
        <v>55324657.86999999</v>
      </c>
      <c r="CO16" s="310">
        <v>131982688.06</v>
      </c>
      <c r="CP16" s="310">
        <v>87063138.229999989</v>
      </c>
      <c r="CQ16" s="310">
        <v>145334782.61000001</v>
      </c>
      <c r="CR16" s="310">
        <v>92112313.439999968</v>
      </c>
      <c r="CS16" s="310">
        <v>1076485583.1399999</v>
      </c>
      <c r="CT16" s="310">
        <v>95451883.460000023</v>
      </c>
      <c r="CU16" s="310">
        <v>105652375.99000001</v>
      </c>
      <c r="CV16" s="310">
        <v>180978084.96999997</v>
      </c>
      <c r="CW16" s="310">
        <v>66622037.789999992</v>
      </c>
      <c r="CX16" s="310">
        <v>158536169.91999999</v>
      </c>
      <c r="CY16" s="310">
        <v>84907147.879999995</v>
      </c>
      <c r="CZ16" s="310">
        <v>43077583.699999996</v>
      </c>
      <c r="DA16" s="310">
        <v>765370613.05000007</v>
      </c>
      <c r="DB16" s="310">
        <v>944921727.11000001</v>
      </c>
      <c r="DC16" s="310">
        <v>106599685.23</v>
      </c>
      <c r="DD16" s="310">
        <v>95506450.190000013</v>
      </c>
      <c r="DE16" s="310">
        <v>229133575.91999999</v>
      </c>
      <c r="DF16" s="310">
        <v>167421785.41</v>
      </c>
      <c r="DG16" s="310">
        <v>164447406.87</v>
      </c>
      <c r="DH16" s="310">
        <v>154657417.08000001</v>
      </c>
      <c r="DI16" s="310">
        <v>55866790.929999992</v>
      </c>
      <c r="DJ16" s="310">
        <v>3117977324.329999</v>
      </c>
      <c r="DK16" s="310">
        <v>117555485.38699999</v>
      </c>
      <c r="DL16" s="310">
        <v>142953643.28</v>
      </c>
      <c r="DM16" s="310">
        <v>170387274.24999997</v>
      </c>
      <c r="DN16" s="310">
        <v>168475979.78</v>
      </c>
      <c r="DO16" s="310">
        <v>137417705.81999999</v>
      </c>
      <c r="DP16" s="310">
        <v>286278599.24000001</v>
      </c>
      <c r="DQ16" s="310">
        <v>94156828.129999995</v>
      </c>
      <c r="DR16" s="310">
        <v>281338748.76000005</v>
      </c>
      <c r="DS16" s="310">
        <v>1166007253.8499999</v>
      </c>
      <c r="DT16" s="310">
        <v>140454854.35999998</v>
      </c>
      <c r="DU16" s="310">
        <v>459618885.00999993</v>
      </c>
      <c r="DV16" s="310">
        <v>420523292.0399999</v>
      </c>
      <c r="DW16" s="310">
        <v>123860664.34</v>
      </c>
      <c r="DX16" s="310">
        <v>186364242.89000002</v>
      </c>
      <c r="DY16" s="310">
        <v>161586560.21000001</v>
      </c>
      <c r="DZ16" s="310">
        <v>44905943.320000008</v>
      </c>
      <c r="EA16" s="310">
        <v>98076182.150000006</v>
      </c>
      <c r="EB16" s="310">
        <v>86604201.510000005</v>
      </c>
      <c r="EC16" s="310">
        <v>237512465.40999997</v>
      </c>
      <c r="ED16" s="310">
        <v>762719055.95000005</v>
      </c>
      <c r="EE16" s="310">
        <v>570212871.26000011</v>
      </c>
      <c r="EF16" s="310">
        <v>100269059.22000001</v>
      </c>
      <c r="EG16" s="310">
        <v>130794646.87000002</v>
      </c>
      <c r="EH16" s="310">
        <v>114801896.14999996</v>
      </c>
      <c r="EI16" s="310">
        <v>162886941.78000003</v>
      </c>
      <c r="EJ16" s="310">
        <v>215592788.03999999</v>
      </c>
      <c r="EK16" s="310">
        <v>75675124.789999992</v>
      </c>
      <c r="EL16" s="310">
        <v>108107385.03999998</v>
      </c>
      <c r="EM16" s="310">
        <v>1814920846.6100001</v>
      </c>
      <c r="EN16" s="310">
        <v>92495992.629999995</v>
      </c>
      <c r="EO16" s="310">
        <v>90489796.850000009</v>
      </c>
      <c r="EP16" s="310">
        <v>100115952.79000002</v>
      </c>
      <c r="EQ16" s="310">
        <v>53333728.419999994</v>
      </c>
      <c r="ER16" s="310">
        <v>46756993.849999994</v>
      </c>
      <c r="ES16" s="310">
        <v>154554432.83000001</v>
      </c>
      <c r="ET16" s="310">
        <v>126480594.45000002</v>
      </c>
      <c r="EU16" s="310">
        <v>76994013.87999998</v>
      </c>
      <c r="EV16" s="310">
        <v>1159214305.3500001</v>
      </c>
      <c r="EW16" s="310">
        <v>50013791.32</v>
      </c>
      <c r="EX16" s="310">
        <v>102648981.66</v>
      </c>
      <c r="EY16" s="310">
        <v>137152588.26000002</v>
      </c>
      <c r="EZ16" s="310">
        <v>205114773.80999997</v>
      </c>
      <c r="FA16" s="310">
        <v>158758785.18000001</v>
      </c>
      <c r="FB16" s="310">
        <v>147090438.04999998</v>
      </c>
      <c r="FC16" s="310">
        <v>85958023.99000001</v>
      </c>
      <c r="FD16" s="310">
        <v>89924904.830000013</v>
      </c>
      <c r="FE16" s="310">
        <v>76736886.939999998</v>
      </c>
      <c r="FF16" s="310">
        <v>76771985.659999996</v>
      </c>
      <c r="FG16" s="310">
        <v>45694205.120000005</v>
      </c>
      <c r="FH16" s="310">
        <v>967104179.20000005</v>
      </c>
      <c r="FI16" s="310">
        <v>70378759.140000001</v>
      </c>
      <c r="FJ16" s="310">
        <v>85298994.860000014</v>
      </c>
      <c r="FK16" s="310">
        <v>89522886.339999989</v>
      </c>
      <c r="FL16" s="310">
        <v>139753236.11999997</v>
      </c>
      <c r="FM16" s="310">
        <v>118989111.34000002</v>
      </c>
      <c r="FN16" s="310">
        <v>35532181.619999997</v>
      </c>
      <c r="FO16" s="310">
        <v>15625874.539999999</v>
      </c>
      <c r="FP16" s="310">
        <v>2256678312.4900002</v>
      </c>
      <c r="FQ16" s="310">
        <v>99262288.390000015</v>
      </c>
      <c r="FR16" s="310">
        <v>157261984.72</v>
      </c>
      <c r="FS16" s="310">
        <v>131655560.06999999</v>
      </c>
      <c r="FT16" s="310">
        <v>160040388.40000004</v>
      </c>
      <c r="FU16" s="310">
        <v>103143244.23000002</v>
      </c>
      <c r="FV16" s="310">
        <v>277412498.36000001</v>
      </c>
      <c r="FW16" s="310">
        <v>150190449.70000002</v>
      </c>
      <c r="FX16" s="310">
        <v>132025352.8</v>
      </c>
      <c r="FY16" s="310">
        <v>120535073.91000001</v>
      </c>
      <c r="FZ16" s="310">
        <v>263677836.87</v>
      </c>
      <c r="GA16" s="310">
        <v>101314837.43000001</v>
      </c>
      <c r="GB16" s="310">
        <v>83709824.279999986</v>
      </c>
      <c r="GC16" s="310">
        <v>30017121.790000003</v>
      </c>
      <c r="GD16" s="310">
        <v>1114415325.4000001</v>
      </c>
      <c r="GE16" s="310">
        <v>70571809.800000012</v>
      </c>
      <c r="GF16" s="310">
        <v>86118982.600000009</v>
      </c>
      <c r="GG16" s="310">
        <v>231818060.62</v>
      </c>
      <c r="GH16" s="310">
        <v>108527954.98</v>
      </c>
      <c r="GI16" s="310">
        <v>83768640.079999998</v>
      </c>
      <c r="GJ16" s="310">
        <v>89666389.030000001</v>
      </c>
      <c r="GK16" s="310">
        <v>218080220.89999998</v>
      </c>
      <c r="GL16" s="310">
        <v>79620249.50000003</v>
      </c>
      <c r="GM16" s="310">
        <v>39807431.969999999</v>
      </c>
      <c r="GN16" s="310">
        <v>27254254.350000005</v>
      </c>
      <c r="GO16" s="310">
        <v>33203908.099999998</v>
      </c>
      <c r="GP16" s="310">
        <v>661859291.72000003</v>
      </c>
      <c r="GQ16" s="310">
        <v>171268568.16999999</v>
      </c>
      <c r="GR16" s="310">
        <v>85161613.810000002</v>
      </c>
      <c r="GS16" s="310">
        <v>167103207.33000001</v>
      </c>
      <c r="GT16" s="310">
        <v>40399253.280000009</v>
      </c>
      <c r="GU16" s="310">
        <v>109332802.75000001</v>
      </c>
      <c r="GV16" s="310">
        <v>119694007.48</v>
      </c>
      <c r="GW16" s="310">
        <v>58259721.339999996</v>
      </c>
      <c r="GX16" s="310">
        <v>659138903.64999998</v>
      </c>
      <c r="GY16" s="310">
        <v>70387785.670000002</v>
      </c>
      <c r="GZ16" s="310">
        <v>153631886.63999999</v>
      </c>
      <c r="HA16" s="310">
        <v>112451764.31999998</v>
      </c>
      <c r="HB16" s="310">
        <v>1813174890.3</v>
      </c>
      <c r="HC16" s="310">
        <v>182486186.56</v>
      </c>
      <c r="HD16" s="310">
        <v>191220411.26999998</v>
      </c>
      <c r="HE16" s="310">
        <v>284465512.38</v>
      </c>
      <c r="HF16" s="310">
        <v>151402458.57000002</v>
      </c>
      <c r="HG16" s="310">
        <v>238042680.12999997</v>
      </c>
      <c r="HH16" s="310">
        <v>119649967.84999999</v>
      </c>
      <c r="HI16" s="310">
        <v>1123698329.2400002</v>
      </c>
      <c r="HJ16" s="310">
        <v>181559297.31999999</v>
      </c>
      <c r="HK16" s="310">
        <v>192557630.11000001</v>
      </c>
      <c r="HL16" s="310">
        <v>126022148.27000003</v>
      </c>
      <c r="HM16" s="310">
        <v>98692469.030000001</v>
      </c>
      <c r="HN16" s="310">
        <v>98237082.469999999</v>
      </c>
      <c r="HO16" s="310">
        <v>153406222.25999999</v>
      </c>
      <c r="HP16" s="310">
        <v>71469272.560000002</v>
      </c>
      <c r="HQ16" s="310">
        <v>1582734301.9200003</v>
      </c>
      <c r="HR16" s="310">
        <v>486548239.52999997</v>
      </c>
      <c r="HS16" s="310">
        <v>93776694.910000011</v>
      </c>
      <c r="HT16" s="310">
        <v>90777281.256999999</v>
      </c>
      <c r="HU16" s="310">
        <v>75558925.810000002</v>
      </c>
      <c r="HV16" s="310">
        <v>65221526.859999992</v>
      </c>
      <c r="HW16" s="310">
        <v>194957152.15000001</v>
      </c>
      <c r="HX16" s="310">
        <v>86940247.390000001</v>
      </c>
      <c r="HY16" s="310">
        <v>86386312.050000012</v>
      </c>
      <c r="HZ16" s="310">
        <v>81836162.38000001</v>
      </c>
      <c r="IA16" s="310">
        <v>84585256.359999999</v>
      </c>
      <c r="IB16" s="310">
        <v>136065736.17000002</v>
      </c>
      <c r="IC16" s="310">
        <v>44600521.709999993</v>
      </c>
      <c r="ID16" s="310">
        <v>104655654.41999999</v>
      </c>
      <c r="IE16" s="310">
        <v>59586148.490000002</v>
      </c>
      <c r="IF16" s="310">
        <v>56011452.769999996</v>
      </c>
      <c r="IG16" s="310">
        <v>1192986005.8099997</v>
      </c>
      <c r="IH16" s="310">
        <v>449755121.81000012</v>
      </c>
      <c r="II16" s="310">
        <v>130466531.20999999</v>
      </c>
      <c r="IJ16" s="310">
        <v>195554176.43000001</v>
      </c>
      <c r="IK16" s="310">
        <v>233302893.99000001</v>
      </c>
      <c r="IL16" s="310">
        <v>97938863.609999999</v>
      </c>
      <c r="IM16" s="310">
        <v>83236032.709999979</v>
      </c>
      <c r="IN16" s="310">
        <v>52914937.350000009</v>
      </c>
      <c r="IO16" s="310">
        <v>61897798.860000007</v>
      </c>
      <c r="IP16" s="310">
        <v>92640844.850000024</v>
      </c>
      <c r="IQ16" s="310">
        <v>80548751.609999999</v>
      </c>
      <c r="IR16" s="310">
        <v>2059022614.2799997</v>
      </c>
      <c r="IS16" s="310">
        <v>632705147.96000004</v>
      </c>
      <c r="IT16" s="310">
        <v>165776033.83999994</v>
      </c>
      <c r="IU16" s="310">
        <v>110706520.13999999</v>
      </c>
      <c r="IV16" s="310">
        <v>88531233.289999992</v>
      </c>
      <c r="IW16" s="310">
        <v>52059717.260000005</v>
      </c>
      <c r="IX16" s="310">
        <v>86832589.640000001</v>
      </c>
      <c r="IY16" s="310">
        <v>47732477.810000002</v>
      </c>
      <c r="IZ16" s="310">
        <v>64213332.759999998</v>
      </c>
      <c r="JA16" s="310">
        <v>104893677.83</v>
      </c>
      <c r="JB16" s="310">
        <v>104136190.83000001</v>
      </c>
      <c r="JC16" s="310">
        <v>64886945.95000001</v>
      </c>
      <c r="JD16" s="310">
        <v>915726648.16999984</v>
      </c>
      <c r="JE16" s="310">
        <v>337723847.30000001</v>
      </c>
      <c r="JF16" s="310">
        <v>93854721.189999998</v>
      </c>
      <c r="JG16" s="310">
        <v>70335843.180000007</v>
      </c>
      <c r="JH16" s="310">
        <v>66929845.509999998</v>
      </c>
      <c r="JI16" s="310">
        <v>66608976.569999993</v>
      </c>
      <c r="JJ16" s="310">
        <v>663116007.11000001</v>
      </c>
      <c r="JK16" s="310">
        <v>63625885.440000013</v>
      </c>
      <c r="JL16" s="310">
        <v>96158756.060000002</v>
      </c>
      <c r="JM16" s="310">
        <v>136738696.11999997</v>
      </c>
      <c r="JN16" s="310">
        <v>81903783.939999998</v>
      </c>
      <c r="JO16" s="310">
        <v>175861955.55999994</v>
      </c>
      <c r="JP16" s="310">
        <v>66194423.979999997</v>
      </c>
      <c r="JQ16" s="310">
        <v>1429262095.48</v>
      </c>
      <c r="JR16" s="310">
        <v>590598711.36000001</v>
      </c>
      <c r="JS16" s="310">
        <v>88480564.680000007</v>
      </c>
      <c r="JT16" s="310">
        <v>53135157.420000002</v>
      </c>
      <c r="JU16" s="310">
        <v>135295435.87000003</v>
      </c>
      <c r="JV16" s="310">
        <v>35542892.269999996</v>
      </c>
      <c r="JW16" s="310">
        <v>305509897.5</v>
      </c>
      <c r="JX16" s="310">
        <v>148545497.11000001</v>
      </c>
      <c r="JY16" s="310">
        <v>95912485.819999993</v>
      </c>
      <c r="JZ16" s="310">
        <v>123578241.88999999</v>
      </c>
      <c r="KA16" s="310">
        <v>94354725.760000005</v>
      </c>
      <c r="KB16" s="310">
        <v>90352631.659999996</v>
      </c>
      <c r="KC16" s="310">
        <v>84768060.650000006</v>
      </c>
      <c r="KD16" s="310">
        <v>30381955.699999999</v>
      </c>
      <c r="KE16" s="310">
        <v>84344492.439999983</v>
      </c>
      <c r="KF16" s="310">
        <v>2341104838.23</v>
      </c>
      <c r="KG16" s="310">
        <v>239930824.01000005</v>
      </c>
      <c r="KH16" s="310">
        <v>127981675.30999999</v>
      </c>
      <c r="KI16" s="310">
        <v>147289715.93000001</v>
      </c>
      <c r="KJ16" s="310">
        <v>139110125.91999999</v>
      </c>
      <c r="KK16" s="310">
        <v>109084058.29000001</v>
      </c>
      <c r="KL16" s="310">
        <v>370323849.63999999</v>
      </c>
      <c r="KM16" s="310">
        <v>110362549.18000001</v>
      </c>
      <c r="KN16" s="310">
        <v>77636178.979999989</v>
      </c>
      <c r="KO16" s="310">
        <v>637693738.63000011</v>
      </c>
      <c r="KP16" s="310">
        <v>102675583.47000004</v>
      </c>
      <c r="KQ16" s="310">
        <v>139026892.45000002</v>
      </c>
      <c r="KR16" s="310">
        <v>323256505.31999999</v>
      </c>
      <c r="KS16" s="310">
        <v>86153487.790000007</v>
      </c>
      <c r="KT16" s="310">
        <v>146462340.84</v>
      </c>
      <c r="KU16" s="310">
        <v>1096649619.3800001</v>
      </c>
      <c r="KV16" s="310">
        <v>152675225.84999996</v>
      </c>
      <c r="KW16" s="310">
        <v>1100408805.73</v>
      </c>
      <c r="KX16" s="310">
        <v>102829705.41999999</v>
      </c>
      <c r="KY16" s="310">
        <v>68808573.739999995</v>
      </c>
      <c r="KZ16" s="310">
        <v>187978633.82999998</v>
      </c>
      <c r="LA16" s="310">
        <v>189557775.12</v>
      </c>
      <c r="LB16" s="310">
        <v>123654588.00000001</v>
      </c>
      <c r="LC16" s="310">
        <v>113211080.05999997</v>
      </c>
      <c r="LD16" s="310">
        <v>85159243.959999993</v>
      </c>
      <c r="LE16" s="310">
        <v>2476730145.1399999</v>
      </c>
      <c r="LF16" s="310">
        <v>487245489.30000001</v>
      </c>
      <c r="LG16" s="310">
        <v>593478651.5200001</v>
      </c>
      <c r="LH16" s="310">
        <v>535365109.17000008</v>
      </c>
      <c r="LI16" s="310">
        <v>125030878.23</v>
      </c>
      <c r="LJ16" s="310">
        <v>91910758.700000003</v>
      </c>
      <c r="LK16" s="310">
        <v>83589324.669799998</v>
      </c>
      <c r="LL16" s="310">
        <v>165995494.53500003</v>
      </c>
      <c r="LM16" s="310">
        <v>76964110.689999983</v>
      </c>
      <c r="LN16" s="310">
        <v>143344891.71000001</v>
      </c>
      <c r="LO16" s="310">
        <v>49014588.249999993</v>
      </c>
      <c r="LP16" s="310">
        <v>720791312.61999989</v>
      </c>
      <c r="LQ16" s="310">
        <v>159688320.69999999</v>
      </c>
      <c r="LR16" s="310">
        <v>106456827.23</v>
      </c>
      <c r="LS16" s="310">
        <v>1562105787.9799998</v>
      </c>
      <c r="LT16" s="310">
        <v>743571207.09000003</v>
      </c>
      <c r="LU16" s="310">
        <v>1715360773.5799999</v>
      </c>
      <c r="LV16" s="310">
        <v>533833293.03999996</v>
      </c>
      <c r="LW16" s="310">
        <v>215724760.75000003</v>
      </c>
      <c r="LX16" s="310">
        <v>188381450.02999997</v>
      </c>
      <c r="LY16" s="310">
        <v>164201169.98999995</v>
      </c>
      <c r="LZ16" s="310">
        <v>143596088.58000004</v>
      </c>
      <c r="MA16" s="310">
        <v>131236669.05999999</v>
      </c>
      <c r="MB16" s="310">
        <v>171219265.34</v>
      </c>
      <c r="MC16" s="310">
        <v>290914853.09000003</v>
      </c>
      <c r="MD16" s="310">
        <v>95886890.430000007</v>
      </c>
      <c r="ME16" s="310">
        <v>2209946849.6500006</v>
      </c>
      <c r="MF16" s="310">
        <v>168926880.31</v>
      </c>
      <c r="MG16" s="310">
        <v>76536092.74000001</v>
      </c>
      <c r="MH16" s="310">
        <v>74921080.780000016</v>
      </c>
      <c r="MI16" s="310">
        <v>72547607.940000013</v>
      </c>
      <c r="MJ16" s="310">
        <v>119754540.44</v>
      </c>
      <c r="MK16" s="310">
        <v>82081223.540000007</v>
      </c>
      <c r="ML16" s="310">
        <v>95456120.210000008</v>
      </c>
      <c r="MM16" s="310">
        <v>168036371.31000006</v>
      </c>
      <c r="MN16" s="310">
        <v>77706229.340000018</v>
      </c>
      <c r="MO16" s="310">
        <v>92114071.849999994</v>
      </c>
      <c r="MP16" s="310">
        <v>76998732.739999995</v>
      </c>
      <c r="MQ16" s="310">
        <v>1490978297.0399995</v>
      </c>
      <c r="MR16" s="310">
        <v>104273561.66000001</v>
      </c>
      <c r="MS16" s="310">
        <v>121658239.75</v>
      </c>
      <c r="MT16" s="310">
        <v>155257331.97</v>
      </c>
      <c r="MU16" s="310">
        <v>155652129.20999998</v>
      </c>
      <c r="MV16" s="310">
        <v>115801330.36000001</v>
      </c>
      <c r="MW16" s="310">
        <v>242595259.48020002</v>
      </c>
      <c r="MX16" s="310">
        <v>178247112.65999997</v>
      </c>
      <c r="MY16" s="310">
        <v>102490054.58000003</v>
      </c>
      <c r="MZ16" s="310">
        <v>36180811.210000001</v>
      </c>
      <c r="NA16" s="310">
        <v>22335137.300000001</v>
      </c>
      <c r="NB16" s="310">
        <v>3395142032.8600006</v>
      </c>
      <c r="NC16" s="310">
        <v>296626442.18000001</v>
      </c>
      <c r="ND16" s="310">
        <v>75576591.030000001</v>
      </c>
      <c r="NE16" s="310">
        <v>867235432.87999988</v>
      </c>
      <c r="NF16" s="310">
        <v>75545517.090000004</v>
      </c>
      <c r="NG16" s="310">
        <v>226854542.81000003</v>
      </c>
      <c r="NH16" s="310">
        <v>456549710.93000001</v>
      </c>
      <c r="NI16" s="310">
        <v>390904826.55999994</v>
      </c>
      <c r="NJ16" s="310">
        <v>34562620.439999998</v>
      </c>
      <c r="NK16" s="310">
        <v>164522889.77000001</v>
      </c>
      <c r="NL16" s="310">
        <v>145016895.15000004</v>
      </c>
      <c r="NM16" s="310">
        <v>78069994.140000015</v>
      </c>
      <c r="NN16" s="310">
        <v>729070862.49000001</v>
      </c>
      <c r="NO16" s="310">
        <v>90107577.390000001</v>
      </c>
      <c r="NP16" s="310">
        <v>80289071.810000002</v>
      </c>
      <c r="NQ16" s="310">
        <v>0</v>
      </c>
      <c r="NR16" s="310">
        <v>72249834.36999999</v>
      </c>
      <c r="NS16" s="310">
        <v>26524578.850000001</v>
      </c>
      <c r="NT16" s="310">
        <v>46422834.289999992</v>
      </c>
      <c r="NU16" s="310">
        <v>1207776691.6800001</v>
      </c>
      <c r="NV16" s="310">
        <v>449464888.09000003</v>
      </c>
      <c r="NW16" s="310">
        <v>100612612.11999999</v>
      </c>
      <c r="NX16" s="310">
        <v>68175885.299999997</v>
      </c>
      <c r="NY16" s="310">
        <v>103829273.97999997</v>
      </c>
      <c r="NZ16" s="310">
        <v>132669815.92</v>
      </c>
      <c r="OA16" s="310">
        <v>65885635.710000001</v>
      </c>
      <c r="OB16" s="310">
        <v>1785176405.0299997</v>
      </c>
      <c r="OC16" s="310">
        <v>324789438.70999998</v>
      </c>
      <c r="OD16" s="310">
        <v>163367650.75</v>
      </c>
      <c r="OE16" s="310">
        <v>414641270.74999994</v>
      </c>
      <c r="OF16" s="310">
        <v>87825347.519999996</v>
      </c>
      <c r="OG16" s="310">
        <v>143596766.16</v>
      </c>
      <c r="OH16" s="310">
        <v>130008996.90000001</v>
      </c>
      <c r="OI16" s="310">
        <v>54327466.529999986</v>
      </c>
      <c r="OJ16" s="310">
        <v>73186687.250000015</v>
      </c>
      <c r="OK16" s="310">
        <v>1465128857.2399998</v>
      </c>
      <c r="OL16" s="310">
        <v>304424050.28000003</v>
      </c>
      <c r="OM16" s="310">
        <v>630907777.32999992</v>
      </c>
      <c r="ON16" s="310">
        <v>184618549.70000002</v>
      </c>
      <c r="OO16" s="310">
        <v>158731982.19000003</v>
      </c>
      <c r="OP16" s="310">
        <v>59401407.749999993</v>
      </c>
      <c r="OQ16" s="310">
        <v>767865069.20999992</v>
      </c>
      <c r="OR16" s="310">
        <v>82182090.659999982</v>
      </c>
      <c r="OS16" s="310">
        <v>98671622.849999994</v>
      </c>
      <c r="OT16" s="310">
        <v>162313706.59</v>
      </c>
      <c r="OU16" s="310">
        <v>142325811.81999999</v>
      </c>
      <c r="OV16" s="310">
        <v>286676139.28000003</v>
      </c>
      <c r="OW16" s="310">
        <v>95253123.320000008</v>
      </c>
      <c r="OX16" s="310">
        <v>48380844.660000004</v>
      </c>
      <c r="OY16" s="310">
        <v>30388668.749999993</v>
      </c>
      <c r="OZ16" s="310">
        <v>1310742223.5900002</v>
      </c>
      <c r="PA16" s="310">
        <v>72157909.039999992</v>
      </c>
      <c r="PB16" s="310">
        <v>253569469.94999999</v>
      </c>
      <c r="PC16" s="310">
        <v>51814468.059999995</v>
      </c>
      <c r="PD16" s="310">
        <v>183819390.11000001</v>
      </c>
      <c r="PE16" s="310">
        <v>255631202.28</v>
      </c>
      <c r="PF16" s="310">
        <v>90310889.01000002</v>
      </c>
      <c r="PG16" s="310">
        <v>64535335.789999999</v>
      </c>
      <c r="PH16" s="310">
        <v>117154394.34999999</v>
      </c>
      <c r="PI16" s="310">
        <v>98879561.629999995</v>
      </c>
      <c r="PJ16" s="310">
        <v>150115990.36999997</v>
      </c>
      <c r="PK16" s="310">
        <v>165037943.27000001</v>
      </c>
      <c r="PL16" s="310">
        <v>63512034.63000001</v>
      </c>
      <c r="PM16" s="310">
        <v>304282536.81999999</v>
      </c>
      <c r="PN16" s="310">
        <v>41870422.859999992</v>
      </c>
      <c r="PO16" s="310">
        <v>22290253.97000001</v>
      </c>
      <c r="PP16" s="310">
        <v>20351245.700000003</v>
      </c>
      <c r="PQ16" s="310">
        <v>40009948.800000004</v>
      </c>
      <c r="PR16" s="310">
        <v>3290452991.5499997</v>
      </c>
      <c r="PS16" s="310">
        <v>97065365.11999999</v>
      </c>
      <c r="PT16" s="310">
        <v>106151903.67</v>
      </c>
      <c r="PU16" s="310">
        <v>192591147.65000001</v>
      </c>
      <c r="PV16" s="310">
        <v>596208178.37999988</v>
      </c>
      <c r="PW16" s="310">
        <v>126683583.97000001</v>
      </c>
      <c r="PX16" s="310">
        <v>235088910.42000002</v>
      </c>
      <c r="PY16" s="310">
        <v>104706657.31</v>
      </c>
      <c r="PZ16" s="310">
        <v>236586566.33000001</v>
      </c>
      <c r="QA16" s="310">
        <v>56441454.700000003</v>
      </c>
      <c r="QB16" s="310">
        <v>246864456.04000002</v>
      </c>
      <c r="QC16" s="310">
        <v>71687746.359999999</v>
      </c>
      <c r="QD16" s="310">
        <v>93143466.75</v>
      </c>
      <c r="QE16" s="310">
        <v>270933604.55000001</v>
      </c>
      <c r="QF16" s="310">
        <v>143525858.71000001</v>
      </c>
      <c r="QG16" s="310">
        <v>167163833.46000001</v>
      </c>
      <c r="QH16" s="310">
        <v>91968028.789999992</v>
      </c>
      <c r="QI16" s="310">
        <v>86455926.219999999</v>
      </c>
      <c r="QJ16" s="310">
        <v>57525017.209999993</v>
      </c>
      <c r="QK16" s="310">
        <v>227442009.98000002</v>
      </c>
      <c r="QL16" s="310">
        <v>274312047.05000001</v>
      </c>
      <c r="QM16" s="310">
        <v>64931250.610000007</v>
      </c>
      <c r="QN16" s="310">
        <v>33556410.669999994</v>
      </c>
      <c r="QO16" s="310">
        <v>28526731.600000001</v>
      </c>
      <c r="QP16" s="310">
        <v>38278874.5</v>
      </c>
      <c r="QQ16" s="310">
        <v>25291606.09</v>
      </c>
      <c r="QR16" s="310">
        <v>1594733284.8800001</v>
      </c>
      <c r="QS16" s="310">
        <v>71398330.510000005</v>
      </c>
      <c r="QT16" s="310">
        <v>268577142.24000001</v>
      </c>
      <c r="QU16" s="310">
        <v>127569496.59</v>
      </c>
      <c r="QV16" s="310">
        <v>130127818.66</v>
      </c>
      <c r="QW16" s="310">
        <v>243928563.79999998</v>
      </c>
      <c r="QX16" s="310">
        <v>96992803.63000001</v>
      </c>
      <c r="QY16" s="310">
        <v>165495206.05000001</v>
      </c>
      <c r="QZ16" s="310">
        <v>215129785.69999999</v>
      </c>
      <c r="RA16" s="310">
        <v>72915145.260000005</v>
      </c>
      <c r="RB16" s="310">
        <v>88176201.899999991</v>
      </c>
      <c r="RC16" s="310">
        <v>46084934.920000009</v>
      </c>
      <c r="RD16" s="310">
        <v>29687299.079999998</v>
      </c>
      <c r="RE16" s="310">
        <v>1770807153.5599997</v>
      </c>
      <c r="RF16" s="310">
        <v>200141381.04000005</v>
      </c>
      <c r="RG16" s="310">
        <v>106965753.91</v>
      </c>
      <c r="RH16" s="310">
        <v>131481591.55000001</v>
      </c>
      <c r="RI16" s="310">
        <v>124191062.36</v>
      </c>
      <c r="RJ16" s="310">
        <v>155378165.55999997</v>
      </c>
      <c r="RK16" s="310">
        <v>329032653.87</v>
      </c>
      <c r="RL16" s="310">
        <v>94616783.619999975</v>
      </c>
      <c r="RM16" s="310">
        <v>128597462.87</v>
      </c>
      <c r="RN16" s="310">
        <v>220106408.43000004</v>
      </c>
      <c r="RO16" s="310">
        <v>268794550.35000002</v>
      </c>
      <c r="RP16" s="310">
        <v>64730940.579999991</v>
      </c>
      <c r="RQ16" s="310">
        <v>59454076.079999998</v>
      </c>
      <c r="RR16" s="310">
        <v>118101928.3</v>
      </c>
      <c r="RS16" s="310">
        <v>59860160.750000015</v>
      </c>
      <c r="RT16" s="310">
        <v>80323411.290000007</v>
      </c>
      <c r="RU16" s="310">
        <v>98615982.520000011</v>
      </c>
      <c r="RV16" s="310">
        <v>37832526.559999995</v>
      </c>
      <c r="RW16" s="310">
        <v>28299929.590000007</v>
      </c>
      <c r="RX16" s="310">
        <v>31637642.869999997</v>
      </c>
      <c r="RY16" s="310">
        <v>830246868.66999996</v>
      </c>
      <c r="RZ16" s="310">
        <v>93321479.989999995</v>
      </c>
      <c r="SA16" s="310">
        <v>87885070.37000002</v>
      </c>
      <c r="SB16" s="310">
        <v>84595531.74000001</v>
      </c>
      <c r="SC16" s="310">
        <v>51996180.069999993</v>
      </c>
      <c r="SD16" s="310">
        <v>106550757.42</v>
      </c>
      <c r="SE16" s="310">
        <v>116565622.59999999</v>
      </c>
      <c r="SF16" s="310">
        <v>162316205.33000001</v>
      </c>
      <c r="SG16" s="310">
        <v>73919718.750000015</v>
      </c>
      <c r="SH16" s="310">
        <v>92139758.220000014</v>
      </c>
      <c r="SI16" s="310">
        <v>235624811.52000001</v>
      </c>
      <c r="SJ16" s="310">
        <v>16171539.950000001</v>
      </c>
      <c r="SK16" s="310">
        <v>506320389.22999996</v>
      </c>
      <c r="SL16" s="310">
        <v>100963936.13999997</v>
      </c>
      <c r="SM16" s="310">
        <v>112888518.51000001</v>
      </c>
      <c r="SN16" s="310">
        <v>219445984.13000003</v>
      </c>
      <c r="SO16" s="310">
        <v>89187162.150000006</v>
      </c>
      <c r="SP16" s="310">
        <v>100728037.55000001</v>
      </c>
      <c r="SQ16" s="310">
        <v>88211776.929999977</v>
      </c>
      <c r="SR16" s="310">
        <v>41639475.090000004</v>
      </c>
      <c r="SS16" s="310">
        <v>1213994649.8500001</v>
      </c>
      <c r="ST16" s="310">
        <v>62423939.219999991</v>
      </c>
      <c r="SU16" s="310">
        <v>115257703.19000001</v>
      </c>
      <c r="SV16" s="310">
        <v>93292901.409999996</v>
      </c>
      <c r="SW16" s="310">
        <v>41548933.539999999</v>
      </c>
      <c r="SX16" s="310">
        <v>62624334.899999991</v>
      </c>
      <c r="SY16" s="310">
        <v>81400812.670000002</v>
      </c>
      <c r="SZ16" s="310">
        <v>236632309.77000001</v>
      </c>
      <c r="TA16" s="310">
        <v>76163228.189999998</v>
      </c>
      <c r="TB16" s="310">
        <v>68170944.580000013</v>
      </c>
      <c r="TC16" s="310">
        <v>83658206.469999999</v>
      </c>
      <c r="TD16" s="310">
        <v>163828420.69999999</v>
      </c>
      <c r="TE16" s="310">
        <v>82579263.810000017</v>
      </c>
      <c r="TF16" s="310">
        <v>53397327.400000006</v>
      </c>
      <c r="TG16" s="310">
        <v>1899683706.5799997</v>
      </c>
      <c r="TH16" s="310">
        <v>88370102.260000005</v>
      </c>
      <c r="TI16" s="310">
        <v>66702966.530000009</v>
      </c>
      <c r="TJ16" s="310">
        <v>190815598.97999999</v>
      </c>
      <c r="TK16" s="310">
        <v>159050985.60999998</v>
      </c>
      <c r="TL16" s="310">
        <v>104143124.13</v>
      </c>
      <c r="TM16" s="310">
        <v>37059713.069999993</v>
      </c>
      <c r="TN16" s="310">
        <v>335197469.44999993</v>
      </c>
      <c r="TO16" s="310">
        <v>82333121.689999998</v>
      </c>
      <c r="TP16" s="310">
        <v>161912805.80000001</v>
      </c>
      <c r="TQ16" s="310">
        <v>164015714.81000003</v>
      </c>
      <c r="TR16" s="310">
        <v>75025634.639999986</v>
      </c>
      <c r="TS16" s="310">
        <v>54865617.719999999</v>
      </c>
      <c r="TT16" s="310">
        <v>98180054.370000005</v>
      </c>
      <c r="TU16" s="310">
        <v>76258754.920000017</v>
      </c>
      <c r="TV16" s="310">
        <v>72564227.409999996</v>
      </c>
      <c r="TW16" s="310">
        <v>506413295.23000002</v>
      </c>
      <c r="TX16" s="310">
        <v>86682709.389999986</v>
      </c>
      <c r="TY16" s="310">
        <v>1054848150.4400001</v>
      </c>
      <c r="TZ16" s="310">
        <v>200543896.32999998</v>
      </c>
      <c r="UA16" s="310">
        <v>67037544.640000008</v>
      </c>
      <c r="UB16" s="310">
        <v>62318321.74000001</v>
      </c>
      <c r="UC16" s="310">
        <v>569689471.49000013</v>
      </c>
      <c r="UD16" s="310">
        <v>53037875.830000006</v>
      </c>
      <c r="UE16" s="310">
        <v>31751111.310000002</v>
      </c>
      <c r="UF16" s="310">
        <v>63667348.909999982</v>
      </c>
      <c r="UG16" s="310">
        <v>44039327.349999994</v>
      </c>
      <c r="UH16" s="310">
        <v>623622346.88000023</v>
      </c>
      <c r="UI16" s="310">
        <v>167480301.66999999</v>
      </c>
      <c r="UJ16" s="310">
        <v>105630270.41</v>
      </c>
      <c r="UK16" s="310">
        <v>195972782.78</v>
      </c>
      <c r="UL16" s="310">
        <v>133672656.96999997</v>
      </c>
      <c r="UM16" s="310">
        <v>97970804.339999959</v>
      </c>
      <c r="UN16" s="310">
        <v>2989138995.4600005</v>
      </c>
      <c r="UO16" s="310">
        <v>124802535.71000001</v>
      </c>
      <c r="UP16" s="310">
        <v>109040850.09999999</v>
      </c>
      <c r="UQ16" s="310">
        <v>431211762.26999998</v>
      </c>
      <c r="UR16" s="310">
        <v>33316363.170000002</v>
      </c>
      <c r="US16" s="310">
        <v>88987961.189999983</v>
      </c>
      <c r="UT16" s="310">
        <v>259604759.39000002</v>
      </c>
      <c r="UU16" s="310">
        <v>71367070.490000024</v>
      </c>
      <c r="UV16" s="310">
        <v>73711665.109999999</v>
      </c>
      <c r="UW16" s="310">
        <v>86267386.570000008</v>
      </c>
      <c r="UX16" s="310">
        <v>120811045.03</v>
      </c>
      <c r="UY16" s="310">
        <v>236062789.66999999</v>
      </c>
      <c r="UZ16" s="310">
        <v>132802857.68000001</v>
      </c>
      <c r="VA16" s="310">
        <v>216050653.78</v>
      </c>
      <c r="VB16" s="310">
        <v>72864670.049999997</v>
      </c>
      <c r="VC16" s="310">
        <v>64038866.309999995</v>
      </c>
      <c r="VD16" s="310">
        <v>59455277.490000002</v>
      </c>
      <c r="VE16" s="310">
        <v>58730958.979999989</v>
      </c>
      <c r="VF16" s="310">
        <v>264915734.77000004</v>
      </c>
      <c r="VG16" s="310">
        <v>40806394.789999992</v>
      </c>
      <c r="VH16" s="310">
        <v>37809657.630000003</v>
      </c>
      <c r="VI16" s="310">
        <v>31131688.809999999</v>
      </c>
      <c r="VJ16" s="310">
        <v>1334526261.6100004</v>
      </c>
      <c r="VK16" s="310">
        <v>102532458.78999999</v>
      </c>
      <c r="VL16" s="310">
        <v>113104447.82000002</v>
      </c>
      <c r="VM16" s="310">
        <v>185495848.15000001</v>
      </c>
      <c r="VN16" s="310">
        <v>170939922.19</v>
      </c>
      <c r="VO16" s="310">
        <v>194436423.94999999</v>
      </c>
      <c r="VP16" s="310">
        <v>139619945.31</v>
      </c>
      <c r="VQ16" s="310">
        <v>98893304.010000005</v>
      </c>
      <c r="VR16" s="310">
        <v>98016307.910000026</v>
      </c>
      <c r="VS16" s="310">
        <v>429246123.57999998</v>
      </c>
      <c r="VT16" s="310">
        <v>101015793.96000001</v>
      </c>
      <c r="VU16" s="310">
        <v>176421250.62</v>
      </c>
      <c r="VV16" s="310">
        <v>126480191.10999998</v>
      </c>
      <c r="VW16" s="310">
        <v>87574861.129999995</v>
      </c>
      <c r="VX16" s="310">
        <v>69592161.020000011</v>
      </c>
      <c r="VY16" s="310">
        <v>4968128032.5999994</v>
      </c>
      <c r="VZ16" s="310">
        <v>200516030.11000001</v>
      </c>
      <c r="WA16" s="310">
        <v>132280705.57999998</v>
      </c>
      <c r="WB16" s="310">
        <v>120384954.12</v>
      </c>
      <c r="WC16" s="310">
        <v>76876927.49000001</v>
      </c>
      <c r="WD16" s="310">
        <v>131958200.90000001</v>
      </c>
      <c r="WE16" s="310">
        <v>195837035.61000001</v>
      </c>
      <c r="WF16" s="310">
        <v>224778936.77999997</v>
      </c>
      <c r="WG16" s="310">
        <v>137895405.57000002</v>
      </c>
      <c r="WH16" s="310">
        <v>221106962.75</v>
      </c>
      <c r="WI16" s="310">
        <v>107639459.88000001</v>
      </c>
      <c r="WJ16" s="310">
        <v>354294270.32000005</v>
      </c>
      <c r="WK16" s="310">
        <v>140307142.73000002</v>
      </c>
      <c r="WL16" s="310">
        <v>244029015.43000004</v>
      </c>
      <c r="WM16" s="310">
        <v>342122601.50999999</v>
      </c>
      <c r="WN16" s="310">
        <v>141683303.16</v>
      </c>
      <c r="WO16" s="310">
        <v>168076492.05000001</v>
      </c>
      <c r="WP16" s="310">
        <v>183304677.40000001</v>
      </c>
      <c r="WQ16" s="310">
        <v>104241005.24000001</v>
      </c>
      <c r="WR16" s="310">
        <v>248415373.74000001</v>
      </c>
      <c r="WS16" s="310">
        <v>545492040.63999999</v>
      </c>
      <c r="WT16" s="310">
        <v>109998272.59999999</v>
      </c>
      <c r="WU16" s="310">
        <v>84150789.980000019</v>
      </c>
      <c r="WV16" s="310">
        <v>71075230.75999999</v>
      </c>
      <c r="WW16" s="310">
        <v>88646696.649999991</v>
      </c>
      <c r="WX16" s="310">
        <v>76455158.929999992</v>
      </c>
      <c r="WY16" s="310">
        <v>67476596.24000001</v>
      </c>
      <c r="WZ16" s="310">
        <v>91429009.959999979</v>
      </c>
      <c r="XA16" s="310">
        <v>339460932.56000006</v>
      </c>
      <c r="XB16" s="310">
        <v>47717091.890000001</v>
      </c>
      <c r="XC16" s="310">
        <v>42495341.149999999</v>
      </c>
      <c r="XD16" s="310">
        <v>35805158.86999999</v>
      </c>
      <c r="XE16" s="310">
        <v>37521176.239999995</v>
      </c>
      <c r="XF16" s="310">
        <v>2178301746.4000001</v>
      </c>
      <c r="XG16" s="310">
        <v>150815067.52000001</v>
      </c>
      <c r="XH16" s="310">
        <v>158425713.27000004</v>
      </c>
      <c r="XI16" s="310">
        <v>673011678.30000007</v>
      </c>
      <c r="XJ16" s="310">
        <v>142031972.11000001</v>
      </c>
      <c r="XK16" s="310">
        <v>239199563.75</v>
      </c>
      <c r="XL16" s="310">
        <v>263857068.03999999</v>
      </c>
      <c r="XM16" s="310">
        <v>139508458.37000003</v>
      </c>
      <c r="XN16" s="310">
        <v>129106022.04000001</v>
      </c>
      <c r="XO16" s="310">
        <v>252131681.12</v>
      </c>
      <c r="XP16" s="310">
        <v>199430488.37</v>
      </c>
      <c r="XQ16" s="310">
        <v>106033473.36999999</v>
      </c>
      <c r="XR16" s="310">
        <v>80775283.719999984</v>
      </c>
      <c r="XS16" s="310">
        <v>105285527.53</v>
      </c>
      <c r="XT16" s="310">
        <v>92641718.789999977</v>
      </c>
      <c r="XU16" s="310">
        <v>83646600.530000001</v>
      </c>
      <c r="XV16" s="310">
        <v>67264535.23999998</v>
      </c>
      <c r="XW16" s="310">
        <v>86797064.429999992</v>
      </c>
      <c r="XX16" s="310">
        <v>76361714.62999998</v>
      </c>
      <c r="XY16" s="310">
        <v>86486953.25</v>
      </c>
      <c r="XZ16" s="310">
        <v>86231634.429999992</v>
      </c>
      <c r="YA16" s="310">
        <v>71020044.430000007</v>
      </c>
      <c r="YB16" s="310">
        <v>62924480.569999993</v>
      </c>
      <c r="YC16" s="310">
        <v>2323354181.3499999</v>
      </c>
      <c r="YD16" s="310">
        <v>116051140.03999999</v>
      </c>
      <c r="YE16" s="310">
        <v>268767155.62</v>
      </c>
      <c r="YF16" s="310">
        <v>119373889.87999998</v>
      </c>
      <c r="YG16" s="310">
        <v>423103632.61000007</v>
      </c>
      <c r="YH16" s="310">
        <v>125780892.69999999</v>
      </c>
      <c r="YI16" s="310">
        <v>225209924.03999999</v>
      </c>
      <c r="YJ16" s="310">
        <v>89139855.629999995</v>
      </c>
      <c r="YK16" s="310">
        <v>337601019.87000006</v>
      </c>
      <c r="YL16" s="310">
        <v>293671569.93999994</v>
      </c>
      <c r="YM16" s="310">
        <v>170269101.39999998</v>
      </c>
      <c r="YN16" s="310">
        <v>107469906.95</v>
      </c>
      <c r="YO16" s="310">
        <v>86172910.230000004</v>
      </c>
      <c r="YP16" s="310">
        <v>94928507.860000014</v>
      </c>
      <c r="YQ16" s="310">
        <v>67743430.229999989</v>
      </c>
      <c r="YR16" s="310">
        <v>63414781.190000005</v>
      </c>
      <c r="YS16" s="310">
        <v>80647171.959999993</v>
      </c>
      <c r="YT16" s="310">
        <v>740408724.32999992</v>
      </c>
      <c r="YU16" s="310">
        <v>104648336.65000001</v>
      </c>
      <c r="YV16" s="310">
        <v>108164517.28</v>
      </c>
      <c r="YW16" s="310">
        <v>79815591.420000017</v>
      </c>
      <c r="YX16" s="310">
        <v>114819175.71000001</v>
      </c>
      <c r="YY16" s="310">
        <v>61976278.910000019</v>
      </c>
      <c r="YZ16" s="310">
        <v>69649812.609999999</v>
      </c>
      <c r="ZA16" s="310">
        <v>833429673.86000013</v>
      </c>
      <c r="ZB16" s="310">
        <v>72889124.359999999</v>
      </c>
      <c r="ZC16" s="310">
        <v>112874150.90000001</v>
      </c>
      <c r="ZD16" s="310">
        <v>140100533.66</v>
      </c>
      <c r="ZE16" s="310">
        <v>70365148.729999989</v>
      </c>
      <c r="ZF16" s="310">
        <v>90319137.269999981</v>
      </c>
      <c r="ZG16" s="310">
        <v>70594825.129999995</v>
      </c>
      <c r="ZH16" s="310">
        <v>63806703.339999996</v>
      </c>
      <c r="ZI16" s="310">
        <v>232672025.54999992</v>
      </c>
      <c r="ZJ16" s="310">
        <v>1610762979.7199998</v>
      </c>
      <c r="ZK16" s="310">
        <v>78999001.159999996</v>
      </c>
      <c r="ZL16" s="310">
        <v>199882118.09</v>
      </c>
      <c r="ZM16" s="310">
        <v>395371861.80999994</v>
      </c>
      <c r="ZN16" s="310">
        <v>265352971.06999999</v>
      </c>
      <c r="ZO16" s="310">
        <v>92696425.230000004</v>
      </c>
      <c r="ZP16" s="310">
        <v>120813502.34999998</v>
      </c>
      <c r="ZQ16" s="310">
        <v>210602255.13</v>
      </c>
      <c r="ZR16" s="310">
        <v>194365265.95000002</v>
      </c>
      <c r="ZS16" s="310">
        <v>235989143.75999999</v>
      </c>
      <c r="ZT16" s="310">
        <v>20410672.559999999</v>
      </c>
      <c r="ZU16" s="310">
        <v>96640266.300000012</v>
      </c>
      <c r="ZV16" s="310">
        <v>71907894.170000002</v>
      </c>
      <c r="ZW16" s="310">
        <v>122238817.67999998</v>
      </c>
      <c r="ZX16" s="310">
        <v>80125072.88000001</v>
      </c>
      <c r="ZY16" s="310">
        <v>86128264.300000012</v>
      </c>
      <c r="ZZ16" s="310">
        <v>82976109.229999989</v>
      </c>
      <c r="AAA16" s="310">
        <v>58390834.440000005</v>
      </c>
      <c r="AAB16" s="310">
        <v>85630832</v>
      </c>
      <c r="AAC16" s="310">
        <v>49537148.469999999</v>
      </c>
      <c r="AAD16" s="310">
        <v>45108701.110000007</v>
      </c>
      <c r="AAE16" s="310">
        <v>38498304.530000001</v>
      </c>
      <c r="AAF16" s="310">
        <v>727001087.81000006</v>
      </c>
      <c r="AAG16" s="310">
        <v>81618085.280000001</v>
      </c>
      <c r="AAH16" s="310">
        <v>108767512.99999999</v>
      </c>
      <c r="AAI16" s="310">
        <v>99968005.889999986</v>
      </c>
      <c r="AAJ16" s="310">
        <v>83238856.450000018</v>
      </c>
      <c r="AAK16" s="310">
        <v>121008048.29000001</v>
      </c>
      <c r="AAL16" s="310">
        <v>83761489.800000012</v>
      </c>
      <c r="AAM16" s="310">
        <v>4417194257.1599998</v>
      </c>
      <c r="AAN16" s="310">
        <v>121463747.53999999</v>
      </c>
      <c r="AAO16" s="310">
        <v>75878569.209999993</v>
      </c>
      <c r="AAP16" s="310">
        <v>229446958.08999994</v>
      </c>
      <c r="AAQ16" s="310">
        <v>165248737.50999999</v>
      </c>
      <c r="AAR16" s="310">
        <v>97599950.049999997</v>
      </c>
      <c r="AAS16" s="310">
        <v>120928821.64999995</v>
      </c>
      <c r="AAT16" s="310">
        <v>151237986.33999994</v>
      </c>
      <c r="AAU16" s="310">
        <v>357088787.57999992</v>
      </c>
      <c r="AAV16" s="310">
        <v>80657508.26000002</v>
      </c>
      <c r="AAW16" s="310">
        <v>140894195.25999999</v>
      </c>
      <c r="AAX16" s="310">
        <v>539689261.87000012</v>
      </c>
      <c r="AAY16" s="310">
        <v>253824659.83999997</v>
      </c>
      <c r="AAZ16" s="310">
        <v>66867283.320000008</v>
      </c>
      <c r="ABA16" s="310">
        <v>86197813.649999991</v>
      </c>
      <c r="ABB16" s="310">
        <v>94347914.950000003</v>
      </c>
      <c r="ABC16" s="310">
        <v>56082957.819999993</v>
      </c>
      <c r="ABD16" s="310">
        <v>97046096.569999993</v>
      </c>
      <c r="ABE16" s="310">
        <v>62712558.400000006</v>
      </c>
      <c r="ABF16" s="310">
        <v>683085085.26999998</v>
      </c>
      <c r="ABG16" s="310">
        <v>403147407.5999999</v>
      </c>
      <c r="ABH16" s="310">
        <v>60230651.890000001</v>
      </c>
      <c r="ABI16" s="310">
        <v>54750225.369999997</v>
      </c>
      <c r="ABJ16" s="310">
        <v>52109792.809999987</v>
      </c>
      <c r="ABK16" s="310">
        <v>47053899.300000004</v>
      </c>
      <c r="ABL16" s="310">
        <v>43052075.38000001</v>
      </c>
      <c r="ABM16" s="310">
        <v>899015973.6400001</v>
      </c>
      <c r="ABN16" s="310">
        <v>132639871.78000002</v>
      </c>
      <c r="ABO16" s="310">
        <v>78275718.340000004</v>
      </c>
      <c r="ABP16" s="310">
        <v>152656332.36999997</v>
      </c>
      <c r="ABQ16" s="310">
        <v>152095164.28999999</v>
      </c>
      <c r="ABR16" s="310">
        <v>96388007.48999998</v>
      </c>
      <c r="ABS16" s="310">
        <v>77056046.329999983</v>
      </c>
      <c r="ABT16" s="310">
        <v>132887872.09999998</v>
      </c>
      <c r="ABU16" s="310">
        <v>27868528.979999997</v>
      </c>
      <c r="ABV16" s="310">
        <v>1058940375.8900001</v>
      </c>
      <c r="ABW16" s="310">
        <v>64633118.030000001</v>
      </c>
      <c r="ABX16" s="310">
        <v>167550638.51999998</v>
      </c>
      <c r="ABY16" s="310">
        <v>76523980.770000011</v>
      </c>
      <c r="ABZ16" s="310">
        <v>58452443.460000001</v>
      </c>
      <c r="ACA16" s="310">
        <v>333930510.13000005</v>
      </c>
      <c r="ACB16" s="310">
        <v>49583062.659999996</v>
      </c>
      <c r="ACC16" s="310">
        <v>81309115.040000007</v>
      </c>
      <c r="ACD16" s="310">
        <v>60146700.329999998</v>
      </c>
      <c r="ACE16" s="310">
        <v>117569039.43000002</v>
      </c>
      <c r="ACF16" s="310">
        <v>60158947.349999994</v>
      </c>
      <c r="ACG16" s="310">
        <v>2248923793.4900002</v>
      </c>
      <c r="ACH16" s="310">
        <v>79887452.320000023</v>
      </c>
      <c r="ACI16" s="310">
        <v>124897609.06000002</v>
      </c>
      <c r="ACJ16" s="310">
        <v>226027586.99000001</v>
      </c>
      <c r="ACK16" s="310">
        <v>80590392.61999999</v>
      </c>
      <c r="ACL16" s="310">
        <v>111498018.59</v>
      </c>
      <c r="ACM16" s="310">
        <v>136193141.55000001</v>
      </c>
      <c r="ACN16" s="310">
        <v>436876953.35000002</v>
      </c>
      <c r="ACO16" s="310">
        <v>579131662.63999999</v>
      </c>
      <c r="ACP16" s="310">
        <v>107320501.91</v>
      </c>
      <c r="ACQ16" s="310">
        <v>119855221.60000001</v>
      </c>
      <c r="ACR16" s="310">
        <v>147503565.53999996</v>
      </c>
      <c r="ACS16" s="310">
        <v>123116729.72000004</v>
      </c>
      <c r="ACT16" s="310">
        <v>414731154.48999989</v>
      </c>
      <c r="ACU16" s="310">
        <v>108200437.27999999</v>
      </c>
      <c r="ACV16" s="310">
        <v>127132058.78000002</v>
      </c>
      <c r="ACW16" s="310">
        <v>84992647.670000002</v>
      </c>
      <c r="ACX16" s="310">
        <v>56722982.609999992</v>
      </c>
      <c r="ACY16" s="310">
        <v>64668602.519999996</v>
      </c>
      <c r="ACZ16" s="310">
        <v>36878085.719999999</v>
      </c>
      <c r="ADA16" s="310">
        <v>42843098.880599998</v>
      </c>
      <c r="ADB16" s="310">
        <v>25576785.129999999</v>
      </c>
      <c r="ADC16" s="310">
        <v>53523992.819999993</v>
      </c>
      <c r="ADD16" s="310">
        <v>442651932.05000007</v>
      </c>
      <c r="ADE16" s="310">
        <v>448315966.44000012</v>
      </c>
      <c r="ADF16" s="310">
        <v>50854139.780000001</v>
      </c>
      <c r="ADG16" s="310">
        <v>44000221.810000002</v>
      </c>
      <c r="ADH16" s="310">
        <v>90023398.210000023</v>
      </c>
      <c r="ADI16" s="310">
        <v>44151081.799999997</v>
      </c>
      <c r="ADJ16" s="310">
        <v>77187287.809999987</v>
      </c>
      <c r="ADK16" s="310">
        <v>67592712.660000011</v>
      </c>
      <c r="ADL16" s="310">
        <v>86482709.099999994</v>
      </c>
      <c r="ADM16" s="310">
        <v>2061061861.6599998</v>
      </c>
      <c r="ADN16" s="310">
        <v>242850288.38999999</v>
      </c>
      <c r="ADO16" s="310">
        <v>187112814.59999999</v>
      </c>
      <c r="ADP16" s="310">
        <v>545665143.74000001</v>
      </c>
      <c r="ADQ16" s="310">
        <v>42990961.900000006</v>
      </c>
      <c r="ADR16" s="310">
        <v>61294848.689999998</v>
      </c>
      <c r="ADS16" s="310">
        <v>92567279.270000011</v>
      </c>
      <c r="ADT16" s="310">
        <v>43930665.910000004</v>
      </c>
      <c r="ADU16" s="310">
        <v>3008675879.0400004</v>
      </c>
      <c r="ADV16" s="310">
        <v>454695262.08999997</v>
      </c>
      <c r="ADW16" s="310">
        <v>287782794.62</v>
      </c>
      <c r="ADX16" s="310">
        <v>81859235.019999996</v>
      </c>
      <c r="ADY16" s="310">
        <v>74476701.400000006</v>
      </c>
      <c r="ADZ16" s="310">
        <v>145362737.54000002</v>
      </c>
      <c r="AEA16" s="310">
        <v>105144290.72999999</v>
      </c>
      <c r="AEB16" s="310">
        <v>95992650.770000011</v>
      </c>
      <c r="AEC16" s="310">
        <v>93943192.609999999</v>
      </c>
      <c r="AED16" s="310">
        <v>78383963.120000005</v>
      </c>
      <c r="AEE16" s="310">
        <v>120268000.75</v>
      </c>
      <c r="AEF16" s="310">
        <v>163423327.20999998</v>
      </c>
      <c r="AEG16" s="310">
        <v>77950384.060000017</v>
      </c>
      <c r="AEH16" s="310">
        <v>93880183.089999989</v>
      </c>
      <c r="AEI16" s="310">
        <v>115968322.47999999</v>
      </c>
      <c r="AEJ16" s="310">
        <v>123456588.88000001</v>
      </c>
      <c r="AEK16" s="310">
        <v>83845411.570000008</v>
      </c>
      <c r="AEL16" s="310">
        <v>196365510.81999999</v>
      </c>
      <c r="AEM16" s="310">
        <v>60320477.810000002</v>
      </c>
      <c r="AEN16" s="310">
        <v>167267762.39000002</v>
      </c>
      <c r="AEO16" s="310">
        <v>1560964034.8600004</v>
      </c>
      <c r="AEP16" s="310">
        <v>207637173.45999998</v>
      </c>
      <c r="AEQ16" s="310">
        <v>170772614.09</v>
      </c>
      <c r="AER16" s="310">
        <v>133971050.24999999</v>
      </c>
      <c r="AES16" s="310">
        <v>130853088.10999998</v>
      </c>
      <c r="AET16" s="310">
        <v>270881397.37999994</v>
      </c>
      <c r="AEU16" s="310">
        <v>97649912.859999985</v>
      </c>
      <c r="AEV16" s="310">
        <v>130677376.40999997</v>
      </c>
      <c r="AEW16" s="310">
        <v>87547238.920000017</v>
      </c>
      <c r="AEX16" s="310">
        <v>50059185.299999997</v>
      </c>
      <c r="AEY16" s="310">
        <v>1011167255.8699999</v>
      </c>
      <c r="AEZ16" s="310">
        <v>510443013.60000002</v>
      </c>
      <c r="AFA16" s="310">
        <v>193936226.14999998</v>
      </c>
      <c r="AFB16" s="310">
        <v>154314206.15000001</v>
      </c>
      <c r="AFC16" s="310">
        <v>241288249.43000001</v>
      </c>
      <c r="AFD16" s="310">
        <v>192930987.73999995</v>
      </c>
      <c r="AFE16" s="310">
        <v>119928870.52000001</v>
      </c>
      <c r="AFF16" s="310">
        <v>144780084.12999997</v>
      </c>
      <c r="AFG16" s="310">
        <v>94631729.670000002</v>
      </c>
      <c r="AFH16" s="310">
        <v>143965755.22999999</v>
      </c>
      <c r="AFI16" s="310">
        <v>122554890.71999998</v>
      </c>
      <c r="AFJ16" s="310">
        <v>108762258.64999999</v>
      </c>
      <c r="AFK16" s="310">
        <v>139817183.13</v>
      </c>
      <c r="AFL16" s="310">
        <v>1118757421.7699997</v>
      </c>
      <c r="AFM16" s="310">
        <v>227915640.96000001</v>
      </c>
      <c r="AFN16" s="310">
        <v>148269665.08000001</v>
      </c>
      <c r="AFO16" s="310">
        <v>124999134.29000004</v>
      </c>
      <c r="AFP16" s="310">
        <v>136794607.38999999</v>
      </c>
      <c r="AFQ16" s="310">
        <v>92530261.090000018</v>
      </c>
      <c r="AFR16" s="310">
        <v>84627020.689999998</v>
      </c>
      <c r="AFS16" s="310">
        <v>192472236.51999998</v>
      </c>
      <c r="AFT16" s="310">
        <v>188366618.24000004</v>
      </c>
      <c r="AFU16" s="310">
        <v>76861838.190000013</v>
      </c>
      <c r="AFV16" s="310">
        <v>205014674.98000005</v>
      </c>
      <c r="AFW16" s="310">
        <v>84763953.519999996</v>
      </c>
      <c r="AFX16" s="310">
        <v>1037371346.7099999</v>
      </c>
      <c r="AFY16" s="310">
        <v>86970384.200000003</v>
      </c>
      <c r="AFZ16" s="310">
        <v>89776610.969999984</v>
      </c>
      <c r="AGA16" s="310">
        <v>94132900.329999983</v>
      </c>
      <c r="AGB16" s="310">
        <v>244850510.55000001</v>
      </c>
      <c r="AGC16" s="310">
        <v>95881025.189999983</v>
      </c>
      <c r="AGD16" s="310">
        <v>63484568.760000005</v>
      </c>
      <c r="AGE16" s="310">
        <v>90788517.929999992</v>
      </c>
      <c r="AGF16" s="310">
        <v>68260913.579999998</v>
      </c>
      <c r="AGG16" s="310">
        <v>97535424.310000002</v>
      </c>
      <c r="AGH16" s="310">
        <v>63873100.660000004</v>
      </c>
      <c r="AGI16" s="310">
        <v>1503886872.0900004</v>
      </c>
      <c r="AGJ16" s="310">
        <v>331494576.22000003</v>
      </c>
      <c r="AGK16" s="310">
        <v>146111325.32000002</v>
      </c>
      <c r="AGL16" s="310">
        <v>83233591.769999996</v>
      </c>
      <c r="AGM16" s="310">
        <v>214862107.30999994</v>
      </c>
      <c r="AGN16" s="310">
        <v>190173218.61999997</v>
      </c>
      <c r="AGO16" s="310">
        <v>80318787.540000007</v>
      </c>
      <c r="AGP16" s="310">
        <v>87849095.149999991</v>
      </c>
      <c r="AGQ16" s="310">
        <v>2627602442.6799998</v>
      </c>
      <c r="AGR16" s="310">
        <v>1317167741.4599998</v>
      </c>
      <c r="AGS16" s="310">
        <v>103518685.88</v>
      </c>
      <c r="AGT16" s="310">
        <v>224193477.91999999</v>
      </c>
      <c r="AGU16" s="310">
        <v>341471119.87</v>
      </c>
      <c r="AGV16" s="310">
        <v>202991251.54000005</v>
      </c>
      <c r="AGW16" s="310">
        <v>172076804.16000003</v>
      </c>
      <c r="AGX16" s="310">
        <v>177382028.08999997</v>
      </c>
      <c r="AGY16" s="310">
        <v>58460614.039999999</v>
      </c>
      <c r="AGZ16" s="310">
        <v>121859648.47999999</v>
      </c>
      <c r="AHA16" s="310">
        <v>143222493.50999999</v>
      </c>
      <c r="AHB16" s="310">
        <v>83629320.770000011</v>
      </c>
      <c r="AHC16" s="310">
        <v>92938337.290000007</v>
      </c>
      <c r="AHD16" s="310">
        <v>91933736.269999996</v>
      </c>
      <c r="AHE16" s="310">
        <v>91549001.399999991</v>
      </c>
      <c r="AHF16" s="310">
        <v>107304905.65000001</v>
      </c>
      <c r="AHG16" s="310">
        <v>72635810.529999986</v>
      </c>
      <c r="AHH16" s="310">
        <v>622507577.46000004</v>
      </c>
      <c r="AHI16" s="310">
        <v>96811804.199999988</v>
      </c>
      <c r="AHJ16" s="310">
        <v>112275925.80000003</v>
      </c>
      <c r="AHK16" s="310">
        <v>92631398.700000003</v>
      </c>
      <c r="AHL16" s="310">
        <v>209916350.69000003</v>
      </c>
      <c r="AHM16" s="310">
        <v>86571551.499999985</v>
      </c>
      <c r="AHN16" s="310">
        <v>36711281.75</v>
      </c>
      <c r="AHO16" s="310">
        <v>235572257268.47968</v>
      </c>
    </row>
    <row r="17" spans="1:899" ht="21" x14ac:dyDescent="0.4">
      <c r="A17" s="297" t="s">
        <v>19</v>
      </c>
      <c r="B17" s="297" t="s">
        <v>20</v>
      </c>
      <c r="C17" s="308">
        <v>637292466.40999997</v>
      </c>
      <c r="D17" s="308">
        <v>23492118.57</v>
      </c>
      <c r="E17" s="308">
        <v>34078394.869999997</v>
      </c>
      <c r="F17" s="308">
        <v>5352218.28</v>
      </c>
      <c r="G17" s="308">
        <v>48555018.469999999</v>
      </c>
      <c r="H17" s="308">
        <v>11674313.01</v>
      </c>
      <c r="I17" s="308">
        <v>38364753.670000002</v>
      </c>
      <c r="J17" s="308">
        <v>10445869.66</v>
      </c>
      <c r="K17" s="308">
        <v>14814635.039999999</v>
      </c>
      <c r="L17" s="308">
        <v>16415314.07</v>
      </c>
      <c r="M17" s="308">
        <v>6791410.8799999999</v>
      </c>
      <c r="N17" s="308">
        <v>7978708.6500000004</v>
      </c>
      <c r="O17" s="308">
        <v>8203340.3700000001</v>
      </c>
      <c r="P17" s="308">
        <v>6286965.29</v>
      </c>
      <c r="Q17" s="308">
        <v>5959920.5300000003</v>
      </c>
      <c r="R17" s="308">
        <v>14263330.460000001</v>
      </c>
      <c r="S17" s="308">
        <v>17238857.48</v>
      </c>
      <c r="T17" s="308">
        <v>2351670.88</v>
      </c>
      <c r="U17" s="308">
        <v>332596808.73000002</v>
      </c>
      <c r="V17" s="308">
        <v>57336619.890000001</v>
      </c>
      <c r="W17" s="308">
        <v>7550545.6100000003</v>
      </c>
      <c r="X17" s="308">
        <v>16948899.690000001</v>
      </c>
      <c r="Y17" s="308">
        <v>12496963.869999999</v>
      </c>
      <c r="Z17" s="308">
        <v>16466369.439999999</v>
      </c>
      <c r="AA17" s="308">
        <v>3174469.22</v>
      </c>
      <c r="AB17" s="308">
        <v>66955176.280000001</v>
      </c>
      <c r="AC17" s="308">
        <v>14999694.07</v>
      </c>
      <c r="AD17" s="308">
        <v>13160778.99</v>
      </c>
      <c r="AE17" s="308">
        <v>62766760.530000001</v>
      </c>
      <c r="AF17" s="308">
        <v>9965451.6899999995</v>
      </c>
      <c r="AG17" s="308">
        <v>35110753.450000003</v>
      </c>
      <c r="AH17" s="308">
        <v>21692725.600000001</v>
      </c>
      <c r="AI17" s="308">
        <v>8989827.9600000009</v>
      </c>
      <c r="AJ17" s="308">
        <v>5358305.99</v>
      </c>
      <c r="AK17" s="308">
        <v>8514531.9700000007</v>
      </c>
      <c r="AL17" s="308">
        <v>11497406.18</v>
      </c>
      <c r="AM17" s="308">
        <v>6991517.1600000001</v>
      </c>
      <c r="AN17" s="308">
        <v>11587961.33</v>
      </c>
      <c r="AO17" s="308">
        <v>6371799.3799999999</v>
      </c>
      <c r="AP17" s="308">
        <v>4803413.13</v>
      </c>
      <c r="AQ17" s="308">
        <v>6054702.1799999997</v>
      </c>
      <c r="AR17" s="308">
        <v>2245646.91</v>
      </c>
      <c r="AS17" s="308">
        <v>147441521.05000001</v>
      </c>
      <c r="AT17" s="308">
        <v>2867162.2</v>
      </c>
      <c r="AU17" s="308">
        <v>2782022.02</v>
      </c>
      <c r="AV17" s="308">
        <v>7236033.2599999998</v>
      </c>
      <c r="AW17" s="308">
        <v>12327967.289999999</v>
      </c>
      <c r="AX17" s="308">
        <v>12008455.98</v>
      </c>
      <c r="AY17" s="308">
        <v>4162276</v>
      </c>
      <c r="AZ17" s="308">
        <v>6426945.8300000001</v>
      </c>
      <c r="BA17" s="308">
        <v>3577117.2</v>
      </c>
      <c r="BB17" s="308">
        <v>3321363.23</v>
      </c>
      <c r="BC17" s="308">
        <v>2467689.44</v>
      </c>
      <c r="BD17" s="308">
        <v>1922301.47</v>
      </c>
      <c r="BE17" s="308">
        <v>34128352.689999998</v>
      </c>
      <c r="BF17" s="308">
        <v>24210.67</v>
      </c>
      <c r="BG17" s="308">
        <v>2631015.2000000002</v>
      </c>
      <c r="BH17" s="308">
        <v>178230529.38</v>
      </c>
      <c r="BI17" s="308">
        <v>85290112.569999993</v>
      </c>
      <c r="BJ17" s="308">
        <v>13220785.26</v>
      </c>
      <c r="BK17" s="308">
        <v>5198993.58</v>
      </c>
      <c r="BL17" s="308">
        <v>18690585.649999999</v>
      </c>
      <c r="BM17" s="308">
        <v>11928948.640000001</v>
      </c>
      <c r="BN17" s="308">
        <v>7057200.04</v>
      </c>
      <c r="BO17" s="308">
        <v>413401.89</v>
      </c>
      <c r="BP17" s="308">
        <v>633151.52</v>
      </c>
      <c r="BQ17" s="308">
        <v>236630861.5</v>
      </c>
      <c r="BR17" s="308">
        <v>9452000.2899999991</v>
      </c>
      <c r="BS17" s="308">
        <v>10928218.580000002</v>
      </c>
      <c r="BT17" s="308">
        <v>12052685.709999999</v>
      </c>
      <c r="BU17" s="308">
        <v>8464218.2699999996</v>
      </c>
      <c r="BV17" s="308">
        <v>8898611.8300000001</v>
      </c>
      <c r="BW17" s="308">
        <v>4813530.78</v>
      </c>
      <c r="BX17" s="308">
        <v>10191461.73</v>
      </c>
      <c r="BY17" s="308">
        <v>54839614.869999997</v>
      </c>
      <c r="BZ17" s="308">
        <v>5651727.6100000003</v>
      </c>
      <c r="CA17" s="308">
        <v>9700495.7100000009</v>
      </c>
      <c r="CB17" s="308">
        <v>17674459.399999999</v>
      </c>
      <c r="CC17" s="308">
        <v>6497076.0899999999</v>
      </c>
      <c r="CD17" s="308">
        <v>3402564.39</v>
      </c>
      <c r="CE17" s="308">
        <v>4043535.62</v>
      </c>
      <c r="CF17" s="308">
        <v>497264149.82999998</v>
      </c>
      <c r="CG17" s="308">
        <v>10215545.92</v>
      </c>
      <c r="CH17" s="308">
        <v>21404085.760000002</v>
      </c>
      <c r="CI17" s="308">
        <v>7203364.8099999996</v>
      </c>
      <c r="CJ17" s="308">
        <v>11771613.039999999</v>
      </c>
      <c r="CK17" s="308">
        <v>9756198.9800000004</v>
      </c>
      <c r="CL17" s="308">
        <v>10385536.810000001</v>
      </c>
      <c r="CM17" s="308">
        <v>15926287.560000001</v>
      </c>
      <c r="CN17" s="308">
        <v>3775220.53</v>
      </c>
      <c r="CO17" s="308">
        <v>8644089.1799999997</v>
      </c>
      <c r="CP17" s="308">
        <v>7209466.7599999998</v>
      </c>
      <c r="CQ17" s="308">
        <v>9219109.25</v>
      </c>
      <c r="CR17" s="308">
        <v>7347928.4800000004</v>
      </c>
      <c r="CS17" s="308">
        <v>175111118.94</v>
      </c>
      <c r="CT17" s="308">
        <v>6619419.5499999998</v>
      </c>
      <c r="CU17" s="308">
        <v>7318846.0599999996</v>
      </c>
      <c r="CV17" s="308">
        <v>17027030.609999999</v>
      </c>
      <c r="CW17" s="308">
        <v>3908072.75</v>
      </c>
      <c r="CX17" s="308">
        <v>17781634.489999998</v>
      </c>
      <c r="CY17" s="308">
        <v>5916253.1399999997</v>
      </c>
      <c r="CZ17" s="308">
        <v>3078008.38</v>
      </c>
      <c r="DA17" s="308">
        <v>119069763.42</v>
      </c>
      <c r="DB17" s="308">
        <v>149660686.88</v>
      </c>
      <c r="DC17" s="308">
        <v>10712674.4</v>
      </c>
      <c r="DD17" s="308">
        <v>11834069.949999999</v>
      </c>
      <c r="DE17" s="308">
        <v>21829868.359999999</v>
      </c>
      <c r="DF17" s="308">
        <v>15152950.6</v>
      </c>
      <c r="DG17" s="308">
        <v>12432085.439999999</v>
      </c>
      <c r="DH17" s="308">
        <v>16759615.939999999</v>
      </c>
      <c r="DI17" s="308">
        <v>5022483.75</v>
      </c>
      <c r="DJ17" s="308">
        <v>669267627.38</v>
      </c>
      <c r="DK17" s="308">
        <v>9533419.6300000008</v>
      </c>
      <c r="DL17" s="308">
        <v>22317227.600000001</v>
      </c>
      <c r="DM17" s="308">
        <v>20137486.210000001</v>
      </c>
      <c r="DN17" s="308">
        <v>18405954.879999999</v>
      </c>
      <c r="DO17" s="308">
        <v>12339541.189999999</v>
      </c>
      <c r="DP17" s="308">
        <v>25507952.800000001</v>
      </c>
      <c r="DQ17" s="308">
        <v>10822908.449999999</v>
      </c>
      <c r="DR17" s="308">
        <v>24354683.280000001</v>
      </c>
      <c r="DS17" s="308">
        <v>242082717.75</v>
      </c>
      <c r="DT17" s="308">
        <v>14685016.539999999</v>
      </c>
      <c r="DU17" s="308">
        <v>48275995.640000001</v>
      </c>
      <c r="DV17" s="308">
        <v>46649476.469999999</v>
      </c>
      <c r="DW17" s="308">
        <v>13117352.18</v>
      </c>
      <c r="DX17" s="308">
        <v>30204381.66</v>
      </c>
      <c r="DY17" s="308">
        <v>17495458.670000002</v>
      </c>
      <c r="DZ17" s="308">
        <v>4116270.19</v>
      </c>
      <c r="EA17" s="308">
        <v>8207408.8899999997</v>
      </c>
      <c r="EB17" s="308">
        <v>6858463</v>
      </c>
      <c r="EC17" s="308">
        <v>22048438.530000001</v>
      </c>
      <c r="ED17" s="308">
        <v>84803788.849999994</v>
      </c>
      <c r="EE17" s="308">
        <v>71838266.430000007</v>
      </c>
      <c r="EF17" s="308">
        <v>8533139.3000000007</v>
      </c>
      <c r="EG17" s="308">
        <v>12118871.859999999</v>
      </c>
      <c r="EH17" s="308">
        <v>14613019.43</v>
      </c>
      <c r="EI17" s="308">
        <v>25339564.940000001</v>
      </c>
      <c r="EJ17" s="308">
        <v>27337545.059999999</v>
      </c>
      <c r="EK17" s="308">
        <v>7192154.75</v>
      </c>
      <c r="EL17" s="308">
        <v>15472977.01</v>
      </c>
      <c r="EM17" s="308">
        <v>396403982.02999997</v>
      </c>
      <c r="EN17" s="308">
        <v>6920010.8300000001</v>
      </c>
      <c r="EO17" s="308">
        <v>11714171.76</v>
      </c>
      <c r="EP17" s="308">
        <v>10835272.470000001</v>
      </c>
      <c r="EQ17" s="308">
        <v>2837483.79</v>
      </c>
      <c r="ER17" s="308">
        <v>3056063.95</v>
      </c>
      <c r="ES17" s="308">
        <v>17872248.280000001</v>
      </c>
      <c r="ET17" s="308">
        <v>10090050.560000001</v>
      </c>
      <c r="EU17" s="308">
        <v>7156171.96</v>
      </c>
      <c r="EV17" s="308">
        <v>161757474.96000001</v>
      </c>
      <c r="EW17" s="308">
        <v>4928562.1100000003</v>
      </c>
      <c r="EX17" s="308">
        <v>8439570.0500000007</v>
      </c>
      <c r="EY17" s="308">
        <v>11283262.25</v>
      </c>
      <c r="EZ17" s="308">
        <v>26334304.43</v>
      </c>
      <c r="FA17" s="308">
        <v>22926065.329999998</v>
      </c>
      <c r="FB17" s="308">
        <v>10330509.609999999</v>
      </c>
      <c r="FC17" s="308">
        <v>8430963.0899999999</v>
      </c>
      <c r="FD17" s="308">
        <v>6969609.2400000002</v>
      </c>
      <c r="FE17" s="308">
        <v>5440567.2999999998</v>
      </c>
      <c r="FF17" s="308">
        <v>5244695.9800000004</v>
      </c>
      <c r="FG17" s="308">
        <v>3298006.34</v>
      </c>
      <c r="FH17" s="308">
        <v>93508791.659999996</v>
      </c>
      <c r="FI17" s="308">
        <v>5710111.1900000004</v>
      </c>
      <c r="FJ17" s="308">
        <v>5904931.9199999999</v>
      </c>
      <c r="FK17" s="308">
        <v>5446324.4299999997</v>
      </c>
      <c r="FL17" s="308">
        <v>11247563.810000001</v>
      </c>
      <c r="FM17" s="308">
        <v>9638620.8699999992</v>
      </c>
      <c r="FN17" s="308">
        <v>2660361.75</v>
      </c>
      <c r="FO17" s="308">
        <v>1602331.96</v>
      </c>
      <c r="FP17" s="308">
        <v>373957918.04000002</v>
      </c>
      <c r="FQ17" s="308">
        <v>7045773.2699999996</v>
      </c>
      <c r="FR17" s="308">
        <v>21856701</v>
      </c>
      <c r="FS17" s="308">
        <v>17356573.25</v>
      </c>
      <c r="FT17" s="308">
        <v>20085608.829999998</v>
      </c>
      <c r="FU17" s="308">
        <v>8187938.8099999996</v>
      </c>
      <c r="FV17" s="308">
        <v>27865596.109999999</v>
      </c>
      <c r="FW17" s="308">
        <v>15322900.210000001</v>
      </c>
      <c r="FX17" s="308">
        <v>13031397.23</v>
      </c>
      <c r="FY17" s="308">
        <v>14983600.439999999</v>
      </c>
      <c r="FZ17" s="308">
        <v>29546442.48</v>
      </c>
      <c r="GA17" s="308">
        <v>8544713.1999999993</v>
      </c>
      <c r="GB17" s="308">
        <v>7999923.1600000001</v>
      </c>
      <c r="GC17" s="308">
        <v>2765150.95</v>
      </c>
      <c r="GD17" s="308">
        <v>153833293.21000001</v>
      </c>
      <c r="GE17" s="308">
        <v>5418240.6600000001</v>
      </c>
      <c r="GF17" s="308">
        <v>5215343.2300000004</v>
      </c>
      <c r="GG17" s="308">
        <v>27834345.870000001</v>
      </c>
      <c r="GH17" s="308">
        <v>8526677.0800000001</v>
      </c>
      <c r="GI17" s="308">
        <v>7187032.1200000001</v>
      </c>
      <c r="GJ17" s="308">
        <v>6710511.0599999996</v>
      </c>
      <c r="GK17" s="308">
        <v>30023711.27</v>
      </c>
      <c r="GL17" s="308">
        <v>4798638.26</v>
      </c>
      <c r="GM17" s="308">
        <v>3300470.71</v>
      </c>
      <c r="GN17" s="308">
        <v>1938957.86</v>
      </c>
      <c r="GO17" s="308">
        <v>2272567.7400000002</v>
      </c>
      <c r="GP17" s="308">
        <v>73327771.349999994</v>
      </c>
      <c r="GQ17" s="308">
        <v>14362975.710000001</v>
      </c>
      <c r="GR17" s="308">
        <v>4447223.18</v>
      </c>
      <c r="GS17" s="308">
        <v>20319208.670000002</v>
      </c>
      <c r="GT17" s="308">
        <v>2331277.94</v>
      </c>
      <c r="GU17" s="308">
        <v>9323546.7799999993</v>
      </c>
      <c r="GV17" s="308">
        <v>9568767.8100000005</v>
      </c>
      <c r="GW17" s="308">
        <v>3776198.2</v>
      </c>
      <c r="GX17" s="308">
        <v>92081484.989999995</v>
      </c>
      <c r="GY17" s="308">
        <v>6853843.1600000001</v>
      </c>
      <c r="GZ17" s="308">
        <v>14852059.199999999</v>
      </c>
      <c r="HA17" s="308">
        <v>8766694.8100000005</v>
      </c>
      <c r="HB17" s="308">
        <v>435110496.17000002</v>
      </c>
      <c r="HC17" s="308">
        <v>14318520.9</v>
      </c>
      <c r="HD17" s="308">
        <v>19083255.850000001</v>
      </c>
      <c r="HE17" s="308">
        <v>22960197.100000001</v>
      </c>
      <c r="HF17" s="308">
        <v>15521035.470000001</v>
      </c>
      <c r="HG17" s="308">
        <v>49845721.490000002</v>
      </c>
      <c r="HH17" s="308">
        <v>4198603.0199999996</v>
      </c>
      <c r="HI17" s="308">
        <v>198171814.96000001</v>
      </c>
      <c r="HJ17" s="308">
        <v>24329692.52</v>
      </c>
      <c r="HK17" s="308">
        <v>21488665.370000001</v>
      </c>
      <c r="HL17" s="308">
        <v>14770391.9</v>
      </c>
      <c r="HM17" s="308">
        <v>10108788.74</v>
      </c>
      <c r="HN17" s="308">
        <v>11130150.76</v>
      </c>
      <c r="HO17" s="308">
        <v>10066057.33</v>
      </c>
      <c r="HP17" s="308">
        <v>5493503.7999999998</v>
      </c>
      <c r="HQ17" s="308">
        <v>279386467.38999999</v>
      </c>
      <c r="HR17" s="308">
        <v>62827297.710000001</v>
      </c>
      <c r="HS17" s="308">
        <v>11144385.41</v>
      </c>
      <c r="HT17" s="308">
        <v>10625364.039999999</v>
      </c>
      <c r="HU17" s="308">
        <v>8420690.0199999996</v>
      </c>
      <c r="HV17" s="308">
        <v>4313165.16</v>
      </c>
      <c r="HW17" s="308">
        <v>21779476.140000001</v>
      </c>
      <c r="HX17" s="308">
        <v>10491473.140000001</v>
      </c>
      <c r="HY17" s="308">
        <v>8646299.4700000007</v>
      </c>
      <c r="HZ17" s="308">
        <v>10000876.859999999</v>
      </c>
      <c r="IA17" s="308">
        <v>7408620.1699999999</v>
      </c>
      <c r="IB17" s="308">
        <v>13174907.710000001</v>
      </c>
      <c r="IC17" s="308">
        <v>2388892.61</v>
      </c>
      <c r="ID17" s="308">
        <v>7470208.25</v>
      </c>
      <c r="IE17" s="308">
        <v>3505052.59</v>
      </c>
      <c r="IF17" s="308">
        <v>3742692.65</v>
      </c>
      <c r="IG17" s="308">
        <v>207945660.97</v>
      </c>
      <c r="IH17" s="308">
        <v>40266303.07</v>
      </c>
      <c r="II17" s="308">
        <v>17596894.149999999</v>
      </c>
      <c r="IJ17" s="308">
        <v>24976520.43</v>
      </c>
      <c r="IK17" s="308">
        <v>31496511.870000001</v>
      </c>
      <c r="IL17" s="308">
        <v>8382208.3600000003</v>
      </c>
      <c r="IM17" s="308">
        <v>7556609.0899999999</v>
      </c>
      <c r="IN17" s="308">
        <v>4205182.92</v>
      </c>
      <c r="IO17" s="308">
        <v>4414442.07</v>
      </c>
      <c r="IP17" s="308">
        <v>5093368.5</v>
      </c>
      <c r="IQ17" s="308">
        <v>7424434.0300000003</v>
      </c>
      <c r="IR17" s="308">
        <v>416145449.67000002</v>
      </c>
      <c r="IS17" s="308">
        <v>90921363.900000006</v>
      </c>
      <c r="IT17" s="308">
        <v>14081825.84</v>
      </c>
      <c r="IU17" s="308">
        <v>3212537.84</v>
      </c>
      <c r="IV17" s="308">
        <v>5818602.7999999998</v>
      </c>
      <c r="IW17" s="308">
        <v>2282702.41</v>
      </c>
      <c r="IX17" s="308">
        <v>6583518.1399999997</v>
      </c>
      <c r="IY17" s="308">
        <v>2013960.44</v>
      </c>
      <c r="IZ17" s="308">
        <v>5011201.51</v>
      </c>
      <c r="JA17" s="308">
        <v>8414114.6500000004</v>
      </c>
      <c r="JB17" s="308">
        <v>6448162.6399999997</v>
      </c>
      <c r="JC17" s="308">
        <v>6233023.21</v>
      </c>
      <c r="JD17" s="308">
        <v>100095186.15000001</v>
      </c>
      <c r="JE17" s="308">
        <v>25244720.16</v>
      </c>
      <c r="JF17" s="308">
        <v>8034917.3300000001</v>
      </c>
      <c r="JG17" s="308">
        <v>5927490.71</v>
      </c>
      <c r="JH17" s="308">
        <v>3200729.41</v>
      </c>
      <c r="JI17" s="308">
        <v>4025552.31</v>
      </c>
      <c r="JJ17" s="308">
        <v>99644990.700000003</v>
      </c>
      <c r="JK17" s="308">
        <v>3780395.29</v>
      </c>
      <c r="JL17" s="308">
        <v>7505399.6900000004</v>
      </c>
      <c r="JM17" s="308">
        <v>11739001.48</v>
      </c>
      <c r="JN17" s="308">
        <v>7983821.9699999997</v>
      </c>
      <c r="JO17" s="308">
        <v>14185910</v>
      </c>
      <c r="JP17" s="308">
        <v>4831310.78</v>
      </c>
      <c r="JQ17" s="308">
        <v>251860977.91</v>
      </c>
      <c r="JR17" s="308">
        <v>55071847.229999997</v>
      </c>
      <c r="JS17" s="308">
        <v>10993614.35</v>
      </c>
      <c r="JT17" s="308">
        <v>3209073.72</v>
      </c>
      <c r="JU17" s="308">
        <v>12990736.140000001</v>
      </c>
      <c r="JV17" s="308">
        <v>2495945.7200000002</v>
      </c>
      <c r="JW17" s="308">
        <v>37039325.549999997</v>
      </c>
      <c r="JX17" s="308">
        <v>14173555.15</v>
      </c>
      <c r="JY17" s="308">
        <v>7617645.75</v>
      </c>
      <c r="JZ17" s="308">
        <v>16414136.85</v>
      </c>
      <c r="KA17" s="308">
        <v>10472975.189999999</v>
      </c>
      <c r="KB17" s="308">
        <v>6900533.4800000004</v>
      </c>
      <c r="KC17" s="308">
        <v>6439418.4000000004</v>
      </c>
      <c r="KD17" s="308">
        <v>1071638.8600000001</v>
      </c>
      <c r="KE17" s="308">
        <v>4642602.0199999996</v>
      </c>
      <c r="KF17" s="308">
        <v>416532119.56</v>
      </c>
      <c r="KG17" s="308">
        <v>38176372.920000002</v>
      </c>
      <c r="KH17" s="308">
        <v>11919824.25</v>
      </c>
      <c r="KI17" s="308">
        <v>10367745.66</v>
      </c>
      <c r="KJ17" s="308">
        <v>14561304.75</v>
      </c>
      <c r="KK17" s="308">
        <v>14429420.18</v>
      </c>
      <c r="KL17" s="308">
        <v>49175363.850000001</v>
      </c>
      <c r="KM17" s="308">
        <v>12424601.630000001</v>
      </c>
      <c r="KN17" s="308">
        <v>6002182.9100000001</v>
      </c>
      <c r="KO17" s="308">
        <v>80491310.329999998</v>
      </c>
      <c r="KP17" s="308">
        <v>8088687.1500000004</v>
      </c>
      <c r="KQ17" s="308">
        <v>11844188.529999999</v>
      </c>
      <c r="KR17" s="308">
        <v>34201266.789999999</v>
      </c>
      <c r="KS17" s="308">
        <v>6421450.3200000003</v>
      </c>
      <c r="KT17" s="308">
        <v>17442823.25</v>
      </c>
      <c r="KU17" s="308">
        <v>169961943.84</v>
      </c>
      <c r="KV17" s="308">
        <v>12721272.130000001</v>
      </c>
      <c r="KW17" s="308">
        <v>241807398.00999999</v>
      </c>
      <c r="KX17" s="308">
        <v>9715912.6199999992</v>
      </c>
      <c r="KY17" s="308">
        <v>3995021.08</v>
      </c>
      <c r="KZ17" s="308">
        <v>19733757.489999998</v>
      </c>
      <c r="LA17" s="308">
        <v>20661003.73</v>
      </c>
      <c r="LB17" s="308">
        <v>9783977.8300000001</v>
      </c>
      <c r="LC17" s="308">
        <v>9644358.7400000002</v>
      </c>
      <c r="LD17" s="308">
        <v>6017353.3300000001</v>
      </c>
      <c r="LE17" s="308">
        <v>755694442.76999998</v>
      </c>
      <c r="LF17" s="308">
        <v>48477415.100000001</v>
      </c>
      <c r="LG17" s="308">
        <v>81533402.069999993</v>
      </c>
      <c r="LH17" s="308">
        <v>73329372.969999999</v>
      </c>
      <c r="LI17" s="308">
        <v>9169246.1099999994</v>
      </c>
      <c r="LJ17" s="308">
        <v>7361607.2209999999</v>
      </c>
      <c r="LK17" s="308">
        <v>4402345.9000000004</v>
      </c>
      <c r="LL17" s="308">
        <v>10834302.52</v>
      </c>
      <c r="LM17" s="308">
        <v>7909892.3899999997</v>
      </c>
      <c r="LN17" s="308">
        <v>16657110.65</v>
      </c>
      <c r="LO17" s="308">
        <v>3200258.3</v>
      </c>
      <c r="LP17" s="308">
        <v>115153780.91</v>
      </c>
      <c r="LQ17" s="308">
        <v>13831711.6</v>
      </c>
      <c r="LR17" s="308">
        <v>7883127.4900000002</v>
      </c>
      <c r="LS17" s="308">
        <v>250885833.61000001</v>
      </c>
      <c r="LT17" s="308">
        <v>120994128.34999999</v>
      </c>
      <c r="LU17" s="308">
        <v>316420644.72000003</v>
      </c>
      <c r="LV17" s="308">
        <v>81215434.219999999</v>
      </c>
      <c r="LW17" s="308">
        <v>31367519.260000002</v>
      </c>
      <c r="LX17" s="308">
        <v>23589009.039999999</v>
      </c>
      <c r="LY17" s="308">
        <v>23614246.68</v>
      </c>
      <c r="LZ17" s="308">
        <v>25463175.18</v>
      </c>
      <c r="MA17" s="308">
        <v>15667219.970000001</v>
      </c>
      <c r="MB17" s="308">
        <v>30897432.199999999</v>
      </c>
      <c r="MC17" s="308">
        <v>52683950.780000001</v>
      </c>
      <c r="MD17" s="308">
        <v>9328482.8599999994</v>
      </c>
      <c r="ME17" s="308">
        <v>325381955.25999999</v>
      </c>
      <c r="MF17" s="308">
        <v>7452352.6299999999</v>
      </c>
      <c r="MG17" s="308">
        <v>3865224.93</v>
      </c>
      <c r="MH17" s="308">
        <v>6659405.4000000004</v>
      </c>
      <c r="MI17" s="308">
        <v>5258575.0600000005</v>
      </c>
      <c r="MJ17" s="308">
        <v>8533684.3100000005</v>
      </c>
      <c r="MK17" s="308">
        <v>6084413.5599999996</v>
      </c>
      <c r="ML17" s="308">
        <v>9279776.2899999991</v>
      </c>
      <c r="MM17" s="308">
        <v>15353718.08</v>
      </c>
      <c r="MN17" s="308">
        <v>7072564.1299999999</v>
      </c>
      <c r="MO17" s="308">
        <v>5344208.7300000004</v>
      </c>
      <c r="MP17" s="308">
        <v>5308729.0999999996</v>
      </c>
      <c r="MQ17" s="308">
        <v>297565278.54000002</v>
      </c>
      <c r="MR17" s="308">
        <v>7942783.4699999997</v>
      </c>
      <c r="MS17" s="308">
        <v>9095263.5999999996</v>
      </c>
      <c r="MT17" s="308">
        <v>13862774.359999999</v>
      </c>
      <c r="MU17" s="308">
        <v>14848908.33</v>
      </c>
      <c r="MV17" s="308">
        <v>12778438.449999999</v>
      </c>
      <c r="MW17" s="308">
        <v>21438464.82</v>
      </c>
      <c r="MX17" s="308">
        <v>13229538.84</v>
      </c>
      <c r="MY17" s="308">
        <v>10805159.139999999</v>
      </c>
      <c r="MZ17" s="308">
        <v>2908730.39</v>
      </c>
      <c r="NA17" s="308">
        <v>1304740.6000000001</v>
      </c>
      <c r="NB17" s="308">
        <v>669302559.49000001</v>
      </c>
      <c r="NC17" s="308">
        <v>38575501.32</v>
      </c>
      <c r="ND17" s="308">
        <v>4679649.33</v>
      </c>
      <c r="NE17" s="308">
        <v>125552196.12</v>
      </c>
      <c r="NF17" s="308">
        <v>6920400.8499999996</v>
      </c>
      <c r="NG17" s="308">
        <v>24106893.610800002</v>
      </c>
      <c r="NH17" s="308">
        <v>52516234.600000001</v>
      </c>
      <c r="NI17" s="308">
        <v>44909722.229999997</v>
      </c>
      <c r="NJ17" s="308">
        <v>1650366.47</v>
      </c>
      <c r="NK17" s="308">
        <v>10898940.359999999</v>
      </c>
      <c r="NL17" s="308">
        <v>9330031.9600000009</v>
      </c>
      <c r="NM17" s="308">
        <v>6886823.4199999999</v>
      </c>
      <c r="NN17" s="308">
        <v>86562965.099999994</v>
      </c>
      <c r="NO17" s="308">
        <v>5050213.43</v>
      </c>
      <c r="NP17" s="308">
        <v>8600815.8900000006</v>
      </c>
      <c r="NQ17" s="308">
        <v>0</v>
      </c>
      <c r="NR17" s="308">
        <v>5848786.6299999999</v>
      </c>
      <c r="NS17" s="308">
        <v>770006.83</v>
      </c>
      <c r="NT17" s="308">
        <v>2360655.23</v>
      </c>
      <c r="NU17" s="308">
        <v>168106978.74000001</v>
      </c>
      <c r="NV17" s="308">
        <v>48280056.840000004</v>
      </c>
      <c r="NW17" s="308">
        <v>5629841.0999999996</v>
      </c>
      <c r="NX17" s="308">
        <v>6017154.3000000007</v>
      </c>
      <c r="NY17" s="308">
        <v>5856604.0099999998</v>
      </c>
      <c r="NZ17" s="308">
        <v>10651656.41</v>
      </c>
      <c r="OA17" s="308">
        <v>3499192.06</v>
      </c>
      <c r="OB17" s="308">
        <v>397536934.62</v>
      </c>
      <c r="OC17" s="308">
        <v>25548857.719999999</v>
      </c>
      <c r="OD17" s="308">
        <v>20866891.25</v>
      </c>
      <c r="OE17" s="308">
        <v>60561606.93</v>
      </c>
      <c r="OF17" s="308">
        <v>8654538.9700000007</v>
      </c>
      <c r="OG17" s="308">
        <v>16048133.609999999</v>
      </c>
      <c r="OH17" s="308">
        <v>17036601.84</v>
      </c>
      <c r="OI17" s="308">
        <v>5662882.21</v>
      </c>
      <c r="OJ17" s="308">
        <v>6142744</v>
      </c>
      <c r="OK17" s="308">
        <v>226293147.47999999</v>
      </c>
      <c r="OL17" s="308">
        <v>38395432.710000001</v>
      </c>
      <c r="OM17" s="308">
        <v>49644765.759999998</v>
      </c>
      <c r="ON17" s="308">
        <v>15492251.699999999</v>
      </c>
      <c r="OO17" s="308">
        <v>17647620.489999998</v>
      </c>
      <c r="OP17" s="308">
        <v>2944774.24</v>
      </c>
      <c r="OQ17" s="308">
        <v>125969299.45999999</v>
      </c>
      <c r="OR17" s="308">
        <v>6926358.4299999997</v>
      </c>
      <c r="OS17" s="308">
        <v>7462221.9400000004</v>
      </c>
      <c r="OT17" s="308">
        <v>13721224.690000001</v>
      </c>
      <c r="OU17" s="308">
        <v>12118767.439999998</v>
      </c>
      <c r="OV17" s="308">
        <v>32588893.309999999</v>
      </c>
      <c r="OW17" s="308">
        <v>9343404.1199999992</v>
      </c>
      <c r="OX17" s="308">
        <v>2586800.71</v>
      </c>
      <c r="OY17" s="308">
        <v>3401687.9</v>
      </c>
      <c r="OZ17" s="308">
        <v>164277892.55000001</v>
      </c>
      <c r="PA17" s="308">
        <v>8183445.2400000002</v>
      </c>
      <c r="PB17" s="308">
        <v>36662036.299999997</v>
      </c>
      <c r="PC17" s="308">
        <v>3877237.47</v>
      </c>
      <c r="PD17" s="308">
        <v>16628996.439999999</v>
      </c>
      <c r="PE17" s="308">
        <v>33393726.93</v>
      </c>
      <c r="PF17" s="308">
        <v>8444537.1999999993</v>
      </c>
      <c r="PG17" s="308">
        <v>6982604.4900000002</v>
      </c>
      <c r="PH17" s="308">
        <v>13077598.33</v>
      </c>
      <c r="PI17" s="308">
        <v>8622341.0999999996</v>
      </c>
      <c r="PJ17" s="308">
        <v>12340959.49</v>
      </c>
      <c r="PK17" s="308">
        <v>21856842.670000002</v>
      </c>
      <c r="PL17" s="308">
        <v>6541442.0999999996</v>
      </c>
      <c r="PM17" s="308">
        <v>33260050.239999998</v>
      </c>
      <c r="PN17" s="308">
        <v>4917474.3099999996</v>
      </c>
      <c r="PO17" s="308">
        <v>4078019.72</v>
      </c>
      <c r="PP17" s="308">
        <v>2048205</v>
      </c>
      <c r="PQ17" s="308">
        <v>3793473.78</v>
      </c>
      <c r="PR17" s="308">
        <v>500106712.38999999</v>
      </c>
      <c r="PS17" s="308">
        <v>10423492.779999999</v>
      </c>
      <c r="PT17" s="308">
        <v>8234727.5099999998</v>
      </c>
      <c r="PU17" s="308">
        <v>26503841.07</v>
      </c>
      <c r="PV17" s="308">
        <v>101789923.64</v>
      </c>
      <c r="PW17" s="308">
        <v>10964633.51</v>
      </c>
      <c r="PX17" s="308">
        <v>26739042.390000001</v>
      </c>
      <c r="PY17" s="308">
        <v>10751268.48</v>
      </c>
      <c r="PZ17" s="308">
        <v>21595662.899999999</v>
      </c>
      <c r="QA17" s="308">
        <v>3017255.3</v>
      </c>
      <c r="QB17" s="308">
        <v>17354900.140000001</v>
      </c>
      <c r="QC17" s="308">
        <v>5904552.1299999999</v>
      </c>
      <c r="QD17" s="308">
        <v>7987355.0199999996</v>
      </c>
      <c r="QE17" s="308">
        <v>9948950.2599999998</v>
      </c>
      <c r="QF17" s="308">
        <v>23204522.73</v>
      </c>
      <c r="QG17" s="308">
        <v>20703367.899999999</v>
      </c>
      <c r="QH17" s="308">
        <v>7270877.2999999998</v>
      </c>
      <c r="QI17" s="308">
        <v>8539671.7300000004</v>
      </c>
      <c r="QJ17" s="308">
        <v>4289571.87</v>
      </c>
      <c r="QK17" s="308">
        <v>16318391.74</v>
      </c>
      <c r="QL17" s="308">
        <v>18033289.969999999</v>
      </c>
      <c r="QM17" s="308">
        <v>5031832.3499999996</v>
      </c>
      <c r="QN17" s="308">
        <v>2156682.67</v>
      </c>
      <c r="QO17" s="308">
        <v>2659248.46</v>
      </c>
      <c r="QP17" s="308">
        <v>2274760.4300000002</v>
      </c>
      <c r="QQ17" s="308">
        <v>2570966.52</v>
      </c>
      <c r="QR17" s="308">
        <v>257291625.41</v>
      </c>
      <c r="QS17" s="308">
        <v>4904778.41</v>
      </c>
      <c r="QT17" s="308">
        <v>26237833.949999999</v>
      </c>
      <c r="QU17" s="308">
        <v>9450993.8100000005</v>
      </c>
      <c r="QV17" s="308">
        <v>9825932.0800000001</v>
      </c>
      <c r="QW17" s="308">
        <v>29772212.02</v>
      </c>
      <c r="QX17" s="308">
        <v>5559745.0300000003</v>
      </c>
      <c r="QY17" s="308">
        <v>14182963.23</v>
      </c>
      <c r="QZ17" s="308">
        <v>15486399.460000001</v>
      </c>
      <c r="RA17" s="308">
        <v>5634930.3099999996</v>
      </c>
      <c r="RB17" s="308">
        <v>4869104.8</v>
      </c>
      <c r="RC17" s="308">
        <v>3783135.51</v>
      </c>
      <c r="RD17" s="308">
        <v>2282924.86</v>
      </c>
      <c r="RE17" s="308">
        <v>444535337.17000002</v>
      </c>
      <c r="RF17" s="308">
        <v>30355921.879999999</v>
      </c>
      <c r="RG17" s="308">
        <v>11713058.85</v>
      </c>
      <c r="RH17" s="308">
        <v>13605715.060000001</v>
      </c>
      <c r="RI17" s="308">
        <v>7344883.5599999996</v>
      </c>
      <c r="RJ17" s="308">
        <v>13587637.51</v>
      </c>
      <c r="RK17" s="308">
        <v>33550212.690000001</v>
      </c>
      <c r="RL17" s="308">
        <v>7138823.29</v>
      </c>
      <c r="RM17" s="308">
        <v>13804177.720000001</v>
      </c>
      <c r="RN17" s="308">
        <v>28573722.510000002</v>
      </c>
      <c r="RO17" s="308">
        <v>33862659.159999996</v>
      </c>
      <c r="RP17" s="308">
        <v>7174639.9299999997</v>
      </c>
      <c r="RQ17" s="308">
        <v>4461256.1900000004</v>
      </c>
      <c r="RR17" s="308">
        <v>13984415.17</v>
      </c>
      <c r="RS17" s="308">
        <v>4149873.56</v>
      </c>
      <c r="RT17" s="308">
        <v>7371600.9800000004</v>
      </c>
      <c r="RU17" s="308">
        <v>8045477.6799999997</v>
      </c>
      <c r="RV17" s="308">
        <v>3073727.74</v>
      </c>
      <c r="RW17" s="308">
        <v>2797069.08</v>
      </c>
      <c r="RX17" s="308">
        <v>3593802.5</v>
      </c>
      <c r="RY17" s="308">
        <v>110988461.23999999</v>
      </c>
      <c r="RZ17" s="308">
        <v>7346124.7599999998</v>
      </c>
      <c r="SA17" s="308">
        <v>4894933.21</v>
      </c>
      <c r="SB17" s="308">
        <v>6978787.4199999999</v>
      </c>
      <c r="SC17" s="308">
        <v>4200426.91</v>
      </c>
      <c r="SD17" s="308">
        <v>13144814.68</v>
      </c>
      <c r="SE17" s="308">
        <v>10979979.91</v>
      </c>
      <c r="SF17" s="308">
        <v>16953099.93</v>
      </c>
      <c r="SG17" s="308">
        <v>5832081.04</v>
      </c>
      <c r="SH17" s="308">
        <v>10380870.640000001</v>
      </c>
      <c r="SI17" s="308">
        <v>22330106.789999999</v>
      </c>
      <c r="SJ17" s="308">
        <v>2961208.59</v>
      </c>
      <c r="SK17" s="308">
        <v>60041846.259999998</v>
      </c>
      <c r="SL17" s="308">
        <v>8917891.6400000006</v>
      </c>
      <c r="SM17" s="308">
        <v>10328450.210000001</v>
      </c>
      <c r="SN17" s="308">
        <v>20665233.640000001</v>
      </c>
      <c r="SO17" s="308">
        <v>6140757.4000000004</v>
      </c>
      <c r="SP17" s="308">
        <v>11547998.48</v>
      </c>
      <c r="SQ17" s="308">
        <v>8285559.0499999998</v>
      </c>
      <c r="SR17" s="308">
        <v>3432050.66</v>
      </c>
      <c r="SS17" s="308">
        <v>199541022.84</v>
      </c>
      <c r="ST17" s="308">
        <v>4702679.95</v>
      </c>
      <c r="SU17" s="308">
        <v>14943084.5</v>
      </c>
      <c r="SV17" s="308">
        <v>9299635.5800000001</v>
      </c>
      <c r="SW17" s="308">
        <v>2760668.8</v>
      </c>
      <c r="SX17" s="308">
        <v>4860212.8600000003</v>
      </c>
      <c r="SY17" s="308">
        <v>8304561.1299999999</v>
      </c>
      <c r="SZ17" s="308">
        <v>21581103.359999999</v>
      </c>
      <c r="TA17" s="308">
        <v>5884788.6600000001</v>
      </c>
      <c r="TB17" s="308">
        <v>4387366.22</v>
      </c>
      <c r="TC17" s="308">
        <v>8300832.0800000001</v>
      </c>
      <c r="TD17" s="308">
        <v>19975007.289999999</v>
      </c>
      <c r="TE17" s="308">
        <v>6051194.1699999999</v>
      </c>
      <c r="TF17" s="308">
        <v>5067393.7</v>
      </c>
      <c r="TG17" s="308">
        <v>406150203.88999999</v>
      </c>
      <c r="TH17" s="308">
        <v>5897556.5300000003</v>
      </c>
      <c r="TI17" s="308">
        <v>5015957.07</v>
      </c>
      <c r="TJ17" s="308">
        <v>25009180.109999999</v>
      </c>
      <c r="TK17" s="308">
        <v>15285744.93</v>
      </c>
      <c r="TL17" s="308">
        <v>9300454.3200000003</v>
      </c>
      <c r="TM17" s="308">
        <v>2190734.69</v>
      </c>
      <c r="TN17" s="308">
        <v>30621377.760000002</v>
      </c>
      <c r="TO17" s="308">
        <v>7176114.5899999999</v>
      </c>
      <c r="TP17" s="308">
        <v>19940668.02</v>
      </c>
      <c r="TQ17" s="308">
        <v>16585893.32</v>
      </c>
      <c r="TR17" s="308">
        <v>5882089.9500000002</v>
      </c>
      <c r="TS17" s="308">
        <v>4205561.75</v>
      </c>
      <c r="TT17" s="308">
        <v>7437580.7699999996</v>
      </c>
      <c r="TU17" s="308">
        <v>8304169.7300000004</v>
      </c>
      <c r="TV17" s="308">
        <v>4787936.58</v>
      </c>
      <c r="TW17" s="308">
        <v>72973237.870000005</v>
      </c>
      <c r="TX17" s="308">
        <v>5718510.4000000004</v>
      </c>
      <c r="TY17" s="308">
        <v>202703505.15000001</v>
      </c>
      <c r="TZ17" s="308">
        <v>23998389.890000001</v>
      </c>
      <c r="UA17" s="308">
        <v>5560347.6299999999</v>
      </c>
      <c r="UB17" s="308">
        <v>4440425.1100000003</v>
      </c>
      <c r="UC17" s="308">
        <v>70358331.930000007</v>
      </c>
      <c r="UD17" s="308">
        <v>4099448.44</v>
      </c>
      <c r="UE17" s="308">
        <v>1521288.1</v>
      </c>
      <c r="UF17" s="308">
        <v>4585788.83</v>
      </c>
      <c r="UG17" s="308">
        <v>3206991.62</v>
      </c>
      <c r="UH17" s="308">
        <v>91617532.859999999</v>
      </c>
      <c r="UI17" s="308">
        <v>16685755.630000001</v>
      </c>
      <c r="UJ17" s="308">
        <v>10664313.59</v>
      </c>
      <c r="UK17" s="308">
        <v>24420686.02</v>
      </c>
      <c r="UL17" s="308">
        <v>13390457.029999999</v>
      </c>
      <c r="UM17" s="308">
        <v>7329736.1200000001</v>
      </c>
      <c r="UN17" s="308">
        <v>647918206.82000005</v>
      </c>
      <c r="UO17" s="308">
        <v>12479930.99</v>
      </c>
      <c r="UP17" s="308">
        <v>7475129.5300000003</v>
      </c>
      <c r="UQ17" s="308">
        <v>51961810.200000003</v>
      </c>
      <c r="UR17" s="308">
        <v>1334311.44</v>
      </c>
      <c r="US17" s="308">
        <v>8690697.75</v>
      </c>
      <c r="UT17" s="308">
        <v>32358765.640000001</v>
      </c>
      <c r="UU17" s="308">
        <v>5309167.49</v>
      </c>
      <c r="UV17" s="308">
        <v>5200506.7300000004</v>
      </c>
      <c r="UW17" s="308">
        <v>8261776.2400000002</v>
      </c>
      <c r="UX17" s="308">
        <v>8849265.3399999999</v>
      </c>
      <c r="UY17" s="308">
        <v>23425214.300000001</v>
      </c>
      <c r="UZ17" s="308">
        <v>9458660.2400000002</v>
      </c>
      <c r="VA17" s="308">
        <v>18159474.32</v>
      </c>
      <c r="VB17" s="308">
        <v>4070506.69</v>
      </c>
      <c r="VC17" s="308">
        <v>5093854.18</v>
      </c>
      <c r="VD17" s="308">
        <v>4662453.17</v>
      </c>
      <c r="VE17" s="308">
        <v>5271649.47</v>
      </c>
      <c r="VF17" s="308">
        <v>21560549.02</v>
      </c>
      <c r="VG17" s="308">
        <v>2237837.33</v>
      </c>
      <c r="VH17" s="308">
        <v>2127871.88</v>
      </c>
      <c r="VI17" s="308">
        <v>2597084.9900000002</v>
      </c>
      <c r="VJ17" s="308">
        <v>198754058.19</v>
      </c>
      <c r="VK17" s="308">
        <v>8914968.4399999995</v>
      </c>
      <c r="VL17" s="308">
        <v>9234927.1400000006</v>
      </c>
      <c r="VM17" s="308">
        <v>24141006.609999999</v>
      </c>
      <c r="VN17" s="308">
        <v>28678656.09</v>
      </c>
      <c r="VO17" s="308">
        <v>19376303.640000001</v>
      </c>
      <c r="VP17" s="308">
        <v>13161411.550000001</v>
      </c>
      <c r="VQ17" s="308">
        <v>8947606.3200000003</v>
      </c>
      <c r="VR17" s="308">
        <v>7986966.3600000003</v>
      </c>
      <c r="VS17" s="308">
        <v>49237803.119999997</v>
      </c>
      <c r="VT17" s="308">
        <v>10644699.949999999</v>
      </c>
      <c r="VU17" s="308">
        <v>23020128.260000002</v>
      </c>
      <c r="VV17" s="308">
        <v>16160109.029999999</v>
      </c>
      <c r="VW17" s="308">
        <v>7722242.0700000003</v>
      </c>
      <c r="VX17" s="308">
        <v>6201002.2699999996</v>
      </c>
      <c r="VY17" s="308">
        <v>1231347269.97</v>
      </c>
      <c r="VZ17" s="308">
        <v>35200247.82</v>
      </c>
      <c r="WA17" s="308">
        <v>12353187.57</v>
      </c>
      <c r="WB17" s="308">
        <v>12353446.359999999</v>
      </c>
      <c r="WC17" s="308">
        <v>6835793.0899999999</v>
      </c>
      <c r="WD17" s="308">
        <v>13628784.75</v>
      </c>
      <c r="WE17" s="308">
        <v>21347810.809999999</v>
      </c>
      <c r="WF17" s="308">
        <v>29103038.210000001</v>
      </c>
      <c r="WG17" s="308">
        <v>9665751.2100000009</v>
      </c>
      <c r="WH17" s="308">
        <v>20235754.359999999</v>
      </c>
      <c r="WI17" s="308">
        <v>9400350.0899999999</v>
      </c>
      <c r="WJ17" s="308">
        <v>33312282.170000002</v>
      </c>
      <c r="WK17" s="308">
        <v>17440570.800000001</v>
      </c>
      <c r="WL17" s="308">
        <v>29751102.940000001</v>
      </c>
      <c r="WM17" s="308">
        <v>51586398.539999999</v>
      </c>
      <c r="WN17" s="308">
        <v>14100502.800000001</v>
      </c>
      <c r="WO17" s="308">
        <v>22271775.789999999</v>
      </c>
      <c r="WP17" s="308">
        <v>23531371.010000002</v>
      </c>
      <c r="WQ17" s="308">
        <v>8792347.5500000007</v>
      </c>
      <c r="WR17" s="308">
        <v>26556783.02</v>
      </c>
      <c r="WS17" s="308">
        <v>69530108.219999999</v>
      </c>
      <c r="WT17" s="308">
        <v>13018368.449999999</v>
      </c>
      <c r="WU17" s="308">
        <v>7665629.3200000003</v>
      </c>
      <c r="WV17" s="308">
        <v>5260448.45</v>
      </c>
      <c r="WW17" s="308">
        <v>6091722.7000000002</v>
      </c>
      <c r="WX17" s="308">
        <v>5610005.6399999997</v>
      </c>
      <c r="WY17" s="308">
        <v>6610287.4400000004</v>
      </c>
      <c r="WZ17" s="308">
        <v>10971107.5</v>
      </c>
      <c r="XA17" s="308">
        <v>47605184.340000004</v>
      </c>
      <c r="XB17" s="308">
        <v>5439364.0899999999</v>
      </c>
      <c r="XC17" s="308">
        <v>3923460.31</v>
      </c>
      <c r="XD17" s="308">
        <v>2946743.32</v>
      </c>
      <c r="XE17" s="308">
        <v>2897206.75</v>
      </c>
      <c r="XF17" s="308">
        <v>397749259.19999999</v>
      </c>
      <c r="XG17" s="308">
        <v>19283480.77</v>
      </c>
      <c r="XH17" s="308">
        <v>16595572.25</v>
      </c>
      <c r="XI17" s="308">
        <v>90919887.930000007</v>
      </c>
      <c r="XJ17" s="308">
        <v>16964377.359999999</v>
      </c>
      <c r="XK17" s="308">
        <v>16718228.68</v>
      </c>
      <c r="XL17" s="308">
        <v>31452893.09</v>
      </c>
      <c r="XM17" s="308">
        <v>12753710.789999999</v>
      </c>
      <c r="XN17" s="308">
        <v>12503499.619999999</v>
      </c>
      <c r="XO17" s="308">
        <v>28087442.140000001</v>
      </c>
      <c r="XP17" s="308">
        <v>22860589.949999999</v>
      </c>
      <c r="XQ17" s="308">
        <v>7731127.1399999997</v>
      </c>
      <c r="XR17" s="308">
        <v>7598988.1500000004</v>
      </c>
      <c r="XS17" s="308">
        <v>11060802.93</v>
      </c>
      <c r="XT17" s="308">
        <v>8353035.54</v>
      </c>
      <c r="XU17" s="308">
        <v>6315285.29</v>
      </c>
      <c r="XV17" s="308">
        <v>6135881.8200000003</v>
      </c>
      <c r="XW17" s="308">
        <v>6685681.9800000004</v>
      </c>
      <c r="XX17" s="308">
        <v>7351859.3099999996</v>
      </c>
      <c r="XY17" s="308">
        <v>6095187.3799999999</v>
      </c>
      <c r="XZ17" s="308">
        <v>7782885.0499999998</v>
      </c>
      <c r="YA17" s="308">
        <v>4653762.24</v>
      </c>
      <c r="YB17" s="308">
        <v>5040305.37</v>
      </c>
      <c r="YC17" s="308">
        <v>480069930.17000002</v>
      </c>
      <c r="YD17" s="308">
        <v>11509209.789999999</v>
      </c>
      <c r="YE17" s="308">
        <v>31198747.219999999</v>
      </c>
      <c r="YF17" s="308">
        <v>9984274.6999999993</v>
      </c>
      <c r="YG17" s="308">
        <v>56016443.5</v>
      </c>
      <c r="YH17" s="308">
        <v>14020147.07</v>
      </c>
      <c r="YI17" s="308">
        <v>25714354.66</v>
      </c>
      <c r="YJ17" s="308">
        <v>5648713.4100000001</v>
      </c>
      <c r="YK17" s="308">
        <v>38068435.299999997</v>
      </c>
      <c r="YL17" s="308">
        <v>30565103.699999999</v>
      </c>
      <c r="YM17" s="308">
        <v>11227694.710000001</v>
      </c>
      <c r="YN17" s="308">
        <v>8578425.2799999993</v>
      </c>
      <c r="YO17" s="308">
        <v>8439688.8900000006</v>
      </c>
      <c r="YP17" s="308">
        <v>6092775.9199999999</v>
      </c>
      <c r="YQ17" s="308">
        <v>4904612.8</v>
      </c>
      <c r="YR17" s="308">
        <v>5932344.1100000003</v>
      </c>
      <c r="YS17" s="308">
        <v>4370248.1100000003</v>
      </c>
      <c r="YT17" s="308">
        <v>108764084.27</v>
      </c>
      <c r="YU17" s="308">
        <v>5497090.3499999996</v>
      </c>
      <c r="YV17" s="308">
        <v>5347886.4800000004</v>
      </c>
      <c r="YW17" s="308">
        <v>3824346.57</v>
      </c>
      <c r="YX17" s="308">
        <v>9932380.8599999994</v>
      </c>
      <c r="YY17" s="308">
        <v>3202210.58</v>
      </c>
      <c r="YZ17" s="308">
        <v>3785439.74</v>
      </c>
      <c r="ZA17" s="308">
        <v>94276604.790000007</v>
      </c>
      <c r="ZB17" s="308">
        <v>5143712.9000000004</v>
      </c>
      <c r="ZC17" s="308">
        <v>9114912.3900000006</v>
      </c>
      <c r="ZD17" s="308">
        <v>12818410.859999999</v>
      </c>
      <c r="ZE17" s="308">
        <v>5441647.2000000002</v>
      </c>
      <c r="ZF17" s="308">
        <v>10757929.01</v>
      </c>
      <c r="ZG17" s="308">
        <v>4329387.37</v>
      </c>
      <c r="ZH17" s="308">
        <v>6151257.9699999997</v>
      </c>
      <c r="ZI17" s="308">
        <v>29095674.890000001</v>
      </c>
      <c r="ZJ17" s="308">
        <v>315075332.5</v>
      </c>
      <c r="ZK17" s="308">
        <v>6090963.0300000003</v>
      </c>
      <c r="ZL17" s="308">
        <v>27372190.16</v>
      </c>
      <c r="ZM17" s="308">
        <v>48379070.689999998</v>
      </c>
      <c r="ZN17" s="308">
        <v>31731808.710000001</v>
      </c>
      <c r="ZO17" s="308">
        <v>8223500.6200000001</v>
      </c>
      <c r="ZP17" s="308">
        <v>11088247.67</v>
      </c>
      <c r="ZQ17" s="308">
        <v>24167527.100000001</v>
      </c>
      <c r="ZR17" s="308">
        <v>25966919.239999998</v>
      </c>
      <c r="ZS17" s="308">
        <v>26499963.940000001</v>
      </c>
      <c r="ZT17" s="308">
        <v>469846.63</v>
      </c>
      <c r="ZU17" s="308">
        <v>9326890.2699999996</v>
      </c>
      <c r="ZV17" s="308">
        <v>6444092.0099999998</v>
      </c>
      <c r="ZW17" s="308">
        <v>11636649.699999999</v>
      </c>
      <c r="ZX17" s="308">
        <v>6204785.5599999996</v>
      </c>
      <c r="ZY17" s="308">
        <v>8033510.9000000004</v>
      </c>
      <c r="ZZ17" s="308">
        <v>10064317.960000001</v>
      </c>
      <c r="AAA17" s="308">
        <v>2879957.97</v>
      </c>
      <c r="AAB17" s="308">
        <v>9979987.5500000007</v>
      </c>
      <c r="AAC17" s="308">
        <v>5388056.8059999999</v>
      </c>
      <c r="AAD17" s="308">
        <v>3019612.2</v>
      </c>
      <c r="AAE17" s="308">
        <v>3554069.55</v>
      </c>
      <c r="AAF17" s="308">
        <v>98506365.579999998</v>
      </c>
      <c r="AAG17" s="308">
        <v>7184088.8700000001</v>
      </c>
      <c r="AAH17" s="308">
        <v>8931840.1199999992</v>
      </c>
      <c r="AAI17" s="308">
        <v>6159697.8700000001</v>
      </c>
      <c r="AAJ17" s="308">
        <v>6180427.0700000003</v>
      </c>
      <c r="AAK17" s="308">
        <v>12168408.68</v>
      </c>
      <c r="AAL17" s="308">
        <v>7539355.5</v>
      </c>
      <c r="AAM17" s="308">
        <v>1258394747.1199999</v>
      </c>
      <c r="AAN17" s="308">
        <v>14238429.689999999</v>
      </c>
      <c r="AAO17" s="308">
        <v>6584181.9299999997</v>
      </c>
      <c r="AAP17" s="308">
        <v>20632499.02</v>
      </c>
      <c r="AAQ17" s="308">
        <v>19739324.539999999</v>
      </c>
      <c r="AAR17" s="308">
        <v>7724924.4800000004</v>
      </c>
      <c r="AAS17" s="308">
        <v>11707820.560000001</v>
      </c>
      <c r="AAT17" s="308">
        <v>18758070.850000001</v>
      </c>
      <c r="AAU17" s="308">
        <v>34614761.539999999</v>
      </c>
      <c r="AAV17" s="308">
        <v>9716821.5999999996</v>
      </c>
      <c r="AAW17" s="308">
        <v>14961656.439999999</v>
      </c>
      <c r="AAX17" s="308">
        <v>69302979.189999998</v>
      </c>
      <c r="AAY17" s="308">
        <v>30026008.050000001</v>
      </c>
      <c r="AAZ17" s="308">
        <v>4986437.58</v>
      </c>
      <c r="ABA17" s="308">
        <v>7990792.8300000001</v>
      </c>
      <c r="ABB17" s="308">
        <v>12843955.609999999</v>
      </c>
      <c r="ABC17" s="308">
        <v>5350649.24</v>
      </c>
      <c r="ABD17" s="308">
        <v>9731855.8499999996</v>
      </c>
      <c r="ABE17" s="308">
        <v>6268570.7400000002</v>
      </c>
      <c r="ABF17" s="308">
        <v>54419840.149999999</v>
      </c>
      <c r="ABG17" s="308">
        <v>37751790.219999999</v>
      </c>
      <c r="ABH17" s="308">
        <v>4911221.8</v>
      </c>
      <c r="ABI17" s="308">
        <v>5764535.46</v>
      </c>
      <c r="ABJ17" s="308">
        <v>5281069.1500000004</v>
      </c>
      <c r="ABK17" s="308">
        <v>3606440.67</v>
      </c>
      <c r="ABL17" s="308">
        <v>3300447.93</v>
      </c>
      <c r="ABM17" s="308">
        <v>141330937.83000001</v>
      </c>
      <c r="ABN17" s="308">
        <v>9385000.5</v>
      </c>
      <c r="ABO17" s="308">
        <v>4894922.72</v>
      </c>
      <c r="ABP17" s="308">
        <v>13462545.16</v>
      </c>
      <c r="ABQ17" s="308">
        <v>10717249.82</v>
      </c>
      <c r="ABR17" s="308">
        <v>7701046.7000000002</v>
      </c>
      <c r="ABS17" s="308">
        <v>6148657.7599999998</v>
      </c>
      <c r="ABT17" s="308">
        <v>9164643.6400000006</v>
      </c>
      <c r="ABU17" s="308">
        <v>1100870.23</v>
      </c>
      <c r="ABV17" s="308">
        <v>208469637.53</v>
      </c>
      <c r="ABW17" s="308">
        <v>5369124.8399999999</v>
      </c>
      <c r="ABX17" s="308">
        <v>13483474.74</v>
      </c>
      <c r="ABY17" s="308">
        <v>6474126.29</v>
      </c>
      <c r="ABZ17" s="308">
        <v>3961845.46</v>
      </c>
      <c r="ACA17" s="308">
        <v>30629217.920000002</v>
      </c>
      <c r="ACB17" s="308">
        <v>5191151.58</v>
      </c>
      <c r="ACC17" s="308">
        <v>6892549.1600000001</v>
      </c>
      <c r="ACD17" s="308">
        <v>5454309.5</v>
      </c>
      <c r="ACE17" s="308">
        <v>16557471.85</v>
      </c>
      <c r="ACF17" s="308">
        <v>4648312.63</v>
      </c>
      <c r="ACG17" s="308">
        <v>382896178.80000001</v>
      </c>
      <c r="ACH17" s="308">
        <v>6770968.3899999997</v>
      </c>
      <c r="ACI17" s="308">
        <v>11205297.57</v>
      </c>
      <c r="ACJ17" s="308">
        <v>17438362.190000001</v>
      </c>
      <c r="ACK17" s="308">
        <v>6837309.8700000001</v>
      </c>
      <c r="ACL17" s="308">
        <v>9800649.9700000007</v>
      </c>
      <c r="ACM17" s="308">
        <v>19877674.890000001</v>
      </c>
      <c r="ACN17" s="308">
        <v>52514971.380000003</v>
      </c>
      <c r="ACO17" s="308">
        <v>81320555.629999995</v>
      </c>
      <c r="ACP17" s="308">
        <v>6625556.4900000002</v>
      </c>
      <c r="ACQ17" s="308">
        <v>13241392.460000001</v>
      </c>
      <c r="ACR17" s="308">
        <v>16994188.539999999</v>
      </c>
      <c r="ACS17" s="308">
        <v>13532816.16</v>
      </c>
      <c r="ACT17" s="308">
        <v>45251318.490000002</v>
      </c>
      <c r="ACU17" s="308">
        <v>6688107.6399999997</v>
      </c>
      <c r="ACV17" s="308">
        <v>9755166.9800000004</v>
      </c>
      <c r="ACW17" s="308">
        <v>4187425.41</v>
      </c>
      <c r="ACX17" s="308">
        <v>2667554.33</v>
      </c>
      <c r="ACY17" s="308">
        <v>6888856.3899999997</v>
      </c>
      <c r="ACZ17" s="308">
        <v>4590947.76</v>
      </c>
      <c r="ADA17" s="308">
        <v>2817617.03</v>
      </c>
      <c r="ADB17" s="308">
        <v>2781387.54</v>
      </c>
      <c r="ADC17" s="308">
        <v>5623786.9800000004</v>
      </c>
      <c r="ADD17" s="308">
        <v>74459253.579999998</v>
      </c>
      <c r="ADE17" s="308">
        <v>39544290.649999999</v>
      </c>
      <c r="ADF17" s="308">
        <v>1322900.04</v>
      </c>
      <c r="ADG17" s="308">
        <v>3887006.48</v>
      </c>
      <c r="ADH17" s="308">
        <v>8245095.9000000004</v>
      </c>
      <c r="ADI17" s="308">
        <v>1273571.21</v>
      </c>
      <c r="ADJ17" s="308">
        <v>4176834.77</v>
      </c>
      <c r="ADK17" s="308">
        <v>5188756.0199999996</v>
      </c>
      <c r="ADL17" s="308">
        <v>6149887.4199999999</v>
      </c>
      <c r="ADM17" s="308">
        <v>338489860.24000001</v>
      </c>
      <c r="ADN17" s="308">
        <v>16170771.58</v>
      </c>
      <c r="ADO17" s="308">
        <v>17272158.390000001</v>
      </c>
      <c r="ADP17" s="308">
        <v>72159271.170000002</v>
      </c>
      <c r="ADQ17" s="308">
        <v>1965930.57</v>
      </c>
      <c r="ADR17" s="308">
        <v>3163822.96</v>
      </c>
      <c r="ADS17" s="308">
        <v>7019880.9500000002</v>
      </c>
      <c r="ADT17" s="308">
        <v>1768305.31</v>
      </c>
      <c r="ADU17" s="308">
        <v>665375764.60000002</v>
      </c>
      <c r="ADV17" s="308">
        <v>49820369.719999999</v>
      </c>
      <c r="ADW17" s="308">
        <v>32090730.940000001</v>
      </c>
      <c r="ADX17" s="308">
        <v>7541706.9400000004</v>
      </c>
      <c r="ADY17" s="308">
        <v>7415013.8799999999</v>
      </c>
      <c r="ADZ17" s="308">
        <v>12765954.33</v>
      </c>
      <c r="AEA17" s="308">
        <v>9986291.5199999996</v>
      </c>
      <c r="AEB17" s="308">
        <v>8411353.4100000001</v>
      </c>
      <c r="AEC17" s="308">
        <v>4377900.28</v>
      </c>
      <c r="AED17" s="308">
        <v>6137922.1399999997</v>
      </c>
      <c r="AEE17" s="308">
        <v>7849751.0499999998</v>
      </c>
      <c r="AEF17" s="308">
        <v>25806552.989999998</v>
      </c>
      <c r="AEG17" s="308">
        <v>8094162.3700000001</v>
      </c>
      <c r="AEH17" s="308">
        <v>12132965.77</v>
      </c>
      <c r="AEI17" s="308">
        <v>10794378.77</v>
      </c>
      <c r="AEJ17" s="308">
        <v>12617603.75</v>
      </c>
      <c r="AEK17" s="308">
        <v>5420299.0700000003</v>
      </c>
      <c r="AEL17" s="308">
        <v>19500808.670000002</v>
      </c>
      <c r="AEM17" s="308">
        <v>3682653.5</v>
      </c>
      <c r="AEN17" s="308">
        <v>12961909.130000001</v>
      </c>
      <c r="AEO17" s="308">
        <v>291142700.35000002</v>
      </c>
      <c r="AEP17" s="308">
        <v>24118975.760000002</v>
      </c>
      <c r="AEQ17" s="308">
        <v>16774362.439999999</v>
      </c>
      <c r="AER17" s="308">
        <v>12801437.26</v>
      </c>
      <c r="AES17" s="308">
        <v>8667483.8800000008</v>
      </c>
      <c r="AET17" s="308">
        <v>28442158.780000001</v>
      </c>
      <c r="AEU17" s="308">
        <v>8872480.2799999993</v>
      </c>
      <c r="AEV17" s="308">
        <v>14156977.02</v>
      </c>
      <c r="AEW17" s="308">
        <v>7980139.8200000003</v>
      </c>
      <c r="AEX17" s="308">
        <v>2620452.41</v>
      </c>
      <c r="AEY17" s="308">
        <v>90292405.260000005</v>
      </c>
      <c r="AEZ17" s="308">
        <v>56410429.439999998</v>
      </c>
      <c r="AFA17" s="308">
        <v>14159004.92</v>
      </c>
      <c r="AFB17" s="308">
        <v>9834626.8399999999</v>
      </c>
      <c r="AFC17" s="308">
        <v>15434197.32</v>
      </c>
      <c r="AFD17" s="308">
        <v>10961270.41</v>
      </c>
      <c r="AFE17" s="308">
        <v>5321374.24</v>
      </c>
      <c r="AFF17" s="308">
        <v>9007601.3000000007</v>
      </c>
      <c r="AFG17" s="308">
        <v>5395214.5999999996</v>
      </c>
      <c r="AFH17" s="308">
        <v>8550957.5999999996</v>
      </c>
      <c r="AFI17" s="308">
        <v>5635438.0700000003</v>
      </c>
      <c r="AFJ17" s="308">
        <v>3586620.15</v>
      </c>
      <c r="AFK17" s="308">
        <v>5847580.4299999997</v>
      </c>
      <c r="AFL17" s="308">
        <v>133867799.94</v>
      </c>
      <c r="AFM17" s="308">
        <v>9469413.6400000006</v>
      </c>
      <c r="AFN17" s="308">
        <v>8949399.8900000006</v>
      </c>
      <c r="AFO17" s="308">
        <v>4795212.07</v>
      </c>
      <c r="AFP17" s="308">
        <v>5890930.8300000001</v>
      </c>
      <c r="AFQ17" s="308">
        <v>3826920.85</v>
      </c>
      <c r="AFR17" s="308">
        <v>2959951.07</v>
      </c>
      <c r="AFS17" s="308">
        <v>9675974.3499999996</v>
      </c>
      <c r="AFT17" s="308">
        <v>8838732.8800000008</v>
      </c>
      <c r="AFU17" s="308">
        <v>3356669.59</v>
      </c>
      <c r="AFV17" s="308">
        <v>14619829.85</v>
      </c>
      <c r="AFW17" s="308">
        <v>4134220.0300000003</v>
      </c>
      <c r="AFX17" s="308">
        <v>141840736.58000001</v>
      </c>
      <c r="AFY17" s="308">
        <v>5086590.68</v>
      </c>
      <c r="AFZ17" s="308">
        <v>6469686.2800000003</v>
      </c>
      <c r="AGA17" s="308">
        <v>7012626.1900000004</v>
      </c>
      <c r="AGB17" s="308">
        <v>19148379.350000001</v>
      </c>
      <c r="AGC17" s="308">
        <v>7125941.2599999998</v>
      </c>
      <c r="AGD17" s="308">
        <v>3446525.01</v>
      </c>
      <c r="AGE17" s="308">
        <v>6390800.4400000004</v>
      </c>
      <c r="AGF17" s="308">
        <v>4991333.55</v>
      </c>
      <c r="AGG17" s="308">
        <v>7323080.25</v>
      </c>
      <c r="AGH17" s="308">
        <v>4642921.88</v>
      </c>
      <c r="AGI17" s="308">
        <v>172052453.09999999</v>
      </c>
      <c r="AGJ17" s="308">
        <v>32669116.390000001</v>
      </c>
      <c r="AGK17" s="308">
        <v>7144218.2800000003</v>
      </c>
      <c r="AGL17" s="308">
        <v>3961555.31</v>
      </c>
      <c r="AGM17" s="308">
        <v>10720409.33</v>
      </c>
      <c r="AGN17" s="308">
        <v>6959684.1699999999</v>
      </c>
      <c r="AGO17" s="308">
        <v>3156044.6</v>
      </c>
      <c r="AGP17" s="308">
        <v>4132627.51</v>
      </c>
      <c r="AGQ17" s="308">
        <v>482103887.88999999</v>
      </c>
      <c r="AGR17" s="308">
        <v>220085197.28999999</v>
      </c>
      <c r="AGS17" s="308">
        <v>8986636.8399999999</v>
      </c>
      <c r="AGT17" s="308">
        <v>18379257.25</v>
      </c>
      <c r="AGU17" s="308">
        <v>26698944.199999999</v>
      </c>
      <c r="AGV17" s="308">
        <v>14744208.529999999</v>
      </c>
      <c r="AGW17" s="308">
        <v>9864896.7300000004</v>
      </c>
      <c r="AGX17" s="308">
        <v>18414700.120000001</v>
      </c>
      <c r="AGY17" s="308">
        <v>2506239.83</v>
      </c>
      <c r="AGZ17" s="308">
        <v>10588164.24</v>
      </c>
      <c r="AHA17" s="308">
        <v>15149381.41</v>
      </c>
      <c r="AHB17" s="308">
        <v>5129444.1100000003</v>
      </c>
      <c r="AHC17" s="308">
        <v>5356159.53</v>
      </c>
      <c r="AHD17" s="308">
        <v>5385654.6200000001</v>
      </c>
      <c r="AHE17" s="308">
        <v>5038231.07</v>
      </c>
      <c r="AHF17" s="308">
        <v>8160146.8399999999</v>
      </c>
      <c r="AHG17" s="308">
        <v>4983965.4400000004</v>
      </c>
      <c r="AHH17" s="308">
        <v>56992621.450000003</v>
      </c>
      <c r="AHI17" s="308">
        <v>3704206.03</v>
      </c>
      <c r="AHJ17" s="308">
        <v>7076289.0199999996</v>
      </c>
      <c r="AHK17" s="308">
        <v>4789132.96</v>
      </c>
      <c r="AHL17" s="308">
        <v>21343841.02</v>
      </c>
      <c r="AHM17" s="308">
        <v>4738867.4400000004</v>
      </c>
      <c r="AHN17" s="308">
        <v>3238674.74</v>
      </c>
      <c r="AHO17" s="308">
        <v>33562760918.397762</v>
      </c>
    </row>
    <row r="18" spans="1:899" ht="21" x14ac:dyDescent="0.4">
      <c r="A18" s="297" t="s">
        <v>21</v>
      </c>
      <c r="B18" s="297" t="s">
        <v>22</v>
      </c>
      <c r="C18" s="308">
        <v>316516158.44999999</v>
      </c>
      <c r="D18" s="308">
        <v>2669782.89</v>
      </c>
      <c r="E18" s="308">
        <v>5484588.5</v>
      </c>
      <c r="F18" s="308">
        <v>1359831.13</v>
      </c>
      <c r="G18" s="308">
        <v>20396140.010000002</v>
      </c>
      <c r="H18" s="308">
        <v>3602185.02</v>
      </c>
      <c r="I18" s="308">
        <v>13362553.33</v>
      </c>
      <c r="J18" s="308">
        <v>2746183.59</v>
      </c>
      <c r="K18" s="308">
        <v>3933736.58</v>
      </c>
      <c r="L18" s="308">
        <v>2654128.13</v>
      </c>
      <c r="M18" s="308">
        <v>2349174.5099999998</v>
      </c>
      <c r="N18" s="308">
        <v>1732521.2</v>
      </c>
      <c r="O18" s="308">
        <v>2756377.39</v>
      </c>
      <c r="P18" s="308">
        <v>1866325.64</v>
      </c>
      <c r="Q18" s="308">
        <v>1554043.08</v>
      </c>
      <c r="R18" s="308">
        <v>4775777.88</v>
      </c>
      <c r="S18" s="308">
        <v>2798631.16</v>
      </c>
      <c r="T18" s="308">
        <v>393657.74</v>
      </c>
      <c r="U18" s="308">
        <v>149685546.10999998</v>
      </c>
      <c r="V18" s="308">
        <v>29327103.899999999</v>
      </c>
      <c r="W18" s="308">
        <v>1735563.88</v>
      </c>
      <c r="X18" s="308">
        <v>4039928</v>
      </c>
      <c r="Y18" s="308">
        <v>3348068.62</v>
      </c>
      <c r="Z18" s="308">
        <v>3554571.81</v>
      </c>
      <c r="AA18" s="308">
        <v>960834.94</v>
      </c>
      <c r="AB18" s="308">
        <v>30711727.460000001</v>
      </c>
      <c r="AC18" s="308">
        <v>5734404.5599999996</v>
      </c>
      <c r="AD18" s="308">
        <v>2872590.46</v>
      </c>
      <c r="AE18" s="308">
        <v>16818819.23</v>
      </c>
      <c r="AF18" s="308">
        <v>2430077.52</v>
      </c>
      <c r="AG18" s="308">
        <v>9731653.1199999992</v>
      </c>
      <c r="AH18" s="308">
        <v>4337194.32</v>
      </c>
      <c r="AI18" s="308">
        <v>2981111.31</v>
      </c>
      <c r="AJ18" s="308">
        <v>1308061.32</v>
      </c>
      <c r="AK18" s="308">
        <v>2478732.7400000002</v>
      </c>
      <c r="AL18" s="308">
        <v>3260313.52</v>
      </c>
      <c r="AM18" s="308">
        <v>1286736.1599999999</v>
      </c>
      <c r="AN18" s="308">
        <v>2673303.17</v>
      </c>
      <c r="AO18" s="308">
        <v>1064376.45</v>
      </c>
      <c r="AP18" s="308">
        <v>1280191.45</v>
      </c>
      <c r="AQ18" s="308">
        <v>742238.94000000006</v>
      </c>
      <c r="AR18" s="308">
        <v>478818.06</v>
      </c>
      <c r="AS18" s="308">
        <v>88239289.150000006</v>
      </c>
      <c r="AT18" s="308">
        <v>883247.6</v>
      </c>
      <c r="AU18" s="308">
        <v>747624.93</v>
      </c>
      <c r="AV18" s="308">
        <v>2094277.85</v>
      </c>
      <c r="AW18" s="308">
        <v>2221036.2999999998</v>
      </c>
      <c r="AX18" s="308">
        <v>3240004.6</v>
      </c>
      <c r="AY18" s="308">
        <v>907792.44</v>
      </c>
      <c r="AZ18" s="308">
        <v>1721538.95</v>
      </c>
      <c r="BA18" s="308">
        <v>1031340.59</v>
      </c>
      <c r="BB18" s="308">
        <v>975202.32</v>
      </c>
      <c r="BC18" s="308">
        <v>745712.43</v>
      </c>
      <c r="BD18" s="308">
        <v>529132.30000000005</v>
      </c>
      <c r="BE18" s="308">
        <v>11197914.83</v>
      </c>
      <c r="BF18" s="308">
        <v>2357.36</v>
      </c>
      <c r="BG18" s="308">
        <v>439245.76</v>
      </c>
      <c r="BH18" s="308">
        <v>57375578.920000002</v>
      </c>
      <c r="BI18" s="308">
        <v>33300303.609999999</v>
      </c>
      <c r="BJ18" s="308">
        <v>2967414.48</v>
      </c>
      <c r="BK18" s="308">
        <v>1558890.4100000001</v>
      </c>
      <c r="BL18" s="308">
        <v>3613509.78</v>
      </c>
      <c r="BM18" s="308">
        <v>2855681.48</v>
      </c>
      <c r="BN18" s="308">
        <v>2991547.06</v>
      </c>
      <c r="BO18" s="308">
        <v>27396.78</v>
      </c>
      <c r="BP18" s="308">
        <v>20173.28</v>
      </c>
      <c r="BQ18" s="308">
        <v>108495680.2</v>
      </c>
      <c r="BR18" s="308">
        <v>1967482.09</v>
      </c>
      <c r="BS18" s="308">
        <v>2384224.52</v>
      </c>
      <c r="BT18" s="308">
        <v>2850909.45</v>
      </c>
      <c r="BU18" s="308">
        <v>1761181.56</v>
      </c>
      <c r="BV18" s="308">
        <v>1909198.17</v>
      </c>
      <c r="BW18" s="308">
        <v>1276484.0900000001</v>
      </c>
      <c r="BX18" s="308">
        <v>1964568.79</v>
      </c>
      <c r="BY18" s="308">
        <v>23850058.280000001</v>
      </c>
      <c r="BZ18" s="308">
        <v>1490973.9650000001</v>
      </c>
      <c r="CA18" s="308">
        <v>2483578.39</v>
      </c>
      <c r="CB18" s="308">
        <v>6861222.6600000001</v>
      </c>
      <c r="CC18" s="308">
        <v>1111126.1800000002</v>
      </c>
      <c r="CD18" s="308">
        <v>804349.3</v>
      </c>
      <c r="CE18" s="308">
        <v>760649.6399999999</v>
      </c>
      <c r="CF18" s="308">
        <v>309205689.38999999</v>
      </c>
      <c r="CG18" s="308">
        <v>2402868.0100000002</v>
      </c>
      <c r="CH18" s="308">
        <v>10558350.350000001</v>
      </c>
      <c r="CI18" s="308">
        <v>1247181.68</v>
      </c>
      <c r="CJ18" s="308">
        <v>2183769.77</v>
      </c>
      <c r="CK18" s="308">
        <v>2037407.04</v>
      </c>
      <c r="CL18" s="308">
        <v>2339767.77</v>
      </c>
      <c r="CM18" s="308">
        <v>4680361.6100000003</v>
      </c>
      <c r="CN18" s="308">
        <v>531285.30000000005</v>
      </c>
      <c r="CO18" s="308">
        <v>1387591.86</v>
      </c>
      <c r="CP18" s="308">
        <v>1469139.58</v>
      </c>
      <c r="CQ18" s="308">
        <v>1655346.0499999998</v>
      </c>
      <c r="CR18" s="308">
        <v>1533133.47</v>
      </c>
      <c r="CS18" s="308">
        <v>85126014.879999995</v>
      </c>
      <c r="CT18" s="308">
        <v>2470175.66</v>
      </c>
      <c r="CU18" s="308">
        <v>2058374.71</v>
      </c>
      <c r="CV18" s="308">
        <v>4301796.83</v>
      </c>
      <c r="CW18" s="308">
        <v>1000135.61</v>
      </c>
      <c r="CX18" s="308">
        <v>4122704.11</v>
      </c>
      <c r="CY18" s="308">
        <v>1090936.67</v>
      </c>
      <c r="CZ18" s="308">
        <v>804576.63</v>
      </c>
      <c r="DA18" s="308">
        <v>56930976.140000001</v>
      </c>
      <c r="DB18" s="308">
        <v>56806345.880000003</v>
      </c>
      <c r="DC18" s="308">
        <v>2935016.56</v>
      </c>
      <c r="DD18" s="308">
        <v>2563898.0799999996</v>
      </c>
      <c r="DE18" s="308">
        <v>5567301.4699999997</v>
      </c>
      <c r="DF18" s="308">
        <v>6862662.3099999996</v>
      </c>
      <c r="DG18" s="308">
        <v>5682677.0800000001</v>
      </c>
      <c r="DH18" s="308">
        <v>3841955.15</v>
      </c>
      <c r="DI18" s="308">
        <v>1311948.8799999999</v>
      </c>
      <c r="DJ18" s="308">
        <v>291407967.38</v>
      </c>
      <c r="DK18" s="308">
        <v>1495814.97</v>
      </c>
      <c r="DL18" s="308">
        <v>2485914.83</v>
      </c>
      <c r="DM18" s="308">
        <v>6175009.1799999997</v>
      </c>
      <c r="DN18" s="308">
        <v>2959067.48</v>
      </c>
      <c r="DO18" s="308">
        <v>2632006.7999999998</v>
      </c>
      <c r="DP18" s="308">
        <v>5619285.8400000008</v>
      </c>
      <c r="DQ18" s="308">
        <v>2200243.52</v>
      </c>
      <c r="DR18" s="308">
        <v>6153668.2100000009</v>
      </c>
      <c r="DS18" s="308">
        <v>106654496.92</v>
      </c>
      <c r="DT18" s="308">
        <v>4647100.6400000006</v>
      </c>
      <c r="DU18" s="308">
        <v>9683508</v>
      </c>
      <c r="DV18" s="308">
        <v>27315764</v>
      </c>
      <c r="DW18" s="308">
        <v>5073341.75</v>
      </c>
      <c r="DX18" s="308">
        <v>9357038.6799999997</v>
      </c>
      <c r="DY18" s="308">
        <v>4883732.9400000004</v>
      </c>
      <c r="DZ18" s="308">
        <v>1114564.73</v>
      </c>
      <c r="EA18" s="308">
        <v>2216927.8899999997</v>
      </c>
      <c r="EB18" s="308">
        <v>2975957.0300000003</v>
      </c>
      <c r="EC18" s="308">
        <v>5278330.82</v>
      </c>
      <c r="ED18" s="308">
        <v>36011938.230000004</v>
      </c>
      <c r="EE18" s="308">
        <v>35163715.210000001</v>
      </c>
      <c r="EF18" s="308">
        <v>2463001.8899999997</v>
      </c>
      <c r="EG18" s="308">
        <v>4025914.67</v>
      </c>
      <c r="EH18" s="308">
        <v>3035601.54</v>
      </c>
      <c r="EI18" s="308">
        <v>4568095.38</v>
      </c>
      <c r="EJ18" s="308">
        <v>8132942.21</v>
      </c>
      <c r="EK18" s="308">
        <v>1919683.9100000001</v>
      </c>
      <c r="EL18" s="308">
        <v>2327419.48</v>
      </c>
      <c r="EM18" s="308">
        <v>179863276.50999999</v>
      </c>
      <c r="EN18" s="308">
        <v>1608808.77</v>
      </c>
      <c r="EO18" s="308">
        <v>2249042.21</v>
      </c>
      <c r="EP18" s="308">
        <v>2686595.2800000003</v>
      </c>
      <c r="EQ18" s="308">
        <v>1049849.0899999999</v>
      </c>
      <c r="ER18" s="308">
        <v>752329.9800000001</v>
      </c>
      <c r="ES18" s="308">
        <v>4260612.4800000004</v>
      </c>
      <c r="ET18" s="308">
        <v>2355036.1600000001</v>
      </c>
      <c r="EU18" s="308">
        <v>1584515.62</v>
      </c>
      <c r="EV18" s="308">
        <v>81526881.099999994</v>
      </c>
      <c r="EW18" s="308">
        <v>945756.08</v>
      </c>
      <c r="EX18" s="308">
        <v>1853590.64</v>
      </c>
      <c r="EY18" s="308">
        <v>4097541.59</v>
      </c>
      <c r="EZ18" s="308">
        <v>4799728.68</v>
      </c>
      <c r="FA18" s="308">
        <v>2981531.3</v>
      </c>
      <c r="FB18" s="308">
        <v>2526301.5700000003</v>
      </c>
      <c r="FC18" s="308">
        <v>2688369.01</v>
      </c>
      <c r="FD18" s="308">
        <v>3619203.15</v>
      </c>
      <c r="FE18" s="308">
        <v>1586324.95</v>
      </c>
      <c r="FF18" s="308">
        <v>1445243.79</v>
      </c>
      <c r="FG18" s="308">
        <v>951444.69</v>
      </c>
      <c r="FH18" s="308">
        <v>45211837.549999997</v>
      </c>
      <c r="FI18" s="308">
        <v>1228661.02</v>
      </c>
      <c r="FJ18" s="308">
        <v>1730535.09</v>
      </c>
      <c r="FK18" s="308">
        <v>1301735.42</v>
      </c>
      <c r="FL18" s="308">
        <v>2390493.27</v>
      </c>
      <c r="FM18" s="308">
        <v>3643373.82</v>
      </c>
      <c r="FN18" s="308">
        <v>830325.4</v>
      </c>
      <c r="FO18" s="308">
        <v>348584.65</v>
      </c>
      <c r="FP18" s="308">
        <v>170583338.12</v>
      </c>
      <c r="FQ18" s="308">
        <v>1695314.66</v>
      </c>
      <c r="FR18" s="308">
        <v>6001817.46</v>
      </c>
      <c r="FS18" s="308">
        <v>4020365.82</v>
      </c>
      <c r="FT18" s="308">
        <v>5928554.3499999996</v>
      </c>
      <c r="FU18" s="308">
        <v>1673423.82</v>
      </c>
      <c r="FV18" s="308">
        <v>4936485.8899999997</v>
      </c>
      <c r="FW18" s="308">
        <v>2763945.22</v>
      </c>
      <c r="FX18" s="308">
        <v>3165120.42</v>
      </c>
      <c r="FY18" s="308">
        <v>2252815.15</v>
      </c>
      <c r="FZ18" s="308">
        <v>8662336.3200000003</v>
      </c>
      <c r="GA18" s="308">
        <v>2265031.7000000002</v>
      </c>
      <c r="GB18" s="308">
        <v>1348132.16</v>
      </c>
      <c r="GC18" s="308">
        <v>550850.80000000005</v>
      </c>
      <c r="GD18" s="308">
        <v>71991408.150000006</v>
      </c>
      <c r="GE18" s="308">
        <v>1590562.53</v>
      </c>
      <c r="GF18" s="308">
        <v>2248380.86</v>
      </c>
      <c r="GG18" s="308">
        <v>11226767.569999998</v>
      </c>
      <c r="GH18" s="308">
        <v>2496587.91</v>
      </c>
      <c r="GI18" s="308">
        <v>1849881.35</v>
      </c>
      <c r="GJ18" s="308">
        <v>2201400.64</v>
      </c>
      <c r="GK18" s="308">
        <v>7493018.8700000001</v>
      </c>
      <c r="GL18" s="308">
        <v>1768161.42</v>
      </c>
      <c r="GM18" s="308">
        <v>776161.96</v>
      </c>
      <c r="GN18" s="308">
        <v>421792.57</v>
      </c>
      <c r="GO18" s="308">
        <v>411614.04</v>
      </c>
      <c r="GP18" s="308">
        <v>53669699.769999996</v>
      </c>
      <c r="GQ18" s="308">
        <v>4875342.8899999997</v>
      </c>
      <c r="GR18" s="308">
        <v>1565116.2200000002</v>
      </c>
      <c r="GS18" s="308">
        <v>6398120.4199999999</v>
      </c>
      <c r="GT18" s="308">
        <v>477456.59</v>
      </c>
      <c r="GU18" s="308">
        <v>3266871.74</v>
      </c>
      <c r="GV18" s="308">
        <v>5191143.47</v>
      </c>
      <c r="GW18" s="308">
        <v>1566915.1400000001</v>
      </c>
      <c r="GX18" s="308">
        <v>59597940.979999997</v>
      </c>
      <c r="GY18" s="308">
        <v>1500066.12</v>
      </c>
      <c r="GZ18" s="308">
        <v>2615924.5299999998</v>
      </c>
      <c r="HA18" s="308">
        <v>1641815.46</v>
      </c>
      <c r="HB18" s="308">
        <v>150282705.03999999</v>
      </c>
      <c r="HC18" s="308">
        <v>4506294.7299999995</v>
      </c>
      <c r="HD18" s="308">
        <v>7065586.1699999999</v>
      </c>
      <c r="HE18" s="308">
        <v>7929544.6499999994</v>
      </c>
      <c r="HF18" s="308">
        <v>4758781.99</v>
      </c>
      <c r="HG18" s="308">
        <v>11715150.41</v>
      </c>
      <c r="HH18" s="308">
        <v>1235055.67</v>
      </c>
      <c r="HI18" s="308">
        <v>94885117.719999999</v>
      </c>
      <c r="HJ18" s="308">
        <v>3692991.94</v>
      </c>
      <c r="HK18" s="308">
        <v>5729685.6399999997</v>
      </c>
      <c r="HL18" s="308">
        <v>3356900.4899999998</v>
      </c>
      <c r="HM18" s="308">
        <v>3148602.73</v>
      </c>
      <c r="HN18" s="308">
        <v>2088742.05</v>
      </c>
      <c r="HO18" s="308">
        <v>4763160.4800000004</v>
      </c>
      <c r="HP18" s="308">
        <v>777350.2</v>
      </c>
      <c r="HQ18" s="308">
        <v>129731759.86</v>
      </c>
      <c r="HR18" s="308">
        <v>26943642.369999997</v>
      </c>
      <c r="HS18" s="308">
        <v>2871825.02</v>
      </c>
      <c r="HT18" s="308">
        <v>1332444.93</v>
      </c>
      <c r="HU18" s="308">
        <v>1357612.22</v>
      </c>
      <c r="HV18" s="308">
        <v>995374.49</v>
      </c>
      <c r="HW18" s="308">
        <v>3605721.95</v>
      </c>
      <c r="HX18" s="308">
        <v>2888610.71</v>
      </c>
      <c r="HY18" s="308">
        <v>1368337.4</v>
      </c>
      <c r="HZ18" s="308">
        <v>1620698.02</v>
      </c>
      <c r="IA18" s="308">
        <v>1336072.6399999999</v>
      </c>
      <c r="IB18" s="308">
        <v>3370818.94</v>
      </c>
      <c r="IC18" s="308">
        <v>1143262.3399999999</v>
      </c>
      <c r="ID18" s="308">
        <v>2452518.27</v>
      </c>
      <c r="IE18" s="308">
        <v>935077.17</v>
      </c>
      <c r="IF18" s="308">
        <v>950268.12</v>
      </c>
      <c r="IG18" s="308">
        <v>93097560.719999999</v>
      </c>
      <c r="IH18" s="308">
        <v>28435134.700000003</v>
      </c>
      <c r="II18" s="308">
        <v>4247784.92</v>
      </c>
      <c r="IJ18" s="308">
        <v>10798046.859999999</v>
      </c>
      <c r="IK18" s="308">
        <v>13380915.609999999</v>
      </c>
      <c r="IL18" s="308">
        <v>2739733.52</v>
      </c>
      <c r="IM18" s="308">
        <v>2319579.86</v>
      </c>
      <c r="IN18" s="308">
        <v>1618231.4</v>
      </c>
      <c r="IO18" s="308">
        <v>1621243.06</v>
      </c>
      <c r="IP18" s="308">
        <v>1463839.38</v>
      </c>
      <c r="IQ18" s="308">
        <v>1974479.51</v>
      </c>
      <c r="IR18" s="308">
        <v>217292810.61000001</v>
      </c>
      <c r="IS18" s="308">
        <v>41328659.160000004</v>
      </c>
      <c r="IT18" s="308">
        <v>5894656.8700000001</v>
      </c>
      <c r="IU18" s="308">
        <v>2579332.4700000002</v>
      </c>
      <c r="IV18" s="308">
        <v>3180226.93</v>
      </c>
      <c r="IW18" s="308">
        <v>946983.71</v>
      </c>
      <c r="IX18" s="308">
        <v>2094754.36</v>
      </c>
      <c r="IY18" s="308">
        <v>881372.38</v>
      </c>
      <c r="IZ18" s="308">
        <v>1137712.49</v>
      </c>
      <c r="JA18" s="308">
        <v>2484439.89</v>
      </c>
      <c r="JB18" s="308">
        <v>3028250.59</v>
      </c>
      <c r="JC18" s="308">
        <v>1319875.8999999999</v>
      </c>
      <c r="JD18" s="308">
        <v>35512240.570000008</v>
      </c>
      <c r="JE18" s="308">
        <v>14830156.869999999</v>
      </c>
      <c r="JF18" s="308">
        <v>1350492.11</v>
      </c>
      <c r="JG18" s="308">
        <v>1199546.06</v>
      </c>
      <c r="JH18" s="308">
        <v>1003898.52</v>
      </c>
      <c r="JI18" s="308">
        <v>1007416.12</v>
      </c>
      <c r="JJ18" s="308">
        <v>38324815</v>
      </c>
      <c r="JK18" s="308">
        <v>882776.11</v>
      </c>
      <c r="JL18" s="308">
        <v>2209636.4699999997</v>
      </c>
      <c r="JM18" s="308">
        <v>3013749.31</v>
      </c>
      <c r="JN18" s="308">
        <v>1800746.12</v>
      </c>
      <c r="JO18" s="308">
        <v>4720009.54</v>
      </c>
      <c r="JP18" s="308">
        <v>1094274.21</v>
      </c>
      <c r="JQ18" s="308">
        <v>103611020.27</v>
      </c>
      <c r="JR18" s="308">
        <v>32001614.82</v>
      </c>
      <c r="JS18" s="308">
        <v>3375141.18</v>
      </c>
      <c r="JT18" s="308">
        <v>987446.01</v>
      </c>
      <c r="JU18" s="308">
        <v>3098882.3</v>
      </c>
      <c r="JV18" s="308">
        <v>678849.85</v>
      </c>
      <c r="JW18" s="308">
        <v>8546193.6300000008</v>
      </c>
      <c r="JX18" s="308">
        <v>5611445.3200000003</v>
      </c>
      <c r="JY18" s="308">
        <v>2395672.13</v>
      </c>
      <c r="JZ18" s="308">
        <v>2470908.59</v>
      </c>
      <c r="KA18" s="308">
        <v>3075004.19</v>
      </c>
      <c r="KB18" s="308">
        <v>2436404.0699999998</v>
      </c>
      <c r="KC18" s="308">
        <v>1480163.17</v>
      </c>
      <c r="KD18" s="308">
        <v>416587.72</v>
      </c>
      <c r="KE18" s="308">
        <v>1683407.63</v>
      </c>
      <c r="KF18" s="308">
        <v>201918057.60000002</v>
      </c>
      <c r="KG18" s="308">
        <v>14374419.83</v>
      </c>
      <c r="KH18" s="308">
        <v>2703561.8</v>
      </c>
      <c r="KI18" s="308">
        <v>2351474.44</v>
      </c>
      <c r="KJ18" s="308">
        <v>10146299.26</v>
      </c>
      <c r="KK18" s="308">
        <v>4297347.75</v>
      </c>
      <c r="KL18" s="308">
        <v>19695717.309999999</v>
      </c>
      <c r="KM18" s="308">
        <v>1990145.12</v>
      </c>
      <c r="KN18" s="308">
        <v>2048587.81</v>
      </c>
      <c r="KO18" s="308">
        <v>41953864.770000003</v>
      </c>
      <c r="KP18" s="308">
        <v>1951643.66</v>
      </c>
      <c r="KQ18" s="308">
        <v>4670697.7700000005</v>
      </c>
      <c r="KR18" s="308">
        <v>22811210.380000003</v>
      </c>
      <c r="KS18" s="308">
        <v>1860979.0699999998</v>
      </c>
      <c r="KT18" s="308">
        <v>3925444.55</v>
      </c>
      <c r="KU18" s="308">
        <v>106961529.24000001</v>
      </c>
      <c r="KV18" s="308">
        <v>3506770.91</v>
      </c>
      <c r="KW18" s="308">
        <v>68315421.49000001</v>
      </c>
      <c r="KX18" s="308">
        <v>1954537.7799999998</v>
      </c>
      <c r="KY18" s="308">
        <v>824556.63</v>
      </c>
      <c r="KZ18" s="308">
        <v>5237725.74</v>
      </c>
      <c r="LA18" s="308">
        <v>4549798.75</v>
      </c>
      <c r="LB18" s="308">
        <v>2613828.15</v>
      </c>
      <c r="LC18" s="308">
        <v>1641920.3</v>
      </c>
      <c r="LD18" s="308">
        <v>1918775.62</v>
      </c>
      <c r="LE18" s="308">
        <v>131403685.34</v>
      </c>
      <c r="LF18" s="308">
        <v>19267513.699999999</v>
      </c>
      <c r="LG18" s="308">
        <v>42291156.480000004</v>
      </c>
      <c r="LH18" s="308">
        <v>33809670.599999994</v>
      </c>
      <c r="LI18" s="308">
        <v>3450232.83</v>
      </c>
      <c r="LJ18" s="308">
        <v>2089405.9539999999</v>
      </c>
      <c r="LK18" s="308">
        <v>918848.04</v>
      </c>
      <c r="LL18" s="308">
        <v>3821495.2299999995</v>
      </c>
      <c r="LM18" s="308">
        <v>2013646.36</v>
      </c>
      <c r="LN18" s="308">
        <v>4010415.8899999997</v>
      </c>
      <c r="LO18" s="308">
        <v>807154.04</v>
      </c>
      <c r="LP18" s="308">
        <v>42673926.200000003</v>
      </c>
      <c r="LQ18" s="308">
        <v>3399868.03</v>
      </c>
      <c r="LR18" s="308">
        <v>1155967.58</v>
      </c>
      <c r="LS18" s="308">
        <v>0</v>
      </c>
      <c r="LT18" s="308">
        <v>54698028.759999998</v>
      </c>
      <c r="LU18" s="308">
        <v>166981283.43000001</v>
      </c>
      <c r="LV18" s="308">
        <v>45544635.340000004</v>
      </c>
      <c r="LW18" s="308">
        <v>7119294.5599999996</v>
      </c>
      <c r="LX18" s="308">
        <v>5683215.8199999994</v>
      </c>
      <c r="LY18" s="308">
        <v>2960178.59</v>
      </c>
      <c r="LZ18" s="308">
        <v>2614280.38</v>
      </c>
      <c r="MA18" s="308">
        <v>3635636.02</v>
      </c>
      <c r="MB18" s="308">
        <v>3983330.56</v>
      </c>
      <c r="MC18" s="308">
        <v>9497292.4700000007</v>
      </c>
      <c r="MD18" s="308">
        <v>1637314.48</v>
      </c>
      <c r="ME18" s="308">
        <v>165378799.79999998</v>
      </c>
      <c r="MF18" s="308">
        <v>2860585.52</v>
      </c>
      <c r="MG18" s="308">
        <v>1794341.4700000002</v>
      </c>
      <c r="MH18" s="308">
        <v>1792714.13</v>
      </c>
      <c r="MI18" s="308">
        <v>1493763.98</v>
      </c>
      <c r="MJ18" s="308">
        <v>4414411.01</v>
      </c>
      <c r="MK18" s="308">
        <v>1769878.33</v>
      </c>
      <c r="ML18" s="308">
        <v>2084788.3800000001</v>
      </c>
      <c r="MM18" s="308">
        <v>5090164.09</v>
      </c>
      <c r="MN18" s="308">
        <v>1478622.99</v>
      </c>
      <c r="MO18" s="308">
        <v>2032752.52</v>
      </c>
      <c r="MP18" s="308">
        <v>3888417.79</v>
      </c>
      <c r="MQ18" s="308">
        <v>93868289.609999999</v>
      </c>
      <c r="MR18" s="308">
        <v>1847404.06</v>
      </c>
      <c r="MS18" s="308">
        <v>2570825.92</v>
      </c>
      <c r="MT18" s="308">
        <v>5460039.6300000008</v>
      </c>
      <c r="MU18" s="308">
        <v>4910678.1900000004</v>
      </c>
      <c r="MV18" s="308">
        <v>1642072.84</v>
      </c>
      <c r="MW18" s="308">
        <v>12237517.449900001</v>
      </c>
      <c r="MX18" s="308">
        <v>5830427.5999999996</v>
      </c>
      <c r="MY18" s="308">
        <v>2724919.63</v>
      </c>
      <c r="MZ18" s="308">
        <v>566341.04</v>
      </c>
      <c r="NA18" s="308">
        <v>264093.95999999996</v>
      </c>
      <c r="NB18" s="308">
        <v>320299601.84999996</v>
      </c>
      <c r="NC18" s="308">
        <v>12627321.550000001</v>
      </c>
      <c r="ND18" s="308">
        <v>2524796.59</v>
      </c>
      <c r="NE18" s="308">
        <v>53387056.359999999</v>
      </c>
      <c r="NF18" s="308">
        <v>2172074.48</v>
      </c>
      <c r="NG18" s="308">
        <v>6568396.6227000002</v>
      </c>
      <c r="NH18" s="308">
        <v>24302616.440000001</v>
      </c>
      <c r="NI18" s="308">
        <v>16844696.170000002</v>
      </c>
      <c r="NJ18" s="308">
        <v>757862.65</v>
      </c>
      <c r="NK18" s="308">
        <v>4163262.11</v>
      </c>
      <c r="NL18" s="308">
        <v>4768558.9400000004</v>
      </c>
      <c r="NM18" s="308">
        <v>3525735.4099999997</v>
      </c>
      <c r="NN18" s="308">
        <v>27390195.200000003</v>
      </c>
      <c r="NO18" s="308">
        <v>460028.52</v>
      </c>
      <c r="NP18" s="308">
        <v>1323672.08</v>
      </c>
      <c r="NQ18" s="308">
        <v>0</v>
      </c>
      <c r="NR18" s="308">
        <v>787046.63</v>
      </c>
      <c r="NS18" s="308">
        <v>447161.37</v>
      </c>
      <c r="NT18" s="308">
        <v>958915.35</v>
      </c>
      <c r="NU18" s="308">
        <v>77634054.930000007</v>
      </c>
      <c r="NV18" s="308">
        <v>35259526.700000003</v>
      </c>
      <c r="NW18" s="308">
        <v>2692436.89</v>
      </c>
      <c r="NX18" s="308">
        <v>1046738.39</v>
      </c>
      <c r="NY18" s="308">
        <v>1704652.0499999998</v>
      </c>
      <c r="NZ18" s="308">
        <v>2593182.77</v>
      </c>
      <c r="OA18" s="308">
        <v>791683.65</v>
      </c>
      <c r="OB18" s="308">
        <v>139365714.55000001</v>
      </c>
      <c r="OC18" s="308">
        <v>13768978.949999999</v>
      </c>
      <c r="OD18" s="308">
        <v>3361145.51</v>
      </c>
      <c r="OE18" s="308">
        <v>20958914.179999996</v>
      </c>
      <c r="OF18" s="308">
        <v>2265334.12</v>
      </c>
      <c r="OG18" s="308">
        <v>3965241.18</v>
      </c>
      <c r="OH18" s="308">
        <v>9402576.6899999995</v>
      </c>
      <c r="OI18" s="308">
        <v>1345942.12</v>
      </c>
      <c r="OJ18" s="308">
        <v>2103211.38</v>
      </c>
      <c r="OK18" s="308">
        <v>115914499.2</v>
      </c>
      <c r="OL18" s="308">
        <v>12954243.949999999</v>
      </c>
      <c r="OM18" s="308">
        <v>34061587.409999996</v>
      </c>
      <c r="ON18" s="308">
        <v>3823049.52</v>
      </c>
      <c r="OO18" s="308">
        <v>4224236.99</v>
      </c>
      <c r="OP18" s="308">
        <v>841797.34</v>
      </c>
      <c r="OQ18" s="308">
        <v>49086544.170000002</v>
      </c>
      <c r="OR18" s="308">
        <v>2060109.16</v>
      </c>
      <c r="OS18" s="308">
        <v>2736004.9000000004</v>
      </c>
      <c r="OT18" s="308">
        <v>5288216.1399999997</v>
      </c>
      <c r="OU18" s="308">
        <v>2318629.5799999996</v>
      </c>
      <c r="OV18" s="308">
        <v>14345244.949999999</v>
      </c>
      <c r="OW18" s="308">
        <v>2066376.53</v>
      </c>
      <c r="OX18" s="308">
        <v>509372.31</v>
      </c>
      <c r="OY18" s="308">
        <v>1087304.97</v>
      </c>
      <c r="OZ18" s="308">
        <v>105950612.35000001</v>
      </c>
      <c r="PA18" s="308">
        <v>1715678.42</v>
      </c>
      <c r="PB18" s="308">
        <v>11146567.75</v>
      </c>
      <c r="PC18" s="308">
        <v>1993673.1099999999</v>
      </c>
      <c r="PD18" s="308">
        <v>6233133.96</v>
      </c>
      <c r="PE18" s="308">
        <v>12152684.35</v>
      </c>
      <c r="PF18" s="308">
        <v>3144042.56</v>
      </c>
      <c r="PG18" s="308">
        <v>2199287.83</v>
      </c>
      <c r="PH18" s="308">
        <v>3848607.42</v>
      </c>
      <c r="PI18" s="308">
        <v>2679960.7400000002</v>
      </c>
      <c r="PJ18" s="308">
        <v>3853475.87</v>
      </c>
      <c r="PK18" s="308">
        <v>5625524.5300000003</v>
      </c>
      <c r="PL18" s="308">
        <v>1733759.19</v>
      </c>
      <c r="PM18" s="308">
        <v>15007267.17</v>
      </c>
      <c r="PN18" s="308">
        <v>908096.19</v>
      </c>
      <c r="PO18" s="308">
        <v>962536.88</v>
      </c>
      <c r="PP18" s="308">
        <v>1266068.44</v>
      </c>
      <c r="PQ18" s="308">
        <v>715516.20000000007</v>
      </c>
      <c r="PR18" s="308">
        <v>273988976.13</v>
      </c>
      <c r="PS18" s="308">
        <v>6372404.5199999996</v>
      </c>
      <c r="PT18" s="308">
        <v>1624642.81</v>
      </c>
      <c r="PU18" s="308">
        <v>8149907.1699999999</v>
      </c>
      <c r="PV18" s="308">
        <v>37187186.780000001</v>
      </c>
      <c r="PW18" s="308">
        <v>3064970.02</v>
      </c>
      <c r="PX18" s="308">
        <v>10298080.039999999</v>
      </c>
      <c r="PY18" s="308">
        <v>4651736.41</v>
      </c>
      <c r="PZ18" s="308">
        <v>16821605.490000002</v>
      </c>
      <c r="QA18" s="308">
        <v>1087879.06</v>
      </c>
      <c r="QB18" s="308">
        <v>10195454.129999999</v>
      </c>
      <c r="QC18" s="308">
        <v>2176179.13</v>
      </c>
      <c r="QD18" s="308">
        <v>2570040.21</v>
      </c>
      <c r="QE18" s="308">
        <v>3706743.36</v>
      </c>
      <c r="QF18" s="308">
        <v>9184717.7799999993</v>
      </c>
      <c r="QG18" s="308">
        <v>3899463.8499999996</v>
      </c>
      <c r="QH18" s="308">
        <v>2489096.67</v>
      </c>
      <c r="QI18" s="308">
        <v>2669094.6700000004</v>
      </c>
      <c r="QJ18" s="308">
        <v>1661227.97</v>
      </c>
      <c r="QK18" s="308">
        <v>11043970.939999999</v>
      </c>
      <c r="QL18" s="308">
        <v>19977811.629999999</v>
      </c>
      <c r="QM18" s="308">
        <v>1712787.23</v>
      </c>
      <c r="QN18" s="308">
        <v>481471.19</v>
      </c>
      <c r="QO18" s="308">
        <v>389470.63</v>
      </c>
      <c r="QP18" s="308">
        <v>153590.38999999998</v>
      </c>
      <c r="QQ18" s="308">
        <v>1263273.4100000001</v>
      </c>
      <c r="QR18" s="308">
        <v>150849727.88</v>
      </c>
      <c r="QS18" s="308">
        <v>2545014.84</v>
      </c>
      <c r="QT18" s="308">
        <v>7406574.1899999995</v>
      </c>
      <c r="QU18" s="308">
        <v>3316468.89</v>
      </c>
      <c r="QV18" s="308">
        <v>3994095.3</v>
      </c>
      <c r="QW18" s="308">
        <v>12377474.66</v>
      </c>
      <c r="QX18" s="308">
        <v>3079613.3499999996</v>
      </c>
      <c r="QY18" s="308">
        <v>6432760.4100000001</v>
      </c>
      <c r="QZ18" s="308">
        <v>4591720.38</v>
      </c>
      <c r="RA18" s="308">
        <v>1363336.6199999999</v>
      </c>
      <c r="RB18" s="308">
        <v>6817032.8000000007</v>
      </c>
      <c r="RC18" s="308">
        <v>1129742.6399999999</v>
      </c>
      <c r="RD18" s="308">
        <v>544158.6399999999</v>
      </c>
      <c r="RE18" s="308">
        <v>142794085.19999999</v>
      </c>
      <c r="RF18" s="308">
        <v>8660518.3900000006</v>
      </c>
      <c r="RG18" s="308">
        <v>3972268.66</v>
      </c>
      <c r="RH18" s="308">
        <v>4150065.48</v>
      </c>
      <c r="RI18" s="308">
        <v>1887532.06</v>
      </c>
      <c r="RJ18" s="308">
        <v>5949950.5800000001</v>
      </c>
      <c r="RK18" s="308">
        <v>9526723.7300000004</v>
      </c>
      <c r="RL18" s="308">
        <v>3546070.74</v>
      </c>
      <c r="RM18" s="308">
        <v>2911670.69</v>
      </c>
      <c r="RN18" s="308">
        <v>10438140.300000001</v>
      </c>
      <c r="RO18" s="308">
        <v>13653815.440000001</v>
      </c>
      <c r="RP18" s="308">
        <v>2454137.48</v>
      </c>
      <c r="RQ18" s="308">
        <v>1549451.15</v>
      </c>
      <c r="RR18" s="308">
        <v>3150482.06</v>
      </c>
      <c r="RS18" s="308">
        <v>1073627.27</v>
      </c>
      <c r="RT18" s="308">
        <v>2495380.81</v>
      </c>
      <c r="RU18" s="308">
        <v>2661370.71</v>
      </c>
      <c r="RV18" s="308">
        <v>1234004.8800000001</v>
      </c>
      <c r="RW18" s="308">
        <v>415425.77</v>
      </c>
      <c r="RX18" s="308">
        <v>868975.84</v>
      </c>
      <c r="RY18" s="308">
        <v>51503323.869999997</v>
      </c>
      <c r="RZ18" s="308">
        <v>4541332.95</v>
      </c>
      <c r="SA18" s="308">
        <v>1725718.55</v>
      </c>
      <c r="SB18" s="308">
        <v>2010392.21</v>
      </c>
      <c r="SC18" s="308">
        <v>1489551.48</v>
      </c>
      <c r="SD18" s="308">
        <v>5146095.7</v>
      </c>
      <c r="SE18" s="308">
        <v>2802989.65</v>
      </c>
      <c r="SF18" s="308">
        <v>11941863.16</v>
      </c>
      <c r="SG18" s="308">
        <v>2031481.51</v>
      </c>
      <c r="SH18" s="308">
        <v>2649646.33</v>
      </c>
      <c r="SI18" s="308">
        <v>13402806.960000001</v>
      </c>
      <c r="SJ18" s="308">
        <v>508036.01</v>
      </c>
      <c r="SK18" s="308">
        <v>30159751.140000001</v>
      </c>
      <c r="SL18" s="308">
        <v>2490618.58</v>
      </c>
      <c r="SM18" s="308">
        <v>3631821.69</v>
      </c>
      <c r="SN18" s="308">
        <v>11358287.220000001</v>
      </c>
      <c r="SO18" s="308">
        <v>2887263.45</v>
      </c>
      <c r="SP18" s="308">
        <v>3490035.65</v>
      </c>
      <c r="SQ18" s="308">
        <v>2005698.43</v>
      </c>
      <c r="SR18" s="308">
        <v>1030873.64</v>
      </c>
      <c r="SS18" s="308">
        <v>97143290.939999998</v>
      </c>
      <c r="ST18" s="308">
        <v>1554105.83</v>
      </c>
      <c r="SU18" s="308">
        <v>4531689.2</v>
      </c>
      <c r="SV18" s="308">
        <v>3127016.05</v>
      </c>
      <c r="SW18" s="308">
        <v>898907.02</v>
      </c>
      <c r="SX18" s="308">
        <v>1439647.8900000001</v>
      </c>
      <c r="SY18" s="308">
        <v>3255038.97</v>
      </c>
      <c r="SZ18" s="308">
        <v>8285386.0700000003</v>
      </c>
      <c r="TA18" s="308">
        <v>3194932.48</v>
      </c>
      <c r="TB18" s="308">
        <v>2542192.61</v>
      </c>
      <c r="TC18" s="308">
        <v>2219275.09</v>
      </c>
      <c r="TD18" s="308">
        <v>5950896.3400000008</v>
      </c>
      <c r="TE18" s="308">
        <v>2768870.6</v>
      </c>
      <c r="TF18" s="308">
        <v>2073501.1</v>
      </c>
      <c r="TG18" s="308">
        <v>110348742.29000001</v>
      </c>
      <c r="TH18" s="308">
        <v>3218054.79</v>
      </c>
      <c r="TI18" s="308">
        <v>2449394.4500000002</v>
      </c>
      <c r="TJ18" s="308">
        <v>12104978.08</v>
      </c>
      <c r="TK18" s="308">
        <v>10173873.57</v>
      </c>
      <c r="TL18" s="308">
        <v>2773932.16</v>
      </c>
      <c r="TM18" s="308">
        <v>500778.95</v>
      </c>
      <c r="TN18" s="308">
        <v>20839020.509999998</v>
      </c>
      <c r="TO18" s="308">
        <v>2897293.93</v>
      </c>
      <c r="TP18" s="308">
        <v>8288025.0599999996</v>
      </c>
      <c r="TQ18" s="308">
        <v>9802925.4700000007</v>
      </c>
      <c r="TR18" s="308">
        <v>3156953.91</v>
      </c>
      <c r="TS18" s="308">
        <v>1816016.89</v>
      </c>
      <c r="TT18" s="308">
        <v>2285355.5</v>
      </c>
      <c r="TU18" s="308">
        <v>3338735.1900000004</v>
      </c>
      <c r="TV18" s="308">
        <v>2812331.57</v>
      </c>
      <c r="TW18" s="308">
        <v>23280796.859999999</v>
      </c>
      <c r="TX18" s="308">
        <v>3046089.13</v>
      </c>
      <c r="TY18" s="308">
        <v>82601954.099999994</v>
      </c>
      <c r="TZ18" s="308">
        <v>9313008.4100000001</v>
      </c>
      <c r="UA18" s="308">
        <v>1460415.79</v>
      </c>
      <c r="UB18" s="308">
        <v>1604590.49</v>
      </c>
      <c r="UC18" s="308">
        <v>68324799.099999994</v>
      </c>
      <c r="UD18" s="308">
        <v>1014629.95</v>
      </c>
      <c r="UE18" s="308">
        <v>350572.04</v>
      </c>
      <c r="UF18" s="308">
        <v>2210652.66</v>
      </c>
      <c r="UG18" s="308">
        <v>1236365.57</v>
      </c>
      <c r="UH18" s="308">
        <v>54633777.519999996</v>
      </c>
      <c r="UI18" s="308">
        <v>5042254.78</v>
      </c>
      <c r="UJ18" s="308">
        <v>3003430.32</v>
      </c>
      <c r="UK18" s="308">
        <v>11506628.6</v>
      </c>
      <c r="UL18" s="308">
        <v>5005700.8100000005</v>
      </c>
      <c r="UM18" s="308">
        <v>6445695.7400000002</v>
      </c>
      <c r="UN18" s="308">
        <v>359303915.82000005</v>
      </c>
      <c r="UO18" s="308">
        <v>4753758.37</v>
      </c>
      <c r="UP18" s="308">
        <v>3393652.07</v>
      </c>
      <c r="UQ18" s="308">
        <v>19703734.219999999</v>
      </c>
      <c r="UR18" s="308">
        <v>785041.02</v>
      </c>
      <c r="US18" s="308">
        <v>2452097</v>
      </c>
      <c r="UT18" s="308">
        <v>9284185.1999999993</v>
      </c>
      <c r="UU18" s="308">
        <v>2114402.27</v>
      </c>
      <c r="UV18" s="308">
        <v>2226135.66</v>
      </c>
      <c r="UW18" s="308">
        <v>2695695.31</v>
      </c>
      <c r="UX18" s="308">
        <v>3609951.02</v>
      </c>
      <c r="UY18" s="308">
        <v>9255448.7699999996</v>
      </c>
      <c r="UZ18" s="308">
        <v>4011795.7</v>
      </c>
      <c r="VA18" s="308">
        <v>12240643.100000001</v>
      </c>
      <c r="VB18" s="308">
        <v>2344838.04</v>
      </c>
      <c r="VC18" s="308">
        <v>1709272.2199999997</v>
      </c>
      <c r="VD18" s="308">
        <v>1851661.31</v>
      </c>
      <c r="VE18" s="308">
        <v>2230857.1</v>
      </c>
      <c r="VF18" s="308">
        <v>14130427.789999999</v>
      </c>
      <c r="VG18" s="308">
        <v>1243861.01</v>
      </c>
      <c r="VH18" s="308">
        <v>1369358.47</v>
      </c>
      <c r="VI18" s="308">
        <v>994075.79</v>
      </c>
      <c r="VJ18" s="308">
        <v>136727964.68000001</v>
      </c>
      <c r="VK18" s="308">
        <v>2257711.71</v>
      </c>
      <c r="VL18" s="308">
        <v>3383360.54</v>
      </c>
      <c r="VM18" s="308">
        <v>5346329.66</v>
      </c>
      <c r="VN18" s="308">
        <v>8623627.8300000001</v>
      </c>
      <c r="VO18" s="308">
        <v>16058473.17</v>
      </c>
      <c r="VP18" s="308">
        <v>3858734.63</v>
      </c>
      <c r="VQ18" s="308">
        <v>2920741.87</v>
      </c>
      <c r="VR18" s="308">
        <v>6387552.0300000003</v>
      </c>
      <c r="VS18" s="308">
        <v>34551027.479999997</v>
      </c>
      <c r="VT18" s="308">
        <v>3435647.2600000002</v>
      </c>
      <c r="VU18" s="308">
        <v>8774594.3900000006</v>
      </c>
      <c r="VV18" s="308">
        <v>3307112.24</v>
      </c>
      <c r="VW18" s="308">
        <v>2922289.75</v>
      </c>
      <c r="VX18" s="308">
        <v>1437200.4400000002</v>
      </c>
      <c r="VY18" s="308">
        <v>554729606.43000007</v>
      </c>
      <c r="VZ18" s="308">
        <v>8478221.1300000008</v>
      </c>
      <c r="WA18" s="308">
        <v>4075187.1399999997</v>
      </c>
      <c r="WB18" s="308">
        <v>1826027.29</v>
      </c>
      <c r="WC18" s="308">
        <v>2344465.9700000002</v>
      </c>
      <c r="WD18" s="308">
        <v>4284914.07</v>
      </c>
      <c r="WE18" s="308">
        <v>8429182.6199999992</v>
      </c>
      <c r="WF18" s="308">
        <v>7168051.2599999998</v>
      </c>
      <c r="WG18" s="308">
        <v>3838775.7800000003</v>
      </c>
      <c r="WH18" s="308">
        <v>6492807.1399999997</v>
      </c>
      <c r="WI18" s="308">
        <v>3263349.32</v>
      </c>
      <c r="WJ18" s="308">
        <v>16539275.42</v>
      </c>
      <c r="WK18" s="308">
        <v>7444214.79</v>
      </c>
      <c r="WL18" s="308">
        <v>8151739.3800000008</v>
      </c>
      <c r="WM18" s="308">
        <v>15228915.039999999</v>
      </c>
      <c r="WN18" s="308">
        <v>3073671.34</v>
      </c>
      <c r="WO18" s="308">
        <v>5163593.12</v>
      </c>
      <c r="WP18" s="308">
        <v>4745974.6899999995</v>
      </c>
      <c r="WQ18" s="308">
        <v>2323363.9500000002</v>
      </c>
      <c r="WR18" s="308">
        <v>10507387.609999999</v>
      </c>
      <c r="WS18" s="308">
        <v>40553099.719999999</v>
      </c>
      <c r="WT18" s="308">
        <v>3164398.9200000004</v>
      </c>
      <c r="WU18" s="308">
        <v>1497970.52</v>
      </c>
      <c r="WV18" s="308">
        <v>1827651.99</v>
      </c>
      <c r="WW18" s="308">
        <v>2859295.29</v>
      </c>
      <c r="WX18" s="308">
        <v>477149.51</v>
      </c>
      <c r="WY18" s="308">
        <v>1439076.38</v>
      </c>
      <c r="WZ18" s="308">
        <v>2197866.5700000003</v>
      </c>
      <c r="XA18" s="308">
        <v>39424805.189999998</v>
      </c>
      <c r="XB18" s="308">
        <v>2640764.46</v>
      </c>
      <c r="XC18" s="308">
        <v>674629.87</v>
      </c>
      <c r="XD18" s="308">
        <v>1023105.13</v>
      </c>
      <c r="XE18" s="308">
        <v>378787.43</v>
      </c>
      <c r="XF18" s="308">
        <v>127033309.17</v>
      </c>
      <c r="XG18" s="308">
        <v>3685427.62</v>
      </c>
      <c r="XH18" s="308">
        <v>5611897.9800000004</v>
      </c>
      <c r="XI18" s="308">
        <v>38037020.469999999</v>
      </c>
      <c r="XJ18" s="308">
        <v>3408565.48</v>
      </c>
      <c r="XK18" s="308">
        <v>5411267.2300000004</v>
      </c>
      <c r="XL18" s="308">
        <v>9874219.8000000007</v>
      </c>
      <c r="XM18" s="308">
        <v>2504837.69</v>
      </c>
      <c r="XN18" s="308">
        <v>3555043.37</v>
      </c>
      <c r="XO18" s="308">
        <v>8191498.1699999999</v>
      </c>
      <c r="XP18" s="308">
        <v>7020304.6799999997</v>
      </c>
      <c r="XQ18" s="308">
        <v>2386268.9900000002</v>
      </c>
      <c r="XR18" s="308">
        <v>2292729.4699999997</v>
      </c>
      <c r="XS18" s="308">
        <v>3612957.3</v>
      </c>
      <c r="XT18" s="308">
        <v>2519448.96</v>
      </c>
      <c r="XU18" s="308">
        <v>2007912.89</v>
      </c>
      <c r="XV18" s="308">
        <v>1445590.35</v>
      </c>
      <c r="XW18" s="308">
        <v>2038873.97</v>
      </c>
      <c r="XX18" s="308">
        <v>2039092.44</v>
      </c>
      <c r="XY18" s="308">
        <v>2014302.26</v>
      </c>
      <c r="XZ18" s="308">
        <v>2201897.73</v>
      </c>
      <c r="YA18" s="308">
        <v>1562053.23</v>
      </c>
      <c r="YB18" s="308">
        <v>1421253.53</v>
      </c>
      <c r="YC18" s="308">
        <v>112023699.7</v>
      </c>
      <c r="YD18" s="308">
        <v>2394956.2999999998</v>
      </c>
      <c r="YE18" s="308">
        <v>8704778.2899999991</v>
      </c>
      <c r="YF18" s="308">
        <v>3199684.76</v>
      </c>
      <c r="YG18" s="308">
        <v>18324736.09</v>
      </c>
      <c r="YH18" s="308">
        <v>3538613.8099999996</v>
      </c>
      <c r="YI18" s="308">
        <v>7259259.9299999997</v>
      </c>
      <c r="YJ18" s="308">
        <v>1452523.11</v>
      </c>
      <c r="YK18" s="308">
        <v>24510006.419999998</v>
      </c>
      <c r="YL18" s="308">
        <v>13060627.51</v>
      </c>
      <c r="YM18" s="308">
        <v>4967229.3600000003</v>
      </c>
      <c r="YN18" s="308">
        <v>2805916.46</v>
      </c>
      <c r="YO18" s="308">
        <v>2919606.71</v>
      </c>
      <c r="YP18" s="308">
        <v>2256554.16</v>
      </c>
      <c r="YQ18" s="308">
        <v>1803702.85</v>
      </c>
      <c r="YR18" s="308">
        <v>1321169.7000000002</v>
      </c>
      <c r="YS18" s="308">
        <v>1860619.78</v>
      </c>
      <c r="YT18" s="308">
        <v>60642801.009999998</v>
      </c>
      <c r="YU18" s="308">
        <v>1651682.36</v>
      </c>
      <c r="YV18" s="308">
        <v>2150747.16</v>
      </c>
      <c r="YW18" s="308">
        <v>1147194.8399999999</v>
      </c>
      <c r="YX18" s="308">
        <v>1639809.46</v>
      </c>
      <c r="YY18" s="308">
        <v>942132.83</v>
      </c>
      <c r="YZ18" s="308">
        <v>1074312.51</v>
      </c>
      <c r="ZA18" s="308">
        <v>51439637.68</v>
      </c>
      <c r="ZB18" s="308">
        <v>1783141.8</v>
      </c>
      <c r="ZC18" s="308">
        <v>2005739.13</v>
      </c>
      <c r="ZD18" s="308">
        <v>3238826.27</v>
      </c>
      <c r="ZE18" s="308">
        <v>2008404.08</v>
      </c>
      <c r="ZF18" s="308">
        <v>2093784.17</v>
      </c>
      <c r="ZG18" s="308">
        <v>1481468.6400000001</v>
      </c>
      <c r="ZH18" s="308">
        <v>1672284.45</v>
      </c>
      <c r="ZI18" s="308">
        <v>6950937.3600000003</v>
      </c>
      <c r="ZJ18" s="308">
        <v>108432624.36</v>
      </c>
      <c r="ZK18" s="308">
        <v>2549274.58</v>
      </c>
      <c r="ZL18" s="308">
        <v>5967705.8100000005</v>
      </c>
      <c r="ZM18" s="308">
        <v>14952971.52</v>
      </c>
      <c r="ZN18" s="308">
        <v>12123342.720000001</v>
      </c>
      <c r="ZO18" s="308">
        <v>2088757.49</v>
      </c>
      <c r="ZP18" s="308">
        <v>3710470.28</v>
      </c>
      <c r="ZQ18" s="308">
        <v>4624436.3000000007</v>
      </c>
      <c r="ZR18" s="308">
        <v>5822508.96</v>
      </c>
      <c r="ZS18" s="308">
        <v>7139472.5499999998</v>
      </c>
      <c r="ZT18" s="308">
        <v>376964.95999999996</v>
      </c>
      <c r="ZU18" s="308">
        <v>1575786.77</v>
      </c>
      <c r="ZV18" s="308">
        <v>2426795.46</v>
      </c>
      <c r="ZW18" s="308">
        <v>2935194.01</v>
      </c>
      <c r="ZX18" s="308">
        <v>2125120.3200000003</v>
      </c>
      <c r="ZY18" s="308">
        <v>2087087.61</v>
      </c>
      <c r="ZZ18" s="308">
        <v>2128349.5</v>
      </c>
      <c r="AAA18" s="308">
        <v>1532604.32</v>
      </c>
      <c r="AAB18" s="308">
        <v>2307231.58</v>
      </c>
      <c r="AAC18" s="308">
        <v>1264762.19</v>
      </c>
      <c r="AAD18" s="308">
        <v>1324423.18</v>
      </c>
      <c r="AAE18" s="308">
        <v>1073019.17</v>
      </c>
      <c r="AAF18" s="308">
        <v>43844992.810000002</v>
      </c>
      <c r="AAG18" s="308">
        <v>2381929.7999999998</v>
      </c>
      <c r="AAH18" s="308">
        <v>2290769.64</v>
      </c>
      <c r="AAI18" s="308">
        <v>2121960.37</v>
      </c>
      <c r="AAJ18" s="308">
        <v>1465385.62</v>
      </c>
      <c r="AAK18" s="308">
        <v>2923489.36</v>
      </c>
      <c r="AAL18" s="308">
        <v>1873871.41</v>
      </c>
      <c r="AAM18" s="308">
        <v>538820765.59000003</v>
      </c>
      <c r="AAN18" s="308">
        <v>3313683.53</v>
      </c>
      <c r="AAO18" s="308">
        <v>1909208.56</v>
      </c>
      <c r="AAP18" s="308">
        <v>4060939.55</v>
      </c>
      <c r="AAQ18" s="308">
        <v>6135871.1399999997</v>
      </c>
      <c r="AAR18" s="308">
        <v>2748907.97</v>
      </c>
      <c r="AAS18" s="308">
        <v>5054297.79</v>
      </c>
      <c r="AAT18" s="308">
        <v>7153783.8499999996</v>
      </c>
      <c r="AAU18" s="308">
        <v>13060607.209999999</v>
      </c>
      <c r="AAV18" s="308">
        <v>2700253.77</v>
      </c>
      <c r="AAW18" s="308">
        <v>4528624.21</v>
      </c>
      <c r="AAX18" s="308">
        <v>45740819.140000001</v>
      </c>
      <c r="AAY18" s="308">
        <v>11211716.039999999</v>
      </c>
      <c r="AAZ18" s="308">
        <v>1815649.85</v>
      </c>
      <c r="ABA18" s="308">
        <v>2669157.4899999998</v>
      </c>
      <c r="ABB18" s="308">
        <v>3059154.62</v>
      </c>
      <c r="ABC18" s="308">
        <v>1337735.8700000001</v>
      </c>
      <c r="ABD18" s="308">
        <v>3017731.34</v>
      </c>
      <c r="ABE18" s="308">
        <v>1693654.09</v>
      </c>
      <c r="ABF18" s="308">
        <v>33141505.350000001</v>
      </c>
      <c r="ABG18" s="308">
        <v>30713354.710000001</v>
      </c>
      <c r="ABH18" s="308">
        <v>2562607.06</v>
      </c>
      <c r="ABI18" s="308">
        <v>2139835.6800000002</v>
      </c>
      <c r="ABJ18" s="308">
        <v>1803726.4400000002</v>
      </c>
      <c r="ABK18" s="308">
        <v>1184414.6200000001</v>
      </c>
      <c r="ABL18" s="308">
        <v>934791.4</v>
      </c>
      <c r="ABM18" s="308">
        <v>60428620.409999996</v>
      </c>
      <c r="ABN18" s="308">
        <v>3704184.4499999997</v>
      </c>
      <c r="ABO18" s="308">
        <v>990505.1</v>
      </c>
      <c r="ABP18" s="308">
        <v>3594053.64</v>
      </c>
      <c r="ABQ18" s="308">
        <v>3949846.0599999996</v>
      </c>
      <c r="ABR18" s="308">
        <v>2290039.35</v>
      </c>
      <c r="ABS18" s="308">
        <v>1217929.3999999999</v>
      </c>
      <c r="ABT18" s="308">
        <v>2383350.21</v>
      </c>
      <c r="ABU18" s="308">
        <v>336989.27</v>
      </c>
      <c r="ABV18" s="308">
        <v>66417759.25</v>
      </c>
      <c r="ABW18" s="308">
        <v>1804687.33</v>
      </c>
      <c r="ABX18" s="308">
        <v>3980479.41</v>
      </c>
      <c r="ABY18" s="308">
        <v>2062952.69</v>
      </c>
      <c r="ABZ18" s="308">
        <v>1310951.67</v>
      </c>
      <c r="ACA18" s="308">
        <v>14156060.09</v>
      </c>
      <c r="ACB18" s="308">
        <v>1236579.49</v>
      </c>
      <c r="ACC18" s="308">
        <v>1590193.45</v>
      </c>
      <c r="ACD18" s="308">
        <v>1419747.23</v>
      </c>
      <c r="ACE18" s="308">
        <v>2918329.36</v>
      </c>
      <c r="ACF18" s="308">
        <v>1596708</v>
      </c>
      <c r="ACG18" s="308">
        <v>135426040.47999999</v>
      </c>
      <c r="ACH18" s="308">
        <v>1655608.31</v>
      </c>
      <c r="ACI18" s="308">
        <v>2010453.64</v>
      </c>
      <c r="ACJ18" s="308">
        <v>4966867.3600000003</v>
      </c>
      <c r="ACK18" s="308">
        <v>1591380.36</v>
      </c>
      <c r="ACL18" s="308">
        <v>1989883.9</v>
      </c>
      <c r="ACM18" s="308">
        <v>3579145.76</v>
      </c>
      <c r="ACN18" s="308">
        <v>22094934.91</v>
      </c>
      <c r="ACO18" s="308">
        <v>37623173.350000001</v>
      </c>
      <c r="ACP18" s="308">
        <v>1502963.15</v>
      </c>
      <c r="ACQ18" s="308">
        <v>3653106.42</v>
      </c>
      <c r="ACR18" s="308">
        <v>3933957.54</v>
      </c>
      <c r="ACS18" s="308">
        <v>5434709.46</v>
      </c>
      <c r="ACT18" s="308">
        <v>31787888.579999998</v>
      </c>
      <c r="ACU18" s="308">
        <v>2510986.8899999997</v>
      </c>
      <c r="ACV18" s="308">
        <v>2152759.64</v>
      </c>
      <c r="ACW18" s="308">
        <v>2544963.12</v>
      </c>
      <c r="ACX18" s="308">
        <v>1010265.88</v>
      </c>
      <c r="ACY18" s="308">
        <v>927366.83000000007</v>
      </c>
      <c r="ACZ18" s="308">
        <v>683994.53</v>
      </c>
      <c r="ADA18" s="308">
        <v>423790.42</v>
      </c>
      <c r="ADB18" s="308">
        <v>1132355.76</v>
      </c>
      <c r="ADC18" s="308">
        <v>637162.54</v>
      </c>
      <c r="ADD18" s="308">
        <v>23137849.5</v>
      </c>
      <c r="ADE18" s="308">
        <v>18352942.350000001</v>
      </c>
      <c r="ADF18" s="308">
        <v>482641.4</v>
      </c>
      <c r="ADG18" s="308">
        <v>591502.51000000013</v>
      </c>
      <c r="ADH18" s="308">
        <v>1322144.6499999999</v>
      </c>
      <c r="ADI18" s="308">
        <v>445833.91</v>
      </c>
      <c r="ADJ18" s="308">
        <v>991562.91</v>
      </c>
      <c r="ADK18" s="308">
        <v>1144889.9100000001</v>
      </c>
      <c r="ADL18" s="308">
        <v>1640703.25</v>
      </c>
      <c r="ADM18" s="308">
        <v>202631040.43000001</v>
      </c>
      <c r="ADN18" s="308">
        <v>8155096.8700000001</v>
      </c>
      <c r="ADO18" s="308">
        <v>6505928.0700000003</v>
      </c>
      <c r="ADP18" s="308">
        <v>29503068.780000001</v>
      </c>
      <c r="ADQ18" s="308">
        <v>728284.91</v>
      </c>
      <c r="ADR18" s="308">
        <v>1056381.55</v>
      </c>
      <c r="ADS18" s="308">
        <v>1593183.58</v>
      </c>
      <c r="ADT18" s="308">
        <v>776798.76</v>
      </c>
      <c r="ADU18" s="308">
        <v>250792823.58999997</v>
      </c>
      <c r="ADV18" s="308">
        <v>32576378.620000001</v>
      </c>
      <c r="ADW18" s="308">
        <v>12122969.42</v>
      </c>
      <c r="ADX18" s="308">
        <v>1921683.86</v>
      </c>
      <c r="ADY18" s="308">
        <v>2191329.27</v>
      </c>
      <c r="ADZ18" s="308">
        <v>4411079.3500000006</v>
      </c>
      <c r="AEA18" s="308">
        <v>2716050.75</v>
      </c>
      <c r="AEB18" s="308">
        <v>2428153.56</v>
      </c>
      <c r="AEC18" s="308">
        <v>1719602.54</v>
      </c>
      <c r="AED18" s="308">
        <v>1523958.97</v>
      </c>
      <c r="AEE18" s="308">
        <v>2456627.88</v>
      </c>
      <c r="AEF18" s="308">
        <v>5732629.5300000003</v>
      </c>
      <c r="AEG18" s="308">
        <v>1894786.7000000002</v>
      </c>
      <c r="AEH18" s="308">
        <v>3007868.71</v>
      </c>
      <c r="AEI18" s="308">
        <v>2889626.42</v>
      </c>
      <c r="AEJ18" s="308">
        <v>3035166.8600000003</v>
      </c>
      <c r="AEK18" s="308">
        <v>1896595.94</v>
      </c>
      <c r="AEL18" s="308">
        <v>5828103.6600000001</v>
      </c>
      <c r="AEM18" s="308">
        <v>1522769.39</v>
      </c>
      <c r="AEN18" s="308">
        <v>3343351</v>
      </c>
      <c r="AEO18" s="308">
        <v>147433730.75</v>
      </c>
      <c r="AEP18" s="308">
        <v>6471031.3499999996</v>
      </c>
      <c r="AEQ18" s="308">
        <v>2765542.74</v>
      </c>
      <c r="AER18" s="308">
        <v>3435330.1399999997</v>
      </c>
      <c r="AES18" s="308">
        <v>2497637.4900000002</v>
      </c>
      <c r="AET18" s="308">
        <v>7508597.2700000005</v>
      </c>
      <c r="AEU18" s="308">
        <v>2541230.6800000002</v>
      </c>
      <c r="AEV18" s="308">
        <v>5295813.7699999996</v>
      </c>
      <c r="AEW18" s="308">
        <v>1650630.41</v>
      </c>
      <c r="AEX18" s="308">
        <v>715282.68</v>
      </c>
      <c r="AEY18" s="308">
        <v>51588084.770000003</v>
      </c>
      <c r="AEZ18" s="308">
        <v>23855991.77</v>
      </c>
      <c r="AFA18" s="308">
        <v>3353341.22</v>
      </c>
      <c r="AFB18" s="308">
        <v>3882018.32</v>
      </c>
      <c r="AFC18" s="308">
        <v>5070757.4700000007</v>
      </c>
      <c r="AFD18" s="308">
        <v>3457406.74</v>
      </c>
      <c r="AFE18" s="308">
        <v>2202683.38</v>
      </c>
      <c r="AFF18" s="308">
        <v>1668428.99</v>
      </c>
      <c r="AFG18" s="308">
        <v>2301942.75</v>
      </c>
      <c r="AFH18" s="308">
        <v>2670068.9900000002</v>
      </c>
      <c r="AFI18" s="308">
        <v>3847793.74</v>
      </c>
      <c r="AFJ18" s="308">
        <v>2685228.0300000003</v>
      </c>
      <c r="AFK18" s="308">
        <v>2565432.48</v>
      </c>
      <c r="AFL18" s="308">
        <v>41180426.219999999</v>
      </c>
      <c r="AFM18" s="308">
        <v>6226241.4100000001</v>
      </c>
      <c r="AFN18" s="308">
        <v>1962648.82</v>
      </c>
      <c r="AFO18" s="308">
        <v>1531872.87</v>
      </c>
      <c r="AFP18" s="308">
        <v>1822759.4899999998</v>
      </c>
      <c r="AFQ18" s="308">
        <v>1388395.6600000001</v>
      </c>
      <c r="AFR18" s="308">
        <v>696732.73</v>
      </c>
      <c r="AFS18" s="308">
        <v>3650428.37</v>
      </c>
      <c r="AFT18" s="308">
        <v>5565436.1500000004</v>
      </c>
      <c r="AFU18" s="308">
        <v>1438668.27</v>
      </c>
      <c r="AFV18" s="308">
        <v>6315987.54</v>
      </c>
      <c r="AFW18" s="308">
        <v>1679743.9</v>
      </c>
      <c r="AFX18" s="308">
        <v>58623301.5</v>
      </c>
      <c r="AFY18" s="308">
        <v>1122154.44</v>
      </c>
      <c r="AFZ18" s="308">
        <v>1814739.61</v>
      </c>
      <c r="AGA18" s="308">
        <v>1391679.92</v>
      </c>
      <c r="AGB18" s="308">
        <v>5772734.1399999997</v>
      </c>
      <c r="AGC18" s="308">
        <v>1527230.37</v>
      </c>
      <c r="AGD18" s="308">
        <v>838867.3899999999</v>
      </c>
      <c r="AGE18" s="308">
        <v>1715378.3</v>
      </c>
      <c r="AGF18" s="308">
        <v>1531367.78</v>
      </c>
      <c r="AGG18" s="308">
        <v>1855201.53</v>
      </c>
      <c r="AGH18" s="308">
        <v>1832113.4</v>
      </c>
      <c r="AGI18" s="308">
        <v>93367442.890000001</v>
      </c>
      <c r="AGJ18" s="308">
        <v>11266051.120000001</v>
      </c>
      <c r="AGK18" s="308">
        <v>3504966.17</v>
      </c>
      <c r="AGL18" s="308">
        <v>1758966.3</v>
      </c>
      <c r="AGM18" s="308">
        <v>5800121.5800000001</v>
      </c>
      <c r="AGN18" s="308">
        <v>3384301.1799999997</v>
      </c>
      <c r="AGO18" s="308">
        <v>1954759.4100000001</v>
      </c>
      <c r="AGP18" s="308">
        <v>1832809.44</v>
      </c>
      <c r="AGQ18" s="308">
        <v>226080109.31</v>
      </c>
      <c r="AGR18" s="308">
        <v>78028296.810000002</v>
      </c>
      <c r="AGS18" s="308">
        <v>1557090.9100000001</v>
      </c>
      <c r="AGT18" s="308">
        <v>3236802.85</v>
      </c>
      <c r="AGU18" s="308">
        <v>10194468.800000001</v>
      </c>
      <c r="AGV18" s="308">
        <v>5739131.0499999998</v>
      </c>
      <c r="AGW18" s="308">
        <v>2784729.6500000004</v>
      </c>
      <c r="AGX18" s="308">
        <v>5411528.2400000002</v>
      </c>
      <c r="AGY18" s="308">
        <v>609105.06999999995</v>
      </c>
      <c r="AGZ18" s="308">
        <v>3854231.82</v>
      </c>
      <c r="AHA18" s="308">
        <v>4169065.5</v>
      </c>
      <c r="AHB18" s="308">
        <v>2002790.17</v>
      </c>
      <c r="AHC18" s="308">
        <v>1429237.3099999998</v>
      </c>
      <c r="AHD18" s="308">
        <v>2052126.43</v>
      </c>
      <c r="AHE18" s="308">
        <v>1060527.33</v>
      </c>
      <c r="AHF18" s="308">
        <v>2554893.35</v>
      </c>
      <c r="AHG18" s="308">
        <v>1713980.75</v>
      </c>
      <c r="AHH18" s="308">
        <v>33489958.640000001</v>
      </c>
      <c r="AHI18" s="308">
        <v>1886496.2</v>
      </c>
      <c r="AHJ18" s="308">
        <v>1811061.39</v>
      </c>
      <c r="AHK18" s="308">
        <v>2775410.49</v>
      </c>
      <c r="AHL18" s="308">
        <v>6214675.21</v>
      </c>
      <c r="AHM18" s="308">
        <v>1540852.78</v>
      </c>
      <c r="AHN18" s="308">
        <v>1141370.02</v>
      </c>
      <c r="AHO18" s="308">
        <v>13704570720.741606</v>
      </c>
    </row>
    <row r="19" spans="1:899" ht="21" x14ac:dyDescent="0.4">
      <c r="A19" s="297" t="s">
        <v>679</v>
      </c>
      <c r="B19" s="297" t="s">
        <v>680</v>
      </c>
      <c r="C19" s="308">
        <v>4396503.7</v>
      </c>
      <c r="D19" s="308">
        <v>1124626.8</v>
      </c>
      <c r="E19" s="308">
        <v>1263446.05</v>
      </c>
      <c r="F19" s="308">
        <v>340333.43</v>
      </c>
      <c r="G19" s="308">
        <v>2048351.14</v>
      </c>
      <c r="H19" s="308">
        <v>815419.29</v>
      </c>
      <c r="I19" s="308">
        <v>2059996.31</v>
      </c>
      <c r="J19" s="308">
        <v>1361202.96</v>
      </c>
      <c r="K19" s="308">
        <v>1089661.08</v>
      </c>
      <c r="L19" s="308">
        <v>1122962.72</v>
      </c>
      <c r="M19" s="308">
        <v>772194.52</v>
      </c>
      <c r="N19" s="308">
        <v>511586.34</v>
      </c>
      <c r="O19" s="308">
        <v>787765.29</v>
      </c>
      <c r="P19" s="308">
        <v>387267.36</v>
      </c>
      <c r="Q19" s="308">
        <v>454892.61</v>
      </c>
      <c r="R19" s="308">
        <v>608764.72</v>
      </c>
      <c r="S19" s="308">
        <v>332067.21000000002</v>
      </c>
      <c r="T19" s="308">
        <v>284510.46000000002</v>
      </c>
      <c r="U19" s="308">
        <v>2364641.44</v>
      </c>
      <c r="V19" s="308">
        <v>880160.46</v>
      </c>
      <c r="W19" s="308">
        <v>915852.32</v>
      </c>
      <c r="X19" s="308">
        <v>651598.62</v>
      </c>
      <c r="Y19" s="308">
        <v>291497.5</v>
      </c>
      <c r="Z19" s="308">
        <v>391789.37</v>
      </c>
      <c r="AA19" s="308">
        <v>198298.04</v>
      </c>
      <c r="AB19" s="308">
        <v>1697883.64</v>
      </c>
      <c r="AC19" s="308">
        <v>624569.96</v>
      </c>
      <c r="AD19" s="308">
        <v>246922.9</v>
      </c>
      <c r="AE19" s="308">
        <v>454533.41</v>
      </c>
      <c r="AF19" s="308">
        <v>351485.79</v>
      </c>
      <c r="AG19" s="308">
        <v>945354.67</v>
      </c>
      <c r="AH19" s="308">
        <v>485976.17</v>
      </c>
      <c r="AI19" s="308">
        <v>562058.16</v>
      </c>
      <c r="AJ19" s="308">
        <v>281617.90999999997</v>
      </c>
      <c r="AK19" s="308">
        <v>444717.31</v>
      </c>
      <c r="AL19" s="308">
        <v>1284971.48</v>
      </c>
      <c r="AM19" s="308">
        <v>267200.09999999998</v>
      </c>
      <c r="AN19" s="308">
        <v>522972.67</v>
      </c>
      <c r="AO19" s="308">
        <v>348572.78</v>
      </c>
      <c r="AP19" s="308">
        <v>277852.59999999998</v>
      </c>
      <c r="AQ19" s="308">
        <v>132822.32</v>
      </c>
      <c r="AR19" s="308">
        <v>69869.37</v>
      </c>
      <c r="AS19" s="308">
        <v>2338790.59</v>
      </c>
      <c r="AT19" s="308">
        <v>230433.82</v>
      </c>
      <c r="AU19" s="308">
        <v>363543.58</v>
      </c>
      <c r="AV19" s="308">
        <v>253259.06</v>
      </c>
      <c r="AW19" s="308">
        <v>1051810.94</v>
      </c>
      <c r="AX19" s="308">
        <v>760165.64</v>
      </c>
      <c r="AY19" s="308">
        <v>551079.59</v>
      </c>
      <c r="AZ19" s="308">
        <v>275742.42</v>
      </c>
      <c r="BA19" s="308">
        <v>170251.49</v>
      </c>
      <c r="BB19" s="308">
        <v>168964.89</v>
      </c>
      <c r="BC19" s="308">
        <v>197090.55</v>
      </c>
      <c r="BD19" s="308">
        <v>156758.60999999999</v>
      </c>
      <c r="BE19" s="308">
        <v>824781.35</v>
      </c>
      <c r="BF19" s="308">
        <v>0</v>
      </c>
      <c r="BG19" s="308">
        <v>313573.05</v>
      </c>
      <c r="BH19" s="308">
        <v>1693477.01</v>
      </c>
      <c r="BI19" s="308">
        <v>1296037.72</v>
      </c>
      <c r="BJ19" s="308">
        <v>359463.66</v>
      </c>
      <c r="BK19" s="308">
        <v>184208.27</v>
      </c>
      <c r="BL19" s="308">
        <v>341341.69</v>
      </c>
      <c r="BM19" s="308">
        <v>335919.16</v>
      </c>
      <c r="BN19" s="308">
        <v>245636.65</v>
      </c>
      <c r="BO19" s="308">
        <v>216217.17</v>
      </c>
      <c r="BP19" s="308">
        <v>0</v>
      </c>
      <c r="BQ19" s="308">
        <v>1752174.08</v>
      </c>
      <c r="BR19" s="308">
        <v>255290.96</v>
      </c>
      <c r="BS19" s="308">
        <v>231340.32</v>
      </c>
      <c r="BT19" s="308">
        <v>422939.17</v>
      </c>
      <c r="BU19" s="308">
        <v>308373.63</v>
      </c>
      <c r="BV19" s="308">
        <v>265588.28999999998</v>
      </c>
      <c r="BW19" s="308">
        <v>192876.44</v>
      </c>
      <c r="BX19" s="308">
        <v>260072.53</v>
      </c>
      <c r="BY19" s="308">
        <v>1111287.42</v>
      </c>
      <c r="BZ19" s="308">
        <v>409784.17</v>
      </c>
      <c r="CA19" s="308">
        <v>648093.9</v>
      </c>
      <c r="CB19" s="308">
        <v>223109.52</v>
      </c>
      <c r="CC19" s="308">
        <v>390351.79</v>
      </c>
      <c r="CD19" s="308">
        <v>394340.93</v>
      </c>
      <c r="CE19" s="308">
        <v>207805.87</v>
      </c>
      <c r="CF19" s="308">
        <v>1741839.32</v>
      </c>
      <c r="CG19" s="308">
        <v>354771.4</v>
      </c>
      <c r="CH19" s="308">
        <v>1370913.99</v>
      </c>
      <c r="CI19" s="308">
        <v>377662.81</v>
      </c>
      <c r="CJ19" s="308">
        <v>848306.89</v>
      </c>
      <c r="CK19" s="308">
        <v>319070.71999999997</v>
      </c>
      <c r="CL19" s="308">
        <v>432767.06</v>
      </c>
      <c r="CM19" s="308">
        <v>664119.81999999995</v>
      </c>
      <c r="CN19" s="308">
        <v>166309.49</v>
      </c>
      <c r="CO19" s="308">
        <v>428517.52</v>
      </c>
      <c r="CP19" s="308">
        <v>254414.44</v>
      </c>
      <c r="CQ19" s="308">
        <v>333722.48</v>
      </c>
      <c r="CR19" s="308">
        <v>281983.65000000002</v>
      </c>
      <c r="CS19" s="308">
        <v>1396719.35</v>
      </c>
      <c r="CT19" s="308">
        <v>342195.34</v>
      </c>
      <c r="CU19" s="308">
        <v>467013.7</v>
      </c>
      <c r="CV19" s="308">
        <v>470819.4</v>
      </c>
      <c r="CW19" s="308">
        <v>446244.24</v>
      </c>
      <c r="CX19" s="308">
        <v>758950.25</v>
      </c>
      <c r="CY19" s="308">
        <v>315978.07</v>
      </c>
      <c r="CZ19" s="308">
        <v>327343.09999999998</v>
      </c>
      <c r="DA19" s="308">
        <v>925028.36</v>
      </c>
      <c r="DB19" s="308">
        <v>1083332.1000000001</v>
      </c>
      <c r="DC19" s="308">
        <v>492095.93</v>
      </c>
      <c r="DD19" s="308">
        <v>841745.25</v>
      </c>
      <c r="DE19" s="308">
        <v>612685.03</v>
      </c>
      <c r="DF19" s="308">
        <v>480186.86</v>
      </c>
      <c r="DG19" s="308">
        <v>878873</v>
      </c>
      <c r="DH19" s="308">
        <v>530005.28</v>
      </c>
      <c r="DI19" s="308">
        <v>260810.31</v>
      </c>
      <c r="DJ19" s="308">
        <v>2150222.1</v>
      </c>
      <c r="DK19" s="308">
        <v>417715.15</v>
      </c>
      <c r="DL19" s="308">
        <v>449321.66</v>
      </c>
      <c r="DM19" s="308">
        <v>410631.25</v>
      </c>
      <c r="DN19" s="308">
        <v>349064.5</v>
      </c>
      <c r="DO19" s="308">
        <v>307379.93</v>
      </c>
      <c r="DP19" s="308">
        <v>1366244.73</v>
      </c>
      <c r="DQ19" s="308">
        <v>821028.11</v>
      </c>
      <c r="DR19" s="308">
        <v>717695.99</v>
      </c>
      <c r="DS19" s="308">
        <v>1983507.09</v>
      </c>
      <c r="DT19" s="308">
        <v>151756.79</v>
      </c>
      <c r="DU19" s="308">
        <v>955582.3</v>
      </c>
      <c r="DV19" s="308">
        <v>419595.7</v>
      </c>
      <c r="DW19" s="308">
        <v>651003.28</v>
      </c>
      <c r="DX19" s="308">
        <v>2075308.09</v>
      </c>
      <c r="DY19" s="308">
        <v>214440.46</v>
      </c>
      <c r="DZ19" s="308">
        <v>327667.42</v>
      </c>
      <c r="EA19" s="308">
        <v>401080.72</v>
      </c>
      <c r="EB19" s="308">
        <v>456658.6</v>
      </c>
      <c r="EC19" s="308">
        <v>367173.6</v>
      </c>
      <c r="ED19" s="308">
        <v>664870.72</v>
      </c>
      <c r="EE19" s="308">
        <v>1044205.07</v>
      </c>
      <c r="EF19" s="308">
        <v>579199.47</v>
      </c>
      <c r="EG19" s="308">
        <v>374790.43</v>
      </c>
      <c r="EH19" s="308">
        <v>467368.69</v>
      </c>
      <c r="EI19" s="308">
        <v>531994.18999999994</v>
      </c>
      <c r="EJ19" s="308">
        <v>1041897.61</v>
      </c>
      <c r="EK19" s="308">
        <v>312685.69</v>
      </c>
      <c r="EL19" s="308">
        <v>323655.61</v>
      </c>
      <c r="EM19" s="308">
        <v>2284825.0099999998</v>
      </c>
      <c r="EN19" s="308">
        <v>500310.52</v>
      </c>
      <c r="EO19" s="308">
        <v>1469964.14</v>
      </c>
      <c r="EP19" s="308">
        <v>449762.02</v>
      </c>
      <c r="EQ19" s="308">
        <v>198693.02</v>
      </c>
      <c r="ER19" s="308">
        <v>212414.04</v>
      </c>
      <c r="ES19" s="308">
        <v>676454.46</v>
      </c>
      <c r="ET19" s="308">
        <v>1161071.5</v>
      </c>
      <c r="EU19" s="308">
        <v>608763.12</v>
      </c>
      <c r="EV19" s="308">
        <v>4089755.62</v>
      </c>
      <c r="EW19" s="308">
        <v>304291.8</v>
      </c>
      <c r="EX19" s="308">
        <v>98383.27</v>
      </c>
      <c r="EY19" s="308">
        <v>305224.01</v>
      </c>
      <c r="EZ19" s="308">
        <v>970625.53</v>
      </c>
      <c r="FA19" s="308">
        <v>680779.01</v>
      </c>
      <c r="FB19" s="308">
        <v>1257346.6299999999</v>
      </c>
      <c r="FC19" s="308">
        <v>150622.41</v>
      </c>
      <c r="FD19" s="308">
        <v>318902.40000000002</v>
      </c>
      <c r="FE19" s="308">
        <v>133516.32</v>
      </c>
      <c r="FF19" s="308">
        <v>226522</v>
      </c>
      <c r="FG19" s="308">
        <v>178383.55</v>
      </c>
      <c r="FH19" s="308">
        <v>1714586.3</v>
      </c>
      <c r="FI19" s="308">
        <v>241930.05</v>
      </c>
      <c r="FJ19" s="308">
        <v>800461.62</v>
      </c>
      <c r="FK19" s="308">
        <v>209653.15</v>
      </c>
      <c r="FL19" s="308">
        <v>590995.80000000005</v>
      </c>
      <c r="FM19" s="308">
        <v>198696.5</v>
      </c>
      <c r="FN19" s="308">
        <v>361516.04</v>
      </c>
      <c r="FO19" s="308">
        <v>110820.61</v>
      </c>
      <c r="FP19" s="308">
        <v>0</v>
      </c>
      <c r="FQ19" s="308">
        <v>1251669.8999999999</v>
      </c>
      <c r="FR19" s="308">
        <v>519588.51</v>
      </c>
      <c r="FS19" s="308">
        <v>1606356.18</v>
      </c>
      <c r="FT19" s="308">
        <v>681348.9</v>
      </c>
      <c r="FU19" s="308">
        <v>931304.97</v>
      </c>
      <c r="FV19" s="308">
        <v>2231420</v>
      </c>
      <c r="FW19" s="308">
        <v>1406453.05</v>
      </c>
      <c r="FX19" s="308">
        <v>794674.9</v>
      </c>
      <c r="FY19" s="308">
        <v>817965.27</v>
      </c>
      <c r="FZ19" s="308">
        <v>2067869.05</v>
      </c>
      <c r="GA19" s="308">
        <v>916861.41</v>
      </c>
      <c r="GB19" s="308">
        <v>533822.23</v>
      </c>
      <c r="GC19" s="308">
        <v>197577.08</v>
      </c>
      <c r="GD19" s="308">
        <v>3046139.57</v>
      </c>
      <c r="GE19" s="308">
        <v>480012.11</v>
      </c>
      <c r="GF19" s="308">
        <v>908113.11</v>
      </c>
      <c r="GG19" s="308">
        <v>1449848.7</v>
      </c>
      <c r="GH19" s="308">
        <v>905298.29</v>
      </c>
      <c r="GI19" s="308">
        <v>1140919.51</v>
      </c>
      <c r="GJ19" s="308">
        <v>440180.9</v>
      </c>
      <c r="GK19" s="308">
        <v>2103121.4500000002</v>
      </c>
      <c r="GL19" s="308">
        <v>361730.81</v>
      </c>
      <c r="GM19" s="308">
        <v>542523.54</v>
      </c>
      <c r="GN19" s="308">
        <v>508445.97</v>
      </c>
      <c r="GO19" s="308">
        <v>488134.46</v>
      </c>
      <c r="GP19" s="308">
        <v>938519.69</v>
      </c>
      <c r="GQ19" s="308">
        <v>1434068.7</v>
      </c>
      <c r="GR19" s="308">
        <v>202025.26</v>
      </c>
      <c r="GS19" s="308">
        <v>1324572.83</v>
      </c>
      <c r="GT19" s="308">
        <v>238235.39</v>
      </c>
      <c r="GU19" s="308">
        <v>639912.4</v>
      </c>
      <c r="GV19" s="308">
        <v>517584.17</v>
      </c>
      <c r="GW19" s="308">
        <v>241605.72</v>
      </c>
      <c r="GX19" s="308">
        <v>1321569.19</v>
      </c>
      <c r="GY19" s="308">
        <v>367375.31</v>
      </c>
      <c r="GZ19" s="308">
        <v>827945.14</v>
      </c>
      <c r="HA19" s="308">
        <v>359610.86</v>
      </c>
      <c r="HB19" s="308">
        <v>3449842.2</v>
      </c>
      <c r="HC19" s="308">
        <v>1827496</v>
      </c>
      <c r="HD19" s="308">
        <v>1912390</v>
      </c>
      <c r="HE19" s="308">
        <v>1224792.3899999999</v>
      </c>
      <c r="HF19" s="308">
        <v>533490.18000000005</v>
      </c>
      <c r="HG19" s="308">
        <v>1419803.69</v>
      </c>
      <c r="HH19" s="308">
        <v>236260.23</v>
      </c>
      <c r="HI19" s="308">
        <v>2613147.7799999998</v>
      </c>
      <c r="HJ19" s="308">
        <v>541561.56999999995</v>
      </c>
      <c r="HK19" s="308">
        <v>1094214.1599999999</v>
      </c>
      <c r="HL19" s="308">
        <v>3661931.31</v>
      </c>
      <c r="HM19" s="308">
        <v>995822.75</v>
      </c>
      <c r="HN19" s="308">
        <v>692056.17</v>
      </c>
      <c r="HO19" s="308">
        <v>1098905.52</v>
      </c>
      <c r="HP19" s="308">
        <v>248426.34</v>
      </c>
      <c r="HQ19" s="308">
        <v>1399354.52</v>
      </c>
      <c r="HR19" s="308">
        <v>1687431.23</v>
      </c>
      <c r="HS19" s="308">
        <v>248989.86</v>
      </c>
      <c r="HT19" s="308">
        <v>345831.23</v>
      </c>
      <c r="HU19" s="308">
        <v>474184.81</v>
      </c>
      <c r="HV19" s="308">
        <v>313823</v>
      </c>
      <c r="HW19" s="308">
        <v>991070</v>
      </c>
      <c r="HX19" s="308">
        <v>703438.4</v>
      </c>
      <c r="HY19" s="308">
        <v>307414.52</v>
      </c>
      <c r="HZ19" s="308">
        <v>287990.59000000003</v>
      </c>
      <c r="IA19" s="308">
        <v>354495.28</v>
      </c>
      <c r="IB19" s="308">
        <v>1332534.44</v>
      </c>
      <c r="IC19" s="308">
        <v>251886.26</v>
      </c>
      <c r="ID19" s="308">
        <v>286116.89</v>
      </c>
      <c r="IE19" s="308">
        <v>153750.35</v>
      </c>
      <c r="IF19" s="308">
        <v>51227.65</v>
      </c>
      <c r="IG19" s="308">
        <v>2254265.25</v>
      </c>
      <c r="IH19" s="308">
        <v>265350.51</v>
      </c>
      <c r="II19" s="308">
        <v>791000.49</v>
      </c>
      <c r="IJ19" s="308">
        <v>856441.44</v>
      </c>
      <c r="IK19" s="308">
        <v>980306.63</v>
      </c>
      <c r="IL19" s="308">
        <v>759820.08</v>
      </c>
      <c r="IM19" s="308">
        <v>295683.07</v>
      </c>
      <c r="IN19" s="308">
        <v>510419.63</v>
      </c>
      <c r="IO19" s="308">
        <v>232394.38</v>
      </c>
      <c r="IP19" s="308">
        <v>476157.88</v>
      </c>
      <c r="IQ19" s="308">
        <v>636013.68999999994</v>
      </c>
      <c r="IR19" s="308">
        <v>2398490.16</v>
      </c>
      <c r="IS19" s="308">
        <v>1192329.1499999999</v>
      </c>
      <c r="IT19" s="308">
        <v>537977.02</v>
      </c>
      <c r="IU19" s="308">
        <v>733308.13</v>
      </c>
      <c r="IV19" s="308">
        <v>666183.82999999996</v>
      </c>
      <c r="IW19" s="308">
        <v>143858.43</v>
      </c>
      <c r="IX19" s="308">
        <v>695663.93</v>
      </c>
      <c r="IY19" s="308">
        <v>147435.23000000001</v>
      </c>
      <c r="IZ19" s="308">
        <v>242848.28</v>
      </c>
      <c r="JA19" s="308">
        <v>884521.93</v>
      </c>
      <c r="JB19" s="308">
        <v>407497.1</v>
      </c>
      <c r="JC19" s="308">
        <v>492228.04</v>
      </c>
      <c r="JD19" s="308">
        <v>1048015.72</v>
      </c>
      <c r="JE19" s="308">
        <v>114663.79</v>
      </c>
      <c r="JF19" s="308">
        <v>403709.05</v>
      </c>
      <c r="JG19" s="308">
        <v>311075.06</v>
      </c>
      <c r="JH19" s="308">
        <v>357452.73</v>
      </c>
      <c r="JI19" s="308">
        <v>456561.95</v>
      </c>
      <c r="JJ19" s="308">
        <v>1045493.65</v>
      </c>
      <c r="JK19" s="308">
        <v>159000.34</v>
      </c>
      <c r="JL19" s="308">
        <v>541872.56000000006</v>
      </c>
      <c r="JM19" s="308">
        <v>440170.04</v>
      </c>
      <c r="JN19" s="308">
        <v>109757.74</v>
      </c>
      <c r="JO19" s="308">
        <v>542978.97</v>
      </c>
      <c r="JP19" s="308">
        <v>317697.49</v>
      </c>
      <c r="JQ19" s="308">
        <v>2384391.4500000002</v>
      </c>
      <c r="JR19" s="308">
        <v>2110819.35</v>
      </c>
      <c r="JS19" s="308">
        <v>412323.99</v>
      </c>
      <c r="JT19" s="308">
        <v>97021.35</v>
      </c>
      <c r="JU19" s="308">
        <v>587972.72</v>
      </c>
      <c r="JV19" s="308">
        <v>174220.86</v>
      </c>
      <c r="JW19" s="308">
        <v>1162228.93</v>
      </c>
      <c r="JX19" s="308">
        <v>408775.41</v>
      </c>
      <c r="JY19" s="308">
        <v>550374.25</v>
      </c>
      <c r="JZ19" s="308">
        <v>297068.88</v>
      </c>
      <c r="KA19" s="308">
        <v>746103.48</v>
      </c>
      <c r="KB19" s="308">
        <v>378081.02</v>
      </c>
      <c r="KC19" s="308">
        <v>275367.69</v>
      </c>
      <c r="KD19" s="308">
        <v>131426.92000000001</v>
      </c>
      <c r="KE19" s="308">
        <v>529751.99</v>
      </c>
      <c r="KF19" s="308">
        <v>4071710.74</v>
      </c>
      <c r="KG19" s="308">
        <v>386554.67</v>
      </c>
      <c r="KH19" s="308">
        <v>309393.07</v>
      </c>
      <c r="KI19" s="308">
        <v>708786.29</v>
      </c>
      <c r="KJ19" s="308">
        <v>305940</v>
      </c>
      <c r="KK19" s="308">
        <v>448440.2</v>
      </c>
      <c r="KL19" s="308">
        <v>1917385.02</v>
      </c>
      <c r="KM19" s="308">
        <v>395086.72</v>
      </c>
      <c r="KN19" s="308">
        <v>478850.11</v>
      </c>
      <c r="KO19" s="308">
        <v>1541886.7</v>
      </c>
      <c r="KP19" s="308">
        <v>164561.63</v>
      </c>
      <c r="KQ19" s="308">
        <v>325079.59999999998</v>
      </c>
      <c r="KR19" s="308">
        <v>640520.9</v>
      </c>
      <c r="KS19" s="308">
        <v>404800.14</v>
      </c>
      <c r="KT19" s="308">
        <v>1002035.06</v>
      </c>
      <c r="KU19" s="308">
        <v>4243177.09</v>
      </c>
      <c r="KV19" s="308">
        <v>1230359.31</v>
      </c>
      <c r="KW19" s="308">
        <v>1301898.44</v>
      </c>
      <c r="KX19" s="308">
        <v>298582.03000000003</v>
      </c>
      <c r="KY19" s="308">
        <v>409744.14</v>
      </c>
      <c r="KZ19" s="308">
        <v>546566.07999999996</v>
      </c>
      <c r="LA19" s="308">
        <v>2012719.47</v>
      </c>
      <c r="LB19" s="308">
        <v>1267138.8</v>
      </c>
      <c r="LC19" s="308">
        <v>566892.28</v>
      </c>
      <c r="LD19" s="308">
        <v>364832.95</v>
      </c>
      <c r="LE19" s="308">
        <v>2753680.82</v>
      </c>
      <c r="LF19" s="308">
        <v>1463521.2</v>
      </c>
      <c r="LG19" s="308">
        <v>1376077.9</v>
      </c>
      <c r="LH19" s="308">
        <v>877684.13</v>
      </c>
      <c r="LI19" s="308">
        <v>2052184.76</v>
      </c>
      <c r="LJ19" s="308">
        <v>1089308.8400000001</v>
      </c>
      <c r="LK19" s="308">
        <v>336482.33</v>
      </c>
      <c r="LL19" s="308">
        <v>910234.65</v>
      </c>
      <c r="LM19" s="308">
        <v>587720.63</v>
      </c>
      <c r="LN19" s="308">
        <v>824233.32</v>
      </c>
      <c r="LO19" s="308">
        <v>894412.06</v>
      </c>
      <c r="LP19" s="308">
        <v>930574.35</v>
      </c>
      <c r="LQ19" s="308">
        <v>448859.4</v>
      </c>
      <c r="LR19" s="308">
        <v>267557.83</v>
      </c>
      <c r="LS19" s="308">
        <v>0</v>
      </c>
      <c r="LT19" s="308">
        <v>1853947.97</v>
      </c>
      <c r="LU19" s="308">
        <v>2143073.0499999998</v>
      </c>
      <c r="LV19" s="308">
        <v>774210.33</v>
      </c>
      <c r="LW19" s="308">
        <v>812955.33</v>
      </c>
      <c r="LX19" s="308">
        <v>1415920.83</v>
      </c>
      <c r="LY19" s="308">
        <v>585995.67000000004</v>
      </c>
      <c r="LZ19" s="308">
        <v>627866.18999999994</v>
      </c>
      <c r="MA19" s="308">
        <v>404884</v>
      </c>
      <c r="MB19" s="308">
        <v>1435303.73</v>
      </c>
      <c r="MC19" s="308">
        <v>890987.78</v>
      </c>
      <c r="MD19" s="308">
        <v>374529.97</v>
      </c>
      <c r="ME19" s="308">
        <v>2201427.7200000002</v>
      </c>
      <c r="MF19" s="308">
        <v>384239.32</v>
      </c>
      <c r="MG19" s="308">
        <v>292492.24</v>
      </c>
      <c r="MH19" s="308">
        <v>278585.49</v>
      </c>
      <c r="MI19" s="308">
        <v>324565.64</v>
      </c>
      <c r="MJ19" s="308">
        <v>619614.9</v>
      </c>
      <c r="MK19" s="308">
        <v>344539.51</v>
      </c>
      <c r="ML19" s="308">
        <v>361609.21</v>
      </c>
      <c r="MM19" s="308">
        <v>672868.03</v>
      </c>
      <c r="MN19" s="308">
        <v>677663.61</v>
      </c>
      <c r="MO19" s="308">
        <v>384464.38</v>
      </c>
      <c r="MP19" s="308">
        <v>492868.33</v>
      </c>
      <c r="MQ19" s="308">
        <v>0</v>
      </c>
      <c r="MR19" s="308">
        <v>663437.86</v>
      </c>
      <c r="MS19" s="308">
        <v>405674.03</v>
      </c>
      <c r="MT19" s="308">
        <v>1503552.71</v>
      </c>
      <c r="MU19" s="308">
        <v>540032.84</v>
      </c>
      <c r="MV19" s="308">
        <v>705758.01</v>
      </c>
      <c r="MW19" s="308">
        <v>959074</v>
      </c>
      <c r="MX19" s="308">
        <v>1053601.26</v>
      </c>
      <c r="MY19" s="308">
        <v>530881.63</v>
      </c>
      <c r="MZ19" s="308">
        <v>134021.71</v>
      </c>
      <c r="NA19" s="308">
        <v>52939.81</v>
      </c>
      <c r="NB19" s="308">
        <v>4909426.53</v>
      </c>
      <c r="NC19" s="308">
        <v>2261979.81</v>
      </c>
      <c r="ND19" s="308">
        <v>536686.53</v>
      </c>
      <c r="NE19" s="308">
        <v>2776947.07</v>
      </c>
      <c r="NF19" s="308">
        <v>442298.39</v>
      </c>
      <c r="NG19" s="308">
        <v>1049705.5496</v>
      </c>
      <c r="NH19" s="308">
        <v>2839289.53</v>
      </c>
      <c r="NI19" s="308">
        <v>2988146.47</v>
      </c>
      <c r="NJ19" s="308">
        <v>192859.72</v>
      </c>
      <c r="NK19" s="308">
        <v>983848.18</v>
      </c>
      <c r="NL19" s="308">
        <v>586077.31999999995</v>
      </c>
      <c r="NM19" s="308">
        <v>288734.40000000002</v>
      </c>
      <c r="NN19" s="308">
        <v>2548360.15</v>
      </c>
      <c r="NO19" s="308">
        <v>415189.84</v>
      </c>
      <c r="NP19" s="308">
        <v>613046.06000000006</v>
      </c>
      <c r="NQ19" s="308">
        <v>0</v>
      </c>
      <c r="NR19" s="308">
        <v>662426.27</v>
      </c>
      <c r="NS19" s="308">
        <v>18250.8</v>
      </c>
      <c r="NT19" s="308">
        <v>109929.25</v>
      </c>
      <c r="NU19" s="308">
        <v>5150320.5599999996</v>
      </c>
      <c r="NV19" s="308">
        <v>972215.28</v>
      </c>
      <c r="NW19" s="308">
        <v>364176.77</v>
      </c>
      <c r="NX19" s="308">
        <v>392037.25</v>
      </c>
      <c r="NY19" s="308">
        <v>401994.3</v>
      </c>
      <c r="NZ19" s="308">
        <v>206883.4</v>
      </c>
      <c r="OA19" s="308">
        <v>281389.59999999998</v>
      </c>
      <c r="OB19" s="308">
        <v>1666745.2</v>
      </c>
      <c r="OC19" s="308">
        <v>1586571.01</v>
      </c>
      <c r="OD19" s="308">
        <v>395168.56</v>
      </c>
      <c r="OE19" s="308">
        <v>816640.97</v>
      </c>
      <c r="OF19" s="308">
        <v>302766.18</v>
      </c>
      <c r="OG19" s="308">
        <v>722243.25</v>
      </c>
      <c r="OH19" s="308">
        <v>325514.63</v>
      </c>
      <c r="OI19" s="308">
        <v>220279.25</v>
      </c>
      <c r="OJ19" s="308">
        <v>111581.19</v>
      </c>
      <c r="OK19" s="308">
        <v>1834175.83</v>
      </c>
      <c r="OL19" s="308">
        <v>588867.16</v>
      </c>
      <c r="OM19" s="308">
        <v>1251142.6299999999</v>
      </c>
      <c r="ON19" s="308">
        <v>554190.37</v>
      </c>
      <c r="OO19" s="308">
        <v>577310.91</v>
      </c>
      <c r="OP19" s="308">
        <v>306491.40999999997</v>
      </c>
      <c r="OQ19" s="308">
        <v>2431983.2200000002</v>
      </c>
      <c r="OR19" s="308">
        <v>176919.6</v>
      </c>
      <c r="OS19" s="308">
        <v>273300.59000000003</v>
      </c>
      <c r="OT19" s="308">
        <v>529181</v>
      </c>
      <c r="OU19" s="308">
        <v>389496.52</v>
      </c>
      <c r="OV19" s="308">
        <v>516334</v>
      </c>
      <c r="OW19" s="308">
        <v>531553.07999999996</v>
      </c>
      <c r="OX19" s="308">
        <v>462509.58</v>
      </c>
      <c r="OY19" s="308">
        <v>157187.98000000001</v>
      </c>
      <c r="OZ19" s="308">
        <v>3991929.7</v>
      </c>
      <c r="PA19" s="308">
        <v>254194.75</v>
      </c>
      <c r="PB19" s="308">
        <v>341824.46</v>
      </c>
      <c r="PC19" s="308">
        <v>220323.96</v>
      </c>
      <c r="PD19" s="308">
        <v>620899.34</v>
      </c>
      <c r="PE19" s="308">
        <v>656001.02</v>
      </c>
      <c r="PF19" s="308">
        <v>96276.53</v>
      </c>
      <c r="PG19" s="308">
        <v>405032.02</v>
      </c>
      <c r="PH19" s="308">
        <v>689863.53</v>
      </c>
      <c r="PI19" s="308">
        <v>531040.42000000004</v>
      </c>
      <c r="PJ19" s="308">
        <v>943828.32</v>
      </c>
      <c r="PK19" s="308">
        <v>523142.64</v>
      </c>
      <c r="PL19" s="308">
        <v>321954.90000000002</v>
      </c>
      <c r="PM19" s="308">
        <v>792265.68</v>
      </c>
      <c r="PN19" s="308">
        <v>416172.32</v>
      </c>
      <c r="PO19" s="308">
        <v>67389.73</v>
      </c>
      <c r="PP19" s="308">
        <v>97089.89</v>
      </c>
      <c r="PQ19" s="308">
        <v>120057</v>
      </c>
      <c r="PR19" s="308">
        <v>6430831.6799999997</v>
      </c>
      <c r="PS19" s="308">
        <v>464769.08</v>
      </c>
      <c r="PT19" s="308">
        <v>725359.08</v>
      </c>
      <c r="PU19" s="308">
        <v>610557.53</v>
      </c>
      <c r="PV19" s="308">
        <v>1002023.83</v>
      </c>
      <c r="PW19" s="308">
        <v>239210.88</v>
      </c>
      <c r="PX19" s="308">
        <v>1166253.74</v>
      </c>
      <c r="PY19" s="308">
        <v>333676.96999999997</v>
      </c>
      <c r="PZ19" s="308">
        <v>695399.53</v>
      </c>
      <c r="QA19" s="308">
        <v>186045.43</v>
      </c>
      <c r="QB19" s="308">
        <v>1018763.41</v>
      </c>
      <c r="QC19" s="308">
        <v>576802.13</v>
      </c>
      <c r="QD19" s="308">
        <v>566695.31999999995</v>
      </c>
      <c r="QE19" s="308">
        <v>618241.5</v>
      </c>
      <c r="QF19" s="308">
        <v>2157068.3199999998</v>
      </c>
      <c r="QG19" s="308">
        <v>1186132.6399999999</v>
      </c>
      <c r="QH19" s="308">
        <v>718664.16</v>
      </c>
      <c r="QI19" s="308">
        <v>569678.57999999996</v>
      </c>
      <c r="QJ19" s="308">
        <v>566133.19999999995</v>
      </c>
      <c r="QK19" s="308">
        <v>714608.4</v>
      </c>
      <c r="QL19" s="308">
        <v>1299923.6499999999</v>
      </c>
      <c r="QM19" s="308">
        <v>506843.07</v>
      </c>
      <c r="QN19" s="308">
        <v>11181.3</v>
      </c>
      <c r="QO19" s="308">
        <v>0</v>
      </c>
      <c r="QP19" s="308">
        <v>27175.48</v>
      </c>
      <c r="QQ19" s="308">
        <v>470737.95</v>
      </c>
      <c r="QR19" s="308">
        <v>2205993.79</v>
      </c>
      <c r="QS19" s="308">
        <v>358322.61</v>
      </c>
      <c r="QT19" s="308">
        <v>1679632.79</v>
      </c>
      <c r="QU19" s="308">
        <v>320490.7</v>
      </c>
      <c r="QV19" s="308">
        <v>977903.87</v>
      </c>
      <c r="QW19" s="308">
        <v>1492763.53</v>
      </c>
      <c r="QX19" s="308">
        <v>95087.55</v>
      </c>
      <c r="QY19" s="308">
        <v>1211951.49</v>
      </c>
      <c r="QZ19" s="308">
        <v>1815414.03</v>
      </c>
      <c r="RA19" s="308">
        <v>0</v>
      </c>
      <c r="RB19" s="308">
        <v>441570.16</v>
      </c>
      <c r="RC19" s="308">
        <v>275774.55</v>
      </c>
      <c r="RD19" s="308">
        <v>348632</v>
      </c>
      <c r="RE19" s="308">
        <v>1859438.6</v>
      </c>
      <c r="RF19" s="308">
        <v>1087671.8600000001</v>
      </c>
      <c r="RG19" s="308">
        <v>219973.94</v>
      </c>
      <c r="RH19" s="308">
        <v>1130343.1100000001</v>
      </c>
      <c r="RI19" s="308">
        <v>1103446.01</v>
      </c>
      <c r="RJ19" s="308">
        <v>651761.51</v>
      </c>
      <c r="RK19" s="308">
        <v>1186253.55</v>
      </c>
      <c r="RL19" s="308">
        <v>349059.67</v>
      </c>
      <c r="RM19" s="308">
        <v>530592.36</v>
      </c>
      <c r="RN19" s="308">
        <v>1385923.21</v>
      </c>
      <c r="RO19" s="308">
        <v>1023672</v>
      </c>
      <c r="RP19" s="308">
        <v>780828.1</v>
      </c>
      <c r="RQ19" s="308">
        <v>363387.63</v>
      </c>
      <c r="RR19" s="308">
        <v>378472.44</v>
      </c>
      <c r="RS19" s="308">
        <v>473129.85</v>
      </c>
      <c r="RT19" s="308">
        <v>393814.61</v>
      </c>
      <c r="RU19" s="308">
        <v>274116.5</v>
      </c>
      <c r="RV19" s="308">
        <v>182929</v>
      </c>
      <c r="RW19" s="308">
        <v>236131.86</v>
      </c>
      <c r="RX19" s="308">
        <v>95120</v>
      </c>
      <c r="RY19" s="308">
        <v>1016888.88</v>
      </c>
      <c r="RZ19" s="308">
        <v>421675.73</v>
      </c>
      <c r="SA19" s="308">
        <v>331872.82</v>
      </c>
      <c r="SB19" s="308">
        <v>345854.73</v>
      </c>
      <c r="SC19" s="308">
        <v>273145.75</v>
      </c>
      <c r="SD19" s="308">
        <v>218512.64000000001</v>
      </c>
      <c r="SE19" s="308">
        <v>1037822.38</v>
      </c>
      <c r="SF19" s="308">
        <v>392271</v>
      </c>
      <c r="SG19" s="308">
        <v>441126.48</v>
      </c>
      <c r="SH19" s="308">
        <v>312824.14</v>
      </c>
      <c r="SI19" s="308">
        <v>1229136</v>
      </c>
      <c r="SJ19" s="308">
        <v>149811.5</v>
      </c>
      <c r="SK19" s="308">
        <v>877350.85</v>
      </c>
      <c r="SL19" s="308">
        <v>562279.34</v>
      </c>
      <c r="SM19" s="308">
        <v>465118.39</v>
      </c>
      <c r="SN19" s="308">
        <v>617922.27</v>
      </c>
      <c r="SO19" s="308">
        <v>729734.7</v>
      </c>
      <c r="SP19" s="308">
        <v>600806.06999999995</v>
      </c>
      <c r="SQ19" s="308">
        <v>455039.34</v>
      </c>
      <c r="SR19" s="308">
        <v>161280</v>
      </c>
      <c r="SS19" s="308">
        <v>1588329.44</v>
      </c>
      <c r="ST19" s="308">
        <v>510856.59</v>
      </c>
      <c r="SU19" s="308">
        <v>1135715.6100000001</v>
      </c>
      <c r="SV19" s="308">
        <v>309254.01</v>
      </c>
      <c r="SW19" s="308">
        <v>323168.52</v>
      </c>
      <c r="SX19" s="308">
        <v>442032.61</v>
      </c>
      <c r="SY19" s="308">
        <v>267678.43</v>
      </c>
      <c r="SZ19" s="308">
        <v>1157071.2</v>
      </c>
      <c r="TA19" s="308">
        <v>430043.09</v>
      </c>
      <c r="TB19" s="308">
        <v>315877.07</v>
      </c>
      <c r="TC19" s="308">
        <v>292501.67</v>
      </c>
      <c r="TD19" s="308">
        <v>563666.29</v>
      </c>
      <c r="TE19" s="308">
        <v>189711.57</v>
      </c>
      <c r="TF19" s="308">
        <v>268753.11</v>
      </c>
      <c r="TG19" s="308">
        <v>2889376.18</v>
      </c>
      <c r="TH19" s="308">
        <v>381350.45</v>
      </c>
      <c r="TI19" s="308">
        <v>333009.59999999998</v>
      </c>
      <c r="TJ19" s="308">
        <v>1288051.1200000001</v>
      </c>
      <c r="TK19" s="308">
        <v>408257</v>
      </c>
      <c r="TL19" s="308">
        <v>323165.24</v>
      </c>
      <c r="TM19" s="308">
        <v>219690.25</v>
      </c>
      <c r="TN19" s="308">
        <v>2098925.94</v>
      </c>
      <c r="TO19" s="308">
        <v>460604.45</v>
      </c>
      <c r="TP19" s="308">
        <v>568705.37</v>
      </c>
      <c r="TQ19" s="308">
        <v>619256.94999999995</v>
      </c>
      <c r="TR19" s="308">
        <v>324065.67</v>
      </c>
      <c r="TS19" s="308">
        <v>297840.3</v>
      </c>
      <c r="TT19" s="308">
        <v>290043.31</v>
      </c>
      <c r="TU19" s="308">
        <v>660005.05000000005</v>
      </c>
      <c r="TV19" s="308">
        <v>453320.2</v>
      </c>
      <c r="TW19" s="308">
        <v>915709.48</v>
      </c>
      <c r="TX19" s="308">
        <v>326313.5</v>
      </c>
      <c r="TY19" s="308">
        <v>2500646.91</v>
      </c>
      <c r="TZ19" s="308">
        <v>866172.3</v>
      </c>
      <c r="UA19" s="308">
        <v>231504.02</v>
      </c>
      <c r="UB19" s="308">
        <v>323286</v>
      </c>
      <c r="UC19" s="308">
        <v>2260015.84</v>
      </c>
      <c r="UD19" s="308">
        <v>132301.34</v>
      </c>
      <c r="UE19" s="308">
        <v>139339.9</v>
      </c>
      <c r="UF19" s="308">
        <v>1047343.8</v>
      </c>
      <c r="UG19" s="308">
        <v>77043</v>
      </c>
      <c r="UH19" s="308">
        <v>1166645.21</v>
      </c>
      <c r="UI19" s="308">
        <v>1925757.74</v>
      </c>
      <c r="UJ19" s="308">
        <v>462797.26</v>
      </c>
      <c r="UK19" s="308">
        <v>2432796.58</v>
      </c>
      <c r="UL19" s="308">
        <v>679267.06</v>
      </c>
      <c r="UM19" s="308">
        <v>490130.35</v>
      </c>
      <c r="UN19" s="308">
        <v>2230284.4</v>
      </c>
      <c r="UO19" s="308">
        <v>388229.69</v>
      </c>
      <c r="UP19" s="308">
        <v>493929.73</v>
      </c>
      <c r="UQ19" s="308">
        <v>1457298.33</v>
      </c>
      <c r="UR19" s="308">
        <v>31375</v>
      </c>
      <c r="US19" s="308">
        <v>510948.65</v>
      </c>
      <c r="UT19" s="308">
        <v>1088476.31</v>
      </c>
      <c r="UU19" s="308">
        <v>497777.49</v>
      </c>
      <c r="UV19" s="308">
        <v>114739.8</v>
      </c>
      <c r="UW19" s="308">
        <v>335127.81</v>
      </c>
      <c r="UX19" s="308">
        <v>674410.27</v>
      </c>
      <c r="UY19" s="308">
        <v>744914.71</v>
      </c>
      <c r="UZ19" s="308">
        <v>360943.5</v>
      </c>
      <c r="VA19" s="308">
        <v>635907.02</v>
      </c>
      <c r="VB19" s="308">
        <v>296039.65000000002</v>
      </c>
      <c r="VC19" s="308">
        <v>238043.96</v>
      </c>
      <c r="VD19" s="308">
        <v>250715.83</v>
      </c>
      <c r="VE19" s="308">
        <v>276121.51</v>
      </c>
      <c r="VF19" s="308">
        <v>975650.38</v>
      </c>
      <c r="VG19" s="308">
        <v>100948</v>
      </c>
      <c r="VH19" s="308">
        <v>299757</v>
      </c>
      <c r="VI19" s="308">
        <v>154361.35999999999</v>
      </c>
      <c r="VJ19" s="308">
        <v>1723502.52</v>
      </c>
      <c r="VK19" s="308">
        <v>235783.7</v>
      </c>
      <c r="VL19" s="308">
        <v>336294.74</v>
      </c>
      <c r="VM19" s="308">
        <v>985675.86</v>
      </c>
      <c r="VN19" s="308">
        <v>813757.8</v>
      </c>
      <c r="VO19" s="308">
        <v>1396050.27</v>
      </c>
      <c r="VP19" s="308">
        <v>762137.59999999998</v>
      </c>
      <c r="VQ19" s="308">
        <v>403682.66</v>
      </c>
      <c r="VR19" s="308">
        <v>942957.1</v>
      </c>
      <c r="VS19" s="308">
        <v>1728122.59</v>
      </c>
      <c r="VT19" s="308">
        <v>599013.29</v>
      </c>
      <c r="VU19" s="308">
        <v>1014653.41</v>
      </c>
      <c r="VV19" s="308">
        <v>485377.95</v>
      </c>
      <c r="VW19" s="308">
        <v>402009.43</v>
      </c>
      <c r="VX19" s="308">
        <v>293907.94</v>
      </c>
      <c r="VY19" s="308">
        <v>4954619.9000000004</v>
      </c>
      <c r="VZ19" s="308">
        <v>965528.17</v>
      </c>
      <c r="WA19" s="308">
        <v>685883.73</v>
      </c>
      <c r="WB19" s="308">
        <v>1665270.99</v>
      </c>
      <c r="WC19" s="308">
        <v>205581.55</v>
      </c>
      <c r="WD19" s="308">
        <v>653340.56000000006</v>
      </c>
      <c r="WE19" s="308">
        <v>962597.95</v>
      </c>
      <c r="WF19" s="308">
        <v>462733.2</v>
      </c>
      <c r="WG19" s="308">
        <v>754444.61</v>
      </c>
      <c r="WH19" s="308">
        <v>718278.85</v>
      </c>
      <c r="WI19" s="308">
        <v>1071124.25</v>
      </c>
      <c r="WJ19" s="308">
        <v>551056.49</v>
      </c>
      <c r="WK19" s="308">
        <v>1161330.05</v>
      </c>
      <c r="WL19" s="308">
        <v>921409.6</v>
      </c>
      <c r="WM19" s="308">
        <v>2062917.19</v>
      </c>
      <c r="WN19" s="308">
        <v>788607.19</v>
      </c>
      <c r="WO19" s="308">
        <v>1200262.97</v>
      </c>
      <c r="WP19" s="308">
        <v>1326511.1200000001</v>
      </c>
      <c r="WQ19" s="308">
        <v>317445.82</v>
      </c>
      <c r="WR19" s="308">
        <v>782907.77</v>
      </c>
      <c r="WS19" s="308">
        <v>3265098.35</v>
      </c>
      <c r="WT19" s="308">
        <v>460140.24</v>
      </c>
      <c r="WU19" s="308">
        <v>617132.51</v>
      </c>
      <c r="WV19" s="308">
        <v>316022.82</v>
      </c>
      <c r="WW19" s="308">
        <v>427667.32</v>
      </c>
      <c r="WX19" s="308">
        <v>240564.66</v>
      </c>
      <c r="WY19" s="308">
        <v>472154.81</v>
      </c>
      <c r="WZ19" s="308">
        <v>725604.57</v>
      </c>
      <c r="XA19" s="308">
        <v>1623663.78</v>
      </c>
      <c r="XB19" s="308">
        <v>342894.5</v>
      </c>
      <c r="XC19" s="308">
        <v>61276.39</v>
      </c>
      <c r="XD19" s="308">
        <v>231643.16</v>
      </c>
      <c r="XE19" s="308">
        <v>211350</v>
      </c>
      <c r="XF19" s="308">
        <v>3751701.2</v>
      </c>
      <c r="XG19" s="308">
        <v>370657.12</v>
      </c>
      <c r="XH19" s="308">
        <v>1124162.6100000001</v>
      </c>
      <c r="XI19" s="308">
        <v>1135815.3400000001</v>
      </c>
      <c r="XJ19" s="308">
        <v>492341.32</v>
      </c>
      <c r="XK19" s="308">
        <v>624700.86</v>
      </c>
      <c r="XL19" s="308">
        <v>1226462.67</v>
      </c>
      <c r="XM19" s="308">
        <v>679960.95</v>
      </c>
      <c r="XN19" s="308">
        <v>237155.48</v>
      </c>
      <c r="XO19" s="308">
        <v>1562129.95</v>
      </c>
      <c r="XP19" s="308">
        <v>1235600.17</v>
      </c>
      <c r="XQ19" s="308">
        <v>577466.77</v>
      </c>
      <c r="XR19" s="308">
        <v>303489.28000000003</v>
      </c>
      <c r="XS19" s="308">
        <v>338803.67</v>
      </c>
      <c r="XT19" s="308">
        <v>591190.32999999996</v>
      </c>
      <c r="XU19" s="308">
        <v>497886.73</v>
      </c>
      <c r="XV19" s="308">
        <v>215801.42</v>
      </c>
      <c r="XW19" s="308">
        <v>304824.88</v>
      </c>
      <c r="XX19" s="308">
        <v>365799.12</v>
      </c>
      <c r="XY19" s="308">
        <v>242366.9</v>
      </c>
      <c r="XZ19" s="308">
        <v>258292.32</v>
      </c>
      <c r="YA19" s="308">
        <v>282244.92</v>
      </c>
      <c r="YB19" s="308">
        <v>506994.1</v>
      </c>
      <c r="YC19" s="308">
        <v>2920064.47</v>
      </c>
      <c r="YD19" s="308">
        <v>524240.53</v>
      </c>
      <c r="YE19" s="308">
        <v>1301023.05</v>
      </c>
      <c r="YF19" s="308">
        <v>1185593.5</v>
      </c>
      <c r="YG19" s="308">
        <v>2456982.75</v>
      </c>
      <c r="YH19" s="308">
        <v>687331.14</v>
      </c>
      <c r="YI19" s="308">
        <v>1121419.49</v>
      </c>
      <c r="YJ19" s="308">
        <v>348834.3</v>
      </c>
      <c r="YK19" s="308">
        <v>1481423.01</v>
      </c>
      <c r="YL19" s="308">
        <v>1052089.06</v>
      </c>
      <c r="YM19" s="308">
        <v>610579.19999999995</v>
      </c>
      <c r="YN19" s="308">
        <v>462978.48</v>
      </c>
      <c r="YO19" s="308">
        <v>553989.65</v>
      </c>
      <c r="YP19" s="308">
        <v>614516.69999999995</v>
      </c>
      <c r="YQ19" s="308">
        <v>1065637.58</v>
      </c>
      <c r="YR19" s="308">
        <v>565092.9</v>
      </c>
      <c r="YS19" s="308">
        <v>487441.49</v>
      </c>
      <c r="YT19" s="308">
        <v>1101599.18</v>
      </c>
      <c r="YU19" s="308">
        <v>481191.8</v>
      </c>
      <c r="YV19" s="308">
        <v>329599.59000000003</v>
      </c>
      <c r="YW19" s="308">
        <v>574597.67000000004</v>
      </c>
      <c r="YX19" s="308">
        <v>533927.76</v>
      </c>
      <c r="YY19" s="308">
        <v>379433.8</v>
      </c>
      <c r="YZ19" s="308">
        <v>300182.99</v>
      </c>
      <c r="ZA19" s="308">
        <v>1110961.6200000001</v>
      </c>
      <c r="ZB19" s="308">
        <v>340457.35</v>
      </c>
      <c r="ZC19" s="308">
        <v>276234.51</v>
      </c>
      <c r="ZD19" s="308">
        <v>426133.32</v>
      </c>
      <c r="ZE19" s="308">
        <v>192939.6</v>
      </c>
      <c r="ZF19" s="308">
        <v>654768.6</v>
      </c>
      <c r="ZG19" s="308">
        <v>257957.02</v>
      </c>
      <c r="ZH19" s="308">
        <v>234614.52</v>
      </c>
      <c r="ZI19" s="308">
        <v>412477.81</v>
      </c>
      <c r="ZJ19" s="308">
        <v>1122722.27</v>
      </c>
      <c r="ZK19" s="308">
        <v>498642.29</v>
      </c>
      <c r="ZL19" s="308">
        <v>665175.71</v>
      </c>
      <c r="ZM19" s="308">
        <v>1032313.4</v>
      </c>
      <c r="ZN19" s="308">
        <v>871699.81</v>
      </c>
      <c r="ZO19" s="308">
        <v>286685.05</v>
      </c>
      <c r="ZP19" s="308">
        <v>328430.61</v>
      </c>
      <c r="ZQ19" s="308">
        <v>787861.09</v>
      </c>
      <c r="ZR19" s="308">
        <v>955897.94</v>
      </c>
      <c r="ZS19" s="308">
        <v>832577.14</v>
      </c>
      <c r="ZT19" s="308">
        <v>20873.349999999999</v>
      </c>
      <c r="ZU19" s="308">
        <v>310617</v>
      </c>
      <c r="ZV19" s="308">
        <v>283946.09000000003</v>
      </c>
      <c r="ZW19" s="308">
        <v>283308.93</v>
      </c>
      <c r="ZX19" s="308">
        <v>416477.81</v>
      </c>
      <c r="ZY19" s="308">
        <v>156441.59</v>
      </c>
      <c r="ZZ19" s="308">
        <v>647585.85</v>
      </c>
      <c r="AAA19" s="308">
        <v>66982.399999999994</v>
      </c>
      <c r="AAB19" s="308">
        <v>123685.14</v>
      </c>
      <c r="AAC19" s="308">
        <v>381221.01</v>
      </c>
      <c r="AAD19" s="308">
        <v>423854</v>
      </c>
      <c r="AAE19" s="308">
        <v>138416.44</v>
      </c>
      <c r="AAF19" s="308">
        <v>1495034.84</v>
      </c>
      <c r="AAG19" s="308">
        <v>400192.02</v>
      </c>
      <c r="AAH19" s="308">
        <v>1052053.93</v>
      </c>
      <c r="AAI19" s="308">
        <v>669689.62</v>
      </c>
      <c r="AAJ19" s="308">
        <v>239379.75</v>
      </c>
      <c r="AAK19" s="308">
        <v>350192.73</v>
      </c>
      <c r="AAL19" s="308">
        <v>279357.02</v>
      </c>
      <c r="AAM19" s="308">
        <v>4290761.2300000004</v>
      </c>
      <c r="AAN19" s="308">
        <v>872528.58</v>
      </c>
      <c r="AAO19" s="308">
        <v>300649.48</v>
      </c>
      <c r="AAP19" s="308">
        <v>426822.31</v>
      </c>
      <c r="AAQ19" s="308">
        <v>1372939.98</v>
      </c>
      <c r="AAR19" s="308">
        <v>490644.77</v>
      </c>
      <c r="AAS19" s="308">
        <v>495492.04</v>
      </c>
      <c r="AAT19" s="308">
        <v>710606.66</v>
      </c>
      <c r="AAU19" s="308">
        <v>877127.92</v>
      </c>
      <c r="AAV19" s="308">
        <v>392258.51</v>
      </c>
      <c r="AAW19" s="308">
        <v>913282.45</v>
      </c>
      <c r="AAX19" s="308">
        <v>1443163.34</v>
      </c>
      <c r="AAY19" s="308">
        <v>993002.74</v>
      </c>
      <c r="AAZ19" s="308">
        <v>182699.97</v>
      </c>
      <c r="ABA19" s="308">
        <v>289439.32</v>
      </c>
      <c r="ABB19" s="308">
        <v>221893.17</v>
      </c>
      <c r="ABC19" s="308">
        <v>459912.71</v>
      </c>
      <c r="ABD19" s="308">
        <v>359349.15</v>
      </c>
      <c r="ABE19" s="308">
        <v>455760.66</v>
      </c>
      <c r="ABF19" s="308">
        <v>2556253.4500000002</v>
      </c>
      <c r="ABG19" s="308">
        <v>1750293.32</v>
      </c>
      <c r="ABH19" s="308">
        <v>426495.75</v>
      </c>
      <c r="ABI19" s="308">
        <v>442067.42</v>
      </c>
      <c r="ABJ19" s="308">
        <v>150714.17000000001</v>
      </c>
      <c r="ABK19" s="308">
        <v>325500.08</v>
      </c>
      <c r="ABL19" s="308">
        <v>409953.57</v>
      </c>
      <c r="ABM19" s="308">
        <v>1845792.2</v>
      </c>
      <c r="ABN19" s="308">
        <v>437979.4</v>
      </c>
      <c r="ABO19" s="308">
        <v>223832.26</v>
      </c>
      <c r="ABP19" s="308">
        <v>379044.65</v>
      </c>
      <c r="ABQ19" s="308">
        <v>996581.04</v>
      </c>
      <c r="ABR19" s="308">
        <v>411602.41</v>
      </c>
      <c r="ABS19" s="308">
        <v>149920.12</v>
      </c>
      <c r="ABT19" s="308">
        <v>731413.73</v>
      </c>
      <c r="ABU19" s="308">
        <v>15219.62</v>
      </c>
      <c r="ABV19" s="308">
        <v>622242.4</v>
      </c>
      <c r="ABW19" s="308">
        <v>181460.66</v>
      </c>
      <c r="ABX19" s="308">
        <v>914395.98</v>
      </c>
      <c r="ABY19" s="308">
        <v>186832.14</v>
      </c>
      <c r="ABZ19" s="308">
        <v>137672.39000000001</v>
      </c>
      <c r="ACA19" s="308">
        <v>877263.26</v>
      </c>
      <c r="ACB19" s="308">
        <v>256822.07</v>
      </c>
      <c r="ACC19" s="308">
        <v>252594.91</v>
      </c>
      <c r="ACD19" s="308">
        <v>438737.31</v>
      </c>
      <c r="ACE19" s="308">
        <v>1084681.81</v>
      </c>
      <c r="ACF19" s="308">
        <v>200606.72</v>
      </c>
      <c r="ACG19" s="308">
        <v>1071837.04</v>
      </c>
      <c r="ACH19" s="308">
        <v>621422.38</v>
      </c>
      <c r="ACI19" s="308">
        <v>375404.55</v>
      </c>
      <c r="ACJ19" s="308">
        <v>694268.05</v>
      </c>
      <c r="ACK19" s="308">
        <v>446832.26</v>
      </c>
      <c r="ACL19" s="308">
        <v>1837025.67</v>
      </c>
      <c r="ACM19" s="308">
        <v>1023087.84</v>
      </c>
      <c r="ACN19" s="308">
        <v>2112181.31</v>
      </c>
      <c r="ACO19" s="308">
        <v>2006980.57</v>
      </c>
      <c r="ACP19" s="308">
        <v>561687.41</v>
      </c>
      <c r="ACQ19" s="308">
        <v>707453.27</v>
      </c>
      <c r="ACR19" s="308">
        <v>371727.23</v>
      </c>
      <c r="ACS19" s="308">
        <v>1034628.52</v>
      </c>
      <c r="ACT19" s="308">
        <v>1106398.82</v>
      </c>
      <c r="ACU19" s="308">
        <v>171323.9</v>
      </c>
      <c r="ACV19" s="308">
        <v>378199.84</v>
      </c>
      <c r="ACW19" s="308">
        <v>713352.24</v>
      </c>
      <c r="ACX19" s="308">
        <v>122618.71</v>
      </c>
      <c r="ACY19" s="308">
        <v>306045.59999999998</v>
      </c>
      <c r="ACZ19" s="308">
        <v>576534.63</v>
      </c>
      <c r="ADA19" s="308">
        <v>185309.26</v>
      </c>
      <c r="ADB19" s="308">
        <v>240395.54</v>
      </c>
      <c r="ADC19" s="308">
        <v>698909.07</v>
      </c>
      <c r="ADD19" s="308">
        <v>817167.42</v>
      </c>
      <c r="ADE19" s="308">
        <v>937761.65</v>
      </c>
      <c r="ADF19" s="308">
        <v>242955.57</v>
      </c>
      <c r="ADG19" s="308">
        <v>273886.08000000002</v>
      </c>
      <c r="ADH19" s="308">
        <v>571591.86</v>
      </c>
      <c r="ADI19" s="308">
        <v>437934.29</v>
      </c>
      <c r="ADJ19" s="308">
        <v>224796.21</v>
      </c>
      <c r="ADK19" s="308">
        <v>208490.89</v>
      </c>
      <c r="ADL19" s="308">
        <v>299815.94</v>
      </c>
      <c r="ADM19" s="308">
        <v>11279072.699999999</v>
      </c>
      <c r="ADN19" s="308">
        <v>1134901.99</v>
      </c>
      <c r="ADO19" s="308">
        <v>5374980.6100000003</v>
      </c>
      <c r="ADP19" s="308">
        <v>2451425.12</v>
      </c>
      <c r="ADQ19" s="308">
        <v>180858.13</v>
      </c>
      <c r="ADR19" s="308">
        <v>220244.53</v>
      </c>
      <c r="ADS19" s="308">
        <v>364515.37</v>
      </c>
      <c r="ADT19" s="308">
        <v>166960.79</v>
      </c>
      <c r="ADU19" s="308">
        <v>1653591.47</v>
      </c>
      <c r="ADV19" s="308">
        <v>1519208.99</v>
      </c>
      <c r="ADW19" s="308">
        <v>2636826.9700000002</v>
      </c>
      <c r="ADX19" s="308">
        <v>326049.43</v>
      </c>
      <c r="ADY19" s="308">
        <v>516545.39</v>
      </c>
      <c r="ADZ19" s="308">
        <v>633842.06999999995</v>
      </c>
      <c r="AEA19" s="308">
        <v>429078.48</v>
      </c>
      <c r="AEB19" s="308">
        <v>365286.8</v>
      </c>
      <c r="AEC19" s="308">
        <v>331537.61</v>
      </c>
      <c r="AED19" s="308">
        <v>243979.1</v>
      </c>
      <c r="AEE19" s="308">
        <v>1088376.1100000001</v>
      </c>
      <c r="AEF19" s="308">
        <v>1021797.17</v>
      </c>
      <c r="AEG19" s="308">
        <v>308225.15999999997</v>
      </c>
      <c r="AEH19" s="308">
        <v>241519.2</v>
      </c>
      <c r="AEI19" s="308">
        <v>331873.03000000003</v>
      </c>
      <c r="AEJ19" s="308">
        <v>1033996.27</v>
      </c>
      <c r="AEK19" s="308">
        <v>631216.06999999995</v>
      </c>
      <c r="AEL19" s="308">
        <v>862401.27</v>
      </c>
      <c r="AEM19" s="308">
        <v>218396.79</v>
      </c>
      <c r="AEN19" s="308">
        <v>490400.23</v>
      </c>
      <c r="AEO19" s="308">
        <v>1513113.61</v>
      </c>
      <c r="AEP19" s="308">
        <v>781895.87</v>
      </c>
      <c r="AEQ19" s="308">
        <v>215262.59</v>
      </c>
      <c r="AER19" s="308">
        <v>931333.93</v>
      </c>
      <c r="AES19" s="308">
        <v>742804.74</v>
      </c>
      <c r="AET19" s="308">
        <v>2534471.91</v>
      </c>
      <c r="AEU19" s="308">
        <v>599576.28</v>
      </c>
      <c r="AEV19" s="308">
        <v>479312.27</v>
      </c>
      <c r="AEW19" s="308">
        <v>669873.89</v>
      </c>
      <c r="AEX19" s="308">
        <v>297081.21000000002</v>
      </c>
      <c r="AEY19" s="308">
        <v>1981339.47</v>
      </c>
      <c r="AEZ19" s="308">
        <v>761773.19</v>
      </c>
      <c r="AFA19" s="308">
        <v>665371.01</v>
      </c>
      <c r="AFB19" s="308">
        <v>1589059.75</v>
      </c>
      <c r="AFC19" s="308">
        <v>2624368.6</v>
      </c>
      <c r="AFD19" s="308">
        <v>1808485.4</v>
      </c>
      <c r="AFE19" s="308">
        <v>658182.1</v>
      </c>
      <c r="AFF19" s="308">
        <v>485882.21</v>
      </c>
      <c r="AFG19" s="308">
        <v>604548.11</v>
      </c>
      <c r="AFH19" s="308">
        <v>391708.02</v>
      </c>
      <c r="AFI19" s="308">
        <v>304325.87</v>
      </c>
      <c r="AFJ19" s="308">
        <v>668370.1</v>
      </c>
      <c r="AFK19" s="308">
        <v>391175.61</v>
      </c>
      <c r="AFL19" s="308">
        <v>2706402.37</v>
      </c>
      <c r="AFM19" s="308">
        <v>711250.17</v>
      </c>
      <c r="AFN19" s="308">
        <v>929457.45</v>
      </c>
      <c r="AFO19" s="308">
        <v>602611.14</v>
      </c>
      <c r="AFP19" s="308">
        <v>369591.2</v>
      </c>
      <c r="AFQ19" s="308">
        <v>581055.05000000005</v>
      </c>
      <c r="AFR19" s="308">
        <v>211742.09</v>
      </c>
      <c r="AFS19" s="308">
        <v>614242.92000000004</v>
      </c>
      <c r="AFT19" s="308">
        <v>1046943.9</v>
      </c>
      <c r="AFU19" s="308">
        <v>283388.56</v>
      </c>
      <c r="AFV19" s="308">
        <v>514343.96</v>
      </c>
      <c r="AFW19" s="308">
        <v>489853.25</v>
      </c>
      <c r="AFX19" s="308">
        <v>3606747.12</v>
      </c>
      <c r="AFY19" s="308">
        <v>599702.25</v>
      </c>
      <c r="AFZ19" s="308">
        <v>617126.55000000005</v>
      </c>
      <c r="AGA19" s="308">
        <v>317623.73</v>
      </c>
      <c r="AGB19" s="308">
        <v>681017.83</v>
      </c>
      <c r="AGC19" s="308">
        <v>297748.51</v>
      </c>
      <c r="AGD19" s="308">
        <v>317535.15000000002</v>
      </c>
      <c r="AGE19" s="308">
        <v>295391.53000000003</v>
      </c>
      <c r="AGF19" s="308">
        <v>371865.94</v>
      </c>
      <c r="AGG19" s="308">
        <v>314030.49</v>
      </c>
      <c r="AGH19" s="308">
        <v>252845.77</v>
      </c>
      <c r="AGI19" s="308">
        <v>3677413.92</v>
      </c>
      <c r="AGJ19" s="308">
        <v>690387.91</v>
      </c>
      <c r="AGK19" s="308">
        <v>1217479.79</v>
      </c>
      <c r="AGL19" s="308">
        <v>383573.12</v>
      </c>
      <c r="AGM19" s="308">
        <v>401801.87</v>
      </c>
      <c r="AGN19" s="308">
        <v>231720.19</v>
      </c>
      <c r="AGO19" s="308">
        <v>357024.35</v>
      </c>
      <c r="AGP19" s="308">
        <v>105820.21</v>
      </c>
      <c r="AGQ19" s="308">
        <v>3011465.4</v>
      </c>
      <c r="AGR19" s="308">
        <v>2947641.91</v>
      </c>
      <c r="AGS19" s="308">
        <v>355739</v>
      </c>
      <c r="AGT19" s="308">
        <v>868148.29</v>
      </c>
      <c r="AGU19" s="308">
        <v>858092.32</v>
      </c>
      <c r="AGV19" s="308">
        <v>523136.86</v>
      </c>
      <c r="AGW19" s="308">
        <v>644895.43999999994</v>
      </c>
      <c r="AGX19" s="308">
        <v>394516.49</v>
      </c>
      <c r="AGY19" s="308">
        <v>65579.509999999995</v>
      </c>
      <c r="AGZ19" s="308">
        <v>692356.55</v>
      </c>
      <c r="AHA19" s="308">
        <v>665664.98</v>
      </c>
      <c r="AHB19" s="308">
        <v>313378.96999999997</v>
      </c>
      <c r="AHC19" s="308">
        <v>351694.42</v>
      </c>
      <c r="AHD19" s="308">
        <v>461132.74</v>
      </c>
      <c r="AHE19" s="308">
        <v>566178.52</v>
      </c>
      <c r="AHF19" s="308">
        <v>512960.34</v>
      </c>
      <c r="AHG19" s="308">
        <v>176551.14</v>
      </c>
      <c r="AHH19" s="308">
        <v>1881862.85</v>
      </c>
      <c r="AHI19" s="308">
        <v>160105.48000000001</v>
      </c>
      <c r="AHJ19" s="308">
        <v>292393.26</v>
      </c>
      <c r="AHK19" s="308">
        <v>428101.36</v>
      </c>
      <c r="AHL19" s="308">
        <v>386517.66</v>
      </c>
      <c r="AHM19" s="308">
        <v>192506.29</v>
      </c>
      <c r="AHN19" s="308">
        <v>324781.56</v>
      </c>
      <c r="AHO19" s="308">
        <v>694309175.79959953</v>
      </c>
    </row>
    <row r="20" spans="1:899" ht="21" x14ac:dyDescent="0.4">
      <c r="A20" s="297" t="s">
        <v>23</v>
      </c>
      <c r="B20" s="297" t="s">
        <v>24</v>
      </c>
      <c r="C20" s="308">
        <v>43772263.740000002</v>
      </c>
      <c r="D20" s="308">
        <v>6247345.8300000001</v>
      </c>
      <c r="E20" s="308">
        <v>5730740.6399999997</v>
      </c>
      <c r="F20" s="308">
        <v>1498775.8</v>
      </c>
      <c r="G20" s="308">
        <v>11037411</v>
      </c>
      <c r="H20" s="308">
        <v>3389912</v>
      </c>
      <c r="I20" s="308">
        <v>14792232.560000001</v>
      </c>
      <c r="J20" s="308">
        <v>4047294</v>
      </c>
      <c r="K20" s="308">
        <v>4888230.9000000004</v>
      </c>
      <c r="L20" s="308">
        <v>3543125.6</v>
      </c>
      <c r="M20" s="308">
        <v>2666558.5</v>
      </c>
      <c r="N20" s="308">
        <v>2419398.35</v>
      </c>
      <c r="O20" s="308">
        <v>2357789</v>
      </c>
      <c r="P20" s="308">
        <v>2698263.9</v>
      </c>
      <c r="Q20" s="308">
        <v>1526767</v>
      </c>
      <c r="R20" s="308">
        <v>5778303.0099999998</v>
      </c>
      <c r="S20" s="308">
        <v>3586125.5</v>
      </c>
      <c r="T20" s="308">
        <v>1405387.15</v>
      </c>
      <c r="U20" s="308">
        <v>55484871.810000002</v>
      </c>
      <c r="V20" s="308">
        <v>13441540.609999999</v>
      </c>
      <c r="W20" s="308">
        <v>5585449.7599999998</v>
      </c>
      <c r="X20" s="308">
        <v>6276692.1200000001</v>
      </c>
      <c r="Y20" s="308">
        <v>1850344.41</v>
      </c>
      <c r="Z20" s="308">
        <v>6099899.3200000003</v>
      </c>
      <c r="AA20" s="308">
        <v>1295494.6200000001</v>
      </c>
      <c r="AB20" s="308">
        <v>25779287.960000001</v>
      </c>
      <c r="AC20" s="308">
        <v>7443537.3300000001</v>
      </c>
      <c r="AD20" s="308">
        <v>5211784.9800000004</v>
      </c>
      <c r="AE20" s="308">
        <v>25460525.48</v>
      </c>
      <c r="AF20" s="308">
        <v>3486457.71</v>
      </c>
      <c r="AG20" s="308">
        <v>15026138.109999999</v>
      </c>
      <c r="AH20" s="308">
        <v>7275461</v>
      </c>
      <c r="AI20" s="308">
        <v>3605212.65</v>
      </c>
      <c r="AJ20" s="308">
        <v>2706504.9</v>
      </c>
      <c r="AK20" s="308">
        <v>2969453.9</v>
      </c>
      <c r="AL20" s="308">
        <v>4786505.18</v>
      </c>
      <c r="AM20" s="308">
        <v>2234034.2000000002</v>
      </c>
      <c r="AN20" s="308">
        <v>4136933.16</v>
      </c>
      <c r="AO20" s="308">
        <v>4859429.9000000004</v>
      </c>
      <c r="AP20" s="308">
        <v>1295527.74</v>
      </c>
      <c r="AQ20" s="308">
        <v>1539030.79</v>
      </c>
      <c r="AR20" s="308">
        <v>972219.2</v>
      </c>
      <c r="AS20" s="308">
        <v>44876414.009999998</v>
      </c>
      <c r="AT20" s="308">
        <v>699426.3</v>
      </c>
      <c r="AU20" s="308">
        <v>743392.15</v>
      </c>
      <c r="AV20" s="308">
        <v>1725366.25</v>
      </c>
      <c r="AW20" s="308">
        <v>3487539</v>
      </c>
      <c r="AX20" s="308">
        <v>2499231.4500000002</v>
      </c>
      <c r="AY20" s="308">
        <v>1483947.73</v>
      </c>
      <c r="AZ20" s="308">
        <v>1932038.35</v>
      </c>
      <c r="BA20" s="308">
        <v>1048303.2</v>
      </c>
      <c r="BB20" s="308">
        <v>1036678.1</v>
      </c>
      <c r="BC20" s="308">
        <v>1036310</v>
      </c>
      <c r="BD20" s="308">
        <v>499839.2</v>
      </c>
      <c r="BE20" s="308">
        <v>7893119.5899999999</v>
      </c>
      <c r="BF20" s="308">
        <v>0</v>
      </c>
      <c r="BG20" s="308">
        <v>228372.1</v>
      </c>
      <c r="BH20" s="308">
        <v>21687672.149999999</v>
      </c>
      <c r="BI20" s="308">
        <v>15296767.529999999</v>
      </c>
      <c r="BJ20" s="308">
        <v>1839517.06</v>
      </c>
      <c r="BK20" s="308">
        <v>1055470.1200000001</v>
      </c>
      <c r="BL20" s="308">
        <v>3956616.97</v>
      </c>
      <c r="BM20" s="308">
        <v>2561942.4300000002</v>
      </c>
      <c r="BN20" s="308">
        <v>1015387.07</v>
      </c>
      <c r="BO20" s="308">
        <v>0</v>
      </c>
      <c r="BP20" s="308">
        <v>0</v>
      </c>
      <c r="BQ20" s="308">
        <v>33795083.450000003</v>
      </c>
      <c r="BR20" s="308">
        <v>2242919.39</v>
      </c>
      <c r="BS20" s="308">
        <v>2029282.04</v>
      </c>
      <c r="BT20" s="308">
        <v>2559892.5</v>
      </c>
      <c r="BU20" s="308">
        <v>1431546.07</v>
      </c>
      <c r="BV20" s="308">
        <v>2639778.25</v>
      </c>
      <c r="BW20" s="308">
        <v>996237.35</v>
      </c>
      <c r="BX20" s="308">
        <v>1688657.1</v>
      </c>
      <c r="BY20" s="308">
        <v>14013957.01</v>
      </c>
      <c r="BZ20" s="308">
        <v>1415857.68</v>
      </c>
      <c r="CA20" s="308">
        <v>2517692.4</v>
      </c>
      <c r="CB20" s="308">
        <v>7428208.0499999998</v>
      </c>
      <c r="CC20" s="308">
        <v>2303490.2200000002</v>
      </c>
      <c r="CD20" s="308">
        <v>1956492.21</v>
      </c>
      <c r="CE20" s="308">
        <v>1122529</v>
      </c>
      <c r="CF20" s="308">
        <v>69602173.730000004</v>
      </c>
      <c r="CG20" s="308">
        <v>1359427.4</v>
      </c>
      <c r="CH20" s="308">
        <v>6248349.9000000004</v>
      </c>
      <c r="CI20" s="308">
        <v>1429296</v>
      </c>
      <c r="CJ20" s="308">
        <v>2026802.95</v>
      </c>
      <c r="CK20" s="308">
        <v>1633211.45</v>
      </c>
      <c r="CL20" s="308">
        <v>2777404.27</v>
      </c>
      <c r="CM20" s="308">
        <v>3293815.71</v>
      </c>
      <c r="CN20" s="308">
        <v>834260.02</v>
      </c>
      <c r="CO20" s="308">
        <v>1292565.6499999999</v>
      </c>
      <c r="CP20" s="308">
        <v>1217119.08</v>
      </c>
      <c r="CQ20" s="308">
        <v>1965554.12</v>
      </c>
      <c r="CR20" s="308">
        <v>1681219.78</v>
      </c>
      <c r="CS20" s="308">
        <v>33570030.450000003</v>
      </c>
      <c r="CT20" s="308">
        <v>1459182.05</v>
      </c>
      <c r="CU20" s="308">
        <v>2218489.19</v>
      </c>
      <c r="CV20" s="308">
        <v>3872865</v>
      </c>
      <c r="CW20" s="308">
        <v>1292559.2</v>
      </c>
      <c r="CX20" s="308">
        <v>3270177.6</v>
      </c>
      <c r="CY20" s="308">
        <v>1690984</v>
      </c>
      <c r="CZ20" s="308">
        <v>1281226.1000000001</v>
      </c>
      <c r="DA20" s="308">
        <v>18507819.809999999</v>
      </c>
      <c r="DB20" s="308">
        <v>21241104.329999998</v>
      </c>
      <c r="DC20" s="308">
        <v>3273720.25</v>
      </c>
      <c r="DD20" s="308">
        <v>3178240</v>
      </c>
      <c r="DE20" s="308">
        <v>6097456.9299999997</v>
      </c>
      <c r="DF20" s="308">
        <v>3614928.35</v>
      </c>
      <c r="DG20" s="308">
        <v>7532282.9100000001</v>
      </c>
      <c r="DH20" s="308">
        <v>4421610.55</v>
      </c>
      <c r="DI20" s="308">
        <v>1514065.05</v>
      </c>
      <c r="DJ20" s="308">
        <v>55772759.539999999</v>
      </c>
      <c r="DK20" s="308">
        <v>3499462.8</v>
      </c>
      <c r="DL20" s="308">
        <v>4396435.4800000004</v>
      </c>
      <c r="DM20" s="308">
        <v>3024448.6</v>
      </c>
      <c r="DN20" s="308">
        <v>4400874.05</v>
      </c>
      <c r="DO20" s="308">
        <v>3791110.96</v>
      </c>
      <c r="DP20" s="308">
        <v>9324681.2699999996</v>
      </c>
      <c r="DQ20" s="308">
        <v>3778858.3</v>
      </c>
      <c r="DR20" s="308">
        <v>8457815.7200000007</v>
      </c>
      <c r="DS20" s="308">
        <v>25745777.93</v>
      </c>
      <c r="DT20" s="308">
        <v>7039961.4000000004</v>
      </c>
      <c r="DU20" s="308">
        <v>16404698.83</v>
      </c>
      <c r="DV20" s="308">
        <v>13292283.16</v>
      </c>
      <c r="DW20" s="308">
        <v>6221169.5</v>
      </c>
      <c r="DX20" s="308">
        <v>9528525.6500000004</v>
      </c>
      <c r="DY20" s="308">
        <v>10976757</v>
      </c>
      <c r="DZ20" s="308">
        <v>2226601.5</v>
      </c>
      <c r="EA20" s="308">
        <v>4447886</v>
      </c>
      <c r="EB20" s="308">
        <v>4550753.5</v>
      </c>
      <c r="EC20" s="308">
        <v>6747160.7999999998</v>
      </c>
      <c r="ED20" s="308">
        <v>13897635.189999999</v>
      </c>
      <c r="EE20" s="308">
        <v>11158378.26</v>
      </c>
      <c r="EF20" s="308">
        <v>5922619</v>
      </c>
      <c r="EG20" s="308">
        <v>6841316.0599999996</v>
      </c>
      <c r="EH20" s="308">
        <v>6056412</v>
      </c>
      <c r="EI20" s="308">
        <v>8001896.1500000004</v>
      </c>
      <c r="EJ20" s="308">
        <v>9136856</v>
      </c>
      <c r="EK20" s="308">
        <v>4111390.99</v>
      </c>
      <c r="EL20" s="308">
        <v>6483582</v>
      </c>
      <c r="EM20" s="308">
        <v>51469021.979999997</v>
      </c>
      <c r="EN20" s="308">
        <v>3395422.4</v>
      </c>
      <c r="EO20" s="308">
        <v>2809303.63</v>
      </c>
      <c r="EP20" s="308">
        <v>3504997.1</v>
      </c>
      <c r="EQ20" s="308">
        <v>1695666.38</v>
      </c>
      <c r="ER20" s="308">
        <v>1571527.04</v>
      </c>
      <c r="ES20" s="308">
        <v>9062512.0600000005</v>
      </c>
      <c r="ET20" s="308">
        <v>3872345</v>
      </c>
      <c r="EU20" s="308">
        <v>3456886.63</v>
      </c>
      <c r="EV20" s="308">
        <v>30955006.100000001</v>
      </c>
      <c r="EW20" s="308">
        <v>2426655</v>
      </c>
      <c r="EX20" s="308">
        <v>4727307</v>
      </c>
      <c r="EY20" s="308">
        <v>10140798</v>
      </c>
      <c r="EZ20" s="308">
        <v>11674345</v>
      </c>
      <c r="FA20" s="308">
        <v>15101322.199999999</v>
      </c>
      <c r="FB20" s="308">
        <v>5352722.54</v>
      </c>
      <c r="FC20" s="308">
        <v>4055573</v>
      </c>
      <c r="FD20" s="308">
        <v>6583496</v>
      </c>
      <c r="FE20" s="308">
        <v>4661938.7</v>
      </c>
      <c r="FF20" s="308">
        <v>4925481</v>
      </c>
      <c r="FG20" s="308">
        <v>3403420.1</v>
      </c>
      <c r="FH20" s="308">
        <v>21032831.879999999</v>
      </c>
      <c r="FI20" s="308">
        <v>1735005.97</v>
      </c>
      <c r="FJ20" s="308">
        <v>2553275.9</v>
      </c>
      <c r="FK20" s="308">
        <v>2056339.8</v>
      </c>
      <c r="FL20" s="308">
        <v>3657623</v>
      </c>
      <c r="FM20" s="308">
        <v>2929240.96</v>
      </c>
      <c r="FN20" s="308">
        <v>1853633.75</v>
      </c>
      <c r="FO20" s="308">
        <v>647163.43000000005</v>
      </c>
      <c r="FP20" s="308">
        <v>65355195.799999997</v>
      </c>
      <c r="FQ20" s="308">
        <v>2726899.5</v>
      </c>
      <c r="FR20" s="308">
        <v>4902302.87</v>
      </c>
      <c r="FS20" s="308">
        <v>6101352.8899999997</v>
      </c>
      <c r="FT20" s="308">
        <v>6720140.29</v>
      </c>
      <c r="FU20" s="308">
        <v>2268284.1</v>
      </c>
      <c r="FV20" s="308">
        <v>8658715</v>
      </c>
      <c r="FW20" s="308">
        <v>6200355.2699999996</v>
      </c>
      <c r="FX20" s="308">
        <v>4593719.2300000004</v>
      </c>
      <c r="FY20" s="308">
        <v>3759703.35</v>
      </c>
      <c r="FZ20" s="308">
        <v>15410371.699999999</v>
      </c>
      <c r="GA20" s="308">
        <v>2197030.34</v>
      </c>
      <c r="GB20" s="308">
        <v>4439351.5199999996</v>
      </c>
      <c r="GC20" s="308">
        <v>1742980.42</v>
      </c>
      <c r="GD20" s="308">
        <v>22654007.289999999</v>
      </c>
      <c r="GE20" s="308">
        <v>2061830.1</v>
      </c>
      <c r="GF20" s="308">
        <v>2383413.7000000002</v>
      </c>
      <c r="GG20" s="308">
        <v>6883782.2999999998</v>
      </c>
      <c r="GH20" s="308">
        <v>4246804.37</v>
      </c>
      <c r="GI20" s="308">
        <v>2769268.55</v>
      </c>
      <c r="GJ20" s="308">
        <v>1772899.25</v>
      </c>
      <c r="GK20" s="308">
        <v>8133926.3399999999</v>
      </c>
      <c r="GL20" s="308">
        <v>2454319</v>
      </c>
      <c r="GM20" s="308">
        <v>1181662.3999999999</v>
      </c>
      <c r="GN20" s="308">
        <v>1168899.8</v>
      </c>
      <c r="GO20" s="308">
        <v>1036629.2</v>
      </c>
      <c r="GP20" s="308">
        <v>13722894.24</v>
      </c>
      <c r="GQ20" s="308">
        <v>8188936.3300000001</v>
      </c>
      <c r="GR20" s="308">
        <v>3797613.37</v>
      </c>
      <c r="GS20" s="308">
        <v>6918975.4000000004</v>
      </c>
      <c r="GT20" s="308">
        <v>1321376.3999999999</v>
      </c>
      <c r="GU20" s="308">
        <v>4700033.46</v>
      </c>
      <c r="GV20" s="308">
        <v>4272315.17</v>
      </c>
      <c r="GW20" s="308">
        <v>1551360.52</v>
      </c>
      <c r="GX20" s="308">
        <v>19531932.379999999</v>
      </c>
      <c r="GY20" s="308">
        <v>1391473.42</v>
      </c>
      <c r="GZ20" s="308">
        <v>4508101.7</v>
      </c>
      <c r="HA20" s="308">
        <v>2379705.6</v>
      </c>
      <c r="HB20" s="308">
        <v>50120653.340000004</v>
      </c>
      <c r="HC20" s="308">
        <v>5918757.2000000002</v>
      </c>
      <c r="HD20" s="308">
        <v>8863431.4100000001</v>
      </c>
      <c r="HE20" s="308">
        <v>6570066.0999999996</v>
      </c>
      <c r="HF20" s="308">
        <v>6123192.2999999998</v>
      </c>
      <c r="HG20" s="308">
        <v>12504588.5</v>
      </c>
      <c r="HH20" s="308">
        <v>2251952.39</v>
      </c>
      <c r="HI20" s="308">
        <v>24792043.120000001</v>
      </c>
      <c r="HJ20" s="308">
        <v>7775732.0899999999</v>
      </c>
      <c r="HK20" s="308">
        <v>11360527</v>
      </c>
      <c r="HL20" s="308">
        <v>3741451.19</v>
      </c>
      <c r="HM20" s="308">
        <v>4517507.05</v>
      </c>
      <c r="HN20" s="308">
        <v>2413439</v>
      </c>
      <c r="HO20" s="308">
        <v>4049473</v>
      </c>
      <c r="HP20" s="308">
        <v>1234745.7</v>
      </c>
      <c r="HQ20" s="308">
        <v>54083081.75</v>
      </c>
      <c r="HR20" s="308">
        <v>14220248.23</v>
      </c>
      <c r="HS20" s="308">
        <v>2480773.42</v>
      </c>
      <c r="HT20" s="308">
        <v>3137278.95</v>
      </c>
      <c r="HU20" s="308">
        <v>2658251.87</v>
      </c>
      <c r="HV20" s="308">
        <v>2310835.36</v>
      </c>
      <c r="HW20" s="308">
        <v>4390685</v>
      </c>
      <c r="HX20" s="308">
        <v>3082015.87</v>
      </c>
      <c r="HY20" s="308">
        <v>3555581.18</v>
      </c>
      <c r="HZ20" s="308">
        <v>2277996.84</v>
      </c>
      <c r="IA20" s="308">
        <v>1602745</v>
      </c>
      <c r="IB20" s="308">
        <v>3237888.83</v>
      </c>
      <c r="IC20" s="308">
        <v>246063</v>
      </c>
      <c r="ID20" s="308">
        <v>4267709.21</v>
      </c>
      <c r="IE20" s="308">
        <v>1045647.1</v>
      </c>
      <c r="IF20" s="308">
        <v>1932320.75</v>
      </c>
      <c r="IG20" s="308">
        <v>31100478.77</v>
      </c>
      <c r="IH20" s="308">
        <v>12646779.65</v>
      </c>
      <c r="II20" s="308">
        <v>4763176.75</v>
      </c>
      <c r="IJ20" s="308">
        <v>8913090.0399999991</v>
      </c>
      <c r="IK20" s="308">
        <v>9382723.8100000005</v>
      </c>
      <c r="IL20" s="308">
        <v>3035234.5</v>
      </c>
      <c r="IM20" s="308">
        <v>2982814</v>
      </c>
      <c r="IN20" s="308">
        <v>2122369</v>
      </c>
      <c r="IO20" s="308">
        <v>2315521.75</v>
      </c>
      <c r="IP20" s="308">
        <v>2296853</v>
      </c>
      <c r="IQ20" s="308">
        <v>2942195.75</v>
      </c>
      <c r="IR20" s="308">
        <v>52814998.229999997</v>
      </c>
      <c r="IS20" s="308">
        <v>11953224.25</v>
      </c>
      <c r="IT20" s="308">
        <v>8228086.4000000004</v>
      </c>
      <c r="IU20" s="308">
        <v>4054482.5</v>
      </c>
      <c r="IV20" s="308">
        <v>3214865</v>
      </c>
      <c r="IW20" s="308">
        <v>801130.75</v>
      </c>
      <c r="IX20" s="308">
        <v>2097691.42</v>
      </c>
      <c r="IY20" s="308">
        <v>1010337.02</v>
      </c>
      <c r="IZ20" s="308">
        <v>662699.69999999995</v>
      </c>
      <c r="JA20" s="308">
        <v>2260697.7000000002</v>
      </c>
      <c r="JB20" s="308">
        <v>3341809.4</v>
      </c>
      <c r="JC20" s="308">
        <v>2207346.1</v>
      </c>
      <c r="JD20" s="308">
        <v>14506083.779999999</v>
      </c>
      <c r="JE20" s="308">
        <v>5065179.4400000004</v>
      </c>
      <c r="JF20" s="308">
        <v>1494712.47</v>
      </c>
      <c r="JG20" s="308">
        <v>1758593.2</v>
      </c>
      <c r="JH20" s="308">
        <v>1464980.52</v>
      </c>
      <c r="JI20" s="308">
        <v>995952.17</v>
      </c>
      <c r="JJ20" s="308">
        <v>19815435.609999999</v>
      </c>
      <c r="JK20" s="308">
        <v>947957.5</v>
      </c>
      <c r="JL20" s="308">
        <v>1690848</v>
      </c>
      <c r="JM20" s="308">
        <v>2011579</v>
      </c>
      <c r="JN20" s="308">
        <v>2047069.2</v>
      </c>
      <c r="JO20" s="308">
        <v>3713980.9</v>
      </c>
      <c r="JP20" s="308">
        <v>1078758.46</v>
      </c>
      <c r="JQ20" s="308">
        <v>38586269.710000001</v>
      </c>
      <c r="JR20" s="308">
        <v>11636649.4</v>
      </c>
      <c r="JS20" s="308">
        <v>2949015.4</v>
      </c>
      <c r="JT20" s="308">
        <v>1755029.21</v>
      </c>
      <c r="JU20" s="308">
        <v>4841794.17</v>
      </c>
      <c r="JV20" s="308">
        <v>979911.65</v>
      </c>
      <c r="JW20" s="308">
        <v>11529774.85</v>
      </c>
      <c r="JX20" s="308">
        <v>3916403.55</v>
      </c>
      <c r="JY20" s="308">
        <v>2831517.94</v>
      </c>
      <c r="JZ20" s="308">
        <v>3195880.65</v>
      </c>
      <c r="KA20" s="308">
        <v>2943697.5</v>
      </c>
      <c r="KB20" s="308">
        <v>2424714.9</v>
      </c>
      <c r="KC20" s="308">
        <v>2467504.5</v>
      </c>
      <c r="KD20" s="308">
        <v>441574.45</v>
      </c>
      <c r="KE20" s="308">
        <v>2025267.91</v>
      </c>
      <c r="KF20" s="308">
        <v>60676383.600000001</v>
      </c>
      <c r="KG20" s="308">
        <v>7108335.2400000002</v>
      </c>
      <c r="KH20" s="308">
        <v>1873184.65</v>
      </c>
      <c r="KI20" s="308">
        <v>3514237.49</v>
      </c>
      <c r="KJ20" s="308">
        <v>2977324.12</v>
      </c>
      <c r="KK20" s="308">
        <v>2715170.02</v>
      </c>
      <c r="KL20" s="308">
        <v>9724316.1500000004</v>
      </c>
      <c r="KM20" s="308">
        <v>2044083</v>
      </c>
      <c r="KN20" s="308">
        <v>1667003.73</v>
      </c>
      <c r="KO20" s="308">
        <v>18563152.440000001</v>
      </c>
      <c r="KP20" s="308">
        <v>2518817</v>
      </c>
      <c r="KQ20" s="308">
        <v>3132551.81</v>
      </c>
      <c r="KR20" s="308">
        <v>6537910.25</v>
      </c>
      <c r="KS20" s="308">
        <v>2473428.5699999998</v>
      </c>
      <c r="KT20" s="308">
        <v>3498242</v>
      </c>
      <c r="KU20" s="308">
        <v>33688384.140000001</v>
      </c>
      <c r="KV20" s="308">
        <v>3513347.1</v>
      </c>
      <c r="KW20" s="308">
        <v>27135505.190000001</v>
      </c>
      <c r="KX20" s="308">
        <v>3192978</v>
      </c>
      <c r="KY20" s="308">
        <v>1451951.45</v>
      </c>
      <c r="KZ20" s="308">
        <v>7077917.5800000001</v>
      </c>
      <c r="LA20" s="308">
        <v>5459855.7699999996</v>
      </c>
      <c r="LB20" s="308">
        <v>3108596.78</v>
      </c>
      <c r="LC20" s="308">
        <v>3292649.27</v>
      </c>
      <c r="LD20" s="308">
        <v>2628279.2599999998</v>
      </c>
      <c r="LE20" s="308">
        <v>58711304.229999997</v>
      </c>
      <c r="LF20" s="308">
        <v>7554822.9000000004</v>
      </c>
      <c r="LG20" s="308">
        <v>8937871.9499999993</v>
      </c>
      <c r="LH20" s="308">
        <v>8598542.2400000002</v>
      </c>
      <c r="LI20" s="308">
        <v>2309738.62</v>
      </c>
      <c r="LJ20" s="308">
        <v>3554972.4</v>
      </c>
      <c r="LK20" s="308">
        <v>1867722.59</v>
      </c>
      <c r="LL20" s="308">
        <v>3590648.52</v>
      </c>
      <c r="LM20" s="308">
        <v>1747463.14</v>
      </c>
      <c r="LN20" s="308">
        <v>4649674.3899999997</v>
      </c>
      <c r="LO20" s="308">
        <v>1087147.3500000001</v>
      </c>
      <c r="LP20" s="308">
        <v>18313432.949999999</v>
      </c>
      <c r="LQ20" s="308">
        <v>3791853.95</v>
      </c>
      <c r="LR20" s="308">
        <v>1850194.31</v>
      </c>
      <c r="LS20" s="308">
        <v>116701463.89</v>
      </c>
      <c r="LT20" s="308">
        <v>23042361.440000001</v>
      </c>
      <c r="LU20" s="308">
        <v>28975004.530000001</v>
      </c>
      <c r="LV20" s="308">
        <v>12629743.09</v>
      </c>
      <c r="LW20" s="308">
        <v>6063101.3399999999</v>
      </c>
      <c r="LX20" s="308">
        <v>4445793.0999999996</v>
      </c>
      <c r="LY20" s="308">
        <v>3016159.5</v>
      </c>
      <c r="LZ20" s="308">
        <v>4449750.25</v>
      </c>
      <c r="MA20" s="308">
        <v>4191918.31</v>
      </c>
      <c r="MB20" s="308">
        <v>2830356</v>
      </c>
      <c r="MC20" s="308">
        <v>7683390.8300000001</v>
      </c>
      <c r="MD20" s="308">
        <v>2854018.5</v>
      </c>
      <c r="ME20" s="308">
        <v>81643949.909999996</v>
      </c>
      <c r="MF20" s="308">
        <v>4642401.91</v>
      </c>
      <c r="MG20" s="308">
        <v>2162259.34</v>
      </c>
      <c r="MH20" s="308">
        <v>2161807</v>
      </c>
      <c r="MI20" s="308">
        <v>2883216.76</v>
      </c>
      <c r="MJ20" s="308">
        <v>4869051.22</v>
      </c>
      <c r="MK20" s="308">
        <v>5197878</v>
      </c>
      <c r="ML20" s="308">
        <v>2611995</v>
      </c>
      <c r="MM20" s="308">
        <v>4474104</v>
      </c>
      <c r="MN20" s="308">
        <v>3012494</v>
      </c>
      <c r="MO20" s="308">
        <v>2843703.4</v>
      </c>
      <c r="MP20" s="308">
        <v>4509250.62</v>
      </c>
      <c r="MQ20" s="308">
        <v>48952316.950000003</v>
      </c>
      <c r="MR20" s="308">
        <v>3620258</v>
      </c>
      <c r="MS20" s="308">
        <v>3218357.5</v>
      </c>
      <c r="MT20" s="308">
        <v>4592675</v>
      </c>
      <c r="MU20" s="308">
        <v>3797091.45</v>
      </c>
      <c r="MV20" s="308">
        <v>3456948.18</v>
      </c>
      <c r="MW20" s="308">
        <v>5930407.75</v>
      </c>
      <c r="MX20" s="308">
        <v>4155573.11</v>
      </c>
      <c r="MY20" s="308">
        <v>3318295</v>
      </c>
      <c r="MZ20" s="308">
        <v>801026.5</v>
      </c>
      <c r="NA20" s="308">
        <v>490646.1</v>
      </c>
      <c r="NB20" s="308">
        <v>128111472.41</v>
      </c>
      <c r="NC20" s="308">
        <v>11003633</v>
      </c>
      <c r="ND20" s="308">
        <v>2480416.14</v>
      </c>
      <c r="NE20" s="308">
        <v>23235782.920000002</v>
      </c>
      <c r="NF20" s="308">
        <v>1787277.06</v>
      </c>
      <c r="NG20" s="308">
        <v>9111185.4000000004</v>
      </c>
      <c r="NH20" s="308">
        <v>13746882.75</v>
      </c>
      <c r="NI20" s="308">
        <v>16461499.48</v>
      </c>
      <c r="NJ20" s="308">
        <v>430504</v>
      </c>
      <c r="NK20" s="308">
        <v>4298799.54</v>
      </c>
      <c r="NL20" s="308">
        <v>3479202</v>
      </c>
      <c r="NM20" s="308">
        <v>3076860.88</v>
      </c>
      <c r="NN20" s="308">
        <v>21402216.100000001</v>
      </c>
      <c r="NO20" s="308">
        <v>3773311.39</v>
      </c>
      <c r="NP20" s="308">
        <v>3113825.81</v>
      </c>
      <c r="NQ20" s="308">
        <v>0</v>
      </c>
      <c r="NR20" s="308">
        <v>1923889</v>
      </c>
      <c r="NS20" s="308">
        <v>339715.54</v>
      </c>
      <c r="NT20" s="308">
        <v>2196261.52</v>
      </c>
      <c r="NU20" s="308">
        <v>29385526.710000001</v>
      </c>
      <c r="NV20" s="308">
        <v>19861389</v>
      </c>
      <c r="NW20" s="308">
        <v>2588633.9</v>
      </c>
      <c r="NX20" s="308">
        <v>1311808</v>
      </c>
      <c r="NY20" s="308">
        <v>5258000</v>
      </c>
      <c r="NZ20" s="308">
        <v>3402351.1</v>
      </c>
      <c r="OA20" s="308">
        <v>1870443.2000000002</v>
      </c>
      <c r="OB20" s="308">
        <v>44742246.07</v>
      </c>
      <c r="OC20" s="308">
        <v>9927118.7200000007</v>
      </c>
      <c r="OD20" s="308">
        <v>3437876.69</v>
      </c>
      <c r="OE20" s="308">
        <v>15787094.1</v>
      </c>
      <c r="OF20" s="308">
        <v>2302951.7999999998</v>
      </c>
      <c r="OG20" s="308">
        <v>3528361.02</v>
      </c>
      <c r="OH20" s="308">
        <v>4296171.3499999996</v>
      </c>
      <c r="OI20" s="308">
        <v>2322416.15</v>
      </c>
      <c r="OJ20" s="308">
        <v>1406319.01</v>
      </c>
      <c r="OK20" s="308">
        <v>56231221.990000002</v>
      </c>
      <c r="OL20" s="308">
        <v>8520971.8900000006</v>
      </c>
      <c r="OM20" s="308">
        <v>15983120.49</v>
      </c>
      <c r="ON20" s="308">
        <v>7136658.7800000003</v>
      </c>
      <c r="OO20" s="308">
        <v>6515755.5999999996</v>
      </c>
      <c r="OP20" s="308">
        <v>2004691.64</v>
      </c>
      <c r="OQ20" s="308">
        <v>30498968.52</v>
      </c>
      <c r="OR20" s="308">
        <v>2869721.96</v>
      </c>
      <c r="OS20" s="308">
        <v>1781640.99</v>
      </c>
      <c r="OT20" s="308">
        <v>7629114.6799999997</v>
      </c>
      <c r="OU20" s="308">
        <v>3963351.7399999998</v>
      </c>
      <c r="OV20" s="308">
        <v>14529861.609999999</v>
      </c>
      <c r="OW20" s="308">
        <v>2645678.61</v>
      </c>
      <c r="OX20" s="308">
        <v>1190580.6100000001</v>
      </c>
      <c r="OY20" s="308">
        <v>1967181</v>
      </c>
      <c r="OZ20" s="308">
        <v>43244489.75</v>
      </c>
      <c r="PA20" s="308">
        <v>3837874.37</v>
      </c>
      <c r="PB20" s="308">
        <v>13219957.800000001</v>
      </c>
      <c r="PC20" s="308">
        <v>2172696.73</v>
      </c>
      <c r="PD20" s="308">
        <v>7263573.3600000003</v>
      </c>
      <c r="PE20" s="308">
        <v>11078621.6</v>
      </c>
      <c r="PF20" s="308">
        <v>3425134</v>
      </c>
      <c r="PG20" s="308">
        <v>2574680.61</v>
      </c>
      <c r="PH20" s="308">
        <v>6274201.7000000002</v>
      </c>
      <c r="PI20" s="308">
        <v>3401487.15</v>
      </c>
      <c r="PJ20" s="308">
        <v>7434300.5</v>
      </c>
      <c r="PK20" s="308">
        <v>9685307.2300000004</v>
      </c>
      <c r="PL20" s="308">
        <v>2027601.15</v>
      </c>
      <c r="PM20" s="308">
        <v>11782143.25</v>
      </c>
      <c r="PN20" s="308">
        <v>270</v>
      </c>
      <c r="PO20" s="308">
        <v>1583715.2</v>
      </c>
      <c r="PP20" s="308">
        <v>1872256</v>
      </c>
      <c r="PQ20" s="308">
        <v>1498004</v>
      </c>
      <c r="PR20" s="308">
        <v>98954520.189999998</v>
      </c>
      <c r="PS20" s="308">
        <v>2809037.47</v>
      </c>
      <c r="PT20" s="308">
        <v>3475117.38</v>
      </c>
      <c r="PU20" s="308">
        <v>8824645.9000000004</v>
      </c>
      <c r="PV20" s="308">
        <v>20469407.84</v>
      </c>
      <c r="PW20" s="308">
        <v>3521736.05</v>
      </c>
      <c r="PX20" s="308">
        <v>7052459.6399999997</v>
      </c>
      <c r="PY20" s="308">
        <v>1521802.69</v>
      </c>
      <c r="PZ20" s="308">
        <v>7918884.04</v>
      </c>
      <c r="QA20" s="308">
        <v>1793488.63</v>
      </c>
      <c r="QB20" s="308">
        <v>11317242</v>
      </c>
      <c r="QC20" s="308">
        <v>2081896.49</v>
      </c>
      <c r="QD20" s="308">
        <v>4272193.2300000004</v>
      </c>
      <c r="QE20" s="308">
        <v>2840635</v>
      </c>
      <c r="QF20" s="308">
        <v>7455908.4299999997</v>
      </c>
      <c r="QG20" s="308">
        <v>4895129.8600000003</v>
      </c>
      <c r="QH20" s="308">
        <v>1974158.82</v>
      </c>
      <c r="QI20" s="308">
        <v>2768168.4</v>
      </c>
      <c r="QJ20" s="308">
        <v>1596941.74</v>
      </c>
      <c r="QK20" s="308">
        <v>4116358.02</v>
      </c>
      <c r="QL20" s="308">
        <v>5663042.2000000002</v>
      </c>
      <c r="QM20" s="308">
        <v>1467337.07</v>
      </c>
      <c r="QN20" s="308">
        <v>312427.57</v>
      </c>
      <c r="QO20" s="308">
        <v>398675</v>
      </c>
      <c r="QP20" s="308">
        <v>107965.64</v>
      </c>
      <c r="QQ20" s="308">
        <v>287261</v>
      </c>
      <c r="QR20" s="308">
        <v>42279722.530000001</v>
      </c>
      <c r="QS20" s="308">
        <v>1299038</v>
      </c>
      <c r="QT20" s="308">
        <v>6235308.4000000004</v>
      </c>
      <c r="QU20" s="308">
        <v>2679355</v>
      </c>
      <c r="QV20" s="308">
        <v>2713530</v>
      </c>
      <c r="QW20" s="308">
        <v>11432599.810000001</v>
      </c>
      <c r="QX20" s="308">
        <v>6182751.54</v>
      </c>
      <c r="QY20" s="308">
        <v>3034221.75</v>
      </c>
      <c r="QZ20" s="308">
        <v>6708166.5</v>
      </c>
      <c r="RA20" s="308">
        <v>1566996.45</v>
      </c>
      <c r="RB20" s="308">
        <v>3954297.67</v>
      </c>
      <c r="RC20" s="308">
        <v>1452737.58</v>
      </c>
      <c r="RD20" s="308">
        <v>1101693</v>
      </c>
      <c r="RE20" s="308">
        <v>44445730.619999997</v>
      </c>
      <c r="RF20" s="308">
        <v>13903320.75</v>
      </c>
      <c r="RG20" s="308">
        <v>7517959</v>
      </c>
      <c r="RH20" s="308">
        <v>6172559.5999999996</v>
      </c>
      <c r="RI20" s="308">
        <v>4798083.5</v>
      </c>
      <c r="RJ20" s="308">
        <v>6474165.0499999998</v>
      </c>
      <c r="RK20" s="308">
        <v>21360911.719999999</v>
      </c>
      <c r="RL20" s="308">
        <v>3872250</v>
      </c>
      <c r="RM20" s="308">
        <v>5322410.24</v>
      </c>
      <c r="RN20" s="308">
        <v>13781149.039999999</v>
      </c>
      <c r="RO20" s="308">
        <v>7801700</v>
      </c>
      <c r="RP20" s="308">
        <v>1461889</v>
      </c>
      <c r="RQ20" s="308">
        <v>1718601.49</v>
      </c>
      <c r="RR20" s="308">
        <v>8307740.3200000003</v>
      </c>
      <c r="RS20" s="308">
        <v>2845488</v>
      </c>
      <c r="RT20" s="308">
        <v>4629185</v>
      </c>
      <c r="RU20" s="308">
        <v>5301427</v>
      </c>
      <c r="RV20" s="308">
        <v>1743011.4</v>
      </c>
      <c r="RW20" s="308">
        <v>1915188.5</v>
      </c>
      <c r="RX20" s="308">
        <v>954980</v>
      </c>
      <c r="RY20" s="308">
        <v>25321004.59</v>
      </c>
      <c r="RZ20" s="308">
        <v>2998996</v>
      </c>
      <c r="SA20" s="308">
        <v>2348963.7400000002</v>
      </c>
      <c r="SB20" s="308">
        <v>3023343.75</v>
      </c>
      <c r="SC20" s="308">
        <v>1852219</v>
      </c>
      <c r="SD20" s="308">
        <v>2598466.5499999998</v>
      </c>
      <c r="SE20" s="308">
        <v>4285050.1399999997</v>
      </c>
      <c r="SF20" s="308">
        <v>5178796.45</v>
      </c>
      <c r="SG20" s="308">
        <v>3270461.67</v>
      </c>
      <c r="SH20" s="308">
        <v>3487777.01</v>
      </c>
      <c r="SI20" s="308">
        <v>6923899</v>
      </c>
      <c r="SJ20" s="308">
        <v>1539870</v>
      </c>
      <c r="SK20" s="308">
        <v>15354134.789999999</v>
      </c>
      <c r="SL20" s="308">
        <v>3744714.49</v>
      </c>
      <c r="SM20" s="308">
        <v>3149404.6</v>
      </c>
      <c r="SN20" s="308">
        <v>5579672.0499999998</v>
      </c>
      <c r="SO20" s="308">
        <v>2870949.75</v>
      </c>
      <c r="SP20" s="308">
        <v>2275613.6</v>
      </c>
      <c r="SQ20" s="308">
        <v>2867880</v>
      </c>
      <c r="SR20" s="308">
        <v>946885</v>
      </c>
      <c r="SS20" s="308">
        <v>31967642.469999999</v>
      </c>
      <c r="ST20" s="308">
        <v>2616922.48</v>
      </c>
      <c r="SU20" s="308">
        <v>3586393.91</v>
      </c>
      <c r="SV20" s="308">
        <v>3197882.53</v>
      </c>
      <c r="SW20" s="308">
        <v>2030608.5</v>
      </c>
      <c r="SX20" s="308">
        <v>2062394.46</v>
      </c>
      <c r="SY20" s="308">
        <v>5162227.26</v>
      </c>
      <c r="SZ20" s="308">
        <v>8472572</v>
      </c>
      <c r="TA20" s="308">
        <v>1960017.98</v>
      </c>
      <c r="TB20" s="308">
        <v>2595967.54</v>
      </c>
      <c r="TC20" s="308">
        <v>3853770.9</v>
      </c>
      <c r="TD20" s="308">
        <v>4715370.05</v>
      </c>
      <c r="TE20" s="308">
        <v>4078765.19</v>
      </c>
      <c r="TF20" s="308">
        <v>1889743.62</v>
      </c>
      <c r="TG20" s="308">
        <v>50207068.609999999</v>
      </c>
      <c r="TH20" s="308">
        <v>2349403.6</v>
      </c>
      <c r="TI20" s="308">
        <v>1947137</v>
      </c>
      <c r="TJ20" s="308">
        <v>6039471.4800000004</v>
      </c>
      <c r="TK20" s="308">
        <v>9640408.0199999996</v>
      </c>
      <c r="TL20" s="308">
        <v>4331618.3099999996</v>
      </c>
      <c r="TM20" s="308">
        <v>1189226.94</v>
      </c>
      <c r="TN20" s="308">
        <v>10443289.23</v>
      </c>
      <c r="TO20" s="308">
        <v>2074880.49</v>
      </c>
      <c r="TP20" s="308">
        <v>4791314.09</v>
      </c>
      <c r="TQ20" s="308">
        <v>6062445.4100000001</v>
      </c>
      <c r="TR20" s="308">
        <v>2580378.5499999998</v>
      </c>
      <c r="TS20" s="308">
        <v>1850682.5</v>
      </c>
      <c r="TT20" s="308">
        <v>2661999</v>
      </c>
      <c r="TU20" s="308">
        <v>2695472.25</v>
      </c>
      <c r="TV20" s="308">
        <v>2169204.75</v>
      </c>
      <c r="TW20" s="308">
        <v>23236070.620000001</v>
      </c>
      <c r="TX20" s="308">
        <v>2257841.2400000002</v>
      </c>
      <c r="TY20" s="308">
        <v>21420710.469999999</v>
      </c>
      <c r="TZ20" s="308">
        <v>6117532.9699999997</v>
      </c>
      <c r="UA20" s="308">
        <v>2200325.5</v>
      </c>
      <c r="UB20" s="308">
        <v>2422055</v>
      </c>
      <c r="UC20" s="308">
        <v>14876295.189999999</v>
      </c>
      <c r="UD20" s="308">
        <v>1792229</v>
      </c>
      <c r="UE20" s="308">
        <v>1054894.22</v>
      </c>
      <c r="UF20" s="308">
        <v>2108597.5</v>
      </c>
      <c r="UG20" s="308">
        <v>436824.93</v>
      </c>
      <c r="UH20" s="308">
        <v>29551328.960000001</v>
      </c>
      <c r="UI20" s="308">
        <v>4884803.1500000004</v>
      </c>
      <c r="UJ20" s="308">
        <v>3970328.55</v>
      </c>
      <c r="UK20" s="308">
        <v>8018115</v>
      </c>
      <c r="UL20" s="308">
        <v>3964714</v>
      </c>
      <c r="UM20" s="308">
        <v>778224.68</v>
      </c>
      <c r="UN20" s="308">
        <v>77786577.349999994</v>
      </c>
      <c r="UO20" s="308">
        <v>4412375</v>
      </c>
      <c r="UP20" s="308">
        <v>3052550.2</v>
      </c>
      <c r="UQ20" s="308">
        <v>16910166.41</v>
      </c>
      <c r="UR20" s="308">
        <v>672592.45</v>
      </c>
      <c r="US20" s="308">
        <v>2792732.91</v>
      </c>
      <c r="UT20" s="308">
        <v>11918737.800000001</v>
      </c>
      <c r="UU20" s="308">
        <v>2262027.5</v>
      </c>
      <c r="UV20" s="308">
        <v>3153377</v>
      </c>
      <c r="UW20" s="308">
        <v>2725703.74</v>
      </c>
      <c r="UX20" s="308">
        <v>3945299</v>
      </c>
      <c r="UY20" s="308">
        <v>11662548.109999999</v>
      </c>
      <c r="UZ20" s="308">
        <v>4173269.85</v>
      </c>
      <c r="VA20" s="308">
        <v>7575925.2199999997</v>
      </c>
      <c r="VB20" s="308">
        <v>1659759.4</v>
      </c>
      <c r="VC20" s="308">
        <v>2040473.53</v>
      </c>
      <c r="VD20" s="308">
        <v>1713334.6</v>
      </c>
      <c r="VE20" s="308">
        <v>1381581.99</v>
      </c>
      <c r="VF20" s="308">
        <v>8496990.3900000006</v>
      </c>
      <c r="VG20" s="308">
        <v>1322881</v>
      </c>
      <c r="VH20" s="308">
        <v>888359.84</v>
      </c>
      <c r="VI20" s="308">
        <v>1474342</v>
      </c>
      <c r="VJ20" s="308">
        <v>60104740.5</v>
      </c>
      <c r="VK20" s="308">
        <v>4195612</v>
      </c>
      <c r="VL20" s="308">
        <v>2483302.5099999998</v>
      </c>
      <c r="VM20" s="308">
        <v>15599786.4</v>
      </c>
      <c r="VN20" s="308">
        <v>10488427.800000001</v>
      </c>
      <c r="VO20" s="308">
        <v>7668732.1100000003</v>
      </c>
      <c r="VP20" s="308">
        <v>2983258.21</v>
      </c>
      <c r="VQ20" s="308">
        <v>4181805.23</v>
      </c>
      <c r="VR20" s="308">
        <v>3096738.56</v>
      </c>
      <c r="VS20" s="308">
        <v>22575200.48</v>
      </c>
      <c r="VT20" s="308">
        <v>4116872.5</v>
      </c>
      <c r="VU20" s="308">
        <v>6376531</v>
      </c>
      <c r="VV20" s="308">
        <v>5594078</v>
      </c>
      <c r="VW20" s="308">
        <v>2350264.65</v>
      </c>
      <c r="VX20" s="308">
        <v>2466595.6</v>
      </c>
      <c r="VY20" s="308">
        <v>198550715.30000001</v>
      </c>
      <c r="VZ20" s="308">
        <v>4424335.2699999996</v>
      </c>
      <c r="WA20" s="308">
        <v>5539850.1600000001</v>
      </c>
      <c r="WB20" s="308">
        <v>4165710.16</v>
      </c>
      <c r="WC20" s="308">
        <v>2495969.04</v>
      </c>
      <c r="WD20" s="308">
        <v>4406117.24</v>
      </c>
      <c r="WE20" s="308">
        <v>8108743.3700000001</v>
      </c>
      <c r="WF20" s="308">
        <v>8270926.8300000001</v>
      </c>
      <c r="WG20" s="308">
        <v>6065842.4800000004</v>
      </c>
      <c r="WH20" s="308">
        <v>6931451.7000000002</v>
      </c>
      <c r="WI20" s="308">
        <v>2414922.89</v>
      </c>
      <c r="WJ20" s="308">
        <v>12235356.1</v>
      </c>
      <c r="WK20" s="308">
        <v>10478280.74</v>
      </c>
      <c r="WL20" s="308">
        <v>5713707.5</v>
      </c>
      <c r="WM20" s="308">
        <v>13035581.949999999</v>
      </c>
      <c r="WN20" s="308">
        <v>5675148.75</v>
      </c>
      <c r="WO20" s="308">
        <v>6420353.5199999996</v>
      </c>
      <c r="WP20" s="308">
        <v>9918753.8499999996</v>
      </c>
      <c r="WQ20" s="308">
        <v>3534842.59</v>
      </c>
      <c r="WR20" s="308">
        <v>9348924.7599999998</v>
      </c>
      <c r="WS20" s="308">
        <v>23581919.629999999</v>
      </c>
      <c r="WT20" s="308">
        <v>5592768.5</v>
      </c>
      <c r="WU20" s="308">
        <v>2181948.62</v>
      </c>
      <c r="WV20" s="308">
        <v>2625922.88</v>
      </c>
      <c r="WW20" s="308">
        <v>3183999.99</v>
      </c>
      <c r="WX20" s="308">
        <v>2009645.13</v>
      </c>
      <c r="WY20" s="308">
        <v>2182577.31</v>
      </c>
      <c r="WZ20" s="308">
        <v>1877905.2</v>
      </c>
      <c r="XA20" s="308">
        <v>14661761.5</v>
      </c>
      <c r="XB20" s="308">
        <v>2451396.94</v>
      </c>
      <c r="XC20" s="308">
        <v>939932.65</v>
      </c>
      <c r="XD20" s="308">
        <v>548924.12</v>
      </c>
      <c r="XE20" s="308">
        <v>1321739.8500000001</v>
      </c>
      <c r="XF20" s="308">
        <v>52379265.710000001</v>
      </c>
      <c r="XG20" s="308">
        <v>5349519.16</v>
      </c>
      <c r="XH20" s="308">
        <v>4725737.3</v>
      </c>
      <c r="XI20" s="308">
        <v>21318285.800000001</v>
      </c>
      <c r="XJ20" s="308">
        <v>4536098</v>
      </c>
      <c r="XK20" s="308">
        <v>4543424.93</v>
      </c>
      <c r="XL20" s="308">
        <v>9752950</v>
      </c>
      <c r="XM20" s="308">
        <v>2842734.15</v>
      </c>
      <c r="XN20" s="308">
        <v>2988257.7</v>
      </c>
      <c r="XO20" s="308">
        <v>10195831.9</v>
      </c>
      <c r="XP20" s="308">
        <v>5964683.1799999997</v>
      </c>
      <c r="XQ20" s="308">
        <v>2593529.4</v>
      </c>
      <c r="XR20" s="308">
        <v>2474560.6</v>
      </c>
      <c r="XS20" s="308">
        <v>4060127</v>
      </c>
      <c r="XT20" s="308">
        <v>2130142.9</v>
      </c>
      <c r="XU20" s="308">
        <v>1929374</v>
      </c>
      <c r="XV20" s="308">
        <v>2029521.5</v>
      </c>
      <c r="XW20" s="308">
        <v>2741438.5</v>
      </c>
      <c r="XX20" s="308">
        <v>2547394.4900000002</v>
      </c>
      <c r="XY20" s="308">
        <v>1882129.36</v>
      </c>
      <c r="XZ20" s="308">
        <v>3514188.53</v>
      </c>
      <c r="YA20" s="308">
        <v>1830678</v>
      </c>
      <c r="YB20" s="308">
        <v>1961195.04</v>
      </c>
      <c r="YC20" s="308">
        <v>73333935.75</v>
      </c>
      <c r="YD20" s="308">
        <v>5077930.95</v>
      </c>
      <c r="YE20" s="308">
        <v>15127690.66</v>
      </c>
      <c r="YF20" s="308">
        <v>2853654.6</v>
      </c>
      <c r="YG20" s="308">
        <v>24165140</v>
      </c>
      <c r="YH20" s="308">
        <v>4922139.04</v>
      </c>
      <c r="YI20" s="308">
        <v>8246809.2000000002</v>
      </c>
      <c r="YJ20" s="308">
        <v>3257043.9</v>
      </c>
      <c r="YK20" s="308">
        <v>21440204.620000001</v>
      </c>
      <c r="YL20" s="308">
        <v>16857028.73</v>
      </c>
      <c r="YM20" s="308">
        <v>5477409.8700000001</v>
      </c>
      <c r="YN20" s="308">
        <v>3508828</v>
      </c>
      <c r="YO20" s="308">
        <v>2903039.75</v>
      </c>
      <c r="YP20" s="308">
        <v>3214433</v>
      </c>
      <c r="YQ20" s="308">
        <v>1855440</v>
      </c>
      <c r="YR20" s="308">
        <v>1255872</v>
      </c>
      <c r="YS20" s="308">
        <v>2242844.9</v>
      </c>
      <c r="YT20" s="308">
        <v>22528669.699999999</v>
      </c>
      <c r="YU20" s="308">
        <v>1925499.34</v>
      </c>
      <c r="YV20" s="308">
        <v>2668180</v>
      </c>
      <c r="YW20" s="308">
        <v>2233006.9900000002</v>
      </c>
      <c r="YX20" s="308">
        <v>3445023.23</v>
      </c>
      <c r="YY20" s="308">
        <v>1476013</v>
      </c>
      <c r="YZ20" s="308">
        <v>2690661</v>
      </c>
      <c r="ZA20" s="308">
        <v>9820889.1400000006</v>
      </c>
      <c r="ZB20" s="308">
        <v>1239180.5</v>
      </c>
      <c r="ZC20" s="308">
        <v>4211426.1500000004</v>
      </c>
      <c r="ZD20" s="308">
        <v>3510459</v>
      </c>
      <c r="ZE20" s="308">
        <v>1874347.3</v>
      </c>
      <c r="ZF20" s="308">
        <v>3925969</v>
      </c>
      <c r="ZG20" s="308">
        <v>1654893</v>
      </c>
      <c r="ZH20" s="308">
        <v>1791112.33</v>
      </c>
      <c r="ZI20" s="308">
        <v>7433964</v>
      </c>
      <c r="ZJ20" s="308">
        <v>66604311.200000003</v>
      </c>
      <c r="ZK20" s="308">
        <v>1744811.35</v>
      </c>
      <c r="ZL20" s="308">
        <v>6836747.21</v>
      </c>
      <c r="ZM20" s="308">
        <v>17232919.260000002</v>
      </c>
      <c r="ZN20" s="308">
        <v>6926684.2999999998</v>
      </c>
      <c r="ZO20" s="308">
        <v>2883253.73</v>
      </c>
      <c r="ZP20" s="308">
        <v>3852248.5</v>
      </c>
      <c r="ZQ20" s="308">
        <v>7810028.9000000004</v>
      </c>
      <c r="ZR20" s="308">
        <v>4950290.4000000004</v>
      </c>
      <c r="ZS20" s="308">
        <v>9529140.8699999992</v>
      </c>
      <c r="ZT20" s="308">
        <v>382278.25</v>
      </c>
      <c r="ZU20" s="308">
        <v>2299546.7000000002</v>
      </c>
      <c r="ZV20" s="308">
        <v>3113249.4</v>
      </c>
      <c r="ZW20" s="308">
        <v>4951098.59</v>
      </c>
      <c r="ZX20" s="308">
        <v>1797081.52</v>
      </c>
      <c r="ZY20" s="308">
        <v>2708705.67</v>
      </c>
      <c r="ZZ20" s="308">
        <v>2409763.56</v>
      </c>
      <c r="AAA20" s="308">
        <v>1328163</v>
      </c>
      <c r="AAB20" s="308">
        <v>2823561.75</v>
      </c>
      <c r="AAC20" s="308">
        <v>1880065.75</v>
      </c>
      <c r="AAD20" s="308">
        <v>2017589.37</v>
      </c>
      <c r="AAE20" s="308">
        <v>1072932.81</v>
      </c>
      <c r="AAF20" s="308">
        <v>20614119.859999999</v>
      </c>
      <c r="AAG20" s="308">
        <v>2468314.2000000002</v>
      </c>
      <c r="AAH20" s="308">
        <v>3712635.6</v>
      </c>
      <c r="AAI20" s="308">
        <v>2575322</v>
      </c>
      <c r="AAJ20" s="308">
        <v>1883116.7</v>
      </c>
      <c r="AAK20" s="308">
        <v>4085129</v>
      </c>
      <c r="AAL20" s="308">
        <v>2796511.81</v>
      </c>
      <c r="AAM20" s="308">
        <v>146623373.65000001</v>
      </c>
      <c r="AAN20" s="308">
        <v>2808578.25</v>
      </c>
      <c r="AAO20" s="308">
        <v>1928684.4</v>
      </c>
      <c r="AAP20" s="308">
        <v>5658177.1900000004</v>
      </c>
      <c r="AAQ20" s="308">
        <v>4524703.5599999996</v>
      </c>
      <c r="AAR20" s="308">
        <v>2217280.15</v>
      </c>
      <c r="AAS20" s="308">
        <v>4644854.96</v>
      </c>
      <c r="AAT20" s="308">
        <v>4267857.41</v>
      </c>
      <c r="AAU20" s="308">
        <v>15829535.140000001</v>
      </c>
      <c r="AAV20" s="308">
        <v>2152319.3199999998</v>
      </c>
      <c r="AAW20" s="308">
        <v>4001546.39</v>
      </c>
      <c r="AAX20" s="308">
        <v>16458650.279999999</v>
      </c>
      <c r="AAY20" s="308">
        <v>10473124.07</v>
      </c>
      <c r="AAZ20" s="308">
        <v>1593235.73</v>
      </c>
      <c r="ABA20" s="308">
        <v>2549657.35</v>
      </c>
      <c r="ABB20" s="308">
        <v>2419559.5</v>
      </c>
      <c r="ABC20" s="308">
        <v>1517543.95</v>
      </c>
      <c r="ABD20" s="308">
        <v>2505931.5499999998</v>
      </c>
      <c r="ABE20" s="308">
        <v>2196353.7599999998</v>
      </c>
      <c r="ABF20" s="308">
        <v>19922733.050000001</v>
      </c>
      <c r="ABG20" s="308">
        <v>17965040.18</v>
      </c>
      <c r="ABH20" s="308">
        <v>1784487.75</v>
      </c>
      <c r="ABI20" s="308">
        <v>1553344.5</v>
      </c>
      <c r="ABJ20" s="308">
        <v>1999407.36</v>
      </c>
      <c r="ABK20" s="308">
        <v>1223070.55</v>
      </c>
      <c r="ABL20" s="308">
        <v>549882.68000000005</v>
      </c>
      <c r="ABM20" s="308">
        <v>22341303.300000001</v>
      </c>
      <c r="ABN20" s="308">
        <v>3700185</v>
      </c>
      <c r="ABO20" s="308">
        <v>1971578.92</v>
      </c>
      <c r="ABP20" s="308">
        <v>5180731.6399999997</v>
      </c>
      <c r="ABQ20" s="308">
        <v>6915784.9500000002</v>
      </c>
      <c r="ABR20" s="308">
        <v>3101825.5</v>
      </c>
      <c r="ABS20" s="308">
        <v>2052241</v>
      </c>
      <c r="ABT20" s="308">
        <v>4179800.3</v>
      </c>
      <c r="ABU20" s="308">
        <v>873926</v>
      </c>
      <c r="ABV20" s="308">
        <v>35058339.530000001</v>
      </c>
      <c r="ABW20" s="308">
        <v>5538887</v>
      </c>
      <c r="ABX20" s="308">
        <v>3459776.5</v>
      </c>
      <c r="ABY20" s="308">
        <v>2639950</v>
      </c>
      <c r="ABZ20" s="308">
        <v>1975689.7</v>
      </c>
      <c r="ACA20" s="308">
        <v>7587234.9100000001</v>
      </c>
      <c r="ACB20" s="308">
        <v>2678192.7999999998</v>
      </c>
      <c r="ACC20" s="308">
        <v>2638951.91</v>
      </c>
      <c r="ACD20" s="308">
        <v>1730435.61</v>
      </c>
      <c r="ACE20" s="308">
        <v>4181415</v>
      </c>
      <c r="ACF20" s="308">
        <v>1834249.31</v>
      </c>
      <c r="ACG20" s="308">
        <v>52123116.259999998</v>
      </c>
      <c r="ACH20" s="308">
        <v>3610335</v>
      </c>
      <c r="ACI20" s="308">
        <v>4279917.54</v>
      </c>
      <c r="ACJ20" s="308">
        <v>5125961.67</v>
      </c>
      <c r="ACK20" s="308">
        <v>3417368.06</v>
      </c>
      <c r="ACL20" s="308">
        <v>4278681</v>
      </c>
      <c r="ACM20" s="308">
        <v>4642389</v>
      </c>
      <c r="ACN20" s="308">
        <v>15587468.560000001</v>
      </c>
      <c r="ACO20" s="308">
        <v>21639869.579999998</v>
      </c>
      <c r="ACP20" s="308">
        <v>2952746</v>
      </c>
      <c r="ACQ20" s="308">
        <v>5600396.5</v>
      </c>
      <c r="ACR20" s="308">
        <v>4510594.1100000003</v>
      </c>
      <c r="ACS20" s="308">
        <v>3597060.37</v>
      </c>
      <c r="ACT20" s="308">
        <v>15662010.699999999</v>
      </c>
      <c r="ACU20" s="308">
        <v>5057315</v>
      </c>
      <c r="ACV20" s="308">
        <v>3669586.65</v>
      </c>
      <c r="ACW20" s="308">
        <v>3291561</v>
      </c>
      <c r="ACX20" s="308">
        <v>2762177.6</v>
      </c>
      <c r="ACY20" s="308">
        <v>2638737</v>
      </c>
      <c r="ACZ20" s="308">
        <v>3370972.4</v>
      </c>
      <c r="ADA20" s="308">
        <v>901344</v>
      </c>
      <c r="ADB20" s="308">
        <v>389453</v>
      </c>
      <c r="ADC20" s="308">
        <v>1800269</v>
      </c>
      <c r="ADD20" s="308">
        <v>15859052.960000001</v>
      </c>
      <c r="ADE20" s="308">
        <v>11462429.33</v>
      </c>
      <c r="ADF20" s="308">
        <v>581101.6</v>
      </c>
      <c r="ADG20" s="308">
        <v>1685819.5</v>
      </c>
      <c r="ADH20" s="308">
        <v>3589076.29</v>
      </c>
      <c r="ADI20" s="308">
        <v>1059682.1000000001</v>
      </c>
      <c r="ADJ20" s="308">
        <v>1951624.23</v>
      </c>
      <c r="ADK20" s="308">
        <v>2234724.67</v>
      </c>
      <c r="ADL20" s="308">
        <v>2564245</v>
      </c>
      <c r="ADM20" s="308">
        <v>107336311.59</v>
      </c>
      <c r="ADN20" s="308">
        <v>6070245.5199999996</v>
      </c>
      <c r="ADO20" s="308">
        <v>5208271.71</v>
      </c>
      <c r="ADP20" s="308">
        <v>20490911.68</v>
      </c>
      <c r="ADQ20" s="308">
        <v>1191268.3</v>
      </c>
      <c r="ADR20" s="308">
        <v>1515563.25</v>
      </c>
      <c r="ADS20" s="308">
        <v>3971605.3</v>
      </c>
      <c r="ADT20" s="308">
        <v>1074320</v>
      </c>
      <c r="ADU20" s="308">
        <v>79702020.060000002</v>
      </c>
      <c r="ADV20" s="308">
        <v>11217069.35</v>
      </c>
      <c r="ADW20" s="308">
        <v>8080219.9800000004</v>
      </c>
      <c r="ADX20" s="308">
        <v>2289186</v>
      </c>
      <c r="ADY20" s="308">
        <v>3178113.05</v>
      </c>
      <c r="ADZ20" s="308">
        <v>4697171.45</v>
      </c>
      <c r="AEA20" s="308">
        <v>2872530.2</v>
      </c>
      <c r="AEB20" s="308">
        <v>2695648.99</v>
      </c>
      <c r="AEC20" s="308">
        <v>1975309</v>
      </c>
      <c r="AED20" s="308">
        <v>2128690.02</v>
      </c>
      <c r="AEE20" s="308">
        <v>2984027.29</v>
      </c>
      <c r="AEF20" s="308">
        <v>9520360.0099999998</v>
      </c>
      <c r="AEG20" s="308">
        <v>2182972.9900000002</v>
      </c>
      <c r="AEH20" s="308">
        <v>3797784.45</v>
      </c>
      <c r="AEI20" s="308">
        <v>3637174.65</v>
      </c>
      <c r="AEJ20" s="308">
        <v>3979892.38</v>
      </c>
      <c r="AEK20" s="308">
        <v>2280017.5499999998</v>
      </c>
      <c r="AEL20" s="308">
        <v>6113658</v>
      </c>
      <c r="AEM20" s="308">
        <v>1719769.6</v>
      </c>
      <c r="AEN20" s="308">
        <v>4834330.0999999996</v>
      </c>
      <c r="AEO20" s="308">
        <v>59486639.5</v>
      </c>
      <c r="AEP20" s="308">
        <v>7571696.4800000004</v>
      </c>
      <c r="AEQ20" s="308">
        <v>5135057.3499999996</v>
      </c>
      <c r="AER20" s="308">
        <v>5358368.75</v>
      </c>
      <c r="AES20" s="308">
        <v>3262630.5</v>
      </c>
      <c r="AET20" s="308">
        <v>9723178.1699999999</v>
      </c>
      <c r="AEU20" s="308">
        <v>2596522</v>
      </c>
      <c r="AEV20" s="308">
        <v>5633273.7999999998</v>
      </c>
      <c r="AEW20" s="308">
        <v>1950827.8</v>
      </c>
      <c r="AEX20" s="308">
        <v>2373210.17</v>
      </c>
      <c r="AEY20" s="308">
        <v>27970459.960000001</v>
      </c>
      <c r="AEZ20" s="308">
        <v>13615876.800000001</v>
      </c>
      <c r="AFA20" s="308">
        <v>12136446</v>
      </c>
      <c r="AFB20" s="308">
        <v>5487587.5</v>
      </c>
      <c r="AFC20" s="308">
        <v>14964373.050000001</v>
      </c>
      <c r="AFD20" s="308">
        <v>8502691.0500000007</v>
      </c>
      <c r="AFE20" s="308">
        <v>4911175</v>
      </c>
      <c r="AFF20" s="308">
        <v>2943597.5</v>
      </c>
      <c r="AFG20" s="308">
        <v>3913501</v>
      </c>
      <c r="AFH20" s="308">
        <v>4538991</v>
      </c>
      <c r="AFI20" s="308">
        <v>5511901</v>
      </c>
      <c r="AFJ20" s="308">
        <v>3441696.4</v>
      </c>
      <c r="AFK20" s="308">
        <v>4111897.8</v>
      </c>
      <c r="AFL20" s="308">
        <v>44389164.82</v>
      </c>
      <c r="AFM20" s="308">
        <v>7037683.1500000004</v>
      </c>
      <c r="AFN20" s="308">
        <v>7533095.5</v>
      </c>
      <c r="AFO20" s="308">
        <v>3266995</v>
      </c>
      <c r="AFP20" s="308">
        <v>4153389.3</v>
      </c>
      <c r="AFQ20" s="308">
        <v>2359656.5</v>
      </c>
      <c r="AFR20" s="308">
        <v>3048250.55</v>
      </c>
      <c r="AFS20" s="308">
        <v>7288298.4000000004</v>
      </c>
      <c r="AFT20" s="308">
        <v>7083040</v>
      </c>
      <c r="AFU20" s="308">
        <v>2231351.85</v>
      </c>
      <c r="AFV20" s="308">
        <v>7934985</v>
      </c>
      <c r="AFW20" s="308">
        <v>3168308.85</v>
      </c>
      <c r="AFX20" s="308">
        <v>31900255.649999999</v>
      </c>
      <c r="AFY20" s="308">
        <v>3518402.7</v>
      </c>
      <c r="AFZ20" s="308">
        <v>1983281.16</v>
      </c>
      <c r="AGA20" s="308">
        <v>2559860.5</v>
      </c>
      <c r="AGB20" s="308">
        <v>6257029.8300000001</v>
      </c>
      <c r="AGC20" s="308">
        <v>3718453.97</v>
      </c>
      <c r="AGD20" s="308">
        <v>1340759.8600000001</v>
      </c>
      <c r="AGE20" s="308">
        <v>2179580.7999999998</v>
      </c>
      <c r="AGF20" s="308">
        <v>1768534.65</v>
      </c>
      <c r="AGG20" s="308">
        <v>3064424.7</v>
      </c>
      <c r="AGH20" s="308">
        <v>2915401.5</v>
      </c>
      <c r="AGI20" s="308">
        <v>30593305.359999999</v>
      </c>
      <c r="AGJ20" s="308">
        <v>6198953.0499999998</v>
      </c>
      <c r="AGK20" s="308">
        <v>2970125.61</v>
      </c>
      <c r="AGL20" s="308">
        <v>1291694.47</v>
      </c>
      <c r="AGM20" s="308">
        <v>7725345.9500000002</v>
      </c>
      <c r="AGN20" s="308">
        <v>3734842.46</v>
      </c>
      <c r="AGO20" s="308">
        <v>1760792.97</v>
      </c>
      <c r="AGP20" s="308">
        <v>1489233.19</v>
      </c>
      <c r="AGQ20" s="308">
        <v>102854413.44</v>
      </c>
      <c r="AGR20" s="308">
        <v>59077503.770000003</v>
      </c>
      <c r="AGS20" s="308">
        <v>1609783.07</v>
      </c>
      <c r="AGT20" s="308">
        <v>5972555.0700000003</v>
      </c>
      <c r="AGU20" s="308">
        <v>8482328.5</v>
      </c>
      <c r="AGV20" s="308">
        <v>4632178.5</v>
      </c>
      <c r="AGW20" s="308">
        <v>5203828</v>
      </c>
      <c r="AGX20" s="308">
        <v>5140824.9000000004</v>
      </c>
      <c r="AGY20" s="308">
        <v>1626863.7</v>
      </c>
      <c r="AGZ20" s="308">
        <v>5168063.46</v>
      </c>
      <c r="AHA20" s="308">
        <v>4540751.5</v>
      </c>
      <c r="AHB20" s="308">
        <v>1771403</v>
      </c>
      <c r="AHC20" s="308">
        <v>2439686</v>
      </c>
      <c r="AHD20" s="308">
        <v>2254057.5</v>
      </c>
      <c r="AHE20" s="308">
        <v>1532694.66</v>
      </c>
      <c r="AHF20" s="308">
        <v>2992555.54</v>
      </c>
      <c r="AHG20" s="308">
        <v>1792326.6</v>
      </c>
      <c r="AHH20" s="308">
        <v>9315508.1600000001</v>
      </c>
      <c r="AHI20" s="308">
        <v>2655288</v>
      </c>
      <c r="AHJ20" s="308">
        <v>2873819.98</v>
      </c>
      <c r="AHK20" s="308">
        <v>3871025.2</v>
      </c>
      <c r="AHL20" s="308">
        <v>10052101.560000001</v>
      </c>
      <c r="AHM20" s="308">
        <v>2967192.29</v>
      </c>
      <c r="AHN20" s="308">
        <v>2788312.45</v>
      </c>
      <c r="AHO20" s="308">
        <v>7358273125.4699936</v>
      </c>
    </row>
    <row r="21" spans="1:899" ht="21" x14ac:dyDescent="0.4">
      <c r="A21" s="297" t="s">
        <v>25</v>
      </c>
      <c r="B21" s="297" t="s">
        <v>26</v>
      </c>
      <c r="C21" s="308">
        <v>546631668.31999993</v>
      </c>
      <c r="D21" s="308">
        <v>48372377.719999984</v>
      </c>
      <c r="E21" s="308">
        <v>71078832.75</v>
      </c>
      <c r="F21" s="308">
        <v>29882601.919999998</v>
      </c>
      <c r="G21" s="308">
        <v>73058659.279999986</v>
      </c>
      <c r="H21" s="308">
        <v>41331982.609999999</v>
      </c>
      <c r="I21" s="308">
        <v>64660715.039999999</v>
      </c>
      <c r="J21" s="308">
        <v>42341120.68</v>
      </c>
      <c r="K21" s="308">
        <v>44323179.25</v>
      </c>
      <c r="L21" s="308">
        <v>35284998.479999997</v>
      </c>
      <c r="M21" s="308">
        <v>25125056.059999999</v>
      </c>
      <c r="N21" s="308">
        <v>25198010.779999997</v>
      </c>
      <c r="O21" s="308">
        <v>17071778.469999999</v>
      </c>
      <c r="P21" s="308">
        <v>33313982.800000001</v>
      </c>
      <c r="Q21" s="308">
        <v>27649650.16</v>
      </c>
      <c r="R21" s="308">
        <v>52913117.730000004</v>
      </c>
      <c r="S21" s="308">
        <v>37007755.759999998</v>
      </c>
      <c r="T21" s="308">
        <v>2194533.08</v>
      </c>
      <c r="U21" s="308">
        <v>444766409.64000005</v>
      </c>
      <c r="V21" s="308">
        <v>102513001.97999999</v>
      </c>
      <c r="W21" s="308">
        <v>25713570.34</v>
      </c>
      <c r="X21" s="308">
        <v>36459739.109999999</v>
      </c>
      <c r="Y21" s="308">
        <v>51097920.929999992</v>
      </c>
      <c r="Z21" s="308">
        <v>42535064.039999999</v>
      </c>
      <c r="AA21" s="308">
        <v>21147559.090000004</v>
      </c>
      <c r="AB21" s="308">
        <v>90866581.650000006</v>
      </c>
      <c r="AC21" s="308">
        <v>39425792.520000003</v>
      </c>
      <c r="AD21" s="308">
        <v>32395062.030000001</v>
      </c>
      <c r="AE21" s="308">
        <v>100684884.64</v>
      </c>
      <c r="AF21" s="308">
        <v>44390552.400000013</v>
      </c>
      <c r="AG21" s="308">
        <v>73989354.910000011</v>
      </c>
      <c r="AH21" s="308">
        <v>58669530.099999994</v>
      </c>
      <c r="AI21" s="308">
        <v>35513789.999999993</v>
      </c>
      <c r="AJ21" s="308">
        <v>17222884.899999999</v>
      </c>
      <c r="AK21" s="308">
        <v>22015957.98</v>
      </c>
      <c r="AL21" s="308">
        <v>50086323.799999997</v>
      </c>
      <c r="AM21" s="308">
        <v>15494662.73</v>
      </c>
      <c r="AN21" s="308">
        <v>25993345.099999998</v>
      </c>
      <c r="AO21" s="308">
        <v>29502576.870000001</v>
      </c>
      <c r="AP21" s="308">
        <v>27753927.32</v>
      </c>
      <c r="AQ21" s="308">
        <v>24210692.939999998</v>
      </c>
      <c r="AR21" s="308">
        <v>11590413.640000001</v>
      </c>
      <c r="AS21" s="308">
        <v>328521165.44999993</v>
      </c>
      <c r="AT21" s="308">
        <v>20254392.84</v>
      </c>
      <c r="AU21" s="308">
        <v>14690146.609999998</v>
      </c>
      <c r="AV21" s="308">
        <v>28282414.050000001</v>
      </c>
      <c r="AW21" s="308">
        <v>44439725.280000001</v>
      </c>
      <c r="AX21" s="308">
        <v>65355977.200000003</v>
      </c>
      <c r="AY21" s="308">
        <v>21574512.449999999</v>
      </c>
      <c r="AZ21" s="308">
        <v>26625279.839999996</v>
      </c>
      <c r="BA21" s="308">
        <v>19157108.809999999</v>
      </c>
      <c r="BB21" s="308">
        <v>21466901.98</v>
      </c>
      <c r="BC21" s="308">
        <v>11770095.470000001</v>
      </c>
      <c r="BD21" s="308">
        <v>13140766.190000001</v>
      </c>
      <c r="BE21" s="308">
        <v>80433438.550000012</v>
      </c>
      <c r="BF21" s="308">
        <v>263600</v>
      </c>
      <c r="BG21" s="308">
        <v>10761865.199999999</v>
      </c>
      <c r="BH21" s="308">
        <v>296373070.90999997</v>
      </c>
      <c r="BI21" s="308">
        <v>168904017.82999998</v>
      </c>
      <c r="BJ21" s="308">
        <v>41606817.160000004</v>
      </c>
      <c r="BK21" s="308">
        <v>29867137.280000001</v>
      </c>
      <c r="BL21" s="308">
        <v>60947276.390000001</v>
      </c>
      <c r="BM21" s="308">
        <v>41993963.720000006</v>
      </c>
      <c r="BN21" s="308">
        <v>43251472.960000001</v>
      </c>
      <c r="BO21" s="308">
        <v>3716436.8</v>
      </c>
      <c r="BP21" s="308">
        <v>2542711.4499999997</v>
      </c>
      <c r="BQ21" s="308">
        <v>352484972.63</v>
      </c>
      <c r="BR21" s="308">
        <v>52451098.399999999</v>
      </c>
      <c r="BS21" s="308">
        <v>34759033.229999997</v>
      </c>
      <c r="BT21" s="308">
        <v>55644126.909999996</v>
      </c>
      <c r="BU21" s="308">
        <v>40324576.590000011</v>
      </c>
      <c r="BV21" s="308">
        <v>28826261.260000002</v>
      </c>
      <c r="BW21" s="308">
        <v>35117217.689999998</v>
      </c>
      <c r="BX21" s="308">
        <v>52693604.68</v>
      </c>
      <c r="BY21" s="308">
        <v>123956530.30000001</v>
      </c>
      <c r="BZ21" s="308">
        <v>25777038.66</v>
      </c>
      <c r="CA21" s="308">
        <v>40799719.579999998</v>
      </c>
      <c r="CB21" s="308">
        <v>58609006.719999999</v>
      </c>
      <c r="CC21" s="308">
        <v>22750114.109999999</v>
      </c>
      <c r="CD21" s="308">
        <v>17395861.969999999</v>
      </c>
      <c r="CE21" s="308">
        <v>20415127.309999999</v>
      </c>
      <c r="CF21" s="308">
        <v>584417652.10000014</v>
      </c>
      <c r="CG21" s="308">
        <v>43211423.549999997</v>
      </c>
      <c r="CH21" s="308">
        <v>71051660.450000003</v>
      </c>
      <c r="CI21" s="308">
        <v>32523619.389999997</v>
      </c>
      <c r="CJ21" s="308">
        <v>37464908.859999999</v>
      </c>
      <c r="CK21" s="308">
        <v>46908283.219999999</v>
      </c>
      <c r="CL21" s="308">
        <v>32095450.16</v>
      </c>
      <c r="CM21" s="308">
        <v>55032164.319999993</v>
      </c>
      <c r="CN21" s="308">
        <v>20685352.450000003</v>
      </c>
      <c r="CO21" s="308">
        <v>40204884.410000004</v>
      </c>
      <c r="CP21" s="308">
        <v>26922027.490000002</v>
      </c>
      <c r="CQ21" s="308">
        <v>56770219.339999996</v>
      </c>
      <c r="CR21" s="308">
        <v>29940158.290000003</v>
      </c>
      <c r="CS21" s="308">
        <v>282924912.65000004</v>
      </c>
      <c r="CT21" s="308">
        <v>31967880.399999999</v>
      </c>
      <c r="CU21" s="308">
        <v>39739660.719999999</v>
      </c>
      <c r="CV21" s="308">
        <v>49516668.350000001</v>
      </c>
      <c r="CW21" s="308">
        <v>25229714.859999999</v>
      </c>
      <c r="CX21" s="308">
        <v>51448550.329999991</v>
      </c>
      <c r="CY21" s="308">
        <v>36990245.390000001</v>
      </c>
      <c r="CZ21" s="308">
        <v>12045243.220000001</v>
      </c>
      <c r="DA21" s="308">
        <v>213399709.44999999</v>
      </c>
      <c r="DB21" s="308">
        <v>212338126.95999998</v>
      </c>
      <c r="DC21" s="308">
        <v>42516401.219999999</v>
      </c>
      <c r="DD21" s="308">
        <v>29816091.719999999</v>
      </c>
      <c r="DE21" s="308">
        <v>53202317.030000001</v>
      </c>
      <c r="DF21" s="308">
        <v>31873415.979999993</v>
      </c>
      <c r="DG21" s="308">
        <v>32189453.130000003</v>
      </c>
      <c r="DH21" s="308">
        <v>30899258.930000003</v>
      </c>
      <c r="DI21" s="308">
        <v>7274717.5</v>
      </c>
      <c r="DJ21" s="308">
        <v>660122133.19999993</v>
      </c>
      <c r="DK21" s="308">
        <v>31947276.34</v>
      </c>
      <c r="DL21" s="308">
        <v>48453631.390000001</v>
      </c>
      <c r="DM21" s="308">
        <v>47873112.109999999</v>
      </c>
      <c r="DN21" s="308">
        <v>50224039.520000003</v>
      </c>
      <c r="DO21" s="308">
        <v>44814767.140000001</v>
      </c>
      <c r="DP21" s="308">
        <v>67845409.200000003</v>
      </c>
      <c r="DQ21" s="308">
        <v>36796010.589999996</v>
      </c>
      <c r="DR21" s="308">
        <v>51503642.349999994</v>
      </c>
      <c r="DS21" s="308">
        <v>289316920.32999998</v>
      </c>
      <c r="DT21" s="308">
        <v>44917896.680000007</v>
      </c>
      <c r="DU21" s="308">
        <v>96965664.109999999</v>
      </c>
      <c r="DV21" s="308">
        <v>82610418.230000004</v>
      </c>
      <c r="DW21" s="308">
        <v>35656352.899999999</v>
      </c>
      <c r="DX21" s="308">
        <v>49756098.860000007</v>
      </c>
      <c r="DY21" s="308">
        <v>40412502.75</v>
      </c>
      <c r="DZ21" s="308">
        <v>10946783.310000001</v>
      </c>
      <c r="EA21" s="308">
        <v>26935122.91</v>
      </c>
      <c r="EB21" s="308">
        <v>25381301.810000002</v>
      </c>
      <c r="EC21" s="308">
        <v>71036067.849999994</v>
      </c>
      <c r="ED21" s="308">
        <v>223664846.13000003</v>
      </c>
      <c r="EE21" s="308">
        <v>187249065.46000001</v>
      </c>
      <c r="EF21" s="308">
        <v>38253846.710000001</v>
      </c>
      <c r="EG21" s="308">
        <v>39343362.939999998</v>
      </c>
      <c r="EH21" s="308">
        <v>44972267.340000004</v>
      </c>
      <c r="EI21" s="308">
        <v>52481734.090000004</v>
      </c>
      <c r="EJ21" s="308">
        <v>82305910.799999982</v>
      </c>
      <c r="EK21" s="308">
        <v>29244057.789999999</v>
      </c>
      <c r="EL21" s="308">
        <v>33259798.010000002</v>
      </c>
      <c r="EM21" s="308">
        <v>446984127.19</v>
      </c>
      <c r="EN21" s="308">
        <v>35854666.579999998</v>
      </c>
      <c r="EO21" s="308">
        <v>32141903.440000001</v>
      </c>
      <c r="EP21" s="308">
        <v>32142521.789999995</v>
      </c>
      <c r="EQ21" s="308">
        <v>18237531.270000003</v>
      </c>
      <c r="ER21" s="308">
        <v>17909436.830000002</v>
      </c>
      <c r="ES21" s="308">
        <v>45571213.690000005</v>
      </c>
      <c r="ET21" s="308">
        <v>40090557.25</v>
      </c>
      <c r="EU21" s="308">
        <v>28621213.019999996</v>
      </c>
      <c r="EV21" s="308">
        <v>281144126.53000003</v>
      </c>
      <c r="EW21" s="308">
        <v>19456537.979999997</v>
      </c>
      <c r="EX21" s="308">
        <v>26935115.139999997</v>
      </c>
      <c r="EY21" s="308">
        <v>37959638.710000008</v>
      </c>
      <c r="EZ21" s="308">
        <v>52143545.540000007</v>
      </c>
      <c r="FA21" s="308">
        <v>41872337.539999992</v>
      </c>
      <c r="FB21" s="308">
        <v>44421706.68</v>
      </c>
      <c r="FC21" s="308">
        <v>24856448.729999997</v>
      </c>
      <c r="FD21" s="308">
        <v>21266275.149999999</v>
      </c>
      <c r="FE21" s="308">
        <v>18296232.599999998</v>
      </c>
      <c r="FF21" s="308">
        <v>15467829.52</v>
      </c>
      <c r="FG21" s="308">
        <v>4180010.34</v>
      </c>
      <c r="FH21" s="308">
        <v>237799350.66999996</v>
      </c>
      <c r="FI21" s="308">
        <v>29489744.759999998</v>
      </c>
      <c r="FJ21" s="308">
        <v>34333842.57</v>
      </c>
      <c r="FK21" s="308">
        <v>34868555.159999996</v>
      </c>
      <c r="FL21" s="308">
        <v>48255094.110000007</v>
      </c>
      <c r="FM21" s="308">
        <v>42149014.829999998</v>
      </c>
      <c r="FN21" s="308">
        <v>5432323.5499999998</v>
      </c>
      <c r="FO21" s="308">
        <v>3157418.71</v>
      </c>
      <c r="FP21" s="308">
        <v>512658574.16000003</v>
      </c>
      <c r="FQ21" s="308">
        <v>33546198.750000004</v>
      </c>
      <c r="FR21" s="308">
        <v>45178364.110000007</v>
      </c>
      <c r="FS21" s="308">
        <v>39868045.200000003</v>
      </c>
      <c r="FT21" s="308">
        <v>50550670</v>
      </c>
      <c r="FU21" s="308">
        <v>31799119.609999999</v>
      </c>
      <c r="FV21" s="308">
        <v>65092447.57</v>
      </c>
      <c r="FW21" s="308">
        <v>44721911.009999998</v>
      </c>
      <c r="FX21" s="308">
        <v>39842983.31000001</v>
      </c>
      <c r="FY21" s="308">
        <v>35204523.620000005</v>
      </c>
      <c r="FZ21" s="308">
        <v>64776479.900000006</v>
      </c>
      <c r="GA21" s="308">
        <v>35079369.729999997</v>
      </c>
      <c r="GB21" s="308">
        <v>19698025.319999997</v>
      </c>
      <c r="GC21" s="308">
        <v>1606031.37</v>
      </c>
      <c r="GD21" s="308">
        <v>292244539.36000001</v>
      </c>
      <c r="GE21" s="308">
        <v>28558209.910000004</v>
      </c>
      <c r="GF21" s="308">
        <v>32971947.259999994</v>
      </c>
      <c r="GG21" s="308">
        <v>59354601.959999993</v>
      </c>
      <c r="GH21" s="308">
        <v>38082284.5</v>
      </c>
      <c r="GI21" s="308">
        <v>30385447.91</v>
      </c>
      <c r="GJ21" s="308">
        <v>33177381.91</v>
      </c>
      <c r="GK21" s="308">
        <v>79283124.01000002</v>
      </c>
      <c r="GL21" s="308">
        <v>26626529.190000001</v>
      </c>
      <c r="GM21" s="308">
        <v>6320100</v>
      </c>
      <c r="GN21" s="308">
        <v>5730730.7199999997</v>
      </c>
      <c r="GO21" s="308">
        <v>4976649.6399999997</v>
      </c>
      <c r="GP21" s="308">
        <v>237140344.53</v>
      </c>
      <c r="GQ21" s="308">
        <v>56359596.200000003</v>
      </c>
      <c r="GR21" s="308">
        <v>32258348.670000002</v>
      </c>
      <c r="GS21" s="308">
        <v>44969068.059999995</v>
      </c>
      <c r="GT21" s="308">
        <v>16811200</v>
      </c>
      <c r="GU21" s="308">
        <v>31404349.420000002</v>
      </c>
      <c r="GV21" s="308">
        <v>35640554.5</v>
      </c>
      <c r="GW21" s="308">
        <v>21692947</v>
      </c>
      <c r="GX21" s="308">
        <v>256955808.14000002</v>
      </c>
      <c r="GY21" s="308">
        <v>28147342.140000001</v>
      </c>
      <c r="GZ21" s="308">
        <v>61280691.82</v>
      </c>
      <c r="HA21" s="308">
        <v>44817658.649999999</v>
      </c>
      <c r="HB21" s="308">
        <v>390976102.75</v>
      </c>
      <c r="HC21" s="308">
        <v>55942254.840000011</v>
      </c>
      <c r="HD21" s="308">
        <v>56239644.56000001</v>
      </c>
      <c r="HE21" s="308">
        <v>71365593.019999996</v>
      </c>
      <c r="HF21" s="308">
        <v>47016162.93</v>
      </c>
      <c r="HG21" s="308">
        <v>67213409.989999995</v>
      </c>
      <c r="HH21" s="308">
        <v>11558270.32</v>
      </c>
      <c r="HI21" s="308">
        <v>263698290.79999998</v>
      </c>
      <c r="HJ21" s="308">
        <v>42859472.619999997</v>
      </c>
      <c r="HK21" s="308">
        <v>56753173.230000004</v>
      </c>
      <c r="HL21" s="308">
        <v>45869752.200000003</v>
      </c>
      <c r="HM21" s="308">
        <v>32256973.609999996</v>
      </c>
      <c r="HN21" s="308">
        <v>34037463.709999993</v>
      </c>
      <c r="HO21" s="308">
        <v>44260496.859999999</v>
      </c>
      <c r="HP21" s="308">
        <v>23567787.739999998</v>
      </c>
      <c r="HQ21" s="308">
        <v>343245495.67999995</v>
      </c>
      <c r="HR21" s="308">
        <v>140407259.56999996</v>
      </c>
      <c r="HS21" s="308">
        <v>36581268.259999998</v>
      </c>
      <c r="HT21" s="308">
        <v>30741486.34</v>
      </c>
      <c r="HU21" s="308">
        <v>29727859.940000001</v>
      </c>
      <c r="HV21" s="308">
        <v>31230358.289999999</v>
      </c>
      <c r="HW21" s="308">
        <v>60299055.799999997</v>
      </c>
      <c r="HX21" s="308">
        <v>27558840.579999998</v>
      </c>
      <c r="HY21" s="308">
        <v>29176110.079999998</v>
      </c>
      <c r="HZ21" s="308">
        <v>28335960.129999999</v>
      </c>
      <c r="IA21" s="308">
        <v>31800643.030000001</v>
      </c>
      <c r="IB21" s="308">
        <v>39413339.210000001</v>
      </c>
      <c r="IC21" s="308">
        <v>18288995.870000001</v>
      </c>
      <c r="ID21" s="308">
        <v>32024243.920000002</v>
      </c>
      <c r="IE21" s="308">
        <v>21644404.510000002</v>
      </c>
      <c r="IF21" s="308">
        <v>20648560.640000001</v>
      </c>
      <c r="IG21" s="308">
        <v>285468390.44</v>
      </c>
      <c r="IH21" s="308">
        <v>158583033.74000004</v>
      </c>
      <c r="II21" s="308">
        <v>44013539.120000005</v>
      </c>
      <c r="IJ21" s="308">
        <v>68946300.25</v>
      </c>
      <c r="IK21" s="308">
        <v>66514442.159999996</v>
      </c>
      <c r="IL21" s="308">
        <v>40139822.259999998</v>
      </c>
      <c r="IM21" s="308">
        <v>31048541.93</v>
      </c>
      <c r="IN21" s="308">
        <v>20761852.57</v>
      </c>
      <c r="IO21" s="308">
        <v>20776240.960000001</v>
      </c>
      <c r="IP21" s="308">
        <v>25947693.5</v>
      </c>
      <c r="IQ21" s="308">
        <v>27017885.539999999</v>
      </c>
      <c r="IR21" s="308">
        <v>478052959.00999999</v>
      </c>
      <c r="IS21" s="308">
        <v>253334862.08999997</v>
      </c>
      <c r="IT21" s="308">
        <v>61199323.130000003</v>
      </c>
      <c r="IU21" s="308">
        <v>43636603.390000001</v>
      </c>
      <c r="IV21" s="308">
        <v>27489441</v>
      </c>
      <c r="IW21" s="308">
        <v>23520465.510000002</v>
      </c>
      <c r="IX21" s="308">
        <v>34225280.200000003</v>
      </c>
      <c r="IY21" s="308">
        <v>20333222.539999999</v>
      </c>
      <c r="IZ21" s="308">
        <v>26670088.399999999</v>
      </c>
      <c r="JA21" s="308">
        <v>37181593.230000004</v>
      </c>
      <c r="JB21" s="308">
        <v>29161100.600000001</v>
      </c>
      <c r="JC21" s="308">
        <v>25105801.09</v>
      </c>
      <c r="JD21" s="308">
        <v>219702357.34999996</v>
      </c>
      <c r="JE21" s="308">
        <v>170938587.25999999</v>
      </c>
      <c r="JF21" s="308">
        <v>41395565.869999997</v>
      </c>
      <c r="JG21" s="308">
        <v>32542484.659999996</v>
      </c>
      <c r="JH21" s="308">
        <v>29059727.75</v>
      </c>
      <c r="JI21" s="308">
        <v>36452950</v>
      </c>
      <c r="JJ21" s="308">
        <v>229920752.81999999</v>
      </c>
      <c r="JK21" s="308">
        <v>25369915.989999998</v>
      </c>
      <c r="JL21" s="308">
        <v>38734671.349999994</v>
      </c>
      <c r="JM21" s="308">
        <v>43590994.859999999</v>
      </c>
      <c r="JN21" s="308">
        <v>33813649.57</v>
      </c>
      <c r="JO21" s="308">
        <v>64841101.220000006</v>
      </c>
      <c r="JP21" s="308">
        <v>25895815.729999997</v>
      </c>
      <c r="JQ21" s="308">
        <v>275354812.49000001</v>
      </c>
      <c r="JR21" s="308">
        <v>170074792.21999997</v>
      </c>
      <c r="JS21" s="308">
        <v>31110892.649999999</v>
      </c>
      <c r="JT21" s="308">
        <v>19133467.530000001</v>
      </c>
      <c r="JU21" s="308">
        <v>48581467.93</v>
      </c>
      <c r="JV21" s="308">
        <v>14502195.32</v>
      </c>
      <c r="JW21" s="308">
        <v>86627963.50999999</v>
      </c>
      <c r="JX21" s="308">
        <v>42820657.150000006</v>
      </c>
      <c r="JY21" s="308">
        <v>23918200.550000001</v>
      </c>
      <c r="JZ21" s="308">
        <v>47422830.410000004</v>
      </c>
      <c r="KA21" s="308">
        <v>28874007.239999998</v>
      </c>
      <c r="KB21" s="308">
        <v>31187171.400000002</v>
      </c>
      <c r="KC21" s="308">
        <v>21306453.079999994</v>
      </c>
      <c r="KD21" s="308">
        <v>9714761.629999999</v>
      </c>
      <c r="KE21" s="308">
        <v>20574019.190000001</v>
      </c>
      <c r="KF21" s="308">
        <v>456966613.17999995</v>
      </c>
      <c r="KG21" s="308">
        <v>55209142.239999995</v>
      </c>
      <c r="KH21" s="308">
        <v>39655300.380000003</v>
      </c>
      <c r="KI21" s="308">
        <v>51010115.75</v>
      </c>
      <c r="KJ21" s="308">
        <v>39809706.480000004</v>
      </c>
      <c r="KK21" s="308">
        <v>39503881.75</v>
      </c>
      <c r="KL21" s="308">
        <v>68312560.700000003</v>
      </c>
      <c r="KM21" s="308">
        <v>29744434.699999999</v>
      </c>
      <c r="KN21" s="308">
        <v>31626543.550000001</v>
      </c>
      <c r="KO21" s="308">
        <v>178238309.45999998</v>
      </c>
      <c r="KP21" s="308">
        <v>31310764.600000001</v>
      </c>
      <c r="KQ21" s="308">
        <v>42531078.460000001</v>
      </c>
      <c r="KR21" s="308">
        <v>64062695.750000007</v>
      </c>
      <c r="KS21" s="308">
        <v>28632381.580000002</v>
      </c>
      <c r="KT21" s="308">
        <v>39454766.659999996</v>
      </c>
      <c r="KU21" s="308">
        <v>148807977.47</v>
      </c>
      <c r="KV21" s="308">
        <v>50621571.140000001</v>
      </c>
      <c r="KW21" s="308">
        <v>317778622.96999997</v>
      </c>
      <c r="KX21" s="308">
        <v>38881368.919999994</v>
      </c>
      <c r="KY21" s="308">
        <v>31789296.129999999</v>
      </c>
      <c r="KZ21" s="308">
        <v>49770983.029999994</v>
      </c>
      <c r="LA21" s="308">
        <v>60295506.280000001</v>
      </c>
      <c r="LB21" s="308">
        <v>41192216.519999996</v>
      </c>
      <c r="LC21" s="308">
        <v>32233743.93</v>
      </c>
      <c r="LD21" s="308">
        <v>36453409.25</v>
      </c>
      <c r="LE21" s="308">
        <v>530177118.98999995</v>
      </c>
      <c r="LF21" s="308">
        <v>158766366.43000001</v>
      </c>
      <c r="LG21" s="308">
        <v>242627834.11999997</v>
      </c>
      <c r="LH21" s="308">
        <v>186400381.27000001</v>
      </c>
      <c r="LI21" s="308">
        <v>38320116.609999999</v>
      </c>
      <c r="LJ21" s="308">
        <v>43165997.690000005</v>
      </c>
      <c r="LK21" s="308">
        <v>30322593.329999998</v>
      </c>
      <c r="LL21" s="308">
        <v>49930535.140000001</v>
      </c>
      <c r="LM21" s="308">
        <v>32140123.840000004</v>
      </c>
      <c r="LN21" s="308">
        <v>47731963.670000009</v>
      </c>
      <c r="LO21" s="308">
        <v>6780769.2000000002</v>
      </c>
      <c r="LP21" s="308">
        <v>234175503.66999999</v>
      </c>
      <c r="LQ21" s="308">
        <v>77589625.719999999</v>
      </c>
      <c r="LR21" s="308">
        <v>39391422.940000013</v>
      </c>
      <c r="LS21" s="308">
        <v>378529785.86999983</v>
      </c>
      <c r="LT21" s="308">
        <v>126043242.06999999</v>
      </c>
      <c r="LU21" s="308">
        <v>379186175.54000014</v>
      </c>
      <c r="LV21" s="308">
        <v>163289072.00000003</v>
      </c>
      <c r="LW21" s="308">
        <v>68852993.849999994</v>
      </c>
      <c r="LX21" s="308">
        <v>53856463.980000012</v>
      </c>
      <c r="LY21" s="308">
        <v>59551418.93</v>
      </c>
      <c r="LZ21" s="308">
        <v>49673425.760000005</v>
      </c>
      <c r="MA21" s="308">
        <v>48633661.700000003</v>
      </c>
      <c r="MB21" s="308">
        <v>50587940.350000001</v>
      </c>
      <c r="MC21" s="308">
        <v>85831260.969999984</v>
      </c>
      <c r="MD21" s="308">
        <v>29581041.07</v>
      </c>
      <c r="ME21" s="308">
        <v>476370182.53000021</v>
      </c>
      <c r="MF21" s="308">
        <v>35322503.559999987</v>
      </c>
      <c r="MG21" s="308">
        <v>26033650.98</v>
      </c>
      <c r="MH21" s="308">
        <v>22408243.879999999</v>
      </c>
      <c r="MI21" s="308">
        <v>22889201.59</v>
      </c>
      <c r="MJ21" s="308">
        <v>38671794.550000004</v>
      </c>
      <c r="MK21" s="308">
        <v>28650019.000000004</v>
      </c>
      <c r="ML21" s="308">
        <v>33921632.640000001</v>
      </c>
      <c r="MM21" s="308">
        <v>40692356.720000006</v>
      </c>
      <c r="MN21" s="308">
        <v>20198140.300000001</v>
      </c>
      <c r="MO21" s="308">
        <v>26332017.27</v>
      </c>
      <c r="MP21" s="308">
        <v>26470647.690000001</v>
      </c>
      <c r="MQ21" s="308">
        <v>357029416.87000006</v>
      </c>
      <c r="MR21" s="308">
        <v>19256133.109999999</v>
      </c>
      <c r="MS21" s="308">
        <v>38019327.229999997</v>
      </c>
      <c r="MT21" s="308">
        <v>54015280</v>
      </c>
      <c r="MU21" s="308">
        <v>48090355.25</v>
      </c>
      <c r="MV21" s="308">
        <v>19530551</v>
      </c>
      <c r="MW21" s="308">
        <v>63299066.43</v>
      </c>
      <c r="MX21" s="308">
        <v>52014120.409999996</v>
      </c>
      <c r="MY21" s="308">
        <v>35588393.859999999</v>
      </c>
      <c r="MZ21" s="308">
        <v>14653867.640000001</v>
      </c>
      <c r="NA21" s="308">
        <v>5149992</v>
      </c>
      <c r="NB21" s="308">
        <v>530926974.1500001</v>
      </c>
      <c r="NC21" s="308">
        <v>61351420.219999999</v>
      </c>
      <c r="ND21" s="308">
        <v>26849384.379999999</v>
      </c>
      <c r="NE21" s="308">
        <v>130800814.58999999</v>
      </c>
      <c r="NF21" s="308">
        <v>26631386.93</v>
      </c>
      <c r="NG21" s="308">
        <v>56141282.660000004</v>
      </c>
      <c r="NH21" s="308">
        <v>103918014.54000001</v>
      </c>
      <c r="NI21" s="308">
        <v>92219830.670000017</v>
      </c>
      <c r="NJ21" s="308">
        <v>12869399.310000001</v>
      </c>
      <c r="NK21" s="308">
        <v>60038359.050000004</v>
      </c>
      <c r="NL21" s="308">
        <v>36485031.980000004</v>
      </c>
      <c r="NM21" s="308">
        <v>9834655.0199999996</v>
      </c>
      <c r="NN21" s="308">
        <v>227119013</v>
      </c>
      <c r="NO21" s="308">
        <v>35184775.140000001</v>
      </c>
      <c r="NP21" s="308">
        <v>29519000.07</v>
      </c>
      <c r="NQ21" s="308">
        <v>0</v>
      </c>
      <c r="NR21" s="308">
        <v>30339755.199999999</v>
      </c>
      <c r="NS21" s="308">
        <v>8492240.6600000001</v>
      </c>
      <c r="NT21" s="308">
        <v>12976706.27</v>
      </c>
      <c r="NU21" s="308">
        <v>341280985.21999991</v>
      </c>
      <c r="NV21" s="308">
        <v>104740622.46000001</v>
      </c>
      <c r="NW21" s="308">
        <v>34472361.439999998</v>
      </c>
      <c r="NX21" s="308">
        <v>26817384.159999996</v>
      </c>
      <c r="NY21" s="308">
        <v>38048212.969999999</v>
      </c>
      <c r="NZ21" s="308">
        <v>50159527.710000008</v>
      </c>
      <c r="OA21" s="308">
        <v>25922849.960000001</v>
      </c>
      <c r="OB21" s="308">
        <v>351674414.13999999</v>
      </c>
      <c r="OC21" s="308">
        <v>106388266.78999999</v>
      </c>
      <c r="OD21" s="308">
        <v>56311356.07</v>
      </c>
      <c r="OE21" s="308">
        <v>99563005.090000018</v>
      </c>
      <c r="OF21" s="308">
        <v>24630984.470000003</v>
      </c>
      <c r="OG21" s="308">
        <v>52773739.75</v>
      </c>
      <c r="OH21" s="308">
        <v>35177063.050000004</v>
      </c>
      <c r="OI21" s="308">
        <v>11699038.23</v>
      </c>
      <c r="OJ21" s="308">
        <v>8191723.3199999994</v>
      </c>
      <c r="OK21" s="308">
        <v>305788446.11999995</v>
      </c>
      <c r="OL21" s="308">
        <v>79964795.830000013</v>
      </c>
      <c r="OM21" s="308">
        <v>82045392.459999993</v>
      </c>
      <c r="ON21" s="308">
        <v>49782289.950000003</v>
      </c>
      <c r="OO21" s="308">
        <v>35947933.309999995</v>
      </c>
      <c r="OP21" s="308">
        <v>5280002.34</v>
      </c>
      <c r="OQ21" s="308">
        <v>157943915.76999998</v>
      </c>
      <c r="OR21" s="308">
        <v>25658527.559999999</v>
      </c>
      <c r="OS21" s="308">
        <v>26686470.030000001</v>
      </c>
      <c r="OT21" s="308">
        <v>42408353.380000003</v>
      </c>
      <c r="OU21" s="308">
        <v>42275480.400000006</v>
      </c>
      <c r="OV21" s="308">
        <v>75291790.230000004</v>
      </c>
      <c r="OW21" s="308">
        <v>22971443.77</v>
      </c>
      <c r="OX21" s="308">
        <v>5328615.18</v>
      </c>
      <c r="OY21" s="308">
        <v>5912678.8600000003</v>
      </c>
      <c r="OZ21" s="308">
        <v>291794856.36000001</v>
      </c>
      <c r="PA21" s="308">
        <v>19505290.280000001</v>
      </c>
      <c r="PB21" s="308">
        <v>67653916.859999999</v>
      </c>
      <c r="PC21" s="308">
        <v>23540062.41</v>
      </c>
      <c r="PD21" s="308">
        <v>40763316.020000003</v>
      </c>
      <c r="PE21" s="308">
        <v>76540283.340000004</v>
      </c>
      <c r="PF21" s="308">
        <v>24930438.899999999</v>
      </c>
      <c r="PG21" s="308">
        <v>25854792.939999998</v>
      </c>
      <c r="PH21" s="308">
        <v>27770371.819999997</v>
      </c>
      <c r="PI21" s="308">
        <v>24290645.159999996</v>
      </c>
      <c r="PJ21" s="308">
        <v>31921579.489999998</v>
      </c>
      <c r="PK21" s="308">
        <v>41918200.509999998</v>
      </c>
      <c r="PL21" s="308">
        <v>25385747.390000001</v>
      </c>
      <c r="PM21" s="308">
        <v>78701390.560000002</v>
      </c>
      <c r="PN21" s="308">
        <v>6464310</v>
      </c>
      <c r="PO21" s="308">
        <v>0</v>
      </c>
      <c r="PP21" s="308">
        <v>216000</v>
      </c>
      <c r="PQ21" s="308">
        <v>5421410</v>
      </c>
      <c r="PR21" s="308">
        <v>655025363.92000008</v>
      </c>
      <c r="PS21" s="308">
        <v>38232489.409999996</v>
      </c>
      <c r="PT21" s="308">
        <v>46535875.899999999</v>
      </c>
      <c r="PU21" s="308">
        <v>51273388.569999993</v>
      </c>
      <c r="PV21" s="308">
        <v>111636026.66</v>
      </c>
      <c r="PW21" s="308">
        <v>39639761.119999997</v>
      </c>
      <c r="PX21" s="308">
        <v>78653058.070000008</v>
      </c>
      <c r="PY21" s="308">
        <v>39419902.160000004</v>
      </c>
      <c r="PZ21" s="308">
        <v>79401967.86999999</v>
      </c>
      <c r="QA21" s="308">
        <v>25286533.830000002</v>
      </c>
      <c r="QB21" s="308">
        <v>83158856.729999989</v>
      </c>
      <c r="QC21" s="308">
        <v>24964497.059999999</v>
      </c>
      <c r="QD21" s="308">
        <v>27865485.949999999</v>
      </c>
      <c r="QE21" s="308">
        <v>39429867.690000005</v>
      </c>
      <c r="QF21" s="308">
        <v>52385187.969999999</v>
      </c>
      <c r="QG21" s="308">
        <v>53033445.349999994</v>
      </c>
      <c r="QH21" s="308">
        <v>38733508.370000005</v>
      </c>
      <c r="QI21" s="308">
        <v>31123137.09</v>
      </c>
      <c r="QJ21" s="308">
        <v>24359850.620000001</v>
      </c>
      <c r="QK21" s="308">
        <v>66973000.210000001</v>
      </c>
      <c r="QL21" s="308">
        <v>66993634.319999993</v>
      </c>
      <c r="QM21" s="308">
        <v>27250174.59</v>
      </c>
      <c r="QN21" s="308">
        <v>2225952.5</v>
      </c>
      <c r="QO21" s="308">
        <v>2570683.69</v>
      </c>
      <c r="QP21" s="308">
        <v>2543120</v>
      </c>
      <c r="QQ21" s="308">
        <v>488880</v>
      </c>
      <c r="QR21" s="308">
        <v>341267086.75</v>
      </c>
      <c r="QS21" s="308">
        <v>26048551.060000002</v>
      </c>
      <c r="QT21" s="308">
        <v>67902133.870000005</v>
      </c>
      <c r="QU21" s="308">
        <v>46388410</v>
      </c>
      <c r="QV21" s="308">
        <v>46063320.969999999</v>
      </c>
      <c r="QW21" s="308">
        <v>58182188.059999995</v>
      </c>
      <c r="QX21" s="308">
        <v>28313280</v>
      </c>
      <c r="QY21" s="308">
        <v>56199014.189999998</v>
      </c>
      <c r="QZ21" s="308">
        <v>65169661.68</v>
      </c>
      <c r="RA21" s="308">
        <v>25337060</v>
      </c>
      <c r="RB21" s="308">
        <v>21211780</v>
      </c>
      <c r="RC21" s="308">
        <v>3734730</v>
      </c>
      <c r="RD21" s="308">
        <v>2957350.97</v>
      </c>
      <c r="RE21" s="308">
        <v>393803925.0800001</v>
      </c>
      <c r="RF21" s="308">
        <v>51423111.219999999</v>
      </c>
      <c r="RG21" s="308">
        <v>30176330.25</v>
      </c>
      <c r="RH21" s="308">
        <v>40927605.859999999</v>
      </c>
      <c r="RI21" s="308">
        <v>38455534.06000001</v>
      </c>
      <c r="RJ21" s="308">
        <v>42782166.240000002</v>
      </c>
      <c r="RK21" s="308">
        <v>63652869.840000004</v>
      </c>
      <c r="RL21" s="308">
        <v>30640323.130000006</v>
      </c>
      <c r="RM21" s="308">
        <v>35950449.009999998</v>
      </c>
      <c r="RN21" s="308">
        <v>61100216.469999999</v>
      </c>
      <c r="RO21" s="308">
        <v>68499842.219999984</v>
      </c>
      <c r="RP21" s="308">
        <v>29346652.289999999</v>
      </c>
      <c r="RQ21" s="308">
        <v>19781533.210000001</v>
      </c>
      <c r="RR21" s="308">
        <v>36890817.5</v>
      </c>
      <c r="RS21" s="308">
        <v>21146014.280000001</v>
      </c>
      <c r="RT21" s="308">
        <v>29969128.869999997</v>
      </c>
      <c r="RU21" s="308">
        <v>40025737.910000004</v>
      </c>
      <c r="RV21" s="308">
        <v>467760</v>
      </c>
      <c r="RW21" s="308">
        <v>467760</v>
      </c>
      <c r="RX21" s="308">
        <v>461658</v>
      </c>
      <c r="RY21" s="308">
        <v>230731726.68999997</v>
      </c>
      <c r="RZ21" s="308">
        <v>27936991.329999998</v>
      </c>
      <c r="SA21" s="308">
        <v>34325245.879999995</v>
      </c>
      <c r="SB21" s="308">
        <v>37524110.759999998</v>
      </c>
      <c r="SC21" s="308">
        <v>17152467.41</v>
      </c>
      <c r="SD21" s="308">
        <v>39184158.209999993</v>
      </c>
      <c r="SE21" s="308">
        <v>42393949.489999995</v>
      </c>
      <c r="SF21" s="308">
        <v>43826550.270000003</v>
      </c>
      <c r="SG21" s="308">
        <v>30258762.09</v>
      </c>
      <c r="SH21" s="308">
        <v>25123036.219999999</v>
      </c>
      <c r="SI21" s="308">
        <v>72795451.979999989</v>
      </c>
      <c r="SJ21" s="308">
        <v>389270</v>
      </c>
      <c r="SK21" s="308">
        <v>86825943.62999998</v>
      </c>
      <c r="SL21" s="308">
        <v>24360149.650000002</v>
      </c>
      <c r="SM21" s="308">
        <v>27790227.439999998</v>
      </c>
      <c r="SN21" s="308">
        <v>40954773.530000001</v>
      </c>
      <c r="SO21" s="308">
        <v>29087910.789999999</v>
      </c>
      <c r="SP21" s="308">
        <v>21575925.890000001</v>
      </c>
      <c r="SQ21" s="308">
        <v>26113177.689999998</v>
      </c>
      <c r="SR21" s="308">
        <v>13335490.93</v>
      </c>
      <c r="SS21" s="308">
        <v>259314871.28000003</v>
      </c>
      <c r="ST21" s="308">
        <v>24395036.980000004</v>
      </c>
      <c r="SU21" s="308">
        <v>38229525.490000002</v>
      </c>
      <c r="SV21" s="308">
        <v>25390052.52</v>
      </c>
      <c r="SW21" s="308">
        <v>13763558.860000001</v>
      </c>
      <c r="SX21" s="308">
        <v>24393900.849999998</v>
      </c>
      <c r="SY21" s="308">
        <v>25261272.069999997</v>
      </c>
      <c r="SZ21" s="308">
        <v>71191571.739999995</v>
      </c>
      <c r="TA21" s="308">
        <v>29228727.390000004</v>
      </c>
      <c r="TB21" s="308">
        <v>24028124.989999998</v>
      </c>
      <c r="TC21" s="308">
        <v>24659122.539999999</v>
      </c>
      <c r="TD21" s="308">
        <v>45103087.509999998</v>
      </c>
      <c r="TE21" s="308">
        <v>23569668.43</v>
      </c>
      <c r="TF21" s="308">
        <v>9960710.9400000013</v>
      </c>
      <c r="TG21" s="308">
        <v>359552077.62999988</v>
      </c>
      <c r="TH21" s="308">
        <v>25927620.889999997</v>
      </c>
      <c r="TI21" s="308">
        <v>20971437.239999998</v>
      </c>
      <c r="TJ21" s="308">
        <v>55594419.470000006</v>
      </c>
      <c r="TK21" s="308">
        <v>50457540.259999998</v>
      </c>
      <c r="TL21" s="308">
        <v>31827911.909999996</v>
      </c>
      <c r="TM21" s="308">
        <v>14224860</v>
      </c>
      <c r="TN21" s="308">
        <v>56753819.379999995</v>
      </c>
      <c r="TO21" s="308">
        <v>25193804.720000003</v>
      </c>
      <c r="TP21" s="308">
        <v>32005790.18</v>
      </c>
      <c r="TQ21" s="308">
        <v>48995868.660000004</v>
      </c>
      <c r="TR21" s="308">
        <v>24549944.149999999</v>
      </c>
      <c r="TS21" s="308">
        <v>18688331.860000003</v>
      </c>
      <c r="TT21" s="308">
        <v>34743814.789999999</v>
      </c>
      <c r="TU21" s="308">
        <v>20805211.650000002</v>
      </c>
      <c r="TV21" s="308">
        <v>17990078.82</v>
      </c>
      <c r="TW21" s="308">
        <v>96057108.719999999</v>
      </c>
      <c r="TX21" s="308">
        <v>18644977.259999998</v>
      </c>
      <c r="TY21" s="308">
        <v>251827377.03999993</v>
      </c>
      <c r="TZ21" s="308">
        <v>60836376.57</v>
      </c>
      <c r="UA21" s="308">
        <v>28083707.5</v>
      </c>
      <c r="UB21" s="308">
        <v>18530623.41</v>
      </c>
      <c r="UC21" s="308">
        <v>105039160.02999999</v>
      </c>
      <c r="UD21" s="308">
        <v>16463374.199999999</v>
      </c>
      <c r="UE21" s="308">
        <v>3954340.07</v>
      </c>
      <c r="UF21" s="308">
        <v>8547066.2700000014</v>
      </c>
      <c r="UG21" s="308">
        <v>6146886.7599999998</v>
      </c>
      <c r="UH21" s="308">
        <v>146148716.35999998</v>
      </c>
      <c r="UI21" s="308">
        <v>45579817.370000005</v>
      </c>
      <c r="UJ21" s="308">
        <v>29578956.43</v>
      </c>
      <c r="UK21" s="308">
        <v>50324046.279999994</v>
      </c>
      <c r="UL21" s="308">
        <v>31341884.859999999</v>
      </c>
      <c r="UM21" s="308">
        <v>16034605.15</v>
      </c>
      <c r="UN21" s="308">
        <v>596543565.29000008</v>
      </c>
      <c r="UO21" s="308">
        <v>39306697.74000001</v>
      </c>
      <c r="UP21" s="308">
        <v>36238548.140000001</v>
      </c>
      <c r="UQ21" s="308">
        <v>88187053.580000013</v>
      </c>
      <c r="UR21" s="308">
        <v>8923517.2599999998</v>
      </c>
      <c r="US21" s="308">
        <v>28135500.809999999</v>
      </c>
      <c r="UT21" s="308">
        <v>65883407.340000004</v>
      </c>
      <c r="UU21" s="308">
        <v>25937987.890000001</v>
      </c>
      <c r="UV21" s="308">
        <v>19301353.830000002</v>
      </c>
      <c r="UW21" s="308">
        <v>24364416.069999997</v>
      </c>
      <c r="UX21" s="308">
        <v>33686846.540000007</v>
      </c>
      <c r="UY21" s="308">
        <v>58942807.489999995</v>
      </c>
      <c r="UZ21" s="308">
        <v>35803043.990000002</v>
      </c>
      <c r="VA21" s="308">
        <v>51530775.25</v>
      </c>
      <c r="VB21" s="308">
        <v>22365793.589999996</v>
      </c>
      <c r="VC21" s="308">
        <v>24533969.720000003</v>
      </c>
      <c r="VD21" s="308">
        <v>14887879.43</v>
      </c>
      <c r="VE21" s="308">
        <v>18879295.420000002</v>
      </c>
      <c r="VF21" s="308">
        <v>55718908.649999999</v>
      </c>
      <c r="VG21" s="308">
        <v>5077355.57</v>
      </c>
      <c r="VH21" s="308">
        <v>6755186.5999999996</v>
      </c>
      <c r="VI21" s="308">
        <v>4095398.71</v>
      </c>
      <c r="VJ21" s="308">
        <v>325603265.63999999</v>
      </c>
      <c r="VK21" s="308">
        <v>41777246.539999992</v>
      </c>
      <c r="VL21" s="308">
        <v>37770361.320000008</v>
      </c>
      <c r="VM21" s="308">
        <v>34121270</v>
      </c>
      <c r="VN21" s="308">
        <v>47953658.180000007</v>
      </c>
      <c r="VO21" s="308">
        <v>49028586.720000006</v>
      </c>
      <c r="VP21" s="308">
        <v>44671618.369999997</v>
      </c>
      <c r="VQ21" s="308">
        <v>32007261.289999999</v>
      </c>
      <c r="VR21" s="308">
        <v>29362245.919999994</v>
      </c>
      <c r="VS21" s="308">
        <v>86905296.480000004</v>
      </c>
      <c r="VT21" s="308">
        <v>29397715.819999997</v>
      </c>
      <c r="VU21" s="308">
        <v>56887333.649999999</v>
      </c>
      <c r="VV21" s="308">
        <v>27634599.369999997</v>
      </c>
      <c r="VW21" s="308">
        <v>20731313.23</v>
      </c>
      <c r="VX21" s="308">
        <v>25325710.619999997</v>
      </c>
      <c r="VY21" s="308">
        <v>872997370.42999995</v>
      </c>
      <c r="VZ21" s="308">
        <v>53828499.82</v>
      </c>
      <c r="WA21" s="308">
        <v>36617170.960000001</v>
      </c>
      <c r="WB21" s="308">
        <v>39300600.710000001</v>
      </c>
      <c r="WC21" s="308">
        <v>22312919.350000001</v>
      </c>
      <c r="WD21" s="308">
        <v>42124616.399999999</v>
      </c>
      <c r="WE21" s="308">
        <v>62213817.210000001</v>
      </c>
      <c r="WF21" s="308">
        <v>63866204.869999997</v>
      </c>
      <c r="WG21" s="308">
        <v>54095987.410000004</v>
      </c>
      <c r="WH21" s="308">
        <v>62006709.770000011</v>
      </c>
      <c r="WI21" s="308">
        <v>40506469.789999999</v>
      </c>
      <c r="WJ21" s="308">
        <v>72448640.5</v>
      </c>
      <c r="WK21" s="308">
        <v>50184638.909999996</v>
      </c>
      <c r="WL21" s="308">
        <v>73237590</v>
      </c>
      <c r="WM21" s="308">
        <v>69253334.060000017</v>
      </c>
      <c r="WN21" s="308">
        <v>38554132.859999992</v>
      </c>
      <c r="WO21" s="308">
        <v>46540127.219999999</v>
      </c>
      <c r="WP21" s="308">
        <v>61784843</v>
      </c>
      <c r="WQ21" s="308">
        <v>41172856.969999991</v>
      </c>
      <c r="WR21" s="308">
        <v>66394615.169999994</v>
      </c>
      <c r="WS21" s="308">
        <v>117763885.58</v>
      </c>
      <c r="WT21" s="308">
        <v>34125368.609999999</v>
      </c>
      <c r="WU21" s="308">
        <v>29094929.680000003</v>
      </c>
      <c r="WV21" s="308">
        <v>26418612.52</v>
      </c>
      <c r="WW21" s="308">
        <v>24909559.59</v>
      </c>
      <c r="WX21" s="308">
        <v>20983912.829999998</v>
      </c>
      <c r="WY21" s="308">
        <v>16638550</v>
      </c>
      <c r="WZ21" s="308">
        <v>18697268.030000001</v>
      </c>
      <c r="XA21" s="308">
        <v>53343888.949999996</v>
      </c>
      <c r="XB21" s="308">
        <v>1008407.81</v>
      </c>
      <c r="XC21" s="308">
        <v>2128119.1799999997</v>
      </c>
      <c r="XD21" s="308">
        <v>4137667.17</v>
      </c>
      <c r="XE21" s="308">
        <v>4953900</v>
      </c>
      <c r="XF21" s="308">
        <v>403802588.94000006</v>
      </c>
      <c r="XG21" s="308">
        <v>37535451.010000005</v>
      </c>
      <c r="XH21" s="308">
        <v>38404081.120000005</v>
      </c>
      <c r="XI21" s="308">
        <v>143852832.44999999</v>
      </c>
      <c r="XJ21" s="308">
        <v>38542668.060000002</v>
      </c>
      <c r="XK21" s="308">
        <v>44328665.809999995</v>
      </c>
      <c r="XL21" s="308">
        <v>75568671.829999998</v>
      </c>
      <c r="XM21" s="308">
        <v>30596392.900000002</v>
      </c>
      <c r="XN21" s="308">
        <v>38810733.219999999</v>
      </c>
      <c r="XO21" s="308">
        <v>69073620.959999993</v>
      </c>
      <c r="XP21" s="308">
        <v>51098441.140000008</v>
      </c>
      <c r="XQ21" s="308">
        <v>25176926.759999998</v>
      </c>
      <c r="XR21" s="308">
        <v>24495192.899999999</v>
      </c>
      <c r="XS21" s="308">
        <v>24824607.41</v>
      </c>
      <c r="XT21" s="308">
        <v>20896034.18</v>
      </c>
      <c r="XU21" s="308">
        <v>25163449.600000001</v>
      </c>
      <c r="XV21" s="308">
        <v>16060969.350000001</v>
      </c>
      <c r="XW21" s="308">
        <v>19665702.899999999</v>
      </c>
      <c r="XX21" s="308">
        <v>17460430.32</v>
      </c>
      <c r="XY21" s="308">
        <v>19289799.289999999</v>
      </c>
      <c r="XZ21" s="308">
        <v>20413631.609999999</v>
      </c>
      <c r="YA21" s="308">
        <v>11708953.42</v>
      </c>
      <c r="YB21" s="308">
        <v>5687980.1599999992</v>
      </c>
      <c r="YC21" s="308">
        <v>472350453.31000006</v>
      </c>
      <c r="YD21" s="308">
        <v>31708481.319999997</v>
      </c>
      <c r="YE21" s="308">
        <v>57476282.189999998</v>
      </c>
      <c r="YF21" s="308">
        <v>37654462.899999999</v>
      </c>
      <c r="YG21" s="308">
        <v>86040799.789999992</v>
      </c>
      <c r="YH21" s="308">
        <v>39351366.57</v>
      </c>
      <c r="YI21" s="308">
        <v>44287628.149999999</v>
      </c>
      <c r="YJ21" s="308">
        <v>24064075.969999999</v>
      </c>
      <c r="YK21" s="308">
        <v>66487205.410000004</v>
      </c>
      <c r="YL21" s="308">
        <v>60570032.080000006</v>
      </c>
      <c r="YM21" s="308">
        <v>40567223.359999999</v>
      </c>
      <c r="YN21" s="308">
        <v>26451277.900000006</v>
      </c>
      <c r="YO21" s="308">
        <v>25451519.75</v>
      </c>
      <c r="YP21" s="308">
        <v>15735000.680000002</v>
      </c>
      <c r="YQ21" s="308">
        <v>8063912.8099999996</v>
      </c>
      <c r="YR21" s="308">
        <v>1497740</v>
      </c>
      <c r="YS21" s="308">
        <v>5066359.01</v>
      </c>
      <c r="YT21" s="308">
        <v>215307532.14000002</v>
      </c>
      <c r="YU21" s="308">
        <v>40567155.050000004</v>
      </c>
      <c r="YV21" s="308">
        <v>35941382.480000004</v>
      </c>
      <c r="YW21" s="308">
        <v>25294789.09</v>
      </c>
      <c r="YX21" s="308">
        <v>39083652.890000001</v>
      </c>
      <c r="YY21" s="308">
        <v>24536700.419999998</v>
      </c>
      <c r="YZ21" s="308">
        <v>28360145</v>
      </c>
      <c r="ZA21" s="308">
        <v>242949848.07999995</v>
      </c>
      <c r="ZB21" s="308">
        <v>31180804.679999996</v>
      </c>
      <c r="ZC21" s="308">
        <v>38207013.93</v>
      </c>
      <c r="ZD21" s="308">
        <v>52815737.039999992</v>
      </c>
      <c r="ZE21" s="308">
        <v>26973282.84</v>
      </c>
      <c r="ZF21" s="308">
        <v>30759994.18</v>
      </c>
      <c r="ZG21" s="308">
        <v>24368577.759999998</v>
      </c>
      <c r="ZH21" s="308">
        <v>21395790.539999999</v>
      </c>
      <c r="ZI21" s="308">
        <v>72397555.400000006</v>
      </c>
      <c r="ZJ21" s="308">
        <v>337249815.92000002</v>
      </c>
      <c r="ZK21" s="308">
        <v>25431296.210000001</v>
      </c>
      <c r="ZL21" s="308">
        <v>57562706.170000002</v>
      </c>
      <c r="ZM21" s="308">
        <v>97645347.840000004</v>
      </c>
      <c r="ZN21" s="308">
        <v>74670098.519999996</v>
      </c>
      <c r="ZO21" s="308">
        <v>30818964.789999999</v>
      </c>
      <c r="ZP21" s="308">
        <v>33200749.879999999</v>
      </c>
      <c r="ZQ21" s="308">
        <v>64696338.559999995</v>
      </c>
      <c r="ZR21" s="308">
        <v>66056838.389999993</v>
      </c>
      <c r="ZS21" s="308">
        <v>78469454.060000002</v>
      </c>
      <c r="ZT21" s="308">
        <v>1979174.88</v>
      </c>
      <c r="ZU21" s="308">
        <v>24739342.280000001</v>
      </c>
      <c r="ZV21" s="308">
        <v>20963537.640000001</v>
      </c>
      <c r="ZW21" s="308">
        <v>31308529.800000001</v>
      </c>
      <c r="ZX21" s="308">
        <v>26817927.299999997</v>
      </c>
      <c r="ZY21" s="308">
        <v>27611529.120000001</v>
      </c>
      <c r="ZZ21" s="308">
        <v>26812639.379999999</v>
      </c>
      <c r="AAA21" s="308">
        <v>20923266.600000001</v>
      </c>
      <c r="AAB21" s="308">
        <v>15429856.319999998</v>
      </c>
      <c r="AAC21" s="308">
        <v>2525910.7800000003</v>
      </c>
      <c r="AAD21" s="308">
        <v>5776521.8399999999</v>
      </c>
      <c r="AAE21" s="308">
        <v>4899190.45</v>
      </c>
      <c r="AAF21" s="308">
        <v>188623274.12</v>
      </c>
      <c r="AAG21" s="308">
        <v>26399593.68</v>
      </c>
      <c r="AAH21" s="308">
        <v>23274366.289999995</v>
      </c>
      <c r="AAI21" s="308">
        <v>28220229.34</v>
      </c>
      <c r="AAJ21" s="308">
        <v>30262419.120000005</v>
      </c>
      <c r="AAK21" s="308">
        <v>28970304.390000001</v>
      </c>
      <c r="AAL21" s="308">
        <v>24801297.510000005</v>
      </c>
      <c r="AAM21" s="308">
        <v>787286440.65999997</v>
      </c>
      <c r="AAN21" s="308">
        <v>32932422.16</v>
      </c>
      <c r="AAO21" s="308">
        <v>19826160.300000001</v>
      </c>
      <c r="AAP21" s="308">
        <v>52406796.909999996</v>
      </c>
      <c r="AAQ21" s="308">
        <v>40778975.369999997</v>
      </c>
      <c r="AAR21" s="308">
        <v>26106902.940000001</v>
      </c>
      <c r="AAS21" s="308">
        <v>26791175.510000002</v>
      </c>
      <c r="AAT21" s="308">
        <v>29307731.34</v>
      </c>
      <c r="AAU21" s="308">
        <v>58082492.789999999</v>
      </c>
      <c r="AAV21" s="308">
        <v>15682621.68</v>
      </c>
      <c r="AAW21" s="308">
        <v>38459088.159999996</v>
      </c>
      <c r="AAX21" s="308">
        <v>99753217.650000006</v>
      </c>
      <c r="AAY21" s="308">
        <v>53376254.619999997</v>
      </c>
      <c r="AAZ21" s="308">
        <v>20090390.060000002</v>
      </c>
      <c r="ABA21" s="308">
        <v>18863568.289999999</v>
      </c>
      <c r="ABB21" s="308">
        <v>29058540.720000003</v>
      </c>
      <c r="ABC21" s="308">
        <v>13820063.15</v>
      </c>
      <c r="ABD21" s="308">
        <v>20789528.710000001</v>
      </c>
      <c r="ABE21" s="308">
        <v>13148280.630000001</v>
      </c>
      <c r="ABF21" s="308">
        <v>106051166.17</v>
      </c>
      <c r="ABG21" s="308">
        <v>76697066.329999983</v>
      </c>
      <c r="ABH21" s="308">
        <v>6203481.5600000005</v>
      </c>
      <c r="ABI21" s="308">
        <v>8287032.8499999996</v>
      </c>
      <c r="ABJ21" s="308">
        <v>8886228.1099999994</v>
      </c>
      <c r="ABK21" s="308">
        <v>5728329.0199999996</v>
      </c>
      <c r="ABL21" s="308">
        <v>10991635.76</v>
      </c>
      <c r="ABM21" s="308">
        <v>200915173.09</v>
      </c>
      <c r="ABN21" s="308">
        <v>34394843.840000004</v>
      </c>
      <c r="ABO21" s="308">
        <v>18464990.159999996</v>
      </c>
      <c r="ABP21" s="308">
        <v>41201963.629999995</v>
      </c>
      <c r="ABQ21" s="308">
        <v>48276824.030000001</v>
      </c>
      <c r="ABR21" s="308">
        <v>28891275.48</v>
      </c>
      <c r="ABS21" s="308">
        <v>28004718.77</v>
      </c>
      <c r="ABT21" s="308">
        <v>44297818.719999999</v>
      </c>
      <c r="ABU21" s="308">
        <v>7454938.3799999999</v>
      </c>
      <c r="ABV21" s="308">
        <v>266346529.86000001</v>
      </c>
      <c r="ABW21" s="308">
        <v>28702710.449999999</v>
      </c>
      <c r="ABX21" s="308">
        <v>51672883.540000007</v>
      </c>
      <c r="ABY21" s="308">
        <v>38381106</v>
      </c>
      <c r="ABZ21" s="308">
        <v>19067032.579999998</v>
      </c>
      <c r="ACA21" s="308">
        <v>78267385.739999995</v>
      </c>
      <c r="ACB21" s="308">
        <v>18531403.740000002</v>
      </c>
      <c r="ACC21" s="308">
        <v>32261550.139999997</v>
      </c>
      <c r="ACD21" s="308">
        <v>21016110.960000001</v>
      </c>
      <c r="ACE21" s="308">
        <v>37160834.159999996</v>
      </c>
      <c r="ACF21" s="308">
        <v>21454906.77</v>
      </c>
      <c r="ACG21" s="308">
        <v>550203376.93999982</v>
      </c>
      <c r="ACH21" s="308">
        <v>37724737.030000009</v>
      </c>
      <c r="ACI21" s="308">
        <v>41974482.139999993</v>
      </c>
      <c r="ACJ21" s="308">
        <v>67711491.840000004</v>
      </c>
      <c r="ACK21" s="308">
        <v>28748049.949999999</v>
      </c>
      <c r="ACL21" s="308">
        <v>34453660.399999999</v>
      </c>
      <c r="ACM21" s="308">
        <v>41625920</v>
      </c>
      <c r="ACN21" s="308">
        <v>91411782.979999989</v>
      </c>
      <c r="ACO21" s="308">
        <v>130575456.50999999</v>
      </c>
      <c r="ACP21" s="308">
        <v>35524691.649999999</v>
      </c>
      <c r="ACQ21" s="308">
        <v>37223770</v>
      </c>
      <c r="ACR21" s="308">
        <v>50834244.549999997</v>
      </c>
      <c r="ACS21" s="308">
        <v>48705200</v>
      </c>
      <c r="ACT21" s="308">
        <v>78257932.439999998</v>
      </c>
      <c r="ACU21" s="308">
        <v>30441760.579999998</v>
      </c>
      <c r="ACV21" s="308">
        <v>43654074.739999995</v>
      </c>
      <c r="ACW21" s="308">
        <v>27477572.670000002</v>
      </c>
      <c r="ACX21" s="308">
        <v>17294011.400000002</v>
      </c>
      <c r="ACY21" s="308">
        <v>23602896.940000001</v>
      </c>
      <c r="ACZ21" s="308">
        <v>9847380</v>
      </c>
      <c r="ADA21" s="308">
        <v>6777372.2400000002</v>
      </c>
      <c r="ADB21" s="308">
        <v>4421859.7</v>
      </c>
      <c r="ADC21" s="308">
        <v>9742532.8300000001</v>
      </c>
      <c r="ADD21" s="308">
        <v>159712196.65000001</v>
      </c>
      <c r="ADE21" s="308">
        <v>135464927.90000001</v>
      </c>
      <c r="ADF21" s="308">
        <v>23137303.149999999</v>
      </c>
      <c r="ADG21" s="308">
        <v>25269930.52</v>
      </c>
      <c r="ADH21" s="308">
        <v>38980482.359999999</v>
      </c>
      <c r="ADI21" s="308">
        <v>20145479.840000004</v>
      </c>
      <c r="ADJ21" s="308">
        <v>36488006.469999999</v>
      </c>
      <c r="ADK21" s="308">
        <v>32375479.93</v>
      </c>
      <c r="ADL21" s="308">
        <v>37018284.020000003</v>
      </c>
      <c r="ADM21" s="308">
        <v>324394169.03999996</v>
      </c>
      <c r="ADN21" s="308">
        <v>60454769.020000003</v>
      </c>
      <c r="ADO21" s="308">
        <v>55905520.319999993</v>
      </c>
      <c r="ADP21" s="308">
        <v>187512456.60000002</v>
      </c>
      <c r="ADQ21" s="308">
        <v>22877101.819999997</v>
      </c>
      <c r="ADR21" s="308">
        <v>29687476.199999999</v>
      </c>
      <c r="ADS21" s="308">
        <v>48339860.899999999</v>
      </c>
      <c r="ADT21" s="308">
        <v>18160641.689999998</v>
      </c>
      <c r="ADU21" s="308">
        <v>573271063.97000003</v>
      </c>
      <c r="ADV21" s="308">
        <v>86123800.589999989</v>
      </c>
      <c r="ADW21" s="308">
        <v>67037355.449999988</v>
      </c>
      <c r="ADX21" s="308">
        <v>31291662</v>
      </c>
      <c r="ADY21" s="308">
        <v>17143806.049999997</v>
      </c>
      <c r="ADZ21" s="308">
        <v>39271773.339999996</v>
      </c>
      <c r="AEA21" s="308">
        <v>32459116.18</v>
      </c>
      <c r="AEB21" s="308">
        <v>28043602.399999999</v>
      </c>
      <c r="AEC21" s="308">
        <v>22215321.210000001</v>
      </c>
      <c r="AED21" s="308">
        <v>19881726.34</v>
      </c>
      <c r="AEE21" s="308">
        <v>28825363.719999999</v>
      </c>
      <c r="AEF21" s="308">
        <v>53569409.040000007</v>
      </c>
      <c r="AEG21" s="308">
        <v>28275307.259999998</v>
      </c>
      <c r="AEH21" s="308">
        <v>23263222.419999998</v>
      </c>
      <c r="AEI21" s="308">
        <v>38896872.979999997</v>
      </c>
      <c r="AEJ21" s="308">
        <v>51506059.530000001</v>
      </c>
      <c r="AEK21" s="308">
        <v>23450748.289999999</v>
      </c>
      <c r="AEL21" s="308">
        <v>46443918.710000001</v>
      </c>
      <c r="AEM21" s="308">
        <v>15892873.07</v>
      </c>
      <c r="AEN21" s="308">
        <v>48742125.909999996</v>
      </c>
      <c r="AEO21" s="308">
        <v>360404490.38000005</v>
      </c>
      <c r="AEP21" s="308">
        <v>54239180.029999994</v>
      </c>
      <c r="AEQ21" s="308">
        <v>58804029.790000007</v>
      </c>
      <c r="AER21" s="308">
        <v>40607704.339999996</v>
      </c>
      <c r="AES21" s="308">
        <v>32955288.870000001</v>
      </c>
      <c r="AET21" s="308">
        <v>67062635.410000004</v>
      </c>
      <c r="AEU21" s="308">
        <v>33356581.5</v>
      </c>
      <c r="AEV21" s="308">
        <v>48472493.560000002</v>
      </c>
      <c r="AEW21" s="308">
        <v>29293144.419999998</v>
      </c>
      <c r="AEX21" s="308">
        <v>4020058.16</v>
      </c>
      <c r="AEY21" s="308">
        <v>335191151.56999987</v>
      </c>
      <c r="AEZ21" s="308">
        <v>185520098.66</v>
      </c>
      <c r="AFA21" s="308">
        <v>65308114.299999997</v>
      </c>
      <c r="AFB21" s="308">
        <v>56019853.190000005</v>
      </c>
      <c r="AFC21" s="308">
        <v>85637663.519999981</v>
      </c>
      <c r="AFD21" s="308">
        <v>72579127.340000004</v>
      </c>
      <c r="AFE21" s="308">
        <v>39472560.890000001</v>
      </c>
      <c r="AFF21" s="308">
        <v>60072799.359999999</v>
      </c>
      <c r="AFG21" s="308">
        <v>35895322.699999996</v>
      </c>
      <c r="AFH21" s="308">
        <v>53170260.890000008</v>
      </c>
      <c r="AFI21" s="308">
        <v>44242222.590000004</v>
      </c>
      <c r="AFJ21" s="308">
        <v>41104318.429999992</v>
      </c>
      <c r="AFK21" s="308">
        <v>55852360.410000004</v>
      </c>
      <c r="AFL21" s="308">
        <v>325674834.72000009</v>
      </c>
      <c r="AFM21" s="308">
        <v>88370196.170000017</v>
      </c>
      <c r="AFN21" s="308">
        <v>51503693.009999998</v>
      </c>
      <c r="AFO21" s="308">
        <v>49904172.5</v>
      </c>
      <c r="AFP21" s="308">
        <v>47626952.460000001</v>
      </c>
      <c r="AFQ21" s="308">
        <v>34169323.050000004</v>
      </c>
      <c r="AFR21" s="308">
        <v>32810422.280000001</v>
      </c>
      <c r="AFS21" s="308">
        <v>66366445.209999993</v>
      </c>
      <c r="AFT21" s="308">
        <v>58768730.990000002</v>
      </c>
      <c r="AFU21" s="308">
        <v>29767959.850000001</v>
      </c>
      <c r="AFV21" s="308">
        <v>62399262.939999998</v>
      </c>
      <c r="AFW21" s="308">
        <v>28800133.890000001</v>
      </c>
      <c r="AFX21" s="308">
        <v>310196011.01999998</v>
      </c>
      <c r="AFY21" s="308">
        <v>29076643.719999999</v>
      </c>
      <c r="AFZ21" s="308">
        <v>38541308.040000007</v>
      </c>
      <c r="AGA21" s="308">
        <v>33002523.739999998</v>
      </c>
      <c r="AGB21" s="308">
        <v>77387613.910000011</v>
      </c>
      <c r="AGC21" s="308">
        <v>31366321.59</v>
      </c>
      <c r="AGD21" s="308">
        <v>30625244.84</v>
      </c>
      <c r="AGE21" s="308">
        <v>32890794.5</v>
      </c>
      <c r="AGF21" s="308">
        <v>28254536.639999997</v>
      </c>
      <c r="AGG21" s="308">
        <v>40549730</v>
      </c>
      <c r="AGH21" s="308">
        <v>15252825.810000001</v>
      </c>
      <c r="AGI21" s="308">
        <v>488919223.39999998</v>
      </c>
      <c r="AGJ21" s="308">
        <v>123932539.86</v>
      </c>
      <c r="AGK21" s="308">
        <v>49684316.829999998</v>
      </c>
      <c r="AGL21" s="308">
        <v>29833706.350000001</v>
      </c>
      <c r="AGM21" s="308">
        <v>63005622.959999993</v>
      </c>
      <c r="AGN21" s="308">
        <v>65751617.130000003</v>
      </c>
      <c r="AGO21" s="308">
        <v>27346378.34</v>
      </c>
      <c r="AGP21" s="308">
        <v>20797804.169999998</v>
      </c>
      <c r="AGQ21" s="308">
        <v>598019615.61000013</v>
      </c>
      <c r="AGR21" s="308">
        <v>389546122.44000006</v>
      </c>
      <c r="AGS21" s="308">
        <v>45945701.310000002</v>
      </c>
      <c r="AGT21" s="308">
        <v>78936630.810000002</v>
      </c>
      <c r="AGU21" s="308">
        <v>88455051.250000015</v>
      </c>
      <c r="AGV21" s="308">
        <v>65705872.829999998</v>
      </c>
      <c r="AGW21" s="308">
        <v>57158129.380000003</v>
      </c>
      <c r="AGX21" s="308">
        <v>57288238.82</v>
      </c>
      <c r="AGY21" s="308">
        <v>18609753.059999999</v>
      </c>
      <c r="AGZ21" s="308">
        <v>44176666.640000001</v>
      </c>
      <c r="AHA21" s="308">
        <v>42278347.039999999</v>
      </c>
      <c r="AHB21" s="308">
        <v>32530021</v>
      </c>
      <c r="AHC21" s="308">
        <v>28436774.809999999</v>
      </c>
      <c r="AHD21" s="308">
        <v>24831390.469999999</v>
      </c>
      <c r="AHE21" s="308">
        <v>30522666.579999998</v>
      </c>
      <c r="AHF21" s="308">
        <v>45591339.25</v>
      </c>
      <c r="AHG21" s="308">
        <v>28619854.890000001</v>
      </c>
      <c r="AHH21" s="308">
        <v>188569233.37</v>
      </c>
      <c r="AHI21" s="308">
        <v>43502005.030000009</v>
      </c>
      <c r="AHJ21" s="308">
        <v>49690778.449999996</v>
      </c>
      <c r="AHK21" s="308">
        <v>38898175.480000004</v>
      </c>
      <c r="AHL21" s="308">
        <v>62575367.980000004</v>
      </c>
      <c r="AHM21" s="308">
        <v>38521908.600000001</v>
      </c>
      <c r="AHN21" s="308">
        <v>2192233.5499999998</v>
      </c>
      <c r="AHO21" s="308">
        <v>60134061651.640022</v>
      </c>
    </row>
    <row r="22" spans="1:899" ht="21" x14ac:dyDescent="0.4">
      <c r="A22" s="297" t="s">
        <v>27</v>
      </c>
      <c r="B22" s="297" t="s">
        <v>28</v>
      </c>
      <c r="C22" s="308">
        <v>183790611.5</v>
      </c>
      <c r="D22" s="308">
        <v>15374224.850000001</v>
      </c>
      <c r="E22" s="308">
        <v>20187731.960000001</v>
      </c>
      <c r="F22" s="308">
        <v>9620789.1300000008</v>
      </c>
      <c r="G22" s="308">
        <v>35105985</v>
      </c>
      <c r="H22" s="308">
        <v>16155378.6</v>
      </c>
      <c r="I22" s="308">
        <v>22471586</v>
      </c>
      <c r="J22" s="308">
        <v>15565001</v>
      </c>
      <c r="K22" s="308">
        <v>14957404</v>
      </c>
      <c r="L22" s="308">
        <v>12660542</v>
      </c>
      <c r="M22" s="308">
        <v>9277372</v>
      </c>
      <c r="N22" s="308">
        <v>8111599</v>
      </c>
      <c r="O22" s="308">
        <v>9861168.0099999998</v>
      </c>
      <c r="P22" s="308">
        <v>10005507</v>
      </c>
      <c r="Q22" s="308">
        <v>8453091</v>
      </c>
      <c r="R22" s="308">
        <v>11733995.680000002</v>
      </c>
      <c r="S22" s="308">
        <v>9769340</v>
      </c>
      <c r="T22" s="308">
        <v>4291102</v>
      </c>
      <c r="U22" s="308">
        <v>120524772.09999999</v>
      </c>
      <c r="V22" s="308">
        <v>43278284.409999996</v>
      </c>
      <c r="W22" s="308">
        <v>9104996.4500000011</v>
      </c>
      <c r="X22" s="308">
        <v>18670974.780000001</v>
      </c>
      <c r="Y22" s="308">
        <v>10991445.15</v>
      </c>
      <c r="Z22" s="308">
        <v>11136455.189999999</v>
      </c>
      <c r="AA22" s="308">
        <v>8377698.54</v>
      </c>
      <c r="AB22" s="308">
        <v>41513405.029999994</v>
      </c>
      <c r="AC22" s="308">
        <v>20054406.760000002</v>
      </c>
      <c r="AD22" s="308">
        <v>8485766</v>
      </c>
      <c r="AE22" s="308">
        <v>21599676</v>
      </c>
      <c r="AF22" s="308">
        <v>8733146.3699999992</v>
      </c>
      <c r="AG22" s="308">
        <v>26574945</v>
      </c>
      <c r="AH22" s="308">
        <v>15626410.249999998</v>
      </c>
      <c r="AI22" s="308">
        <v>13987147.939999999</v>
      </c>
      <c r="AJ22" s="308">
        <v>8676158.4499999993</v>
      </c>
      <c r="AK22" s="308">
        <v>11391673.989999998</v>
      </c>
      <c r="AL22" s="308">
        <v>13933859.949999999</v>
      </c>
      <c r="AM22" s="308">
        <v>8347185</v>
      </c>
      <c r="AN22" s="308">
        <v>11050728.77</v>
      </c>
      <c r="AO22" s="308">
        <v>6881776.9399999995</v>
      </c>
      <c r="AP22" s="308">
        <v>6656428.0199999996</v>
      </c>
      <c r="AQ22" s="308">
        <v>6143473.5099999998</v>
      </c>
      <c r="AR22" s="308">
        <v>7224736.1299999999</v>
      </c>
      <c r="AS22" s="308">
        <v>75825874.069999993</v>
      </c>
      <c r="AT22" s="308">
        <v>5082896</v>
      </c>
      <c r="AU22" s="308">
        <v>5029625.04</v>
      </c>
      <c r="AV22" s="308">
        <v>7181314.4400000004</v>
      </c>
      <c r="AW22" s="308">
        <v>8055480</v>
      </c>
      <c r="AX22" s="308">
        <v>10420103.08</v>
      </c>
      <c r="AY22" s="308">
        <v>5833475</v>
      </c>
      <c r="AZ22" s="308">
        <v>6919727.75</v>
      </c>
      <c r="BA22" s="308">
        <v>4975127.75</v>
      </c>
      <c r="BB22" s="308">
        <v>4873968.8</v>
      </c>
      <c r="BC22" s="308">
        <v>4134528</v>
      </c>
      <c r="BD22" s="308">
        <v>4057545</v>
      </c>
      <c r="BE22" s="308">
        <v>16799415.5</v>
      </c>
      <c r="BF22" s="308">
        <v>47312</v>
      </c>
      <c r="BG22" s="308">
        <v>1882126.8599999999</v>
      </c>
      <c r="BH22" s="308">
        <v>55068305.5</v>
      </c>
      <c r="BI22" s="308">
        <v>29231566.84</v>
      </c>
      <c r="BJ22" s="308">
        <v>9053032.8000000007</v>
      </c>
      <c r="BK22" s="308">
        <v>7170924.8100000005</v>
      </c>
      <c r="BL22" s="308">
        <v>11124215.98</v>
      </c>
      <c r="BM22" s="308">
        <v>7538161</v>
      </c>
      <c r="BN22" s="308">
        <v>7128554.6600000001</v>
      </c>
      <c r="BO22" s="308">
        <v>36000</v>
      </c>
      <c r="BP22" s="308">
        <v>335166</v>
      </c>
      <c r="BQ22" s="308">
        <v>71870977</v>
      </c>
      <c r="BR22" s="308">
        <v>9117124.5</v>
      </c>
      <c r="BS22" s="308">
        <v>11246666.98</v>
      </c>
      <c r="BT22" s="308">
        <v>9940007</v>
      </c>
      <c r="BU22" s="308">
        <v>6949993.3499999996</v>
      </c>
      <c r="BV22" s="308">
        <v>9497475.379999999</v>
      </c>
      <c r="BW22" s="308">
        <v>4772016</v>
      </c>
      <c r="BX22" s="308">
        <v>10498978</v>
      </c>
      <c r="BY22" s="308">
        <v>26926257.770000003</v>
      </c>
      <c r="BZ22" s="308">
        <v>7858190</v>
      </c>
      <c r="CA22" s="308">
        <v>8993109.6699999999</v>
      </c>
      <c r="CB22" s="308">
        <v>20899682.919999998</v>
      </c>
      <c r="CC22" s="308">
        <v>7789672</v>
      </c>
      <c r="CD22" s="308">
        <v>9933175.709999999</v>
      </c>
      <c r="CE22" s="308">
        <v>7263347</v>
      </c>
      <c r="CF22" s="308">
        <v>120957242.14</v>
      </c>
      <c r="CG22" s="308">
        <v>9321215.1500000004</v>
      </c>
      <c r="CH22" s="308">
        <v>18051897.719999999</v>
      </c>
      <c r="CI22" s="308">
        <v>5636134</v>
      </c>
      <c r="CJ22" s="308">
        <v>8531599</v>
      </c>
      <c r="CK22" s="308">
        <v>6781379</v>
      </c>
      <c r="CL22" s="308">
        <v>8919736.2300000004</v>
      </c>
      <c r="CM22" s="308">
        <v>14647508.359999999</v>
      </c>
      <c r="CN22" s="308">
        <v>3884340.33</v>
      </c>
      <c r="CO22" s="308">
        <v>8086988.1299999999</v>
      </c>
      <c r="CP22" s="308">
        <v>8492649.8900000006</v>
      </c>
      <c r="CQ22" s="308">
        <v>7407935.29</v>
      </c>
      <c r="CR22" s="308">
        <v>6009849.5</v>
      </c>
      <c r="CS22" s="308">
        <v>72609022.780000001</v>
      </c>
      <c r="CT22" s="308">
        <v>7448507</v>
      </c>
      <c r="CU22" s="308">
        <v>5018126.25</v>
      </c>
      <c r="CV22" s="308">
        <v>21023642.199999999</v>
      </c>
      <c r="CW22" s="308">
        <v>6364961.7299999995</v>
      </c>
      <c r="CX22" s="308">
        <v>13707470.870000001</v>
      </c>
      <c r="CY22" s="308">
        <v>5116670</v>
      </c>
      <c r="CZ22" s="308">
        <v>3396439.2800000003</v>
      </c>
      <c r="DA22" s="308">
        <v>36744074.200000003</v>
      </c>
      <c r="DB22" s="308">
        <v>76989592.920000002</v>
      </c>
      <c r="DC22" s="308">
        <v>10532918.01</v>
      </c>
      <c r="DD22" s="308">
        <v>11473292.790000001</v>
      </c>
      <c r="DE22" s="308">
        <v>19902446.879999999</v>
      </c>
      <c r="DF22" s="308">
        <v>23954233</v>
      </c>
      <c r="DG22" s="308">
        <v>21656223</v>
      </c>
      <c r="DH22" s="308">
        <v>24300403.09</v>
      </c>
      <c r="DI22" s="308">
        <v>9460782.0399999991</v>
      </c>
      <c r="DJ22" s="308">
        <v>137372258</v>
      </c>
      <c r="DK22" s="308">
        <v>10815483.68</v>
      </c>
      <c r="DL22" s="308">
        <v>10427750.68</v>
      </c>
      <c r="DM22" s="308">
        <v>8252286.7699999996</v>
      </c>
      <c r="DN22" s="308">
        <v>9990506.1400000006</v>
      </c>
      <c r="DO22" s="308">
        <v>9594522.4600000009</v>
      </c>
      <c r="DP22" s="308">
        <v>10740106.02</v>
      </c>
      <c r="DQ22" s="308">
        <v>9599093.3900000006</v>
      </c>
      <c r="DR22" s="308">
        <v>20419152.25</v>
      </c>
      <c r="DS22" s="308">
        <v>88652128.909999996</v>
      </c>
      <c r="DT22" s="308">
        <v>17146670</v>
      </c>
      <c r="DU22" s="308">
        <v>35473249.099999994</v>
      </c>
      <c r="DV22" s="308">
        <v>50216953</v>
      </c>
      <c r="DW22" s="308">
        <v>16765337.01</v>
      </c>
      <c r="DX22" s="308">
        <v>33480055.690000001</v>
      </c>
      <c r="DY22" s="308">
        <v>21231678.899999999</v>
      </c>
      <c r="DZ22" s="308">
        <v>7534647.1400000006</v>
      </c>
      <c r="EA22" s="308">
        <v>11377856</v>
      </c>
      <c r="EB22" s="308">
        <v>10811339</v>
      </c>
      <c r="EC22" s="308">
        <v>24118225</v>
      </c>
      <c r="ED22" s="308">
        <v>32790677.399999999</v>
      </c>
      <c r="EE22" s="308">
        <v>34654047.07</v>
      </c>
      <c r="EF22" s="308">
        <v>7405944.1600000001</v>
      </c>
      <c r="EG22" s="308">
        <v>13257264.59</v>
      </c>
      <c r="EH22" s="308">
        <v>6578528.7599999998</v>
      </c>
      <c r="EI22" s="308">
        <v>13417733.550000001</v>
      </c>
      <c r="EJ22" s="308">
        <v>11875010.130000001</v>
      </c>
      <c r="EK22" s="308">
        <v>4929282</v>
      </c>
      <c r="EL22" s="308">
        <v>8715001</v>
      </c>
      <c r="EM22" s="308">
        <v>104974104.18000001</v>
      </c>
      <c r="EN22" s="308">
        <v>6399620.5899999989</v>
      </c>
      <c r="EO22" s="308">
        <v>9530980.8200000003</v>
      </c>
      <c r="EP22" s="308">
        <v>10361486</v>
      </c>
      <c r="EQ22" s="308">
        <v>6643353.1200000001</v>
      </c>
      <c r="ER22" s="308">
        <v>4462146.8000000007</v>
      </c>
      <c r="ES22" s="308">
        <v>13306726</v>
      </c>
      <c r="ET22" s="308">
        <v>7900107.4100000001</v>
      </c>
      <c r="EU22" s="308">
        <v>10052121</v>
      </c>
      <c r="EV22" s="308">
        <v>62181874.740000002</v>
      </c>
      <c r="EW22" s="308">
        <v>4187523</v>
      </c>
      <c r="EX22" s="308">
        <v>8475017.620000001</v>
      </c>
      <c r="EY22" s="308">
        <v>11565650</v>
      </c>
      <c r="EZ22" s="308">
        <v>15591191.330000002</v>
      </c>
      <c r="FA22" s="308">
        <v>17362359.800000001</v>
      </c>
      <c r="FB22" s="308">
        <v>12323687.640000001</v>
      </c>
      <c r="FC22" s="308">
        <v>8809603.8899999987</v>
      </c>
      <c r="FD22" s="308">
        <v>8109153</v>
      </c>
      <c r="FE22" s="308">
        <v>6635365.9900000002</v>
      </c>
      <c r="FF22" s="308">
        <v>9659431</v>
      </c>
      <c r="FG22" s="308">
        <v>3883383.4</v>
      </c>
      <c r="FH22" s="308">
        <v>38661146</v>
      </c>
      <c r="FI22" s="308">
        <v>6154435.2199999997</v>
      </c>
      <c r="FJ22" s="308">
        <v>9034466.0099999998</v>
      </c>
      <c r="FK22" s="308">
        <v>7846608.6699999999</v>
      </c>
      <c r="FL22" s="308">
        <v>11864143.51</v>
      </c>
      <c r="FM22" s="308">
        <v>11483573.870000001</v>
      </c>
      <c r="FN22" s="308">
        <v>4139740.0599999996</v>
      </c>
      <c r="FO22" s="308">
        <v>1789939</v>
      </c>
      <c r="FP22" s="308">
        <v>94430532</v>
      </c>
      <c r="FQ22" s="308">
        <v>9435838.9299999997</v>
      </c>
      <c r="FR22" s="308">
        <v>14004951</v>
      </c>
      <c r="FS22" s="308">
        <v>11353746.879999999</v>
      </c>
      <c r="FT22" s="308">
        <v>14847221</v>
      </c>
      <c r="FU22" s="308">
        <v>8101588.8900000006</v>
      </c>
      <c r="FV22" s="308">
        <v>17551984.82</v>
      </c>
      <c r="FW22" s="308">
        <v>11912698</v>
      </c>
      <c r="FX22" s="308">
        <v>12136051.460000001</v>
      </c>
      <c r="FY22" s="308">
        <v>8101969.1100000003</v>
      </c>
      <c r="FZ22" s="308">
        <v>21291983.829999998</v>
      </c>
      <c r="GA22" s="308">
        <v>9401208.7300000004</v>
      </c>
      <c r="GB22" s="308">
        <v>8534044.8599999994</v>
      </c>
      <c r="GC22" s="308">
        <v>3853330.66</v>
      </c>
      <c r="GD22" s="308">
        <v>56006946.869999997</v>
      </c>
      <c r="GE22" s="308">
        <v>7351852.7800000003</v>
      </c>
      <c r="GF22" s="308">
        <v>6791107.6100000003</v>
      </c>
      <c r="GG22" s="308">
        <v>13439809.699999999</v>
      </c>
      <c r="GH22" s="308">
        <v>11215050.040000001</v>
      </c>
      <c r="GI22" s="308">
        <v>8772301</v>
      </c>
      <c r="GJ22" s="308">
        <v>7618419.2400000002</v>
      </c>
      <c r="GK22" s="308">
        <v>14519171.520000001</v>
      </c>
      <c r="GL22" s="308">
        <v>6612776.0699999994</v>
      </c>
      <c r="GM22" s="308">
        <v>3212875.92</v>
      </c>
      <c r="GN22" s="308">
        <v>3572542.46</v>
      </c>
      <c r="GO22" s="308">
        <v>3680178.6</v>
      </c>
      <c r="GP22" s="308">
        <v>32695243.009999998</v>
      </c>
      <c r="GQ22" s="308">
        <v>14509275.5</v>
      </c>
      <c r="GR22" s="308">
        <v>9714945.5</v>
      </c>
      <c r="GS22" s="308">
        <v>13029952.909999998</v>
      </c>
      <c r="GT22" s="308">
        <v>3638651.17</v>
      </c>
      <c r="GU22" s="308">
        <v>15220150.350000001</v>
      </c>
      <c r="GV22" s="308">
        <v>12130304.75</v>
      </c>
      <c r="GW22" s="308">
        <v>6262519.5600000005</v>
      </c>
      <c r="GX22" s="308">
        <v>16973881.859999999</v>
      </c>
      <c r="GY22" s="308">
        <v>2989895.16</v>
      </c>
      <c r="GZ22" s="308">
        <v>9590399.2899999991</v>
      </c>
      <c r="HA22" s="308">
        <v>5770691.0399999991</v>
      </c>
      <c r="HB22" s="308">
        <v>87973279.039999992</v>
      </c>
      <c r="HC22" s="308">
        <v>11346696.220000001</v>
      </c>
      <c r="HD22" s="308">
        <v>19462775.730000004</v>
      </c>
      <c r="HE22" s="308">
        <v>17658643.030000001</v>
      </c>
      <c r="HF22" s="308">
        <v>12966775.270000001</v>
      </c>
      <c r="HG22" s="308">
        <v>14367508.6</v>
      </c>
      <c r="HH22" s="308">
        <v>1798084.87</v>
      </c>
      <c r="HI22" s="308">
        <v>75671832.159999996</v>
      </c>
      <c r="HJ22" s="308">
        <v>17850865.960000001</v>
      </c>
      <c r="HK22" s="308">
        <v>9450097.3100000005</v>
      </c>
      <c r="HL22" s="308">
        <v>6764606.8900000006</v>
      </c>
      <c r="HM22" s="308">
        <v>7590070</v>
      </c>
      <c r="HN22" s="308">
        <v>7926020.8099999996</v>
      </c>
      <c r="HO22" s="308">
        <v>10140699.700000001</v>
      </c>
      <c r="HP22" s="308">
        <v>5141389.99</v>
      </c>
      <c r="HQ22" s="308">
        <v>87401439.760000005</v>
      </c>
      <c r="HR22" s="308">
        <v>29156589.109999999</v>
      </c>
      <c r="HS22" s="308">
        <v>6812177.0500000007</v>
      </c>
      <c r="HT22" s="308">
        <v>5651398.1600000001</v>
      </c>
      <c r="HU22" s="308">
        <v>4537726.9799999995</v>
      </c>
      <c r="HV22" s="308">
        <v>2539797.34</v>
      </c>
      <c r="HW22" s="308">
        <v>9879866</v>
      </c>
      <c r="HX22" s="308">
        <v>5996236.5</v>
      </c>
      <c r="HY22" s="308">
        <v>5333446.29</v>
      </c>
      <c r="HZ22" s="308">
        <v>7222076</v>
      </c>
      <c r="IA22" s="308">
        <v>5901491.7199999997</v>
      </c>
      <c r="IB22" s="308">
        <v>10750413</v>
      </c>
      <c r="IC22" s="308">
        <v>3086027</v>
      </c>
      <c r="ID22" s="308">
        <v>9710190.7000000011</v>
      </c>
      <c r="IE22" s="308">
        <v>3475148.5700000003</v>
      </c>
      <c r="IF22" s="308">
        <v>4949112.5</v>
      </c>
      <c r="IG22" s="308">
        <v>82982770</v>
      </c>
      <c r="IH22" s="308">
        <v>21401901</v>
      </c>
      <c r="II22" s="308">
        <v>11696003</v>
      </c>
      <c r="IJ22" s="308">
        <v>13176560.800000001</v>
      </c>
      <c r="IK22" s="308">
        <v>24226093.390000001</v>
      </c>
      <c r="IL22" s="308">
        <v>9966504.8000000007</v>
      </c>
      <c r="IM22" s="308">
        <v>7326169</v>
      </c>
      <c r="IN22" s="308">
        <v>6975279</v>
      </c>
      <c r="IO22" s="308">
        <v>7167160.5699999994</v>
      </c>
      <c r="IP22" s="308">
        <v>9150636</v>
      </c>
      <c r="IQ22" s="308">
        <v>7058036.6000000006</v>
      </c>
      <c r="IR22" s="308">
        <v>100614394.5</v>
      </c>
      <c r="IS22" s="308">
        <v>35494631.289999999</v>
      </c>
      <c r="IT22" s="308">
        <v>13177609.52</v>
      </c>
      <c r="IU22" s="308">
        <v>9637359</v>
      </c>
      <c r="IV22" s="308">
        <v>7595856.0199999996</v>
      </c>
      <c r="IW22" s="308">
        <v>3546319.6599999997</v>
      </c>
      <c r="IX22" s="308">
        <v>9718800.7599999998</v>
      </c>
      <c r="IY22" s="308">
        <v>4401968.38</v>
      </c>
      <c r="IZ22" s="308">
        <v>5322120</v>
      </c>
      <c r="JA22" s="308">
        <v>12909665.440000001</v>
      </c>
      <c r="JB22" s="308">
        <v>14011354</v>
      </c>
      <c r="JC22" s="308">
        <v>9781344.25</v>
      </c>
      <c r="JD22" s="308">
        <v>29442371</v>
      </c>
      <c r="JE22" s="308">
        <v>19306914.239999998</v>
      </c>
      <c r="JF22" s="308">
        <v>3738964.9000000004</v>
      </c>
      <c r="JG22" s="308">
        <v>3412378.14</v>
      </c>
      <c r="JH22" s="308">
        <v>4094221.12</v>
      </c>
      <c r="JI22" s="308">
        <v>2469568.91</v>
      </c>
      <c r="JJ22" s="308">
        <v>45281841.010000005</v>
      </c>
      <c r="JK22" s="308">
        <v>5319857</v>
      </c>
      <c r="JL22" s="308">
        <v>7864870.8000000007</v>
      </c>
      <c r="JM22" s="308">
        <v>10219048</v>
      </c>
      <c r="JN22" s="308">
        <v>6956535</v>
      </c>
      <c r="JO22" s="308">
        <v>14988653.010000002</v>
      </c>
      <c r="JP22" s="308">
        <v>3973022</v>
      </c>
      <c r="JQ22" s="308">
        <v>79298887</v>
      </c>
      <c r="JR22" s="308">
        <v>34086633.859999999</v>
      </c>
      <c r="JS22" s="308">
        <v>7070804</v>
      </c>
      <c r="JT22" s="308">
        <v>4606679</v>
      </c>
      <c r="JU22" s="308">
        <v>10775661.6</v>
      </c>
      <c r="JV22" s="308">
        <v>3695707</v>
      </c>
      <c r="JW22" s="308">
        <v>22734584</v>
      </c>
      <c r="JX22" s="308">
        <v>14100444.119999999</v>
      </c>
      <c r="JY22" s="308">
        <v>8900454</v>
      </c>
      <c r="JZ22" s="308">
        <v>8728754.6999999993</v>
      </c>
      <c r="KA22" s="308">
        <v>6922472.1699999999</v>
      </c>
      <c r="KB22" s="308">
        <v>5722837</v>
      </c>
      <c r="KC22" s="308">
        <v>8615475.4900000002</v>
      </c>
      <c r="KD22" s="308">
        <v>3216642</v>
      </c>
      <c r="KE22" s="308">
        <v>5423592.2400000002</v>
      </c>
      <c r="KF22" s="308">
        <v>126331232.67</v>
      </c>
      <c r="KG22" s="308">
        <v>21828248</v>
      </c>
      <c r="KH22" s="308">
        <v>6530296.25</v>
      </c>
      <c r="KI22" s="308">
        <v>11953041.119999999</v>
      </c>
      <c r="KJ22" s="308">
        <v>16447961.810000002</v>
      </c>
      <c r="KK22" s="308">
        <v>5894422.2599999998</v>
      </c>
      <c r="KL22" s="308">
        <v>40112412.68</v>
      </c>
      <c r="KM22" s="308">
        <v>11274032.530000001</v>
      </c>
      <c r="KN22" s="308">
        <v>6936804.5</v>
      </c>
      <c r="KO22" s="308">
        <v>34963376.560000002</v>
      </c>
      <c r="KP22" s="308">
        <v>12220514.609999999</v>
      </c>
      <c r="KQ22" s="308">
        <v>14836388.580000002</v>
      </c>
      <c r="KR22" s="308">
        <v>24687169</v>
      </c>
      <c r="KS22" s="308">
        <v>7785114</v>
      </c>
      <c r="KT22" s="308">
        <v>19422373</v>
      </c>
      <c r="KU22" s="308">
        <v>89821514.859999985</v>
      </c>
      <c r="KV22" s="308">
        <v>12300264</v>
      </c>
      <c r="KW22" s="308">
        <v>53654428.709999993</v>
      </c>
      <c r="KX22" s="308">
        <v>8142192</v>
      </c>
      <c r="KY22" s="308">
        <v>4790799</v>
      </c>
      <c r="KZ22" s="308">
        <v>18835264</v>
      </c>
      <c r="LA22" s="308">
        <v>12645453.02</v>
      </c>
      <c r="LB22" s="308">
        <v>8842007</v>
      </c>
      <c r="LC22" s="308">
        <v>7509535</v>
      </c>
      <c r="LD22" s="308">
        <v>6904488.0099999998</v>
      </c>
      <c r="LE22" s="308">
        <v>120620736.22000001</v>
      </c>
      <c r="LF22" s="308">
        <v>26325727</v>
      </c>
      <c r="LG22" s="308">
        <v>26209459.369999997</v>
      </c>
      <c r="LH22" s="308">
        <v>31681312.039999999</v>
      </c>
      <c r="LI22" s="308">
        <v>12678358.390000001</v>
      </c>
      <c r="LJ22" s="308">
        <v>6114584.0600000005</v>
      </c>
      <c r="LK22" s="308">
        <v>5629124.9000000004</v>
      </c>
      <c r="LL22" s="308">
        <v>9493925</v>
      </c>
      <c r="LM22" s="308">
        <v>4512035</v>
      </c>
      <c r="LN22" s="308">
        <v>11156639.5</v>
      </c>
      <c r="LO22" s="308">
        <v>5653266.4000000004</v>
      </c>
      <c r="LP22" s="308">
        <v>44329626.450000003</v>
      </c>
      <c r="LQ22" s="308">
        <v>8422590.5399999991</v>
      </c>
      <c r="LR22" s="308">
        <v>4365616</v>
      </c>
      <c r="LS22" s="308">
        <v>157689376.12</v>
      </c>
      <c r="LT22" s="308">
        <v>64737937.079999998</v>
      </c>
      <c r="LU22" s="308">
        <v>104203933</v>
      </c>
      <c r="LV22" s="308">
        <v>46771640.740000002</v>
      </c>
      <c r="LW22" s="308">
        <v>20230545.659999996</v>
      </c>
      <c r="LX22" s="308">
        <v>17046691</v>
      </c>
      <c r="LY22" s="308">
        <v>12442441</v>
      </c>
      <c r="LZ22" s="308">
        <v>11435603.16</v>
      </c>
      <c r="MA22" s="308">
        <v>8030079</v>
      </c>
      <c r="MB22" s="308">
        <v>10578158</v>
      </c>
      <c r="MC22" s="308">
        <v>32343877.18</v>
      </c>
      <c r="MD22" s="308">
        <v>9637236</v>
      </c>
      <c r="ME22" s="308">
        <v>138817298</v>
      </c>
      <c r="MF22" s="308">
        <v>9575569.8300000001</v>
      </c>
      <c r="MG22" s="308">
        <v>5784819.8200000003</v>
      </c>
      <c r="MH22" s="308">
        <v>6618348.5800000001</v>
      </c>
      <c r="MI22" s="308">
        <v>5452956.8100000005</v>
      </c>
      <c r="MJ22" s="308">
        <v>9677820.5500000007</v>
      </c>
      <c r="MK22" s="308">
        <v>7749196.5099999998</v>
      </c>
      <c r="ML22" s="308">
        <v>9586883.1300000008</v>
      </c>
      <c r="MM22" s="308">
        <v>11370071.380000001</v>
      </c>
      <c r="MN22" s="308">
        <v>6181663.6799999997</v>
      </c>
      <c r="MO22" s="308">
        <v>7483816.3799999999</v>
      </c>
      <c r="MP22" s="308">
        <v>5996269.6900000004</v>
      </c>
      <c r="MQ22" s="308">
        <v>83147125</v>
      </c>
      <c r="MR22" s="308">
        <v>10327961.699999999</v>
      </c>
      <c r="MS22" s="308">
        <v>6803038.3799999999</v>
      </c>
      <c r="MT22" s="308">
        <v>19512300</v>
      </c>
      <c r="MU22" s="308">
        <v>12697603.310000001</v>
      </c>
      <c r="MV22" s="308">
        <v>12459784</v>
      </c>
      <c r="MW22" s="308">
        <v>22877429.6699</v>
      </c>
      <c r="MX22" s="308">
        <v>15569638</v>
      </c>
      <c r="MY22" s="308">
        <v>8210288.3300000001</v>
      </c>
      <c r="MZ22" s="308">
        <v>3420071.48</v>
      </c>
      <c r="NA22" s="308">
        <v>2280456</v>
      </c>
      <c r="NB22" s="308">
        <v>205402896.53999999</v>
      </c>
      <c r="NC22" s="308">
        <v>24934979</v>
      </c>
      <c r="ND22" s="308">
        <v>6516704.8900000006</v>
      </c>
      <c r="NE22" s="308">
        <v>70583212</v>
      </c>
      <c r="NF22" s="308">
        <v>6516399.9700000007</v>
      </c>
      <c r="NG22" s="308">
        <v>25598768.370000001</v>
      </c>
      <c r="NH22" s="308">
        <v>35421389</v>
      </c>
      <c r="NI22" s="308">
        <v>30228128.150000002</v>
      </c>
      <c r="NJ22" s="308">
        <v>2638973.9299999997</v>
      </c>
      <c r="NK22" s="308">
        <v>7656679.4100000001</v>
      </c>
      <c r="NL22" s="308">
        <v>8915067.25</v>
      </c>
      <c r="NM22" s="308">
        <v>9769836</v>
      </c>
      <c r="NN22" s="308">
        <v>48495627.510000005</v>
      </c>
      <c r="NO22" s="308">
        <v>8800719</v>
      </c>
      <c r="NP22" s="308">
        <v>8528238.3900000006</v>
      </c>
      <c r="NQ22" s="308">
        <v>0</v>
      </c>
      <c r="NR22" s="308">
        <v>6944823.6600000001</v>
      </c>
      <c r="NS22" s="308">
        <v>3352418.63</v>
      </c>
      <c r="NT22" s="308">
        <v>7278606.4100000001</v>
      </c>
      <c r="NU22" s="308">
        <v>66214044.549999997</v>
      </c>
      <c r="NV22" s="308">
        <v>41019755.420000002</v>
      </c>
      <c r="NW22" s="308">
        <v>8670185.0399999991</v>
      </c>
      <c r="NX22" s="308">
        <v>4123655.17</v>
      </c>
      <c r="NY22" s="308">
        <v>7334767</v>
      </c>
      <c r="NZ22" s="308">
        <v>10114300.67</v>
      </c>
      <c r="OA22" s="308">
        <v>5030528.5</v>
      </c>
      <c r="OB22" s="308">
        <v>95234774.689999998</v>
      </c>
      <c r="OC22" s="308">
        <v>33082874.440000001</v>
      </c>
      <c r="OD22" s="308">
        <v>13044506.860000001</v>
      </c>
      <c r="OE22" s="308">
        <v>34902181</v>
      </c>
      <c r="OF22" s="308">
        <v>9810201.5199999996</v>
      </c>
      <c r="OG22" s="308">
        <v>11117813</v>
      </c>
      <c r="OH22" s="308">
        <v>19303397</v>
      </c>
      <c r="OI22" s="308">
        <v>9257014.3000000007</v>
      </c>
      <c r="OJ22" s="308">
        <v>8907751.4000000004</v>
      </c>
      <c r="OK22" s="308">
        <v>111863925.84</v>
      </c>
      <c r="OL22" s="308">
        <v>29248002.710000001</v>
      </c>
      <c r="OM22" s="308">
        <v>34750262.649999999</v>
      </c>
      <c r="ON22" s="308">
        <v>18737935.84</v>
      </c>
      <c r="OO22" s="308">
        <v>10514019.619999999</v>
      </c>
      <c r="OP22" s="308">
        <v>4853340</v>
      </c>
      <c r="OQ22" s="308">
        <v>74503507</v>
      </c>
      <c r="OR22" s="308">
        <v>6711205.4100000001</v>
      </c>
      <c r="OS22" s="308">
        <v>8133745</v>
      </c>
      <c r="OT22" s="308">
        <v>15749192</v>
      </c>
      <c r="OU22" s="308">
        <v>16264999.68</v>
      </c>
      <c r="OV22" s="308">
        <v>23241146.34</v>
      </c>
      <c r="OW22" s="308">
        <v>9936191.3200000003</v>
      </c>
      <c r="OX22" s="308">
        <v>3700246</v>
      </c>
      <c r="OY22" s="308">
        <v>3187724</v>
      </c>
      <c r="OZ22" s="308">
        <v>98478860.700000003</v>
      </c>
      <c r="PA22" s="308">
        <v>9165921.1500000004</v>
      </c>
      <c r="PB22" s="308">
        <v>23660515.52</v>
      </c>
      <c r="PC22" s="308">
        <v>4407400.9800000004</v>
      </c>
      <c r="PD22" s="308">
        <v>14355238.67</v>
      </c>
      <c r="PE22" s="308">
        <v>26067212</v>
      </c>
      <c r="PF22" s="308">
        <v>10831731.23</v>
      </c>
      <c r="PG22" s="308">
        <v>5287290.4800000004</v>
      </c>
      <c r="PH22" s="308">
        <v>14185335</v>
      </c>
      <c r="PI22" s="308">
        <v>9498361</v>
      </c>
      <c r="PJ22" s="308">
        <v>11190325</v>
      </c>
      <c r="PK22" s="308">
        <v>17778777</v>
      </c>
      <c r="PL22" s="308">
        <v>6854016</v>
      </c>
      <c r="PM22" s="308">
        <v>35835451</v>
      </c>
      <c r="PN22" s="308">
        <v>4562111.3500000006</v>
      </c>
      <c r="PO22" s="308">
        <v>3523379</v>
      </c>
      <c r="PP22" s="308">
        <v>4668647.13</v>
      </c>
      <c r="PQ22" s="308">
        <v>5421370</v>
      </c>
      <c r="PR22" s="308">
        <v>199351938.52000001</v>
      </c>
      <c r="PS22" s="308">
        <v>8425847.4499999993</v>
      </c>
      <c r="PT22" s="308">
        <v>6674589.5099999998</v>
      </c>
      <c r="PU22" s="308">
        <v>16438097.98</v>
      </c>
      <c r="PV22" s="308">
        <v>45099936.100000001</v>
      </c>
      <c r="PW22" s="308">
        <v>18322510.079999998</v>
      </c>
      <c r="PX22" s="308">
        <v>28551921</v>
      </c>
      <c r="PY22" s="308">
        <v>10226354.5</v>
      </c>
      <c r="PZ22" s="308">
        <v>19989747.75</v>
      </c>
      <c r="QA22" s="308">
        <v>6239105.7599999998</v>
      </c>
      <c r="QB22" s="308">
        <v>17979252.890000001</v>
      </c>
      <c r="QC22" s="308">
        <v>8738594.5199999996</v>
      </c>
      <c r="QD22" s="308">
        <v>9240199.7400000002</v>
      </c>
      <c r="QE22" s="308">
        <v>13684461</v>
      </c>
      <c r="QF22" s="308">
        <v>16217992.15</v>
      </c>
      <c r="QG22" s="308">
        <v>11716667</v>
      </c>
      <c r="QH22" s="308">
        <v>10533746</v>
      </c>
      <c r="QI22" s="308">
        <v>9338925.3100000005</v>
      </c>
      <c r="QJ22" s="308">
        <v>7328841</v>
      </c>
      <c r="QK22" s="308">
        <v>23293703.120000001</v>
      </c>
      <c r="QL22" s="308">
        <v>21759977.77</v>
      </c>
      <c r="QM22" s="308">
        <v>6778362</v>
      </c>
      <c r="QN22" s="308">
        <v>1458110</v>
      </c>
      <c r="QO22" s="308">
        <v>1503580</v>
      </c>
      <c r="QP22" s="308">
        <v>2216328</v>
      </c>
      <c r="QQ22" s="308">
        <v>1685009.27</v>
      </c>
      <c r="QR22" s="308">
        <v>87112956.229999989</v>
      </c>
      <c r="QS22" s="308">
        <v>9020154.5899999999</v>
      </c>
      <c r="QT22" s="308">
        <v>18128002.93</v>
      </c>
      <c r="QU22" s="308">
        <v>12391695</v>
      </c>
      <c r="QV22" s="308">
        <v>11230175.039999999</v>
      </c>
      <c r="QW22" s="308">
        <v>24451874.600000001</v>
      </c>
      <c r="QX22" s="308">
        <v>12604567.34</v>
      </c>
      <c r="QY22" s="308">
        <v>19131750.140000001</v>
      </c>
      <c r="QZ22" s="308">
        <v>20739337.579999998</v>
      </c>
      <c r="RA22" s="308">
        <v>7793429.5999999996</v>
      </c>
      <c r="RB22" s="308">
        <v>8490542</v>
      </c>
      <c r="RC22" s="308">
        <v>4747242</v>
      </c>
      <c r="RD22" s="308">
        <v>3558344</v>
      </c>
      <c r="RE22" s="308">
        <v>173197808.66</v>
      </c>
      <c r="RF22" s="308">
        <v>21061643.539999999</v>
      </c>
      <c r="RG22" s="308">
        <v>8549498</v>
      </c>
      <c r="RH22" s="308">
        <v>13835394.33</v>
      </c>
      <c r="RI22" s="308">
        <v>10214242</v>
      </c>
      <c r="RJ22" s="308">
        <v>14690522.85</v>
      </c>
      <c r="RK22" s="308">
        <v>19711288</v>
      </c>
      <c r="RL22" s="308">
        <v>9077606.5700000003</v>
      </c>
      <c r="RM22" s="308">
        <v>12566376.57</v>
      </c>
      <c r="RN22" s="308">
        <v>15971154</v>
      </c>
      <c r="RO22" s="308">
        <v>23187136.850000001</v>
      </c>
      <c r="RP22" s="308">
        <v>5393832</v>
      </c>
      <c r="RQ22" s="308">
        <v>4905883.5</v>
      </c>
      <c r="RR22" s="308">
        <v>10263278.060000001</v>
      </c>
      <c r="RS22" s="308">
        <v>4646727.42</v>
      </c>
      <c r="RT22" s="308">
        <v>5313400</v>
      </c>
      <c r="RU22" s="308">
        <v>5247003</v>
      </c>
      <c r="RV22" s="308">
        <v>4908923.87</v>
      </c>
      <c r="RW22" s="308">
        <v>4101872</v>
      </c>
      <c r="RX22" s="308">
        <v>5543035</v>
      </c>
      <c r="RY22" s="308">
        <v>70229803.989999995</v>
      </c>
      <c r="RZ22" s="308">
        <v>10614652</v>
      </c>
      <c r="SA22" s="308">
        <v>6715532</v>
      </c>
      <c r="SB22" s="308">
        <v>6973127.3200000003</v>
      </c>
      <c r="SC22" s="308">
        <v>7059705</v>
      </c>
      <c r="SD22" s="308">
        <v>10627078.23</v>
      </c>
      <c r="SE22" s="308">
        <v>7341777.7000000002</v>
      </c>
      <c r="SF22" s="308">
        <v>14715910.359999999</v>
      </c>
      <c r="SG22" s="308">
        <v>7543660</v>
      </c>
      <c r="SH22" s="308">
        <v>9424580.7300000004</v>
      </c>
      <c r="SI22" s="308">
        <v>23136033</v>
      </c>
      <c r="SJ22" s="308">
        <v>4296877.51</v>
      </c>
      <c r="SK22" s="308">
        <v>45137031.049999997</v>
      </c>
      <c r="SL22" s="308">
        <v>10876569</v>
      </c>
      <c r="SM22" s="308">
        <v>13785136.68</v>
      </c>
      <c r="SN22" s="308">
        <v>17531315</v>
      </c>
      <c r="SO22" s="308">
        <v>9482285.0700000003</v>
      </c>
      <c r="SP22" s="308">
        <v>11645922</v>
      </c>
      <c r="SQ22" s="308">
        <v>8644076</v>
      </c>
      <c r="SR22" s="308">
        <v>6605802</v>
      </c>
      <c r="SS22" s="308">
        <v>62365726.640000001</v>
      </c>
      <c r="ST22" s="308">
        <v>5177212.34</v>
      </c>
      <c r="SU22" s="308">
        <v>10416322.539999999</v>
      </c>
      <c r="SV22" s="308">
        <v>7813643.6600000001</v>
      </c>
      <c r="SW22" s="308">
        <v>4799594</v>
      </c>
      <c r="SX22" s="308">
        <v>4534437.3499999996</v>
      </c>
      <c r="SY22" s="308">
        <v>5351291.0999999996</v>
      </c>
      <c r="SZ22" s="308">
        <v>18796250.650000002</v>
      </c>
      <c r="TA22" s="308">
        <v>5479990.8800000008</v>
      </c>
      <c r="TB22" s="308">
        <v>6261278.5499999998</v>
      </c>
      <c r="TC22" s="308">
        <v>6705684</v>
      </c>
      <c r="TD22" s="308">
        <v>15640136</v>
      </c>
      <c r="TE22" s="308">
        <v>7657000</v>
      </c>
      <c r="TF22" s="308">
        <v>5278204.5999999996</v>
      </c>
      <c r="TG22" s="308">
        <v>138110116.87</v>
      </c>
      <c r="TH22" s="308">
        <v>9999607</v>
      </c>
      <c r="TI22" s="308">
        <v>7486165.6699999999</v>
      </c>
      <c r="TJ22" s="308">
        <v>19267718.5</v>
      </c>
      <c r="TK22" s="308">
        <v>18298537.960000001</v>
      </c>
      <c r="TL22" s="308">
        <v>14071716</v>
      </c>
      <c r="TM22" s="308">
        <v>5552840.6299999999</v>
      </c>
      <c r="TN22" s="308">
        <v>39296072.399999999</v>
      </c>
      <c r="TO22" s="308">
        <v>10756936</v>
      </c>
      <c r="TP22" s="308">
        <v>21917380.979999997</v>
      </c>
      <c r="TQ22" s="308">
        <v>16655809</v>
      </c>
      <c r="TR22" s="308">
        <v>12584967</v>
      </c>
      <c r="TS22" s="308">
        <v>6197684.8900000006</v>
      </c>
      <c r="TT22" s="308">
        <v>14167452.5</v>
      </c>
      <c r="TU22" s="308">
        <v>9935025</v>
      </c>
      <c r="TV22" s="308">
        <v>9317428</v>
      </c>
      <c r="TW22" s="308">
        <v>51366701.480000004</v>
      </c>
      <c r="TX22" s="308">
        <v>10830800.470000001</v>
      </c>
      <c r="TY22" s="308">
        <v>47239768.850000001</v>
      </c>
      <c r="TZ22" s="308">
        <v>17440002.379999999</v>
      </c>
      <c r="UA22" s="308">
        <v>5001875</v>
      </c>
      <c r="UB22" s="308">
        <v>10165032.07</v>
      </c>
      <c r="UC22" s="308">
        <v>57111234.280000001</v>
      </c>
      <c r="UD22" s="308">
        <v>5285153.0600000005</v>
      </c>
      <c r="UE22" s="308">
        <v>5202366</v>
      </c>
      <c r="UF22" s="308">
        <v>7717232.6900000004</v>
      </c>
      <c r="UG22" s="308">
        <v>4668350.5</v>
      </c>
      <c r="UH22" s="308">
        <v>48958973.340000004</v>
      </c>
      <c r="UI22" s="308">
        <v>13107045.130000001</v>
      </c>
      <c r="UJ22" s="308">
        <v>9702297.5099999998</v>
      </c>
      <c r="UK22" s="308">
        <v>18259513</v>
      </c>
      <c r="UL22" s="308">
        <v>8459552.7400000002</v>
      </c>
      <c r="UM22" s="308">
        <v>9630461.9000000004</v>
      </c>
      <c r="UN22" s="308">
        <v>183663391</v>
      </c>
      <c r="UO22" s="308">
        <v>9580618</v>
      </c>
      <c r="UP22" s="308">
        <v>8498285.5399999991</v>
      </c>
      <c r="UQ22" s="308">
        <v>33644960.719999999</v>
      </c>
      <c r="UR22" s="308">
        <v>4778487</v>
      </c>
      <c r="US22" s="308">
        <v>8360634</v>
      </c>
      <c r="UT22" s="308">
        <v>22106149.060000002</v>
      </c>
      <c r="UU22" s="308">
        <v>5993701</v>
      </c>
      <c r="UV22" s="308">
        <v>7894345.1699999999</v>
      </c>
      <c r="UW22" s="308">
        <v>8501360</v>
      </c>
      <c r="UX22" s="308">
        <v>10587347</v>
      </c>
      <c r="UY22" s="308">
        <v>20211837.550000001</v>
      </c>
      <c r="UZ22" s="308">
        <v>12336059.699999999</v>
      </c>
      <c r="VA22" s="308">
        <v>21770820.5</v>
      </c>
      <c r="VB22" s="308">
        <v>5430349.5</v>
      </c>
      <c r="VC22" s="308">
        <v>5251540</v>
      </c>
      <c r="VD22" s="308">
        <v>6906665.7199999997</v>
      </c>
      <c r="VE22" s="308">
        <v>6119088</v>
      </c>
      <c r="VF22" s="308">
        <v>24214362.420000002</v>
      </c>
      <c r="VG22" s="308">
        <v>4484630.59</v>
      </c>
      <c r="VH22" s="308">
        <v>3990557.4099999997</v>
      </c>
      <c r="VI22" s="308">
        <v>4116245.7700000005</v>
      </c>
      <c r="VJ22" s="308">
        <v>93913404</v>
      </c>
      <c r="VK22" s="308">
        <v>9197772</v>
      </c>
      <c r="VL22" s="308">
        <v>9366114.8000000007</v>
      </c>
      <c r="VM22" s="308">
        <v>15337674.6</v>
      </c>
      <c r="VN22" s="308">
        <v>21866784.25</v>
      </c>
      <c r="VO22" s="308">
        <v>15084523</v>
      </c>
      <c r="VP22" s="308">
        <v>15572625.82</v>
      </c>
      <c r="VQ22" s="308">
        <v>7366007.5099999998</v>
      </c>
      <c r="VR22" s="308">
        <v>9738278.8499999996</v>
      </c>
      <c r="VS22" s="308">
        <v>40578137.060000002</v>
      </c>
      <c r="VT22" s="308">
        <v>9781640.4100000001</v>
      </c>
      <c r="VU22" s="308">
        <v>13776480.300000001</v>
      </c>
      <c r="VV22" s="308">
        <v>11413438</v>
      </c>
      <c r="VW22" s="308">
        <v>8574669</v>
      </c>
      <c r="VX22" s="308">
        <v>6791664.1299999999</v>
      </c>
      <c r="VY22" s="308">
        <v>246217475.91</v>
      </c>
      <c r="VZ22" s="308">
        <v>23384477.75</v>
      </c>
      <c r="WA22" s="308">
        <v>14259200.4</v>
      </c>
      <c r="WB22" s="308">
        <v>10687083.280000001</v>
      </c>
      <c r="WC22" s="308">
        <v>11617390</v>
      </c>
      <c r="WD22" s="308">
        <v>15255752</v>
      </c>
      <c r="WE22" s="308">
        <v>20236021</v>
      </c>
      <c r="WF22" s="308">
        <v>25305203</v>
      </c>
      <c r="WG22" s="308">
        <v>15813466.57</v>
      </c>
      <c r="WH22" s="308">
        <v>19967250</v>
      </c>
      <c r="WI22" s="308">
        <v>13157674</v>
      </c>
      <c r="WJ22" s="308">
        <v>27294947.25</v>
      </c>
      <c r="WK22" s="308">
        <v>18442271</v>
      </c>
      <c r="WL22" s="308">
        <v>20573304.899999999</v>
      </c>
      <c r="WM22" s="308">
        <v>35367217.5</v>
      </c>
      <c r="WN22" s="308">
        <v>16507418</v>
      </c>
      <c r="WO22" s="308">
        <v>16134825</v>
      </c>
      <c r="WP22" s="308">
        <v>18511474</v>
      </c>
      <c r="WQ22" s="308">
        <v>8775755.9400000013</v>
      </c>
      <c r="WR22" s="308">
        <v>29308294</v>
      </c>
      <c r="WS22" s="308">
        <v>71603555.460000008</v>
      </c>
      <c r="WT22" s="308">
        <v>14961409</v>
      </c>
      <c r="WU22" s="308">
        <v>12047051</v>
      </c>
      <c r="WV22" s="308">
        <v>8778259.0800000001</v>
      </c>
      <c r="WW22" s="308">
        <v>12932427.5</v>
      </c>
      <c r="WX22" s="308">
        <v>10327177.5</v>
      </c>
      <c r="WY22" s="308">
        <v>11865608</v>
      </c>
      <c r="WZ22" s="308">
        <v>12033954.5</v>
      </c>
      <c r="XA22" s="308">
        <v>41127349.219999999</v>
      </c>
      <c r="XB22" s="308">
        <v>9665405.1500000004</v>
      </c>
      <c r="XC22" s="308">
        <v>4274852</v>
      </c>
      <c r="XD22" s="308">
        <v>4523673.0999999996</v>
      </c>
      <c r="XE22" s="308">
        <v>3247691.4</v>
      </c>
      <c r="XF22" s="308">
        <v>165807605.5</v>
      </c>
      <c r="XG22" s="308">
        <v>17792496</v>
      </c>
      <c r="XH22" s="308">
        <v>20799478</v>
      </c>
      <c r="XI22" s="308">
        <v>51340808.490000002</v>
      </c>
      <c r="XJ22" s="308">
        <v>14511322.23</v>
      </c>
      <c r="XK22" s="308">
        <v>20422842</v>
      </c>
      <c r="XL22" s="308">
        <v>18520861.550000001</v>
      </c>
      <c r="XM22" s="308">
        <v>16773177</v>
      </c>
      <c r="XN22" s="308">
        <v>13961343.82</v>
      </c>
      <c r="XO22" s="308">
        <v>28512047.859999999</v>
      </c>
      <c r="XP22" s="308">
        <v>31135340.25</v>
      </c>
      <c r="XQ22" s="308">
        <v>11158161.76</v>
      </c>
      <c r="XR22" s="308">
        <v>8575143.75</v>
      </c>
      <c r="XS22" s="308">
        <v>10715576</v>
      </c>
      <c r="XT22" s="308">
        <v>11212627.960000001</v>
      </c>
      <c r="XU22" s="308">
        <v>11316170.32</v>
      </c>
      <c r="XV22" s="308">
        <v>7416503.5899999999</v>
      </c>
      <c r="XW22" s="308">
        <v>8523774.4600000009</v>
      </c>
      <c r="XX22" s="308">
        <v>11264865.5</v>
      </c>
      <c r="XY22" s="308">
        <v>10987429</v>
      </c>
      <c r="XZ22" s="308">
        <v>9386794</v>
      </c>
      <c r="YA22" s="308">
        <v>8427388.6099999994</v>
      </c>
      <c r="YB22" s="308">
        <v>6880061.1799999997</v>
      </c>
      <c r="YC22" s="308">
        <v>171984858</v>
      </c>
      <c r="YD22" s="308">
        <v>13744400</v>
      </c>
      <c r="YE22" s="308">
        <v>20281209.41</v>
      </c>
      <c r="YF22" s="308">
        <v>9036323.7599999998</v>
      </c>
      <c r="YG22" s="308">
        <v>48524075.18</v>
      </c>
      <c r="YH22" s="308">
        <v>12014685.699999999</v>
      </c>
      <c r="YI22" s="308">
        <v>20082322</v>
      </c>
      <c r="YJ22" s="308">
        <v>9844170</v>
      </c>
      <c r="YK22" s="308">
        <v>34944419.18</v>
      </c>
      <c r="YL22" s="308">
        <v>25716653</v>
      </c>
      <c r="YM22" s="308">
        <v>16561422</v>
      </c>
      <c r="YN22" s="308">
        <v>11026531.619999999</v>
      </c>
      <c r="YO22" s="308">
        <v>7424600</v>
      </c>
      <c r="YP22" s="308">
        <v>12749924</v>
      </c>
      <c r="YQ22" s="308">
        <v>5478819</v>
      </c>
      <c r="YR22" s="308">
        <v>9743679.7400000002</v>
      </c>
      <c r="YS22" s="308">
        <v>5788051</v>
      </c>
      <c r="YT22" s="308">
        <v>51876620.299999997</v>
      </c>
      <c r="YU22" s="308">
        <v>5239435</v>
      </c>
      <c r="YV22" s="308">
        <v>5337785</v>
      </c>
      <c r="YW22" s="308">
        <v>6774531.9400000004</v>
      </c>
      <c r="YX22" s="308">
        <v>4862430</v>
      </c>
      <c r="YY22" s="308">
        <v>3840675.01</v>
      </c>
      <c r="YZ22" s="308">
        <v>4336211</v>
      </c>
      <c r="ZA22" s="308">
        <v>46703805.590000004</v>
      </c>
      <c r="ZB22" s="308">
        <v>5542573.2000000002</v>
      </c>
      <c r="ZC22" s="308">
        <v>9900664.5</v>
      </c>
      <c r="ZD22" s="308">
        <v>7620145</v>
      </c>
      <c r="ZE22" s="308">
        <v>6340719.6100000003</v>
      </c>
      <c r="ZF22" s="308">
        <v>7442586.9000000004</v>
      </c>
      <c r="ZG22" s="308">
        <v>4998722</v>
      </c>
      <c r="ZH22" s="308">
        <v>4948869.76</v>
      </c>
      <c r="ZI22" s="308">
        <v>26129615</v>
      </c>
      <c r="ZJ22" s="308">
        <v>104907696.59999999</v>
      </c>
      <c r="ZK22" s="308">
        <v>5991612</v>
      </c>
      <c r="ZL22" s="308">
        <v>11754699</v>
      </c>
      <c r="ZM22" s="308">
        <v>27843588</v>
      </c>
      <c r="ZN22" s="308">
        <v>19890193</v>
      </c>
      <c r="ZO22" s="308">
        <v>6711669</v>
      </c>
      <c r="ZP22" s="308">
        <v>7789263</v>
      </c>
      <c r="ZQ22" s="308">
        <v>15809241.74</v>
      </c>
      <c r="ZR22" s="308">
        <v>13208297</v>
      </c>
      <c r="ZS22" s="308">
        <v>16966834.02</v>
      </c>
      <c r="ZT22" s="308">
        <v>389403</v>
      </c>
      <c r="ZU22" s="308">
        <v>5418100.5599999996</v>
      </c>
      <c r="ZV22" s="308">
        <v>5106465</v>
      </c>
      <c r="ZW22" s="308">
        <v>8435459</v>
      </c>
      <c r="ZX22" s="308">
        <v>7123941.7999999998</v>
      </c>
      <c r="ZY22" s="308">
        <v>7220107</v>
      </c>
      <c r="ZZ22" s="308">
        <v>5426063.7000000002</v>
      </c>
      <c r="AAA22" s="308">
        <v>5633477.7199999997</v>
      </c>
      <c r="AAB22" s="308">
        <v>2944711</v>
      </c>
      <c r="AAC22" s="308">
        <v>6702436.1400000006</v>
      </c>
      <c r="AAD22" s="308">
        <v>5862807</v>
      </c>
      <c r="AAE22" s="308">
        <v>3728119</v>
      </c>
      <c r="AAF22" s="308">
        <v>52550340.719999999</v>
      </c>
      <c r="AAG22" s="308">
        <v>6167288</v>
      </c>
      <c r="AAH22" s="308">
        <v>8699955</v>
      </c>
      <c r="AAI22" s="308">
        <v>6748080.5999999996</v>
      </c>
      <c r="AAJ22" s="308">
        <v>6120425.9500000002</v>
      </c>
      <c r="AAK22" s="308">
        <v>8907310</v>
      </c>
      <c r="AAL22" s="308">
        <v>6716885</v>
      </c>
      <c r="AAM22" s="308">
        <v>221819586.89999998</v>
      </c>
      <c r="AAN22" s="308">
        <v>15144116.4</v>
      </c>
      <c r="AAO22" s="308">
        <v>10210217</v>
      </c>
      <c r="AAP22" s="308">
        <v>17076028</v>
      </c>
      <c r="AAQ22" s="308">
        <v>16579342.43</v>
      </c>
      <c r="AAR22" s="308">
        <v>9312937</v>
      </c>
      <c r="AAS22" s="308">
        <v>16990881</v>
      </c>
      <c r="AAT22" s="308">
        <v>14852773.6</v>
      </c>
      <c r="AAU22" s="308">
        <v>27777920</v>
      </c>
      <c r="AAV22" s="308">
        <v>11002363.939999999</v>
      </c>
      <c r="AAW22" s="308">
        <v>13761848</v>
      </c>
      <c r="AAX22" s="308">
        <v>50337830</v>
      </c>
      <c r="AAY22" s="308">
        <v>28380934</v>
      </c>
      <c r="AAZ22" s="308">
        <v>7474278</v>
      </c>
      <c r="ABA22" s="308">
        <v>9522560</v>
      </c>
      <c r="ABB22" s="308">
        <v>9802997</v>
      </c>
      <c r="ABC22" s="308">
        <v>8903737.870000001</v>
      </c>
      <c r="ABD22" s="308">
        <v>11548341</v>
      </c>
      <c r="ABE22" s="308">
        <v>8869445.6699999999</v>
      </c>
      <c r="ABF22" s="308">
        <v>59463021.539999999</v>
      </c>
      <c r="ABG22" s="308">
        <v>32374126.419999998</v>
      </c>
      <c r="ABH22" s="308">
        <v>7489270.75</v>
      </c>
      <c r="ABI22" s="308">
        <v>7020015</v>
      </c>
      <c r="ABJ22" s="308">
        <v>5541641.7400000002</v>
      </c>
      <c r="ABK22" s="308">
        <v>5087692</v>
      </c>
      <c r="ABL22" s="308">
        <v>4393157</v>
      </c>
      <c r="ABM22" s="308">
        <v>74678843</v>
      </c>
      <c r="ABN22" s="308">
        <v>10627890.659999998</v>
      </c>
      <c r="ABO22" s="308">
        <v>6336664</v>
      </c>
      <c r="ABP22" s="308">
        <v>13450595.82</v>
      </c>
      <c r="ABQ22" s="308">
        <v>14092319.059999999</v>
      </c>
      <c r="ABR22" s="308">
        <v>9128521.0500000007</v>
      </c>
      <c r="ABS22" s="308">
        <v>9124985.3000000007</v>
      </c>
      <c r="ABT22" s="308">
        <v>7927005.8799999999</v>
      </c>
      <c r="ABU22" s="308">
        <v>1240320</v>
      </c>
      <c r="ABV22" s="308">
        <v>79000756.299999997</v>
      </c>
      <c r="ABW22" s="308">
        <v>3956565.83</v>
      </c>
      <c r="ABX22" s="308">
        <v>9962289</v>
      </c>
      <c r="ABY22" s="308">
        <v>4668058.29</v>
      </c>
      <c r="ABZ22" s="308">
        <v>5636293.9399999995</v>
      </c>
      <c r="ACA22" s="308">
        <v>19778097</v>
      </c>
      <c r="ACB22" s="308">
        <v>4416593</v>
      </c>
      <c r="ACC22" s="308">
        <v>9313336.2300000004</v>
      </c>
      <c r="ACD22" s="308">
        <v>6179850.79</v>
      </c>
      <c r="ACE22" s="308">
        <v>10294619.310000001</v>
      </c>
      <c r="ACF22" s="308">
        <v>5637732</v>
      </c>
      <c r="ACG22" s="308">
        <v>102374658.31000002</v>
      </c>
      <c r="ACH22" s="308">
        <v>4456496.32</v>
      </c>
      <c r="ACI22" s="308">
        <v>6013718.25</v>
      </c>
      <c r="ACJ22" s="308">
        <v>13974144</v>
      </c>
      <c r="ACK22" s="308">
        <v>7561494.8300000001</v>
      </c>
      <c r="ACL22" s="308">
        <v>12472988</v>
      </c>
      <c r="ACM22" s="308">
        <v>16196797</v>
      </c>
      <c r="ACN22" s="308">
        <v>45319096.759999998</v>
      </c>
      <c r="ACO22" s="308">
        <v>40648126</v>
      </c>
      <c r="ACP22" s="308">
        <v>9449967</v>
      </c>
      <c r="ACQ22" s="308">
        <v>11682220</v>
      </c>
      <c r="ACR22" s="308">
        <v>12882808.860000001</v>
      </c>
      <c r="ACS22" s="308">
        <v>10879428</v>
      </c>
      <c r="ACT22" s="308">
        <v>22699735.140000001</v>
      </c>
      <c r="ACU22" s="308">
        <v>7989128</v>
      </c>
      <c r="ACV22" s="308">
        <v>11811609.800000001</v>
      </c>
      <c r="ACW22" s="308">
        <v>8319532</v>
      </c>
      <c r="ACX22" s="308">
        <v>7907150.4199999999</v>
      </c>
      <c r="ACY22" s="308">
        <v>3314808.89</v>
      </c>
      <c r="ACZ22" s="308">
        <v>1066882</v>
      </c>
      <c r="ADA22" s="308">
        <v>1720068</v>
      </c>
      <c r="ADB22" s="308">
        <v>3709420.97</v>
      </c>
      <c r="ADC22" s="308">
        <v>5105037.9800000004</v>
      </c>
      <c r="ADD22" s="308">
        <v>29163885.129999999</v>
      </c>
      <c r="ADE22" s="308">
        <v>20208441.359999999</v>
      </c>
      <c r="ADF22" s="308">
        <v>3279958.38</v>
      </c>
      <c r="ADG22" s="308">
        <v>3720508.33</v>
      </c>
      <c r="ADH22" s="308">
        <v>5988142.4000000004</v>
      </c>
      <c r="ADI22" s="308">
        <v>1743543.67</v>
      </c>
      <c r="ADJ22" s="308">
        <v>3292729.5</v>
      </c>
      <c r="ADK22" s="308">
        <v>3769678.99</v>
      </c>
      <c r="ADL22" s="308">
        <v>5666948.9700000007</v>
      </c>
      <c r="ADM22" s="308">
        <v>181366887.12</v>
      </c>
      <c r="ADN22" s="308">
        <v>19431352.300000001</v>
      </c>
      <c r="ADO22" s="308">
        <v>16417740.9</v>
      </c>
      <c r="ADP22" s="308">
        <v>39566176.719999999</v>
      </c>
      <c r="ADQ22" s="308">
        <v>2946982.12</v>
      </c>
      <c r="ADR22" s="308">
        <v>5709899.3799999999</v>
      </c>
      <c r="ADS22" s="308">
        <v>7291838.75</v>
      </c>
      <c r="ADT22" s="308">
        <v>5083057</v>
      </c>
      <c r="ADU22" s="308">
        <v>136042418.17000002</v>
      </c>
      <c r="ADV22" s="308">
        <v>40315590.170000002</v>
      </c>
      <c r="ADW22" s="308">
        <v>32879949.43</v>
      </c>
      <c r="ADX22" s="308">
        <v>9298235.9199999999</v>
      </c>
      <c r="ADY22" s="308">
        <v>5132853.8</v>
      </c>
      <c r="ADZ22" s="308">
        <v>10282932.27</v>
      </c>
      <c r="AEA22" s="308">
        <v>14749472.789999999</v>
      </c>
      <c r="AEB22" s="308">
        <v>14855953.170000002</v>
      </c>
      <c r="AEC22" s="308">
        <v>12815247.02</v>
      </c>
      <c r="AED22" s="308">
        <v>11929781.6</v>
      </c>
      <c r="AEE22" s="308">
        <v>10627917.949999999</v>
      </c>
      <c r="AEF22" s="308">
        <v>14961459.760000002</v>
      </c>
      <c r="AEG22" s="308">
        <v>7440833</v>
      </c>
      <c r="AEH22" s="308">
        <v>17961717</v>
      </c>
      <c r="AEI22" s="308">
        <v>15506860.5</v>
      </c>
      <c r="AEJ22" s="308">
        <v>11391650</v>
      </c>
      <c r="AEK22" s="308">
        <v>11873883.25</v>
      </c>
      <c r="AEL22" s="308">
        <v>22512334.699999996</v>
      </c>
      <c r="AEM22" s="308">
        <v>10622455</v>
      </c>
      <c r="AEN22" s="308">
        <v>12943277.060000001</v>
      </c>
      <c r="AEO22" s="308">
        <v>130631308.87</v>
      </c>
      <c r="AEP22" s="308">
        <v>19028513</v>
      </c>
      <c r="AEQ22" s="308">
        <v>12886096.640000001</v>
      </c>
      <c r="AER22" s="308">
        <v>13112146</v>
      </c>
      <c r="AES22" s="308">
        <v>11163040.5</v>
      </c>
      <c r="AET22" s="308">
        <v>27652566.890000001</v>
      </c>
      <c r="AEU22" s="308">
        <v>8918905</v>
      </c>
      <c r="AEV22" s="308">
        <v>9572651</v>
      </c>
      <c r="AEW22" s="308">
        <v>7687580</v>
      </c>
      <c r="AEX22" s="308">
        <v>7558716.7399999993</v>
      </c>
      <c r="AEY22" s="308">
        <v>45845513</v>
      </c>
      <c r="AEZ22" s="308">
        <v>28495644.27</v>
      </c>
      <c r="AFA22" s="308">
        <v>9838488.1600000001</v>
      </c>
      <c r="AFB22" s="308">
        <v>9305332.3300000001</v>
      </c>
      <c r="AFC22" s="308">
        <v>14474853.09</v>
      </c>
      <c r="AFD22" s="308">
        <v>10097990.529999999</v>
      </c>
      <c r="AFE22" s="308">
        <v>9347366</v>
      </c>
      <c r="AFF22" s="308">
        <v>7352764.6699999999</v>
      </c>
      <c r="AFG22" s="308">
        <v>5456942.6399999997</v>
      </c>
      <c r="AFH22" s="308">
        <v>6359912.209999999</v>
      </c>
      <c r="AFI22" s="308">
        <v>11095464.710000001</v>
      </c>
      <c r="AFJ22" s="308">
        <v>6102316.6399999997</v>
      </c>
      <c r="AFK22" s="308">
        <v>6683939.0199999996</v>
      </c>
      <c r="AFL22" s="308">
        <v>43727044.119999997</v>
      </c>
      <c r="AFM22" s="308">
        <v>12128001.18</v>
      </c>
      <c r="AFN22" s="308">
        <v>7964517</v>
      </c>
      <c r="AFO22" s="308">
        <v>10102257.91</v>
      </c>
      <c r="AFP22" s="308">
        <v>11157237.870000001</v>
      </c>
      <c r="AFQ22" s="308">
        <v>9077667.8099999987</v>
      </c>
      <c r="AFR22" s="308">
        <v>5486694.9800000004</v>
      </c>
      <c r="AFS22" s="308">
        <v>11218735</v>
      </c>
      <c r="AFT22" s="308">
        <v>11544454.26</v>
      </c>
      <c r="AFU22" s="308">
        <v>7299080.3299999991</v>
      </c>
      <c r="AFV22" s="308">
        <v>13156238.68</v>
      </c>
      <c r="AFW22" s="308">
        <v>8274557</v>
      </c>
      <c r="AFX22" s="308">
        <v>80481726</v>
      </c>
      <c r="AFY22" s="308">
        <v>8316705.54</v>
      </c>
      <c r="AFZ22" s="308">
        <v>8423663.5500000007</v>
      </c>
      <c r="AGA22" s="308">
        <v>8498236.3000000007</v>
      </c>
      <c r="AGB22" s="308">
        <v>14657413.960000001</v>
      </c>
      <c r="AGC22" s="308">
        <v>9620656.2600000016</v>
      </c>
      <c r="AGD22" s="308">
        <v>4727146</v>
      </c>
      <c r="AGE22" s="308">
        <v>7863064.5999999996</v>
      </c>
      <c r="AGF22" s="308">
        <v>6016762.2799999993</v>
      </c>
      <c r="AGG22" s="308">
        <v>8093950.1899999995</v>
      </c>
      <c r="AGH22" s="308">
        <v>6273781.3499999996</v>
      </c>
      <c r="AGI22" s="308">
        <v>73838843.310000002</v>
      </c>
      <c r="AGJ22" s="308">
        <v>16568513.350000001</v>
      </c>
      <c r="AGK22" s="308">
        <v>13440870.760000002</v>
      </c>
      <c r="AGL22" s="308">
        <v>9858030.9100000001</v>
      </c>
      <c r="AGM22" s="308">
        <v>20085480.57</v>
      </c>
      <c r="AGN22" s="308">
        <v>13084126.109999999</v>
      </c>
      <c r="AGO22" s="308">
        <v>6501588.9500000002</v>
      </c>
      <c r="AGP22" s="308">
        <v>11393501.220000001</v>
      </c>
      <c r="AGQ22" s="308">
        <v>179177624.10999998</v>
      </c>
      <c r="AGR22" s="308">
        <v>89750388.900000006</v>
      </c>
      <c r="AGS22" s="308">
        <v>8364746.2299999995</v>
      </c>
      <c r="AGT22" s="308">
        <v>14624493</v>
      </c>
      <c r="AGU22" s="308">
        <v>20603949.540000003</v>
      </c>
      <c r="AGV22" s="308">
        <v>19511210.490000002</v>
      </c>
      <c r="AGW22" s="308">
        <v>11294800.470000001</v>
      </c>
      <c r="AGX22" s="308">
        <v>15476847.550000001</v>
      </c>
      <c r="AGY22" s="308">
        <v>6100466</v>
      </c>
      <c r="AGZ22" s="308">
        <v>10011927.6</v>
      </c>
      <c r="AHA22" s="308">
        <v>9751025.5599999987</v>
      </c>
      <c r="AHB22" s="308">
        <v>6743116.4100000001</v>
      </c>
      <c r="AHC22" s="308">
        <v>7676019.5999999996</v>
      </c>
      <c r="AHD22" s="308">
        <v>7646514.4399999995</v>
      </c>
      <c r="AHE22" s="308">
        <v>6624314</v>
      </c>
      <c r="AHF22" s="308">
        <v>4849026.040000001</v>
      </c>
      <c r="AHG22" s="308">
        <v>6231679.4199999999</v>
      </c>
      <c r="AHH22" s="308">
        <v>39595514.57</v>
      </c>
      <c r="AHI22" s="308">
        <v>4927343.51</v>
      </c>
      <c r="AHJ22" s="308">
        <v>6637093.8099999996</v>
      </c>
      <c r="AHK22" s="308">
        <v>8099323.6100000003</v>
      </c>
      <c r="AHL22" s="308">
        <v>13261731.439999999</v>
      </c>
      <c r="AHM22" s="308">
        <v>4135802.5</v>
      </c>
      <c r="AHN22" s="308">
        <v>6498097.1200000001</v>
      </c>
      <c r="AHO22" s="308">
        <v>17181549271.01989</v>
      </c>
    </row>
    <row r="23" spans="1:899" ht="21" x14ac:dyDescent="0.4">
      <c r="A23" s="297" t="s">
        <v>29</v>
      </c>
      <c r="B23" s="297" t="s">
        <v>30</v>
      </c>
      <c r="C23" s="308">
        <v>393429244.04999995</v>
      </c>
      <c r="D23" s="308">
        <v>23799698</v>
      </c>
      <c r="E23" s="308">
        <v>49079733.299999997</v>
      </c>
      <c r="F23" s="308">
        <v>11920278</v>
      </c>
      <c r="G23" s="308">
        <v>45650667</v>
      </c>
      <c r="H23" s="308">
        <v>26051815</v>
      </c>
      <c r="I23" s="308">
        <v>33727097</v>
      </c>
      <c r="J23" s="308">
        <v>23933051.25</v>
      </c>
      <c r="K23" s="308">
        <v>26291579</v>
      </c>
      <c r="L23" s="308">
        <v>18152443</v>
      </c>
      <c r="M23" s="308">
        <v>21002026</v>
      </c>
      <c r="N23" s="308">
        <v>12813094.5</v>
      </c>
      <c r="O23" s="308">
        <v>15109896.25</v>
      </c>
      <c r="P23" s="308">
        <v>11185350</v>
      </c>
      <c r="Q23" s="308">
        <v>14291712.5</v>
      </c>
      <c r="R23" s="308">
        <v>32046468.75</v>
      </c>
      <c r="S23" s="308">
        <v>15956728</v>
      </c>
      <c r="T23" s="308">
        <v>7482190</v>
      </c>
      <c r="U23" s="308">
        <v>291910706</v>
      </c>
      <c r="V23" s="308">
        <v>89776863.790000007</v>
      </c>
      <c r="W23" s="308">
        <v>20813235.550000001</v>
      </c>
      <c r="X23" s="308">
        <v>29360838.109999999</v>
      </c>
      <c r="Y23" s="308">
        <v>19458825</v>
      </c>
      <c r="Z23" s="308">
        <v>27548718.039999999</v>
      </c>
      <c r="AA23" s="308">
        <v>11334370.310000001</v>
      </c>
      <c r="AB23" s="308">
        <v>89562349.75</v>
      </c>
      <c r="AC23" s="308">
        <v>29221130.159999996</v>
      </c>
      <c r="AD23" s="308">
        <v>14972880</v>
      </c>
      <c r="AE23" s="308">
        <v>53150663.5</v>
      </c>
      <c r="AF23" s="308">
        <v>16086369.5</v>
      </c>
      <c r="AG23" s="308">
        <v>46197502.75</v>
      </c>
      <c r="AH23" s="308">
        <v>25610462.300000001</v>
      </c>
      <c r="AI23" s="308">
        <v>24053199</v>
      </c>
      <c r="AJ23" s="308">
        <v>15364526.5</v>
      </c>
      <c r="AK23" s="308">
        <v>25550345.419999998</v>
      </c>
      <c r="AL23" s="308">
        <v>27590535</v>
      </c>
      <c r="AM23" s="308">
        <v>15918437.77</v>
      </c>
      <c r="AN23" s="308">
        <v>20934299.590000004</v>
      </c>
      <c r="AO23" s="308">
        <v>14031938</v>
      </c>
      <c r="AP23" s="308">
        <v>12559642.1</v>
      </c>
      <c r="AQ23" s="308">
        <v>12066998.5</v>
      </c>
      <c r="AR23" s="308">
        <v>9933931.209999999</v>
      </c>
      <c r="AS23" s="308">
        <v>142028293.13</v>
      </c>
      <c r="AT23" s="308">
        <v>9518241</v>
      </c>
      <c r="AU23" s="308">
        <v>10409265</v>
      </c>
      <c r="AV23" s="308">
        <v>12001433</v>
      </c>
      <c r="AW23" s="308">
        <v>19841097</v>
      </c>
      <c r="AX23" s="308">
        <v>24274170</v>
      </c>
      <c r="AY23" s="308">
        <v>11125427.5</v>
      </c>
      <c r="AZ23" s="308">
        <v>11618542.5</v>
      </c>
      <c r="BA23" s="308">
        <v>8597601.25</v>
      </c>
      <c r="BB23" s="308">
        <v>10161575</v>
      </c>
      <c r="BC23" s="308">
        <v>11341200</v>
      </c>
      <c r="BD23" s="308">
        <v>9491060.5</v>
      </c>
      <c r="BE23" s="308">
        <v>43339892.5</v>
      </c>
      <c r="BF23" s="308">
        <v>20700</v>
      </c>
      <c r="BG23" s="308">
        <v>2106880</v>
      </c>
      <c r="BH23" s="308">
        <v>129926896.12</v>
      </c>
      <c r="BI23" s="308">
        <v>76695621.129999995</v>
      </c>
      <c r="BJ23" s="308">
        <v>18073289.91</v>
      </c>
      <c r="BK23" s="308">
        <v>14304940.460000001</v>
      </c>
      <c r="BL23" s="308">
        <v>21968903.25</v>
      </c>
      <c r="BM23" s="308">
        <v>18345303.25</v>
      </c>
      <c r="BN23" s="308">
        <v>11992819.529999999</v>
      </c>
      <c r="BO23" s="308">
        <v>107100</v>
      </c>
      <c r="BP23" s="308">
        <v>6600</v>
      </c>
      <c r="BQ23" s="308">
        <v>137729134.5</v>
      </c>
      <c r="BR23" s="308">
        <v>17769780</v>
      </c>
      <c r="BS23" s="308">
        <v>17471515.75</v>
      </c>
      <c r="BT23" s="308">
        <v>17091937</v>
      </c>
      <c r="BU23" s="308">
        <v>15215658</v>
      </c>
      <c r="BV23" s="308">
        <v>14925520</v>
      </c>
      <c r="BW23" s="308">
        <v>11788047.1</v>
      </c>
      <c r="BX23" s="308">
        <v>15666319</v>
      </c>
      <c r="BY23" s="308">
        <v>67213379.560000002</v>
      </c>
      <c r="BZ23" s="308">
        <v>18567794.5</v>
      </c>
      <c r="CA23" s="308">
        <v>21809797.5</v>
      </c>
      <c r="CB23" s="308">
        <v>45363449.209999993</v>
      </c>
      <c r="CC23" s="308">
        <v>16584978.32</v>
      </c>
      <c r="CD23" s="308">
        <v>15872879</v>
      </c>
      <c r="CE23" s="308">
        <v>14816060</v>
      </c>
      <c r="CF23" s="308">
        <v>297294586.07999998</v>
      </c>
      <c r="CG23" s="308">
        <v>14577280</v>
      </c>
      <c r="CH23" s="308">
        <v>36220415.299999997</v>
      </c>
      <c r="CI23" s="308">
        <v>12066547.75</v>
      </c>
      <c r="CJ23" s="308">
        <v>19261556.5</v>
      </c>
      <c r="CK23" s="308">
        <v>12698570.5</v>
      </c>
      <c r="CL23" s="308">
        <v>16518197.57</v>
      </c>
      <c r="CM23" s="308">
        <v>25385671.390000001</v>
      </c>
      <c r="CN23" s="308">
        <v>9131636</v>
      </c>
      <c r="CO23" s="308">
        <v>12997575.15</v>
      </c>
      <c r="CP23" s="308">
        <v>11552779.289999999</v>
      </c>
      <c r="CQ23" s="308">
        <v>15313500</v>
      </c>
      <c r="CR23" s="308">
        <v>10415396.5</v>
      </c>
      <c r="CS23" s="308">
        <v>140530608.75</v>
      </c>
      <c r="CT23" s="308">
        <v>12303126</v>
      </c>
      <c r="CU23" s="308">
        <v>12544887</v>
      </c>
      <c r="CV23" s="308">
        <v>29499068</v>
      </c>
      <c r="CW23" s="308">
        <v>15643019.539999999</v>
      </c>
      <c r="CX23" s="308">
        <v>18496617.75</v>
      </c>
      <c r="CY23" s="308">
        <v>11243122.25</v>
      </c>
      <c r="CZ23" s="308">
        <v>7207884</v>
      </c>
      <c r="DA23" s="308">
        <v>77960321.140000001</v>
      </c>
      <c r="DB23" s="308">
        <v>119242990</v>
      </c>
      <c r="DC23" s="308">
        <v>11445197.379999999</v>
      </c>
      <c r="DD23" s="308">
        <v>15879502.939999999</v>
      </c>
      <c r="DE23" s="308">
        <v>36961529.799999997</v>
      </c>
      <c r="DF23" s="308">
        <v>34042548</v>
      </c>
      <c r="DG23" s="308">
        <v>31420244</v>
      </c>
      <c r="DH23" s="308">
        <v>31388943.709999997</v>
      </c>
      <c r="DI23" s="308">
        <v>8882560.5399999991</v>
      </c>
      <c r="DJ23" s="308">
        <v>337320906.59000003</v>
      </c>
      <c r="DK23" s="308">
        <v>16417246</v>
      </c>
      <c r="DL23" s="308">
        <v>22154425.219999999</v>
      </c>
      <c r="DM23" s="308">
        <v>15857729.48</v>
      </c>
      <c r="DN23" s="308">
        <v>16897554.829999998</v>
      </c>
      <c r="DO23" s="308">
        <v>20412118.710000001</v>
      </c>
      <c r="DP23" s="308">
        <v>34861129.640000001</v>
      </c>
      <c r="DQ23" s="308">
        <v>14991741.91</v>
      </c>
      <c r="DR23" s="308">
        <v>41718793.719999999</v>
      </c>
      <c r="DS23" s="308">
        <v>169392154.86000001</v>
      </c>
      <c r="DT23" s="308">
        <v>25142110</v>
      </c>
      <c r="DU23" s="308">
        <v>53354744.129999995</v>
      </c>
      <c r="DV23" s="308">
        <v>76239745.659999996</v>
      </c>
      <c r="DW23" s="308">
        <v>17903072</v>
      </c>
      <c r="DX23" s="308">
        <v>31603192.5</v>
      </c>
      <c r="DY23" s="308">
        <v>30112211.48</v>
      </c>
      <c r="DZ23" s="308">
        <v>10688570</v>
      </c>
      <c r="EA23" s="308">
        <v>13283820</v>
      </c>
      <c r="EB23" s="308">
        <v>15692958</v>
      </c>
      <c r="EC23" s="308">
        <v>33933535</v>
      </c>
      <c r="ED23" s="308">
        <v>75392900.539999992</v>
      </c>
      <c r="EE23" s="308">
        <v>81364583.079999998</v>
      </c>
      <c r="EF23" s="308">
        <v>12062352.5</v>
      </c>
      <c r="EG23" s="308">
        <v>16839968.399999999</v>
      </c>
      <c r="EH23" s="308">
        <v>14341113</v>
      </c>
      <c r="EI23" s="308">
        <v>21041547.5</v>
      </c>
      <c r="EJ23" s="308">
        <v>26135161.530000001</v>
      </c>
      <c r="EK23" s="308">
        <v>8774661.629999999</v>
      </c>
      <c r="EL23" s="308">
        <v>13302805</v>
      </c>
      <c r="EM23" s="308">
        <v>216952207.46000001</v>
      </c>
      <c r="EN23" s="308">
        <v>16803918.75</v>
      </c>
      <c r="EO23" s="308">
        <v>14839536</v>
      </c>
      <c r="EP23" s="308">
        <v>15833405</v>
      </c>
      <c r="EQ23" s="308">
        <v>11841408</v>
      </c>
      <c r="ER23" s="308">
        <v>12250485.33</v>
      </c>
      <c r="ES23" s="308">
        <v>24670408.75</v>
      </c>
      <c r="ET23" s="308">
        <v>18916729.329999998</v>
      </c>
      <c r="EU23" s="308">
        <v>14320591.5</v>
      </c>
      <c r="EV23" s="308">
        <v>156589962.97</v>
      </c>
      <c r="EW23" s="308">
        <v>6985085</v>
      </c>
      <c r="EX23" s="308">
        <v>12592100</v>
      </c>
      <c r="EY23" s="308">
        <v>18390536</v>
      </c>
      <c r="EZ23" s="308">
        <v>30045728.490000002</v>
      </c>
      <c r="FA23" s="308">
        <v>27626032.239999998</v>
      </c>
      <c r="FB23" s="308">
        <v>20290567</v>
      </c>
      <c r="FC23" s="308">
        <v>11149926</v>
      </c>
      <c r="FD23" s="308">
        <v>12364820</v>
      </c>
      <c r="FE23" s="308">
        <v>12698778.49</v>
      </c>
      <c r="FF23" s="308">
        <v>13058851</v>
      </c>
      <c r="FG23" s="308">
        <v>7690968.7700000005</v>
      </c>
      <c r="FH23" s="308">
        <v>96598728.849999994</v>
      </c>
      <c r="FI23" s="308">
        <v>11167240</v>
      </c>
      <c r="FJ23" s="308">
        <v>13288060</v>
      </c>
      <c r="FK23" s="308">
        <v>10692090</v>
      </c>
      <c r="FL23" s="308">
        <v>21166779.350000001</v>
      </c>
      <c r="FM23" s="308">
        <v>18212255</v>
      </c>
      <c r="FN23" s="308">
        <v>3781095</v>
      </c>
      <c r="FO23" s="308">
        <v>1307058</v>
      </c>
      <c r="FP23" s="308">
        <v>199633972.97999999</v>
      </c>
      <c r="FQ23" s="308">
        <v>14401764.33</v>
      </c>
      <c r="FR23" s="308">
        <v>21394943.740000002</v>
      </c>
      <c r="FS23" s="308">
        <v>19024558</v>
      </c>
      <c r="FT23" s="308">
        <v>31697200.5</v>
      </c>
      <c r="FU23" s="308">
        <v>13359464</v>
      </c>
      <c r="FV23" s="308">
        <v>35412685.009999998</v>
      </c>
      <c r="FW23" s="308">
        <v>22211688.370000001</v>
      </c>
      <c r="FX23" s="308">
        <v>21290679.220000003</v>
      </c>
      <c r="FY23" s="308">
        <v>13162603.68</v>
      </c>
      <c r="FZ23" s="308">
        <v>38262483.700000003</v>
      </c>
      <c r="GA23" s="308">
        <v>15049475.300000001</v>
      </c>
      <c r="GB23" s="308">
        <v>16311663.18</v>
      </c>
      <c r="GC23" s="308">
        <v>4102666</v>
      </c>
      <c r="GD23" s="308">
        <v>137452790.80000001</v>
      </c>
      <c r="GE23" s="308">
        <v>10883589.5</v>
      </c>
      <c r="GF23" s="308">
        <v>11018550.859999999</v>
      </c>
      <c r="GG23" s="308">
        <v>25368759.640000001</v>
      </c>
      <c r="GH23" s="308">
        <v>13543675.24</v>
      </c>
      <c r="GI23" s="308">
        <v>10457798.879999999</v>
      </c>
      <c r="GJ23" s="308">
        <v>10582450</v>
      </c>
      <c r="GK23" s="308">
        <v>36964963.710000001</v>
      </c>
      <c r="GL23" s="308">
        <v>11945357.939999999</v>
      </c>
      <c r="GM23" s="308">
        <v>5670530.5600000005</v>
      </c>
      <c r="GN23" s="308">
        <v>5244009.0200000005</v>
      </c>
      <c r="GO23" s="308">
        <v>4824947.12</v>
      </c>
      <c r="GP23" s="308">
        <v>70762112.329999998</v>
      </c>
      <c r="GQ23" s="308">
        <v>25675205.98</v>
      </c>
      <c r="GR23" s="308">
        <v>12797755.25</v>
      </c>
      <c r="GS23" s="308">
        <v>25636922.16</v>
      </c>
      <c r="GT23" s="308">
        <v>5964904</v>
      </c>
      <c r="GU23" s="308">
        <v>18054442</v>
      </c>
      <c r="GV23" s="308">
        <v>21727671.530000001</v>
      </c>
      <c r="GW23" s="308">
        <v>10144020</v>
      </c>
      <c r="GX23" s="308">
        <v>83365280.24000001</v>
      </c>
      <c r="GY23" s="308">
        <v>8366982.6799999997</v>
      </c>
      <c r="GZ23" s="308">
        <v>22786434.5</v>
      </c>
      <c r="HA23" s="308">
        <v>15961815</v>
      </c>
      <c r="HB23" s="308">
        <v>229392483.55000001</v>
      </c>
      <c r="HC23" s="308">
        <v>30953280.629999999</v>
      </c>
      <c r="HD23" s="308">
        <v>28768201.590000004</v>
      </c>
      <c r="HE23" s="308">
        <v>36868854.439999998</v>
      </c>
      <c r="HF23" s="308">
        <v>22406094.199999999</v>
      </c>
      <c r="HG23" s="308">
        <v>39472651.25</v>
      </c>
      <c r="HH23" s="308">
        <v>10304875</v>
      </c>
      <c r="HI23" s="308">
        <v>159277540.09</v>
      </c>
      <c r="HJ23" s="308">
        <v>27907994.149999999</v>
      </c>
      <c r="HK23" s="308">
        <v>28576560</v>
      </c>
      <c r="HL23" s="308">
        <v>21948652</v>
      </c>
      <c r="HM23" s="308">
        <v>12753804.5</v>
      </c>
      <c r="HN23" s="308">
        <v>13192960</v>
      </c>
      <c r="HO23" s="308">
        <v>22953420.849999998</v>
      </c>
      <c r="HP23" s="308">
        <v>12419275.5</v>
      </c>
      <c r="HQ23" s="308">
        <v>177066089.5</v>
      </c>
      <c r="HR23" s="308">
        <v>65327424.359999999</v>
      </c>
      <c r="HS23" s="308">
        <v>13608749</v>
      </c>
      <c r="HT23" s="308">
        <v>9146951.75</v>
      </c>
      <c r="HU23" s="308">
        <v>9993467.5</v>
      </c>
      <c r="HV23" s="308">
        <v>7462881.25</v>
      </c>
      <c r="HW23" s="308">
        <v>20843131</v>
      </c>
      <c r="HX23" s="308">
        <v>11403132.5</v>
      </c>
      <c r="HY23" s="308">
        <v>11015740</v>
      </c>
      <c r="HZ23" s="308">
        <v>11666207.5</v>
      </c>
      <c r="IA23" s="308">
        <v>10024720.25</v>
      </c>
      <c r="IB23" s="308">
        <v>17820360</v>
      </c>
      <c r="IC23" s="308">
        <v>6940948.75</v>
      </c>
      <c r="ID23" s="308">
        <v>15408953.75</v>
      </c>
      <c r="IE23" s="308">
        <v>8478085</v>
      </c>
      <c r="IF23" s="308">
        <v>7845093.25</v>
      </c>
      <c r="IG23" s="308">
        <v>151672271.5</v>
      </c>
      <c r="IH23" s="308">
        <v>53773332.719999999</v>
      </c>
      <c r="II23" s="308">
        <v>17909296.25</v>
      </c>
      <c r="IJ23" s="308">
        <v>30188007.829999998</v>
      </c>
      <c r="IK23" s="308">
        <v>42333540.5</v>
      </c>
      <c r="IL23" s="308">
        <v>11398037.01</v>
      </c>
      <c r="IM23" s="308">
        <v>11783520</v>
      </c>
      <c r="IN23" s="308">
        <v>8579395.5099999998</v>
      </c>
      <c r="IO23" s="308">
        <v>10144721.75</v>
      </c>
      <c r="IP23" s="308">
        <v>13860240</v>
      </c>
      <c r="IQ23" s="308">
        <v>11473217.5</v>
      </c>
      <c r="IR23" s="308">
        <v>227851380.94</v>
      </c>
      <c r="IS23" s="308">
        <v>76594507.950000003</v>
      </c>
      <c r="IT23" s="308">
        <v>24777673</v>
      </c>
      <c r="IU23" s="308">
        <v>17460887.460000001</v>
      </c>
      <c r="IV23" s="308">
        <v>12133339.5</v>
      </c>
      <c r="IW23" s="308">
        <v>8591790.3200000003</v>
      </c>
      <c r="IX23" s="308">
        <v>13890087</v>
      </c>
      <c r="IY23" s="308">
        <v>7435910</v>
      </c>
      <c r="IZ23" s="308">
        <v>8209777.5</v>
      </c>
      <c r="JA23" s="308">
        <v>16383370</v>
      </c>
      <c r="JB23" s="308">
        <v>15909650</v>
      </c>
      <c r="JC23" s="308">
        <v>11764033.43</v>
      </c>
      <c r="JD23" s="308">
        <v>74423840</v>
      </c>
      <c r="JE23" s="308">
        <v>35783849.039999999</v>
      </c>
      <c r="JF23" s="308">
        <v>11560910</v>
      </c>
      <c r="JG23" s="308">
        <v>8159290</v>
      </c>
      <c r="JH23" s="308">
        <v>7795598</v>
      </c>
      <c r="JI23" s="308">
        <v>8968941.5</v>
      </c>
      <c r="JJ23" s="308">
        <v>80329215</v>
      </c>
      <c r="JK23" s="308">
        <v>9086173.5</v>
      </c>
      <c r="JL23" s="308">
        <v>15694786</v>
      </c>
      <c r="JM23" s="308">
        <v>17366100</v>
      </c>
      <c r="JN23" s="308">
        <v>10852862</v>
      </c>
      <c r="JO23" s="308">
        <v>27571328.73</v>
      </c>
      <c r="JP23" s="308">
        <v>9497832</v>
      </c>
      <c r="JQ23" s="308">
        <v>158387355.96000001</v>
      </c>
      <c r="JR23" s="308">
        <v>78533499.849999994</v>
      </c>
      <c r="JS23" s="308">
        <v>14868758</v>
      </c>
      <c r="JT23" s="308">
        <v>8094488</v>
      </c>
      <c r="JU23" s="308">
        <v>16802953.600000001</v>
      </c>
      <c r="JV23" s="308">
        <v>8926586</v>
      </c>
      <c r="JW23" s="308">
        <v>39190592</v>
      </c>
      <c r="JX23" s="308">
        <v>28731028</v>
      </c>
      <c r="JY23" s="308">
        <v>18935404</v>
      </c>
      <c r="JZ23" s="308">
        <v>17001742.5</v>
      </c>
      <c r="KA23" s="308">
        <v>12755108.879999999</v>
      </c>
      <c r="KB23" s="308">
        <v>13390083.32</v>
      </c>
      <c r="KC23" s="308">
        <v>14292660</v>
      </c>
      <c r="KD23" s="308">
        <v>6954926.5</v>
      </c>
      <c r="KE23" s="308">
        <v>10589791</v>
      </c>
      <c r="KF23" s="308">
        <v>248786328.01999998</v>
      </c>
      <c r="KG23" s="308">
        <v>30779208.120000001</v>
      </c>
      <c r="KH23" s="308">
        <v>16146369.75</v>
      </c>
      <c r="KI23" s="308">
        <v>16168729</v>
      </c>
      <c r="KJ23" s="308">
        <v>13790270</v>
      </c>
      <c r="KK23" s="308">
        <v>11660015</v>
      </c>
      <c r="KL23" s="308">
        <v>58892894.990000002</v>
      </c>
      <c r="KM23" s="308">
        <v>15204819.33</v>
      </c>
      <c r="KN23" s="308">
        <v>13709519.75</v>
      </c>
      <c r="KO23" s="308">
        <v>86026259.299999997</v>
      </c>
      <c r="KP23" s="308">
        <v>13683552.789999999</v>
      </c>
      <c r="KQ23" s="308">
        <v>19528502.039999999</v>
      </c>
      <c r="KR23" s="308">
        <v>40403258.399999999</v>
      </c>
      <c r="KS23" s="308">
        <v>12162937</v>
      </c>
      <c r="KT23" s="308">
        <v>18385739</v>
      </c>
      <c r="KU23" s="308">
        <v>149774906.78999999</v>
      </c>
      <c r="KV23" s="308">
        <v>20535102.5</v>
      </c>
      <c r="KW23" s="308">
        <v>112047782.5</v>
      </c>
      <c r="KX23" s="308">
        <v>14470545.5</v>
      </c>
      <c r="KY23" s="308">
        <v>10194083</v>
      </c>
      <c r="KZ23" s="308">
        <v>25537525</v>
      </c>
      <c r="LA23" s="308">
        <v>25963806.5</v>
      </c>
      <c r="LB23" s="308">
        <v>17963140.5</v>
      </c>
      <c r="LC23" s="308">
        <v>12296561</v>
      </c>
      <c r="LD23" s="308">
        <v>11063498</v>
      </c>
      <c r="LE23" s="308">
        <v>261448316.56</v>
      </c>
      <c r="LF23" s="308">
        <v>58525024.439999998</v>
      </c>
      <c r="LG23" s="308">
        <v>84482626</v>
      </c>
      <c r="LH23" s="308">
        <v>63982145.130000003</v>
      </c>
      <c r="LI23" s="308">
        <v>19274746.800000001</v>
      </c>
      <c r="LJ23" s="308">
        <v>13037342</v>
      </c>
      <c r="LK23" s="308">
        <v>9510333</v>
      </c>
      <c r="LL23" s="308">
        <v>19431111.460000001</v>
      </c>
      <c r="LM23" s="308">
        <v>11237196.25</v>
      </c>
      <c r="LN23" s="308">
        <v>20942968</v>
      </c>
      <c r="LO23" s="308">
        <v>7366875.5</v>
      </c>
      <c r="LP23" s="308">
        <v>76971654.289999992</v>
      </c>
      <c r="LQ23" s="308">
        <v>17905889</v>
      </c>
      <c r="LR23" s="308">
        <v>10015026</v>
      </c>
      <c r="LS23" s="308">
        <v>219124864.88999999</v>
      </c>
      <c r="LT23" s="308">
        <v>107941206.86</v>
      </c>
      <c r="LU23" s="308">
        <v>181872703.56999999</v>
      </c>
      <c r="LV23" s="308">
        <v>63788999.420000002</v>
      </c>
      <c r="LW23" s="308">
        <v>24503383.810000002</v>
      </c>
      <c r="LX23" s="308">
        <v>27808801.25</v>
      </c>
      <c r="LY23" s="308">
        <v>20748509</v>
      </c>
      <c r="LZ23" s="308">
        <v>16315037.5</v>
      </c>
      <c r="MA23" s="308">
        <v>16173465</v>
      </c>
      <c r="MB23" s="308">
        <v>18182620</v>
      </c>
      <c r="MC23" s="308">
        <v>38240023</v>
      </c>
      <c r="MD23" s="308">
        <v>12941164</v>
      </c>
      <c r="ME23" s="308">
        <v>262763461.25</v>
      </c>
      <c r="MF23" s="308">
        <v>18452835.959999997</v>
      </c>
      <c r="MG23" s="308">
        <v>10795112</v>
      </c>
      <c r="MH23" s="308">
        <v>11483344.25</v>
      </c>
      <c r="MI23" s="308">
        <v>9577526.2799999993</v>
      </c>
      <c r="MJ23" s="308">
        <v>18198631</v>
      </c>
      <c r="MK23" s="308">
        <v>9406695</v>
      </c>
      <c r="ML23" s="308">
        <v>13250357</v>
      </c>
      <c r="MM23" s="308">
        <v>26343228.219999999</v>
      </c>
      <c r="MN23" s="308">
        <v>15782817.4</v>
      </c>
      <c r="MO23" s="308">
        <v>16516812.32</v>
      </c>
      <c r="MP23" s="308">
        <v>11413585</v>
      </c>
      <c r="MQ23" s="308">
        <v>184273305.65000001</v>
      </c>
      <c r="MR23" s="308">
        <v>17784563</v>
      </c>
      <c r="MS23" s="308">
        <v>21066439.300000001</v>
      </c>
      <c r="MT23" s="308">
        <v>29907769.5</v>
      </c>
      <c r="MU23" s="308">
        <v>23311588</v>
      </c>
      <c r="MV23" s="308">
        <v>14079577</v>
      </c>
      <c r="MW23" s="308">
        <v>44940773.879999995</v>
      </c>
      <c r="MX23" s="308">
        <v>30162062</v>
      </c>
      <c r="MY23" s="308">
        <v>17719624</v>
      </c>
      <c r="MZ23" s="308">
        <v>8008061.3300000001</v>
      </c>
      <c r="NA23" s="308">
        <v>3616258</v>
      </c>
      <c r="NB23" s="308">
        <v>409002712</v>
      </c>
      <c r="NC23" s="308">
        <v>51676723.039999999</v>
      </c>
      <c r="ND23" s="308">
        <v>16359536.16</v>
      </c>
      <c r="NE23" s="308">
        <v>132615993.05000001</v>
      </c>
      <c r="NF23" s="308">
        <v>11278185.189999999</v>
      </c>
      <c r="NG23" s="308">
        <v>40980421.591699995</v>
      </c>
      <c r="NH23" s="308">
        <v>69502408.25</v>
      </c>
      <c r="NI23" s="308">
        <v>66841581.299999997</v>
      </c>
      <c r="NJ23" s="308">
        <v>9855829.8200000003</v>
      </c>
      <c r="NK23" s="308">
        <v>23526180.649999999</v>
      </c>
      <c r="NL23" s="308">
        <v>19903726.93</v>
      </c>
      <c r="NM23" s="308">
        <v>14346407.199999999</v>
      </c>
      <c r="NN23" s="308">
        <v>87248498</v>
      </c>
      <c r="NO23" s="308">
        <v>15531292.5</v>
      </c>
      <c r="NP23" s="308">
        <v>10137895</v>
      </c>
      <c r="NQ23" s="308">
        <v>0</v>
      </c>
      <c r="NR23" s="308">
        <v>9798496.9799999986</v>
      </c>
      <c r="NS23" s="308">
        <v>8143150.6200000001</v>
      </c>
      <c r="NT23" s="308">
        <v>10467664.93</v>
      </c>
      <c r="NU23" s="308">
        <v>149138504.19999999</v>
      </c>
      <c r="NV23" s="308">
        <v>77200425.700000003</v>
      </c>
      <c r="NW23" s="308">
        <v>15735154.09</v>
      </c>
      <c r="NX23" s="308">
        <v>9994306.5</v>
      </c>
      <c r="NY23" s="308">
        <v>12713494</v>
      </c>
      <c r="NZ23" s="308">
        <v>20675936</v>
      </c>
      <c r="OA23" s="308">
        <v>11006961</v>
      </c>
      <c r="OB23" s="308">
        <v>209740095.94999999</v>
      </c>
      <c r="OC23" s="308">
        <v>59032369.310000002</v>
      </c>
      <c r="OD23" s="308">
        <v>17377043</v>
      </c>
      <c r="OE23" s="308">
        <v>85841093.569999993</v>
      </c>
      <c r="OF23" s="308">
        <v>14457290.51</v>
      </c>
      <c r="OG23" s="308">
        <v>14859507.060000001</v>
      </c>
      <c r="OH23" s="308">
        <v>19641006.390000001</v>
      </c>
      <c r="OI23" s="308">
        <v>8579640.0500000007</v>
      </c>
      <c r="OJ23" s="308">
        <v>10494864.59</v>
      </c>
      <c r="OK23" s="308">
        <v>211841452.04999998</v>
      </c>
      <c r="OL23" s="308">
        <v>62331232.149999999</v>
      </c>
      <c r="OM23" s="308">
        <v>82242227.159999996</v>
      </c>
      <c r="ON23" s="308">
        <v>28993040</v>
      </c>
      <c r="OO23" s="308">
        <v>27561306.880000003</v>
      </c>
      <c r="OP23" s="308">
        <v>6022360.5</v>
      </c>
      <c r="OQ23" s="308">
        <v>130983581.5</v>
      </c>
      <c r="OR23" s="308">
        <v>13177845</v>
      </c>
      <c r="OS23" s="308">
        <v>15191020</v>
      </c>
      <c r="OT23" s="308">
        <v>23452834.5</v>
      </c>
      <c r="OU23" s="308">
        <v>21346292</v>
      </c>
      <c r="OV23" s="308">
        <v>42856890</v>
      </c>
      <c r="OW23" s="308">
        <v>16360394.85</v>
      </c>
      <c r="OX23" s="308">
        <v>5918615</v>
      </c>
      <c r="OY23" s="308">
        <v>4603117</v>
      </c>
      <c r="OZ23" s="308">
        <v>187983451.28</v>
      </c>
      <c r="PA23" s="308">
        <v>12594342.76</v>
      </c>
      <c r="PB23" s="308">
        <v>39030891</v>
      </c>
      <c r="PC23" s="308">
        <v>9480138</v>
      </c>
      <c r="PD23" s="308">
        <v>28785066.420000002</v>
      </c>
      <c r="PE23" s="308">
        <v>48663749</v>
      </c>
      <c r="PF23" s="308">
        <v>14605783</v>
      </c>
      <c r="PG23" s="308">
        <v>9864532.9700000007</v>
      </c>
      <c r="PH23" s="308">
        <v>18710221.25</v>
      </c>
      <c r="PI23" s="308">
        <v>16371408</v>
      </c>
      <c r="PJ23" s="308">
        <v>20160409.670000002</v>
      </c>
      <c r="PK23" s="308">
        <v>26959621.25</v>
      </c>
      <c r="PL23" s="308">
        <v>9605878</v>
      </c>
      <c r="PM23" s="308">
        <v>54880093.5</v>
      </c>
      <c r="PN23" s="308">
        <v>3937812</v>
      </c>
      <c r="PO23" s="308">
        <v>3257762</v>
      </c>
      <c r="PP23" s="308">
        <v>3895063.75</v>
      </c>
      <c r="PQ23" s="308">
        <v>3119402.05</v>
      </c>
      <c r="PR23" s="308">
        <v>421864946.81999999</v>
      </c>
      <c r="PS23" s="308">
        <v>15026555</v>
      </c>
      <c r="PT23" s="308">
        <v>12472501</v>
      </c>
      <c r="PU23" s="308">
        <v>16747285</v>
      </c>
      <c r="PV23" s="308">
        <v>78754196.5</v>
      </c>
      <c r="PW23" s="308">
        <v>23142008.009999998</v>
      </c>
      <c r="PX23" s="308">
        <v>37063174</v>
      </c>
      <c r="PY23" s="308">
        <v>13218638.9</v>
      </c>
      <c r="PZ23" s="308">
        <v>41701674</v>
      </c>
      <c r="QA23" s="308">
        <v>10848755.5</v>
      </c>
      <c r="QB23" s="308">
        <v>31214748.5</v>
      </c>
      <c r="QC23" s="308">
        <v>12029838.25</v>
      </c>
      <c r="QD23" s="308">
        <v>11906408.1</v>
      </c>
      <c r="QE23" s="308">
        <v>22246793</v>
      </c>
      <c r="QF23" s="308">
        <v>31171088.039999999</v>
      </c>
      <c r="QG23" s="308">
        <v>25998980</v>
      </c>
      <c r="QH23" s="308">
        <v>12564152</v>
      </c>
      <c r="QI23" s="308">
        <v>14981384.5</v>
      </c>
      <c r="QJ23" s="308">
        <v>10143808.5</v>
      </c>
      <c r="QK23" s="308">
        <v>36913587.5</v>
      </c>
      <c r="QL23" s="308">
        <v>39134140</v>
      </c>
      <c r="QM23" s="308">
        <v>10358875</v>
      </c>
      <c r="QN23" s="308">
        <v>1133195</v>
      </c>
      <c r="QO23" s="308">
        <v>1107180</v>
      </c>
      <c r="QP23" s="308">
        <v>2352111</v>
      </c>
      <c r="QQ23" s="308">
        <v>3611410</v>
      </c>
      <c r="QR23" s="308">
        <v>250661600.41</v>
      </c>
      <c r="QS23" s="308">
        <v>10764666</v>
      </c>
      <c r="QT23" s="308">
        <v>38290196</v>
      </c>
      <c r="QU23" s="308">
        <v>20545130.920000002</v>
      </c>
      <c r="QV23" s="308">
        <v>24220801</v>
      </c>
      <c r="QW23" s="308">
        <v>42533213</v>
      </c>
      <c r="QX23" s="308">
        <v>17553612</v>
      </c>
      <c r="QY23" s="308">
        <v>37538945.890000001</v>
      </c>
      <c r="QZ23" s="308">
        <v>32242235.25</v>
      </c>
      <c r="RA23" s="308">
        <v>13905565</v>
      </c>
      <c r="RB23" s="308">
        <v>14334935</v>
      </c>
      <c r="RC23" s="308">
        <v>4999790</v>
      </c>
      <c r="RD23" s="308">
        <v>2458070</v>
      </c>
      <c r="RE23" s="308">
        <v>313008989.81999999</v>
      </c>
      <c r="RF23" s="308">
        <v>32140357.699999999</v>
      </c>
      <c r="RG23" s="308">
        <v>14334325</v>
      </c>
      <c r="RH23" s="308">
        <v>24677999</v>
      </c>
      <c r="RI23" s="308">
        <v>17915931.59</v>
      </c>
      <c r="RJ23" s="308">
        <v>24400165</v>
      </c>
      <c r="RK23" s="308">
        <v>46362726</v>
      </c>
      <c r="RL23" s="308">
        <v>16142868.52</v>
      </c>
      <c r="RM23" s="308">
        <v>19491997</v>
      </c>
      <c r="RN23" s="308">
        <v>33654987</v>
      </c>
      <c r="RO23" s="308">
        <v>44067474.090000004</v>
      </c>
      <c r="RP23" s="308">
        <v>11541076.75</v>
      </c>
      <c r="RQ23" s="308">
        <v>10620789</v>
      </c>
      <c r="RR23" s="308">
        <v>16507759.5</v>
      </c>
      <c r="RS23" s="308">
        <v>12725515.039999999</v>
      </c>
      <c r="RT23" s="308">
        <v>11315874</v>
      </c>
      <c r="RU23" s="308">
        <v>13645922</v>
      </c>
      <c r="RV23" s="308">
        <v>7781665.1200000001</v>
      </c>
      <c r="RW23" s="308">
        <v>5453142.5</v>
      </c>
      <c r="RX23" s="308">
        <v>6710178</v>
      </c>
      <c r="RY23" s="308">
        <v>95933390.939999998</v>
      </c>
      <c r="RZ23" s="308">
        <v>13926182</v>
      </c>
      <c r="SA23" s="308">
        <v>11624696.15</v>
      </c>
      <c r="SB23" s="308">
        <v>9683437.5</v>
      </c>
      <c r="SC23" s="308">
        <v>7629144</v>
      </c>
      <c r="SD23" s="308">
        <v>12258111</v>
      </c>
      <c r="SE23" s="308">
        <v>13584852.5</v>
      </c>
      <c r="SF23" s="308">
        <v>27457721.75</v>
      </c>
      <c r="SG23" s="308">
        <v>12060869</v>
      </c>
      <c r="SH23" s="308">
        <v>12023145</v>
      </c>
      <c r="SI23" s="308">
        <v>34037406.5</v>
      </c>
      <c r="SJ23" s="308">
        <v>5065003</v>
      </c>
      <c r="SK23" s="308">
        <v>75219198.24000001</v>
      </c>
      <c r="SL23" s="308">
        <v>17540409.5</v>
      </c>
      <c r="SM23" s="308">
        <v>19287283.129999999</v>
      </c>
      <c r="SN23" s="308">
        <v>30250480.5</v>
      </c>
      <c r="SO23" s="308">
        <v>17904564</v>
      </c>
      <c r="SP23" s="308">
        <v>21439852</v>
      </c>
      <c r="SQ23" s="308">
        <v>11096186.550000001</v>
      </c>
      <c r="SR23" s="308">
        <v>9415563.25</v>
      </c>
      <c r="SS23" s="308">
        <v>133086946.63</v>
      </c>
      <c r="ST23" s="308">
        <v>9568388</v>
      </c>
      <c r="SU23" s="308">
        <v>18660441</v>
      </c>
      <c r="SV23" s="308">
        <v>18567382.75</v>
      </c>
      <c r="SW23" s="308">
        <v>8998042.5</v>
      </c>
      <c r="SX23" s="308">
        <v>11323670</v>
      </c>
      <c r="SY23" s="308">
        <v>14076289.280000001</v>
      </c>
      <c r="SZ23" s="308">
        <v>31474540.09</v>
      </c>
      <c r="TA23" s="308">
        <v>15286284.620000001</v>
      </c>
      <c r="TB23" s="308">
        <v>12455045.710000001</v>
      </c>
      <c r="TC23" s="308">
        <v>16043750.25</v>
      </c>
      <c r="TD23" s="308">
        <v>25433489</v>
      </c>
      <c r="TE23" s="308">
        <v>14085659.5</v>
      </c>
      <c r="TF23" s="308">
        <v>10699322.5</v>
      </c>
      <c r="TG23" s="308">
        <v>191073074</v>
      </c>
      <c r="TH23" s="308">
        <v>11850243</v>
      </c>
      <c r="TI23" s="308">
        <v>10532239</v>
      </c>
      <c r="TJ23" s="308">
        <v>24793966.939999998</v>
      </c>
      <c r="TK23" s="308">
        <v>23164399.539999999</v>
      </c>
      <c r="TL23" s="308">
        <v>12496505</v>
      </c>
      <c r="TM23" s="308">
        <v>7692962</v>
      </c>
      <c r="TN23" s="308">
        <v>43675491.5</v>
      </c>
      <c r="TO23" s="308">
        <v>12359402</v>
      </c>
      <c r="TP23" s="308">
        <v>22269397.5</v>
      </c>
      <c r="TQ23" s="308">
        <v>19390810</v>
      </c>
      <c r="TR23" s="308">
        <v>11381547.5</v>
      </c>
      <c r="TS23" s="308">
        <v>7694131</v>
      </c>
      <c r="TT23" s="308">
        <v>11489642</v>
      </c>
      <c r="TU23" s="308">
        <v>10416031</v>
      </c>
      <c r="TV23" s="308">
        <v>10843773</v>
      </c>
      <c r="TW23" s="308">
        <v>67866982</v>
      </c>
      <c r="TX23" s="308">
        <v>13486166</v>
      </c>
      <c r="TY23" s="308">
        <v>115525478.55</v>
      </c>
      <c r="TZ23" s="308">
        <v>40673246</v>
      </c>
      <c r="UA23" s="308">
        <v>12045949.75</v>
      </c>
      <c r="UB23" s="308">
        <v>14789211.539999999</v>
      </c>
      <c r="UC23" s="308">
        <v>94459921</v>
      </c>
      <c r="UD23" s="308">
        <v>9304498</v>
      </c>
      <c r="UE23" s="308">
        <v>6874175</v>
      </c>
      <c r="UF23" s="308">
        <v>11062711</v>
      </c>
      <c r="UG23" s="308">
        <v>7587519.3300000001</v>
      </c>
      <c r="UH23" s="308">
        <v>108730071</v>
      </c>
      <c r="UI23" s="308">
        <v>27813456</v>
      </c>
      <c r="UJ23" s="308">
        <v>16404549.359999999</v>
      </c>
      <c r="UK23" s="308">
        <v>29425322.5</v>
      </c>
      <c r="UL23" s="308">
        <v>23582646.490000002</v>
      </c>
      <c r="UM23" s="308">
        <v>16693257.5</v>
      </c>
      <c r="UN23" s="308">
        <v>418749538.75</v>
      </c>
      <c r="UO23" s="308">
        <v>17317737.5</v>
      </c>
      <c r="UP23" s="308">
        <v>14781580</v>
      </c>
      <c r="UQ23" s="308">
        <v>54913268</v>
      </c>
      <c r="UR23" s="308">
        <v>5710060.25</v>
      </c>
      <c r="US23" s="308">
        <v>13545576.08</v>
      </c>
      <c r="UT23" s="308">
        <v>37805408.899999999</v>
      </c>
      <c r="UU23" s="308">
        <v>10921279.5</v>
      </c>
      <c r="UV23" s="308">
        <v>11640660.75</v>
      </c>
      <c r="UW23" s="308">
        <v>14817747.5</v>
      </c>
      <c r="UX23" s="308">
        <v>17501015</v>
      </c>
      <c r="UY23" s="308">
        <v>35897390</v>
      </c>
      <c r="UZ23" s="308">
        <v>22652527</v>
      </c>
      <c r="VA23" s="308">
        <v>28998223</v>
      </c>
      <c r="VB23" s="308">
        <v>12057945.5</v>
      </c>
      <c r="VC23" s="308">
        <v>10133965</v>
      </c>
      <c r="VD23" s="308">
        <v>11868933</v>
      </c>
      <c r="VE23" s="308">
        <v>11600324</v>
      </c>
      <c r="VF23" s="308">
        <v>37519299.879999995</v>
      </c>
      <c r="VG23" s="308">
        <v>7442968</v>
      </c>
      <c r="VH23" s="308">
        <v>6844908</v>
      </c>
      <c r="VI23" s="308">
        <v>6373792.1399999997</v>
      </c>
      <c r="VJ23" s="308">
        <v>192052275.52000001</v>
      </c>
      <c r="VK23" s="308">
        <v>12818530</v>
      </c>
      <c r="VL23" s="308">
        <v>14554045.75</v>
      </c>
      <c r="VM23" s="308">
        <v>25521210</v>
      </c>
      <c r="VN23" s="308">
        <v>27138399.5</v>
      </c>
      <c r="VO23" s="308">
        <v>25872274</v>
      </c>
      <c r="VP23" s="308">
        <v>21732526</v>
      </c>
      <c r="VQ23" s="308">
        <v>10943135</v>
      </c>
      <c r="VR23" s="308">
        <v>13449060</v>
      </c>
      <c r="VS23" s="308">
        <v>60705602.460000001</v>
      </c>
      <c r="VT23" s="308">
        <v>14606666</v>
      </c>
      <c r="VU23" s="308">
        <v>28361724.5</v>
      </c>
      <c r="VV23" s="308">
        <v>15465155</v>
      </c>
      <c r="VW23" s="308">
        <v>13514782.5</v>
      </c>
      <c r="VX23" s="308">
        <v>10165770</v>
      </c>
      <c r="VY23" s="308">
        <v>613423287.24000001</v>
      </c>
      <c r="VZ23" s="308">
        <v>31743544.369999997</v>
      </c>
      <c r="WA23" s="308">
        <v>22747192</v>
      </c>
      <c r="WB23" s="308">
        <v>24618005</v>
      </c>
      <c r="WC23" s="308">
        <v>11447423.98</v>
      </c>
      <c r="WD23" s="308">
        <v>22042811</v>
      </c>
      <c r="WE23" s="308">
        <v>31097946</v>
      </c>
      <c r="WF23" s="308">
        <v>36086987.5</v>
      </c>
      <c r="WG23" s="308">
        <v>19575247</v>
      </c>
      <c r="WH23" s="308">
        <v>30223228.75</v>
      </c>
      <c r="WI23" s="308">
        <v>17675896</v>
      </c>
      <c r="WJ23" s="308">
        <v>47734163.25</v>
      </c>
      <c r="WK23" s="308">
        <v>20129085</v>
      </c>
      <c r="WL23" s="308">
        <v>39740195</v>
      </c>
      <c r="WM23" s="308">
        <v>54474899.150000006</v>
      </c>
      <c r="WN23" s="308">
        <v>22177543</v>
      </c>
      <c r="WO23" s="308">
        <v>28505085</v>
      </c>
      <c r="WP23" s="308">
        <v>34611129.5</v>
      </c>
      <c r="WQ23" s="308">
        <v>13765443</v>
      </c>
      <c r="WR23" s="308">
        <v>37759816</v>
      </c>
      <c r="WS23" s="308">
        <v>85236733.25</v>
      </c>
      <c r="WT23" s="308">
        <v>21468135</v>
      </c>
      <c r="WU23" s="308">
        <v>15124122</v>
      </c>
      <c r="WV23" s="308">
        <v>8739321</v>
      </c>
      <c r="WW23" s="308">
        <v>16068645.25</v>
      </c>
      <c r="WX23" s="308">
        <v>14021084</v>
      </c>
      <c r="WY23" s="308">
        <v>13054606</v>
      </c>
      <c r="WZ23" s="308">
        <v>13106180</v>
      </c>
      <c r="XA23" s="308">
        <v>64973341.759999998</v>
      </c>
      <c r="XB23" s="308">
        <v>10790088</v>
      </c>
      <c r="XC23" s="308">
        <v>4860789</v>
      </c>
      <c r="XD23" s="308">
        <v>5264935</v>
      </c>
      <c r="XE23" s="308">
        <v>5949289</v>
      </c>
      <c r="XF23" s="308">
        <v>324091721</v>
      </c>
      <c r="XG23" s="308">
        <v>22597651</v>
      </c>
      <c r="XH23" s="308">
        <v>24845082</v>
      </c>
      <c r="XI23" s="308">
        <v>110375415.64</v>
      </c>
      <c r="XJ23" s="308">
        <v>25282312</v>
      </c>
      <c r="XK23" s="308">
        <v>31772558.5</v>
      </c>
      <c r="XL23" s="308">
        <v>39128305</v>
      </c>
      <c r="XM23" s="308">
        <v>24926699.25</v>
      </c>
      <c r="XN23" s="308">
        <v>21684124</v>
      </c>
      <c r="XO23" s="308">
        <v>46133001</v>
      </c>
      <c r="XP23" s="308">
        <v>30122334.219999999</v>
      </c>
      <c r="XQ23" s="308">
        <v>14439698</v>
      </c>
      <c r="XR23" s="308">
        <v>13089544</v>
      </c>
      <c r="XS23" s="308">
        <v>19534828</v>
      </c>
      <c r="XT23" s="308">
        <v>15751855.5</v>
      </c>
      <c r="XU23" s="308">
        <v>12727452</v>
      </c>
      <c r="XV23" s="308">
        <v>12854448.07</v>
      </c>
      <c r="XW23" s="308">
        <v>14972564.52</v>
      </c>
      <c r="XX23" s="308">
        <v>14327266</v>
      </c>
      <c r="XY23" s="308">
        <v>14865434</v>
      </c>
      <c r="XZ23" s="308">
        <v>12821131</v>
      </c>
      <c r="YA23" s="308">
        <v>10262975</v>
      </c>
      <c r="YB23" s="308">
        <v>12884569.449999999</v>
      </c>
      <c r="YC23" s="308">
        <v>295132043.40999997</v>
      </c>
      <c r="YD23" s="308">
        <v>20145949</v>
      </c>
      <c r="YE23" s="308">
        <v>34362332.109999999</v>
      </c>
      <c r="YF23" s="308">
        <v>18280450.109999999</v>
      </c>
      <c r="YG23" s="308">
        <v>65795780.079999998</v>
      </c>
      <c r="YH23" s="308">
        <v>22973512.5</v>
      </c>
      <c r="YI23" s="308">
        <v>38265351.100000001</v>
      </c>
      <c r="YJ23" s="308">
        <v>9875406</v>
      </c>
      <c r="YK23" s="308">
        <v>62769399.5</v>
      </c>
      <c r="YL23" s="308">
        <v>38401262.5</v>
      </c>
      <c r="YM23" s="308">
        <v>24267755</v>
      </c>
      <c r="YN23" s="308">
        <v>16442944</v>
      </c>
      <c r="YO23" s="308">
        <v>15955108.26</v>
      </c>
      <c r="YP23" s="308">
        <v>18259890</v>
      </c>
      <c r="YQ23" s="308">
        <v>7017286</v>
      </c>
      <c r="YR23" s="308">
        <v>2766634.8600000003</v>
      </c>
      <c r="YS23" s="308">
        <v>7245588.4699999997</v>
      </c>
      <c r="YT23" s="308">
        <v>116075654.2</v>
      </c>
      <c r="YU23" s="308">
        <v>17439203</v>
      </c>
      <c r="YV23" s="308">
        <v>14491582</v>
      </c>
      <c r="YW23" s="308">
        <v>15614208.27</v>
      </c>
      <c r="YX23" s="308">
        <v>17035964.59</v>
      </c>
      <c r="YY23" s="308">
        <v>11835655</v>
      </c>
      <c r="YZ23" s="308">
        <v>14236102</v>
      </c>
      <c r="ZA23" s="308">
        <v>136702584.77000001</v>
      </c>
      <c r="ZB23" s="308">
        <v>10689459.5</v>
      </c>
      <c r="ZC23" s="308">
        <v>17500748.5</v>
      </c>
      <c r="ZD23" s="308">
        <v>19640337</v>
      </c>
      <c r="ZE23" s="308">
        <v>9919533</v>
      </c>
      <c r="ZF23" s="308">
        <v>16083020.5</v>
      </c>
      <c r="ZG23" s="308">
        <v>9989220</v>
      </c>
      <c r="ZH23" s="308">
        <v>9900234</v>
      </c>
      <c r="ZI23" s="308">
        <v>40329454</v>
      </c>
      <c r="ZJ23" s="308">
        <v>254456896.5</v>
      </c>
      <c r="ZK23" s="308">
        <v>10887825</v>
      </c>
      <c r="ZL23" s="308">
        <v>30661469</v>
      </c>
      <c r="ZM23" s="308">
        <v>53818926</v>
      </c>
      <c r="ZN23" s="308">
        <v>38797140</v>
      </c>
      <c r="ZO23" s="308">
        <v>13516164</v>
      </c>
      <c r="ZP23" s="308">
        <v>16721413</v>
      </c>
      <c r="ZQ23" s="308">
        <v>29019375</v>
      </c>
      <c r="ZR23" s="308">
        <v>25394159.5</v>
      </c>
      <c r="ZS23" s="308">
        <v>36567259.5</v>
      </c>
      <c r="ZT23" s="308">
        <v>781020</v>
      </c>
      <c r="ZU23" s="308">
        <v>12972926</v>
      </c>
      <c r="ZV23" s="308">
        <v>12858175.960000001</v>
      </c>
      <c r="ZW23" s="308">
        <v>16936931</v>
      </c>
      <c r="ZX23" s="308">
        <v>12834542</v>
      </c>
      <c r="ZY23" s="308">
        <v>13351833</v>
      </c>
      <c r="ZZ23" s="308">
        <v>16000049.699999999</v>
      </c>
      <c r="AAA23" s="308">
        <v>9832842.4100000001</v>
      </c>
      <c r="AAB23" s="308">
        <v>9667078.5</v>
      </c>
      <c r="AAC23" s="308">
        <v>7607473.0600000005</v>
      </c>
      <c r="AAD23" s="308">
        <v>9135986</v>
      </c>
      <c r="AAE23" s="308">
        <v>6278547</v>
      </c>
      <c r="AAF23" s="308">
        <v>96701047.560000002</v>
      </c>
      <c r="AAG23" s="308">
        <v>13092557</v>
      </c>
      <c r="AAH23" s="308">
        <v>17485955</v>
      </c>
      <c r="AAI23" s="308">
        <v>13164377</v>
      </c>
      <c r="AAJ23" s="308">
        <v>12532108</v>
      </c>
      <c r="AAK23" s="308">
        <v>16910914</v>
      </c>
      <c r="AAL23" s="308">
        <v>11706985</v>
      </c>
      <c r="AAM23" s="308">
        <v>536857074.99000001</v>
      </c>
      <c r="AAN23" s="308">
        <v>20084741</v>
      </c>
      <c r="AAO23" s="308">
        <v>13609389.5</v>
      </c>
      <c r="AAP23" s="308">
        <v>25596380</v>
      </c>
      <c r="AAQ23" s="308">
        <v>22811677</v>
      </c>
      <c r="AAR23" s="308">
        <v>19196725</v>
      </c>
      <c r="AAS23" s="308">
        <v>22476483.5</v>
      </c>
      <c r="AAT23" s="308">
        <v>27626814.5</v>
      </c>
      <c r="AAU23" s="308">
        <v>40484340</v>
      </c>
      <c r="AAV23" s="308">
        <v>15090871.5</v>
      </c>
      <c r="AAW23" s="308">
        <v>25392092.5</v>
      </c>
      <c r="AAX23" s="308">
        <v>85363100</v>
      </c>
      <c r="AAY23" s="308">
        <v>38525000</v>
      </c>
      <c r="AAZ23" s="308">
        <v>10925850</v>
      </c>
      <c r="ABA23" s="308">
        <v>15067674.75</v>
      </c>
      <c r="ABB23" s="308">
        <v>16198161.75</v>
      </c>
      <c r="ABC23" s="308">
        <v>9616080.3200000003</v>
      </c>
      <c r="ABD23" s="308">
        <v>19138969.5</v>
      </c>
      <c r="ABE23" s="308">
        <v>11704214</v>
      </c>
      <c r="ABF23" s="308">
        <v>91386862.420000002</v>
      </c>
      <c r="ABG23" s="308">
        <v>58661366.390000001</v>
      </c>
      <c r="ABH23" s="308">
        <v>10251517</v>
      </c>
      <c r="ABI23" s="308">
        <v>10512879</v>
      </c>
      <c r="ABJ23" s="308">
        <v>10436994</v>
      </c>
      <c r="ABK23" s="308">
        <v>8481226</v>
      </c>
      <c r="ABL23" s="308">
        <v>7567430</v>
      </c>
      <c r="ABM23" s="308">
        <v>90174478.090000004</v>
      </c>
      <c r="ABN23" s="308">
        <v>18640953.939999998</v>
      </c>
      <c r="ABO23" s="308">
        <v>15353840</v>
      </c>
      <c r="ABP23" s="308">
        <v>24091103.259999998</v>
      </c>
      <c r="ABQ23" s="308">
        <v>24939368.75</v>
      </c>
      <c r="ABR23" s="308">
        <v>16455634</v>
      </c>
      <c r="ABS23" s="308">
        <v>13526997</v>
      </c>
      <c r="ABT23" s="308">
        <v>17737590</v>
      </c>
      <c r="ABU23" s="308">
        <v>8320850</v>
      </c>
      <c r="ABV23" s="308">
        <v>134151835.51000001</v>
      </c>
      <c r="ABW23" s="308">
        <v>12364533.5</v>
      </c>
      <c r="ABX23" s="308">
        <v>22771302</v>
      </c>
      <c r="ABY23" s="308">
        <v>12363257.5</v>
      </c>
      <c r="ABZ23" s="308">
        <v>10899674.75</v>
      </c>
      <c r="ACA23" s="308">
        <v>43574375</v>
      </c>
      <c r="ACB23" s="308">
        <v>10828232</v>
      </c>
      <c r="ACC23" s="308">
        <v>12357857.5</v>
      </c>
      <c r="ACD23" s="308">
        <v>12713852.5</v>
      </c>
      <c r="ACE23" s="308">
        <v>16417330</v>
      </c>
      <c r="ACF23" s="308">
        <v>9359840</v>
      </c>
      <c r="ACG23" s="308">
        <v>307699237.75</v>
      </c>
      <c r="ACH23" s="308">
        <v>10436730</v>
      </c>
      <c r="ACI23" s="308">
        <v>23580118.129999999</v>
      </c>
      <c r="ACJ23" s="308">
        <v>32301016</v>
      </c>
      <c r="ACK23" s="308">
        <v>13934353.32</v>
      </c>
      <c r="ACL23" s="308">
        <v>16873120</v>
      </c>
      <c r="ACM23" s="308">
        <v>20853492.5</v>
      </c>
      <c r="ACN23" s="308">
        <v>78018618.689999998</v>
      </c>
      <c r="ACO23" s="308">
        <v>88347596</v>
      </c>
      <c r="ACP23" s="308">
        <v>16361580</v>
      </c>
      <c r="ACQ23" s="308">
        <v>19741839</v>
      </c>
      <c r="ACR23" s="308">
        <v>26785399</v>
      </c>
      <c r="ACS23" s="308">
        <v>18336060</v>
      </c>
      <c r="ACT23" s="308">
        <v>75972564.820000008</v>
      </c>
      <c r="ACU23" s="308">
        <v>15416513</v>
      </c>
      <c r="ACV23" s="308">
        <v>20537812</v>
      </c>
      <c r="ACW23" s="308">
        <v>18112317</v>
      </c>
      <c r="ACX23" s="308">
        <v>11344770</v>
      </c>
      <c r="ACY23" s="308">
        <v>11079405</v>
      </c>
      <c r="ACZ23" s="308">
        <v>6030481</v>
      </c>
      <c r="ADA23" s="308">
        <v>6476678.5</v>
      </c>
      <c r="ADB23" s="308">
        <v>6511543</v>
      </c>
      <c r="ADC23" s="308">
        <v>8818100</v>
      </c>
      <c r="ADD23" s="308">
        <v>58916916.5</v>
      </c>
      <c r="ADE23" s="308">
        <v>69607363.890000001</v>
      </c>
      <c r="ADF23" s="308">
        <v>9076518.370000001</v>
      </c>
      <c r="ADG23" s="308">
        <v>8858786</v>
      </c>
      <c r="ADH23" s="308">
        <v>13652998</v>
      </c>
      <c r="ADI23" s="308">
        <v>7575777</v>
      </c>
      <c r="ADJ23" s="308">
        <v>13130300</v>
      </c>
      <c r="ADK23" s="308">
        <v>11359423.25</v>
      </c>
      <c r="ADL23" s="308">
        <v>15206561</v>
      </c>
      <c r="ADM23" s="308">
        <v>341768836.21000004</v>
      </c>
      <c r="ADN23" s="308">
        <v>43529279.799999997</v>
      </c>
      <c r="ADO23" s="308">
        <v>31388312.380000003</v>
      </c>
      <c r="ADP23" s="308">
        <v>79082928.710000008</v>
      </c>
      <c r="ADQ23" s="308">
        <v>9594170</v>
      </c>
      <c r="ADR23" s="308">
        <v>10165840.52</v>
      </c>
      <c r="ADS23" s="308">
        <v>16028710.25</v>
      </c>
      <c r="ADT23" s="308">
        <v>8264190</v>
      </c>
      <c r="ADU23" s="308">
        <v>333358626.25</v>
      </c>
      <c r="ADV23" s="308">
        <v>70665156.129999995</v>
      </c>
      <c r="ADW23" s="308">
        <v>50551046.659999996</v>
      </c>
      <c r="ADX23" s="308">
        <v>16330424.669999998</v>
      </c>
      <c r="ADY23" s="308">
        <v>21704102</v>
      </c>
      <c r="ADZ23" s="308">
        <v>22451868.27</v>
      </c>
      <c r="AEA23" s="308">
        <v>19409310.960000001</v>
      </c>
      <c r="AEB23" s="308">
        <v>20258413.280000001</v>
      </c>
      <c r="AEC23" s="308">
        <v>16142536.51</v>
      </c>
      <c r="AED23" s="308">
        <v>15762672.800000001</v>
      </c>
      <c r="AEE23" s="308">
        <v>17677366.050000001</v>
      </c>
      <c r="AEF23" s="308">
        <v>29848121.510000002</v>
      </c>
      <c r="AEG23" s="308">
        <v>14317368</v>
      </c>
      <c r="AEH23" s="308">
        <v>18336509.25</v>
      </c>
      <c r="AEI23" s="308">
        <v>23698702.530000001</v>
      </c>
      <c r="AEJ23" s="308">
        <v>25535388.140000001</v>
      </c>
      <c r="AEK23" s="308">
        <v>17558398.75</v>
      </c>
      <c r="AEL23" s="308">
        <v>36604984.82</v>
      </c>
      <c r="AEM23" s="308">
        <v>15021779</v>
      </c>
      <c r="AEN23" s="308">
        <v>23888388.509999998</v>
      </c>
      <c r="AEO23" s="308">
        <v>191768286.34</v>
      </c>
      <c r="AEP23" s="308">
        <v>28212094.100000001</v>
      </c>
      <c r="AEQ23" s="308">
        <v>19758650.300000001</v>
      </c>
      <c r="AER23" s="308">
        <v>16024925</v>
      </c>
      <c r="AES23" s="308">
        <v>13675676.99</v>
      </c>
      <c r="AET23" s="308">
        <v>35503983.5</v>
      </c>
      <c r="AEU23" s="308">
        <v>15228210</v>
      </c>
      <c r="AEV23" s="308">
        <v>14837786.040000001</v>
      </c>
      <c r="AEW23" s="308">
        <v>13278070</v>
      </c>
      <c r="AEX23" s="308">
        <v>7115702.5</v>
      </c>
      <c r="AEY23" s="308">
        <v>180381262.67000002</v>
      </c>
      <c r="AEZ23" s="308">
        <v>103868144.17999998</v>
      </c>
      <c r="AFA23" s="308">
        <v>44876017.230000004</v>
      </c>
      <c r="AFB23" s="308">
        <v>30607881</v>
      </c>
      <c r="AFC23" s="308">
        <v>48262217.43</v>
      </c>
      <c r="AFD23" s="308">
        <v>47246654.109999999</v>
      </c>
      <c r="AFE23" s="308">
        <v>30775954.649999999</v>
      </c>
      <c r="AFF23" s="308">
        <v>32573144.120000001</v>
      </c>
      <c r="AFG23" s="308">
        <v>20826179.110000003</v>
      </c>
      <c r="AFH23" s="308">
        <v>32665620.089999996</v>
      </c>
      <c r="AFI23" s="308">
        <v>23894817</v>
      </c>
      <c r="AFJ23" s="308">
        <v>25262940.640000001</v>
      </c>
      <c r="AFK23" s="308">
        <v>34485689.670000002</v>
      </c>
      <c r="AFL23" s="308">
        <v>223194252.58000001</v>
      </c>
      <c r="AFM23" s="308">
        <v>45189964.07</v>
      </c>
      <c r="AFN23" s="308">
        <v>30301716.52</v>
      </c>
      <c r="AFO23" s="308">
        <v>26641323</v>
      </c>
      <c r="AFP23" s="308">
        <v>32873479.329999998</v>
      </c>
      <c r="AFQ23" s="308">
        <v>24996726.649999999</v>
      </c>
      <c r="AFR23" s="308">
        <v>19338195.329999998</v>
      </c>
      <c r="AFS23" s="308">
        <v>40120545.82</v>
      </c>
      <c r="AFT23" s="308">
        <v>39281360.780000001</v>
      </c>
      <c r="AFU23" s="308">
        <v>18711415.200000003</v>
      </c>
      <c r="AFV23" s="308">
        <v>43840124.260000005</v>
      </c>
      <c r="AFW23" s="308">
        <v>20416159.460000001</v>
      </c>
      <c r="AFX23" s="308">
        <v>142017757.88999999</v>
      </c>
      <c r="AFY23" s="308">
        <v>12019587</v>
      </c>
      <c r="AFZ23" s="308">
        <v>12547656</v>
      </c>
      <c r="AGA23" s="308">
        <v>12287278</v>
      </c>
      <c r="AGB23" s="308">
        <v>30971405</v>
      </c>
      <c r="AGC23" s="308">
        <v>16555099</v>
      </c>
      <c r="AGD23" s="308">
        <v>9122821</v>
      </c>
      <c r="AGE23" s="308">
        <v>12000829.029999999</v>
      </c>
      <c r="AGF23" s="308">
        <v>10725862.25</v>
      </c>
      <c r="AGG23" s="308">
        <v>13005690</v>
      </c>
      <c r="AGH23" s="308">
        <v>9661965.2300000004</v>
      </c>
      <c r="AGI23" s="308">
        <v>221790430.41999996</v>
      </c>
      <c r="AGJ23" s="308">
        <v>67708479.419999987</v>
      </c>
      <c r="AGK23" s="308">
        <v>35199783.120000005</v>
      </c>
      <c r="AGL23" s="308">
        <v>20896052.52</v>
      </c>
      <c r="AGM23" s="308">
        <v>49712932.5</v>
      </c>
      <c r="AGN23" s="308">
        <v>36555410.950000003</v>
      </c>
      <c r="AGO23" s="308">
        <v>20512721.259999998</v>
      </c>
      <c r="AGP23" s="308">
        <v>20888720.079999998</v>
      </c>
      <c r="AGQ23" s="308">
        <v>348941689.73000002</v>
      </c>
      <c r="AGR23" s="308">
        <v>154630917.43000001</v>
      </c>
      <c r="AGS23" s="308">
        <v>15327216</v>
      </c>
      <c r="AGT23" s="308">
        <v>46554505.810000002</v>
      </c>
      <c r="AGU23" s="308">
        <v>62401885.129999995</v>
      </c>
      <c r="AGV23" s="308">
        <v>33891448.5</v>
      </c>
      <c r="AGW23" s="308">
        <v>35563039.430000007</v>
      </c>
      <c r="AGX23" s="308">
        <v>30083035.68</v>
      </c>
      <c r="AGY23" s="308">
        <v>11348873</v>
      </c>
      <c r="AGZ23" s="308">
        <v>21011428.199999999</v>
      </c>
      <c r="AHA23" s="308">
        <v>24017883.329999998</v>
      </c>
      <c r="AHB23" s="308">
        <v>15113340.5</v>
      </c>
      <c r="AHC23" s="308">
        <v>15181979.42</v>
      </c>
      <c r="AHD23" s="308">
        <v>15604012.25</v>
      </c>
      <c r="AHE23" s="308">
        <v>15808874</v>
      </c>
      <c r="AHF23" s="308">
        <v>15174193.030000001</v>
      </c>
      <c r="AHG23" s="308">
        <v>13898136.84</v>
      </c>
      <c r="AHH23" s="308">
        <v>82715222.5</v>
      </c>
      <c r="AHI23" s="308">
        <v>11394087</v>
      </c>
      <c r="AHJ23" s="308">
        <v>14315691</v>
      </c>
      <c r="AHK23" s="308">
        <v>14356118.6</v>
      </c>
      <c r="AHL23" s="308">
        <v>30637828.030000001</v>
      </c>
      <c r="AHM23" s="308">
        <v>14004054.5</v>
      </c>
      <c r="AHN23" s="308">
        <v>12248440.5</v>
      </c>
      <c r="AHO23" s="308">
        <v>33030521515.481686</v>
      </c>
    </row>
    <row r="24" spans="1:899" ht="21" x14ac:dyDescent="0.4">
      <c r="A24" s="297" t="s">
        <v>31</v>
      </c>
      <c r="B24" s="297" t="s">
        <v>32</v>
      </c>
      <c r="C24" s="308">
        <v>55969441.630000003</v>
      </c>
      <c r="D24" s="308">
        <v>4586734.71</v>
      </c>
      <c r="E24" s="308">
        <v>7350229.5100000007</v>
      </c>
      <c r="F24" s="308">
        <v>2601951.6</v>
      </c>
      <c r="G24" s="308">
        <v>7397283.7300000004</v>
      </c>
      <c r="H24" s="308">
        <v>4378092.43</v>
      </c>
      <c r="I24" s="308">
        <v>5162413.37</v>
      </c>
      <c r="J24" s="308">
        <v>4518947.83</v>
      </c>
      <c r="K24" s="308">
        <v>4714937.7100000009</v>
      </c>
      <c r="L24" s="308">
        <v>3714718.5</v>
      </c>
      <c r="M24" s="308">
        <v>2170747.4</v>
      </c>
      <c r="N24" s="308">
        <v>1752430.35</v>
      </c>
      <c r="O24" s="308">
        <v>2194881.81</v>
      </c>
      <c r="P24" s="308">
        <v>3132767.7</v>
      </c>
      <c r="Q24" s="308">
        <v>2341205.2699999996</v>
      </c>
      <c r="R24" s="308">
        <v>3876644.5599999996</v>
      </c>
      <c r="S24" s="308">
        <v>2389895.54</v>
      </c>
      <c r="T24" s="308">
        <v>834382.38</v>
      </c>
      <c r="U24" s="308">
        <v>60199030.229999997</v>
      </c>
      <c r="V24" s="308">
        <v>11138373.169999998</v>
      </c>
      <c r="W24" s="308">
        <v>2119495.2699999996</v>
      </c>
      <c r="X24" s="308">
        <v>3065939.38</v>
      </c>
      <c r="Y24" s="308">
        <v>3206327.48</v>
      </c>
      <c r="Z24" s="308">
        <v>2868657.34</v>
      </c>
      <c r="AA24" s="308">
        <v>1468555.92</v>
      </c>
      <c r="AB24" s="308">
        <v>8441735.2899999991</v>
      </c>
      <c r="AC24" s="308">
        <v>2918195.0500000003</v>
      </c>
      <c r="AD24" s="308">
        <v>2392146.38</v>
      </c>
      <c r="AE24" s="308">
        <v>8100702.9300000006</v>
      </c>
      <c r="AF24" s="308">
        <v>2749984.88</v>
      </c>
      <c r="AG24" s="308">
        <v>6469163.1199999992</v>
      </c>
      <c r="AH24" s="308">
        <v>3944881.0500000003</v>
      </c>
      <c r="AI24" s="308">
        <v>3007040.15</v>
      </c>
      <c r="AJ24" s="308">
        <v>1853907.5499999998</v>
      </c>
      <c r="AK24" s="308">
        <v>1880160.9100000001</v>
      </c>
      <c r="AL24" s="308">
        <v>3735075.95</v>
      </c>
      <c r="AM24" s="308">
        <v>1505424.1199999999</v>
      </c>
      <c r="AN24" s="308">
        <v>2020811.1900000002</v>
      </c>
      <c r="AO24" s="308">
        <v>1740837.34</v>
      </c>
      <c r="AP24" s="308">
        <v>1920755.36</v>
      </c>
      <c r="AQ24" s="308">
        <v>2031023.72</v>
      </c>
      <c r="AR24" s="308">
        <v>943971.55</v>
      </c>
      <c r="AS24" s="308">
        <v>27530064.590000004</v>
      </c>
      <c r="AT24" s="308">
        <v>1358773.8599999999</v>
      </c>
      <c r="AU24" s="308">
        <v>1033423.87</v>
      </c>
      <c r="AV24" s="308">
        <v>961338.74</v>
      </c>
      <c r="AW24" s="308">
        <v>3566493.75</v>
      </c>
      <c r="AX24" s="308">
        <v>3735495.24</v>
      </c>
      <c r="AY24" s="308">
        <v>1096510.04</v>
      </c>
      <c r="AZ24" s="308">
        <v>1186263.6600000001</v>
      </c>
      <c r="BA24" s="308">
        <v>1470930.54</v>
      </c>
      <c r="BB24" s="308">
        <v>1087005.83</v>
      </c>
      <c r="BC24" s="308">
        <v>791443.52999999991</v>
      </c>
      <c r="BD24" s="308">
        <v>1012881.75</v>
      </c>
      <c r="BE24" s="308">
        <v>5634406.29</v>
      </c>
      <c r="BF24" s="308">
        <v>2863</v>
      </c>
      <c r="BG24" s="308">
        <v>279963.8</v>
      </c>
      <c r="BH24" s="308">
        <v>21962533.939999998</v>
      </c>
      <c r="BI24" s="308">
        <v>11565003.719999999</v>
      </c>
      <c r="BJ24" s="308">
        <v>3054513.12</v>
      </c>
      <c r="BK24" s="308">
        <v>2246002.4500000002</v>
      </c>
      <c r="BL24" s="308">
        <v>4081374.61</v>
      </c>
      <c r="BM24" s="308">
        <v>3152294.81</v>
      </c>
      <c r="BN24" s="308">
        <v>3031954.35</v>
      </c>
      <c r="BO24" s="308">
        <v>92267.9</v>
      </c>
      <c r="BP24" s="308">
        <v>150801.80000000002</v>
      </c>
      <c r="BQ24" s="308">
        <v>25849286.140000001</v>
      </c>
      <c r="BR24" s="308">
        <v>3330355.08</v>
      </c>
      <c r="BS24" s="308">
        <v>2666051.6799999997</v>
      </c>
      <c r="BT24" s="308">
        <v>3543360.0399999996</v>
      </c>
      <c r="BU24" s="308">
        <v>2904739.01</v>
      </c>
      <c r="BV24" s="308">
        <v>2037680.95</v>
      </c>
      <c r="BW24" s="308">
        <v>1983628.66</v>
      </c>
      <c r="BX24" s="308">
        <v>3029874.61</v>
      </c>
      <c r="BY24" s="308">
        <v>5710808.540000001</v>
      </c>
      <c r="BZ24" s="308">
        <v>1469582.17</v>
      </c>
      <c r="CA24" s="308">
        <v>2526218.4699999997</v>
      </c>
      <c r="CB24" s="308">
        <v>5165412.66</v>
      </c>
      <c r="CC24" s="308">
        <v>1675026.04</v>
      </c>
      <c r="CD24" s="308">
        <v>1921272.5999999999</v>
      </c>
      <c r="CE24" s="308">
        <v>1242237.1000000001</v>
      </c>
      <c r="CF24" s="308">
        <v>42782819.690000005</v>
      </c>
      <c r="CG24" s="308">
        <v>3535348.31</v>
      </c>
      <c r="CH24" s="308">
        <v>6048026.4699999997</v>
      </c>
      <c r="CI24" s="308">
        <v>2637380.73</v>
      </c>
      <c r="CJ24" s="308">
        <v>2504417.38</v>
      </c>
      <c r="CK24" s="308">
        <v>3249108.01</v>
      </c>
      <c r="CL24" s="308">
        <v>3139613.11</v>
      </c>
      <c r="CM24" s="308">
        <v>3281155.6500000004</v>
      </c>
      <c r="CN24" s="308">
        <v>1339670.18</v>
      </c>
      <c r="CO24" s="308">
        <v>3728682.51</v>
      </c>
      <c r="CP24" s="308">
        <v>1946804.22</v>
      </c>
      <c r="CQ24" s="308">
        <v>4133494.47</v>
      </c>
      <c r="CR24" s="308">
        <v>2750221.18</v>
      </c>
      <c r="CS24" s="308">
        <v>27702416.170000002</v>
      </c>
      <c r="CT24" s="308">
        <v>2436708.3200000003</v>
      </c>
      <c r="CU24" s="308">
        <v>3384297.53</v>
      </c>
      <c r="CV24" s="308">
        <v>5728629.1799999997</v>
      </c>
      <c r="CW24" s="308">
        <v>2042051.66</v>
      </c>
      <c r="CX24" s="308">
        <v>4989618.5199999996</v>
      </c>
      <c r="CY24" s="308">
        <v>2819540.02</v>
      </c>
      <c r="CZ24" s="308">
        <v>1189600.3799999999</v>
      </c>
      <c r="DA24" s="308">
        <v>17009856.309999999</v>
      </c>
      <c r="DB24" s="308">
        <v>18531058.350000001</v>
      </c>
      <c r="DC24" s="308">
        <v>3369298.21</v>
      </c>
      <c r="DD24" s="308">
        <v>2073847.73</v>
      </c>
      <c r="DE24" s="308">
        <v>5146338.45</v>
      </c>
      <c r="DF24" s="308">
        <v>3306636.37</v>
      </c>
      <c r="DG24" s="308">
        <v>4069514.5300000003</v>
      </c>
      <c r="DH24" s="308">
        <v>4099007.13</v>
      </c>
      <c r="DI24" s="308">
        <v>1092338.5499999998</v>
      </c>
      <c r="DJ24" s="308">
        <v>63900158.539999999</v>
      </c>
      <c r="DK24" s="308">
        <v>2755216.83</v>
      </c>
      <c r="DL24" s="308">
        <v>3725531.0300000003</v>
      </c>
      <c r="DM24" s="308">
        <v>3428237.0300000003</v>
      </c>
      <c r="DN24" s="308">
        <v>3463772.5300000003</v>
      </c>
      <c r="DO24" s="308">
        <v>3562299.33</v>
      </c>
      <c r="DP24" s="308">
        <v>5267259.0999999996</v>
      </c>
      <c r="DQ24" s="308">
        <v>2824761.0300000003</v>
      </c>
      <c r="DR24" s="308">
        <v>5055104.37</v>
      </c>
      <c r="DS24" s="308">
        <v>26729900.550000001</v>
      </c>
      <c r="DT24" s="308">
        <v>3709483.4899999998</v>
      </c>
      <c r="DU24" s="308">
        <v>8023398.6699999999</v>
      </c>
      <c r="DV24" s="308">
        <v>8817898.0700000003</v>
      </c>
      <c r="DW24" s="308">
        <v>2864797.86</v>
      </c>
      <c r="DX24" s="308">
        <v>3832958.02</v>
      </c>
      <c r="DY24" s="308">
        <v>4359330.34</v>
      </c>
      <c r="DZ24" s="308">
        <v>1120503.3600000001</v>
      </c>
      <c r="EA24" s="308">
        <v>2476956.75</v>
      </c>
      <c r="EB24" s="308">
        <v>2188633.4300000002</v>
      </c>
      <c r="EC24" s="308">
        <v>6013192.8499999996</v>
      </c>
      <c r="ED24" s="308">
        <v>16862158.120000001</v>
      </c>
      <c r="EE24" s="308">
        <v>15520730.26</v>
      </c>
      <c r="EF24" s="308">
        <v>2195047.9400000004</v>
      </c>
      <c r="EG24" s="308">
        <v>2697848.32</v>
      </c>
      <c r="EH24" s="308">
        <v>2670896.94</v>
      </c>
      <c r="EI24" s="308">
        <v>3528589.7800000003</v>
      </c>
      <c r="EJ24" s="308">
        <v>5560732.8500000006</v>
      </c>
      <c r="EK24" s="308">
        <v>1972677.24</v>
      </c>
      <c r="EL24" s="308">
        <v>2300113.0700000003</v>
      </c>
      <c r="EM24" s="308">
        <v>37891097.799999997</v>
      </c>
      <c r="EN24" s="308">
        <v>2409642.29</v>
      </c>
      <c r="EO24" s="308">
        <v>2668767.5100000002</v>
      </c>
      <c r="EP24" s="308">
        <v>2769747.67</v>
      </c>
      <c r="EQ24" s="308">
        <v>1331113.75</v>
      </c>
      <c r="ER24" s="308">
        <v>1626604.01</v>
      </c>
      <c r="ES24" s="308">
        <v>3733775.6199999996</v>
      </c>
      <c r="ET24" s="308">
        <v>2552446.0499999998</v>
      </c>
      <c r="EU24" s="308">
        <v>2039618.37</v>
      </c>
      <c r="EV24" s="308">
        <v>23061964.32</v>
      </c>
      <c r="EW24" s="308">
        <v>1313239.33</v>
      </c>
      <c r="EX24" s="308">
        <v>2205703.25</v>
      </c>
      <c r="EY24" s="308">
        <v>3086827.71</v>
      </c>
      <c r="EZ24" s="308">
        <v>5862886.5600000005</v>
      </c>
      <c r="FA24" s="308">
        <v>3382199.37</v>
      </c>
      <c r="FB24" s="308">
        <v>3971727.52</v>
      </c>
      <c r="FC24" s="308">
        <v>2132768.62</v>
      </c>
      <c r="FD24" s="308">
        <v>1957319.9699999997</v>
      </c>
      <c r="FE24" s="308">
        <v>1773874.6800000002</v>
      </c>
      <c r="FF24" s="308">
        <v>1632393.55</v>
      </c>
      <c r="FG24" s="308">
        <v>808797.23</v>
      </c>
      <c r="FH24" s="308">
        <v>16474456.16</v>
      </c>
      <c r="FI24" s="308">
        <v>720439.3</v>
      </c>
      <c r="FJ24" s="308">
        <v>1266638.96</v>
      </c>
      <c r="FK24" s="308">
        <v>801814.53</v>
      </c>
      <c r="FL24" s="308">
        <v>2061290.5</v>
      </c>
      <c r="FM24" s="308">
        <v>1242405.75</v>
      </c>
      <c r="FN24" s="308">
        <v>333990</v>
      </c>
      <c r="FO24" s="308">
        <v>124430</v>
      </c>
      <c r="FP24" s="308">
        <v>40084703.260000005</v>
      </c>
      <c r="FQ24" s="308">
        <v>2081320.1300000001</v>
      </c>
      <c r="FR24" s="308">
        <v>3584115.87</v>
      </c>
      <c r="FS24" s="308">
        <v>2999516.3100000005</v>
      </c>
      <c r="FT24" s="308">
        <v>4492320.38</v>
      </c>
      <c r="FU24" s="308">
        <v>2226458.27</v>
      </c>
      <c r="FV24" s="308">
        <v>4606893.58</v>
      </c>
      <c r="FW24" s="308">
        <v>3285325.5100000002</v>
      </c>
      <c r="FX24" s="308">
        <v>2997710.1399999997</v>
      </c>
      <c r="FY24" s="308">
        <v>2599702.64</v>
      </c>
      <c r="FZ24" s="308">
        <v>5897600.8900000006</v>
      </c>
      <c r="GA24" s="308">
        <v>2636618.81</v>
      </c>
      <c r="GB24" s="308">
        <v>1943788.72</v>
      </c>
      <c r="GC24" s="308">
        <v>597925.18999999994</v>
      </c>
      <c r="GD24" s="308">
        <v>23535199.539999999</v>
      </c>
      <c r="GE24" s="308">
        <v>1911060.17</v>
      </c>
      <c r="GF24" s="308">
        <v>2357139.4699999997</v>
      </c>
      <c r="GG24" s="308">
        <v>4102664.85</v>
      </c>
      <c r="GH24" s="308">
        <v>2900258.4799999995</v>
      </c>
      <c r="GI24" s="308">
        <v>3294149.21</v>
      </c>
      <c r="GJ24" s="308">
        <v>2284750.38</v>
      </c>
      <c r="GK24" s="308">
        <v>7394816.0800000001</v>
      </c>
      <c r="GL24" s="308">
        <v>2224947.71</v>
      </c>
      <c r="GM24" s="308">
        <v>506579</v>
      </c>
      <c r="GN24" s="308">
        <v>996763.99</v>
      </c>
      <c r="GO24" s="308">
        <v>530028.35</v>
      </c>
      <c r="GP24" s="308">
        <v>16199879.060000001</v>
      </c>
      <c r="GQ24" s="308">
        <v>4466587.57</v>
      </c>
      <c r="GR24" s="308">
        <v>2091335.54</v>
      </c>
      <c r="GS24" s="308">
        <v>3396131.78</v>
      </c>
      <c r="GT24" s="308">
        <v>1085712.3399999999</v>
      </c>
      <c r="GU24" s="308">
        <v>3252313.44</v>
      </c>
      <c r="GV24" s="308">
        <v>2946176.6799999997</v>
      </c>
      <c r="GW24" s="308">
        <v>1334769</v>
      </c>
      <c r="GX24" s="308">
        <v>12243761.479999999</v>
      </c>
      <c r="GY24" s="308">
        <v>1717651.8900000001</v>
      </c>
      <c r="GZ24" s="308">
        <v>2475563.87</v>
      </c>
      <c r="HA24" s="308">
        <v>1042203.4</v>
      </c>
      <c r="HB24" s="308">
        <v>29465730.940000001</v>
      </c>
      <c r="HC24" s="308">
        <v>2795766.0100000002</v>
      </c>
      <c r="HD24" s="308">
        <v>4560137.2300000004</v>
      </c>
      <c r="HE24" s="308">
        <v>4128951.9699999997</v>
      </c>
      <c r="HF24" s="308">
        <v>3216856.7199999997</v>
      </c>
      <c r="HG24" s="308">
        <v>2860654.1799999997</v>
      </c>
      <c r="HH24" s="308">
        <v>950217.67</v>
      </c>
      <c r="HI24" s="308">
        <v>17929398.059999999</v>
      </c>
      <c r="HJ24" s="308">
        <v>3294579.89</v>
      </c>
      <c r="HK24" s="308">
        <v>4652961.21</v>
      </c>
      <c r="HL24" s="308">
        <v>3007931.5</v>
      </c>
      <c r="HM24" s="308">
        <v>1843954.8000000003</v>
      </c>
      <c r="HN24" s="308">
        <v>2207161.89</v>
      </c>
      <c r="HO24" s="308">
        <v>2932099.54</v>
      </c>
      <c r="HP24" s="308">
        <v>1732409.18</v>
      </c>
      <c r="HQ24" s="308">
        <v>25709848.199999999</v>
      </c>
      <c r="HR24" s="308">
        <v>11202371.43</v>
      </c>
      <c r="HS24" s="308">
        <v>3004698.55</v>
      </c>
      <c r="HT24" s="308">
        <v>1501134.08</v>
      </c>
      <c r="HU24" s="308">
        <v>1955681.2600000002</v>
      </c>
      <c r="HV24" s="308">
        <v>1243401.6500000001</v>
      </c>
      <c r="HW24" s="308">
        <v>3704759.3600000003</v>
      </c>
      <c r="HX24" s="308">
        <v>1922606.3</v>
      </c>
      <c r="HY24" s="308">
        <v>1736418.66</v>
      </c>
      <c r="HZ24" s="308">
        <v>1925667.65</v>
      </c>
      <c r="IA24" s="308">
        <v>2258473.2799999998</v>
      </c>
      <c r="IB24" s="308">
        <v>2557394</v>
      </c>
      <c r="IC24" s="308">
        <v>1286368.0499999998</v>
      </c>
      <c r="ID24" s="308">
        <v>2304996.6</v>
      </c>
      <c r="IE24" s="308">
        <v>1186616.8699999999</v>
      </c>
      <c r="IF24" s="308">
        <v>1114287.6299999999</v>
      </c>
      <c r="IG24" s="308">
        <v>22286670.359999999</v>
      </c>
      <c r="IH24" s="308">
        <v>7742788.3199999994</v>
      </c>
      <c r="II24" s="308">
        <v>3454335.7199999997</v>
      </c>
      <c r="IJ24" s="308">
        <v>3998850.56</v>
      </c>
      <c r="IK24" s="308">
        <v>3389638.45</v>
      </c>
      <c r="IL24" s="308">
        <v>1549434.8799999999</v>
      </c>
      <c r="IM24" s="308">
        <v>2022985.38</v>
      </c>
      <c r="IN24" s="308">
        <v>671267</v>
      </c>
      <c r="IO24" s="308">
        <v>1437564.0499999998</v>
      </c>
      <c r="IP24" s="308">
        <v>1024310</v>
      </c>
      <c r="IQ24" s="308">
        <v>1005388.05</v>
      </c>
      <c r="IR24" s="308">
        <v>27909657.779999997</v>
      </c>
      <c r="IS24" s="308">
        <v>14512037.74</v>
      </c>
      <c r="IT24" s="308">
        <v>3870904.59</v>
      </c>
      <c r="IU24" s="308">
        <v>2390878.1</v>
      </c>
      <c r="IV24" s="308">
        <v>1941222.73</v>
      </c>
      <c r="IW24" s="308">
        <v>1293939.72</v>
      </c>
      <c r="IX24" s="308">
        <v>2304123.46</v>
      </c>
      <c r="IY24" s="308">
        <v>1302797.68</v>
      </c>
      <c r="IZ24" s="308">
        <v>1355067.68</v>
      </c>
      <c r="JA24" s="308">
        <v>2756222.16</v>
      </c>
      <c r="JB24" s="308">
        <v>2279689.1900000004</v>
      </c>
      <c r="JC24" s="308">
        <v>1669967.9100000001</v>
      </c>
      <c r="JD24" s="308">
        <v>16575991.940000001</v>
      </c>
      <c r="JE24" s="308">
        <v>10218515.299999999</v>
      </c>
      <c r="JF24" s="308">
        <v>2477746.2599999998</v>
      </c>
      <c r="JG24" s="308">
        <v>1658977.78</v>
      </c>
      <c r="JH24" s="308">
        <v>1497516.61</v>
      </c>
      <c r="JI24" s="308">
        <v>2064467.71</v>
      </c>
      <c r="JJ24" s="308">
        <v>14339452.870000001</v>
      </c>
      <c r="JK24" s="308">
        <v>1377790.12</v>
      </c>
      <c r="JL24" s="308">
        <v>2538159.54</v>
      </c>
      <c r="JM24" s="308">
        <v>2458180.6700000004</v>
      </c>
      <c r="JN24" s="308">
        <v>1753142.22</v>
      </c>
      <c r="JO24" s="308">
        <v>4525791.6999999993</v>
      </c>
      <c r="JP24" s="308">
        <v>1543440.8800000001</v>
      </c>
      <c r="JQ24" s="308">
        <v>17061294.210000001</v>
      </c>
      <c r="JR24" s="308">
        <v>10525073.300000001</v>
      </c>
      <c r="JS24" s="308">
        <v>778514.5</v>
      </c>
      <c r="JT24" s="308">
        <v>1008799.14</v>
      </c>
      <c r="JU24" s="308">
        <v>2693160.4799999995</v>
      </c>
      <c r="JV24" s="308">
        <v>396759</v>
      </c>
      <c r="JW24" s="308">
        <v>5582157.7200000007</v>
      </c>
      <c r="JX24" s="308">
        <v>2677077.96</v>
      </c>
      <c r="JY24" s="308">
        <v>1503577.04</v>
      </c>
      <c r="JZ24" s="308">
        <v>2146631.92</v>
      </c>
      <c r="KA24" s="308">
        <v>1560599.54</v>
      </c>
      <c r="KB24" s="308">
        <v>1566201.3</v>
      </c>
      <c r="KC24" s="308">
        <v>1393851.23</v>
      </c>
      <c r="KD24" s="308">
        <v>354365</v>
      </c>
      <c r="KE24" s="308">
        <v>1386895.02</v>
      </c>
      <c r="KF24" s="308">
        <v>45344330.870000005</v>
      </c>
      <c r="KG24" s="308">
        <v>4344948.5999999996</v>
      </c>
      <c r="KH24" s="308">
        <v>875324.85</v>
      </c>
      <c r="KI24" s="308">
        <v>3626341.9199999995</v>
      </c>
      <c r="KJ24" s="308">
        <v>3059654.41</v>
      </c>
      <c r="KK24" s="308">
        <v>2496876.8099999996</v>
      </c>
      <c r="KL24" s="308">
        <v>7732004.5899999999</v>
      </c>
      <c r="KM24" s="308">
        <v>1806410</v>
      </c>
      <c r="KN24" s="308">
        <v>641940</v>
      </c>
      <c r="KO24" s="308">
        <v>12820295.739999998</v>
      </c>
      <c r="KP24" s="308">
        <v>2248392.4</v>
      </c>
      <c r="KQ24" s="308">
        <v>3715343.12</v>
      </c>
      <c r="KR24" s="308">
        <v>5523536.8499999996</v>
      </c>
      <c r="KS24" s="308">
        <v>2775916.7600000002</v>
      </c>
      <c r="KT24" s="308">
        <v>2860506.62</v>
      </c>
      <c r="KU24" s="308">
        <v>14284352.51</v>
      </c>
      <c r="KV24" s="308">
        <v>3723576.7800000003</v>
      </c>
      <c r="KW24" s="308">
        <v>23554065.989999998</v>
      </c>
      <c r="KX24" s="308">
        <v>2474389.58</v>
      </c>
      <c r="KY24" s="308">
        <v>1990304.7</v>
      </c>
      <c r="KZ24" s="308">
        <v>3632169.61</v>
      </c>
      <c r="LA24" s="308">
        <v>3851464.37</v>
      </c>
      <c r="LB24" s="308">
        <v>2966921.0100000002</v>
      </c>
      <c r="LC24" s="308">
        <v>2063509.35</v>
      </c>
      <c r="LD24" s="308">
        <v>1755414.77</v>
      </c>
      <c r="LE24" s="308">
        <v>41117449.57</v>
      </c>
      <c r="LF24" s="308">
        <v>11498809.779999999</v>
      </c>
      <c r="LG24" s="308">
        <v>17154197.669999998</v>
      </c>
      <c r="LH24" s="308">
        <v>14802515.489999998</v>
      </c>
      <c r="LI24" s="308">
        <v>2652029.86</v>
      </c>
      <c r="LJ24" s="308">
        <v>1602499.12</v>
      </c>
      <c r="LK24" s="308">
        <v>895251.25</v>
      </c>
      <c r="LL24" s="308">
        <v>2909388.2800000003</v>
      </c>
      <c r="LM24" s="308">
        <v>1937944.08</v>
      </c>
      <c r="LN24" s="308">
        <v>3231696.62</v>
      </c>
      <c r="LO24" s="308">
        <v>808328.58</v>
      </c>
      <c r="LP24" s="308">
        <v>16341563.479999999</v>
      </c>
      <c r="LQ24" s="308">
        <v>3145611.75</v>
      </c>
      <c r="LR24" s="308">
        <v>2082651.44</v>
      </c>
      <c r="LS24" s="308">
        <v>45433105.259999998</v>
      </c>
      <c r="LT24" s="308">
        <v>13310944.32</v>
      </c>
      <c r="LU24" s="308">
        <v>24320737.07</v>
      </c>
      <c r="LV24" s="308">
        <v>11652225.550000001</v>
      </c>
      <c r="LW24" s="308">
        <v>4711059.59</v>
      </c>
      <c r="LX24" s="308">
        <v>4310155.3199999994</v>
      </c>
      <c r="LY24" s="308">
        <v>3814380.6399999997</v>
      </c>
      <c r="LZ24" s="308">
        <v>2862550.27</v>
      </c>
      <c r="MA24" s="308">
        <v>3378314.69</v>
      </c>
      <c r="MB24" s="308">
        <v>3306736.9099999997</v>
      </c>
      <c r="MC24" s="308">
        <v>8011005</v>
      </c>
      <c r="MD24" s="308">
        <v>2095808.75</v>
      </c>
      <c r="ME24" s="308">
        <v>46450996.010000005</v>
      </c>
      <c r="MF24" s="308">
        <v>2294901.1900000004</v>
      </c>
      <c r="MG24" s="308">
        <v>1759411.2</v>
      </c>
      <c r="MH24" s="308">
        <v>1503660.38</v>
      </c>
      <c r="MI24" s="308">
        <v>1508562.19</v>
      </c>
      <c r="MJ24" s="308">
        <v>2484857.84</v>
      </c>
      <c r="MK24" s="308">
        <v>1207540.3999999999</v>
      </c>
      <c r="ML24" s="308">
        <v>2169874.0499999998</v>
      </c>
      <c r="MM24" s="308">
        <v>2256213.94</v>
      </c>
      <c r="MN24" s="308">
        <v>1437458.5999999999</v>
      </c>
      <c r="MO24" s="308">
        <v>2357284.4699999997</v>
      </c>
      <c r="MP24" s="308">
        <v>1254526.0899999999</v>
      </c>
      <c r="MQ24" s="308">
        <v>31555670.350000005</v>
      </c>
      <c r="MR24" s="308">
        <v>1734778.35</v>
      </c>
      <c r="MS24" s="308">
        <v>1066451.75</v>
      </c>
      <c r="MT24" s="308">
        <v>2392284.5300000003</v>
      </c>
      <c r="MU24" s="308">
        <v>3426834.67</v>
      </c>
      <c r="MV24" s="308">
        <v>767748</v>
      </c>
      <c r="MW24" s="308">
        <v>3811276.8200000003</v>
      </c>
      <c r="MX24" s="308">
        <v>2917398.3</v>
      </c>
      <c r="MY24" s="308">
        <v>3106369.54</v>
      </c>
      <c r="MZ24" s="308">
        <v>392931</v>
      </c>
      <c r="NA24" s="308">
        <v>351857.14</v>
      </c>
      <c r="NB24" s="308">
        <v>75065330.830000013</v>
      </c>
      <c r="NC24" s="308">
        <v>4495064.7799999993</v>
      </c>
      <c r="ND24" s="308">
        <v>2459803.5499999998</v>
      </c>
      <c r="NE24" s="308">
        <v>13623502.789999999</v>
      </c>
      <c r="NF24" s="308">
        <v>2348673.6</v>
      </c>
      <c r="NG24" s="308">
        <v>5833531.8899999997</v>
      </c>
      <c r="NH24" s="308">
        <v>8198193.379999999</v>
      </c>
      <c r="NI24" s="308">
        <v>7378437.3500000006</v>
      </c>
      <c r="NJ24" s="308">
        <v>721533.27</v>
      </c>
      <c r="NK24" s="308">
        <v>2847534.6399999997</v>
      </c>
      <c r="NL24" s="308">
        <v>2336697.1399999997</v>
      </c>
      <c r="NM24" s="308">
        <v>1154960.2</v>
      </c>
      <c r="NN24" s="308">
        <v>13843857.530000001</v>
      </c>
      <c r="NO24" s="308">
        <v>2078380.42</v>
      </c>
      <c r="NP24" s="308">
        <v>1971406.1600000001</v>
      </c>
      <c r="NQ24" s="308">
        <v>0</v>
      </c>
      <c r="NR24" s="308">
        <v>1786869.1400000001</v>
      </c>
      <c r="NS24" s="308">
        <v>681001.51</v>
      </c>
      <c r="NT24" s="308">
        <v>1219288.4099999999</v>
      </c>
      <c r="NU24" s="308">
        <v>26468250.02</v>
      </c>
      <c r="NV24" s="308">
        <v>9721797.370000001</v>
      </c>
      <c r="NW24" s="308">
        <v>2730678.13</v>
      </c>
      <c r="NX24" s="308">
        <v>1764779.2700000003</v>
      </c>
      <c r="NY24" s="308">
        <v>2082180.02</v>
      </c>
      <c r="NZ24" s="308">
        <v>3790535.3499999996</v>
      </c>
      <c r="OA24" s="308">
        <v>1641586.57</v>
      </c>
      <c r="OB24" s="308">
        <v>24314939.449999999</v>
      </c>
      <c r="OC24" s="308">
        <v>6624068.7699999996</v>
      </c>
      <c r="OD24" s="308">
        <v>3806863</v>
      </c>
      <c r="OE24" s="308">
        <v>8574729</v>
      </c>
      <c r="OF24" s="308">
        <v>1724690.9000000001</v>
      </c>
      <c r="OG24" s="308">
        <v>3062935.77</v>
      </c>
      <c r="OH24" s="308">
        <v>2557057.7800000003</v>
      </c>
      <c r="OI24" s="308">
        <v>1072336.3599999999</v>
      </c>
      <c r="OJ24" s="308">
        <v>775809.1</v>
      </c>
      <c r="OK24" s="308">
        <v>26717866.789999999</v>
      </c>
      <c r="OL24" s="308">
        <v>9645699.8399999999</v>
      </c>
      <c r="OM24" s="308">
        <v>7383350.1000000006</v>
      </c>
      <c r="ON24" s="308">
        <v>3985046.33</v>
      </c>
      <c r="OO24" s="308">
        <v>2810926.3500000006</v>
      </c>
      <c r="OP24" s="308">
        <v>453915.5</v>
      </c>
      <c r="OQ24" s="308">
        <v>18625608.490000002</v>
      </c>
      <c r="OR24" s="308">
        <v>1581943.56</v>
      </c>
      <c r="OS24" s="308">
        <v>2059297.92</v>
      </c>
      <c r="OT24" s="308">
        <v>2524068.14</v>
      </c>
      <c r="OU24" s="308">
        <v>2681147.16</v>
      </c>
      <c r="OV24" s="308">
        <v>4519105.18</v>
      </c>
      <c r="OW24" s="308">
        <v>2432735.81</v>
      </c>
      <c r="OX24" s="308">
        <v>545262.09000000008</v>
      </c>
      <c r="OY24" s="308">
        <v>473208.68000000005</v>
      </c>
      <c r="OZ24" s="308">
        <v>18875626.880000003</v>
      </c>
      <c r="PA24" s="308">
        <v>1515509.01</v>
      </c>
      <c r="PB24" s="308">
        <v>5421079.7800000003</v>
      </c>
      <c r="PC24" s="308">
        <v>1281473.92</v>
      </c>
      <c r="PD24" s="308">
        <v>2998492.51</v>
      </c>
      <c r="PE24" s="308">
        <v>6155505.46</v>
      </c>
      <c r="PF24" s="308">
        <v>1668972.26</v>
      </c>
      <c r="PG24" s="308">
        <v>2020044.97</v>
      </c>
      <c r="PH24" s="308">
        <v>2219885.3200000003</v>
      </c>
      <c r="PI24" s="308">
        <v>1937578.4100000001</v>
      </c>
      <c r="PJ24" s="308">
        <v>1775416.11</v>
      </c>
      <c r="PK24" s="308">
        <v>3183526.6500000004</v>
      </c>
      <c r="PL24" s="308">
        <v>1457976.63</v>
      </c>
      <c r="PM24" s="308">
        <v>6271492.7999999998</v>
      </c>
      <c r="PN24" s="308">
        <v>477377.5</v>
      </c>
      <c r="PO24" s="308">
        <v>405401.25</v>
      </c>
      <c r="PP24" s="308">
        <v>598750</v>
      </c>
      <c r="PQ24" s="308">
        <v>408082.85</v>
      </c>
      <c r="PR24" s="308">
        <v>62128079.670000002</v>
      </c>
      <c r="PS24" s="308">
        <v>1357405.4100000001</v>
      </c>
      <c r="PT24" s="308">
        <v>3089448</v>
      </c>
      <c r="PU24" s="308">
        <v>3572800.7900000005</v>
      </c>
      <c r="PV24" s="308">
        <v>6510149.5499999998</v>
      </c>
      <c r="PW24" s="308">
        <v>3495964.2500000005</v>
      </c>
      <c r="PX24" s="308">
        <v>5849624.9399999995</v>
      </c>
      <c r="PY24" s="308">
        <v>2051501.51</v>
      </c>
      <c r="PZ24" s="308">
        <v>2891442.05</v>
      </c>
      <c r="QA24" s="308">
        <v>1279008.51</v>
      </c>
      <c r="QB24" s="308">
        <v>6616522.0300000012</v>
      </c>
      <c r="QC24" s="308">
        <v>1349670.72</v>
      </c>
      <c r="QD24" s="308">
        <v>1609142.9</v>
      </c>
      <c r="QE24" s="308">
        <v>2870963.4200000004</v>
      </c>
      <c r="QF24" s="308">
        <v>3402173.4600000004</v>
      </c>
      <c r="QG24" s="308">
        <v>4149751.73</v>
      </c>
      <c r="QH24" s="308">
        <v>1086258.5</v>
      </c>
      <c r="QI24" s="308">
        <v>1084508.32</v>
      </c>
      <c r="QJ24" s="308">
        <v>1786996.18</v>
      </c>
      <c r="QK24" s="308">
        <v>5199666.6500000004</v>
      </c>
      <c r="QL24" s="308">
        <v>6349554.6300000008</v>
      </c>
      <c r="QM24" s="308">
        <v>1662957.72</v>
      </c>
      <c r="QN24" s="308">
        <v>56504.11</v>
      </c>
      <c r="QO24" s="308">
        <v>43132.6</v>
      </c>
      <c r="QP24" s="308">
        <v>319946.39999999997</v>
      </c>
      <c r="QQ24" s="308">
        <v>88650.599999999991</v>
      </c>
      <c r="QR24" s="308">
        <v>39270714.130000003</v>
      </c>
      <c r="QS24" s="308">
        <v>847296</v>
      </c>
      <c r="QT24" s="308">
        <v>2421295.4</v>
      </c>
      <c r="QU24" s="308">
        <v>1808620.4</v>
      </c>
      <c r="QV24" s="308">
        <v>1513381.8</v>
      </c>
      <c r="QW24" s="308">
        <v>1930409.24</v>
      </c>
      <c r="QX24" s="308">
        <v>1178531.6000000001</v>
      </c>
      <c r="QY24" s="308">
        <v>1690865.7</v>
      </c>
      <c r="QZ24" s="308">
        <v>2758862.65</v>
      </c>
      <c r="RA24" s="308">
        <v>696576.4</v>
      </c>
      <c r="RB24" s="308">
        <v>571534.19999999995</v>
      </c>
      <c r="RC24" s="308">
        <v>214139</v>
      </c>
      <c r="RD24" s="308">
        <v>247210</v>
      </c>
      <c r="RE24" s="308">
        <v>28336282.600000001</v>
      </c>
      <c r="RF24" s="308">
        <v>6357086.5499999998</v>
      </c>
      <c r="RG24" s="308">
        <v>655555</v>
      </c>
      <c r="RH24" s="308">
        <v>2216360.41</v>
      </c>
      <c r="RI24" s="308">
        <v>872083.1</v>
      </c>
      <c r="RJ24" s="308">
        <v>1962162.01</v>
      </c>
      <c r="RK24" s="308">
        <v>2334576.59</v>
      </c>
      <c r="RL24" s="308">
        <v>2157131.61</v>
      </c>
      <c r="RM24" s="308">
        <v>1406014.94</v>
      </c>
      <c r="RN24" s="308">
        <v>2345333.4</v>
      </c>
      <c r="RO24" s="308">
        <v>3547563.38</v>
      </c>
      <c r="RP24" s="308">
        <v>2193291.1599999997</v>
      </c>
      <c r="RQ24" s="308">
        <v>410956.02</v>
      </c>
      <c r="RR24" s="308">
        <v>795706</v>
      </c>
      <c r="RS24" s="308">
        <v>427886.04</v>
      </c>
      <c r="RT24" s="308">
        <v>2196187.56</v>
      </c>
      <c r="RU24" s="308">
        <v>1089248.8</v>
      </c>
      <c r="RV24" s="308">
        <v>554964.4</v>
      </c>
      <c r="RW24" s="308">
        <v>278742.40000000002</v>
      </c>
      <c r="RX24" s="308">
        <v>530165.80000000005</v>
      </c>
      <c r="RY24" s="308">
        <v>22396806.68</v>
      </c>
      <c r="RZ24" s="308">
        <v>1802673.3</v>
      </c>
      <c r="SA24" s="308">
        <v>2294739.63</v>
      </c>
      <c r="SB24" s="308">
        <v>2449520.4700000002</v>
      </c>
      <c r="SC24" s="308">
        <v>1317006.48</v>
      </c>
      <c r="SD24" s="308">
        <v>2251140.31</v>
      </c>
      <c r="SE24" s="308">
        <v>3095177.52</v>
      </c>
      <c r="SF24" s="308">
        <v>4089019.23</v>
      </c>
      <c r="SG24" s="308">
        <v>2243614.36</v>
      </c>
      <c r="SH24" s="308">
        <v>1640736.25</v>
      </c>
      <c r="SI24" s="308">
        <v>6374284.46</v>
      </c>
      <c r="SJ24" s="308">
        <v>390803.39</v>
      </c>
      <c r="SK24" s="308">
        <v>8177237.6600000001</v>
      </c>
      <c r="SL24" s="308">
        <v>2445159.1399999997</v>
      </c>
      <c r="SM24" s="308">
        <v>2791655.37</v>
      </c>
      <c r="SN24" s="308">
        <v>4198623.2300000004</v>
      </c>
      <c r="SO24" s="308">
        <v>2431443.63</v>
      </c>
      <c r="SP24" s="308">
        <v>2001469.6</v>
      </c>
      <c r="SQ24" s="308">
        <v>1742837.08</v>
      </c>
      <c r="SR24" s="308">
        <v>1019537.27</v>
      </c>
      <c r="SS24" s="308">
        <v>16962835.030000001</v>
      </c>
      <c r="ST24" s="308">
        <v>1722355.08</v>
      </c>
      <c r="SU24" s="308">
        <v>1998575.29</v>
      </c>
      <c r="SV24" s="308">
        <v>1608208.76</v>
      </c>
      <c r="SW24" s="308">
        <v>846300.63</v>
      </c>
      <c r="SX24" s="308">
        <v>1433793.08</v>
      </c>
      <c r="SY24" s="308">
        <v>956983.61</v>
      </c>
      <c r="SZ24" s="308">
        <v>5816831.3000000007</v>
      </c>
      <c r="TA24" s="308">
        <v>1328465.0699999998</v>
      </c>
      <c r="TB24" s="308">
        <v>1812393.8299999998</v>
      </c>
      <c r="TC24" s="308">
        <v>1468542.9100000001</v>
      </c>
      <c r="TD24" s="308">
        <v>2761436.13</v>
      </c>
      <c r="TE24" s="308">
        <v>1227406.8999999999</v>
      </c>
      <c r="TF24" s="308">
        <v>829514.30999999994</v>
      </c>
      <c r="TG24" s="308">
        <v>36443634.010000005</v>
      </c>
      <c r="TH24" s="308">
        <v>2330668.6</v>
      </c>
      <c r="TI24" s="308">
        <v>1715568.59</v>
      </c>
      <c r="TJ24" s="308">
        <v>3805495.05</v>
      </c>
      <c r="TK24" s="308">
        <v>4180764.9299999997</v>
      </c>
      <c r="TL24" s="308">
        <v>2682783.62</v>
      </c>
      <c r="TM24" s="308">
        <v>932363.7</v>
      </c>
      <c r="TN24" s="308">
        <v>8482831.9200000018</v>
      </c>
      <c r="TO24" s="308">
        <v>2474485.0499999998</v>
      </c>
      <c r="TP24" s="308">
        <v>2504474.13</v>
      </c>
      <c r="TQ24" s="308">
        <v>3561270.09</v>
      </c>
      <c r="TR24" s="308">
        <v>2064937.3399999999</v>
      </c>
      <c r="TS24" s="308">
        <v>1410652.17</v>
      </c>
      <c r="TT24" s="308">
        <v>2978806.85</v>
      </c>
      <c r="TU24" s="308">
        <v>1888964.3699999999</v>
      </c>
      <c r="TV24" s="308">
        <v>1921858.19</v>
      </c>
      <c r="TW24" s="308">
        <v>10658663.530000001</v>
      </c>
      <c r="TX24" s="308">
        <v>1543636.63</v>
      </c>
      <c r="TY24" s="308">
        <v>22528391.129999999</v>
      </c>
      <c r="TZ24" s="308">
        <v>4560675.0999999996</v>
      </c>
      <c r="UA24" s="308">
        <v>1682289.25</v>
      </c>
      <c r="UB24" s="308">
        <v>1467597.8</v>
      </c>
      <c r="UC24" s="308">
        <v>11847402.489999998</v>
      </c>
      <c r="UD24" s="308">
        <v>1160108.74</v>
      </c>
      <c r="UE24" s="308">
        <v>596185.19999999995</v>
      </c>
      <c r="UF24" s="308">
        <v>1159307.54</v>
      </c>
      <c r="UG24" s="308">
        <v>649845.56000000006</v>
      </c>
      <c r="UH24" s="308">
        <v>15597617.510000002</v>
      </c>
      <c r="UI24" s="308">
        <v>3172821.96</v>
      </c>
      <c r="UJ24" s="308">
        <v>2462581.0499999998</v>
      </c>
      <c r="UK24" s="308">
        <v>4661229.21</v>
      </c>
      <c r="UL24" s="308">
        <v>2447583.8000000003</v>
      </c>
      <c r="UM24" s="308">
        <v>2301529.67</v>
      </c>
      <c r="UN24" s="308">
        <v>47752326.420000002</v>
      </c>
      <c r="UO24" s="308">
        <v>2330201.91</v>
      </c>
      <c r="UP24" s="308">
        <v>2630848.7599999998</v>
      </c>
      <c r="UQ24" s="308">
        <v>6542547.6500000004</v>
      </c>
      <c r="UR24" s="308">
        <v>1031254.46</v>
      </c>
      <c r="US24" s="308">
        <v>2021260.52</v>
      </c>
      <c r="UT24" s="308">
        <v>4640333.4799999995</v>
      </c>
      <c r="UU24" s="308">
        <v>1862685.84</v>
      </c>
      <c r="UV24" s="308">
        <v>1685413.91</v>
      </c>
      <c r="UW24" s="308">
        <v>1913348.98</v>
      </c>
      <c r="UX24" s="308">
        <v>2129387.4</v>
      </c>
      <c r="UY24" s="308">
        <v>5118997.3400000008</v>
      </c>
      <c r="UZ24" s="308">
        <v>3196379.4199999995</v>
      </c>
      <c r="VA24" s="308">
        <v>3603454.21</v>
      </c>
      <c r="VB24" s="308">
        <v>1693194</v>
      </c>
      <c r="VC24" s="308">
        <v>1327395.45</v>
      </c>
      <c r="VD24" s="308">
        <v>1505079.35</v>
      </c>
      <c r="VE24" s="308">
        <v>1347827.1</v>
      </c>
      <c r="VF24" s="308">
        <v>6145566.8100000005</v>
      </c>
      <c r="VG24" s="308">
        <v>731747.04</v>
      </c>
      <c r="VH24" s="308">
        <v>879019.31</v>
      </c>
      <c r="VI24" s="308">
        <v>675112.92</v>
      </c>
      <c r="VJ24" s="308">
        <v>27385946.57</v>
      </c>
      <c r="VK24" s="308">
        <v>2526423.98</v>
      </c>
      <c r="VL24" s="308">
        <v>2208961.94</v>
      </c>
      <c r="VM24" s="308">
        <v>3808716.95</v>
      </c>
      <c r="VN24" s="308">
        <v>4373108.2300000004</v>
      </c>
      <c r="VO24" s="308">
        <v>3774928.0500000003</v>
      </c>
      <c r="VP24" s="308">
        <v>4019038.6699999995</v>
      </c>
      <c r="VQ24" s="308">
        <v>2154618.6100000003</v>
      </c>
      <c r="VR24" s="308">
        <v>1557250.07</v>
      </c>
      <c r="VS24" s="308">
        <v>7335790.1799999997</v>
      </c>
      <c r="VT24" s="308">
        <v>2488921.2199999997</v>
      </c>
      <c r="VU24" s="308">
        <v>4663201.4800000004</v>
      </c>
      <c r="VV24" s="308">
        <v>3757983.2199999997</v>
      </c>
      <c r="VW24" s="308">
        <v>1713393.6600000001</v>
      </c>
      <c r="VX24" s="308">
        <v>1886754.92</v>
      </c>
      <c r="VY24" s="308">
        <v>68156589.829999998</v>
      </c>
      <c r="VZ24" s="308">
        <v>1964439</v>
      </c>
      <c r="WA24" s="308">
        <v>1852099.63</v>
      </c>
      <c r="WB24" s="308">
        <v>844831</v>
      </c>
      <c r="WC24" s="308">
        <v>1293172.25</v>
      </c>
      <c r="WD24" s="308">
        <v>1088579.5</v>
      </c>
      <c r="WE24" s="308">
        <v>4424901.9700000007</v>
      </c>
      <c r="WF24" s="308">
        <v>5044788.9700000007</v>
      </c>
      <c r="WG24" s="308">
        <v>1509486.5</v>
      </c>
      <c r="WH24" s="308">
        <v>2432204.3199999998</v>
      </c>
      <c r="WI24" s="308">
        <v>1193438.25</v>
      </c>
      <c r="WJ24" s="308">
        <v>4392000.6899999995</v>
      </c>
      <c r="WK24" s="308">
        <v>1218847.5</v>
      </c>
      <c r="WL24" s="308">
        <v>1849223</v>
      </c>
      <c r="WM24" s="308">
        <v>6536848.3899999997</v>
      </c>
      <c r="WN24" s="308">
        <v>1658067.75</v>
      </c>
      <c r="WO24" s="308">
        <v>1366477.25</v>
      </c>
      <c r="WP24" s="308">
        <v>3568833.4699999997</v>
      </c>
      <c r="WQ24" s="308">
        <v>1007851.85</v>
      </c>
      <c r="WR24" s="308">
        <v>5078675.9000000004</v>
      </c>
      <c r="WS24" s="308">
        <v>6766930.4500000002</v>
      </c>
      <c r="WT24" s="308">
        <v>1603958.2</v>
      </c>
      <c r="WU24" s="308">
        <v>921430</v>
      </c>
      <c r="WV24" s="308">
        <v>1317283.6099999999</v>
      </c>
      <c r="WW24" s="308">
        <v>1430963.25</v>
      </c>
      <c r="WX24" s="308">
        <v>1695419.17</v>
      </c>
      <c r="WY24" s="308">
        <v>736265.5</v>
      </c>
      <c r="WZ24" s="308">
        <v>1399076.06</v>
      </c>
      <c r="XA24" s="308">
        <v>6392061.1899999995</v>
      </c>
      <c r="XB24" s="308">
        <v>683219.8</v>
      </c>
      <c r="XC24" s="308">
        <v>376595</v>
      </c>
      <c r="XD24" s="308">
        <v>511544</v>
      </c>
      <c r="XE24" s="308">
        <v>323952</v>
      </c>
      <c r="XF24" s="308">
        <v>39224017.340000004</v>
      </c>
      <c r="XG24" s="308">
        <v>3571249.11</v>
      </c>
      <c r="XH24" s="308">
        <v>3402537.47</v>
      </c>
      <c r="XI24" s="308">
        <v>12259744.25</v>
      </c>
      <c r="XJ24" s="308">
        <v>3419971.74</v>
      </c>
      <c r="XK24" s="308">
        <v>3231740.82</v>
      </c>
      <c r="XL24" s="308">
        <v>5532252.4299999997</v>
      </c>
      <c r="XM24" s="308">
        <v>3411137.75</v>
      </c>
      <c r="XN24" s="308">
        <v>2942949.16</v>
      </c>
      <c r="XO24" s="308">
        <v>6118240.1100000003</v>
      </c>
      <c r="XP24" s="308">
        <v>5154004.4399999995</v>
      </c>
      <c r="XQ24" s="308">
        <v>2458286.7400000002</v>
      </c>
      <c r="XR24" s="308">
        <v>2124236.4699999997</v>
      </c>
      <c r="XS24" s="308">
        <v>2471379.96</v>
      </c>
      <c r="XT24" s="308">
        <v>2130914.0699999998</v>
      </c>
      <c r="XU24" s="308">
        <v>1957060.9500000002</v>
      </c>
      <c r="XV24" s="308">
        <v>1469614.22</v>
      </c>
      <c r="XW24" s="308">
        <v>2111716.5300000003</v>
      </c>
      <c r="XX24" s="308">
        <v>1844526.58</v>
      </c>
      <c r="XY24" s="308">
        <v>1810831.28</v>
      </c>
      <c r="XZ24" s="308">
        <v>1768436.74</v>
      </c>
      <c r="YA24" s="308">
        <v>1320228.6499999999</v>
      </c>
      <c r="YB24" s="308">
        <v>938796.5</v>
      </c>
      <c r="YC24" s="308">
        <v>63183849.769999996</v>
      </c>
      <c r="YD24" s="308">
        <v>3158408.94</v>
      </c>
      <c r="YE24" s="308">
        <v>4517793.45</v>
      </c>
      <c r="YF24" s="308">
        <v>2376033.0300000003</v>
      </c>
      <c r="YG24" s="308">
        <v>9026663.0099999998</v>
      </c>
      <c r="YH24" s="308">
        <v>2676968.41</v>
      </c>
      <c r="YI24" s="308">
        <v>4150378.11</v>
      </c>
      <c r="YJ24" s="308">
        <v>1655733</v>
      </c>
      <c r="YK24" s="308">
        <v>6013342.8300000001</v>
      </c>
      <c r="YL24" s="308">
        <v>6572240.0600000005</v>
      </c>
      <c r="YM24" s="308">
        <v>2957007.67</v>
      </c>
      <c r="YN24" s="308">
        <v>2498216.77</v>
      </c>
      <c r="YO24" s="308">
        <v>1802397.1800000002</v>
      </c>
      <c r="YP24" s="308">
        <v>2267074.27</v>
      </c>
      <c r="YQ24" s="308">
        <v>1087616.72</v>
      </c>
      <c r="YR24" s="308">
        <v>177364.52000000002</v>
      </c>
      <c r="YS24" s="308">
        <v>835683.64</v>
      </c>
      <c r="YT24" s="308">
        <v>18672798.310000002</v>
      </c>
      <c r="YU24" s="308">
        <v>2676698.96</v>
      </c>
      <c r="YV24" s="308">
        <v>1223636.25</v>
      </c>
      <c r="YW24" s="308">
        <v>2390087.56</v>
      </c>
      <c r="YX24" s="308">
        <v>2014646.9</v>
      </c>
      <c r="YY24" s="308">
        <v>1932868.9400000002</v>
      </c>
      <c r="YZ24" s="308">
        <v>1589616.9</v>
      </c>
      <c r="ZA24" s="308">
        <v>19558215.32</v>
      </c>
      <c r="ZB24" s="308">
        <v>1875865.2300000002</v>
      </c>
      <c r="ZC24" s="308">
        <v>3463887.23</v>
      </c>
      <c r="ZD24" s="308">
        <v>3985617.05</v>
      </c>
      <c r="ZE24" s="308">
        <v>2091194.3599999999</v>
      </c>
      <c r="ZF24" s="308">
        <v>2667502.71</v>
      </c>
      <c r="ZG24" s="308">
        <v>1771289.5799999998</v>
      </c>
      <c r="ZH24" s="308">
        <v>1855462.7199999997</v>
      </c>
      <c r="ZI24" s="308">
        <v>6401465.0600000005</v>
      </c>
      <c r="ZJ24" s="308">
        <v>31212314.059999999</v>
      </c>
      <c r="ZK24" s="308">
        <v>2057534.0999999999</v>
      </c>
      <c r="ZL24" s="308">
        <v>4274317.42</v>
      </c>
      <c r="ZM24" s="308">
        <v>7111507</v>
      </c>
      <c r="ZN24" s="308">
        <v>5386991.8100000005</v>
      </c>
      <c r="ZO24" s="308">
        <v>2015100.6199999999</v>
      </c>
      <c r="ZP24" s="308">
        <v>2192162.37</v>
      </c>
      <c r="ZQ24" s="308">
        <v>7324468.4699999997</v>
      </c>
      <c r="ZR24" s="308">
        <v>4462260.6400000006</v>
      </c>
      <c r="ZS24" s="308">
        <v>5881475.7300000004</v>
      </c>
      <c r="ZT24" s="308">
        <v>135192.59999999998</v>
      </c>
      <c r="ZU24" s="308">
        <v>2109774.6</v>
      </c>
      <c r="ZV24" s="308">
        <v>1615412.6400000001</v>
      </c>
      <c r="ZW24" s="308">
        <v>2272342.7600000002</v>
      </c>
      <c r="ZX24" s="308">
        <v>1828428.7199999997</v>
      </c>
      <c r="ZY24" s="308">
        <v>2421642.2800000003</v>
      </c>
      <c r="ZZ24" s="308">
        <v>1838144.77</v>
      </c>
      <c r="AAA24" s="308">
        <v>1560815.6700000002</v>
      </c>
      <c r="AAB24" s="308">
        <v>1546740.75</v>
      </c>
      <c r="AAC24" s="308">
        <v>330663.59000000003</v>
      </c>
      <c r="AAD24" s="308">
        <v>929097.91999999993</v>
      </c>
      <c r="AAE24" s="308">
        <v>407219.86</v>
      </c>
      <c r="AAF24" s="308">
        <v>16091368.310000001</v>
      </c>
      <c r="AAG24" s="308">
        <v>2385112.46</v>
      </c>
      <c r="AAH24" s="308">
        <v>2503011.71</v>
      </c>
      <c r="AAI24" s="308">
        <v>2494077.2799999998</v>
      </c>
      <c r="AAJ24" s="308">
        <v>2647529.13</v>
      </c>
      <c r="AAK24" s="308">
        <v>3309700.04</v>
      </c>
      <c r="AAL24" s="308">
        <v>1806153.56</v>
      </c>
      <c r="AAM24" s="308">
        <v>63005648.200000003</v>
      </c>
      <c r="AAN24" s="308">
        <v>2644061.2599999998</v>
      </c>
      <c r="AAO24" s="308">
        <v>1320706.8799999999</v>
      </c>
      <c r="AAP24" s="308">
        <v>3458704.3200000003</v>
      </c>
      <c r="AAQ24" s="308">
        <v>3818982.23</v>
      </c>
      <c r="AAR24" s="308">
        <v>1784111.42</v>
      </c>
      <c r="AAS24" s="308">
        <v>2484905.29</v>
      </c>
      <c r="AAT24" s="308">
        <v>2686369.03</v>
      </c>
      <c r="AAU24" s="308">
        <v>4579691.0999999996</v>
      </c>
      <c r="AAV24" s="308">
        <v>1586589.82</v>
      </c>
      <c r="AAW24" s="308">
        <v>4804679.959999999</v>
      </c>
      <c r="AAX24" s="308">
        <v>9440877.9199999999</v>
      </c>
      <c r="AAY24" s="308">
        <v>4651569.67</v>
      </c>
      <c r="AAZ24" s="308">
        <v>1542493.33</v>
      </c>
      <c r="ABA24" s="308">
        <v>1700219.89</v>
      </c>
      <c r="ABB24" s="308">
        <v>2153506.42</v>
      </c>
      <c r="ABC24" s="308">
        <v>1246584.8399999999</v>
      </c>
      <c r="ABD24" s="308">
        <v>2570735.98</v>
      </c>
      <c r="ABE24" s="308">
        <v>1311776.3399999999</v>
      </c>
      <c r="ABF24" s="308">
        <v>11919049.75</v>
      </c>
      <c r="ABG24" s="308">
        <v>7503935.6700000009</v>
      </c>
      <c r="ABH24" s="308">
        <v>1359196.49</v>
      </c>
      <c r="ABI24" s="308">
        <v>916671.86</v>
      </c>
      <c r="ABJ24" s="308">
        <v>1153029.78</v>
      </c>
      <c r="ABK24" s="308">
        <v>811459</v>
      </c>
      <c r="ABL24" s="308">
        <v>911399.5</v>
      </c>
      <c r="ABM24" s="308">
        <v>25939851.340000004</v>
      </c>
      <c r="ABN24" s="308">
        <v>2376553.98</v>
      </c>
      <c r="ABO24" s="308">
        <v>1356748.96</v>
      </c>
      <c r="ABP24" s="308">
        <v>3907760.7600000007</v>
      </c>
      <c r="ABQ24" s="308">
        <v>4033934.8</v>
      </c>
      <c r="ABR24" s="308">
        <v>2137945.21</v>
      </c>
      <c r="ABS24" s="308">
        <v>2459919.2800000003</v>
      </c>
      <c r="ABT24" s="308">
        <v>3315581.13</v>
      </c>
      <c r="ABU24" s="308">
        <v>1031590.7</v>
      </c>
      <c r="ABV24" s="308">
        <v>18667682.469999999</v>
      </c>
      <c r="ABW24" s="308">
        <v>2176651.6300000004</v>
      </c>
      <c r="ABX24" s="308">
        <v>3578038.56</v>
      </c>
      <c r="ABY24" s="308">
        <v>2351731.08</v>
      </c>
      <c r="ABZ24" s="308">
        <v>1844635.92</v>
      </c>
      <c r="ACA24" s="308">
        <v>4949423.34</v>
      </c>
      <c r="ACB24" s="308">
        <v>1230592.98</v>
      </c>
      <c r="ACC24" s="308">
        <v>2380316.8899999997</v>
      </c>
      <c r="ACD24" s="308">
        <v>1805101.8299999998</v>
      </c>
      <c r="ACE24" s="308">
        <v>3365535.76</v>
      </c>
      <c r="ACF24" s="308">
        <v>1446787.3399999999</v>
      </c>
      <c r="ACG24" s="308">
        <v>44495615.539999999</v>
      </c>
      <c r="ACH24" s="308">
        <v>2453334.59</v>
      </c>
      <c r="ACI24" s="308">
        <v>2487549.33</v>
      </c>
      <c r="ACJ24" s="308">
        <v>4279918.74</v>
      </c>
      <c r="ACK24" s="308">
        <v>2792425.3199999994</v>
      </c>
      <c r="ACL24" s="308">
        <v>1645419</v>
      </c>
      <c r="ACM24" s="308">
        <v>3216469</v>
      </c>
      <c r="ACN24" s="308">
        <v>6305752.3399999999</v>
      </c>
      <c r="ACO24" s="308">
        <v>8947747.9800000004</v>
      </c>
      <c r="ACP24" s="308">
        <v>2147400.34</v>
      </c>
      <c r="ACQ24" s="308">
        <v>2459417.77</v>
      </c>
      <c r="ACR24" s="308">
        <v>2839011.02</v>
      </c>
      <c r="ACS24" s="308">
        <v>2247534.7000000002</v>
      </c>
      <c r="ACT24" s="308">
        <v>4076975.4899999998</v>
      </c>
      <c r="ACU24" s="308">
        <v>1988557.35</v>
      </c>
      <c r="ACV24" s="308">
        <v>4004632.3200000003</v>
      </c>
      <c r="ACW24" s="308">
        <v>1600979.3199999998</v>
      </c>
      <c r="ACX24" s="308">
        <v>1399305.63</v>
      </c>
      <c r="ACY24" s="308">
        <v>1599364.63</v>
      </c>
      <c r="ACZ24" s="308">
        <v>444935</v>
      </c>
      <c r="ADA24" s="308">
        <v>237983</v>
      </c>
      <c r="ADB24" s="308">
        <v>232059.61</v>
      </c>
      <c r="ADC24" s="308">
        <v>955116.08</v>
      </c>
      <c r="ADD24" s="308">
        <v>10393093.959999999</v>
      </c>
      <c r="ADE24" s="308">
        <v>11256165.66</v>
      </c>
      <c r="ADF24" s="308">
        <v>1321140.3699999999</v>
      </c>
      <c r="ADG24" s="308">
        <v>1220391.53</v>
      </c>
      <c r="ADH24" s="308">
        <v>2516224.7999999998</v>
      </c>
      <c r="ADI24" s="308">
        <v>1143789.72</v>
      </c>
      <c r="ADJ24" s="308">
        <v>2424827.54</v>
      </c>
      <c r="ADK24" s="308">
        <v>1808312.9299999997</v>
      </c>
      <c r="ADL24" s="308">
        <v>2182113.5599999996</v>
      </c>
      <c r="ADM24" s="308">
        <v>35199979.430000007</v>
      </c>
      <c r="ADN24" s="308">
        <v>7282708.4900000002</v>
      </c>
      <c r="ADO24" s="308">
        <v>5874607.0299999993</v>
      </c>
      <c r="ADP24" s="308">
        <v>16337949.440000001</v>
      </c>
      <c r="ADQ24" s="308">
        <v>878279</v>
      </c>
      <c r="ADR24" s="308">
        <v>1003320.8600000001</v>
      </c>
      <c r="ADS24" s="308">
        <v>663582.6</v>
      </c>
      <c r="ADT24" s="308">
        <v>1656855.19</v>
      </c>
      <c r="ADU24" s="308">
        <v>47606308.059999995</v>
      </c>
      <c r="ADV24" s="308">
        <v>12655178.719999999</v>
      </c>
      <c r="ADW24" s="308">
        <v>6039570.9499999993</v>
      </c>
      <c r="ADX24" s="308">
        <v>2538532.61</v>
      </c>
      <c r="ADY24" s="308">
        <v>2218184.9700000002</v>
      </c>
      <c r="ADZ24" s="308">
        <v>2470171.52</v>
      </c>
      <c r="AEA24" s="308">
        <v>2232945.4500000002</v>
      </c>
      <c r="AEB24" s="308">
        <v>2527891.5499999998</v>
      </c>
      <c r="AEC24" s="308">
        <v>2140086.27</v>
      </c>
      <c r="AED24" s="308">
        <v>943536.95</v>
      </c>
      <c r="AEE24" s="308">
        <v>2139792.34</v>
      </c>
      <c r="AEF24" s="308">
        <v>4659758.5</v>
      </c>
      <c r="AEG24" s="308">
        <v>2277931.16</v>
      </c>
      <c r="AEH24" s="308">
        <v>2386597.2800000003</v>
      </c>
      <c r="AEI24" s="308">
        <v>2688641.7800000003</v>
      </c>
      <c r="AEJ24" s="308">
        <v>3026244.09</v>
      </c>
      <c r="AEK24" s="308">
        <v>2130149.2199999997</v>
      </c>
      <c r="AEL24" s="308">
        <v>1364836.8</v>
      </c>
      <c r="AEM24" s="308">
        <v>1015455</v>
      </c>
      <c r="AEN24" s="308">
        <v>2594224.63</v>
      </c>
      <c r="AEO24" s="308">
        <v>35776520.700000003</v>
      </c>
      <c r="AEP24" s="308">
        <v>5634323.54</v>
      </c>
      <c r="AEQ24" s="308">
        <v>4633625.4800000004</v>
      </c>
      <c r="AER24" s="308">
        <v>3390686.79</v>
      </c>
      <c r="AES24" s="308">
        <v>3184062.55</v>
      </c>
      <c r="AET24" s="308">
        <v>5787376.1800000006</v>
      </c>
      <c r="AEU24" s="308">
        <v>3015321.65</v>
      </c>
      <c r="AEV24" s="308">
        <v>3489063.9499999997</v>
      </c>
      <c r="AEW24" s="308">
        <v>2395544.1</v>
      </c>
      <c r="AEX24" s="308">
        <v>969971.67</v>
      </c>
      <c r="AEY24" s="308">
        <v>20518279.129999999</v>
      </c>
      <c r="AEZ24" s="308">
        <v>10936253.289999999</v>
      </c>
      <c r="AFA24" s="308">
        <v>3246885.78</v>
      </c>
      <c r="AFB24" s="308">
        <v>2729008.91</v>
      </c>
      <c r="AFC24" s="308">
        <v>3754653.7800000003</v>
      </c>
      <c r="AFD24" s="308">
        <v>3707537.5</v>
      </c>
      <c r="AFE24" s="308">
        <v>2735903.9299999997</v>
      </c>
      <c r="AFF24" s="308">
        <v>3869535.0999999996</v>
      </c>
      <c r="AFG24" s="308">
        <v>1408905.21</v>
      </c>
      <c r="AFH24" s="308">
        <v>2482221.9699999997</v>
      </c>
      <c r="AFI24" s="308">
        <v>2021730.89</v>
      </c>
      <c r="AFJ24" s="308">
        <v>2078176.73</v>
      </c>
      <c r="AFK24" s="308">
        <v>2908056.48</v>
      </c>
      <c r="AFL24" s="308">
        <v>20973126.710000001</v>
      </c>
      <c r="AFM24" s="308">
        <v>5439666.629999999</v>
      </c>
      <c r="AFN24" s="308">
        <v>2675350.46</v>
      </c>
      <c r="AFO24" s="308">
        <v>2741200</v>
      </c>
      <c r="AFP24" s="308">
        <v>2403785.15</v>
      </c>
      <c r="AFQ24" s="308">
        <v>1928125.93</v>
      </c>
      <c r="AFR24" s="308">
        <v>1896366.93</v>
      </c>
      <c r="AFS24" s="308">
        <v>3647896.89</v>
      </c>
      <c r="AFT24" s="308">
        <v>3790437.9299999997</v>
      </c>
      <c r="AFU24" s="308">
        <v>1578223.4000000001</v>
      </c>
      <c r="AFV24" s="308">
        <v>3736425.0399999996</v>
      </c>
      <c r="AFW24" s="308">
        <v>1693310.21</v>
      </c>
      <c r="AFX24" s="308">
        <v>29125476.140000001</v>
      </c>
      <c r="AFY24" s="308">
        <v>2312649.4</v>
      </c>
      <c r="AFZ24" s="308">
        <v>2941476.56</v>
      </c>
      <c r="AGA24" s="308">
        <v>1980399.32</v>
      </c>
      <c r="AGB24" s="308">
        <v>6360370.3900000006</v>
      </c>
      <c r="AGC24" s="308">
        <v>2429078.67</v>
      </c>
      <c r="AGD24" s="308">
        <v>1825098.21</v>
      </c>
      <c r="AGE24" s="308">
        <v>1952621.58</v>
      </c>
      <c r="AGF24" s="308">
        <v>1819070.58</v>
      </c>
      <c r="AGG24" s="308">
        <v>2735199.7700000005</v>
      </c>
      <c r="AGH24" s="308">
        <v>1494501.03</v>
      </c>
      <c r="AGI24" s="308">
        <v>30566799.139999997</v>
      </c>
      <c r="AGJ24" s="308">
        <v>8733690.120000001</v>
      </c>
      <c r="AGK24" s="308">
        <v>3356870.0899999994</v>
      </c>
      <c r="AGL24" s="308">
        <v>2255192.13</v>
      </c>
      <c r="AGM24" s="308">
        <v>5429666.1699999999</v>
      </c>
      <c r="AGN24" s="308">
        <v>3572783.2399999998</v>
      </c>
      <c r="AGO24" s="308">
        <v>1923337.69</v>
      </c>
      <c r="AGP24" s="308">
        <v>1991451.57</v>
      </c>
      <c r="AGQ24" s="308">
        <v>50970593.369999997</v>
      </c>
      <c r="AGR24" s="308">
        <v>35099419.969999999</v>
      </c>
      <c r="AGS24" s="308">
        <v>1747599.26</v>
      </c>
      <c r="AGT24" s="308">
        <v>4885748.4000000004</v>
      </c>
      <c r="AGU24" s="308">
        <v>4784338.91</v>
      </c>
      <c r="AGV24" s="308">
        <v>5288519.57</v>
      </c>
      <c r="AGW24" s="308">
        <v>1405279.25</v>
      </c>
      <c r="AGX24" s="308">
        <v>2986048.3200000003</v>
      </c>
      <c r="AGY24" s="308">
        <v>1245197.82</v>
      </c>
      <c r="AGZ24" s="308">
        <v>3008305.52</v>
      </c>
      <c r="AHA24" s="308">
        <v>2381116.2000000002</v>
      </c>
      <c r="AHB24" s="308">
        <v>1715555.08</v>
      </c>
      <c r="AHC24" s="308">
        <v>2240404.83</v>
      </c>
      <c r="AHD24" s="308">
        <v>1537405.2199999997</v>
      </c>
      <c r="AHE24" s="308">
        <v>2252903.3400000003</v>
      </c>
      <c r="AHF24" s="308">
        <v>2495517.11</v>
      </c>
      <c r="AHG24" s="308">
        <v>1684432.33</v>
      </c>
      <c r="AHH24" s="308">
        <v>12621747.119999999</v>
      </c>
      <c r="AHI24" s="308">
        <v>2381169.17</v>
      </c>
      <c r="AHJ24" s="308">
        <v>3055682.3899999997</v>
      </c>
      <c r="AHK24" s="308">
        <v>2474546.96</v>
      </c>
      <c r="AHL24" s="308">
        <v>4276471.8999999994</v>
      </c>
      <c r="AHM24" s="308">
        <v>2979556.3200000003</v>
      </c>
      <c r="AHN24" s="308">
        <v>917796.82000000007</v>
      </c>
      <c r="AHO24" s="308">
        <v>4701020190.7400026</v>
      </c>
    </row>
    <row r="25" spans="1:899" ht="21" x14ac:dyDescent="0.4">
      <c r="A25" s="297" t="s">
        <v>33</v>
      </c>
      <c r="B25" s="297" t="s">
        <v>34</v>
      </c>
      <c r="C25" s="308">
        <v>236770085.72999999</v>
      </c>
      <c r="D25" s="308">
        <v>6900507.1499999994</v>
      </c>
      <c r="E25" s="308">
        <v>30881950.410000004</v>
      </c>
      <c r="F25" s="308">
        <v>3610372.13</v>
      </c>
      <c r="G25" s="308">
        <v>15247124.73</v>
      </c>
      <c r="H25" s="308">
        <v>6464100.9199999999</v>
      </c>
      <c r="I25" s="308">
        <v>16001404.779999999</v>
      </c>
      <c r="J25" s="308">
        <v>4249315.51</v>
      </c>
      <c r="K25" s="308">
        <v>7398933.1000000006</v>
      </c>
      <c r="L25" s="308">
        <v>2703940.59</v>
      </c>
      <c r="M25" s="308">
        <v>1677859.92</v>
      </c>
      <c r="N25" s="308">
        <v>2653009.9899999998</v>
      </c>
      <c r="O25" s="308">
        <v>8407803.1000000015</v>
      </c>
      <c r="P25" s="308">
        <v>2768947.61</v>
      </c>
      <c r="Q25" s="308">
        <v>3031832.04</v>
      </c>
      <c r="R25" s="308">
        <v>24714029.59</v>
      </c>
      <c r="S25" s="308">
        <v>39228469.810000002</v>
      </c>
      <c r="T25" s="308">
        <v>1371792.98</v>
      </c>
      <c r="U25" s="308">
        <v>143666586.62</v>
      </c>
      <c r="V25" s="308">
        <v>38210399.560000002</v>
      </c>
      <c r="W25" s="308">
        <v>5810500.4900000002</v>
      </c>
      <c r="X25" s="308">
        <v>12689948.58</v>
      </c>
      <c r="Y25" s="308">
        <v>5765470.1400000006</v>
      </c>
      <c r="Z25" s="308">
        <v>9448178.8000000007</v>
      </c>
      <c r="AA25" s="308">
        <v>3694184.3299999996</v>
      </c>
      <c r="AB25" s="308">
        <v>34509041.060000002</v>
      </c>
      <c r="AC25" s="308">
        <v>15540404.02</v>
      </c>
      <c r="AD25" s="308">
        <v>6063481.4799999995</v>
      </c>
      <c r="AE25" s="308">
        <v>39696978.380000003</v>
      </c>
      <c r="AF25" s="308">
        <v>8424942.3200000003</v>
      </c>
      <c r="AG25" s="308">
        <v>17252918.950000003</v>
      </c>
      <c r="AH25" s="308">
        <v>11045018.57</v>
      </c>
      <c r="AI25" s="308">
        <v>8046703.79</v>
      </c>
      <c r="AJ25" s="308">
        <v>2968241.74</v>
      </c>
      <c r="AK25" s="308">
        <v>4383311.0999999996</v>
      </c>
      <c r="AL25" s="308">
        <v>6257094.4699999997</v>
      </c>
      <c r="AM25" s="308">
        <v>3381808.76</v>
      </c>
      <c r="AN25" s="308">
        <v>6217855.1000000006</v>
      </c>
      <c r="AO25" s="308">
        <v>4817768.46</v>
      </c>
      <c r="AP25" s="308">
        <v>2315672.87</v>
      </c>
      <c r="AQ25" s="308">
        <v>3634631.69</v>
      </c>
      <c r="AR25" s="308">
        <v>2284183.33</v>
      </c>
      <c r="AS25" s="308">
        <v>46580045.819999993</v>
      </c>
      <c r="AT25" s="308">
        <v>1735221.54</v>
      </c>
      <c r="AU25" s="308">
        <v>1026249.64</v>
      </c>
      <c r="AV25" s="308">
        <v>2377164.27</v>
      </c>
      <c r="AW25" s="308">
        <v>3724993.79</v>
      </c>
      <c r="AX25" s="308">
        <v>6331076.29</v>
      </c>
      <c r="AY25" s="308">
        <v>2111558.59</v>
      </c>
      <c r="AZ25" s="308">
        <v>2390021.02</v>
      </c>
      <c r="BA25" s="308">
        <v>1392455.33</v>
      </c>
      <c r="BB25" s="308">
        <v>1528120.15</v>
      </c>
      <c r="BC25" s="308">
        <v>1654894.2499999998</v>
      </c>
      <c r="BD25" s="308">
        <v>693033.1</v>
      </c>
      <c r="BE25" s="308">
        <v>30153892.18</v>
      </c>
      <c r="BF25" s="308">
        <v>5500</v>
      </c>
      <c r="BG25" s="308">
        <v>888613.16</v>
      </c>
      <c r="BH25" s="308">
        <v>48043721.310000002</v>
      </c>
      <c r="BI25" s="308">
        <v>27086989.680000003</v>
      </c>
      <c r="BJ25" s="308">
        <v>3514742.96</v>
      </c>
      <c r="BK25" s="308">
        <v>1933887.95</v>
      </c>
      <c r="BL25" s="308">
        <v>5084008.5999999996</v>
      </c>
      <c r="BM25" s="308">
        <v>5206245.3600000003</v>
      </c>
      <c r="BN25" s="308">
        <v>2431134.13</v>
      </c>
      <c r="BO25" s="308">
        <v>43800</v>
      </c>
      <c r="BP25" s="308"/>
      <c r="BQ25" s="308">
        <v>87534811.460000008</v>
      </c>
      <c r="BR25" s="308">
        <v>10886177.560000001</v>
      </c>
      <c r="BS25" s="308">
        <v>3851299.62</v>
      </c>
      <c r="BT25" s="308">
        <v>5575217.4199999999</v>
      </c>
      <c r="BU25" s="308">
        <v>3304229.0200000005</v>
      </c>
      <c r="BV25" s="308">
        <v>3889031.01</v>
      </c>
      <c r="BW25" s="308">
        <v>2477588.2299999995</v>
      </c>
      <c r="BX25" s="308">
        <v>2094769.64</v>
      </c>
      <c r="BY25" s="308">
        <v>15152548.77</v>
      </c>
      <c r="BZ25" s="308">
        <v>2748168.84</v>
      </c>
      <c r="CA25" s="308">
        <v>5015357.2700000005</v>
      </c>
      <c r="CB25" s="308">
        <v>9216774.4900000021</v>
      </c>
      <c r="CC25" s="308">
        <v>6012943</v>
      </c>
      <c r="CD25" s="308">
        <v>4315626.8099999996</v>
      </c>
      <c r="CE25" s="308">
        <v>4180470.51</v>
      </c>
      <c r="CF25" s="308">
        <v>109087576.71999998</v>
      </c>
      <c r="CG25" s="308">
        <v>5768627.2800000003</v>
      </c>
      <c r="CH25" s="308">
        <v>22110113.68</v>
      </c>
      <c r="CI25" s="308">
        <v>5027714.7300000004</v>
      </c>
      <c r="CJ25" s="308">
        <v>7325994</v>
      </c>
      <c r="CK25" s="308">
        <v>4263157.4799999995</v>
      </c>
      <c r="CL25" s="308">
        <v>4528392.0999999996</v>
      </c>
      <c r="CM25" s="308">
        <v>8841335.1900000013</v>
      </c>
      <c r="CN25" s="308">
        <v>2399914.5499999998</v>
      </c>
      <c r="CO25" s="308">
        <v>3591874.52</v>
      </c>
      <c r="CP25" s="308">
        <v>4014924.34</v>
      </c>
      <c r="CQ25" s="308">
        <v>3554612.48</v>
      </c>
      <c r="CR25" s="308">
        <v>4316177.87</v>
      </c>
      <c r="CS25" s="308">
        <v>72267344.600000024</v>
      </c>
      <c r="CT25" s="308">
        <v>3646254.55</v>
      </c>
      <c r="CU25" s="308">
        <v>4598412.2200000007</v>
      </c>
      <c r="CV25" s="308">
        <v>9949070.7899999991</v>
      </c>
      <c r="CW25" s="308">
        <v>3604558.47</v>
      </c>
      <c r="CX25" s="308">
        <v>9803189.2000000011</v>
      </c>
      <c r="CY25" s="308">
        <v>2681967.7000000002</v>
      </c>
      <c r="CZ25" s="308">
        <v>2069796.7</v>
      </c>
      <c r="DA25" s="308">
        <v>21685471</v>
      </c>
      <c r="DB25" s="308">
        <v>81620147.609999999</v>
      </c>
      <c r="DC25" s="308">
        <v>5671423.1699999999</v>
      </c>
      <c r="DD25" s="308">
        <v>3325118.8500000006</v>
      </c>
      <c r="DE25" s="308">
        <v>12763627.6</v>
      </c>
      <c r="DF25" s="308">
        <v>25201350.100000001</v>
      </c>
      <c r="DG25" s="308">
        <v>15947052.399999999</v>
      </c>
      <c r="DH25" s="308">
        <v>18568956.080000002</v>
      </c>
      <c r="DI25" s="308">
        <v>3350463.96</v>
      </c>
      <c r="DJ25" s="308">
        <v>130517291.58999999</v>
      </c>
      <c r="DK25" s="308">
        <v>3579633.1799999997</v>
      </c>
      <c r="DL25" s="308">
        <v>5248913.2</v>
      </c>
      <c r="DM25" s="308">
        <v>5051943.8899999997</v>
      </c>
      <c r="DN25" s="308">
        <v>9493312.4199999999</v>
      </c>
      <c r="DO25" s="308">
        <v>3625101.1</v>
      </c>
      <c r="DP25" s="308">
        <v>6968744.5</v>
      </c>
      <c r="DQ25" s="308">
        <v>3977874.57</v>
      </c>
      <c r="DR25" s="308">
        <v>6500525.1399999997</v>
      </c>
      <c r="DS25" s="308">
        <v>71985725.769999996</v>
      </c>
      <c r="DT25" s="308">
        <v>3761272.1699999995</v>
      </c>
      <c r="DU25" s="308">
        <v>16772008.250000002</v>
      </c>
      <c r="DV25" s="308">
        <v>23194264.370000001</v>
      </c>
      <c r="DW25" s="308">
        <v>7550781.3399999999</v>
      </c>
      <c r="DX25" s="308">
        <v>3872780.56</v>
      </c>
      <c r="DY25" s="308">
        <v>5866591.2599999998</v>
      </c>
      <c r="DZ25" s="308">
        <v>1187924.48</v>
      </c>
      <c r="EA25" s="308">
        <v>4741612.97</v>
      </c>
      <c r="EB25" s="308">
        <v>4012768.4699999997</v>
      </c>
      <c r="EC25" s="308">
        <v>8675933.4000000004</v>
      </c>
      <c r="ED25" s="308">
        <v>40370993.969999999</v>
      </c>
      <c r="EE25" s="308">
        <v>29856816.100000001</v>
      </c>
      <c r="EF25" s="308">
        <v>4871544.21</v>
      </c>
      <c r="EG25" s="308">
        <v>7304684.4799999995</v>
      </c>
      <c r="EH25" s="308">
        <v>5606722.0599999996</v>
      </c>
      <c r="EI25" s="308">
        <v>6141769.0700000003</v>
      </c>
      <c r="EJ25" s="308">
        <v>9699254.0100000016</v>
      </c>
      <c r="EK25" s="308">
        <v>2366518.04</v>
      </c>
      <c r="EL25" s="308">
        <v>6338863.459999999</v>
      </c>
      <c r="EM25" s="308">
        <v>84269210.690000013</v>
      </c>
      <c r="EN25" s="308">
        <v>4411813.4600000009</v>
      </c>
      <c r="EO25" s="308">
        <v>3403859.32</v>
      </c>
      <c r="EP25" s="308">
        <v>3109514.7099999995</v>
      </c>
      <c r="EQ25" s="308">
        <v>2271976.96</v>
      </c>
      <c r="ER25" s="308">
        <v>2688316.5800000005</v>
      </c>
      <c r="ES25" s="308">
        <v>5213640.5999999996</v>
      </c>
      <c r="ET25" s="308">
        <v>15166788.65</v>
      </c>
      <c r="EU25" s="308">
        <v>3234752.29</v>
      </c>
      <c r="EV25" s="308">
        <v>59425082.769999996</v>
      </c>
      <c r="EW25" s="308">
        <v>1776372.19</v>
      </c>
      <c r="EX25" s="308">
        <v>1664003.3399999999</v>
      </c>
      <c r="EY25" s="308">
        <v>5219329.7700000005</v>
      </c>
      <c r="EZ25" s="308">
        <v>4644563.1500000004</v>
      </c>
      <c r="FA25" s="308">
        <v>5686454.4199999999</v>
      </c>
      <c r="FB25" s="308">
        <v>5361054.08</v>
      </c>
      <c r="FC25" s="308">
        <v>3908396.7699999996</v>
      </c>
      <c r="FD25" s="308">
        <v>1475711.6500000001</v>
      </c>
      <c r="FE25" s="308">
        <v>2135805.9899999998</v>
      </c>
      <c r="FF25" s="308">
        <v>1618343.31</v>
      </c>
      <c r="FG25" s="308">
        <v>1793814.5599999998</v>
      </c>
      <c r="FH25" s="308">
        <v>23139682.539999999</v>
      </c>
      <c r="FI25" s="308">
        <v>3446392.59</v>
      </c>
      <c r="FJ25" s="308">
        <v>2782349.9</v>
      </c>
      <c r="FK25" s="308">
        <v>4183579.7899999996</v>
      </c>
      <c r="FL25" s="308">
        <v>6654574.8899999997</v>
      </c>
      <c r="FM25" s="308">
        <v>5185510.2100000009</v>
      </c>
      <c r="FN25" s="308">
        <v>1390621.65</v>
      </c>
      <c r="FO25" s="308">
        <v>1741820.4799999997</v>
      </c>
      <c r="FP25" s="308">
        <v>98847392.109999999</v>
      </c>
      <c r="FQ25" s="308">
        <v>2628874.7999999998</v>
      </c>
      <c r="FR25" s="308">
        <v>3968433.8299999996</v>
      </c>
      <c r="FS25" s="308">
        <v>2786783.99</v>
      </c>
      <c r="FT25" s="308">
        <v>5464389.0900000008</v>
      </c>
      <c r="FU25" s="308">
        <v>3343916.08</v>
      </c>
      <c r="FV25" s="308">
        <v>9041541.9100000001</v>
      </c>
      <c r="FW25" s="308">
        <v>4534250.09</v>
      </c>
      <c r="FX25" s="308">
        <v>3901396.48</v>
      </c>
      <c r="FY25" s="308">
        <v>3489493.62</v>
      </c>
      <c r="FZ25" s="308">
        <v>10332898.590000002</v>
      </c>
      <c r="GA25" s="308">
        <v>2695541.96</v>
      </c>
      <c r="GB25" s="308">
        <v>2601890.58</v>
      </c>
      <c r="GC25" s="308">
        <v>835201.86</v>
      </c>
      <c r="GD25" s="308">
        <v>44270099.309999995</v>
      </c>
      <c r="GE25" s="308">
        <v>2250094.35</v>
      </c>
      <c r="GF25" s="308">
        <v>5906512.5699999994</v>
      </c>
      <c r="GG25" s="308">
        <v>26823719.989999998</v>
      </c>
      <c r="GH25" s="308">
        <v>5946575.0999999996</v>
      </c>
      <c r="GI25" s="308">
        <v>7386252.2599999998</v>
      </c>
      <c r="GJ25" s="308">
        <v>4654244.8899999997</v>
      </c>
      <c r="GK25" s="308">
        <v>12492117.339999998</v>
      </c>
      <c r="GL25" s="308">
        <v>4497433.71</v>
      </c>
      <c r="GM25" s="308">
        <v>2025346.6</v>
      </c>
      <c r="GN25" s="308">
        <v>997330.43</v>
      </c>
      <c r="GO25" s="308">
        <v>1953814.73</v>
      </c>
      <c r="GP25" s="308">
        <v>44719275.409999996</v>
      </c>
      <c r="GQ25" s="308">
        <v>7963281.7700000005</v>
      </c>
      <c r="GR25" s="308">
        <v>3975453.53</v>
      </c>
      <c r="GS25" s="308">
        <v>11934279.540000001</v>
      </c>
      <c r="GT25" s="308">
        <v>1232379.7200000002</v>
      </c>
      <c r="GU25" s="308">
        <v>4744125.04</v>
      </c>
      <c r="GV25" s="308">
        <v>5509263.71</v>
      </c>
      <c r="GW25" s="308">
        <v>2905523.05</v>
      </c>
      <c r="GX25" s="308">
        <v>69413268.829999998</v>
      </c>
      <c r="GY25" s="308">
        <v>9324454.0700000003</v>
      </c>
      <c r="GZ25" s="308">
        <v>5277906.7299999995</v>
      </c>
      <c r="HA25" s="308">
        <v>5546713.5</v>
      </c>
      <c r="HB25" s="308">
        <v>131438683.90999998</v>
      </c>
      <c r="HC25" s="308">
        <v>26016972.860000003</v>
      </c>
      <c r="HD25" s="308">
        <v>16035268.700000001</v>
      </c>
      <c r="HE25" s="308">
        <v>6670322.1699999999</v>
      </c>
      <c r="HF25" s="308">
        <v>7215527.7000000002</v>
      </c>
      <c r="HG25" s="308">
        <v>16465722.390000001</v>
      </c>
      <c r="HH25" s="308">
        <v>3833906.0400000005</v>
      </c>
      <c r="HI25" s="308">
        <v>77377363.640000001</v>
      </c>
      <c r="HJ25" s="308">
        <v>10971339.609999999</v>
      </c>
      <c r="HK25" s="308">
        <v>22429225.999999996</v>
      </c>
      <c r="HL25" s="308">
        <v>4316318.29</v>
      </c>
      <c r="HM25" s="308">
        <v>2679552.6999999997</v>
      </c>
      <c r="HN25" s="308">
        <v>2201500.2600000002</v>
      </c>
      <c r="HO25" s="308">
        <v>12458425.9</v>
      </c>
      <c r="HP25" s="308">
        <v>3982281.7499999995</v>
      </c>
      <c r="HQ25" s="308">
        <v>84135210.839999989</v>
      </c>
      <c r="HR25" s="308">
        <v>24753630.449999999</v>
      </c>
      <c r="HS25" s="308">
        <v>2843101.75</v>
      </c>
      <c r="HT25" s="308">
        <v>2361765.64</v>
      </c>
      <c r="HU25" s="308">
        <v>2995553.4699999997</v>
      </c>
      <c r="HV25" s="308">
        <v>2336302.58</v>
      </c>
      <c r="HW25" s="308">
        <v>6920908.6500000004</v>
      </c>
      <c r="HX25" s="308">
        <v>2719022.03</v>
      </c>
      <c r="HY25" s="308">
        <v>5008729.32</v>
      </c>
      <c r="HZ25" s="308">
        <v>3498473.3000000003</v>
      </c>
      <c r="IA25" s="308">
        <v>3816736.59</v>
      </c>
      <c r="IB25" s="308">
        <v>7979212.0199999996</v>
      </c>
      <c r="IC25" s="308">
        <v>2309174.2999999998</v>
      </c>
      <c r="ID25" s="308">
        <v>4570569.379999999</v>
      </c>
      <c r="IE25" s="308">
        <v>1966935.43</v>
      </c>
      <c r="IF25" s="308">
        <v>5226802.6499999994</v>
      </c>
      <c r="IG25" s="308">
        <v>40328996.760000005</v>
      </c>
      <c r="IH25" s="308">
        <v>29374241.460000001</v>
      </c>
      <c r="II25" s="308">
        <v>9063696.3399999999</v>
      </c>
      <c r="IJ25" s="308">
        <v>6074120.5</v>
      </c>
      <c r="IK25" s="308">
        <v>14307879.120000001</v>
      </c>
      <c r="IL25" s="308">
        <v>3346085.2</v>
      </c>
      <c r="IM25" s="308">
        <v>3579275.98</v>
      </c>
      <c r="IN25" s="308">
        <v>3281407.7499999995</v>
      </c>
      <c r="IO25" s="308">
        <v>3587027.68</v>
      </c>
      <c r="IP25" s="308">
        <v>4115464.49</v>
      </c>
      <c r="IQ25" s="308">
        <v>3220430.47</v>
      </c>
      <c r="IR25" s="308">
        <v>99736231.629999995</v>
      </c>
      <c r="IS25" s="308">
        <v>43087170.370000005</v>
      </c>
      <c r="IT25" s="308">
        <v>5456581.5499999998</v>
      </c>
      <c r="IU25" s="308">
        <v>4358024.2699999996</v>
      </c>
      <c r="IV25" s="308">
        <v>4618981.79</v>
      </c>
      <c r="IW25" s="308">
        <v>1680857.59</v>
      </c>
      <c r="IX25" s="308">
        <v>2274582.6</v>
      </c>
      <c r="IY25" s="308">
        <v>1767977.73</v>
      </c>
      <c r="IZ25" s="308">
        <v>1668792.74</v>
      </c>
      <c r="JA25" s="308">
        <v>4377298.9800000004</v>
      </c>
      <c r="JB25" s="308">
        <v>4763497.34</v>
      </c>
      <c r="JC25" s="308">
        <v>1383401.95</v>
      </c>
      <c r="JD25" s="308">
        <v>27975000.030000001</v>
      </c>
      <c r="JE25" s="308">
        <v>8871440.5600000005</v>
      </c>
      <c r="JF25" s="308">
        <v>5470622.2999999998</v>
      </c>
      <c r="JG25" s="308">
        <v>4145690.69</v>
      </c>
      <c r="JH25" s="308">
        <v>2902330.6</v>
      </c>
      <c r="JI25" s="308">
        <v>4736392.74</v>
      </c>
      <c r="JJ25" s="308">
        <v>26314542.890000004</v>
      </c>
      <c r="JK25" s="308">
        <v>3271863.1499999994</v>
      </c>
      <c r="JL25" s="308">
        <v>2236377.0699999998</v>
      </c>
      <c r="JM25" s="308">
        <v>9846797.9900000002</v>
      </c>
      <c r="JN25" s="308">
        <v>2159832.9700000002</v>
      </c>
      <c r="JO25" s="308">
        <v>6447113.6500000004</v>
      </c>
      <c r="JP25" s="308">
        <v>3900402.4</v>
      </c>
      <c r="JQ25" s="308">
        <v>115535616.55000001</v>
      </c>
      <c r="JR25" s="308">
        <v>50307273.890000001</v>
      </c>
      <c r="JS25" s="308">
        <v>2768338.28</v>
      </c>
      <c r="JT25" s="308">
        <v>1172108.3</v>
      </c>
      <c r="JU25" s="308">
        <v>4767821.25</v>
      </c>
      <c r="JV25" s="308">
        <v>1642533.34</v>
      </c>
      <c r="JW25" s="308">
        <v>34722620.930000007</v>
      </c>
      <c r="JX25" s="308">
        <v>12227396.810000001</v>
      </c>
      <c r="JY25" s="308">
        <v>8793846.0700000003</v>
      </c>
      <c r="JZ25" s="308">
        <v>4273748.8800000008</v>
      </c>
      <c r="KA25" s="308">
        <v>4276830.3999999994</v>
      </c>
      <c r="KB25" s="308">
        <v>3255239.1999999997</v>
      </c>
      <c r="KC25" s="308">
        <v>4695828.3400000008</v>
      </c>
      <c r="KD25" s="308">
        <v>1843696.74</v>
      </c>
      <c r="KE25" s="308">
        <v>1566238.4000000001</v>
      </c>
      <c r="KF25" s="308">
        <v>115964243.55999999</v>
      </c>
      <c r="KG25" s="308">
        <v>12695915.109999999</v>
      </c>
      <c r="KH25" s="308">
        <v>6095953.5999999996</v>
      </c>
      <c r="KI25" s="308">
        <v>3127079.9299999997</v>
      </c>
      <c r="KJ25" s="308">
        <v>3780149.38</v>
      </c>
      <c r="KK25" s="308">
        <v>7295183.4699999997</v>
      </c>
      <c r="KL25" s="308">
        <v>32203050.760000002</v>
      </c>
      <c r="KM25" s="308">
        <v>4817298.9000000004</v>
      </c>
      <c r="KN25" s="308">
        <v>3525257.2199999997</v>
      </c>
      <c r="KO25" s="308">
        <v>37869113.409999996</v>
      </c>
      <c r="KP25" s="308">
        <v>3874056.92</v>
      </c>
      <c r="KQ25" s="308">
        <v>4769022.99</v>
      </c>
      <c r="KR25" s="308">
        <v>31234625.48</v>
      </c>
      <c r="KS25" s="308">
        <v>4930634.5200000005</v>
      </c>
      <c r="KT25" s="308">
        <v>4673610.8100000005</v>
      </c>
      <c r="KU25" s="308">
        <v>43180415.219999999</v>
      </c>
      <c r="KV25" s="308">
        <v>5747719.6399999997</v>
      </c>
      <c r="KW25" s="308">
        <v>50442120.150000006</v>
      </c>
      <c r="KX25" s="308">
        <v>3279675.23</v>
      </c>
      <c r="KY25" s="308">
        <v>2158277</v>
      </c>
      <c r="KZ25" s="308">
        <v>12002973.91</v>
      </c>
      <c r="LA25" s="308">
        <v>17390131.09</v>
      </c>
      <c r="LB25" s="308">
        <v>2561364.4300000002</v>
      </c>
      <c r="LC25" s="308">
        <v>5042591.5799999991</v>
      </c>
      <c r="LD25" s="308">
        <v>3148311.1300000004</v>
      </c>
      <c r="LE25" s="308">
        <v>98232835.950000003</v>
      </c>
      <c r="LF25" s="308">
        <v>29374370.710000001</v>
      </c>
      <c r="LG25" s="308">
        <v>37488992.560000002</v>
      </c>
      <c r="LH25" s="308">
        <v>39830461.019999996</v>
      </c>
      <c r="LI25" s="308">
        <v>8028587.2199999997</v>
      </c>
      <c r="LJ25" s="308">
        <v>2778875.4200000004</v>
      </c>
      <c r="LK25" s="308">
        <v>2770132.08</v>
      </c>
      <c r="LL25" s="308">
        <v>3071388.94</v>
      </c>
      <c r="LM25" s="308">
        <v>3565713.4</v>
      </c>
      <c r="LN25" s="308">
        <v>7095470.5099999998</v>
      </c>
      <c r="LO25" s="308">
        <v>1972685.99</v>
      </c>
      <c r="LP25" s="308">
        <v>33051897.109999999</v>
      </c>
      <c r="LQ25" s="308">
        <v>6462432.7700000005</v>
      </c>
      <c r="LR25" s="308">
        <v>4737841.03</v>
      </c>
      <c r="LS25" s="308">
        <v>111284943.53</v>
      </c>
      <c r="LT25" s="308">
        <v>66357508.630000003</v>
      </c>
      <c r="LU25" s="308">
        <v>131833127.81</v>
      </c>
      <c r="LV25" s="308">
        <v>34228397.769999996</v>
      </c>
      <c r="LW25" s="308">
        <v>5779302.8100000005</v>
      </c>
      <c r="LX25" s="308">
        <v>12855907.280000001</v>
      </c>
      <c r="LY25" s="308">
        <v>5546549.1799999997</v>
      </c>
      <c r="LZ25" s="308">
        <v>4755697.63</v>
      </c>
      <c r="MA25" s="308">
        <v>4008754.54</v>
      </c>
      <c r="MB25" s="308">
        <v>7822143.8800000008</v>
      </c>
      <c r="MC25" s="308">
        <v>8724894.6600000001</v>
      </c>
      <c r="MD25" s="308">
        <v>3267337.7100000004</v>
      </c>
      <c r="ME25" s="308">
        <v>120141893.03</v>
      </c>
      <c r="MF25" s="308">
        <v>8283161.2299999995</v>
      </c>
      <c r="MG25" s="308">
        <v>2607980.33</v>
      </c>
      <c r="MH25" s="308">
        <v>5022401.8200000012</v>
      </c>
      <c r="MI25" s="308">
        <v>2858935.88</v>
      </c>
      <c r="MJ25" s="308">
        <v>6943478.4000000004</v>
      </c>
      <c r="MK25" s="308">
        <v>7369423.5200000005</v>
      </c>
      <c r="ML25" s="308">
        <v>2953808.37</v>
      </c>
      <c r="MM25" s="308">
        <v>6821457.4699999997</v>
      </c>
      <c r="MN25" s="308">
        <v>6018239.6000000006</v>
      </c>
      <c r="MO25" s="308">
        <v>5288567.1400000006</v>
      </c>
      <c r="MP25" s="308">
        <v>3671042.75</v>
      </c>
      <c r="MQ25" s="308">
        <v>84853050.840000004</v>
      </c>
      <c r="MR25" s="308">
        <v>6619705.2399999993</v>
      </c>
      <c r="MS25" s="308">
        <v>12335515.43</v>
      </c>
      <c r="MT25" s="308">
        <v>7631182.3200000003</v>
      </c>
      <c r="MU25" s="308">
        <v>12223582.109999999</v>
      </c>
      <c r="MV25" s="308">
        <v>14078209.24</v>
      </c>
      <c r="MW25" s="308">
        <v>18016117.729899999</v>
      </c>
      <c r="MX25" s="308">
        <v>15493931.280000001</v>
      </c>
      <c r="MY25" s="308">
        <v>5882329.1299999999</v>
      </c>
      <c r="MZ25" s="308">
        <v>2601094.14</v>
      </c>
      <c r="NA25" s="308">
        <v>1850953.03</v>
      </c>
      <c r="NB25" s="308">
        <v>145062728.17000002</v>
      </c>
      <c r="NC25" s="308">
        <v>24233540.18</v>
      </c>
      <c r="ND25" s="308">
        <v>11228702.460000001</v>
      </c>
      <c r="NE25" s="308">
        <v>46723222.529999986</v>
      </c>
      <c r="NF25" s="308">
        <v>3199742.39</v>
      </c>
      <c r="NG25" s="308">
        <v>11529623.360000001</v>
      </c>
      <c r="NH25" s="308">
        <v>20736417.199999999</v>
      </c>
      <c r="NI25" s="308">
        <v>30791603.820000004</v>
      </c>
      <c r="NJ25" s="308">
        <v>2819092.2900000005</v>
      </c>
      <c r="NK25" s="308">
        <v>6647889.79</v>
      </c>
      <c r="NL25" s="308">
        <v>8141215.3499999996</v>
      </c>
      <c r="NM25" s="308">
        <v>1855267.6300000001</v>
      </c>
      <c r="NN25" s="308">
        <v>29788688.969999999</v>
      </c>
      <c r="NO25" s="308">
        <v>6674854.0200000005</v>
      </c>
      <c r="NP25" s="308">
        <v>2247958.08</v>
      </c>
      <c r="NQ25" s="308">
        <v>0</v>
      </c>
      <c r="NR25" s="308">
        <v>4166003.9200000004</v>
      </c>
      <c r="NS25" s="308">
        <v>1869503.45</v>
      </c>
      <c r="NT25" s="308">
        <v>3054255.73</v>
      </c>
      <c r="NU25" s="308">
        <v>71944788.589999989</v>
      </c>
      <c r="NV25" s="308">
        <v>22730186.170000002</v>
      </c>
      <c r="NW25" s="308">
        <v>5799521.2999999998</v>
      </c>
      <c r="NX25" s="308">
        <v>2269299.61</v>
      </c>
      <c r="NY25" s="308">
        <v>2592921.21</v>
      </c>
      <c r="NZ25" s="308">
        <v>4636655.26</v>
      </c>
      <c r="OA25" s="308">
        <v>2077675.49</v>
      </c>
      <c r="OB25" s="308">
        <v>127408917.08999999</v>
      </c>
      <c r="OC25" s="308">
        <v>18475961.469999999</v>
      </c>
      <c r="OD25" s="308">
        <v>7164122</v>
      </c>
      <c r="OE25" s="308">
        <v>41252968.469999999</v>
      </c>
      <c r="OF25" s="308">
        <v>15969204.43</v>
      </c>
      <c r="OG25" s="308">
        <v>2664785.2600000002</v>
      </c>
      <c r="OH25" s="308">
        <v>11685617.18</v>
      </c>
      <c r="OI25" s="308">
        <v>1281842.3</v>
      </c>
      <c r="OJ25" s="308">
        <v>6814305.5599999996</v>
      </c>
      <c r="OK25" s="308">
        <v>167143210.46999997</v>
      </c>
      <c r="OL25" s="308">
        <v>19410420.210000001</v>
      </c>
      <c r="OM25" s="308">
        <v>183554299.06</v>
      </c>
      <c r="ON25" s="308">
        <v>10484713</v>
      </c>
      <c r="OO25" s="308">
        <v>12787962.489999998</v>
      </c>
      <c r="OP25" s="308">
        <v>2458317.2000000002</v>
      </c>
      <c r="OQ25" s="308">
        <v>33720396.709999993</v>
      </c>
      <c r="OR25" s="308">
        <v>3119225.5799999996</v>
      </c>
      <c r="OS25" s="308">
        <v>3181028.26</v>
      </c>
      <c r="OT25" s="308">
        <v>10371802.48</v>
      </c>
      <c r="OU25" s="308">
        <v>5227772.9800000004</v>
      </c>
      <c r="OV25" s="308">
        <v>27218458.23</v>
      </c>
      <c r="OW25" s="308">
        <v>6036185.8899999997</v>
      </c>
      <c r="OX25" s="308">
        <v>3386025.56</v>
      </c>
      <c r="OY25" s="308">
        <v>2690944.62</v>
      </c>
      <c r="OZ25" s="308">
        <v>89456475.060000017</v>
      </c>
      <c r="PA25" s="308">
        <v>3368349.85</v>
      </c>
      <c r="PB25" s="308">
        <v>25375640.460000001</v>
      </c>
      <c r="PC25" s="308">
        <v>1026763.4600000001</v>
      </c>
      <c r="PD25" s="308">
        <v>6778718.1499999994</v>
      </c>
      <c r="PE25" s="308">
        <v>8665115</v>
      </c>
      <c r="PF25" s="308">
        <v>4709643.8699999992</v>
      </c>
      <c r="PG25" s="308">
        <v>2708087.3</v>
      </c>
      <c r="PH25" s="308">
        <v>5505532.3099999996</v>
      </c>
      <c r="PI25" s="308">
        <v>4499776.67</v>
      </c>
      <c r="PJ25" s="308">
        <v>10181234.949999999</v>
      </c>
      <c r="PK25" s="308">
        <v>16203766.069999998</v>
      </c>
      <c r="PL25" s="308">
        <v>1455896.37</v>
      </c>
      <c r="PM25" s="308">
        <v>14675889.93</v>
      </c>
      <c r="PN25" s="308">
        <v>1298264.78</v>
      </c>
      <c r="PO25" s="308">
        <v>157991.32999999999</v>
      </c>
      <c r="PP25" s="308">
        <v>432436.45</v>
      </c>
      <c r="PQ25" s="308">
        <v>1191872.78</v>
      </c>
      <c r="PR25" s="308">
        <v>153984910.08000001</v>
      </c>
      <c r="PS25" s="308">
        <v>3594104.8200000003</v>
      </c>
      <c r="PT25" s="308">
        <v>4221870.3100000005</v>
      </c>
      <c r="PU25" s="308">
        <v>6850755.7300000004</v>
      </c>
      <c r="PV25" s="308">
        <v>50983819.600000001</v>
      </c>
      <c r="PW25" s="308">
        <v>3650373.41</v>
      </c>
      <c r="PX25" s="308">
        <v>3239967.96</v>
      </c>
      <c r="PY25" s="308">
        <v>3055129.97</v>
      </c>
      <c r="PZ25" s="308">
        <v>22835192.500000004</v>
      </c>
      <c r="QA25" s="308">
        <v>2850429.5500000003</v>
      </c>
      <c r="QB25" s="308">
        <v>24120689.620000005</v>
      </c>
      <c r="QC25" s="308">
        <v>1947043.46</v>
      </c>
      <c r="QD25" s="308">
        <v>11956899.859999999</v>
      </c>
      <c r="QE25" s="308">
        <v>4711271.58</v>
      </c>
      <c r="QF25" s="308">
        <v>8279975.1000000006</v>
      </c>
      <c r="QG25" s="308">
        <v>22672471.989999998</v>
      </c>
      <c r="QH25" s="308">
        <v>2065036.27</v>
      </c>
      <c r="QI25" s="308">
        <v>2723667.3000000003</v>
      </c>
      <c r="QJ25" s="308">
        <v>2461279.08</v>
      </c>
      <c r="QK25" s="308">
        <v>12545458.26</v>
      </c>
      <c r="QL25" s="308">
        <v>14629092.969999999</v>
      </c>
      <c r="QM25" s="308">
        <v>1172335.24</v>
      </c>
      <c r="QN25" s="308">
        <v>279916.96999999997</v>
      </c>
      <c r="QO25" s="308">
        <v>384442.6</v>
      </c>
      <c r="QP25" s="308">
        <v>282194.58</v>
      </c>
      <c r="QQ25" s="308">
        <v>329047.93</v>
      </c>
      <c r="QR25" s="308">
        <v>69438713.849999994</v>
      </c>
      <c r="QS25" s="308">
        <v>2649931.9</v>
      </c>
      <c r="QT25" s="308">
        <v>38729251.629999995</v>
      </c>
      <c r="QU25" s="308">
        <v>3376848.55</v>
      </c>
      <c r="QV25" s="308">
        <v>4478240.59</v>
      </c>
      <c r="QW25" s="308">
        <v>30755177.649999999</v>
      </c>
      <c r="QX25" s="308">
        <v>2250464.83</v>
      </c>
      <c r="QY25" s="308">
        <v>3341633.5599999996</v>
      </c>
      <c r="QZ25" s="308">
        <v>26024607.900000002</v>
      </c>
      <c r="RA25" s="308">
        <v>2997475.37</v>
      </c>
      <c r="RB25" s="308">
        <v>2925647.79</v>
      </c>
      <c r="RC25" s="308">
        <v>1394726.27</v>
      </c>
      <c r="RD25" s="308">
        <v>1835671.99</v>
      </c>
      <c r="RE25" s="308">
        <v>106307737.73</v>
      </c>
      <c r="RF25" s="308">
        <v>12538774.040000001</v>
      </c>
      <c r="RG25" s="308">
        <v>10097864.84</v>
      </c>
      <c r="RH25" s="308">
        <v>16947563.25</v>
      </c>
      <c r="RI25" s="308">
        <v>7036898.0499999998</v>
      </c>
      <c r="RJ25" s="308">
        <v>9240687.5600000005</v>
      </c>
      <c r="RK25" s="308">
        <v>24498927.149999999</v>
      </c>
      <c r="RL25" s="308">
        <v>2623235.2799999998</v>
      </c>
      <c r="RM25" s="308">
        <v>8854013.9800000004</v>
      </c>
      <c r="RN25" s="308">
        <v>17631190.219999999</v>
      </c>
      <c r="RO25" s="308">
        <v>23391517.690000001</v>
      </c>
      <c r="RP25" s="308">
        <v>2530980.94</v>
      </c>
      <c r="RQ25" s="308">
        <v>2379361.88</v>
      </c>
      <c r="RR25" s="308">
        <v>2695215.42</v>
      </c>
      <c r="RS25" s="308">
        <v>3165110.5</v>
      </c>
      <c r="RT25" s="308">
        <v>2001385.69</v>
      </c>
      <c r="RU25" s="308">
        <v>3535794.67</v>
      </c>
      <c r="RV25" s="308">
        <v>1465178.24</v>
      </c>
      <c r="RW25" s="308">
        <v>1537427.9</v>
      </c>
      <c r="RX25" s="308">
        <v>1277681.3699999999</v>
      </c>
      <c r="RY25" s="308">
        <v>62613047.969999999</v>
      </c>
      <c r="RZ25" s="308">
        <v>3056877.01</v>
      </c>
      <c r="SA25" s="308">
        <v>2698422.13</v>
      </c>
      <c r="SB25" s="308">
        <v>1938367.58</v>
      </c>
      <c r="SC25" s="308">
        <v>1342780.32</v>
      </c>
      <c r="SD25" s="308">
        <v>1785323.7</v>
      </c>
      <c r="SE25" s="308">
        <v>3430868.0900000003</v>
      </c>
      <c r="SF25" s="308">
        <v>8345760.8099999996</v>
      </c>
      <c r="SG25" s="308">
        <v>2181256.5499999998</v>
      </c>
      <c r="SH25" s="308">
        <v>4087946.0800000005</v>
      </c>
      <c r="SI25" s="308">
        <v>9629118.5100000016</v>
      </c>
      <c r="SJ25" s="308">
        <v>768784.34</v>
      </c>
      <c r="SK25" s="308">
        <v>39749789.509999998</v>
      </c>
      <c r="SL25" s="308">
        <v>6846885.8300000001</v>
      </c>
      <c r="SM25" s="308">
        <v>3203029.27</v>
      </c>
      <c r="SN25" s="308">
        <v>9218793.1100000013</v>
      </c>
      <c r="SO25" s="308">
        <v>2947461.83</v>
      </c>
      <c r="SP25" s="308">
        <v>8138547.5599999996</v>
      </c>
      <c r="SQ25" s="308">
        <v>3477792.96</v>
      </c>
      <c r="SR25" s="308">
        <v>1252619.04</v>
      </c>
      <c r="SS25" s="308">
        <v>74089387.38000001</v>
      </c>
      <c r="ST25" s="308">
        <v>1111135.28</v>
      </c>
      <c r="SU25" s="308">
        <v>3479971.16</v>
      </c>
      <c r="SV25" s="308">
        <v>3386055.98</v>
      </c>
      <c r="SW25" s="308">
        <v>984607.24</v>
      </c>
      <c r="SX25" s="308">
        <v>2431119.0599999996</v>
      </c>
      <c r="SY25" s="308">
        <v>1395589.2799999998</v>
      </c>
      <c r="SZ25" s="308">
        <v>7269096.080000001</v>
      </c>
      <c r="TA25" s="308">
        <v>1766015.52</v>
      </c>
      <c r="TB25" s="308">
        <v>3339714.44</v>
      </c>
      <c r="TC25" s="308">
        <v>1888241.1300000001</v>
      </c>
      <c r="TD25" s="308">
        <v>7293554.4200000009</v>
      </c>
      <c r="TE25" s="308">
        <v>1981786.7</v>
      </c>
      <c r="TF25" s="308">
        <v>2263906.7999999998</v>
      </c>
      <c r="TG25" s="308">
        <v>361097931.20000005</v>
      </c>
      <c r="TH25" s="308">
        <v>4342465.03</v>
      </c>
      <c r="TI25" s="308">
        <v>2432088.7400000002</v>
      </c>
      <c r="TJ25" s="308">
        <v>5357085.3</v>
      </c>
      <c r="TK25" s="308">
        <v>4782289.57</v>
      </c>
      <c r="TL25" s="308">
        <v>5270365.07</v>
      </c>
      <c r="TM25" s="308">
        <v>1418654.73</v>
      </c>
      <c r="TN25" s="308">
        <v>50817176.120000005</v>
      </c>
      <c r="TO25" s="308">
        <v>2053016.1199999999</v>
      </c>
      <c r="TP25" s="308">
        <v>28591975.540000003</v>
      </c>
      <c r="TQ25" s="308">
        <v>4853859.01</v>
      </c>
      <c r="TR25" s="308">
        <v>3044164.0700000003</v>
      </c>
      <c r="TS25" s="308">
        <v>1164790.07</v>
      </c>
      <c r="TT25" s="308">
        <v>3368874.96</v>
      </c>
      <c r="TU25" s="308">
        <v>3008908.56</v>
      </c>
      <c r="TV25" s="308">
        <v>2239039.0499999998</v>
      </c>
      <c r="TW25" s="308">
        <v>45764260.270000003</v>
      </c>
      <c r="TX25" s="308">
        <v>5100461.3100000005</v>
      </c>
      <c r="TY25" s="308">
        <v>58790560.060000002</v>
      </c>
      <c r="TZ25" s="308">
        <v>8329939.71</v>
      </c>
      <c r="UA25" s="308">
        <v>2349569.1</v>
      </c>
      <c r="UB25" s="308">
        <v>1242188.27</v>
      </c>
      <c r="UC25" s="308">
        <v>43148030.469999999</v>
      </c>
      <c r="UD25" s="308">
        <v>2052641.6099999999</v>
      </c>
      <c r="UE25" s="308">
        <v>599152.93999999994</v>
      </c>
      <c r="UF25" s="308">
        <v>2254968.6799999997</v>
      </c>
      <c r="UG25" s="308">
        <v>2506709.63</v>
      </c>
      <c r="UH25" s="308">
        <v>34953090.159999996</v>
      </c>
      <c r="UI25" s="308">
        <v>6419746.1500000004</v>
      </c>
      <c r="UJ25" s="308">
        <v>4367879.6900000004</v>
      </c>
      <c r="UK25" s="308">
        <v>13983455.200000001</v>
      </c>
      <c r="UL25" s="308">
        <v>7846639.7800000003</v>
      </c>
      <c r="UM25" s="308">
        <v>3972293.3</v>
      </c>
      <c r="UN25" s="308">
        <v>233363004.02000001</v>
      </c>
      <c r="UO25" s="308">
        <v>7883796.1400000006</v>
      </c>
      <c r="UP25" s="308">
        <v>2609658.84</v>
      </c>
      <c r="UQ25" s="308">
        <v>35171788.219999991</v>
      </c>
      <c r="UR25" s="308">
        <v>1565836.16</v>
      </c>
      <c r="US25" s="308">
        <v>2022789.5899999999</v>
      </c>
      <c r="UT25" s="308">
        <v>22645699.629999999</v>
      </c>
      <c r="UU25" s="308">
        <v>2050991.88</v>
      </c>
      <c r="UV25" s="308">
        <v>2622231.4500000002</v>
      </c>
      <c r="UW25" s="308">
        <v>2637122.63</v>
      </c>
      <c r="UX25" s="308">
        <v>4378103.3100000005</v>
      </c>
      <c r="UY25" s="308">
        <v>28885942.030000001</v>
      </c>
      <c r="UZ25" s="308">
        <v>8956669.0799999982</v>
      </c>
      <c r="VA25" s="308">
        <v>14109785.289999999</v>
      </c>
      <c r="VB25" s="308">
        <v>3309499.79</v>
      </c>
      <c r="VC25" s="308">
        <v>2612697.9299999997</v>
      </c>
      <c r="VD25" s="308">
        <v>2356504.42</v>
      </c>
      <c r="VE25" s="308">
        <v>2036671.72</v>
      </c>
      <c r="VF25" s="308">
        <v>41044337.799999997</v>
      </c>
      <c r="VG25" s="308">
        <v>2081092.89</v>
      </c>
      <c r="VH25" s="308">
        <v>1323311.8999999999</v>
      </c>
      <c r="VI25" s="308">
        <v>539049.23</v>
      </c>
      <c r="VJ25" s="308">
        <v>71508149.950000003</v>
      </c>
      <c r="VK25" s="308">
        <v>3513061.7800000003</v>
      </c>
      <c r="VL25" s="308">
        <v>3897090.1100000003</v>
      </c>
      <c r="VM25" s="308">
        <v>26062305.730000004</v>
      </c>
      <c r="VN25" s="308">
        <v>10455545.08</v>
      </c>
      <c r="VO25" s="308">
        <v>22815172.399999999</v>
      </c>
      <c r="VP25" s="308">
        <v>12751571.34</v>
      </c>
      <c r="VQ25" s="308">
        <v>4865868.57</v>
      </c>
      <c r="VR25" s="308">
        <v>10181301.139999999</v>
      </c>
      <c r="VS25" s="308">
        <v>40003410.159999996</v>
      </c>
      <c r="VT25" s="308">
        <v>5192907.0999999996</v>
      </c>
      <c r="VU25" s="308">
        <v>12168836.879999999</v>
      </c>
      <c r="VV25" s="308">
        <v>5820006.9500000002</v>
      </c>
      <c r="VW25" s="308">
        <v>3158974.79</v>
      </c>
      <c r="VX25" s="308">
        <v>2770532.3000000003</v>
      </c>
      <c r="VY25" s="308">
        <v>253785419.55999997</v>
      </c>
      <c r="VZ25" s="308">
        <v>7357211.4199999999</v>
      </c>
      <c r="WA25" s="308">
        <v>5315919.4400000004</v>
      </c>
      <c r="WB25" s="308">
        <v>2864341.33</v>
      </c>
      <c r="WC25" s="308">
        <v>2219866.21</v>
      </c>
      <c r="WD25" s="308">
        <v>8144351.0200000005</v>
      </c>
      <c r="WE25" s="308">
        <v>8912399.4000000004</v>
      </c>
      <c r="WF25" s="308">
        <v>10597889.74</v>
      </c>
      <c r="WG25" s="308">
        <v>4322030.6399999997</v>
      </c>
      <c r="WH25" s="308">
        <v>8065105.1000000006</v>
      </c>
      <c r="WI25" s="308">
        <v>4155665.66</v>
      </c>
      <c r="WJ25" s="308">
        <v>11608441.090000002</v>
      </c>
      <c r="WK25" s="308">
        <v>6781988</v>
      </c>
      <c r="WL25" s="308">
        <v>15273666.939999999</v>
      </c>
      <c r="WM25" s="308">
        <v>21028409.289999999</v>
      </c>
      <c r="WN25" s="308">
        <v>5866397.4199999999</v>
      </c>
      <c r="WO25" s="308">
        <v>9174936.3599999994</v>
      </c>
      <c r="WP25" s="308">
        <v>11807401.189999999</v>
      </c>
      <c r="WQ25" s="308">
        <v>3486295.38</v>
      </c>
      <c r="WR25" s="308">
        <v>14139940</v>
      </c>
      <c r="WS25" s="308">
        <v>38773049.079999998</v>
      </c>
      <c r="WT25" s="308">
        <v>5084130.4399999995</v>
      </c>
      <c r="WU25" s="308">
        <v>3182858.47</v>
      </c>
      <c r="WV25" s="308">
        <v>1989163.84</v>
      </c>
      <c r="WW25" s="308">
        <v>3780137.5200000005</v>
      </c>
      <c r="WX25" s="308">
        <v>3184988.1700000004</v>
      </c>
      <c r="WY25" s="308">
        <v>2933514.47</v>
      </c>
      <c r="WZ25" s="308">
        <v>3925622.58</v>
      </c>
      <c r="XA25" s="308">
        <v>33337233.910000004</v>
      </c>
      <c r="XB25" s="308">
        <v>3217320.9299999997</v>
      </c>
      <c r="XC25" s="308">
        <v>3143427.67</v>
      </c>
      <c r="XD25" s="308">
        <v>1441733.85</v>
      </c>
      <c r="XE25" s="308">
        <v>1061398.25</v>
      </c>
      <c r="XF25" s="308">
        <v>110916283.80000001</v>
      </c>
      <c r="XG25" s="308">
        <v>5838116.8499999996</v>
      </c>
      <c r="XH25" s="308">
        <v>4261895.88</v>
      </c>
      <c r="XI25" s="308">
        <v>43109715.18</v>
      </c>
      <c r="XJ25" s="308">
        <v>5880158.1399999997</v>
      </c>
      <c r="XK25" s="308">
        <v>5926394.3199999994</v>
      </c>
      <c r="XL25" s="308">
        <v>12250501.810000001</v>
      </c>
      <c r="XM25" s="308">
        <v>4648191.0699999994</v>
      </c>
      <c r="XN25" s="308">
        <v>2338370.0500000003</v>
      </c>
      <c r="XO25" s="308">
        <v>8375573.71</v>
      </c>
      <c r="XP25" s="308">
        <v>8702646.1100000013</v>
      </c>
      <c r="XQ25" s="308">
        <v>2378542.2400000002</v>
      </c>
      <c r="XR25" s="308">
        <v>2185324.0499999998</v>
      </c>
      <c r="XS25" s="308">
        <v>4084734.99</v>
      </c>
      <c r="XT25" s="308">
        <v>2178675.69</v>
      </c>
      <c r="XU25" s="308">
        <v>2207817.56</v>
      </c>
      <c r="XV25" s="308">
        <v>2354793.5699999994</v>
      </c>
      <c r="XW25" s="308">
        <v>2885275.9699999997</v>
      </c>
      <c r="XX25" s="308">
        <v>2059800.38</v>
      </c>
      <c r="XY25" s="308">
        <v>2888190.19</v>
      </c>
      <c r="XZ25" s="308">
        <v>2703538.54</v>
      </c>
      <c r="YA25" s="308">
        <v>1548955.21</v>
      </c>
      <c r="YB25" s="308">
        <v>902300.24</v>
      </c>
      <c r="YC25" s="308">
        <v>109967391.45999999</v>
      </c>
      <c r="YD25" s="308">
        <v>5914492.8999999994</v>
      </c>
      <c r="YE25" s="308">
        <v>9023003</v>
      </c>
      <c r="YF25" s="308">
        <v>3744533.2800000003</v>
      </c>
      <c r="YG25" s="308">
        <v>20845346.590000004</v>
      </c>
      <c r="YH25" s="308">
        <v>4025598.0500000003</v>
      </c>
      <c r="YI25" s="308">
        <v>7994307.6299999999</v>
      </c>
      <c r="YJ25" s="308">
        <v>1028917.51</v>
      </c>
      <c r="YK25" s="308">
        <v>16744344.889999999</v>
      </c>
      <c r="YL25" s="308">
        <v>15019662.140000001</v>
      </c>
      <c r="YM25" s="308">
        <v>4748098.12</v>
      </c>
      <c r="YN25" s="308">
        <v>1719867.82</v>
      </c>
      <c r="YO25" s="308">
        <v>2936368.6</v>
      </c>
      <c r="YP25" s="308">
        <v>2280960.44</v>
      </c>
      <c r="YQ25" s="308">
        <v>2028953.61</v>
      </c>
      <c r="YR25" s="308">
        <v>1464258.7699999998</v>
      </c>
      <c r="YS25" s="308">
        <v>4261543.3099999996</v>
      </c>
      <c r="YT25" s="308">
        <v>34182368.549999997</v>
      </c>
      <c r="YU25" s="308">
        <v>2864353.31</v>
      </c>
      <c r="YV25" s="308">
        <v>8861656.1600000001</v>
      </c>
      <c r="YW25" s="308">
        <v>1892271.97</v>
      </c>
      <c r="YX25" s="308">
        <v>13237802.42</v>
      </c>
      <c r="YY25" s="308">
        <v>1962975.3399999999</v>
      </c>
      <c r="YZ25" s="308">
        <v>2269312.9699999997</v>
      </c>
      <c r="ZA25" s="308">
        <v>42704936.619999997</v>
      </c>
      <c r="ZB25" s="308">
        <v>7020148.5900000008</v>
      </c>
      <c r="ZC25" s="308">
        <v>3490186.51</v>
      </c>
      <c r="ZD25" s="308">
        <v>9716038</v>
      </c>
      <c r="ZE25" s="308">
        <v>2167614.98</v>
      </c>
      <c r="ZF25" s="308">
        <v>2883321.3499999996</v>
      </c>
      <c r="ZG25" s="308">
        <v>2052177.0999999999</v>
      </c>
      <c r="ZH25" s="308">
        <v>3197955.22</v>
      </c>
      <c r="ZI25" s="308">
        <v>21346626.09</v>
      </c>
      <c r="ZJ25" s="308">
        <v>72788108.400000006</v>
      </c>
      <c r="ZK25" s="308">
        <v>4514327.43</v>
      </c>
      <c r="ZL25" s="308">
        <v>12175785.470000001</v>
      </c>
      <c r="ZM25" s="308">
        <v>29518189.170000002</v>
      </c>
      <c r="ZN25" s="308">
        <v>14220258.280000001</v>
      </c>
      <c r="ZO25" s="308">
        <v>3310774.5999999996</v>
      </c>
      <c r="ZP25" s="308">
        <v>4836080.8900000006</v>
      </c>
      <c r="ZQ25" s="308">
        <v>8353655.1799999997</v>
      </c>
      <c r="ZR25" s="308">
        <v>18849654.620000001</v>
      </c>
      <c r="ZS25" s="308">
        <v>6208421.9299999997</v>
      </c>
      <c r="ZT25" s="308">
        <v>188971</v>
      </c>
      <c r="ZU25" s="308">
        <v>3256035.26</v>
      </c>
      <c r="ZV25" s="308">
        <v>3165507.16</v>
      </c>
      <c r="ZW25" s="308">
        <v>12872394.040000001</v>
      </c>
      <c r="ZX25" s="308">
        <v>1014240.5700000001</v>
      </c>
      <c r="ZY25" s="308">
        <v>2767826.29</v>
      </c>
      <c r="ZZ25" s="308">
        <v>4208709.0600000005</v>
      </c>
      <c r="AAA25" s="308">
        <v>1156182.0499999998</v>
      </c>
      <c r="AAB25" s="308">
        <v>3946917.2199999997</v>
      </c>
      <c r="AAC25" s="308">
        <v>3276049.29</v>
      </c>
      <c r="AAD25" s="308">
        <v>1690448.1099999999</v>
      </c>
      <c r="AAE25" s="308">
        <v>1409613.65</v>
      </c>
      <c r="AAF25" s="308">
        <v>75483333.480000004</v>
      </c>
      <c r="AAG25" s="308">
        <v>2587614.4299999997</v>
      </c>
      <c r="AAH25" s="308">
        <v>17000364.930000003</v>
      </c>
      <c r="AAI25" s="308">
        <v>2948763.0100000002</v>
      </c>
      <c r="AAJ25" s="308">
        <v>1751681.64</v>
      </c>
      <c r="AAK25" s="308">
        <v>10061808.470000001</v>
      </c>
      <c r="AAL25" s="308">
        <v>3768224.9499999997</v>
      </c>
      <c r="AAM25" s="308">
        <v>141438467.10999998</v>
      </c>
      <c r="AAN25" s="308">
        <v>5176403.5299999993</v>
      </c>
      <c r="AAO25" s="308">
        <v>4045231.87</v>
      </c>
      <c r="AAP25" s="308">
        <v>14624067.52</v>
      </c>
      <c r="AAQ25" s="308">
        <v>25914192.420000002</v>
      </c>
      <c r="AAR25" s="308">
        <v>2182129.25</v>
      </c>
      <c r="AAS25" s="308">
        <v>4469430.84</v>
      </c>
      <c r="AAT25" s="308">
        <v>4873057.1099999994</v>
      </c>
      <c r="AAU25" s="308">
        <v>5223379.13</v>
      </c>
      <c r="AAV25" s="308">
        <v>3716896.39</v>
      </c>
      <c r="AAW25" s="308">
        <v>9309203.1899999995</v>
      </c>
      <c r="AAX25" s="308">
        <v>38006198.920000002</v>
      </c>
      <c r="AAY25" s="308">
        <v>21209345.899999999</v>
      </c>
      <c r="AAZ25" s="308">
        <v>884131.11</v>
      </c>
      <c r="ABA25" s="308">
        <v>2369200.21</v>
      </c>
      <c r="ABB25" s="308">
        <v>1951195.83</v>
      </c>
      <c r="ABC25" s="308">
        <v>1741177.48</v>
      </c>
      <c r="ABD25" s="308">
        <v>3980296.61</v>
      </c>
      <c r="ABE25" s="308">
        <v>2088616.0999999999</v>
      </c>
      <c r="ABF25" s="308">
        <v>45811735.640000001</v>
      </c>
      <c r="ABG25" s="308">
        <v>43334173.410000004</v>
      </c>
      <c r="ABH25" s="308">
        <v>2314219.4</v>
      </c>
      <c r="ABI25" s="308">
        <v>2072952.6</v>
      </c>
      <c r="ABJ25" s="308">
        <v>2542780.6999999997</v>
      </c>
      <c r="ABK25" s="308">
        <v>1094885.58</v>
      </c>
      <c r="ABL25" s="308">
        <v>1702877.9500000002</v>
      </c>
      <c r="ABM25" s="308">
        <v>49245012.18999999</v>
      </c>
      <c r="ABN25" s="308">
        <v>5067409.66</v>
      </c>
      <c r="ABO25" s="308">
        <v>2293247.23</v>
      </c>
      <c r="ABP25" s="308">
        <v>4975715.92</v>
      </c>
      <c r="ABQ25" s="308">
        <v>5855164.2800000003</v>
      </c>
      <c r="ABR25" s="308">
        <v>1748435.55</v>
      </c>
      <c r="ABS25" s="308">
        <v>2963177.1100000003</v>
      </c>
      <c r="ABT25" s="308">
        <v>2647654.29</v>
      </c>
      <c r="ABU25" s="308">
        <v>666322.94999999995</v>
      </c>
      <c r="ABV25" s="308">
        <v>43984273.219999999</v>
      </c>
      <c r="ABW25" s="308">
        <v>2001633.69</v>
      </c>
      <c r="ABX25" s="308">
        <v>7578184.3399999999</v>
      </c>
      <c r="ABY25" s="308">
        <v>2682988.14</v>
      </c>
      <c r="ABZ25" s="308">
        <v>2332603.84</v>
      </c>
      <c r="ACA25" s="308">
        <v>13030779.279999999</v>
      </c>
      <c r="ACB25" s="308">
        <v>2521534.66</v>
      </c>
      <c r="ACC25" s="308">
        <v>3363837.48</v>
      </c>
      <c r="ACD25" s="308">
        <v>2210454.2200000002</v>
      </c>
      <c r="ACE25" s="308">
        <v>5600876.29</v>
      </c>
      <c r="ACF25" s="308">
        <v>2539551.2200000002</v>
      </c>
      <c r="ACG25" s="308">
        <v>78856770.49000001</v>
      </c>
      <c r="ACH25" s="308">
        <v>1958610.3499999999</v>
      </c>
      <c r="ACI25" s="308">
        <v>3943510.41</v>
      </c>
      <c r="ACJ25" s="308">
        <v>9452037.3100000005</v>
      </c>
      <c r="ACK25" s="308">
        <v>3878318.77</v>
      </c>
      <c r="ACL25" s="308">
        <v>4719328.49</v>
      </c>
      <c r="ACM25" s="308">
        <v>2374409.0499999998</v>
      </c>
      <c r="ACN25" s="308">
        <v>20310080.449999999</v>
      </c>
      <c r="ACO25" s="308">
        <v>44349558.159999996</v>
      </c>
      <c r="ACP25" s="308">
        <v>6958007.459999999</v>
      </c>
      <c r="ACQ25" s="308">
        <v>7724001.9100000001</v>
      </c>
      <c r="ACR25" s="308">
        <v>6215528.0100000007</v>
      </c>
      <c r="ACS25" s="308">
        <v>4262834.7699999996</v>
      </c>
      <c r="ACT25" s="308">
        <v>23710468.219999999</v>
      </c>
      <c r="ACU25" s="308">
        <v>6480953.4199999999</v>
      </c>
      <c r="ACV25" s="308">
        <v>2833522.65</v>
      </c>
      <c r="ACW25" s="308">
        <v>1870378.02</v>
      </c>
      <c r="ACX25" s="308">
        <v>1711977.3</v>
      </c>
      <c r="ACY25" s="308">
        <v>2458217.14</v>
      </c>
      <c r="ACZ25" s="308">
        <v>2724532.2</v>
      </c>
      <c r="ADA25" s="308">
        <v>889949.37000000011</v>
      </c>
      <c r="ADB25" s="308">
        <v>1363882.7</v>
      </c>
      <c r="ADC25" s="308">
        <v>1054039.9500000002</v>
      </c>
      <c r="ADD25" s="308">
        <v>18681532.199999999</v>
      </c>
      <c r="ADE25" s="308">
        <v>26364283.25</v>
      </c>
      <c r="ADF25" s="308">
        <v>3389949.98</v>
      </c>
      <c r="ADG25" s="308">
        <v>2216788.38</v>
      </c>
      <c r="ADH25" s="308">
        <v>4071739.3300000005</v>
      </c>
      <c r="ADI25" s="308">
        <v>1201009.1300000001</v>
      </c>
      <c r="ADJ25" s="308">
        <v>3093015.3899999997</v>
      </c>
      <c r="ADK25" s="308">
        <v>2064373.57</v>
      </c>
      <c r="ADL25" s="308">
        <v>2657075.06</v>
      </c>
      <c r="ADM25" s="308">
        <v>138734996.80999997</v>
      </c>
      <c r="ADN25" s="308">
        <v>15219735.859999999</v>
      </c>
      <c r="ADO25" s="308">
        <v>7916326.7199999997</v>
      </c>
      <c r="ADP25" s="308">
        <v>26767152.209999997</v>
      </c>
      <c r="ADQ25" s="308">
        <v>1083196.72</v>
      </c>
      <c r="ADR25" s="308">
        <v>2702413.53</v>
      </c>
      <c r="ADS25" s="308">
        <v>4898193.8100000005</v>
      </c>
      <c r="ADT25" s="308">
        <v>2904951.1599999997</v>
      </c>
      <c r="ADU25" s="308">
        <v>132979056.56</v>
      </c>
      <c r="ADV25" s="308">
        <v>47383947.549999997</v>
      </c>
      <c r="ADW25" s="308">
        <v>18544382.949999999</v>
      </c>
      <c r="ADX25" s="308">
        <v>3380702.0100000002</v>
      </c>
      <c r="ADY25" s="308">
        <v>5568520.3799999999</v>
      </c>
      <c r="ADZ25" s="308">
        <v>7669657.6699999999</v>
      </c>
      <c r="AEA25" s="308">
        <v>4585717.78</v>
      </c>
      <c r="AEB25" s="308">
        <v>4588377.25</v>
      </c>
      <c r="AEC25" s="308">
        <v>3114765.75</v>
      </c>
      <c r="AED25" s="308">
        <v>3598281.94</v>
      </c>
      <c r="AEE25" s="308">
        <v>5231081.3</v>
      </c>
      <c r="AEF25" s="308">
        <v>6880012.1199999992</v>
      </c>
      <c r="AEG25" s="308">
        <v>2745752.35</v>
      </c>
      <c r="AEH25" s="308">
        <v>6497060.1600000001</v>
      </c>
      <c r="AEI25" s="308">
        <v>7365755.7400000002</v>
      </c>
      <c r="AEJ25" s="308">
        <v>3164257.1799999997</v>
      </c>
      <c r="AEK25" s="308">
        <v>6176972.0500000007</v>
      </c>
      <c r="AEL25" s="308">
        <v>15609733.41</v>
      </c>
      <c r="AEM25" s="308">
        <v>4456996.8500000006</v>
      </c>
      <c r="AEN25" s="308">
        <v>9796017.5899999999</v>
      </c>
      <c r="AEO25" s="308">
        <v>79417436.409999996</v>
      </c>
      <c r="AEP25" s="308">
        <v>9755851.3499999996</v>
      </c>
      <c r="AEQ25" s="308">
        <v>4595439.01</v>
      </c>
      <c r="AER25" s="308">
        <v>3890874.8800000004</v>
      </c>
      <c r="AES25" s="308">
        <v>4643341.25</v>
      </c>
      <c r="AET25" s="308">
        <v>16142623.030000001</v>
      </c>
      <c r="AEU25" s="308">
        <v>2291415.7499999995</v>
      </c>
      <c r="AEV25" s="308">
        <v>2567298.1799999997</v>
      </c>
      <c r="AEW25" s="308">
        <v>2608833.9500000002</v>
      </c>
      <c r="AEX25" s="308">
        <v>3236454.0700000003</v>
      </c>
      <c r="AEY25" s="308">
        <v>82997336.799999997</v>
      </c>
      <c r="AEZ25" s="308">
        <v>24813563.98</v>
      </c>
      <c r="AFA25" s="308">
        <v>12429633.27</v>
      </c>
      <c r="AFB25" s="308">
        <v>4789656.3</v>
      </c>
      <c r="AFC25" s="308">
        <v>6473771.4899999993</v>
      </c>
      <c r="AFD25" s="308">
        <v>5716348.6299999999</v>
      </c>
      <c r="AFE25" s="308">
        <v>5914942.71</v>
      </c>
      <c r="AFF25" s="308">
        <v>4800858.7299999995</v>
      </c>
      <c r="AFG25" s="308">
        <v>6217229.9099999992</v>
      </c>
      <c r="AFH25" s="308">
        <v>9814119.5500000007</v>
      </c>
      <c r="AFI25" s="308">
        <v>5264266.62</v>
      </c>
      <c r="AFJ25" s="308">
        <v>4198513.0500000007</v>
      </c>
      <c r="AFK25" s="308">
        <v>7073776.8999999994</v>
      </c>
      <c r="AFL25" s="308">
        <v>35390887.299999997</v>
      </c>
      <c r="AFM25" s="308">
        <v>4064361.0200000005</v>
      </c>
      <c r="AFN25" s="308">
        <v>4499389.28</v>
      </c>
      <c r="AFO25" s="308">
        <v>2976526.45</v>
      </c>
      <c r="AFP25" s="308">
        <v>4194262.32</v>
      </c>
      <c r="AFQ25" s="308">
        <v>3964217.66</v>
      </c>
      <c r="AFR25" s="308">
        <v>1128059.8500000001</v>
      </c>
      <c r="AFS25" s="308">
        <v>9306246.1300000008</v>
      </c>
      <c r="AFT25" s="308">
        <v>11920422.01</v>
      </c>
      <c r="AFU25" s="308">
        <v>4104526.2</v>
      </c>
      <c r="AFV25" s="308">
        <v>5530068.5299999993</v>
      </c>
      <c r="AFW25" s="308">
        <v>2538481.02</v>
      </c>
      <c r="AFX25" s="308">
        <v>33699404.109999999</v>
      </c>
      <c r="AFY25" s="308">
        <v>1303012.31</v>
      </c>
      <c r="AFZ25" s="308">
        <v>2649957.11</v>
      </c>
      <c r="AGA25" s="308">
        <v>2526799.1900000004</v>
      </c>
      <c r="AGB25" s="308">
        <v>24225620.989999998</v>
      </c>
      <c r="AGC25" s="308">
        <v>5431019.5300000003</v>
      </c>
      <c r="AGD25" s="308">
        <v>1146444.1599999999</v>
      </c>
      <c r="AGE25" s="308">
        <v>3130162.1800000006</v>
      </c>
      <c r="AGF25" s="308">
        <v>1684720.69</v>
      </c>
      <c r="AGG25" s="308">
        <v>2761421.32</v>
      </c>
      <c r="AGH25" s="308">
        <v>2229872.48</v>
      </c>
      <c r="AGI25" s="308">
        <v>64496117.220000006</v>
      </c>
      <c r="AGJ25" s="308">
        <v>14985436.360000001</v>
      </c>
      <c r="AGK25" s="308">
        <v>2672661.17</v>
      </c>
      <c r="AGL25" s="308">
        <v>2341348.75</v>
      </c>
      <c r="AGM25" s="308">
        <v>5335241.1099999994</v>
      </c>
      <c r="AGN25" s="308">
        <v>5291231.04</v>
      </c>
      <c r="AGO25" s="308">
        <v>3386070.46</v>
      </c>
      <c r="AGP25" s="308">
        <v>1138434.46</v>
      </c>
      <c r="AGQ25" s="308">
        <v>140277920.20999998</v>
      </c>
      <c r="AGR25" s="308">
        <v>111892675.13000001</v>
      </c>
      <c r="AGS25" s="308">
        <v>4860446.8100000005</v>
      </c>
      <c r="AGT25" s="308">
        <v>4893265.6099999994</v>
      </c>
      <c r="AGU25" s="308">
        <v>12748201.15</v>
      </c>
      <c r="AGV25" s="308">
        <v>8257552.5899999999</v>
      </c>
      <c r="AGW25" s="308">
        <v>2498736.37</v>
      </c>
      <c r="AGX25" s="308">
        <v>11300429.24</v>
      </c>
      <c r="AGY25" s="308">
        <v>2169456.8199999998</v>
      </c>
      <c r="AGZ25" s="308">
        <v>5390939.9699999997</v>
      </c>
      <c r="AHA25" s="308">
        <v>5701119.5899999999</v>
      </c>
      <c r="AHB25" s="308">
        <v>2180975.9699999997</v>
      </c>
      <c r="AHC25" s="308">
        <v>5352066.63</v>
      </c>
      <c r="AHD25" s="308">
        <v>3810100.5799999996</v>
      </c>
      <c r="AHE25" s="308">
        <v>3797802.07</v>
      </c>
      <c r="AHF25" s="308">
        <v>4054753.25</v>
      </c>
      <c r="AHG25" s="308">
        <v>4583489.6399999997</v>
      </c>
      <c r="AHH25" s="308">
        <v>47273850.049999997</v>
      </c>
      <c r="AHI25" s="308">
        <v>3533914.08</v>
      </c>
      <c r="AHJ25" s="308">
        <v>2615867.8299999996</v>
      </c>
      <c r="AHK25" s="308">
        <v>5214233.6900000004</v>
      </c>
      <c r="AHL25" s="308">
        <v>9929478.8800000008</v>
      </c>
      <c r="AHM25" s="308">
        <v>4218995.66</v>
      </c>
      <c r="AHN25" s="308">
        <v>2452296.8199999998</v>
      </c>
      <c r="AHO25" s="308">
        <v>13120878592.539888</v>
      </c>
    </row>
    <row r="26" spans="1:899" ht="21" x14ac:dyDescent="0.4">
      <c r="A26" s="297" t="s">
        <v>35</v>
      </c>
      <c r="B26" s="297" t="s">
        <v>36</v>
      </c>
      <c r="C26" s="308">
        <v>46222613.530000009</v>
      </c>
      <c r="D26" s="308">
        <v>3115671.35</v>
      </c>
      <c r="E26" s="308">
        <v>5952246.7100000009</v>
      </c>
      <c r="F26" s="308">
        <v>1768909.03</v>
      </c>
      <c r="G26" s="308">
        <v>9453177.0199999996</v>
      </c>
      <c r="H26" s="308">
        <v>3170811.31</v>
      </c>
      <c r="I26" s="308">
        <v>7873764.7199999988</v>
      </c>
      <c r="J26" s="308">
        <v>2871148.48</v>
      </c>
      <c r="K26" s="308">
        <v>3277628.62</v>
      </c>
      <c r="L26" s="308">
        <v>2288906.04</v>
      </c>
      <c r="M26" s="308">
        <v>1761441.06</v>
      </c>
      <c r="N26" s="308">
        <v>1817190</v>
      </c>
      <c r="O26" s="308">
        <v>1440104.89</v>
      </c>
      <c r="P26" s="308">
        <v>1454806.23</v>
      </c>
      <c r="Q26" s="308">
        <v>1731914.47</v>
      </c>
      <c r="R26" s="308">
        <v>3328425.1</v>
      </c>
      <c r="S26" s="308">
        <v>3218926.19</v>
      </c>
      <c r="T26" s="308">
        <v>599942.85999999987</v>
      </c>
      <c r="U26" s="308">
        <v>43727632.440000013</v>
      </c>
      <c r="V26" s="308">
        <v>11748281.220000001</v>
      </c>
      <c r="W26" s="308">
        <v>2033987.06</v>
      </c>
      <c r="X26" s="308">
        <v>4032206.44</v>
      </c>
      <c r="Y26" s="308">
        <v>2020673.91</v>
      </c>
      <c r="Z26" s="308">
        <v>3259679.62</v>
      </c>
      <c r="AA26" s="308">
        <v>1352765.8499999999</v>
      </c>
      <c r="AB26" s="308">
        <v>12376569.550000001</v>
      </c>
      <c r="AC26" s="308">
        <v>3130954.5100000002</v>
      </c>
      <c r="AD26" s="308">
        <v>1549551.94</v>
      </c>
      <c r="AE26" s="308">
        <v>6949267.1399999997</v>
      </c>
      <c r="AF26" s="308">
        <v>2122585.4</v>
      </c>
      <c r="AG26" s="308">
        <v>4761894.28</v>
      </c>
      <c r="AH26" s="308">
        <v>4039324.25</v>
      </c>
      <c r="AI26" s="308">
        <v>3619572.27</v>
      </c>
      <c r="AJ26" s="308">
        <v>1406292.37</v>
      </c>
      <c r="AK26" s="308">
        <v>1659017.44</v>
      </c>
      <c r="AL26" s="308">
        <v>2533442.1400000006</v>
      </c>
      <c r="AM26" s="308">
        <v>1199098.7899999998</v>
      </c>
      <c r="AN26" s="308">
        <v>1886405.83</v>
      </c>
      <c r="AO26" s="308">
        <v>1632938.01</v>
      </c>
      <c r="AP26" s="308">
        <v>1123220.47</v>
      </c>
      <c r="AQ26" s="308">
        <v>906277.21000000008</v>
      </c>
      <c r="AR26" s="308">
        <v>656936.35000000009</v>
      </c>
      <c r="AS26" s="308">
        <v>22894383.960000005</v>
      </c>
      <c r="AT26" s="308">
        <v>1139217.26</v>
      </c>
      <c r="AU26" s="308">
        <v>800519.11</v>
      </c>
      <c r="AV26" s="308">
        <v>1934627.1500000001</v>
      </c>
      <c r="AW26" s="308">
        <v>2531081.96</v>
      </c>
      <c r="AX26" s="308">
        <v>3086093.0399999996</v>
      </c>
      <c r="AY26" s="308">
        <v>1252395.9899999998</v>
      </c>
      <c r="AZ26" s="308">
        <v>1223916.6900000002</v>
      </c>
      <c r="BA26" s="308">
        <v>993485.44000000006</v>
      </c>
      <c r="BB26" s="308">
        <v>1097528.83</v>
      </c>
      <c r="BC26" s="308">
        <v>733789.24</v>
      </c>
      <c r="BD26" s="308">
        <v>949251.57</v>
      </c>
      <c r="BE26" s="308">
        <v>5866421.4799999986</v>
      </c>
      <c r="BF26" s="308">
        <v>8468.7999999999993</v>
      </c>
      <c r="BG26" s="308">
        <v>267367.62</v>
      </c>
      <c r="BH26" s="308">
        <v>19347758.460000001</v>
      </c>
      <c r="BI26" s="308">
        <v>10735533.229999999</v>
      </c>
      <c r="BJ26" s="308">
        <v>2576913.0099999998</v>
      </c>
      <c r="BK26" s="308">
        <v>1159053.83</v>
      </c>
      <c r="BL26" s="308">
        <v>3808088.0199999996</v>
      </c>
      <c r="BM26" s="308">
        <v>2068949.6400000001</v>
      </c>
      <c r="BN26" s="308">
        <v>1516934.88</v>
      </c>
      <c r="BO26" s="308">
        <v>42038.64</v>
      </c>
      <c r="BP26" s="308">
        <v>151901.18</v>
      </c>
      <c r="BQ26" s="308">
        <v>22242416.369999997</v>
      </c>
      <c r="BR26" s="308">
        <v>2520082.4800000004</v>
      </c>
      <c r="BS26" s="308">
        <v>2784199.69</v>
      </c>
      <c r="BT26" s="308">
        <v>3271573.8600000003</v>
      </c>
      <c r="BU26" s="308">
        <v>2166145.4499999997</v>
      </c>
      <c r="BV26" s="308">
        <v>1507531.93</v>
      </c>
      <c r="BW26" s="308">
        <v>1877303.82</v>
      </c>
      <c r="BX26" s="308">
        <v>3111063.9099999997</v>
      </c>
      <c r="BY26" s="308">
        <v>7525652.5499999998</v>
      </c>
      <c r="BZ26" s="308">
        <v>1158032.98</v>
      </c>
      <c r="CA26" s="308">
        <v>2627954.2399999998</v>
      </c>
      <c r="CB26" s="308">
        <v>4619988.33</v>
      </c>
      <c r="CC26" s="308">
        <v>1404551.32</v>
      </c>
      <c r="CD26" s="308">
        <v>1529201.2</v>
      </c>
      <c r="CE26" s="308">
        <v>1361802.95</v>
      </c>
      <c r="CF26" s="308">
        <v>47939224.060000002</v>
      </c>
      <c r="CG26" s="308">
        <v>2179340.84</v>
      </c>
      <c r="CH26" s="308">
        <v>5633002.5800000001</v>
      </c>
      <c r="CI26" s="308">
        <v>1636741.88</v>
      </c>
      <c r="CJ26" s="308">
        <v>1946901.6600000001</v>
      </c>
      <c r="CK26" s="308">
        <v>1941631.79</v>
      </c>
      <c r="CL26" s="308">
        <v>2083163.04</v>
      </c>
      <c r="CM26" s="308">
        <v>3462110.38</v>
      </c>
      <c r="CN26" s="308">
        <v>1427937.4</v>
      </c>
      <c r="CO26" s="308">
        <v>1706915.37</v>
      </c>
      <c r="CP26" s="308">
        <v>1485740.31</v>
      </c>
      <c r="CQ26" s="308">
        <v>2036138.62</v>
      </c>
      <c r="CR26" s="308">
        <v>1376195.3800000001</v>
      </c>
      <c r="CS26" s="308">
        <v>19531961.580000002</v>
      </c>
      <c r="CT26" s="308">
        <v>1626015.4</v>
      </c>
      <c r="CU26" s="308">
        <v>1716150.56</v>
      </c>
      <c r="CV26" s="308">
        <v>3556843.8200000003</v>
      </c>
      <c r="CW26" s="308">
        <v>1324264.98</v>
      </c>
      <c r="CX26" s="308">
        <v>2714708.59</v>
      </c>
      <c r="CY26" s="308">
        <v>1728445.4399999997</v>
      </c>
      <c r="CZ26" s="308">
        <v>608298.57999999996</v>
      </c>
      <c r="DA26" s="308">
        <v>12780723.99</v>
      </c>
      <c r="DB26" s="308">
        <v>22762235.48</v>
      </c>
      <c r="DC26" s="308">
        <v>2069520.69</v>
      </c>
      <c r="DD26" s="308">
        <v>1977036.95</v>
      </c>
      <c r="DE26" s="308">
        <v>2970320.17</v>
      </c>
      <c r="DF26" s="308">
        <v>2900620.43</v>
      </c>
      <c r="DG26" s="308">
        <v>2740097.09</v>
      </c>
      <c r="DH26" s="308">
        <v>3052181.01</v>
      </c>
      <c r="DI26" s="308">
        <v>1062505.04</v>
      </c>
      <c r="DJ26" s="308">
        <v>50726037.350000001</v>
      </c>
      <c r="DK26" s="308">
        <v>2321680.62</v>
      </c>
      <c r="DL26" s="308">
        <v>3207169.08</v>
      </c>
      <c r="DM26" s="308">
        <v>3298482.95</v>
      </c>
      <c r="DN26" s="308">
        <v>2717964.2700000005</v>
      </c>
      <c r="DO26" s="308">
        <v>3579987.4200000004</v>
      </c>
      <c r="DP26" s="308">
        <v>4748589.71</v>
      </c>
      <c r="DQ26" s="308">
        <v>2751662.01</v>
      </c>
      <c r="DR26" s="308">
        <v>4682529.29</v>
      </c>
      <c r="DS26" s="308">
        <v>28822550.249999996</v>
      </c>
      <c r="DT26" s="308">
        <v>3615159.39</v>
      </c>
      <c r="DU26" s="308">
        <v>7545637.21</v>
      </c>
      <c r="DV26" s="308">
        <v>13459285.1</v>
      </c>
      <c r="DW26" s="308">
        <v>2598974.2100000004</v>
      </c>
      <c r="DX26" s="308">
        <v>5020898.2600000007</v>
      </c>
      <c r="DY26" s="308">
        <v>3890780.45</v>
      </c>
      <c r="DZ26" s="308">
        <v>735328.02</v>
      </c>
      <c r="EA26" s="308">
        <v>2374484.5699999998</v>
      </c>
      <c r="EB26" s="308">
        <v>1499067.95</v>
      </c>
      <c r="EC26" s="308">
        <v>3885777.77</v>
      </c>
      <c r="ED26" s="308">
        <v>11759728.210000001</v>
      </c>
      <c r="EE26" s="308">
        <v>13083106.969999999</v>
      </c>
      <c r="EF26" s="308">
        <v>2172942.7799999998</v>
      </c>
      <c r="EG26" s="308">
        <v>2580523.02</v>
      </c>
      <c r="EH26" s="308">
        <v>2210742.2199999997</v>
      </c>
      <c r="EI26" s="308">
        <v>3028793.7</v>
      </c>
      <c r="EJ26" s="308">
        <v>3913949.8499999996</v>
      </c>
      <c r="EK26" s="308">
        <v>1619674.18</v>
      </c>
      <c r="EL26" s="308">
        <v>2692003.7800000003</v>
      </c>
      <c r="EM26" s="308">
        <v>32317176.84</v>
      </c>
      <c r="EN26" s="308">
        <v>2573599.8800000004</v>
      </c>
      <c r="EO26" s="308">
        <v>2073613.33</v>
      </c>
      <c r="EP26" s="308">
        <v>2433613.91</v>
      </c>
      <c r="EQ26" s="308">
        <v>1986851.9500000002</v>
      </c>
      <c r="ER26" s="308">
        <v>851338.22</v>
      </c>
      <c r="ES26" s="308">
        <v>4257447</v>
      </c>
      <c r="ET26" s="308">
        <v>3528687.87</v>
      </c>
      <c r="EU26" s="308">
        <v>1334985.05</v>
      </c>
      <c r="EV26" s="308">
        <v>22158070.98</v>
      </c>
      <c r="EW26" s="308">
        <v>1504872.14</v>
      </c>
      <c r="EX26" s="308">
        <v>2242961.58</v>
      </c>
      <c r="EY26" s="308">
        <v>3727109.1800000006</v>
      </c>
      <c r="EZ26" s="308">
        <v>4393876.09</v>
      </c>
      <c r="FA26" s="308">
        <v>4332681.3500000006</v>
      </c>
      <c r="FB26" s="308">
        <v>4144944.66</v>
      </c>
      <c r="FC26" s="308">
        <v>1972105.1600000001</v>
      </c>
      <c r="FD26" s="308">
        <v>1974290.3299999998</v>
      </c>
      <c r="FE26" s="308">
        <v>1684680.3099999998</v>
      </c>
      <c r="FF26" s="308">
        <v>1602876.27</v>
      </c>
      <c r="FG26" s="308">
        <v>964079.99</v>
      </c>
      <c r="FH26" s="308">
        <v>20501025.349999998</v>
      </c>
      <c r="FI26" s="308">
        <v>1682864.11</v>
      </c>
      <c r="FJ26" s="308">
        <v>2847619.22</v>
      </c>
      <c r="FK26" s="308">
        <v>2113269.75</v>
      </c>
      <c r="FL26" s="308">
        <v>3014402.98</v>
      </c>
      <c r="FM26" s="308">
        <v>3140690.21</v>
      </c>
      <c r="FN26" s="308">
        <v>707333.40999999992</v>
      </c>
      <c r="FO26" s="308">
        <v>387637.02</v>
      </c>
      <c r="FP26" s="308">
        <v>27180478.609999999</v>
      </c>
      <c r="FQ26" s="308">
        <v>2336172</v>
      </c>
      <c r="FR26" s="308">
        <v>4048708.37</v>
      </c>
      <c r="FS26" s="308">
        <v>3603855.26</v>
      </c>
      <c r="FT26" s="308">
        <v>3567441.8600000003</v>
      </c>
      <c r="FU26" s="308">
        <v>2918581.31</v>
      </c>
      <c r="FV26" s="308">
        <v>5947921.5100000007</v>
      </c>
      <c r="FW26" s="308">
        <v>3138488.9</v>
      </c>
      <c r="FX26" s="308">
        <v>4004154.23</v>
      </c>
      <c r="FY26" s="308">
        <v>2082012.59</v>
      </c>
      <c r="FZ26" s="308">
        <v>5783007.54</v>
      </c>
      <c r="GA26" s="308">
        <v>2503801.61</v>
      </c>
      <c r="GB26" s="308">
        <v>1698265.7899999998</v>
      </c>
      <c r="GC26" s="308">
        <v>545935.02999999991</v>
      </c>
      <c r="GD26" s="308">
        <v>22800955.859999999</v>
      </c>
      <c r="GE26" s="308">
        <v>1673268.9</v>
      </c>
      <c r="GF26" s="308">
        <v>1712200.29</v>
      </c>
      <c r="GG26" s="308">
        <v>5008844.4399999995</v>
      </c>
      <c r="GH26" s="308">
        <v>2596625.6900000004</v>
      </c>
      <c r="GI26" s="308">
        <v>2072355.14</v>
      </c>
      <c r="GJ26" s="308">
        <v>2300027.2399999998</v>
      </c>
      <c r="GK26" s="308">
        <v>5847478.4400000004</v>
      </c>
      <c r="GL26" s="308">
        <v>1712200.6400000001</v>
      </c>
      <c r="GM26" s="308">
        <v>666525.77</v>
      </c>
      <c r="GN26" s="308">
        <v>658986.93000000005</v>
      </c>
      <c r="GO26" s="308">
        <v>576298.72</v>
      </c>
      <c r="GP26" s="308">
        <v>15069449.51</v>
      </c>
      <c r="GQ26" s="308">
        <v>4559907.88</v>
      </c>
      <c r="GR26" s="308">
        <v>2068336.48</v>
      </c>
      <c r="GS26" s="308">
        <v>4862715.2200000007</v>
      </c>
      <c r="GT26" s="308">
        <v>951383.61</v>
      </c>
      <c r="GU26" s="308">
        <v>2464089.2800000003</v>
      </c>
      <c r="GV26" s="308">
        <v>3109297.02</v>
      </c>
      <c r="GW26" s="308">
        <v>1800420.46</v>
      </c>
      <c r="GX26" s="308">
        <v>21339617.809999999</v>
      </c>
      <c r="GY26" s="308">
        <v>2690262.44</v>
      </c>
      <c r="GZ26" s="308">
        <v>4718494.09</v>
      </c>
      <c r="HA26" s="308">
        <v>3154080.3000000003</v>
      </c>
      <c r="HB26" s="308">
        <v>40974858.200000003</v>
      </c>
      <c r="HC26" s="308">
        <v>3073669.25</v>
      </c>
      <c r="HD26" s="308">
        <v>3997498.89</v>
      </c>
      <c r="HE26" s="308">
        <v>3781930.5</v>
      </c>
      <c r="HF26" s="308">
        <v>4529227.0199999996</v>
      </c>
      <c r="HG26" s="308">
        <v>5346590.13</v>
      </c>
      <c r="HH26" s="308">
        <v>1034522.41</v>
      </c>
      <c r="HI26" s="308">
        <v>30236124.73</v>
      </c>
      <c r="HJ26" s="308">
        <v>3816421.29</v>
      </c>
      <c r="HK26" s="308">
        <v>3641499.54</v>
      </c>
      <c r="HL26" s="308">
        <v>2835695.83</v>
      </c>
      <c r="HM26" s="308">
        <v>2201033.2000000002</v>
      </c>
      <c r="HN26" s="308">
        <v>2761792.78</v>
      </c>
      <c r="HO26" s="308">
        <v>3244328.5</v>
      </c>
      <c r="HP26" s="308">
        <v>1740593.75</v>
      </c>
      <c r="HQ26" s="308">
        <v>30843665.350000001</v>
      </c>
      <c r="HR26" s="308">
        <v>12074777.460000001</v>
      </c>
      <c r="HS26" s="308">
        <v>2717048.3000000003</v>
      </c>
      <c r="HT26" s="308">
        <v>1889840.32</v>
      </c>
      <c r="HU26" s="308">
        <v>1620579.13</v>
      </c>
      <c r="HV26" s="308">
        <v>1758598.9300000002</v>
      </c>
      <c r="HW26" s="308">
        <v>5471647.7199999988</v>
      </c>
      <c r="HX26" s="308">
        <v>2065176.44</v>
      </c>
      <c r="HY26" s="308">
        <v>2405826.2600000002</v>
      </c>
      <c r="HZ26" s="308">
        <v>2380777.15</v>
      </c>
      <c r="IA26" s="308">
        <v>1597086.9999999998</v>
      </c>
      <c r="IB26" s="308">
        <v>3187491.28</v>
      </c>
      <c r="IC26" s="308">
        <v>1094775</v>
      </c>
      <c r="ID26" s="308">
        <v>2331712.2699999996</v>
      </c>
      <c r="IE26" s="308">
        <v>1491687.47</v>
      </c>
      <c r="IF26" s="308">
        <v>1506956.63</v>
      </c>
      <c r="IG26" s="308">
        <v>28388344.299999997</v>
      </c>
      <c r="IH26" s="308">
        <v>12691051.43</v>
      </c>
      <c r="II26" s="308">
        <v>3205876.5100000002</v>
      </c>
      <c r="IJ26" s="308">
        <v>5373448.4000000004</v>
      </c>
      <c r="IK26" s="308">
        <v>7485999.0300000003</v>
      </c>
      <c r="IL26" s="308">
        <v>2249897.66</v>
      </c>
      <c r="IM26" s="308">
        <v>2148326.38</v>
      </c>
      <c r="IN26" s="308">
        <v>1562561.7899999998</v>
      </c>
      <c r="IO26" s="308">
        <v>1622666.11</v>
      </c>
      <c r="IP26" s="308">
        <v>2191966.2399999998</v>
      </c>
      <c r="IQ26" s="308">
        <v>1882773.1099999999</v>
      </c>
      <c r="IR26" s="308">
        <v>39856485.500000007</v>
      </c>
      <c r="IS26" s="308">
        <v>18497279.280000001</v>
      </c>
      <c r="IT26" s="308">
        <v>4945140.3</v>
      </c>
      <c r="IU26" s="308">
        <v>4044605.23</v>
      </c>
      <c r="IV26" s="308">
        <v>2256841.94</v>
      </c>
      <c r="IW26" s="308">
        <v>1222489.7</v>
      </c>
      <c r="IX26" s="308">
        <v>2322326.5699999998</v>
      </c>
      <c r="IY26" s="308">
        <v>1311128.3399999999</v>
      </c>
      <c r="IZ26" s="308">
        <v>1770788.22</v>
      </c>
      <c r="JA26" s="308">
        <v>2616036.25</v>
      </c>
      <c r="JB26" s="308">
        <v>3036158.79</v>
      </c>
      <c r="JC26" s="308">
        <v>1742084.98</v>
      </c>
      <c r="JD26" s="308">
        <v>14630730.640000001</v>
      </c>
      <c r="JE26" s="308">
        <v>7404320.6299999999</v>
      </c>
      <c r="JF26" s="308">
        <v>2292617.73</v>
      </c>
      <c r="JG26" s="308">
        <v>1528862.77</v>
      </c>
      <c r="JH26" s="308">
        <v>1706718.0300000003</v>
      </c>
      <c r="JI26" s="308">
        <v>1254070.1299999999</v>
      </c>
      <c r="JJ26" s="308">
        <v>19617546.059999999</v>
      </c>
      <c r="JK26" s="308">
        <v>2205936.9700000002</v>
      </c>
      <c r="JL26" s="308">
        <v>1737163.68</v>
      </c>
      <c r="JM26" s="308">
        <v>3535698.88</v>
      </c>
      <c r="JN26" s="308">
        <v>2366622.9000000004</v>
      </c>
      <c r="JO26" s="308">
        <v>4596878.5799999991</v>
      </c>
      <c r="JP26" s="308">
        <v>1933421.56</v>
      </c>
      <c r="JQ26" s="308">
        <v>27404888.190000001</v>
      </c>
      <c r="JR26" s="308">
        <v>11091896.600000001</v>
      </c>
      <c r="JS26" s="308">
        <v>2421215.4900000002</v>
      </c>
      <c r="JT26" s="308">
        <v>1292589.6000000001</v>
      </c>
      <c r="JU26" s="308">
        <v>3301457.4099999997</v>
      </c>
      <c r="JV26" s="308">
        <v>842717.67999999993</v>
      </c>
      <c r="JW26" s="308">
        <v>8375163.0700000003</v>
      </c>
      <c r="JX26" s="308">
        <v>3957271.72</v>
      </c>
      <c r="JY26" s="308">
        <v>2856733.36</v>
      </c>
      <c r="JZ26" s="308">
        <v>3037487.71</v>
      </c>
      <c r="KA26" s="308">
        <v>2302962.12</v>
      </c>
      <c r="KB26" s="308">
        <v>2089030.01</v>
      </c>
      <c r="KC26" s="308">
        <v>2246366.0999999996</v>
      </c>
      <c r="KD26" s="308">
        <v>713342.56</v>
      </c>
      <c r="KE26" s="308">
        <v>1559579.09</v>
      </c>
      <c r="KF26" s="308">
        <v>40894982.420000002</v>
      </c>
      <c r="KG26" s="308">
        <v>5533088.5800000001</v>
      </c>
      <c r="KH26" s="308">
        <v>3255806.02</v>
      </c>
      <c r="KI26" s="308">
        <v>3379108.8800000004</v>
      </c>
      <c r="KJ26" s="308">
        <v>3531477.64</v>
      </c>
      <c r="KK26" s="308">
        <v>3644427.85</v>
      </c>
      <c r="KL26" s="308">
        <v>12038873.789999999</v>
      </c>
      <c r="KM26" s="308">
        <v>2085413.31</v>
      </c>
      <c r="KN26" s="308">
        <v>2112158.2200000002</v>
      </c>
      <c r="KO26" s="308">
        <v>17856094.540000003</v>
      </c>
      <c r="KP26" s="308">
        <v>2428830.35</v>
      </c>
      <c r="KQ26" s="308">
        <v>3272841.1999999997</v>
      </c>
      <c r="KR26" s="308">
        <v>6898178.0100000007</v>
      </c>
      <c r="KS26" s="308">
        <v>1825755.18</v>
      </c>
      <c r="KT26" s="308">
        <v>3852115.4499999997</v>
      </c>
      <c r="KU26" s="308">
        <v>29906845.870000001</v>
      </c>
      <c r="KV26" s="308">
        <v>3721782.65</v>
      </c>
      <c r="KW26" s="308">
        <v>27789264.929999996</v>
      </c>
      <c r="KX26" s="308">
        <v>2586443.06</v>
      </c>
      <c r="KY26" s="308">
        <v>1428758.9000000001</v>
      </c>
      <c r="KZ26" s="308">
        <v>7157921.9500000002</v>
      </c>
      <c r="LA26" s="308">
        <v>5797520.6900000004</v>
      </c>
      <c r="LB26" s="308">
        <v>3343316.2899999996</v>
      </c>
      <c r="LC26" s="308">
        <v>2684317.1299999994</v>
      </c>
      <c r="LD26" s="308">
        <v>1896232.3199999998</v>
      </c>
      <c r="LE26" s="308">
        <v>37726665.780000009</v>
      </c>
      <c r="LF26" s="308">
        <v>14143864.73</v>
      </c>
      <c r="LG26" s="308">
        <v>14039041.949999999</v>
      </c>
      <c r="LH26" s="308">
        <v>15108316.159999998</v>
      </c>
      <c r="LI26" s="308">
        <v>3285478.25</v>
      </c>
      <c r="LJ26" s="308">
        <v>2199089.91</v>
      </c>
      <c r="LK26" s="308">
        <v>2267233.5199999996</v>
      </c>
      <c r="LL26" s="308">
        <v>4243107.8399999999</v>
      </c>
      <c r="LM26" s="308">
        <v>1220925.5999999999</v>
      </c>
      <c r="LN26" s="308">
        <v>3010073.8</v>
      </c>
      <c r="LO26" s="308">
        <v>1016573.4500000001</v>
      </c>
      <c r="LP26" s="308">
        <v>14372600.560000001</v>
      </c>
      <c r="LQ26" s="308">
        <v>4202107.37</v>
      </c>
      <c r="LR26" s="308">
        <v>2596657.9699999997</v>
      </c>
      <c r="LS26" s="308">
        <v>50113986.780000009</v>
      </c>
      <c r="LT26" s="308">
        <v>18574320.840000004</v>
      </c>
      <c r="LU26" s="308">
        <v>33596579.25</v>
      </c>
      <c r="LV26" s="308">
        <v>13124916.220000001</v>
      </c>
      <c r="LW26" s="308">
        <v>5554252.2699999996</v>
      </c>
      <c r="LX26" s="308">
        <v>5742722.4000000004</v>
      </c>
      <c r="LY26" s="308">
        <v>2995853.5900000003</v>
      </c>
      <c r="LZ26" s="308">
        <v>3825866.0100000002</v>
      </c>
      <c r="MA26" s="308">
        <v>3249538.1999999997</v>
      </c>
      <c r="MB26" s="308">
        <v>3548788.85</v>
      </c>
      <c r="MC26" s="308">
        <v>10739989.18</v>
      </c>
      <c r="MD26" s="308">
        <v>2503990.37</v>
      </c>
      <c r="ME26" s="308">
        <v>28934746.359999999</v>
      </c>
      <c r="MF26" s="308">
        <v>2852825.23</v>
      </c>
      <c r="MG26" s="308">
        <v>1485826.37</v>
      </c>
      <c r="MH26" s="308">
        <v>2070640.78</v>
      </c>
      <c r="MI26" s="308">
        <v>1313257.68</v>
      </c>
      <c r="MJ26" s="308">
        <v>2819984.43</v>
      </c>
      <c r="MK26" s="308">
        <v>2298152.2999999998</v>
      </c>
      <c r="ML26" s="308">
        <v>2091380.45</v>
      </c>
      <c r="MM26" s="308">
        <v>2692505.9</v>
      </c>
      <c r="MN26" s="308">
        <v>2236984.6599999997</v>
      </c>
      <c r="MO26" s="308">
        <v>2614105.8400000003</v>
      </c>
      <c r="MP26" s="308">
        <v>1676146.1700000002</v>
      </c>
      <c r="MQ26" s="308">
        <v>35101626.949999996</v>
      </c>
      <c r="MR26" s="308">
        <v>1788396.2100000002</v>
      </c>
      <c r="MS26" s="308">
        <v>1846919.3399999999</v>
      </c>
      <c r="MT26" s="308">
        <v>3469995.14</v>
      </c>
      <c r="MU26" s="308">
        <v>4923950.04</v>
      </c>
      <c r="MV26" s="308">
        <v>3227575.06</v>
      </c>
      <c r="MW26" s="308">
        <v>8133825.6398999998</v>
      </c>
      <c r="MX26" s="308">
        <v>4850908.3299999991</v>
      </c>
      <c r="MY26" s="308">
        <v>3189103.8</v>
      </c>
      <c r="MZ26" s="308">
        <v>504576.96999999991</v>
      </c>
      <c r="NA26" s="308">
        <v>404824.84</v>
      </c>
      <c r="NB26" s="308">
        <v>64224980.950000003</v>
      </c>
      <c r="NC26" s="308">
        <v>7418503.8799999999</v>
      </c>
      <c r="ND26" s="308">
        <v>2132378.2200000002</v>
      </c>
      <c r="NE26" s="308">
        <v>20709138.720000003</v>
      </c>
      <c r="NF26" s="308">
        <v>2099749.94</v>
      </c>
      <c r="NG26" s="308">
        <v>5749549.7999999998</v>
      </c>
      <c r="NH26" s="308">
        <v>11974368.039999999</v>
      </c>
      <c r="NI26" s="308">
        <v>9693371.4300000016</v>
      </c>
      <c r="NJ26" s="308">
        <v>1595287.66</v>
      </c>
      <c r="NK26" s="308">
        <v>3647539.7699999996</v>
      </c>
      <c r="NL26" s="308">
        <v>2986339.91</v>
      </c>
      <c r="NM26" s="308">
        <v>2150463.29</v>
      </c>
      <c r="NN26" s="308">
        <v>19015686.940000001</v>
      </c>
      <c r="NO26" s="308">
        <v>2059808.9500000002</v>
      </c>
      <c r="NP26" s="308">
        <v>1918131.9300000002</v>
      </c>
      <c r="NQ26" s="308">
        <v>0</v>
      </c>
      <c r="NR26" s="308">
        <v>1619431.98</v>
      </c>
      <c r="NS26" s="308">
        <v>688845.77</v>
      </c>
      <c r="NT26" s="308">
        <v>1013393.08</v>
      </c>
      <c r="NU26" s="308">
        <v>28828653.120000001</v>
      </c>
      <c r="NV26" s="308">
        <v>13963924.609999999</v>
      </c>
      <c r="NW26" s="308">
        <v>2291848.15</v>
      </c>
      <c r="NX26" s="308">
        <v>1612490.02</v>
      </c>
      <c r="NY26" s="308">
        <v>2425768.9400000004</v>
      </c>
      <c r="NZ26" s="308">
        <v>2973314</v>
      </c>
      <c r="OA26" s="308">
        <v>1743094.06</v>
      </c>
      <c r="OB26" s="308">
        <v>43853487.789999999</v>
      </c>
      <c r="OC26" s="308">
        <v>12065795.210000001</v>
      </c>
      <c r="OD26" s="308">
        <v>3648058.47</v>
      </c>
      <c r="OE26" s="308">
        <v>8257908.9900000002</v>
      </c>
      <c r="OF26" s="308">
        <v>2604524.8800000004</v>
      </c>
      <c r="OG26" s="308">
        <v>3578161.5999999996</v>
      </c>
      <c r="OH26" s="308">
        <v>3813070.5300000003</v>
      </c>
      <c r="OI26" s="308">
        <v>1143325.82</v>
      </c>
      <c r="OJ26" s="308">
        <v>1681968.0899999999</v>
      </c>
      <c r="OK26" s="308">
        <v>32944934.000000004</v>
      </c>
      <c r="OL26" s="308">
        <v>10198632.360000001</v>
      </c>
      <c r="OM26" s="308">
        <v>12428470.060000001</v>
      </c>
      <c r="ON26" s="308">
        <v>4341440.87</v>
      </c>
      <c r="OO26" s="308">
        <v>3817292.31</v>
      </c>
      <c r="OP26" s="308">
        <v>676911.29999999993</v>
      </c>
      <c r="OQ26" s="308">
        <v>23869185.419999998</v>
      </c>
      <c r="OR26" s="308">
        <v>2046005.8099999998</v>
      </c>
      <c r="OS26" s="308">
        <v>1811313.51</v>
      </c>
      <c r="OT26" s="308">
        <v>3717404.04</v>
      </c>
      <c r="OU26" s="308">
        <v>4591031.76</v>
      </c>
      <c r="OV26" s="308">
        <v>8504348.3899999987</v>
      </c>
      <c r="OW26" s="308">
        <v>2523353.94</v>
      </c>
      <c r="OX26" s="308">
        <v>552501.30000000005</v>
      </c>
      <c r="OY26" s="308">
        <v>548053.52</v>
      </c>
      <c r="OZ26" s="308">
        <v>27388956.539999999</v>
      </c>
      <c r="PA26" s="308">
        <v>1630347.4300000002</v>
      </c>
      <c r="PB26" s="308">
        <v>5988872.8799999999</v>
      </c>
      <c r="PC26" s="308">
        <v>1174081.7000000002</v>
      </c>
      <c r="PD26" s="308">
        <v>4622893.2799999993</v>
      </c>
      <c r="PE26" s="308">
        <v>5457620.9699999997</v>
      </c>
      <c r="PF26" s="308">
        <v>1974753.57</v>
      </c>
      <c r="PG26" s="308">
        <v>1658210.5999999999</v>
      </c>
      <c r="PH26" s="308">
        <v>2276347.1799999997</v>
      </c>
      <c r="PI26" s="308">
        <v>2017608.38</v>
      </c>
      <c r="PJ26" s="308">
        <v>3429830.91</v>
      </c>
      <c r="PK26" s="308">
        <v>2033058.42</v>
      </c>
      <c r="PL26" s="308">
        <v>1480055.11</v>
      </c>
      <c r="PM26" s="308">
        <v>6740846.3999999994</v>
      </c>
      <c r="PN26" s="308">
        <v>429390.14</v>
      </c>
      <c r="PO26" s="308">
        <v>426240.26</v>
      </c>
      <c r="PP26" s="308">
        <v>562391.08000000007</v>
      </c>
      <c r="PQ26" s="308">
        <v>739211.86</v>
      </c>
      <c r="PR26" s="308">
        <v>62304770.600000009</v>
      </c>
      <c r="PS26" s="308">
        <v>2315413.2400000002</v>
      </c>
      <c r="PT26" s="308">
        <v>2291777.37</v>
      </c>
      <c r="PU26" s="308">
        <v>3577984.2499999995</v>
      </c>
      <c r="PV26" s="308">
        <v>16764732.33</v>
      </c>
      <c r="PW26" s="308">
        <v>3576050.0100000002</v>
      </c>
      <c r="PX26" s="308">
        <v>3973633.67</v>
      </c>
      <c r="PY26" s="308">
        <v>2721169.34</v>
      </c>
      <c r="PZ26" s="308">
        <v>6705503.1300000008</v>
      </c>
      <c r="QA26" s="308">
        <v>1180651.78</v>
      </c>
      <c r="QB26" s="308">
        <v>5823192.4799999986</v>
      </c>
      <c r="QC26" s="308">
        <v>2348800.25</v>
      </c>
      <c r="QD26" s="308">
        <v>2524490.12</v>
      </c>
      <c r="QE26" s="308">
        <v>3923996.4899999998</v>
      </c>
      <c r="QF26" s="308">
        <v>3363055.31</v>
      </c>
      <c r="QG26" s="308">
        <v>3990682.5999999996</v>
      </c>
      <c r="QH26" s="308">
        <v>2360494.7400000002</v>
      </c>
      <c r="QI26" s="308">
        <v>2430450.8800000004</v>
      </c>
      <c r="QJ26" s="308">
        <v>1550863.0100000002</v>
      </c>
      <c r="QK26" s="308">
        <v>6332287.4699999997</v>
      </c>
      <c r="QL26" s="308">
        <v>5731535.54</v>
      </c>
      <c r="QM26" s="308">
        <v>1679553.1999999997</v>
      </c>
      <c r="QN26" s="308">
        <v>210299.45</v>
      </c>
      <c r="QO26" s="308">
        <v>250835.65</v>
      </c>
      <c r="QP26" s="308">
        <v>169629.93000000002</v>
      </c>
      <c r="QQ26" s="308">
        <v>540522.78</v>
      </c>
      <c r="QR26" s="308">
        <v>31140994.529999997</v>
      </c>
      <c r="QS26" s="308">
        <v>1441492.15</v>
      </c>
      <c r="QT26" s="308">
        <v>5113907.4700000007</v>
      </c>
      <c r="QU26" s="308">
        <v>2317211.4</v>
      </c>
      <c r="QV26" s="308">
        <v>2650590.16</v>
      </c>
      <c r="QW26" s="308">
        <v>6210431.6700000009</v>
      </c>
      <c r="QX26" s="308">
        <v>2510534.5</v>
      </c>
      <c r="QY26" s="308">
        <v>3812201.1099999994</v>
      </c>
      <c r="QZ26" s="308">
        <v>5410142.5500000007</v>
      </c>
      <c r="RA26" s="308">
        <v>1631775.1199999999</v>
      </c>
      <c r="RB26" s="308">
        <v>1585992.29</v>
      </c>
      <c r="RC26" s="308">
        <v>764020.8600000001</v>
      </c>
      <c r="RD26" s="308">
        <v>487395.62</v>
      </c>
      <c r="RE26" s="308">
        <v>29600743.859999999</v>
      </c>
      <c r="RF26" s="308">
        <v>3850930.15</v>
      </c>
      <c r="RG26" s="308">
        <v>1854833.35</v>
      </c>
      <c r="RH26" s="308">
        <v>2023450.9799999997</v>
      </c>
      <c r="RI26" s="308">
        <v>2072678.23</v>
      </c>
      <c r="RJ26" s="308">
        <v>3192649.56</v>
      </c>
      <c r="RK26" s="308">
        <v>6457566.3999999994</v>
      </c>
      <c r="RL26" s="308">
        <v>2191679.89</v>
      </c>
      <c r="RM26" s="308">
        <v>2747884.32</v>
      </c>
      <c r="RN26" s="308">
        <v>4343254.47</v>
      </c>
      <c r="RO26" s="308">
        <v>4143002.1900000004</v>
      </c>
      <c r="RP26" s="308">
        <v>1609820.17</v>
      </c>
      <c r="RQ26" s="308">
        <v>1399527.75</v>
      </c>
      <c r="RR26" s="308">
        <v>2245270</v>
      </c>
      <c r="RS26" s="308">
        <v>1015459.95</v>
      </c>
      <c r="RT26" s="308">
        <v>1607583.49</v>
      </c>
      <c r="RU26" s="308">
        <v>2193944.44</v>
      </c>
      <c r="RV26" s="308">
        <v>817580.5</v>
      </c>
      <c r="RW26" s="308">
        <v>531208.77</v>
      </c>
      <c r="RX26" s="308">
        <v>607931.62000000011</v>
      </c>
      <c r="RY26" s="308">
        <v>19450448.309999999</v>
      </c>
      <c r="RZ26" s="308">
        <v>2805318.9</v>
      </c>
      <c r="SA26" s="308">
        <v>2380422.9299999997</v>
      </c>
      <c r="SB26" s="308">
        <v>1295765.1400000001</v>
      </c>
      <c r="SC26" s="308">
        <v>964658.18</v>
      </c>
      <c r="SD26" s="308">
        <v>2031983.94</v>
      </c>
      <c r="SE26" s="308">
        <v>1455854.34</v>
      </c>
      <c r="SF26" s="308">
        <v>3821287.52</v>
      </c>
      <c r="SG26" s="308">
        <v>2169715.64</v>
      </c>
      <c r="SH26" s="308">
        <v>1788069.69</v>
      </c>
      <c r="SI26" s="308">
        <v>4645682.62</v>
      </c>
      <c r="SJ26" s="308">
        <v>271803.27999999997</v>
      </c>
      <c r="SK26" s="308">
        <v>9962421.6600000001</v>
      </c>
      <c r="SL26" s="308">
        <v>3394723.56</v>
      </c>
      <c r="SM26" s="308">
        <v>2738470.5100000002</v>
      </c>
      <c r="SN26" s="308">
        <v>4236809.6399999997</v>
      </c>
      <c r="SO26" s="308">
        <v>2973981.8400000003</v>
      </c>
      <c r="SP26" s="308">
        <v>2516294.59</v>
      </c>
      <c r="SQ26" s="308">
        <v>2167659.67</v>
      </c>
      <c r="SR26" s="308">
        <v>884612.96</v>
      </c>
      <c r="SS26" s="308">
        <v>26938313.679999996</v>
      </c>
      <c r="ST26" s="308">
        <v>1358427.02</v>
      </c>
      <c r="SU26" s="308">
        <v>2643231.3400000003</v>
      </c>
      <c r="SV26" s="308">
        <v>2011169.61</v>
      </c>
      <c r="SW26" s="308">
        <v>853094.33000000007</v>
      </c>
      <c r="SX26" s="308">
        <v>964455.26</v>
      </c>
      <c r="SY26" s="308">
        <v>1441106.83</v>
      </c>
      <c r="SZ26" s="308">
        <v>4861148.26</v>
      </c>
      <c r="TA26" s="308">
        <v>1608274.11</v>
      </c>
      <c r="TB26" s="308">
        <v>1144711.75</v>
      </c>
      <c r="TC26" s="308">
        <v>1847608.8099999998</v>
      </c>
      <c r="TD26" s="308">
        <v>2928113.0399999996</v>
      </c>
      <c r="TE26" s="308">
        <v>1297754.77</v>
      </c>
      <c r="TF26" s="308">
        <v>927075.49</v>
      </c>
      <c r="TG26" s="308">
        <v>39306512.030000001</v>
      </c>
      <c r="TH26" s="308">
        <v>1861001.9000000001</v>
      </c>
      <c r="TI26" s="308">
        <v>1835160.14</v>
      </c>
      <c r="TJ26" s="308">
        <v>4636362.6499999994</v>
      </c>
      <c r="TK26" s="308">
        <v>4315351.5199999996</v>
      </c>
      <c r="TL26" s="308">
        <v>2476776.12</v>
      </c>
      <c r="TM26" s="308">
        <v>635519.47</v>
      </c>
      <c r="TN26" s="308">
        <v>7400725.209999999</v>
      </c>
      <c r="TO26" s="308">
        <v>2027732.3</v>
      </c>
      <c r="TP26" s="308">
        <v>4626900.91</v>
      </c>
      <c r="TQ26" s="308">
        <v>3742164.24</v>
      </c>
      <c r="TR26" s="308">
        <v>1772875.85</v>
      </c>
      <c r="TS26" s="308">
        <v>1278357.26</v>
      </c>
      <c r="TT26" s="308">
        <v>2122415.0300000003</v>
      </c>
      <c r="TU26" s="308">
        <v>1862869.03</v>
      </c>
      <c r="TV26" s="308">
        <v>1539179.33</v>
      </c>
      <c r="TW26" s="308">
        <v>15122416.359999999</v>
      </c>
      <c r="TX26" s="308">
        <v>2149010.54</v>
      </c>
      <c r="TY26" s="308">
        <v>18102093.469999999</v>
      </c>
      <c r="TZ26" s="308">
        <v>4058845.31</v>
      </c>
      <c r="UA26" s="308">
        <v>1750035.89</v>
      </c>
      <c r="UB26" s="308">
        <v>1720023.06</v>
      </c>
      <c r="UC26" s="308">
        <v>14930081.170000002</v>
      </c>
      <c r="UD26" s="308">
        <v>1019477.35</v>
      </c>
      <c r="UE26" s="308">
        <v>562225.99</v>
      </c>
      <c r="UF26" s="308">
        <v>1196055.2999999998</v>
      </c>
      <c r="UG26" s="308">
        <v>762544.46</v>
      </c>
      <c r="UH26" s="308">
        <v>17910978.600000001</v>
      </c>
      <c r="UI26" s="308">
        <v>5473696.2000000002</v>
      </c>
      <c r="UJ26" s="308">
        <v>2884279.6700000004</v>
      </c>
      <c r="UK26" s="308">
        <v>3857765.25</v>
      </c>
      <c r="UL26" s="308">
        <v>2562785.59</v>
      </c>
      <c r="UM26" s="308">
        <v>2144158.4500000002</v>
      </c>
      <c r="UN26" s="308">
        <v>50610760.32</v>
      </c>
      <c r="UO26" s="308">
        <v>2664647.7599999998</v>
      </c>
      <c r="UP26" s="308">
        <v>2337595.46</v>
      </c>
      <c r="UQ26" s="308">
        <v>11875829.860000001</v>
      </c>
      <c r="UR26" s="308">
        <v>908333.84000000008</v>
      </c>
      <c r="US26" s="308">
        <v>2843687.35</v>
      </c>
      <c r="UT26" s="308">
        <v>6309171.5100000007</v>
      </c>
      <c r="UU26" s="308">
        <v>1723517.83</v>
      </c>
      <c r="UV26" s="308">
        <v>1921744.2500000002</v>
      </c>
      <c r="UW26" s="308">
        <v>2140248.13</v>
      </c>
      <c r="UX26" s="308">
        <v>3187598.2600000002</v>
      </c>
      <c r="UY26" s="308">
        <v>5078457.2</v>
      </c>
      <c r="UZ26" s="308">
        <v>3893883.1599999997</v>
      </c>
      <c r="VA26" s="308">
        <v>5335528.0100000007</v>
      </c>
      <c r="VB26" s="308">
        <v>1707483.1199999999</v>
      </c>
      <c r="VC26" s="308">
        <v>1741849.67</v>
      </c>
      <c r="VD26" s="308">
        <v>1305550.9600000002</v>
      </c>
      <c r="VE26" s="308">
        <v>1671662.4599999997</v>
      </c>
      <c r="VF26" s="308">
        <v>6732033.4300000006</v>
      </c>
      <c r="VG26" s="308">
        <v>767101.79</v>
      </c>
      <c r="VH26" s="308">
        <v>689937.41999999993</v>
      </c>
      <c r="VI26" s="308">
        <v>677164.45</v>
      </c>
      <c r="VJ26" s="308">
        <v>32140376.389999997</v>
      </c>
      <c r="VK26" s="308">
        <v>2620841.41</v>
      </c>
      <c r="VL26" s="308">
        <v>2764936.75</v>
      </c>
      <c r="VM26" s="308">
        <v>4612566.09</v>
      </c>
      <c r="VN26" s="308">
        <v>4751915.0999999996</v>
      </c>
      <c r="VO26" s="308">
        <v>3975783.88</v>
      </c>
      <c r="VP26" s="308">
        <v>6093308.54</v>
      </c>
      <c r="VQ26" s="308">
        <v>3267288.7</v>
      </c>
      <c r="VR26" s="308">
        <v>2603106.8299999996</v>
      </c>
      <c r="VS26" s="308">
        <v>11086219.030000001</v>
      </c>
      <c r="VT26" s="308">
        <v>2467174.38</v>
      </c>
      <c r="VU26" s="308">
        <v>3998390.4299999997</v>
      </c>
      <c r="VV26" s="308">
        <v>2714553.21</v>
      </c>
      <c r="VW26" s="308">
        <v>1926670.3399999999</v>
      </c>
      <c r="VX26" s="308">
        <v>2056158.6099999999</v>
      </c>
      <c r="VY26" s="308">
        <v>99380471.230000004</v>
      </c>
      <c r="VZ26" s="308">
        <v>5484098.1900000004</v>
      </c>
      <c r="WA26" s="308">
        <v>3751479.86</v>
      </c>
      <c r="WB26" s="308">
        <v>3176261.7899999996</v>
      </c>
      <c r="WC26" s="308">
        <v>2118261.89</v>
      </c>
      <c r="WD26" s="308">
        <v>4110366.85</v>
      </c>
      <c r="WE26" s="308">
        <v>4462504.7300000004</v>
      </c>
      <c r="WF26" s="308">
        <v>6229360.8000000007</v>
      </c>
      <c r="WG26" s="308">
        <v>3598191.6100000003</v>
      </c>
      <c r="WH26" s="308">
        <v>4689017.3</v>
      </c>
      <c r="WI26" s="308">
        <v>3465117.27</v>
      </c>
      <c r="WJ26" s="308">
        <v>8722941.3800000008</v>
      </c>
      <c r="WK26" s="308">
        <v>3920002.4599999995</v>
      </c>
      <c r="WL26" s="308">
        <v>7327953.5599999996</v>
      </c>
      <c r="WM26" s="308">
        <v>8832635.8300000001</v>
      </c>
      <c r="WN26" s="308">
        <v>3414280.9299999997</v>
      </c>
      <c r="WO26" s="308">
        <v>4605439.8900000006</v>
      </c>
      <c r="WP26" s="308">
        <v>5482355.3099999996</v>
      </c>
      <c r="WQ26" s="308">
        <v>2315464.4</v>
      </c>
      <c r="WR26" s="308">
        <v>8201119.4799999995</v>
      </c>
      <c r="WS26" s="308">
        <v>14885568.039999999</v>
      </c>
      <c r="WT26" s="308">
        <v>3091420.9799999995</v>
      </c>
      <c r="WU26" s="308">
        <v>2032384.54</v>
      </c>
      <c r="WV26" s="308">
        <v>1738152.59</v>
      </c>
      <c r="WW26" s="308">
        <v>2667373.6199999996</v>
      </c>
      <c r="WX26" s="308">
        <v>2041731.1900000002</v>
      </c>
      <c r="WY26" s="308">
        <v>1544795.49</v>
      </c>
      <c r="WZ26" s="308">
        <v>2123133.0499999998</v>
      </c>
      <c r="XA26" s="308">
        <v>10870676.43</v>
      </c>
      <c r="XB26" s="308">
        <v>1970506.05</v>
      </c>
      <c r="XC26" s="308">
        <v>356684.56</v>
      </c>
      <c r="XD26" s="308">
        <v>850659.97</v>
      </c>
      <c r="XE26" s="308">
        <v>693765.04</v>
      </c>
      <c r="XF26" s="308">
        <v>41216059.410000004</v>
      </c>
      <c r="XG26" s="308">
        <v>4102870</v>
      </c>
      <c r="XH26" s="308">
        <v>4171794.8300000005</v>
      </c>
      <c r="XI26" s="308">
        <v>15043323.850000001</v>
      </c>
      <c r="XJ26" s="308">
        <v>3661786.8899999997</v>
      </c>
      <c r="XK26" s="308">
        <v>4501526.8</v>
      </c>
      <c r="XL26" s="308">
        <v>5507876.6400000006</v>
      </c>
      <c r="XM26" s="308">
        <v>3313708.53</v>
      </c>
      <c r="XN26" s="308">
        <v>3248811.6700000004</v>
      </c>
      <c r="XO26" s="308">
        <v>7713045.2500000009</v>
      </c>
      <c r="XP26" s="308">
        <v>4076220.89</v>
      </c>
      <c r="XQ26" s="308">
        <v>2356948.6100000003</v>
      </c>
      <c r="XR26" s="308">
        <v>1995929.1099999999</v>
      </c>
      <c r="XS26" s="308">
        <v>2776575.65</v>
      </c>
      <c r="XT26" s="308">
        <v>2163033.4700000002</v>
      </c>
      <c r="XU26" s="308">
        <v>2160795.42</v>
      </c>
      <c r="XV26" s="308">
        <v>1443386.0499999998</v>
      </c>
      <c r="XW26" s="308">
        <v>2060525.75</v>
      </c>
      <c r="XX26" s="308">
        <v>2380497.5299999998</v>
      </c>
      <c r="XY26" s="308">
        <v>1878082.29</v>
      </c>
      <c r="XZ26" s="308">
        <v>1640007.74</v>
      </c>
      <c r="YA26" s="308">
        <v>1228749.3599999999</v>
      </c>
      <c r="YB26" s="308">
        <v>1425713.91</v>
      </c>
      <c r="YC26" s="308">
        <v>45585087.440000005</v>
      </c>
      <c r="YD26" s="308">
        <v>3054996.34</v>
      </c>
      <c r="YE26" s="308">
        <v>5886750.1499999994</v>
      </c>
      <c r="YF26" s="308">
        <v>2783239.3899999997</v>
      </c>
      <c r="YG26" s="308">
        <v>10887652.23</v>
      </c>
      <c r="YH26" s="308">
        <v>2450680.2999999998</v>
      </c>
      <c r="YI26" s="308">
        <v>5752620.1500000004</v>
      </c>
      <c r="YJ26" s="308">
        <v>2475513.42</v>
      </c>
      <c r="YK26" s="308">
        <v>7404743.3499999996</v>
      </c>
      <c r="YL26" s="308">
        <v>7717145.9099999992</v>
      </c>
      <c r="YM26" s="308">
        <v>3595155.1999999997</v>
      </c>
      <c r="YN26" s="308">
        <v>2935960.52</v>
      </c>
      <c r="YO26" s="308">
        <v>2042229.4600000002</v>
      </c>
      <c r="YP26" s="308">
        <v>1996468.23</v>
      </c>
      <c r="YQ26" s="308">
        <v>1084497.51</v>
      </c>
      <c r="YR26" s="308">
        <v>1140922.27</v>
      </c>
      <c r="YS26" s="308">
        <v>1053324.3999999999</v>
      </c>
      <c r="YT26" s="308">
        <v>18528808.030000001</v>
      </c>
      <c r="YU26" s="308">
        <v>1370258.46</v>
      </c>
      <c r="YV26" s="308">
        <v>1468452.6700000002</v>
      </c>
      <c r="YW26" s="308">
        <v>1407914.94</v>
      </c>
      <c r="YX26" s="308">
        <v>1846774.13</v>
      </c>
      <c r="YY26" s="308">
        <v>1042552.64</v>
      </c>
      <c r="YZ26" s="308">
        <v>1344362.28</v>
      </c>
      <c r="ZA26" s="308">
        <v>20907634.199999999</v>
      </c>
      <c r="ZB26" s="308">
        <v>1380733.42</v>
      </c>
      <c r="ZC26" s="308">
        <v>2792365.2699999996</v>
      </c>
      <c r="ZD26" s="308">
        <v>2490294.3199999998</v>
      </c>
      <c r="ZE26" s="308">
        <v>1488349.58</v>
      </c>
      <c r="ZF26" s="308">
        <v>2223824.11</v>
      </c>
      <c r="ZG26" s="308">
        <v>1093833.6300000001</v>
      </c>
      <c r="ZH26" s="308">
        <v>1211275.7200000002</v>
      </c>
      <c r="ZI26" s="308">
        <v>7582603.830000001</v>
      </c>
      <c r="ZJ26" s="308">
        <v>34842482.400000006</v>
      </c>
      <c r="ZK26" s="308">
        <v>1673999.58</v>
      </c>
      <c r="ZL26" s="308">
        <v>3980481.2199999997</v>
      </c>
      <c r="ZM26" s="308">
        <v>11525080.689999999</v>
      </c>
      <c r="ZN26" s="308">
        <v>7107954.1900000004</v>
      </c>
      <c r="ZO26" s="308">
        <v>1592980.94</v>
      </c>
      <c r="ZP26" s="308">
        <v>2863160.6399999997</v>
      </c>
      <c r="ZQ26" s="308">
        <v>4820107.68</v>
      </c>
      <c r="ZR26" s="308">
        <v>4082151.5</v>
      </c>
      <c r="ZS26" s="308">
        <v>5942063.5999999996</v>
      </c>
      <c r="ZT26" s="308">
        <v>245736.6</v>
      </c>
      <c r="ZU26" s="308">
        <v>2046632.86</v>
      </c>
      <c r="ZV26" s="308">
        <v>1594663.06</v>
      </c>
      <c r="ZW26" s="308">
        <v>2387481.0100000002</v>
      </c>
      <c r="ZX26" s="308">
        <v>2029910.66</v>
      </c>
      <c r="ZY26" s="308">
        <v>1914601.2999999998</v>
      </c>
      <c r="ZZ26" s="308">
        <v>2615513.3800000004</v>
      </c>
      <c r="AAA26" s="308">
        <v>1704458.01</v>
      </c>
      <c r="AAB26" s="308">
        <v>1925421.1300000001</v>
      </c>
      <c r="AAC26" s="308">
        <v>1307418.0799999998</v>
      </c>
      <c r="AAD26" s="308">
        <v>850086.28</v>
      </c>
      <c r="AAE26" s="308">
        <v>781950.72000000009</v>
      </c>
      <c r="AAF26" s="308">
        <v>19128925.43</v>
      </c>
      <c r="AAG26" s="308">
        <v>1832287.33</v>
      </c>
      <c r="AAH26" s="308">
        <v>2448735.84</v>
      </c>
      <c r="AAI26" s="308">
        <v>1079789.96</v>
      </c>
      <c r="AAJ26" s="308">
        <v>1769896.4899999998</v>
      </c>
      <c r="AAK26" s="308">
        <v>2377420.02</v>
      </c>
      <c r="AAL26" s="308">
        <v>1753831.35</v>
      </c>
      <c r="AAM26" s="308">
        <v>69296046.709999993</v>
      </c>
      <c r="AAN26" s="308">
        <v>2844963.21</v>
      </c>
      <c r="AAO26" s="308">
        <v>1887845.0099999998</v>
      </c>
      <c r="AAP26" s="308">
        <v>3731370.81</v>
      </c>
      <c r="AAQ26" s="308">
        <v>4622409.7</v>
      </c>
      <c r="AAR26" s="308">
        <v>1930179.52</v>
      </c>
      <c r="AAS26" s="308">
        <v>3591514.34</v>
      </c>
      <c r="AAT26" s="308">
        <v>3953063.02</v>
      </c>
      <c r="AAU26" s="308">
        <v>5785120.0099999998</v>
      </c>
      <c r="AAV26" s="308">
        <v>2353169.85</v>
      </c>
      <c r="AAW26" s="308">
        <v>2950144.77</v>
      </c>
      <c r="AAX26" s="308">
        <v>10678115.449999999</v>
      </c>
      <c r="AAY26" s="308">
        <v>7493107.7599999998</v>
      </c>
      <c r="AAZ26" s="308">
        <v>1390815.27</v>
      </c>
      <c r="ABA26" s="308">
        <v>1800336.1400000001</v>
      </c>
      <c r="ABB26" s="308">
        <v>2153615.48</v>
      </c>
      <c r="ABC26" s="308">
        <v>1515835.07</v>
      </c>
      <c r="ABD26" s="308">
        <v>2572727.4900000002</v>
      </c>
      <c r="ABE26" s="308">
        <v>1644224.7299999997</v>
      </c>
      <c r="ABF26" s="308">
        <v>15891311.540000001</v>
      </c>
      <c r="ABG26" s="308">
        <v>9951671.7300000004</v>
      </c>
      <c r="ABH26" s="308">
        <v>1142469.8500000001</v>
      </c>
      <c r="ABI26" s="308">
        <v>1188955.9500000002</v>
      </c>
      <c r="ABJ26" s="308">
        <v>1027242.77</v>
      </c>
      <c r="ABK26" s="308">
        <v>786329.08</v>
      </c>
      <c r="ABL26" s="308">
        <v>829415.71</v>
      </c>
      <c r="ABM26" s="308">
        <v>22338174.59</v>
      </c>
      <c r="ABN26" s="308">
        <v>2695133.2100000004</v>
      </c>
      <c r="ABO26" s="308">
        <v>1280553.1800000002</v>
      </c>
      <c r="ABP26" s="308">
        <v>3395563.8899999997</v>
      </c>
      <c r="ABQ26" s="308">
        <v>3168689.98</v>
      </c>
      <c r="ABR26" s="308">
        <v>1841613.27</v>
      </c>
      <c r="ABS26" s="308">
        <v>1422437.7</v>
      </c>
      <c r="ABT26" s="308">
        <v>2546006.77</v>
      </c>
      <c r="ABU26" s="308">
        <v>601039.71</v>
      </c>
      <c r="ABV26" s="308">
        <v>23949253.149999999</v>
      </c>
      <c r="ABW26" s="308">
        <v>1634953.53</v>
      </c>
      <c r="ABX26" s="308">
        <v>3374458.79</v>
      </c>
      <c r="ABY26" s="308">
        <v>1812234.9099999997</v>
      </c>
      <c r="ABZ26" s="308">
        <v>1529331.21</v>
      </c>
      <c r="ACA26" s="308">
        <v>5277725.83</v>
      </c>
      <c r="ACB26" s="308">
        <v>1717113.84</v>
      </c>
      <c r="ACC26" s="308">
        <v>1818367.3199999998</v>
      </c>
      <c r="ACD26" s="308">
        <v>1417785.49</v>
      </c>
      <c r="ACE26" s="308">
        <v>3387765.11</v>
      </c>
      <c r="ACF26" s="308">
        <v>1730037.82</v>
      </c>
      <c r="ACG26" s="308">
        <v>40344121.119999997</v>
      </c>
      <c r="ACH26" s="308">
        <v>1825667.2899999998</v>
      </c>
      <c r="ACI26" s="308">
        <v>2156684.5699999998</v>
      </c>
      <c r="ACJ26" s="308">
        <v>3952614.3600000003</v>
      </c>
      <c r="ACK26" s="308">
        <v>1963849.58</v>
      </c>
      <c r="ACL26" s="308">
        <v>2158485.0700000003</v>
      </c>
      <c r="ACM26" s="308">
        <v>3496712.78</v>
      </c>
      <c r="ACN26" s="308">
        <v>10372815.460000001</v>
      </c>
      <c r="ACO26" s="308">
        <v>16985654.399999999</v>
      </c>
      <c r="ACP26" s="308">
        <v>1920436.98</v>
      </c>
      <c r="ACQ26" s="308">
        <v>3075191.6100000003</v>
      </c>
      <c r="ACR26" s="308">
        <v>4493769.55</v>
      </c>
      <c r="ACS26" s="308">
        <v>2733018.98</v>
      </c>
      <c r="ACT26" s="308">
        <v>12320284.299999999</v>
      </c>
      <c r="ACU26" s="308">
        <v>2445878.89</v>
      </c>
      <c r="ACV26" s="308">
        <v>2401084.5099999998</v>
      </c>
      <c r="ACW26" s="308">
        <v>1769603.85</v>
      </c>
      <c r="ACX26" s="308">
        <v>1237692.48</v>
      </c>
      <c r="ACY26" s="308">
        <v>1587589.5</v>
      </c>
      <c r="ACZ26" s="308">
        <v>576946.9</v>
      </c>
      <c r="ADA26" s="308">
        <v>786460.48</v>
      </c>
      <c r="ADB26" s="308">
        <v>672803.42999999993</v>
      </c>
      <c r="ADC26" s="308">
        <v>631006.52</v>
      </c>
      <c r="ADD26" s="308">
        <v>11806261.119999997</v>
      </c>
      <c r="ADE26" s="308">
        <v>9139359.0700000003</v>
      </c>
      <c r="ADF26" s="308">
        <v>1072377.8599999999</v>
      </c>
      <c r="ADG26" s="308">
        <v>1038474.4500000001</v>
      </c>
      <c r="ADH26" s="308">
        <v>2079839.55</v>
      </c>
      <c r="ADI26" s="308">
        <v>688253.5</v>
      </c>
      <c r="ADJ26" s="308">
        <v>1586398.29</v>
      </c>
      <c r="ADK26" s="308">
        <v>1644478.52</v>
      </c>
      <c r="ADL26" s="308">
        <v>2188079.7399999998</v>
      </c>
      <c r="ADM26" s="308">
        <v>41719707.899999999</v>
      </c>
      <c r="ADN26" s="308">
        <v>8955719.370000001</v>
      </c>
      <c r="ADO26" s="308">
        <v>4849876.41</v>
      </c>
      <c r="ADP26" s="308">
        <v>16533963.299999999</v>
      </c>
      <c r="ADQ26" s="308">
        <v>922413.17</v>
      </c>
      <c r="ADR26" s="308">
        <v>1360465.6600000001</v>
      </c>
      <c r="ADS26" s="308">
        <v>2503296.1</v>
      </c>
      <c r="ADT26" s="308">
        <v>1265483.49</v>
      </c>
      <c r="ADU26" s="308">
        <v>38121058.470000006</v>
      </c>
      <c r="ADV26" s="308">
        <v>11129888.4</v>
      </c>
      <c r="ADW26" s="308">
        <v>7181646.3600000003</v>
      </c>
      <c r="ADX26" s="308">
        <v>2738583.89</v>
      </c>
      <c r="ADY26" s="308">
        <v>1991166.0099999998</v>
      </c>
      <c r="ADZ26" s="308">
        <v>2970020.5000000005</v>
      </c>
      <c r="AEA26" s="308">
        <v>2797027.7</v>
      </c>
      <c r="AEB26" s="308">
        <v>2877984.8800000004</v>
      </c>
      <c r="AEC26" s="308">
        <v>2081653.74</v>
      </c>
      <c r="AED26" s="308">
        <v>1871097.17</v>
      </c>
      <c r="AEE26" s="308">
        <v>2791366.96</v>
      </c>
      <c r="AEF26" s="308">
        <v>4471576.99</v>
      </c>
      <c r="AEG26" s="308">
        <v>1895170.56</v>
      </c>
      <c r="AEH26" s="308">
        <v>2457441.35</v>
      </c>
      <c r="AEI26" s="308">
        <v>3434276.1999999997</v>
      </c>
      <c r="AEJ26" s="308">
        <v>2879974.76</v>
      </c>
      <c r="AEK26" s="308">
        <v>2040936.9100000001</v>
      </c>
      <c r="AEL26" s="308">
        <v>5142794.96</v>
      </c>
      <c r="AEM26" s="308">
        <v>1623495.4600000002</v>
      </c>
      <c r="AEN26" s="308">
        <v>2871493.87</v>
      </c>
      <c r="AEO26" s="308">
        <v>24240737.909999996</v>
      </c>
      <c r="AEP26" s="308">
        <v>3203406.0300000003</v>
      </c>
      <c r="AEQ26" s="308">
        <v>3486734.69</v>
      </c>
      <c r="AER26" s="308">
        <v>1936377.53</v>
      </c>
      <c r="AES26" s="308">
        <v>2217770.39</v>
      </c>
      <c r="AET26" s="308">
        <v>5609935.0599999996</v>
      </c>
      <c r="AEU26" s="308">
        <v>1505844.2</v>
      </c>
      <c r="AEV26" s="308">
        <v>2523414.5099999998</v>
      </c>
      <c r="AEW26" s="308">
        <v>1789929.89</v>
      </c>
      <c r="AEX26" s="308">
        <v>1022769.9199999999</v>
      </c>
      <c r="AEY26" s="308">
        <v>21443820.099999998</v>
      </c>
      <c r="AEZ26" s="308">
        <v>18370051.170000002</v>
      </c>
      <c r="AFA26" s="308">
        <v>2993837.28</v>
      </c>
      <c r="AFB26" s="308">
        <v>2519715.3600000003</v>
      </c>
      <c r="AFC26" s="308">
        <v>4737114.2699999996</v>
      </c>
      <c r="AFD26" s="308">
        <v>4424854.76</v>
      </c>
      <c r="AFE26" s="308">
        <v>2626843.58</v>
      </c>
      <c r="AFF26" s="308">
        <v>3141831.16</v>
      </c>
      <c r="AFG26" s="308">
        <v>2103675.08</v>
      </c>
      <c r="AFH26" s="308">
        <v>2038313.8599999999</v>
      </c>
      <c r="AFI26" s="308">
        <v>2561125.79</v>
      </c>
      <c r="AFJ26" s="308">
        <v>1750816.56</v>
      </c>
      <c r="AFK26" s="308">
        <v>2355904.94</v>
      </c>
      <c r="AFL26" s="308">
        <v>19650719.939999998</v>
      </c>
      <c r="AFM26" s="308">
        <v>3731289.96</v>
      </c>
      <c r="AFN26" s="308">
        <v>2590416.25</v>
      </c>
      <c r="AFO26" s="308">
        <v>1686483.8</v>
      </c>
      <c r="AFP26" s="308">
        <v>2495402.81</v>
      </c>
      <c r="AFQ26" s="308">
        <v>1956318.66</v>
      </c>
      <c r="AFR26" s="308">
        <v>1580074.35</v>
      </c>
      <c r="AFS26" s="308">
        <v>3510378.9299999997</v>
      </c>
      <c r="AFT26" s="308">
        <v>3494883.32</v>
      </c>
      <c r="AFU26" s="308">
        <v>1888798.57</v>
      </c>
      <c r="AFV26" s="308">
        <v>3411945.0300000003</v>
      </c>
      <c r="AFW26" s="308">
        <v>1897427.47</v>
      </c>
      <c r="AFX26" s="308">
        <v>33693124.799999997</v>
      </c>
      <c r="AFY26" s="308">
        <v>1140361.44</v>
      </c>
      <c r="AFZ26" s="308">
        <v>2162551.91</v>
      </c>
      <c r="AGA26" s="308">
        <v>1755911.8099999998</v>
      </c>
      <c r="AGB26" s="308">
        <v>4239586.9800000004</v>
      </c>
      <c r="AGC26" s="308">
        <v>2330412.7799999998</v>
      </c>
      <c r="AGD26" s="308">
        <v>1193907.42</v>
      </c>
      <c r="AGE26" s="308">
        <v>2048577.19</v>
      </c>
      <c r="AGF26" s="308">
        <v>1856086.9300000002</v>
      </c>
      <c r="AGG26" s="308">
        <v>2185653.37</v>
      </c>
      <c r="AGH26" s="308">
        <v>1301187.46</v>
      </c>
      <c r="AGI26" s="308">
        <v>22297920.27</v>
      </c>
      <c r="AGJ26" s="308">
        <v>6846653.1600000011</v>
      </c>
      <c r="AGK26" s="308">
        <v>2685576.19</v>
      </c>
      <c r="AGL26" s="308">
        <v>1731523.43</v>
      </c>
      <c r="AGM26" s="308">
        <v>4629848.63</v>
      </c>
      <c r="AGN26" s="308">
        <v>2891001.32</v>
      </c>
      <c r="AGO26" s="308">
        <v>1575969.61</v>
      </c>
      <c r="AGP26" s="308">
        <v>1498176.3199999998</v>
      </c>
      <c r="AGQ26" s="308">
        <v>46906288.219999999</v>
      </c>
      <c r="AGR26" s="308">
        <v>31383073.229999997</v>
      </c>
      <c r="AGS26" s="308">
        <v>1867604.3599999999</v>
      </c>
      <c r="AGT26" s="308">
        <v>3230663.6</v>
      </c>
      <c r="AGU26" s="308">
        <v>6798286.5199999996</v>
      </c>
      <c r="AGV26" s="308">
        <v>3482580.24</v>
      </c>
      <c r="AGW26" s="308">
        <v>3310720.4999999995</v>
      </c>
      <c r="AGX26" s="308">
        <v>3834346.5400000005</v>
      </c>
      <c r="AGY26" s="308">
        <v>1448009.6199999999</v>
      </c>
      <c r="AGZ26" s="308">
        <v>2488109.17</v>
      </c>
      <c r="AHA26" s="308">
        <v>3137090.23</v>
      </c>
      <c r="AHB26" s="308">
        <v>1802540.88</v>
      </c>
      <c r="AHC26" s="308">
        <v>1565848.93</v>
      </c>
      <c r="AHD26" s="308">
        <v>2304342.12</v>
      </c>
      <c r="AHE26" s="308">
        <v>1886033.63</v>
      </c>
      <c r="AHF26" s="308">
        <v>2471168.1100000003</v>
      </c>
      <c r="AHG26" s="308">
        <v>1806305.02</v>
      </c>
      <c r="AHH26" s="308">
        <v>15545352.059999999</v>
      </c>
      <c r="AHI26" s="308">
        <v>1470711.0899999999</v>
      </c>
      <c r="AHJ26" s="308">
        <v>1962561.97</v>
      </c>
      <c r="AHK26" s="308">
        <v>1888369.24</v>
      </c>
      <c r="AHL26" s="308">
        <v>4266744.3</v>
      </c>
      <c r="AHM26" s="308">
        <v>1716186.98</v>
      </c>
      <c r="AHN26" s="308">
        <v>898447.32000000007</v>
      </c>
      <c r="AHO26" s="308">
        <v>5039280340.1898975</v>
      </c>
    </row>
    <row r="27" spans="1:899" ht="21" x14ac:dyDescent="0.4">
      <c r="A27" s="297" t="s">
        <v>37</v>
      </c>
      <c r="B27" s="297" t="s">
        <v>38</v>
      </c>
      <c r="C27" s="308">
        <v>92505039</v>
      </c>
      <c r="D27" s="308">
        <v>6197983.6099999994</v>
      </c>
      <c r="E27" s="308">
        <v>14502882.75</v>
      </c>
      <c r="F27" s="308">
        <v>2559869.5100000002</v>
      </c>
      <c r="G27" s="308">
        <v>14998118.5</v>
      </c>
      <c r="H27" s="308">
        <v>4521299.05</v>
      </c>
      <c r="I27" s="308">
        <v>9247204.9800000004</v>
      </c>
      <c r="J27" s="308">
        <v>6729996.0499999998</v>
      </c>
      <c r="K27" s="308">
        <v>8026883.3700000001</v>
      </c>
      <c r="L27" s="308">
        <v>4465946.25</v>
      </c>
      <c r="M27" s="308">
        <v>3838534.3800000004</v>
      </c>
      <c r="N27" s="308">
        <v>2792800.96</v>
      </c>
      <c r="O27" s="308">
        <v>5210475.8600000003</v>
      </c>
      <c r="P27" s="308">
        <v>2429788.2800000003</v>
      </c>
      <c r="Q27" s="308">
        <v>2749421.84</v>
      </c>
      <c r="R27" s="308">
        <v>5533798.1699999999</v>
      </c>
      <c r="S27" s="308">
        <v>5360899.76</v>
      </c>
      <c r="T27" s="308">
        <v>1310561.45</v>
      </c>
      <c r="U27" s="308">
        <v>43796359.749999993</v>
      </c>
      <c r="V27" s="308">
        <v>10931088.9</v>
      </c>
      <c r="W27" s="308">
        <v>4600852.08</v>
      </c>
      <c r="X27" s="308">
        <v>4287955.8199999994</v>
      </c>
      <c r="Y27" s="308">
        <v>3222094.25</v>
      </c>
      <c r="Z27" s="308">
        <v>3485119.1999999997</v>
      </c>
      <c r="AA27" s="308">
        <v>2154152.7599999998</v>
      </c>
      <c r="AB27" s="308">
        <v>10786019.08</v>
      </c>
      <c r="AC27" s="308">
        <v>8209863.2299999995</v>
      </c>
      <c r="AD27" s="308">
        <v>2179158.02</v>
      </c>
      <c r="AE27" s="308">
        <v>9428310.2200000007</v>
      </c>
      <c r="AF27" s="308">
        <v>1467273.03</v>
      </c>
      <c r="AG27" s="308">
        <v>11103306.51</v>
      </c>
      <c r="AH27" s="308">
        <v>1971414.33</v>
      </c>
      <c r="AI27" s="308">
        <v>2789599.6700000004</v>
      </c>
      <c r="AJ27" s="308">
        <v>2072084.43</v>
      </c>
      <c r="AK27" s="308">
        <v>7432475.6699999999</v>
      </c>
      <c r="AL27" s="308">
        <v>3124869.0500000003</v>
      </c>
      <c r="AM27" s="308">
        <v>3733336</v>
      </c>
      <c r="AN27" s="308">
        <v>4096079.3600000003</v>
      </c>
      <c r="AO27" s="308">
        <v>2637140.67</v>
      </c>
      <c r="AP27" s="308">
        <v>2046219.5</v>
      </c>
      <c r="AQ27" s="308">
        <v>1685257.17</v>
      </c>
      <c r="AR27" s="308">
        <v>2228282.4500000002</v>
      </c>
      <c r="AS27" s="308">
        <v>39071828.539999999</v>
      </c>
      <c r="AT27" s="308">
        <v>1674156.91</v>
      </c>
      <c r="AU27" s="308">
        <v>1379954.4</v>
      </c>
      <c r="AV27" s="308">
        <v>2400701.15</v>
      </c>
      <c r="AW27" s="308">
        <v>4047167.6599999997</v>
      </c>
      <c r="AX27" s="308">
        <v>4657490.6899999995</v>
      </c>
      <c r="AY27" s="308">
        <v>1788433.49</v>
      </c>
      <c r="AZ27" s="308">
        <v>2769275.37</v>
      </c>
      <c r="BA27" s="308">
        <v>1158158.6299999999</v>
      </c>
      <c r="BB27" s="308">
        <v>1348852.9200000002</v>
      </c>
      <c r="BC27" s="308">
        <v>1720456.9300000002</v>
      </c>
      <c r="BD27" s="308">
        <v>1438137.19</v>
      </c>
      <c r="BE27" s="308">
        <v>6531923.620000001</v>
      </c>
      <c r="BF27" s="308">
        <v>1343</v>
      </c>
      <c r="BG27" s="308">
        <v>390954.45</v>
      </c>
      <c r="BH27" s="308">
        <v>15914845.309999999</v>
      </c>
      <c r="BI27" s="308">
        <v>18250646.759999998</v>
      </c>
      <c r="BJ27" s="308">
        <v>2974730.61</v>
      </c>
      <c r="BK27" s="308">
        <v>1687705.33</v>
      </c>
      <c r="BL27" s="308">
        <v>2952471.59</v>
      </c>
      <c r="BM27" s="308">
        <v>3326898.55</v>
      </c>
      <c r="BN27" s="308">
        <v>2050041.65</v>
      </c>
      <c r="BO27" s="308">
        <v>70686.8</v>
      </c>
      <c r="BP27" s="308">
        <v>25690</v>
      </c>
      <c r="BQ27" s="308">
        <v>32308255.399999999</v>
      </c>
      <c r="BR27" s="308">
        <v>3042266.04</v>
      </c>
      <c r="BS27" s="308">
        <v>3739690.4200000004</v>
      </c>
      <c r="BT27" s="308">
        <v>1829153.05</v>
      </c>
      <c r="BU27" s="308">
        <v>2417189.4899999998</v>
      </c>
      <c r="BV27" s="308">
        <v>2768851.9000000004</v>
      </c>
      <c r="BW27" s="308">
        <v>1925827.2599999998</v>
      </c>
      <c r="BX27" s="308">
        <v>2614027.6999999997</v>
      </c>
      <c r="BY27" s="308">
        <v>10904053.24</v>
      </c>
      <c r="BZ27" s="308">
        <v>2443183.92</v>
      </c>
      <c r="CA27" s="308">
        <v>4918453.53</v>
      </c>
      <c r="CB27" s="308">
        <v>7201942.04</v>
      </c>
      <c r="CC27" s="308">
        <v>2109178.0500000003</v>
      </c>
      <c r="CD27" s="308">
        <v>2420512.0099999998</v>
      </c>
      <c r="CE27" s="308">
        <v>2230860.89</v>
      </c>
      <c r="CF27" s="308">
        <v>56354779.789999999</v>
      </c>
      <c r="CG27" s="308">
        <v>3248908.88</v>
      </c>
      <c r="CH27" s="308">
        <v>6187684.9199999999</v>
      </c>
      <c r="CI27" s="308">
        <v>3876703.95</v>
      </c>
      <c r="CJ27" s="308">
        <v>2925530.5</v>
      </c>
      <c r="CK27" s="308">
        <v>1840360.2</v>
      </c>
      <c r="CL27" s="308">
        <v>3185006.43</v>
      </c>
      <c r="CM27" s="308">
        <v>3462708.84</v>
      </c>
      <c r="CN27" s="308">
        <v>1426850.34</v>
      </c>
      <c r="CO27" s="308">
        <v>2002828.69</v>
      </c>
      <c r="CP27" s="308">
        <v>3775603.3899999997</v>
      </c>
      <c r="CQ27" s="308">
        <v>2115377.2400000002</v>
      </c>
      <c r="CR27" s="308">
        <v>1734196.1400000001</v>
      </c>
      <c r="CS27" s="308">
        <v>35377816.460000001</v>
      </c>
      <c r="CT27" s="308">
        <v>1451676.69</v>
      </c>
      <c r="CU27" s="308">
        <v>1815488.92</v>
      </c>
      <c r="CV27" s="308">
        <v>2667414.48</v>
      </c>
      <c r="CW27" s="308">
        <v>2253690.12</v>
      </c>
      <c r="CX27" s="308">
        <v>2109150.94</v>
      </c>
      <c r="CY27" s="308">
        <v>2281942.5</v>
      </c>
      <c r="CZ27" s="308">
        <v>751845.99</v>
      </c>
      <c r="DA27" s="308">
        <v>21658287.550000001</v>
      </c>
      <c r="DB27" s="308">
        <v>22653767.419999998</v>
      </c>
      <c r="DC27" s="308">
        <v>2247906.2699999996</v>
      </c>
      <c r="DD27" s="308">
        <v>2242631.7699999996</v>
      </c>
      <c r="DE27" s="308">
        <v>10757385.580000002</v>
      </c>
      <c r="DF27" s="308">
        <v>6370565.8300000001</v>
      </c>
      <c r="DG27" s="308">
        <v>6607490.7600000007</v>
      </c>
      <c r="DH27" s="308">
        <v>19724260.030000001</v>
      </c>
      <c r="DI27" s="308">
        <v>1915974.1199999999</v>
      </c>
      <c r="DJ27" s="308">
        <v>64864015.769999996</v>
      </c>
      <c r="DK27" s="308">
        <v>4838727.6099999994</v>
      </c>
      <c r="DL27" s="308">
        <v>4297392.68</v>
      </c>
      <c r="DM27" s="308">
        <v>3322468.5599999996</v>
      </c>
      <c r="DN27" s="308">
        <v>4273485.1499999994</v>
      </c>
      <c r="DO27" s="308">
        <v>3952993.25</v>
      </c>
      <c r="DP27" s="308">
        <v>5683699.7200000007</v>
      </c>
      <c r="DQ27" s="308">
        <v>2597537.92</v>
      </c>
      <c r="DR27" s="308">
        <v>9519486.3300000001</v>
      </c>
      <c r="DS27" s="308">
        <v>49161043.790000007</v>
      </c>
      <c r="DT27" s="308">
        <v>3523764.36</v>
      </c>
      <c r="DU27" s="308">
        <v>11706686.07</v>
      </c>
      <c r="DV27" s="308">
        <v>17287574.5</v>
      </c>
      <c r="DW27" s="308">
        <v>3410956.98</v>
      </c>
      <c r="DX27" s="308">
        <v>11117581</v>
      </c>
      <c r="DY27" s="308">
        <v>6456741.6799999997</v>
      </c>
      <c r="DZ27" s="308">
        <v>2012867.33</v>
      </c>
      <c r="EA27" s="308">
        <v>2621816.7800000003</v>
      </c>
      <c r="EB27" s="308">
        <v>2897947.33</v>
      </c>
      <c r="EC27" s="308">
        <v>7206407.1000000006</v>
      </c>
      <c r="ED27" s="308">
        <v>18118651.960000001</v>
      </c>
      <c r="EE27" s="308">
        <v>14574137.810000001</v>
      </c>
      <c r="EF27" s="308">
        <v>2684371.37</v>
      </c>
      <c r="EG27" s="308">
        <v>2388785.8200000003</v>
      </c>
      <c r="EH27" s="308">
        <v>2602914.19</v>
      </c>
      <c r="EI27" s="308">
        <v>5980080.5800000001</v>
      </c>
      <c r="EJ27" s="308">
        <v>7650658.3799999999</v>
      </c>
      <c r="EK27" s="308">
        <v>1272387.52</v>
      </c>
      <c r="EL27" s="308">
        <v>2397951.7299999995</v>
      </c>
      <c r="EM27" s="308">
        <v>57089178.590000004</v>
      </c>
      <c r="EN27" s="308">
        <v>2389445.23</v>
      </c>
      <c r="EO27" s="308">
        <v>2524770.56</v>
      </c>
      <c r="EP27" s="308">
        <v>3018360.0399999996</v>
      </c>
      <c r="EQ27" s="308">
        <v>1727690.4099999997</v>
      </c>
      <c r="ER27" s="308">
        <v>1663825.34</v>
      </c>
      <c r="ES27" s="308">
        <v>5547388.3599999994</v>
      </c>
      <c r="ET27" s="308">
        <v>2731423.02</v>
      </c>
      <c r="EU27" s="308">
        <v>1941038.1800000002</v>
      </c>
      <c r="EV27" s="308">
        <v>27693490.920000006</v>
      </c>
      <c r="EW27" s="308">
        <v>1307272.69</v>
      </c>
      <c r="EX27" s="308">
        <v>2308059.13</v>
      </c>
      <c r="EY27" s="308">
        <v>6104165.2300000004</v>
      </c>
      <c r="EZ27" s="308">
        <v>12930631.52</v>
      </c>
      <c r="FA27" s="308">
        <v>8302465.1899999995</v>
      </c>
      <c r="FB27" s="308">
        <v>4124490.7699999996</v>
      </c>
      <c r="FC27" s="308">
        <v>3570534.2200000007</v>
      </c>
      <c r="FD27" s="308">
        <v>3438369.31</v>
      </c>
      <c r="FE27" s="308">
        <v>2822941.39</v>
      </c>
      <c r="FF27" s="308">
        <v>2307227.2999999998</v>
      </c>
      <c r="FG27" s="308">
        <v>1389934</v>
      </c>
      <c r="FH27" s="308">
        <v>18106215.77</v>
      </c>
      <c r="FI27" s="308">
        <v>2164829.44</v>
      </c>
      <c r="FJ27" s="308">
        <v>2884528.67</v>
      </c>
      <c r="FK27" s="308">
        <v>1346388.1300000001</v>
      </c>
      <c r="FL27" s="308">
        <v>3202071.96</v>
      </c>
      <c r="FM27" s="308">
        <v>2784515.08</v>
      </c>
      <c r="FN27" s="308">
        <v>991444.5</v>
      </c>
      <c r="FO27" s="308">
        <v>720951.82000000007</v>
      </c>
      <c r="FP27" s="308">
        <v>44683154.490000002</v>
      </c>
      <c r="FQ27" s="308">
        <v>1553710.6</v>
      </c>
      <c r="FR27" s="308">
        <v>4304493.4000000004</v>
      </c>
      <c r="FS27" s="308">
        <v>4837724.12</v>
      </c>
      <c r="FT27" s="308">
        <v>3898051.5100000002</v>
      </c>
      <c r="FU27" s="308">
        <v>2354900.7800000003</v>
      </c>
      <c r="FV27" s="308">
        <v>9827778.7300000004</v>
      </c>
      <c r="FW27" s="308">
        <v>5009421.5</v>
      </c>
      <c r="FX27" s="308">
        <v>6136777.8900000006</v>
      </c>
      <c r="FY27" s="308">
        <v>2577825.23</v>
      </c>
      <c r="FZ27" s="308">
        <v>8280735.4199999999</v>
      </c>
      <c r="GA27" s="308">
        <v>2800109.39</v>
      </c>
      <c r="GB27" s="308">
        <v>2283502.7599999998</v>
      </c>
      <c r="GC27" s="308">
        <v>990863.87</v>
      </c>
      <c r="GD27" s="308">
        <v>23927989.799999997</v>
      </c>
      <c r="GE27" s="308">
        <v>1768531.24</v>
      </c>
      <c r="GF27" s="308">
        <v>2105096.5</v>
      </c>
      <c r="GG27" s="308">
        <v>4886862.59</v>
      </c>
      <c r="GH27" s="308">
        <v>2921465.6900000004</v>
      </c>
      <c r="GI27" s="308">
        <v>2509999.4</v>
      </c>
      <c r="GJ27" s="308">
        <v>1770568.09</v>
      </c>
      <c r="GK27" s="308">
        <v>6252389.46</v>
      </c>
      <c r="GL27" s="308">
        <v>1221791.79</v>
      </c>
      <c r="GM27" s="308">
        <v>700143.74</v>
      </c>
      <c r="GN27" s="308">
        <v>809841.67999999993</v>
      </c>
      <c r="GO27" s="308">
        <v>782427.5199999999</v>
      </c>
      <c r="GP27" s="308">
        <v>10203281.890000001</v>
      </c>
      <c r="GQ27" s="308">
        <v>5843266.7599999998</v>
      </c>
      <c r="GR27" s="308">
        <v>2956046.8</v>
      </c>
      <c r="GS27" s="308">
        <v>6059895.3499999996</v>
      </c>
      <c r="GT27" s="308">
        <v>779770.35</v>
      </c>
      <c r="GU27" s="308">
        <v>3849858.4000000004</v>
      </c>
      <c r="GV27" s="308">
        <v>4613987.2</v>
      </c>
      <c r="GW27" s="308">
        <v>2047871.25</v>
      </c>
      <c r="GX27" s="308">
        <v>20780774.82</v>
      </c>
      <c r="GY27" s="308">
        <v>1992888.06</v>
      </c>
      <c r="GZ27" s="308">
        <v>7353689.5199999996</v>
      </c>
      <c r="HA27" s="308">
        <v>2475961.73</v>
      </c>
      <c r="HB27" s="308">
        <v>43176148.32</v>
      </c>
      <c r="HC27" s="308">
        <v>960756.11</v>
      </c>
      <c r="HD27" s="308">
        <v>3263041.8400000003</v>
      </c>
      <c r="HE27" s="308">
        <v>2692348.96</v>
      </c>
      <c r="HF27" s="308">
        <v>2235145.2199999997</v>
      </c>
      <c r="HG27" s="308">
        <v>3673241.6400000006</v>
      </c>
      <c r="HH27" s="308">
        <v>829834.62</v>
      </c>
      <c r="HI27" s="308">
        <v>31828972.259999998</v>
      </c>
      <c r="HJ27" s="308">
        <v>5473494.8599999994</v>
      </c>
      <c r="HK27" s="308">
        <v>6277131.0199999996</v>
      </c>
      <c r="HL27" s="308">
        <v>3727504.37</v>
      </c>
      <c r="HM27" s="308">
        <v>2541431.65</v>
      </c>
      <c r="HN27" s="308">
        <v>1993690.04</v>
      </c>
      <c r="HO27" s="308">
        <v>4727821.4700000007</v>
      </c>
      <c r="HP27" s="308">
        <v>1837538.2899999998</v>
      </c>
      <c r="HQ27" s="308">
        <v>37414229.960000001</v>
      </c>
      <c r="HR27" s="308">
        <v>13169574.470000001</v>
      </c>
      <c r="HS27" s="308">
        <v>3050371.13</v>
      </c>
      <c r="HT27" s="308">
        <v>2760467.17</v>
      </c>
      <c r="HU27" s="308">
        <v>2049891.9599999997</v>
      </c>
      <c r="HV27" s="308">
        <v>2329408.2599999998</v>
      </c>
      <c r="HW27" s="308">
        <v>5941226.5999999996</v>
      </c>
      <c r="HX27" s="308">
        <v>2873473.7600000002</v>
      </c>
      <c r="HY27" s="308">
        <v>2902319.99</v>
      </c>
      <c r="HZ27" s="308">
        <v>3325156.45</v>
      </c>
      <c r="IA27" s="308">
        <v>3172941.2399999998</v>
      </c>
      <c r="IB27" s="308">
        <v>3970130.5500000003</v>
      </c>
      <c r="IC27" s="308">
        <v>1160085.1099999999</v>
      </c>
      <c r="ID27" s="308">
        <v>2476585.41</v>
      </c>
      <c r="IE27" s="308">
        <v>1564089.25</v>
      </c>
      <c r="IF27" s="308">
        <v>2300015.58</v>
      </c>
      <c r="IG27" s="308">
        <v>35470396.459999993</v>
      </c>
      <c r="IH27" s="308">
        <v>12249150.449999999</v>
      </c>
      <c r="II27" s="308">
        <v>4065923.91</v>
      </c>
      <c r="IJ27" s="308">
        <v>8579518.790000001</v>
      </c>
      <c r="IK27" s="308">
        <v>7675250.6000000006</v>
      </c>
      <c r="IL27" s="308">
        <v>2851680.85</v>
      </c>
      <c r="IM27" s="308">
        <v>3120798.27</v>
      </c>
      <c r="IN27" s="308">
        <v>2056481.55</v>
      </c>
      <c r="IO27" s="308">
        <v>1702000.85</v>
      </c>
      <c r="IP27" s="308">
        <v>2541738.0099999998</v>
      </c>
      <c r="IQ27" s="308">
        <v>2671761.0199999996</v>
      </c>
      <c r="IR27" s="308">
        <v>49887820.109999999</v>
      </c>
      <c r="IS27" s="308">
        <v>21388748.619999997</v>
      </c>
      <c r="IT27" s="308">
        <v>6387139.6499999994</v>
      </c>
      <c r="IU27" s="308">
        <v>3059644.4</v>
      </c>
      <c r="IV27" s="308">
        <v>1828805.86</v>
      </c>
      <c r="IW27" s="308">
        <v>850860.13</v>
      </c>
      <c r="IX27" s="308">
        <v>3228950.3</v>
      </c>
      <c r="IY27" s="308">
        <v>1211541.3699999999</v>
      </c>
      <c r="IZ27" s="308">
        <v>970404.73</v>
      </c>
      <c r="JA27" s="308">
        <v>3953320.8000000003</v>
      </c>
      <c r="JB27" s="308">
        <v>3200690.62</v>
      </c>
      <c r="JC27" s="308">
        <v>1986103.71</v>
      </c>
      <c r="JD27" s="308">
        <v>17064404.289999999</v>
      </c>
      <c r="JE27" s="308">
        <v>7370184.4400000004</v>
      </c>
      <c r="JF27" s="308">
        <v>1087767.6399999999</v>
      </c>
      <c r="JG27" s="308">
        <v>1042376.6599999999</v>
      </c>
      <c r="JH27" s="308">
        <v>1399801.3199999998</v>
      </c>
      <c r="JI27" s="308">
        <v>1415929.23</v>
      </c>
      <c r="JJ27" s="308">
        <v>19879583.780000001</v>
      </c>
      <c r="JK27" s="308">
        <v>1403987.89</v>
      </c>
      <c r="JL27" s="308">
        <v>2894412.8200000003</v>
      </c>
      <c r="JM27" s="308">
        <v>3855453.3600000003</v>
      </c>
      <c r="JN27" s="308">
        <v>1850154.02</v>
      </c>
      <c r="JO27" s="308">
        <v>4816626.62</v>
      </c>
      <c r="JP27" s="308">
        <v>842087.42</v>
      </c>
      <c r="JQ27" s="308">
        <v>37409004.670000002</v>
      </c>
      <c r="JR27" s="308">
        <v>16900432.550000001</v>
      </c>
      <c r="JS27" s="308">
        <v>3477918.91</v>
      </c>
      <c r="JT27" s="308">
        <v>2395261.6899999995</v>
      </c>
      <c r="JU27" s="308">
        <v>4859012.12</v>
      </c>
      <c r="JV27" s="308">
        <v>1373950.1099999999</v>
      </c>
      <c r="JW27" s="308">
        <v>11255404.369999999</v>
      </c>
      <c r="JX27" s="308">
        <v>4519256.12</v>
      </c>
      <c r="JY27" s="308">
        <v>3803670.9899999998</v>
      </c>
      <c r="JZ27" s="308">
        <v>3607553.37</v>
      </c>
      <c r="KA27" s="308">
        <v>3686393.1199999996</v>
      </c>
      <c r="KB27" s="308">
        <v>2463712.9900000002</v>
      </c>
      <c r="KC27" s="308">
        <v>3689063.18</v>
      </c>
      <c r="KD27" s="308">
        <v>1082761.0899999999</v>
      </c>
      <c r="KE27" s="308">
        <v>2565898.7399999998</v>
      </c>
      <c r="KF27" s="308">
        <v>54357940.699999996</v>
      </c>
      <c r="KG27" s="308">
        <v>7017318.5800000001</v>
      </c>
      <c r="KH27" s="308">
        <v>2758831.5300000003</v>
      </c>
      <c r="KI27" s="308">
        <v>4558710.92</v>
      </c>
      <c r="KJ27" s="308">
        <v>4107088.6500000004</v>
      </c>
      <c r="KK27" s="308">
        <v>6182471.4099999992</v>
      </c>
      <c r="KL27" s="308">
        <v>10435459.030000001</v>
      </c>
      <c r="KM27" s="308">
        <v>2431355.3599999994</v>
      </c>
      <c r="KN27" s="308">
        <v>2199287.87</v>
      </c>
      <c r="KO27" s="308">
        <v>17685535.609999999</v>
      </c>
      <c r="KP27" s="308">
        <v>3083811.35</v>
      </c>
      <c r="KQ27" s="308">
        <v>4087982.92</v>
      </c>
      <c r="KR27" s="308">
        <v>21520753.530000001</v>
      </c>
      <c r="KS27" s="308">
        <v>4012819.7399999998</v>
      </c>
      <c r="KT27" s="308">
        <v>5907441.71</v>
      </c>
      <c r="KU27" s="308">
        <v>36785742.24000001</v>
      </c>
      <c r="KV27" s="308">
        <v>5843472.7299999995</v>
      </c>
      <c r="KW27" s="308">
        <v>27278766.98</v>
      </c>
      <c r="KX27" s="308">
        <v>3065317.85</v>
      </c>
      <c r="KY27" s="308">
        <v>1813588.9</v>
      </c>
      <c r="KZ27" s="308">
        <v>8765814.1199999992</v>
      </c>
      <c r="LA27" s="308">
        <v>5330796.57</v>
      </c>
      <c r="LB27" s="308">
        <v>3472920.08</v>
      </c>
      <c r="LC27" s="308">
        <v>2278191.42</v>
      </c>
      <c r="LD27" s="308">
        <v>2206753.91</v>
      </c>
      <c r="LE27" s="308">
        <v>49009397.609999999</v>
      </c>
      <c r="LF27" s="308">
        <v>16382823.219999999</v>
      </c>
      <c r="LG27" s="308">
        <v>20773721.960000001</v>
      </c>
      <c r="LH27" s="308">
        <v>15637587.680000002</v>
      </c>
      <c r="LI27" s="308">
        <v>5788530.6799999997</v>
      </c>
      <c r="LJ27" s="308">
        <v>2513181.0900000003</v>
      </c>
      <c r="LK27" s="308">
        <v>2395223.87</v>
      </c>
      <c r="LL27" s="308">
        <v>3539262.01</v>
      </c>
      <c r="LM27" s="308">
        <v>2754760.71</v>
      </c>
      <c r="LN27" s="308">
        <v>5323018.95</v>
      </c>
      <c r="LO27" s="308">
        <v>1443069.16</v>
      </c>
      <c r="LP27" s="308">
        <v>20882043.27</v>
      </c>
      <c r="LQ27" s="308">
        <v>5258098.95</v>
      </c>
      <c r="LR27" s="308">
        <v>2814779.2300000004</v>
      </c>
      <c r="LS27" s="308">
        <v>61793063.150000006</v>
      </c>
      <c r="LT27" s="308">
        <v>16776502.83</v>
      </c>
      <c r="LU27" s="308">
        <v>47621709.280000001</v>
      </c>
      <c r="LV27" s="308">
        <v>16157198.970000001</v>
      </c>
      <c r="LW27" s="308">
        <v>9779382.0600000005</v>
      </c>
      <c r="LX27" s="308">
        <v>8418127.2100000009</v>
      </c>
      <c r="LY27" s="308">
        <v>4958188.1800000006</v>
      </c>
      <c r="LZ27" s="308">
        <v>3598920.4399999995</v>
      </c>
      <c r="MA27" s="308">
        <v>4088581.07</v>
      </c>
      <c r="MB27" s="308">
        <v>6112501.5099999998</v>
      </c>
      <c r="MC27" s="308">
        <v>12650494.57</v>
      </c>
      <c r="MD27" s="308">
        <v>3846796.1399999997</v>
      </c>
      <c r="ME27" s="308">
        <v>56189204.440000005</v>
      </c>
      <c r="MF27" s="308">
        <v>4993954.13</v>
      </c>
      <c r="MG27" s="308">
        <v>1201950.55</v>
      </c>
      <c r="MH27" s="308">
        <v>2343449.13</v>
      </c>
      <c r="MI27" s="308">
        <v>1372150.88</v>
      </c>
      <c r="MJ27" s="308">
        <v>5423612.1600000001</v>
      </c>
      <c r="MK27" s="308">
        <v>1809675.82</v>
      </c>
      <c r="ML27" s="308">
        <v>2780005.65</v>
      </c>
      <c r="MM27" s="308">
        <v>6274870.8300000001</v>
      </c>
      <c r="MN27" s="308">
        <v>3469738.53</v>
      </c>
      <c r="MO27" s="308">
        <v>2136834</v>
      </c>
      <c r="MP27" s="308">
        <v>1853026.71</v>
      </c>
      <c r="MQ27" s="308">
        <v>41409113.310000002</v>
      </c>
      <c r="MR27" s="308">
        <v>3934971.96</v>
      </c>
      <c r="MS27" s="308">
        <v>2454646.94</v>
      </c>
      <c r="MT27" s="308">
        <v>5225166.5100000007</v>
      </c>
      <c r="MU27" s="308">
        <v>5316384.0699999994</v>
      </c>
      <c r="MV27" s="308">
        <v>3856781.4999999995</v>
      </c>
      <c r="MW27" s="308">
        <v>10457846.039900001</v>
      </c>
      <c r="MX27" s="308">
        <v>6231970.75</v>
      </c>
      <c r="MY27" s="308">
        <v>3914122.9899999998</v>
      </c>
      <c r="MZ27" s="308">
        <v>1353783.5399999998</v>
      </c>
      <c r="NA27" s="308">
        <v>823380.23</v>
      </c>
      <c r="NB27" s="308">
        <v>105801469.53000002</v>
      </c>
      <c r="NC27" s="308">
        <v>10003651.460000001</v>
      </c>
      <c r="ND27" s="308">
        <v>4069195.6599999997</v>
      </c>
      <c r="NE27" s="308">
        <v>26672083.620000001</v>
      </c>
      <c r="NF27" s="308">
        <v>3196128.98</v>
      </c>
      <c r="NG27" s="308">
        <v>7593520.79</v>
      </c>
      <c r="NH27" s="308">
        <v>17763714.739999998</v>
      </c>
      <c r="NI27" s="308">
        <v>9826816.9399999995</v>
      </c>
      <c r="NJ27" s="308">
        <v>736227.8</v>
      </c>
      <c r="NK27" s="308">
        <v>3885069.0900000003</v>
      </c>
      <c r="NL27" s="308">
        <v>4318781.49</v>
      </c>
      <c r="NM27" s="308">
        <v>2240929.0100000002</v>
      </c>
      <c r="NN27" s="308">
        <v>21641128.870000001</v>
      </c>
      <c r="NO27" s="308">
        <v>3703828.5</v>
      </c>
      <c r="NP27" s="308">
        <v>2834920.24</v>
      </c>
      <c r="NQ27" s="308">
        <v>0</v>
      </c>
      <c r="NR27" s="308">
        <v>2166934.11</v>
      </c>
      <c r="NS27" s="308">
        <v>1040848.1</v>
      </c>
      <c r="NT27" s="308">
        <v>1355997.31</v>
      </c>
      <c r="NU27" s="308">
        <v>46691132.229999997</v>
      </c>
      <c r="NV27" s="308">
        <v>15460688.030000001</v>
      </c>
      <c r="NW27" s="308">
        <v>2948140.29</v>
      </c>
      <c r="NX27" s="308">
        <v>1069079.29</v>
      </c>
      <c r="NY27" s="308">
        <v>1972505.53</v>
      </c>
      <c r="NZ27" s="308">
        <v>3338027.83</v>
      </c>
      <c r="OA27" s="308">
        <v>1428154.71</v>
      </c>
      <c r="OB27" s="308">
        <v>46827708.18</v>
      </c>
      <c r="OC27" s="308">
        <v>18668508.210000001</v>
      </c>
      <c r="OD27" s="308">
        <v>6133566.5499999998</v>
      </c>
      <c r="OE27" s="308">
        <v>15221200.65</v>
      </c>
      <c r="OF27" s="308">
        <v>2908716.9</v>
      </c>
      <c r="OG27" s="308">
        <v>4084675.4800000004</v>
      </c>
      <c r="OH27" s="308">
        <v>5810541.75</v>
      </c>
      <c r="OI27" s="308">
        <v>510694.91000000003</v>
      </c>
      <c r="OJ27" s="308">
        <v>1198722.92</v>
      </c>
      <c r="OK27" s="308">
        <v>49953790.449999996</v>
      </c>
      <c r="OL27" s="308">
        <v>9825335.4600000009</v>
      </c>
      <c r="OM27" s="308">
        <v>13811705.540000001</v>
      </c>
      <c r="ON27" s="308">
        <v>4977625.1500000004</v>
      </c>
      <c r="OO27" s="308">
        <v>5433306.6700000009</v>
      </c>
      <c r="OP27" s="308">
        <v>696163.44</v>
      </c>
      <c r="OQ27" s="308">
        <v>22635107.390000001</v>
      </c>
      <c r="OR27" s="308">
        <v>2889109.78</v>
      </c>
      <c r="OS27" s="308">
        <v>2485969</v>
      </c>
      <c r="OT27" s="308">
        <v>8218008.4399999995</v>
      </c>
      <c r="OU27" s="308">
        <v>4142483.9800000004</v>
      </c>
      <c r="OV27" s="308">
        <v>9314932.8200000003</v>
      </c>
      <c r="OW27" s="308">
        <v>2771617.92</v>
      </c>
      <c r="OX27" s="308">
        <v>1618714.94</v>
      </c>
      <c r="OY27" s="308">
        <v>1738142.3</v>
      </c>
      <c r="OZ27" s="308">
        <v>32083922.699999996</v>
      </c>
      <c r="PA27" s="308">
        <v>1749039.92</v>
      </c>
      <c r="PB27" s="308">
        <v>7878886.4600000009</v>
      </c>
      <c r="PC27" s="308">
        <v>1305946.24</v>
      </c>
      <c r="PD27" s="308">
        <v>6376816.04</v>
      </c>
      <c r="PE27" s="308">
        <v>9053653.4499999993</v>
      </c>
      <c r="PF27" s="308">
        <v>2557362.92</v>
      </c>
      <c r="PG27" s="308">
        <v>1920626.49</v>
      </c>
      <c r="PH27" s="308">
        <v>5235907.0199999996</v>
      </c>
      <c r="PI27" s="308">
        <v>3504418.66</v>
      </c>
      <c r="PJ27" s="308">
        <v>5048033.5</v>
      </c>
      <c r="PK27" s="308">
        <v>7039523.6699999999</v>
      </c>
      <c r="PL27" s="308">
        <v>3004123.77</v>
      </c>
      <c r="PM27" s="308">
        <v>10428672.979999999</v>
      </c>
      <c r="PN27" s="308">
        <v>1867591.28</v>
      </c>
      <c r="PO27" s="308">
        <v>1327116.92</v>
      </c>
      <c r="PP27" s="308">
        <v>862056.8</v>
      </c>
      <c r="PQ27" s="308">
        <v>2104805.67</v>
      </c>
      <c r="PR27" s="308">
        <v>76671890.300000012</v>
      </c>
      <c r="PS27" s="308">
        <v>3956242.89</v>
      </c>
      <c r="PT27" s="308">
        <v>2964309.1399999997</v>
      </c>
      <c r="PU27" s="308">
        <v>8522558.5800000001</v>
      </c>
      <c r="PV27" s="308">
        <v>15196498.940000001</v>
      </c>
      <c r="PW27" s="308">
        <v>4606714.4800000004</v>
      </c>
      <c r="PX27" s="308">
        <v>12758954.75</v>
      </c>
      <c r="PY27" s="308">
        <v>4067478.74</v>
      </c>
      <c r="PZ27" s="308">
        <v>8724354.9000000004</v>
      </c>
      <c r="QA27" s="308">
        <v>2781238.8099999996</v>
      </c>
      <c r="QB27" s="308">
        <v>10666522.23</v>
      </c>
      <c r="QC27" s="308">
        <v>3061712.81</v>
      </c>
      <c r="QD27" s="308">
        <v>3238049.25</v>
      </c>
      <c r="QE27" s="308">
        <v>5341167.6099999994</v>
      </c>
      <c r="QF27" s="308">
        <v>10548453.33</v>
      </c>
      <c r="QG27" s="308">
        <v>3848613.7499999995</v>
      </c>
      <c r="QH27" s="308">
        <v>3781185.1</v>
      </c>
      <c r="QI27" s="308">
        <v>2962377.18</v>
      </c>
      <c r="QJ27" s="308">
        <v>2304316.4900000002</v>
      </c>
      <c r="QK27" s="308">
        <v>7669835.6900000004</v>
      </c>
      <c r="QL27" s="308">
        <v>8970050.7599999998</v>
      </c>
      <c r="QM27" s="308">
        <v>2418632.6799999997</v>
      </c>
      <c r="QN27" s="308">
        <v>695639.85</v>
      </c>
      <c r="QO27" s="308">
        <v>513578.8</v>
      </c>
      <c r="QP27" s="308">
        <v>514260.58999999997</v>
      </c>
      <c r="QQ27" s="308">
        <v>805879.65999999992</v>
      </c>
      <c r="QR27" s="308">
        <v>38074823.730000004</v>
      </c>
      <c r="QS27" s="308">
        <v>3146928.6999999997</v>
      </c>
      <c r="QT27" s="308">
        <v>6965061.5899999999</v>
      </c>
      <c r="QU27" s="308">
        <v>3678821.54</v>
      </c>
      <c r="QV27" s="308">
        <v>6475057.4899999993</v>
      </c>
      <c r="QW27" s="308">
        <v>9172952.0500000007</v>
      </c>
      <c r="QX27" s="308">
        <v>2997703.84</v>
      </c>
      <c r="QY27" s="308">
        <v>6574780.7300000004</v>
      </c>
      <c r="QZ27" s="308">
        <v>4942269.5</v>
      </c>
      <c r="RA27" s="308">
        <v>2826143.59</v>
      </c>
      <c r="RB27" s="308">
        <v>3545060.4</v>
      </c>
      <c r="RC27" s="308">
        <v>1323631.96</v>
      </c>
      <c r="RD27" s="308">
        <v>1199018</v>
      </c>
      <c r="RE27" s="308">
        <v>44545563.300000004</v>
      </c>
      <c r="RF27" s="308">
        <v>9414843.6000000015</v>
      </c>
      <c r="RG27" s="308">
        <v>4826445.3900000006</v>
      </c>
      <c r="RH27" s="308">
        <v>5652646.1699999999</v>
      </c>
      <c r="RI27" s="308">
        <v>4394823.26</v>
      </c>
      <c r="RJ27" s="308">
        <v>5802620.6400000006</v>
      </c>
      <c r="RK27" s="308">
        <v>11283098.93</v>
      </c>
      <c r="RL27" s="308">
        <v>5659025.8499999996</v>
      </c>
      <c r="RM27" s="308">
        <v>4724569</v>
      </c>
      <c r="RN27" s="308">
        <v>7271521.2000000002</v>
      </c>
      <c r="RO27" s="308">
        <v>6755185.7599999998</v>
      </c>
      <c r="RP27" s="308">
        <v>2755829.61</v>
      </c>
      <c r="RQ27" s="308">
        <v>1824773.85</v>
      </c>
      <c r="RR27" s="308">
        <v>4096564.5</v>
      </c>
      <c r="RS27" s="308">
        <v>1974344.1500000001</v>
      </c>
      <c r="RT27" s="308">
        <v>2328756.6</v>
      </c>
      <c r="RU27" s="308">
        <v>2947095.7100000004</v>
      </c>
      <c r="RV27" s="308">
        <v>1397045.2</v>
      </c>
      <c r="RW27" s="308">
        <v>1485990.99</v>
      </c>
      <c r="RX27" s="308">
        <v>708818.21</v>
      </c>
      <c r="RY27" s="308">
        <v>34615303.920000002</v>
      </c>
      <c r="RZ27" s="308">
        <v>4069442.1</v>
      </c>
      <c r="SA27" s="308">
        <v>3149758.7499999995</v>
      </c>
      <c r="SB27" s="308">
        <v>3225058.48</v>
      </c>
      <c r="SC27" s="308">
        <v>1909180.9300000002</v>
      </c>
      <c r="SD27" s="308">
        <v>2069055.3199999998</v>
      </c>
      <c r="SE27" s="308">
        <v>2105534.1</v>
      </c>
      <c r="SF27" s="308">
        <v>4992744.8099999996</v>
      </c>
      <c r="SG27" s="308">
        <v>2308684.0700000003</v>
      </c>
      <c r="SH27" s="308">
        <v>3440768.65</v>
      </c>
      <c r="SI27" s="308">
        <v>7529816.04</v>
      </c>
      <c r="SJ27" s="308">
        <v>502964.89</v>
      </c>
      <c r="SK27" s="308">
        <v>17330519.379999999</v>
      </c>
      <c r="SL27" s="308">
        <v>4007155</v>
      </c>
      <c r="SM27" s="308">
        <v>5354159.79</v>
      </c>
      <c r="SN27" s="308">
        <v>9448005.9000000004</v>
      </c>
      <c r="SO27" s="308">
        <v>3917961.1</v>
      </c>
      <c r="SP27" s="308">
        <v>5180825.72</v>
      </c>
      <c r="SQ27" s="308">
        <v>3363390.2199999997</v>
      </c>
      <c r="SR27" s="308">
        <v>1433928.53</v>
      </c>
      <c r="SS27" s="308">
        <v>46428780.440000005</v>
      </c>
      <c r="ST27" s="308">
        <v>3006581.53</v>
      </c>
      <c r="SU27" s="308">
        <v>9166823.8399999999</v>
      </c>
      <c r="SV27" s="308">
        <v>5865386.5099999998</v>
      </c>
      <c r="SW27" s="308">
        <v>1807685.0699999998</v>
      </c>
      <c r="SX27" s="308">
        <v>2656320.12</v>
      </c>
      <c r="SY27" s="308">
        <v>6165361.9000000004</v>
      </c>
      <c r="SZ27" s="308">
        <v>15098041.810000001</v>
      </c>
      <c r="TA27" s="308">
        <v>3569985.84</v>
      </c>
      <c r="TB27" s="308">
        <v>3256918.6</v>
      </c>
      <c r="TC27" s="308">
        <v>3664010</v>
      </c>
      <c r="TD27" s="308">
        <v>5799654.6400000006</v>
      </c>
      <c r="TE27" s="308">
        <v>3805230.34</v>
      </c>
      <c r="TF27" s="308">
        <v>3483239.7100000004</v>
      </c>
      <c r="TG27" s="308">
        <v>70523854.020000011</v>
      </c>
      <c r="TH27" s="308">
        <v>4395291</v>
      </c>
      <c r="TI27" s="308">
        <v>3398788.21</v>
      </c>
      <c r="TJ27" s="308">
        <v>7930737.3899999997</v>
      </c>
      <c r="TK27" s="308">
        <v>8593624.1699999999</v>
      </c>
      <c r="TL27" s="308">
        <v>5703960.6799999997</v>
      </c>
      <c r="TM27" s="308">
        <v>1176061.98</v>
      </c>
      <c r="TN27" s="308">
        <v>22127948.469999999</v>
      </c>
      <c r="TO27" s="308">
        <v>3812428.06</v>
      </c>
      <c r="TP27" s="308">
        <v>12253537.93</v>
      </c>
      <c r="TQ27" s="308">
        <v>6704130.8799999999</v>
      </c>
      <c r="TR27" s="308">
        <v>5031845</v>
      </c>
      <c r="TS27" s="308">
        <v>2654983.9299999997</v>
      </c>
      <c r="TT27" s="308">
        <v>3026800.5300000003</v>
      </c>
      <c r="TU27" s="308">
        <v>3750610.43</v>
      </c>
      <c r="TV27" s="308">
        <v>3414501.0700000003</v>
      </c>
      <c r="TW27" s="308">
        <v>14640029.35</v>
      </c>
      <c r="TX27" s="308">
        <v>3827708.6</v>
      </c>
      <c r="TY27" s="308">
        <v>17970110.879999999</v>
      </c>
      <c r="TZ27" s="308">
        <v>4242744.3800000008</v>
      </c>
      <c r="UA27" s="308">
        <v>2131060.86</v>
      </c>
      <c r="UB27" s="308">
        <v>2434340.65</v>
      </c>
      <c r="UC27" s="308">
        <v>20090592.990000002</v>
      </c>
      <c r="UD27" s="308">
        <v>1371808.72</v>
      </c>
      <c r="UE27" s="308">
        <v>761745.37999999989</v>
      </c>
      <c r="UF27" s="308">
        <v>2572540.08</v>
      </c>
      <c r="UG27" s="308">
        <v>1119732</v>
      </c>
      <c r="UH27" s="308">
        <v>27257478.530000001</v>
      </c>
      <c r="UI27" s="308">
        <v>5875147.790000001</v>
      </c>
      <c r="UJ27" s="308">
        <v>3462368.4</v>
      </c>
      <c r="UK27" s="308">
        <v>5492567.3499999996</v>
      </c>
      <c r="UL27" s="308">
        <v>6381985.4699999997</v>
      </c>
      <c r="UM27" s="308">
        <v>4222315.3499999996</v>
      </c>
      <c r="UN27" s="308">
        <v>92868215.780000001</v>
      </c>
      <c r="UO27" s="308">
        <v>3680836.05</v>
      </c>
      <c r="UP27" s="308">
        <v>5297363.9300000006</v>
      </c>
      <c r="UQ27" s="308">
        <v>11541741.23</v>
      </c>
      <c r="UR27" s="308">
        <v>1663744.67</v>
      </c>
      <c r="US27" s="308">
        <v>2363985.02</v>
      </c>
      <c r="UT27" s="308">
        <v>8556619.0800000001</v>
      </c>
      <c r="UU27" s="308">
        <v>3188567.6</v>
      </c>
      <c r="UV27" s="308">
        <v>3060993.32</v>
      </c>
      <c r="UW27" s="308">
        <v>2699467.12</v>
      </c>
      <c r="UX27" s="308">
        <v>9221421.370000001</v>
      </c>
      <c r="UY27" s="308">
        <v>8299809.4199999999</v>
      </c>
      <c r="UZ27" s="308">
        <v>8862129.6999999993</v>
      </c>
      <c r="VA27" s="308">
        <v>5379115.5999999996</v>
      </c>
      <c r="VB27" s="308">
        <v>1713329.31</v>
      </c>
      <c r="VC27" s="308">
        <v>1905718.4000000001</v>
      </c>
      <c r="VD27" s="308">
        <v>3574658.3800000004</v>
      </c>
      <c r="VE27" s="308">
        <v>2846446.45</v>
      </c>
      <c r="VF27" s="308">
        <v>13758758.550000001</v>
      </c>
      <c r="VG27" s="308">
        <v>1269404.1000000001</v>
      </c>
      <c r="VH27" s="308">
        <v>1280576.1200000001</v>
      </c>
      <c r="VI27" s="308">
        <v>494996.31999999995</v>
      </c>
      <c r="VJ27" s="308">
        <v>39526283.220000006</v>
      </c>
      <c r="VK27" s="308">
        <v>2359562.64</v>
      </c>
      <c r="VL27" s="308">
        <v>4238993.2</v>
      </c>
      <c r="VM27" s="308">
        <v>4977878.82</v>
      </c>
      <c r="VN27" s="308">
        <v>12356298.949999999</v>
      </c>
      <c r="VO27" s="308">
        <v>5790269.9500000002</v>
      </c>
      <c r="VP27" s="308">
        <v>5389718.8599999994</v>
      </c>
      <c r="VQ27" s="308">
        <v>4283465.8999999994</v>
      </c>
      <c r="VR27" s="308">
        <v>5161855.57</v>
      </c>
      <c r="VS27" s="308">
        <v>15168199.779999999</v>
      </c>
      <c r="VT27" s="308">
        <v>3734600.68</v>
      </c>
      <c r="VU27" s="308">
        <v>7917207.46</v>
      </c>
      <c r="VV27" s="308">
        <v>3978315.65</v>
      </c>
      <c r="VW27" s="308">
        <v>3610548.27</v>
      </c>
      <c r="VX27" s="308">
        <v>1957106.1999999997</v>
      </c>
      <c r="VY27" s="308">
        <v>116811893.38</v>
      </c>
      <c r="VZ27" s="308">
        <v>9077383.1600000001</v>
      </c>
      <c r="WA27" s="308">
        <v>6861497.1699999999</v>
      </c>
      <c r="WB27" s="308">
        <v>5082106.18</v>
      </c>
      <c r="WC27" s="308">
        <v>4000321.9800000004</v>
      </c>
      <c r="WD27" s="308">
        <v>5935724.8799999999</v>
      </c>
      <c r="WE27" s="308">
        <v>6489764.8600000003</v>
      </c>
      <c r="WF27" s="308">
        <v>8283767.4800000004</v>
      </c>
      <c r="WG27" s="308">
        <v>4015698.7300000004</v>
      </c>
      <c r="WH27" s="308">
        <v>5895108.9900000002</v>
      </c>
      <c r="WI27" s="308">
        <v>4078578.3600000003</v>
      </c>
      <c r="WJ27" s="308">
        <v>11000674.43</v>
      </c>
      <c r="WK27" s="308">
        <v>5782156.7400000002</v>
      </c>
      <c r="WL27" s="308">
        <v>8024143.2699999996</v>
      </c>
      <c r="WM27" s="308">
        <v>8920132.4199999999</v>
      </c>
      <c r="WN27" s="308">
        <v>8897090.9899999984</v>
      </c>
      <c r="WO27" s="308">
        <v>5965490.7699999996</v>
      </c>
      <c r="WP27" s="308">
        <v>11046343.67</v>
      </c>
      <c r="WQ27" s="308">
        <v>2694738.6199999996</v>
      </c>
      <c r="WR27" s="308">
        <v>9230595.1300000008</v>
      </c>
      <c r="WS27" s="308">
        <v>26629700.260000002</v>
      </c>
      <c r="WT27" s="308">
        <v>4959356.5199999996</v>
      </c>
      <c r="WU27" s="308">
        <v>3890391.24</v>
      </c>
      <c r="WV27" s="308">
        <v>3077992.0599999996</v>
      </c>
      <c r="WW27" s="308">
        <v>5497446.1200000001</v>
      </c>
      <c r="WX27" s="308">
        <v>2463936.3200000003</v>
      </c>
      <c r="WY27" s="308">
        <v>3182773.13</v>
      </c>
      <c r="WZ27" s="308">
        <v>3554198.52</v>
      </c>
      <c r="XA27" s="308">
        <v>9182236.6699999999</v>
      </c>
      <c r="XB27" s="308">
        <v>2694608.61</v>
      </c>
      <c r="XC27" s="308">
        <v>1710833.6816</v>
      </c>
      <c r="XD27" s="308">
        <v>1699581.75</v>
      </c>
      <c r="XE27" s="308">
        <v>1627311.5</v>
      </c>
      <c r="XF27" s="308">
        <v>63790576.43</v>
      </c>
      <c r="XG27" s="308">
        <v>5399390.5700000003</v>
      </c>
      <c r="XH27" s="308">
        <v>6005281.4800000004</v>
      </c>
      <c r="XI27" s="308">
        <v>24852868.789999999</v>
      </c>
      <c r="XJ27" s="308">
        <v>3883540.02</v>
      </c>
      <c r="XK27" s="308">
        <v>6369646.7300000004</v>
      </c>
      <c r="XL27" s="308">
        <v>7332023.7400000012</v>
      </c>
      <c r="XM27" s="308">
        <v>5539351.3099999996</v>
      </c>
      <c r="XN27" s="308">
        <v>4860348.88</v>
      </c>
      <c r="XO27" s="308">
        <v>9829048.2300000004</v>
      </c>
      <c r="XP27" s="308">
        <v>7415186.3599999994</v>
      </c>
      <c r="XQ27" s="308">
        <v>3174249.16</v>
      </c>
      <c r="XR27" s="308">
        <v>2792494.5200000005</v>
      </c>
      <c r="XS27" s="308">
        <v>5339915.12</v>
      </c>
      <c r="XT27" s="308">
        <v>3543069.04</v>
      </c>
      <c r="XU27" s="308">
        <v>2194334.89</v>
      </c>
      <c r="XV27" s="308">
        <v>1688430.79</v>
      </c>
      <c r="XW27" s="308">
        <v>3904057.96</v>
      </c>
      <c r="XX27" s="308">
        <v>2402641.75</v>
      </c>
      <c r="XY27" s="308">
        <v>3750157.8</v>
      </c>
      <c r="XZ27" s="308">
        <v>2334189.29</v>
      </c>
      <c r="YA27" s="308">
        <v>1745778.55</v>
      </c>
      <c r="YB27" s="308">
        <v>1645984.52</v>
      </c>
      <c r="YC27" s="308">
        <v>64992668.329999998</v>
      </c>
      <c r="YD27" s="308">
        <v>3668556.17</v>
      </c>
      <c r="YE27" s="308">
        <v>12193204.710000001</v>
      </c>
      <c r="YF27" s="308">
        <v>3965377.25</v>
      </c>
      <c r="YG27" s="308">
        <v>17300683.289999999</v>
      </c>
      <c r="YH27" s="308">
        <v>5438806.2199999997</v>
      </c>
      <c r="YI27" s="308">
        <v>7778901.5800000001</v>
      </c>
      <c r="YJ27" s="308">
        <v>2331820.36</v>
      </c>
      <c r="YK27" s="308">
        <v>21579786.059999999</v>
      </c>
      <c r="YL27" s="308">
        <v>12965593.27</v>
      </c>
      <c r="YM27" s="308">
        <v>8035427.3300000001</v>
      </c>
      <c r="YN27" s="308">
        <v>4833000.3599999994</v>
      </c>
      <c r="YO27" s="308">
        <v>4580649.3100000005</v>
      </c>
      <c r="YP27" s="308">
        <v>4363176.2</v>
      </c>
      <c r="YQ27" s="308">
        <v>2529656.5700000003</v>
      </c>
      <c r="YR27" s="308">
        <v>806089.9800000001</v>
      </c>
      <c r="YS27" s="308">
        <v>2702987.8</v>
      </c>
      <c r="YT27" s="308">
        <v>25051167.41</v>
      </c>
      <c r="YU27" s="308">
        <v>1734959.15</v>
      </c>
      <c r="YV27" s="308">
        <v>2209509.5099999998</v>
      </c>
      <c r="YW27" s="308">
        <v>2531412.85</v>
      </c>
      <c r="YX27" s="308">
        <v>2122605.21</v>
      </c>
      <c r="YY27" s="308">
        <v>1525222.8</v>
      </c>
      <c r="YZ27" s="308">
        <v>1686452</v>
      </c>
      <c r="ZA27" s="308">
        <v>27936505.050000001</v>
      </c>
      <c r="ZB27" s="308">
        <v>1609252.53</v>
      </c>
      <c r="ZC27" s="308">
        <v>7640988.0600000005</v>
      </c>
      <c r="ZD27" s="308">
        <v>2592883.0699999998</v>
      </c>
      <c r="ZE27" s="308">
        <v>2092316.49</v>
      </c>
      <c r="ZF27" s="308">
        <v>3405216.59</v>
      </c>
      <c r="ZG27" s="308">
        <v>3066172.04</v>
      </c>
      <c r="ZH27" s="308">
        <v>1731043.4</v>
      </c>
      <c r="ZI27" s="308">
        <v>10520228.800000001</v>
      </c>
      <c r="ZJ27" s="308">
        <v>76834791.260000005</v>
      </c>
      <c r="ZK27" s="308">
        <v>2044685.1500000001</v>
      </c>
      <c r="ZL27" s="308">
        <v>6285385.4500000002</v>
      </c>
      <c r="ZM27" s="308">
        <v>17438335.170000002</v>
      </c>
      <c r="ZN27" s="308">
        <v>14134056.07</v>
      </c>
      <c r="ZO27" s="308">
        <v>3629623.49</v>
      </c>
      <c r="ZP27" s="308">
        <v>4106391.9699999997</v>
      </c>
      <c r="ZQ27" s="308">
        <v>11511581.52</v>
      </c>
      <c r="ZR27" s="308">
        <v>8073137.4400000004</v>
      </c>
      <c r="ZS27" s="308">
        <v>8388273.2400000002</v>
      </c>
      <c r="ZT27" s="308">
        <v>894273.54</v>
      </c>
      <c r="ZU27" s="308">
        <v>3261095.7399999998</v>
      </c>
      <c r="ZV27" s="308">
        <v>2695105.34</v>
      </c>
      <c r="ZW27" s="308">
        <v>5152079.26</v>
      </c>
      <c r="ZX27" s="308">
        <v>3182034.42</v>
      </c>
      <c r="ZY27" s="308">
        <v>2308114.48</v>
      </c>
      <c r="ZZ27" s="308">
        <v>3571165.44</v>
      </c>
      <c r="AAA27" s="308">
        <v>1271057.6499999999</v>
      </c>
      <c r="AAB27" s="308">
        <v>2828203.66</v>
      </c>
      <c r="AAC27" s="308">
        <v>969646.33000000007</v>
      </c>
      <c r="AAD27" s="308">
        <v>1891808.44</v>
      </c>
      <c r="AAE27" s="308">
        <v>1436645.05</v>
      </c>
      <c r="AAF27" s="308">
        <v>18790312.970000003</v>
      </c>
      <c r="AAG27" s="308">
        <v>3144414.9800000004</v>
      </c>
      <c r="AAH27" s="308">
        <v>3201949.42</v>
      </c>
      <c r="AAI27" s="308">
        <v>2689327.67</v>
      </c>
      <c r="AAJ27" s="308">
        <v>1525758.85</v>
      </c>
      <c r="AAK27" s="308">
        <v>5257243.59</v>
      </c>
      <c r="AAL27" s="308">
        <v>1659281.06</v>
      </c>
      <c r="AAM27" s="308">
        <v>115953563.59</v>
      </c>
      <c r="AAN27" s="308">
        <v>5278893.4800000004</v>
      </c>
      <c r="AAO27" s="308">
        <v>3145189.31</v>
      </c>
      <c r="AAP27" s="308">
        <v>7656624.9399999995</v>
      </c>
      <c r="AAQ27" s="308">
        <v>6589365.2000000002</v>
      </c>
      <c r="AAR27" s="308">
        <v>4021006.3499999996</v>
      </c>
      <c r="AAS27" s="308">
        <v>4271175.3499999996</v>
      </c>
      <c r="AAT27" s="308">
        <v>5089093.01</v>
      </c>
      <c r="AAU27" s="308">
        <v>9732811.1400000006</v>
      </c>
      <c r="AAV27" s="308">
        <v>3718660.36</v>
      </c>
      <c r="AAW27" s="308">
        <v>4010361.9</v>
      </c>
      <c r="AAX27" s="308">
        <v>17152017.689999998</v>
      </c>
      <c r="AAY27" s="308">
        <v>8279731.0499999998</v>
      </c>
      <c r="AAZ27" s="308">
        <v>1878016.3</v>
      </c>
      <c r="ABA27" s="308">
        <v>4747517.7399999993</v>
      </c>
      <c r="ABB27" s="308">
        <v>2292196.17</v>
      </c>
      <c r="ABC27" s="308">
        <v>1951769.8599999999</v>
      </c>
      <c r="ABD27" s="308">
        <v>5649947.2399999993</v>
      </c>
      <c r="ABE27" s="308">
        <v>2745246.59</v>
      </c>
      <c r="ABF27" s="308">
        <v>21443802.710000001</v>
      </c>
      <c r="ABG27" s="308">
        <v>12293492.450000001</v>
      </c>
      <c r="ABH27" s="308">
        <v>2010398.1600000001</v>
      </c>
      <c r="ABI27" s="308">
        <v>2261450.2999999998</v>
      </c>
      <c r="ABJ27" s="308">
        <v>2150622.0300000003</v>
      </c>
      <c r="ABK27" s="308">
        <v>1936941.11</v>
      </c>
      <c r="ABL27" s="308">
        <v>1218399.6000000001</v>
      </c>
      <c r="ABM27" s="308">
        <v>27306290.98</v>
      </c>
      <c r="ABN27" s="308">
        <v>3781100.53</v>
      </c>
      <c r="ABO27" s="308">
        <v>2070585.73</v>
      </c>
      <c r="ABP27" s="308">
        <v>2913236.5100000007</v>
      </c>
      <c r="ABQ27" s="308">
        <v>5431780.0699999994</v>
      </c>
      <c r="ABR27" s="308">
        <v>3008109.62</v>
      </c>
      <c r="ABS27" s="308">
        <v>2089721.29</v>
      </c>
      <c r="ABT27" s="308">
        <v>2126161.13</v>
      </c>
      <c r="ABU27" s="308">
        <v>500115.95</v>
      </c>
      <c r="ABV27" s="308">
        <v>31248697.649999999</v>
      </c>
      <c r="ABW27" s="308">
        <v>1795071</v>
      </c>
      <c r="ABX27" s="308">
        <v>5122278.629999999</v>
      </c>
      <c r="ABY27" s="308">
        <v>1759330.44</v>
      </c>
      <c r="ABZ27" s="308">
        <v>1849121.69</v>
      </c>
      <c r="ACA27" s="308">
        <v>6389357.7800000003</v>
      </c>
      <c r="ACB27" s="308">
        <v>1020535.27</v>
      </c>
      <c r="ACC27" s="308">
        <v>2026380.9100000001</v>
      </c>
      <c r="ACD27" s="308">
        <v>1727538.9300000002</v>
      </c>
      <c r="ACE27" s="308">
        <v>3414414.76</v>
      </c>
      <c r="ACF27" s="308">
        <v>1401835.1</v>
      </c>
      <c r="ACG27" s="308">
        <v>65787933.710000008</v>
      </c>
      <c r="ACH27" s="308">
        <v>2521865.94</v>
      </c>
      <c r="ACI27" s="308">
        <v>2294688.1</v>
      </c>
      <c r="ACJ27" s="308">
        <v>5985359.6000000006</v>
      </c>
      <c r="ACK27" s="308">
        <v>1446862.3199999998</v>
      </c>
      <c r="ACL27" s="308">
        <v>3844383.15</v>
      </c>
      <c r="ACM27" s="308">
        <v>6868905.5299999993</v>
      </c>
      <c r="ACN27" s="308">
        <v>15918068.960000001</v>
      </c>
      <c r="ACO27" s="308">
        <v>8744482.0600000005</v>
      </c>
      <c r="ACP27" s="308">
        <v>2728604.43</v>
      </c>
      <c r="ACQ27" s="308">
        <v>4106821.11</v>
      </c>
      <c r="ACR27" s="308">
        <v>2916120.9899999998</v>
      </c>
      <c r="ACS27" s="308">
        <v>4552877.4300000006</v>
      </c>
      <c r="ACT27" s="308">
        <v>13653150.48</v>
      </c>
      <c r="ACU27" s="308">
        <v>3383971.77</v>
      </c>
      <c r="ACV27" s="308">
        <v>4665882.41</v>
      </c>
      <c r="ACW27" s="308">
        <v>3243090.1399999997</v>
      </c>
      <c r="ACX27" s="308">
        <v>2352311.5699999998</v>
      </c>
      <c r="ACY27" s="308">
        <v>1919326.56</v>
      </c>
      <c r="ACZ27" s="308">
        <v>49258.5</v>
      </c>
      <c r="ADA27" s="308">
        <v>1125901.71</v>
      </c>
      <c r="ADB27" s="308">
        <v>1028808.12</v>
      </c>
      <c r="ADC27" s="308">
        <v>817444.86</v>
      </c>
      <c r="ADD27" s="308">
        <v>12156049.639999999</v>
      </c>
      <c r="ADE27" s="308">
        <v>12039024.83</v>
      </c>
      <c r="ADF27" s="308">
        <v>1306007.25</v>
      </c>
      <c r="ADG27" s="308">
        <v>841357.47</v>
      </c>
      <c r="ADH27" s="308">
        <v>2336181.71</v>
      </c>
      <c r="ADI27" s="308">
        <v>467866.47</v>
      </c>
      <c r="ADJ27" s="308">
        <v>2074871.5699999998</v>
      </c>
      <c r="ADK27" s="308">
        <v>1059290.19</v>
      </c>
      <c r="ADL27" s="308">
        <v>1564985.1099999999</v>
      </c>
      <c r="ADM27" s="308">
        <v>60752478.870000005</v>
      </c>
      <c r="ADN27" s="308">
        <v>4418595.01</v>
      </c>
      <c r="ADO27" s="308">
        <v>5932703.6699999999</v>
      </c>
      <c r="ADP27" s="308">
        <v>18421055.41</v>
      </c>
      <c r="ADQ27" s="308">
        <v>1151952.8700000001</v>
      </c>
      <c r="ADR27" s="308">
        <v>1817287.5299999998</v>
      </c>
      <c r="ADS27" s="308">
        <v>3800261.84</v>
      </c>
      <c r="ADT27" s="308">
        <v>2891033.08</v>
      </c>
      <c r="ADU27" s="308">
        <v>70299730.319999993</v>
      </c>
      <c r="ADV27" s="308">
        <v>18953167.449999999</v>
      </c>
      <c r="ADW27" s="308">
        <v>7205303.6199999992</v>
      </c>
      <c r="ADX27" s="308">
        <v>2663084.4399999995</v>
      </c>
      <c r="ADY27" s="308">
        <v>2039636.0300000003</v>
      </c>
      <c r="ADZ27" s="308">
        <v>4472584.5999999996</v>
      </c>
      <c r="AEA27" s="308">
        <v>2833880.9699999997</v>
      </c>
      <c r="AEB27" s="308">
        <v>4294490.42</v>
      </c>
      <c r="AEC27" s="308">
        <v>2404407.0199999996</v>
      </c>
      <c r="AED27" s="308">
        <v>1668781.11</v>
      </c>
      <c r="AEE27" s="308">
        <v>16457827.16</v>
      </c>
      <c r="AEF27" s="308">
        <v>3851553.5599999996</v>
      </c>
      <c r="AEG27" s="308">
        <v>1218036.1600000001</v>
      </c>
      <c r="AEH27" s="308">
        <v>3896502.77</v>
      </c>
      <c r="AEI27" s="308">
        <v>5841888.2999999998</v>
      </c>
      <c r="AEJ27" s="308">
        <v>2400999.4500000002</v>
      </c>
      <c r="AEK27" s="308">
        <v>2378898.08</v>
      </c>
      <c r="AEL27" s="308">
        <v>6488765.4100000001</v>
      </c>
      <c r="AEM27" s="308">
        <v>1503742.4</v>
      </c>
      <c r="AEN27" s="308">
        <v>2288125.2799999998</v>
      </c>
      <c r="AEO27" s="308">
        <v>45453241.18</v>
      </c>
      <c r="AEP27" s="308">
        <v>3814212.6500000004</v>
      </c>
      <c r="AEQ27" s="308">
        <v>3570778.8200000003</v>
      </c>
      <c r="AER27" s="308">
        <v>4360948.49</v>
      </c>
      <c r="AES27" s="308">
        <v>4047099.9400000004</v>
      </c>
      <c r="AET27" s="308">
        <v>11489366.24</v>
      </c>
      <c r="AEU27" s="308">
        <v>3922436.1799999997</v>
      </c>
      <c r="AEV27" s="308">
        <v>5666261.7199999997</v>
      </c>
      <c r="AEW27" s="308">
        <v>2973105.51</v>
      </c>
      <c r="AEX27" s="308">
        <v>1596582.0000000002</v>
      </c>
      <c r="AEY27" s="308">
        <v>29142143.649999999</v>
      </c>
      <c r="AEZ27" s="308">
        <v>15005926.220000001</v>
      </c>
      <c r="AFA27" s="308">
        <v>8319042.3300000001</v>
      </c>
      <c r="AFB27" s="308">
        <v>5711625.8799999999</v>
      </c>
      <c r="AFC27" s="308">
        <v>7384297.7100000009</v>
      </c>
      <c r="AFD27" s="308">
        <v>7672075.6699999999</v>
      </c>
      <c r="AFE27" s="308">
        <v>5674390.7800000003</v>
      </c>
      <c r="AFF27" s="308">
        <v>5354605.24</v>
      </c>
      <c r="AFG27" s="308">
        <v>3594851.12</v>
      </c>
      <c r="AFH27" s="308">
        <v>2759047.44</v>
      </c>
      <c r="AFI27" s="308">
        <v>4796725.51</v>
      </c>
      <c r="AFJ27" s="308">
        <v>4522461.29</v>
      </c>
      <c r="AFK27" s="308">
        <v>3957925.8400000003</v>
      </c>
      <c r="AFL27" s="308">
        <v>28303625.199999999</v>
      </c>
      <c r="AFM27" s="308">
        <v>5119904.0900000008</v>
      </c>
      <c r="AFN27" s="308">
        <v>4997640.37</v>
      </c>
      <c r="AFO27" s="308">
        <v>2572854.2299999995</v>
      </c>
      <c r="AFP27" s="308">
        <v>3808521.51</v>
      </c>
      <c r="AFQ27" s="308">
        <v>2962385.6</v>
      </c>
      <c r="AFR27" s="308">
        <v>2536773</v>
      </c>
      <c r="AFS27" s="308">
        <v>6275726.8900000006</v>
      </c>
      <c r="AFT27" s="308">
        <v>11146242.260000002</v>
      </c>
      <c r="AFU27" s="308">
        <v>3088565.43</v>
      </c>
      <c r="AFV27" s="308">
        <v>7299427.6500000004</v>
      </c>
      <c r="AFW27" s="308">
        <v>2365970.1399999997</v>
      </c>
      <c r="AFX27" s="308">
        <v>38276079.240000002</v>
      </c>
      <c r="AFY27" s="308">
        <v>1892308.6099999999</v>
      </c>
      <c r="AFZ27" s="308">
        <v>2215507.35</v>
      </c>
      <c r="AGA27" s="308">
        <v>1914915.23</v>
      </c>
      <c r="AGB27" s="308">
        <v>5787464.8100000005</v>
      </c>
      <c r="AGC27" s="308">
        <v>2510889.56</v>
      </c>
      <c r="AGD27" s="308">
        <v>821620.09</v>
      </c>
      <c r="AGE27" s="308">
        <v>1864167.8399999999</v>
      </c>
      <c r="AGF27" s="308">
        <v>1482850.1800000002</v>
      </c>
      <c r="AGG27" s="308">
        <v>3987532.92</v>
      </c>
      <c r="AGH27" s="308">
        <v>1028322.25</v>
      </c>
      <c r="AGI27" s="308">
        <v>30726549.68</v>
      </c>
      <c r="AGJ27" s="308">
        <v>7516746.4400000004</v>
      </c>
      <c r="AGK27" s="308">
        <v>2932279.18</v>
      </c>
      <c r="AGL27" s="308">
        <v>2677270.7199999997</v>
      </c>
      <c r="AGM27" s="308">
        <v>9482313.0199999996</v>
      </c>
      <c r="AGN27" s="308">
        <v>5221879.1100000003</v>
      </c>
      <c r="AGO27" s="308">
        <v>2565875.8600000003</v>
      </c>
      <c r="AGP27" s="308">
        <v>2459734.88</v>
      </c>
      <c r="AGQ27" s="308">
        <v>84277931.359999999</v>
      </c>
      <c r="AGR27" s="308">
        <v>51806163.170000002</v>
      </c>
      <c r="AGS27" s="308">
        <v>3330741.4499999997</v>
      </c>
      <c r="AGT27" s="308">
        <v>5321642.8200000012</v>
      </c>
      <c r="AGU27" s="308">
        <v>9940051.7700000014</v>
      </c>
      <c r="AGV27" s="308">
        <v>6804300.8100000005</v>
      </c>
      <c r="AGW27" s="308">
        <v>4779704.25</v>
      </c>
      <c r="AGX27" s="308">
        <v>5571622.8900000006</v>
      </c>
      <c r="AGY27" s="308">
        <v>2006576.7</v>
      </c>
      <c r="AGZ27" s="308">
        <v>4773562.3900000006</v>
      </c>
      <c r="AHA27" s="308">
        <v>5258385.16</v>
      </c>
      <c r="AHB27" s="308">
        <v>2392542.41</v>
      </c>
      <c r="AHC27" s="308">
        <v>1553037.6400000001</v>
      </c>
      <c r="AHD27" s="308">
        <v>2661408.11</v>
      </c>
      <c r="AHE27" s="308">
        <v>1925780.44</v>
      </c>
      <c r="AHF27" s="308">
        <v>2546638.73</v>
      </c>
      <c r="AHG27" s="308">
        <v>2094398.1900000002</v>
      </c>
      <c r="AHH27" s="308">
        <v>18240941.120000001</v>
      </c>
      <c r="AHI27" s="308">
        <v>1974160.53</v>
      </c>
      <c r="AHJ27" s="308">
        <v>2733745.02</v>
      </c>
      <c r="AHK27" s="308">
        <v>1891022.92</v>
      </c>
      <c r="AHL27" s="308">
        <v>5330901.34</v>
      </c>
      <c r="AHM27" s="308">
        <v>2262964.7400000002</v>
      </c>
      <c r="AHN27" s="308">
        <v>1518202.0299999998</v>
      </c>
      <c r="AHO27" s="308">
        <v>7142066783.6714926</v>
      </c>
    </row>
    <row r="28" spans="1:899" ht="21" x14ac:dyDescent="0.4">
      <c r="A28" s="297" t="s">
        <v>39</v>
      </c>
      <c r="B28" s="297" t="s">
        <v>40</v>
      </c>
      <c r="C28" s="308">
        <v>180129628.43000004</v>
      </c>
      <c r="D28" s="308">
        <v>12063962.65</v>
      </c>
      <c r="E28" s="308">
        <v>10425512.379999997</v>
      </c>
      <c r="F28" s="308">
        <v>6847031.0900000008</v>
      </c>
      <c r="G28" s="308">
        <v>32398683.040000007</v>
      </c>
      <c r="H28" s="308">
        <v>6877928.5699999994</v>
      </c>
      <c r="I28" s="308">
        <v>34988164.049999997</v>
      </c>
      <c r="J28" s="308">
        <v>12185170.010000002</v>
      </c>
      <c r="K28" s="308">
        <v>10305514.800000001</v>
      </c>
      <c r="L28" s="308">
        <v>8669017.2200000007</v>
      </c>
      <c r="M28" s="308">
        <v>1910932.94</v>
      </c>
      <c r="N28" s="308">
        <v>5846876.3300000001</v>
      </c>
      <c r="O28" s="308">
        <v>6183792.1399999997</v>
      </c>
      <c r="P28" s="308">
        <v>5728187.0200000014</v>
      </c>
      <c r="Q28" s="308">
        <v>5033273.8699999992</v>
      </c>
      <c r="R28" s="308">
        <v>7807334.1000000015</v>
      </c>
      <c r="S28" s="308">
        <v>7707072.4100000001</v>
      </c>
      <c r="T28" s="308">
        <v>3880229.1100000008</v>
      </c>
      <c r="U28" s="308">
        <v>147089562.81999999</v>
      </c>
      <c r="V28" s="308">
        <v>50841253.620000005</v>
      </c>
      <c r="W28" s="308">
        <v>15784444</v>
      </c>
      <c r="X28" s="308">
        <v>16513749.209999999</v>
      </c>
      <c r="Y28" s="308">
        <v>5695443.0800000001</v>
      </c>
      <c r="Z28" s="308">
        <v>6699159.6400000006</v>
      </c>
      <c r="AA28" s="308">
        <v>2693401.31</v>
      </c>
      <c r="AB28" s="308">
        <v>39015239.559999987</v>
      </c>
      <c r="AC28" s="308">
        <v>11274942.309999999</v>
      </c>
      <c r="AD28" s="308">
        <v>3046824.29</v>
      </c>
      <c r="AE28" s="308">
        <v>22583103.940000001</v>
      </c>
      <c r="AF28" s="308">
        <v>9394958.6999999993</v>
      </c>
      <c r="AG28" s="308">
        <v>27409357.170000006</v>
      </c>
      <c r="AH28" s="308">
        <v>14565878.039999999</v>
      </c>
      <c r="AI28" s="308">
        <v>8361055.6700000018</v>
      </c>
      <c r="AJ28" s="308">
        <v>4778236.7</v>
      </c>
      <c r="AK28" s="308">
        <v>8589695.8800000008</v>
      </c>
      <c r="AL28" s="308">
        <v>8058995.9000000013</v>
      </c>
      <c r="AM28" s="308">
        <v>6647879.370000001</v>
      </c>
      <c r="AN28" s="308">
        <v>4957403.3699999992</v>
      </c>
      <c r="AO28" s="308">
        <v>4512124.91</v>
      </c>
      <c r="AP28" s="308">
        <v>3029744.1000000006</v>
      </c>
      <c r="AQ28" s="308">
        <v>3712743.59</v>
      </c>
      <c r="AR28" s="308">
        <v>7526868.3300000019</v>
      </c>
      <c r="AS28" s="308">
        <v>72404151.110000014</v>
      </c>
      <c r="AT28" s="308">
        <v>2310074.8699999996</v>
      </c>
      <c r="AU28" s="308">
        <v>2769511.04</v>
      </c>
      <c r="AV28" s="308">
        <v>1170493.32</v>
      </c>
      <c r="AW28" s="308">
        <v>6801129.2800000003</v>
      </c>
      <c r="AX28" s="308">
        <v>7285848.9100000001</v>
      </c>
      <c r="AY28" s="308">
        <v>2438140.33</v>
      </c>
      <c r="AZ28" s="308">
        <v>3365187.18</v>
      </c>
      <c r="BA28" s="308">
        <v>2198937.5299999998</v>
      </c>
      <c r="BB28" s="308">
        <v>1595353.66</v>
      </c>
      <c r="BC28" s="308">
        <v>3984326.9700000007</v>
      </c>
      <c r="BD28" s="308">
        <v>2068524.3299999998</v>
      </c>
      <c r="BE28" s="308">
        <v>16920734.690000001</v>
      </c>
      <c r="BF28" s="308">
        <v>121721.5</v>
      </c>
      <c r="BG28" s="308">
        <v>2831413.09</v>
      </c>
      <c r="BH28" s="308">
        <v>57808330.900000006</v>
      </c>
      <c r="BI28" s="308">
        <v>39433302.960000001</v>
      </c>
      <c r="BJ28" s="308">
        <v>9221491.4399999995</v>
      </c>
      <c r="BK28" s="308">
        <v>4915888.0399999991</v>
      </c>
      <c r="BL28" s="308">
        <v>9013941.9199999999</v>
      </c>
      <c r="BM28" s="308">
        <v>7140191.3500000006</v>
      </c>
      <c r="BN28" s="308">
        <v>4653300.1100000003</v>
      </c>
      <c r="BO28" s="308">
        <v>1572043.2399999998</v>
      </c>
      <c r="BP28" s="308">
        <v>2207975.2999999998</v>
      </c>
      <c r="BQ28" s="308">
        <v>86186373.01000002</v>
      </c>
      <c r="BR28" s="308">
        <v>4774270.08</v>
      </c>
      <c r="BS28" s="308">
        <v>6194404.2699999996</v>
      </c>
      <c r="BT28" s="308">
        <v>6289008.2799999993</v>
      </c>
      <c r="BU28" s="308">
        <v>4578452.71</v>
      </c>
      <c r="BV28" s="308">
        <v>4347651.4799999995</v>
      </c>
      <c r="BW28" s="308">
        <v>5688472.6299999999</v>
      </c>
      <c r="BX28" s="308">
        <v>8987584.4300000016</v>
      </c>
      <c r="BY28" s="308">
        <v>48836978.479999997</v>
      </c>
      <c r="BZ28" s="308">
        <v>5979325.9900000021</v>
      </c>
      <c r="CA28" s="308">
        <v>7875537.5300000003</v>
      </c>
      <c r="CB28" s="308">
        <v>11526213.410000002</v>
      </c>
      <c r="CC28" s="308">
        <v>5301605</v>
      </c>
      <c r="CD28" s="308">
        <v>5875444.5499999998</v>
      </c>
      <c r="CE28" s="308">
        <v>3171350.5400000005</v>
      </c>
      <c r="CF28" s="308">
        <v>207886191.06</v>
      </c>
      <c r="CG28" s="308">
        <v>9586218.6800000016</v>
      </c>
      <c r="CH28" s="308">
        <v>23694049.519999996</v>
      </c>
      <c r="CI28" s="308">
        <v>3554921.2400000007</v>
      </c>
      <c r="CJ28" s="308">
        <v>4704438.3100000005</v>
      </c>
      <c r="CK28" s="308">
        <v>4432525.2799999993</v>
      </c>
      <c r="CL28" s="308">
        <v>5793871.2400000002</v>
      </c>
      <c r="CM28" s="308">
        <v>9905716.1499999985</v>
      </c>
      <c r="CN28" s="308">
        <v>3776041.85</v>
      </c>
      <c r="CO28" s="308">
        <v>3281888.13</v>
      </c>
      <c r="CP28" s="308">
        <v>3247521.18</v>
      </c>
      <c r="CQ28" s="308">
        <v>5499608.9600000009</v>
      </c>
      <c r="CR28" s="308">
        <v>4491519.2699999996</v>
      </c>
      <c r="CS28" s="308">
        <v>90438291.690000013</v>
      </c>
      <c r="CT28" s="308">
        <v>4792556.22</v>
      </c>
      <c r="CU28" s="308">
        <v>6195244.4500000002</v>
      </c>
      <c r="CV28" s="308">
        <v>10441994.200000003</v>
      </c>
      <c r="CW28" s="308">
        <v>4780480.6899999995</v>
      </c>
      <c r="CX28" s="308">
        <v>5520240.669999999</v>
      </c>
      <c r="CY28" s="308">
        <v>3968977.9</v>
      </c>
      <c r="CZ28" s="308">
        <v>5468356.7699999996</v>
      </c>
      <c r="DA28" s="308">
        <v>60567226.540000007</v>
      </c>
      <c r="DB28" s="308">
        <v>79422941.849999994</v>
      </c>
      <c r="DC28" s="308">
        <v>5154552.3499999987</v>
      </c>
      <c r="DD28" s="308">
        <v>6181387.7599999998</v>
      </c>
      <c r="DE28" s="308">
        <v>18399508.659999996</v>
      </c>
      <c r="DF28" s="308">
        <v>16592876.799999999</v>
      </c>
      <c r="DG28" s="308">
        <v>9963528.9199999999</v>
      </c>
      <c r="DH28" s="308">
        <v>16121075.189999999</v>
      </c>
      <c r="DI28" s="308">
        <v>5945414.0999999996</v>
      </c>
      <c r="DJ28" s="308">
        <v>171417864.69000003</v>
      </c>
      <c r="DK28" s="308">
        <v>7028496.5000000009</v>
      </c>
      <c r="DL28" s="308">
        <v>9877875.370000001</v>
      </c>
      <c r="DM28" s="308">
        <v>9258576.089999998</v>
      </c>
      <c r="DN28" s="308">
        <v>12222485.08</v>
      </c>
      <c r="DO28" s="308">
        <v>5646187.9500000011</v>
      </c>
      <c r="DP28" s="308">
        <v>9776769.4900000002</v>
      </c>
      <c r="DQ28" s="308">
        <v>6599210.5199999986</v>
      </c>
      <c r="DR28" s="308">
        <v>19400873.720000006</v>
      </c>
      <c r="DS28" s="308">
        <v>74407704.500000015</v>
      </c>
      <c r="DT28" s="308">
        <v>10290367.58</v>
      </c>
      <c r="DU28" s="308">
        <v>13960259.620000001</v>
      </c>
      <c r="DV28" s="308">
        <v>29057965.699999996</v>
      </c>
      <c r="DW28" s="308">
        <v>5295241.9099999992</v>
      </c>
      <c r="DX28" s="308">
        <v>5713455.9699999997</v>
      </c>
      <c r="DY28" s="308">
        <v>8065706.7700000014</v>
      </c>
      <c r="DZ28" s="308">
        <v>4504884.9200000009</v>
      </c>
      <c r="EA28" s="308">
        <v>5311216.4000000004</v>
      </c>
      <c r="EB28" s="308">
        <v>5074085.8</v>
      </c>
      <c r="EC28" s="308">
        <v>17303667.689999998</v>
      </c>
      <c r="ED28" s="308">
        <v>59063329.789999999</v>
      </c>
      <c r="EE28" s="308">
        <v>43028763.039999999</v>
      </c>
      <c r="EF28" s="308">
        <v>5836425.0499999998</v>
      </c>
      <c r="EG28" s="308">
        <v>6406488.1299999999</v>
      </c>
      <c r="EH28" s="308">
        <v>6561901.6900000013</v>
      </c>
      <c r="EI28" s="308">
        <v>7028856.4200000009</v>
      </c>
      <c r="EJ28" s="308">
        <v>11249540.819999998</v>
      </c>
      <c r="EK28" s="308">
        <v>5061648.6800000006</v>
      </c>
      <c r="EL28" s="308">
        <v>5436703.370000001</v>
      </c>
      <c r="EM28" s="308">
        <v>106526842.54000001</v>
      </c>
      <c r="EN28" s="308">
        <v>6042833.5500000007</v>
      </c>
      <c r="EO28" s="308">
        <v>3557600.68</v>
      </c>
      <c r="EP28" s="308">
        <v>5623441.3499999996</v>
      </c>
      <c r="EQ28" s="308">
        <v>3200714.7100000004</v>
      </c>
      <c r="ER28" s="308">
        <v>3937453.7600000002</v>
      </c>
      <c r="ES28" s="308">
        <v>7050335.6699999999</v>
      </c>
      <c r="ET28" s="308">
        <v>10694394.759999998</v>
      </c>
      <c r="EU28" s="308">
        <v>3672136.31</v>
      </c>
      <c r="EV28" s="308">
        <v>79255294.019999996</v>
      </c>
      <c r="EW28" s="308">
        <v>2959964.8400000003</v>
      </c>
      <c r="EX28" s="308">
        <v>6430022.7199999997</v>
      </c>
      <c r="EY28" s="308">
        <v>10687342.539999999</v>
      </c>
      <c r="EZ28" s="308">
        <v>16910720.679999996</v>
      </c>
      <c r="FA28" s="308">
        <v>18323652.289999999</v>
      </c>
      <c r="FB28" s="308">
        <v>10220290.139999999</v>
      </c>
      <c r="FC28" s="308">
        <v>7008555.2999999998</v>
      </c>
      <c r="FD28" s="308">
        <v>7941208.9699999997</v>
      </c>
      <c r="FE28" s="308">
        <v>6714149.2000000002</v>
      </c>
      <c r="FF28" s="308">
        <v>5480635.4400000004</v>
      </c>
      <c r="FG28" s="308">
        <v>5853101.2400000002</v>
      </c>
      <c r="FH28" s="308">
        <v>59483191.219999999</v>
      </c>
      <c r="FI28" s="308">
        <v>3566453.85</v>
      </c>
      <c r="FJ28" s="308">
        <v>4785057.8899999987</v>
      </c>
      <c r="FK28" s="308">
        <v>3867909.42</v>
      </c>
      <c r="FL28" s="308">
        <v>8560726.4200000018</v>
      </c>
      <c r="FM28" s="308">
        <v>4710204.45</v>
      </c>
      <c r="FN28" s="308">
        <v>4494475.3299999991</v>
      </c>
      <c r="FO28" s="308">
        <v>2715481</v>
      </c>
      <c r="FP28" s="308">
        <v>133685221.12</v>
      </c>
      <c r="FQ28" s="308">
        <v>3849592.5900000003</v>
      </c>
      <c r="FR28" s="308">
        <v>9475869.4099999983</v>
      </c>
      <c r="FS28" s="308">
        <v>5482589.3700000001</v>
      </c>
      <c r="FT28" s="308">
        <v>10663168.839999998</v>
      </c>
      <c r="FU28" s="308">
        <v>5366231.5999999996</v>
      </c>
      <c r="FV28" s="308">
        <v>15509839.49</v>
      </c>
      <c r="FW28" s="308">
        <v>9676635.4199999999</v>
      </c>
      <c r="FX28" s="308">
        <v>8531939.7299999986</v>
      </c>
      <c r="FY28" s="308">
        <v>4983778.29</v>
      </c>
      <c r="FZ28" s="308">
        <v>6178997.1200000001</v>
      </c>
      <c r="GA28" s="308">
        <v>5248293.129999999</v>
      </c>
      <c r="GB28" s="308">
        <v>7761752.4100000011</v>
      </c>
      <c r="GC28" s="308">
        <v>4031187.7600000002</v>
      </c>
      <c r="GD28" s="308">
        <v>66917846.660000004</v>
      </c>
      <c r="GE28" s="308">
        <v>4665563.5499999989</v>
      </c>
      <c r="GF28" s="308">
        <v>3866299.85</v>
      </c>
      <c r="GG28" s="308">
        <v>12738480.199999999</v>
      </c>
      <c r="GH28" s="308">
        <v>8686431.1999999993</v>
      </c>
      <c r="GI28" s="308">
        <v>8549332.0500000007</v>
      </c>
      <c r="GJ28" s="308">
        <v>3886106.29</v>
      </c>
      <c r="GK28" s="308">
        <v>14856281.220000001</v>
      </c>
      <c r="GL28" s="308">
        <v>4061566.9299999992</v>
      </c>
      <c r="GM28" s="308">
        <v>4726194.93</v>
      </c>
      <c r="GN28" s="308">
        <v>4381266.919999999</v>
      </c>
      <c r="GO28" s="308">
        <v>3901534.24</v>
      </c>
      <c r="GP28" s="308">
        <v>47337688.020000003</v>
      </c>
      <c r="GQ28" s="308">
        <v>9847274.410000002</v>
      </c>
      <c r="GR28" s="308">
        <v>5514672.3199999984</v>
      </c>
      <c r="GS28" s="308">
        <v>10540263.380000001</v>
      </c>
      <c r="GT28" s="308">
        <v>1699252.4100000001</v>
      </c>
      <c r="GU28" s="308">
        <v>8269008.1500000013</v>
      </c>
      <c r="GV28" s="308">
        <v>6361190.46</v>
      </c>
      <c r="GW28" s="308">
        <v>4795440.8500000006</v>
      </c>
      <c r="GX28" s="308">
        <v>2890605.89</v>
      </c>
      <c r="GY28" s="308">
        <v>6587174.2600000016</v>
      </c>
      <c r="GZ28" s="308">
        <v>8304225.1399999997</v>
      </c>
      <c r="HA28" s="308">
        <v>8766319.3599999975</v>
      </c>
      <c r="HB28" s="308">
        <v>127493465.03999999</v>
      </c>
      <c r="HC28" s="308">
        <v>12682918.5</v>
      </c>
      <c r="HD28" s="308">
        <v>10847406.609999998</v>
      </c>
      <c r="HE28" s="308">
        <v>29880067.289999999</v>
      </c>
      <c r="HF28" s="308">
        <v>12493994.9</v>
      </c>
      <c r="HG28" s="308">
        <v>22481884.170000002</v>
      </c>
      <c r="HH28" s="308">
        <v>8043748.1999999993</v>
      </c>
      <c r="HI28" s="308">
        <v>84543904.100000009</v>
      </c>
      <c r="HJ28" s="308">
        <v>10544795.76</v>
      </c>
      <c r="HK28" s="308">
        <v>14091038.92</v>
      </c>
      <c r="HL28" s="308">
        <v>4537917.2700000005</v>
      </c>
      <c r="HM28" s="308">
        <v>3789979.9799999995</v>
      </c>
      <c r="HN28" s="308">
        <v>4422343.7600000007</v>
      </c>
      <c r="HO28" s="308">
        <v>7675844.6100000003</v>
      </c>
      <c r="HP28" s="308">
        <v>3827047.73</v>
      </c>
      <c r="HQ28" s="308">
        <v>72359010.679999992</v>
      </c>
      <c r="HR28" s="308">
        <v>32415332.27</v>
      </c>
      <c r="HS28" s="308">
        <v>2515295.58</v>
      </c>
      <c r="HT28" s="308">
        <v>9492248.1100000013</v>
      </c>
      <c r="HU28" s="308">
        <v>5128247.8899999997</v>
      </c>
      <c r="HV28" s="308">
        <v>2634144.0000000009</v>
      </c>
      <c r="HW28" s="308">
        <v>10849926.080000002</v>
      </c>
      <c r="HX28" s="308">
        <v>1474962.29</v>
      </c>
      <c r="HY28" s="308">
        <v>5625548.370000001</v>
      </c>
      <c r="HZ28" s="308">
        <v>3363988.6500000004</v>
      </c>
      <c r="IA28" s="308">
        <v>3329836.57</v>
      </c>
      <c r="IB28" s="308">
        <v>11214199.880000001</v>
      </c>
      <c r="IC28" s="308">
        <v>2705282.95</v>
      </c>
      <c r="ID28" s="308">
        <v>4344704.54</v>
      </c>
      <c r="IE28" s="308">
        <v>3618891.3300000005</v>
      </c>
      <c r="IF28" s="308">
        <v>3485817.87</v>
      </c>
      <c r="IG28" s="308">
        <v>90687216.930000007</v>
      </c>
      <c r="IH28" s="308">
        <v>20069652.41</v>
      </c>
      <c r="II28" s="308">
        <v>7955642.3699999992</v>
      </c>
      <c r="IJ28" s="308">
        <v>15905237.050000001</v>
      </c>
      <c r="IK28" s="308">
        <v>13777156.92</v>
      </c>
      <c r="IL28" s="308">
        <v>4986082.8299999991</v>
      </c>
      <c r="IM28" s="308">
        <v>3875742.4799999991</v>
      </c>
      <c r="IN28" s="308">
        <v>2084961.7999999998</v>
      </c>
      <c r="IO28" s="308">
        <v>3048796</v>
      </c>
      <c r="IP28" s="308">
        <v>3643165.3000000003</v>
      </c>
      <c r="IQ28" s="308">
        <v>2961577.9900000012</v>
      </c>
      <c r="IR28" s="308">
        <v>117060186.33</v>
      </c>
      <c r="IS28" s="308">
        <v>39312710.459999993</v>
      </c>
      <c r="IT28" s="308">
        <v>17978424.370000005</v>
      </c>
      <c r="IU28" s="308">
        <v>4436394.7300000004</v>
      </c>
      <c r="IV28" s="308">
        <v>4841110.2000000011</v>
      </c>
      <c r="IW28" s="308">
        <v>1191008.67</v>
      </c>
      <c r="IX28" s="308">
        <v>3009512.68</v>
      </c>
      <c r="IY28" s="308">
        <v>2241069.0699999994</v>
      </c>
      <c r="IZ28" s="308">
        <v>2386857.0800000005</v>
      </c>
      <c r="JA28" s="308">
        <v>5771772.5699999994</v>
      </c>
      <c r="JB28" s="308">
        <v>4648891.3000000007</v>
      </c>
      <c r="JC28" s="308">
        <v>1849184.4599999997</v>
      </c>
      <c r="JD28" s="308">
        <v>61298971.440000013</v>
      </c>
      <c r="JE28" s="308">
        <v>26772870.740000002</v>
      </c>
      <c r="JF28" s="308">
        <v>2226217.44</v>
      </c>
      <c r="JG28" s="308">
        <v>2327721.2400000002</v>
      </c>
      <c r="JH28" s="308">
        <v>2366048.71</v>
      </c>
      <c r="JI28" s="308">
        <v>2756791.7699999996</v>
      </c>
      <c r="JJ28" s="308">
        <v>50074886.43999999</v>
      </c>
      <c r="JK28" s="308">
        <v>3465237.27</v>
      </c>
      <c r="JL28" s="308">
        <v>5521341.4700000007</v>
      </c>
      <c r="JM28" s="308">
        <v>9675835.1400000006</v>
      </c>
      <c r="JN28" s="308">
        <v>4709824.7699999996</v>
      </c>
      <c r="JO28" s="308">
        <v>11921046.76</v>
      </c>
      <c r="JP28" s="308">
        <v>4918410.8600000013</v>
      </c>
      <c r="JQ28" s="308">
        <v>50686136.589999989</v>
      </c>
      <c r="JR28" s="308">
        <v>36251783.940000005</v>
      </c>
      <c r="JS28" s="308">
        <v>3664767.3999999994</v>
      </c>
      <c r="JT28" s="308">
        <v>3374856.4300000006</v>
      </c>
      <c r="JU28" s="308">
        <v>15002606.289999999</v>
      </c>
      <c r="JV28" s="308">
        <v>2890936.0999999992</v>
      </c>
      <c r="JW28" s="308">
        <v>24540141.479999997</v>
      </c>
      <c r="JX28" s="308">
        <v>13213296.32</v>
      </c>
      <c r="JY28" s="308">
        <v>7961374.2500000019</v>
      </c>
      <c r="JZ28" s="308">
        <v>4713645.3</v>
      </c>
      <c r="KA28" s="308">
        <v>6221958.4799999995</v>
      </c>
      <c r="KB28" s="308">
        <v>4736444.879999999</v>
      </c>
      <c r="KC28" s="308">
        <v>10722374.629999999</v>
      </c>
      <c r="KD28" s="308">
        <v>2814103.66</v>
      </c>
      <c r="KE28" s="308">
        <v>7917828.1600000001</v>
      </c>
      <c r="KF28" s="308">
        <v>122144967.78000002</v>
      </c>
      <c r="KG28" s="308">
        <v>17147535.289999999</v>
      </c>
      <c r="KH28" s="308">
        <v>4191120.9499999993</v>
      </c>
      <c r="KI28" s="308">
        <v>6933210.2000000002</v>
      </c>
      <c r="KJ28" s="308">
        <v>8031698.3199999994</v>
      </c>
      <c r="KK28" s="308">
        <v>11163143.659999998</v>
      </c>
      <c r="KL28" s="308">
        <v>29192287.219999995</v>
      </c>
      <c r="KM28" s="308">
        <v>4826006.2300000004</v>
      </c>
      <c r="KN28" s="308">
        <v>4481750.2699999996</v>
      </c>
      <c r="KO28" s="308">
        <v>29427103.009999994</v>
      </c>
      <c r="KP28" s="308">
        <v>6164254.4199999999</v>
      </c>
      <c r="KQ28" s="308">
        <v>7960018.4799999995</v>
      </c>
      <c r="KR28" s="308">
        <v>24400095.720000003</v>
      </c>
      <c r="KS28" s="308">
        <v>5851406.9000000004</v>
      </c>
      <c r="KT28" s="308">
        <v>8931474.6199999992</v>
      </c>
      <c r="KU28" s="308">
        <v>87149221.359999999</v>
      </c>
      <c r="KV28" s="308">
        <v>6352994.3899999997</v>
      </c>
      <c r="KW28" s="308">
        <v>67763638.920000017</v>
      </c>
      <c r="KX28" s="308">
        <v>5013252.3900000006</v>
      </c>
      <c r="KY28" s="308">
        <v>2519952.83</v>
      </c>
      <c r="KZ28" s="308">
        <v>13600037.290000001</v>
      </c>
      <c r="LA28" s="308">
        <v>13036008.59</v>
      </c>
      <c r="LB28" s="308">
        <v>5235951.34</v>
      </c>
      <c r="LC28" s="308">
        <v>5524923.9900000012</v>
      </c>
      <c r="LD28" s="308">
        <v>3614771.7</v>
      </c>
      <c r="LE28" s="308">
        <v>39773475.530000001</v>
      </c>
      <c r="LF28" s="308">
        <v>34353787.519999988</v>
      </c>
      <c r="LG28" s="308">
        <v>33200422.790000003</v>
      </c>
      <c r="LH28" s="308">
        <v>39282880.109999999</v>
      </c>
      <c r="LI28" s="308">
        <v>6909763.1399999997</v>
      </c>
      <c r="LJ28" s="308">
        <v>3866980.9999999995</v>
      </c>
      <c r="LK28" s="308">
        <v>3226604.06</v>
      </c>
      <c r="LL28" s="308">
        <v>5908153.7200000007</v>
      </c>
      <c r="LM28" s="308">
        <v>6118969.1800000006</v>
      </c>
      <c r="LN28" s="308">
        <v>9959922.5700000022</v>
      </c>
      <c r="LO28" s="308">
        <v>7126953.3699999992</v>
      </c>
      <c r="LP28" s="308">
        <v>50507234.979999997</v>
      </c>
      <c r="LQ28" s="308">
        <v>9830941.8900000025</v>
      </c>
      <c r="LR28" s="308">
        <v>6465647.0300000012</v>
      </c>
      <c r="LS28" s="308">
        <v>91163308.920000002</v>
      </c>
      <c r="LT28" s="308">
        <v>71912994.310000017</v>
      </c>
      <c r="LU28" s="308">
        <v>129264087.47</v>
      </c>
      <c r="LV28" s="308">
        <v>37896754.120000005</v>
      </c>
      <c r="LW28" s="308">
        <v>22207511.129999999</v>
      </c>
      <c r="LX28" s="308">
        <v>15818373.529999999</v>
      </c>
      <c r="LY28" s="308">
        <v>5723084.5300000012</v>
      </c>
      <c r="LZ28" s="308">
        <v>8715249.3399999999</v>
      </c>
      <c r="MA28" s="308">
        <v>8580131.2999999989</v>
      </c>
      <c r="MB28" s="308">
        <v>10694636.43</v>
      </c>
      <c r="MC28" s="308">
        <v>22475012.41</v>
      </c>
      <c r="MD28" s="308">
        <v>7246156.0300000003</v>
      </c>
      <c r="ME28" s="308">
        <v>143195365.93000001</v>
      </c>
      <c r="MF28" s="308">
        <v>5112572.1500000004</v>
      </c>
      <c r="MG28" s="308">
        <v>3608781.87</v>
      </c>
      <c r="MH28" s="308">
        <v>4798298.25</v>
      </c>
      <c r="MI28" s="308">
        <v>4602715.0299999993</v>
      </c>
      <c r="MJ28" s="308">
        <v>6476864.8199999984</v>
      </c>
      <c r="MK28" s="308">
        <v>4179330.399999999</v>
      </c>
      <c r="ML28" s="308">
        <v>6297343.8500000015</v>
      </c>
      <c r="MM28" s="308">
        <v>6087686.04</v>
      </c>
      <c r="MN28" s="308">
        <v>6839096.4299999997</v>
      </c>
      <c r="MO28" s="308">
        <v>4794959.59</v>
      </c>
      <c r="MP28" s="308">
        <v>2815742.3799999994</v>
      </c>
      <c r="MQ28" s="308">
        <v>107109083.67999999</v>
      </c>
      <c r="MR28" s="308">
        <v>7444761.2199999997</v>
      </c>
      <c r="MS28" s="308">
        <v>6439009.879999999</v>
      </c>
      <c r="MT28" s="308">
        <v>10770483.879999999</v>
      </c>
      <c r="MU28" s="308">
        <v>7760114.7000000002</v>
      </c>
      <c r="MV28" s="308">
        <v>4720353.5599999996</v>
      </c>
      <c r="MW28" s="308">
        <v>32841443.007800002</v>
      </c>
      <c r="MX28" s="308">
        <v>10536662.779999997</v>
      </c>
      <c r="MY28" s="308">
        <v>5978692.790000001</v>
      </c>
      <c r="MZ28" s="308">
        <v>2232803.37</v>
      </c>
      <c r="NA28" s="308">
        <v>2886414.9499999997</v>
      </c>
      <c r="NB28" s="308">
        <v>111952687.34</v>
      </c>
      <c r="NC28" s="308">
        <v>15145350.120000001</v>
      </c>
      <c r="ND28" s="308">
        <v>5760089.0599999996</v>
      </c>
      <c r="NE28" s="308">
        <v>48408906.950000003</v>
      </c>
      <c r="NF28" s="308">
        <v>4461288.75</v>
      </c>
      <c r="NG28" s="308">
        <v>12546039.197299998</v>
      </c>
      <c r="NH28" s="308">
        <v>50849597.25</v>
      </c>
      <c r="NI28" s="308">
        <v>21349872.16</v>
      </c>
      <c r="NJ28" s="308">
        <v>3163030.2700000005</v>
      </c>
      <c r="NK28" s="308">
        <v>11265276.349800002</v>
      </c>
      <c r="NL28" s="308">
        <v>6117891.4800000004</v>
      </c>
      <c r="NM28" s="308">
        <v>7648791.669999999</v>
      </c>
      <c r="NN28" s="308">
        <v>60543893.409999996</v>
      </c>
      <c r="NO28" s="308">
        <v>5662419.3499999996</v>
      </c>
      <c r="NP28" s="308">
        <v>4264547.84</v>
      </c>
      <c r="NQ28" s="308">
        <v>0</v>
      </c>
      <c r="NR28" s="308">
        <v>3133053.6999999997</v>
      </c>
      <c r="NS28" s="308">
        <v>1809162.73</v>
      </c>
      <c r="NT28" s="308">
        <v>3823858.58</v>
      </c>
      <c r="NU28" s="308">
        <v>78782021.090000033</v>
      </c>
      <c r="NV28" s="308">
        <v>17553457.199999999</v>
      </c>
      <c r="NW28" s="308">
        <v>5225411.2299999995</v>
      </c>
      <c r="NX28" s="308">
        <v>3514482.28</v>
      </c>
      <c r="NY28" s="308">
        <v>2464387.1300000004</v>
      </c>
      <c r="NZ28" s="308">
        <v>6958106.5600000005</v>
      </c>
      <c r="OA28" s="308">
        <v>3123536.85</v>
      </c>
      <c r="OB28" s="308">
        <v>143419118.97999999</v>
      </c>
      <c r="OC28" s="308">
        <v>18086807.5</v>
      </c>
      <c r="OD28" s="308">
        <v>17302698.769999996</v>
      </c>
      <c r="OE28" s="308">
        <v>15223236.780000001</v>
      </c>
      <c r="OF28" s="308">
        <v>5171861.4099999992</v>
      </c>
      <c r="OG28" s="308">
        <v>4120720.5700000008</v>
      </c>
      <c r="OH28" s="308">
        <v>12547578.73</v>
      </c>
      <c r="OI28" s="308">
        <v>3227467.65</v>
      </c>
      <c r="OJ28" s="308">
        <v>3319203.28</v>
      </c>
      <c r="OK28" s="308">
        <v>93533557.859999999</v>
      </c>
      <c r="OL28" s="308">
        <v>19315878.809999995</v>
      </c>
      <c r="OM28" s="308">
        <v>37403647.570000008</v>
      </c>
      <c r="ON28" s="308">
        <v>11231268</v>
      </c>
      <c r="OO28" s="308">
        <v>7434058.54</v>
      </c>
      <c r="OP28" s="308">
        <v>5996901.6200000001</v>
      </c>
      <c r="OQ28" s="308">
        <v>71830999.980000019</v>
      </c>
      <c r="OR28" s="308">
        <v>6252745.709999999</v>
      </c>
      <c r="OS28" s="308">
        <v>5857077</v>
      </c>
      <c r="OT28" s="308">
        <v>10111960.149999999</v>
      </c>
      <c r="OU28" s="308">
        <v>9781776.5399999991</v>
      </c>
      <c r="OV28" s="308">
        <v>29919469.389999997</v>
      </c>
      <c r="OW28" s="308">
        <v>6328191.6599999992</v>
      </c>
      <c r="OX28" s="308">
        <v>3592922.3900000006</v>
      </c>
      <c r="OY28" s="308">
        <v>2230216.1800000002</v>
      </c>
      <c r="OZ28" s="308">
        <v>55095110.649999999</v>
      </c>
      <c r="PA28" s="308">
        <v>4048260.96</v>
      </c>
      <c r="PB28" s="308">
        <v>9017575.5499999989</v>
      </c>
      <c r="PC28" s="308">
        <v>2524742.0799999996</v>
      </c>
      <c r="PD28" s="308">
        <v>7803393.6699999999</v>
      </c>
      <c r="PE28" s="308">
        <v>18913450.700000003</v>
      </c>
      <c r="PF28" s="308">
        <v>953737.93</v>
      </c>
      <c r="PG28" s="308">
        <v>3187864.8099999996</v>
      </c>
      <c r="PH28" s="308">
        <v>9291053.7999999989</v>
      </c>
      <c r="PI28" s="308">
        <v>5617989.2399999993</v>
      </c>
      <c r="PJ28" s="308">
        <v>5130004.3</v>
      </c>
      <c r="PK28" s="308">
        <v>13234790.220000003</v>
      </c>
      <c r="PL28" s="308">
        <v>4637854.3600000003</v>
      </c>
      <c r="PM28" s="308">
        <v>24609757.25</v>
      </c>
      <c r="PN28" s="308">
        <v>2316797.89</v>
      </c>
      <c r="PO28" s="308">
        <v>2943717.4599999995</v>
      </c>
      <c r="PP28" s="308">
        <v>3918611.6499999994</v>
      </c>
      <c r="PQ28" s="308">
        <v>3595831.959999999</v>
      </c>
      <c r="PR28" s="308">
        <v>223281281.43999997</v>
      </c>
      <c r="PS28" s="308">
        <v>5625265.6099999994</v>
      </c>
      <c r="PT28" s="308">
        <v>4828019.5600000005</v>
      </c>
      <c r="PU28" s="308">
        <v>10785334.15</v>
      </c>
      <c r="PV28" s="308">
        <v>38190496.920000002</v>
      </c>
      <c r="PW28" s="308">
        <v>9177099.7800000012</v>
      </c>
      <c r="PX28" s="308">
        <v>13650043</v>
      </c>
      <c r="PY28" s="308">
        <v>5020968.0000000009</v>
      </c>
      <c r="PZ28" s="308">
        <v>11588497.279999999</v>
      </c>
      <c r="QA28" s="308">
        <v>4224343.5599999996</v>
      </c>
      <c r="QB28" s="308">
        <v>9255688.6100000013</v>
      </c>
      <c r="QC28" s="308">
        <v>4870915.6599999992</v>
      </c>
      <c r="QD28" s="308">
        <v>5095407.96</v>
      </c>
      <c r="QE28" s="308">
        <v>9509335.9399999995</v>
      </c>
      <c r="QF28" s="308">
        <v>8306105.7199999988</v>
      </c>
      <c r="QG28" s="308">
        <v>13252399.83</v>
      </c>
      <c r="QH28" s="308">
        <v>5949690.6100000003</v>
      </c>
      <c r="QI28" s="308">
        <v>4621417.5599999996</v>
      </c>
      <c r="QJ28" s="308">
        <v>2982800.87</v>
      </c>
      <c r="QK28" s="308">
        <v>15119258.199999999</v>
      </c>
      <c r="QL28" s="308">
        <v>18938421.610000003</v>
      </c>
      <c r="QM28" s="308">
        <v>4030222.8799999994</v>
      </c>
      <c r="QN28" s="308">
        <v>2453504.3000000003</v>
      </c>
      <c r="QO28" s="308">
        <v>2114334.3400000003</v>
      </c>
      <c r="QP28" s="308">
        <v>1968858.0599999998</v>
      </c>
      <c r="QQ28" s="308">
        <v>4877918.540000001</v>
      </c>
      <c r="QR28" s="308">
        <v>98902758.969999999</v>
      </c>
      <c r="QS28" s="308">
        <v>3571946.11</v>
      </c>
      <c r="QT28" s="308">
        <v>13428976.1</v>
      </c>
      <c r="QU28" s="308">
        <v>6694255.1000000006</v>
      </c>
      <c r="QV28" s="308">
        <v>8399864.1500000004</v>
      </c>
      <c r="QW28" s="308">
        <v>17500742.800000001</v>
      </c>
      <c r="QX28" s="308">
        <v>6878124.3899999997</v>
      </c>
      <c r="QY28" s="308">
        <v>5187711.5699999994</v>
      </c>
      <c r="QZ28" s="308">
        <v>12689888.040000001</v>
      </c>
      <c r="RA28" s="308">
        <v>4098121.68</v>
      </c>
      <c r="RB28" s="308">
        <v>7142864.7399999993</v>
      </c>
      <c r="RC28" s="308">
        <v>3498175.7099999995</v>
      </c>
      <c r="RD28" s="308">
        <v>9845664.4800000004</v>
      </c>
      <c r="RE28" s="308">
        <v>103759800.25000001</v>
      </c>
      <c r="RF28" s="308">
        <v>12562623.940000001</v>
      </c>
      <c r="RG28" s="308">
        <v>5306140.29</v>
      </c>
      <c r="RH28" s="308">
        <v>13497918.439999999</v>
      </c>
      <c r="RI28" s="308">
        <v>6463489</v>
      </c>
      <c r="RJ28" s="308">
        <v>12334545.620000001</v>
      </c>
      <c r="RK28" s="308">
        <v>22749440.120000001</v>
      </c>
      <c r="RL28" s="308">
        <v>6099678.9100000001</v>
      </c>
      <c r="RM28" s="308">
        <v>6683853.1200000001</v>
      </c>
      <c r="RN28" s="308">
        <v>13121558.780000001</v>
      </c>
      <c r="RO28" s="308">
        <v>17754753.689999998</v>
      </c>
      <c r="RP28" s="308">
        <v>4189351.2400000007</v>
      </c>
      <c r="RQ28" s="308">
        <v>4264009.0199999996</v>
      </c>
      <c r="RR28" s="308">
        <v>6990736.79</v>
      </c>
      <c r="RS28" s="308">
        <v>4310417.6099999994</v>
      </c>
      <c r="RT28" s="308">
        <v>3968301.51</v>
      </c>
      <c r="RU28" s="308">
        <v>5687300.4699999988</v>
      </c>
      <c r="RV28" s="308">
        <v>4368372.5900000008</v>
      </c>
      <c r="RW28" s="308">
        <v>6975865.3000000017</v>
      </c>
      <c r="RX28" s="308">
        <v>5477620.71</v>
      </c>
      <c r="RY28" s="308">
        <v>94216587.339999989</v>
      </c>
      <c r="RZ28" s="308">
        <v>3620692.6599999992</v>
      </c>
      <c r="SA28" s="308">
        <v>3791497.99</v>
      </c>
      <c r="SB28" s="308">
        <v>4280528.72</v>
      </c>
      <c r="SC28" s="308">
        <v>3153351.8200000008</v>
      </c>
      <c r="SD28" s="308">
        <v>5510211.7799999993</v>
      </c>
      <c r="SE28" s="308">
        <v>5508330.1699999999</v>
      </c>
      <c r="SF28" s="308">
        <v>11230520.679999998</v>
      </c>
      <c r="SG28" s="308">
        <v>2353911.08</v>
      </c>
      <c r="SH28" s="308">
        <v>3826368.0999999996</v>
      </c>
      <c r="SI28" s="308">
        <v>13273776.609999999</v>
      </c>
      <c r="SJ28" s="308">
        <v>3039828.77</v>
      </c>
      <c r="SK28" s="308">
        <v>58367256.949999996</v>
      </c>
      <c r="SL28" s="308">
        <v>5443823.0300000003</v>
      </c>
      <c r="SM28" s="308">
        <v>6189551</v>
      </c>
      <c r="SN28" s="308">
        <v>16872810.690000001</v>
      </c>
      <c r="SO28" s="308">
        <v>5508509.5000000009</v>
      </c>
      <c r="SP28" s="308">
        <v>5477784.1900000004</v>
      </c>
      <c r="SQ28" s="308">
        <v>3712064.62</v>
      </c>
      <c r="SR28" s="308">
        <v>3320763.53</v>
      </c>
      <c r="SS28" s="308">
        <v>68644998.670000002</v>
      </c>
      <c r="ST28" s="308">
        <v>4656824.879999999</v>
      </c>
      <c r="SU28" s="308">
        <v>9623871.5600000005</v>
      </c>
      <c r="SV28" s="308">
        <v>6231958.1399999987</v>
      </c>
      <c r="SW28" s="308">
        <v>3438952.9799999995</v>
      </c>
      <c r="SX28" s="308">
        <v>3664162.09</v>
      </c>
      <c r="SY28" s="308">
        <v>7138800.8500000006</v>
      </c>
      <c r="SZ28" s="308">
        <v>19794437.510000002</v>
      </c>
      <c r="TA28" s="308">
        <v>5738406.3799999999</v>
      </c>
      <c r="TB28" s="308">
        <v>4603086.169999999</v>
      </c>
      <c r="TC28" s="308">
        <v>6386726.4999999991</v>
      </c>
      <c r="TD28" s="308">
        <v>12596672.060000001</v>
      </c>
      <c r="TE28" s="308">
        <v>5823283.2500000009</v>
      </c>
      <c r="TF28" s="308">
        <v>5925938.4999999981</v>
      </c>
      <c r="TG28" s="308">
        <v>112926700.56</v>
      </c>
      <c r="TH28" s="308">
        <v>4910161.51</v>
      </c>
      <c r="TI28" s="308">
        <v>4366562.3099999996</v>
      </c>
      <c r="TJ28" s="308">
        <v>13424466.920000002</v>
      </c>
      <c r="TK28" s="308">
        <v>10157094.25</v>
      </c>
      <c r="TL28" s="308">
        <v>6686033.3300000001</v>
      </c>
      <c r="TM28" s="308">
        <v>1841884.42</v>
      </c>
      <c r="TN28" s="308">
        <v>28372586.819999997</v>
      </c>
      <c r="TO28" s="308">
        <v>4576736.8499999987</v>
      </c>
      <c r="TP28" s="308">
        <v>11654500.960000001</v>
      </c>
      <c r="TQ28" s="308">
        <v>13318689.310000001</v>
      </c>
      <c r="TR28" s="308">
        <v>3852449.8899999997</v>
      </c>
      <c r="TS28" s="308">
        <v>3410932.16</v>
      </c>
      <c r="TT28" s="308">
        <v>8418191.1199999992</v>
      </c>
      <c r="TU28" s="308">
        <v>5379936.9199999999</v>
      </c>
      <c r="TV28" s="308">
        <v>4335842.8800000008</v>
      </c>
      <c r="TW28" s="308">
        <v>57609874.720000006</v>
      </c>
      <c r="TX28" s="308">
        <v>13970107.669999998</v>
      </c>
      <c r="TY28" s="308">
        <v>62823829.899999984</v>
      </c>
      <c r="TZ28" s="308">
        <v>14410507.800000001</v>
      </c>
      <c r="UA28" s="308">
        <v>3661074.1599999997</v>
      </c>
      <c r="UB28" s="308">
        <v>3265069.5599999996</v>
      </c>
      <c r="UC28" s="308">
        <v>47396454.460000001</v>
      </c>
      <c r="UD28" s="308">
        <v>3834709.7800000003</v>
      </c>
      <c r="UE28" s="308">
        <v>4208229.96</v>
      </c>
      <c r="UF28" s="308">
        <v>5808291.1000000006</v>
      </c>
      <c r="UG28" s="308">
        <v>4076906.96</v>
      </c>
      <c r="UH28" s="308">
        <v>63073383.130000003</v>
      </c>
      <c r="UI28" s="308">
        <v>11555110.620000001</v>
      </c>
      <c r="UJ28" s="308">
        <v>8761983.2799999993</v>
      </c>
      <c r="UK28" s="308">
        <v>16829753.309999999</v>
      </c>
      <c r="UL28" s="308">
        <v>6686789.1699999999</v>
      </c>
      <c r="UM28" s="308">
        <v>10630326.700000001</v>
      </c>
      <c r="UN28" s="308">
        <v>193032131.38000003</v>
      </c>
      <c r="UO28" s="308">
        <v>6383443.3700000001</v>
      </c>
      <c r="UP28" s="308">
        <v>6673465.6100000003</v>
      </c>
      <c r="UQ28" s="308">
        <v>37996324.340000004</v>
      </c>
      <c r="UR28" s="308">
        <v>2853623.93</v>
      </c>
      <c r="US28" s="308">
        <v>6336541.870000001</v>
      </c>
      <c r="UT28" s="308">
        <v>14241443.449999999</v>
      </c>
      <c r="UU28" s="308">
        <v>5801305.8700000001</v>
      </c>
      <c r="UV28" s="308">
        <v>5304184.5600000005</v>
      </c>
      <c r="UW28" s="308">
        <v>5237203.96</v>
      </c>
      <c r="UX28" s="308">
        <v>5827926.1699999999</v>
      </c>
      <c r="UY28" s="308">
        <v>20568607.219999995</v>
      </c>
      <c r="UZ28" s="308">
        <v>9581787.2200000007</v>
      </c>
      <c r="VA28" s="308">
        <v>13240968.869999999</v>
      </c>
      <c r="VB28" s="308">
        <v>4641033.49</v>
      </c>
      <c r="VC28" s="308">
        <v>3497521.79</v>
      </c>
      <c r="VD28" s="308">
        <v>5261622.2800000012</v>
      </c>
      <c r="VE28" s="308">
        <v>3502124.37</v>
      </c>
      <c r="VF28" s="308">
        <v>24336717.369999997</v>
      </c>
      <c r="VG28" s="308">
        <v>4799239.379999999</v>
      </c>
      <c r="VH28" s="308">
        <v>6014448.2999999989</v>
      </c>
      <c r="VI28" s="308">
        <v>4960380.7999999989</v>
      </c>
      <c r="VJ28" s="308">
        <v>96716087.160000011</v>
      </c>
      <c r="VK28" s="308">
        <v>8224975.4299999997</v>
      </c>
      <c r="VL28" s="308">
        <v>4026343.96</v>
      </c>
      <c r="VM28" s="308">
        <v>12043246.450000001</v>
      </c>
      <c r="VN28" s="308">
        <v>6872859.9600000009</v>
      </c>
      <c r="VO28" s="308">
        <v>9437061.2400000021</v>
      </c>
      <c r="VP28" s="308">
        <v>11997399.43</v>
      </c>
      <c r="VQ28" s="308">
        <v>5357645.78</v>
      </c>
      <c r="VR28" s="308">
        <v>15352802.1</v>
      </c>
      <c r="VS28" s="308">
        <v>37332186.369999997</v>
      </c>
      <c r="VT28" s="308">
        <v>7967374.0199999996</v>
      </c>
      <c r="VU28" s="308">
        <v>13311307.429999998</v>
      </c>
      <c r="VV28" s="308">
        <v>9178924.3900000006</v>
      </c>
      <c r="VW28" s="308">
        <v>5787050.9499999993</v>
      </c>
      <c r="VX28" s="308">
        <v>4578908.53</v>
      </c>
      <c r="VY28" s="308">
        <v>281418757</v>
      </c>
      <c r="VZ28" s="308">
        <v>17819712.079999998</v>
      </c>
      <c r="WA28" s="308">
        <v>7024165.7399999993</v>
      </c>
      <c r="WB28" s="308">
        <v>6121496.79</v>
      </c>
      <c r="WC28" s="308">
        <v>7128858.8599999994</v>
      </c>
      <c r="WD28" s="308">
        <v>9659086.0399999991</v>
      </c>
      <c r="WE28" s="308">
        <v>13419264.73</v>
      </c>
      <c r="WF28" s="308">
        <v>14751692.34</v>
      </c>
      <c r="WG28" s="308">
        <v>14333999.57</v>
      </c>
      <c r="WH28" s="308">
        <v>8463003.4799999986</v>
      </c>
      <c r="WI28" s="308">
        <v>6730099.2599999998</v>
      </c>
      <c r="WJ28" s="308">
        <v>29761817.880000006</v>
      </c>
      <c r="WK28" s="308">
        <v>8106312.0899999999</v>
      </c>
      <c r="WL28" s="308">
        <v>23976508.739999998</v>
      </c>
      <c r="WM28" s="308">
        <v>30255996.169999998</v>
      </c>
      <c r="WN28" s="308">
        <v>5701018.7999999989</v>
      </c>
      <c r="WO28" s="308">
        <v>10499508.890000002</v>
      </c>
      <c r="WP28" s="308">
        <v>10837221.719999999</v>
      </c>
      <c r="WQ28" s="308">
        <v>6035116.9199999999</v>
      </c>
      <c r="WR28" s="308">
        <v>18950560.850000001</v>
      </c>
      <c r="WS28" s="308">
        <v>22167554.099999998</v>
      </c>
      <c r="WT28" s="308">
        <v>8415324.129999999</v>
      </c>
      <c r="WU28" s="308">
        <v>5640310.29</v>
      </c>
      <c r="WV28" s="308">
        <v>4504811.3499999996</v>
      </c>
      <c r="WW28" s="308">
        <v>9115021.3899999987</v>
      </c>
      <c r="WX28" s="308">
        <v>4390225.669999999</v>
      </c>
      <c r="WY28" s="308">
        <v>6138546.0699999994</v>
      </c>
      <c r="WZ28" s="308">
        <v>8328549.0299999993</v>
      </c>
      <c r="XA28" s="308">
        <v>43793752.32</v>
      </c>
      <c r="XB28" s="308">
        <v>7641913.6499999994</v>
      </c>
      <c r="XC28" s="308">
        <v>10874445.02</v>
      </c>
      <c r="XD28" s="308">
        <v>4252946.3500000006</v>
      </c>
      <c r="XE28" s="308">
        <v>3147365.84</v>
      </c>
      <c r="XF28" s="308">
        <v>149532342.40000001</v>
      </c>
      <c r="XG28" s="308">
        <v>11577895.09</v>
      </c>
      <c r="XH28" s="308">
        <v>10666421.360000001</v>
      </c>
      <c r="XI28" s="308">
        <v>50361181.009999998</v>
      </c>
      <c r="XJ28" s="308">
        <v>9120455.8300000001</v>
      </c>
      <c r="XK28" s="308">
        <v>11812047.650000002</v>
      </c>
      <c r="XL28" s="308">
        <v>18849503.019999996</v>
      </c>
      <c r="XM28" s="308">
        <v>8355132.8099999996</v>
      </c>
      <c r="XN28" s="308">
        <v>6649212.2500000009</v>
      </c>
      <c r="XO28" s="308">
        <v>18278598.34</v>
      </c>
      <c r="XP28" s="308">
        <v>14560064.869999997</v>
      </c>
      <c r="XQ28" s="308">
        <v>7426900.4800000004</v>
      </c>
      <c r="XR28" s="308">
        <v>6613127.3100000024</v>
      </c>
      <c r="XS28" s="308">
        <v>6561046.79</v>
      </c>
      <c r="XT28" s="308">
        <v>6353905.7699999996</v>
      </c>
      <c r="XU28" s="308">
        <v>5266646.6500000004</v>
      </c>
      <c r="XV28" s="308">
        <v>4858236.2699999986</v>
      </c>
      <c r="XW28" s="308">
        <v>6155669.0499999998</v>
      </c>
      <c r="XX28" s="308">
        <v>6930901.5800000001</v>
      </c>
      <c r="XY28" s="308">
        <v>6870743.5599999996</v>
      </c>
      <c r="XZ28" s="308">
        <v>5250917.46</v>
      </c>
      <c r="YA28" s="308">
        <v>4677491.8900000006</v>
      </c>
      <c r="YB28" s="308">
        <v>6555830.2899999991</v>
      </c>
      <c r="YC28" s="308">
        <v>33148151.25</v>
      </c>
      <c r="YD28" s="308">
        <v>7065140.4699999997</v>
      </c>
      <c r="YE28" s="308">
        <v>22765278.109999999</v>
      </c>
      <c r="YF28" s="308">
        <v>7464342.04</v>
      </c>
      <c r="YG28" s="308">
        <v>40610646.699999996</v>
      </c>
      <c r="YH28" s="308">
        <v>10333970.43</v>
      </c>
      <c r="YI28" s="308">
        <v>5368975.0800000001</v>
      </c>
      <c r="YJ28" s="308">
        <v>8052459.7200000016</v>
      </c>
      <c r="YK28" s="308">
        <v>15591774.790000003</v>
      </c>
      <c r="YL28" s="308">
        <v>30451347.180000003</v>
      </c>
      <c r="YM28" s="308">
        <v>13413309.18</v>
      </c>
      <c r="YN28" s="308">
        <v>7973257.8499999987</v>
      </c>
      <c r="YO28" s="308">
        <v>5392877.6499999994</v>
      </c>
      <c r="YP28" s="308">
        <v>8636821.3000000007</v>
      </c>
      <c r="YQ28" s="308">
        <v>5971447.7000000011</v>
      </c>
      <c r="YR28" s="308">
        <v>1409947.32</v>
      </c>
      <c r="YS28" s="308">
        <v>3351893.0199999996</v>
      </c>
      <c r="YT28" s="308">
        <v>68492763.650000006</v>
      </c>
      <c r="YU28" s="308">
        <v>5495424.5899999999</v>
      </c>
      <c r="YV28" s="308">
        <v>5912122.04</v>
      </c>
      <c r="YW28" s="308">
        <v>6197186.5800000001</v>
      </c>
      <c r="YX28" s="308">
        <v>4240660.47</v>
      </c>
      <c r="YY28" s="308">
        <v>3672752.78</v>
      </c>
      <c r="YZ28" s="308">
        <v>3930776.5799999987</v>
      </c>
      <c r="ZA28" s="308">
        <v>70299617.589999989</v>
      </c>
      <c r="ZB28" s="308">
        <v>5054487.42</v>
      </c>
      <c r="ZC28" s="308">
        <v>8419561.9799999986</v>
      </c>
      <c r="ZD28" s="308">
        <v>8002416.5300000003</v>
      </c>
      <c r="ZE28" s="308">
        <v>2954826.1500000004</v>
      </c>
      <c r="ZF28" s="308">
        <v>5329632</v>
      </c>
      <c r="ZG28" s="308">
        <v>5849097.0300000003</v>
      </c>
      <c r="ZH28" s="308">
        <v>4075633.8600000003</v>
      </c>
      <c r="ZI28" s="308">
        <v>13773504.470000001</v>
      </c>
      <c r="ZJ28" s="308">
        <v>108702532.88</v>
      </c>
      <c r="ZK28" s="308">
        <v>4359773.8599999994</v>
      </c>
      <c r="ZL28" s="308">
        <v>10022300.5</v>
      </c>
      <c r="ZM28" s="308">
        <v>41765997.410000004</v>
      </c>
      <c r="ZN28" s="308">
        <v>18223651.670000002</v>
      </c>
      <c r="ZO28" s="308">
        <v>4488180.4200000009</v>
      </c>
      <c r="ZP28" s="308">
        <v>7534060.790000001</v>
      </c>
      <c r="ZQ28" s="308">
        <v>8150254.6799999988</v>
      </c>
      <c r="ZR28" s="308">
        <v>9387986.4300000016</v>
      </c>
      <c r="ZS28" s="308">
        <v>18523471.670000002</v>
      </c>
      <c r="ZT28" s="308">
        <v>385196.70999999996</v>
      </c>
      <c r="ZU28" s="308">
        <v>5157472.67</v>
      </c>
      <c r="ZV28" s="308">
        <v>3416088</v>
      </c>
      <c r="ZW28" s="308">
        <v>5387164.7199999997</v>
      </c>
      <c r="ZX28" s="308">
        <v>4924744.2799999993</v>
      </c>
      <c r="ZY28" s="308">
        <v>4618985.7299999995</v>
      </c>
      <c r="ZZ28" s="308">
        <v>5028053.45</v>
      </c>
      <c r="AAA28" s="308">
        <v>3465397.15</v>
      </c>
      <c r="AAB28" s="308">
        <v>5105675.04</v>
      </c>
      <c r="AAC28" s="308">
        <v>6370760.1500000004</v>
      </c>
      <c r="AAD28" s="308">
        <v>4918574.58</v>
      </c>
      <c r="AAE28" s="308">
        <v>6866838.540000001</v>
      </c>
      <c r="AAF28" s="308">
        <v>59793253.140000001</v>
      </c>
      <c r="AAG28" s="308">
        <v>4593833.79</v>
      </c>
      <c r="AAH28" s="308">
        <v>5253782.9299999988</v>
      </c>
      <c r="AAI28" s="308">
        <v>7013189.1299999999</v>
      </c>
      <c r="AAJ28" s="308">
        <v>3411822.8499999996</v>
      </c>
      <c r="AAK28" s="308">
        <v>5995667.6100000003</v>
      </c>
      <c r="AAL28" s="308">
        <v>4975275.9300000006</v>
      </c>
      <c r="AAM28" s="308">
        <v>285174040.15999997</v>
      </c>
      <c r="AAN28" s="308">
        <v>6903075.9999999991</v>
      </c>
      <c r="AAO28" s="308">
        <v>4694964.96</v>
      </c>
      <c r="AAP28" s="308">
        <v>9394780.2300000023</v>
      </c>
      <c r="AAQ28" s="308">
        <v>6041020.4300000006</v>
      </c>
      <c r="AAR28" s="308">
        <v>5727638.7599999988</v>
      </c>
      <c r="AAS28" s="308">
        <v>6808805.2799999993</v>
      </c>
      <c r="AAT28" s="308">
        <v>6946699.1800000006</v>
      </c>
      <c r="AAU28" s="308">
        <v>13321133.5</v>
      </c>
      <c r="AAV28" s="308">
        <v>5911019.8399999999</v>
      </c>
      <c r="AAW28" s="308">
        <v>8915037.0999999996</v>
      </c>
      <c r="AAX28" s="308">
        <v>32937715.68</v>
      </c>
      <c r="AAY28" s="308">
        <v>17420622.760000002</v>
      </c>
      <c r="AAZ28" s="308">
        <v>4746392.72</v>
      </c>
      <c r="ABA28" s="308">
        <v>8038082.3099999996</v>
      </c>
      <c r="ABB28" s="308">
        <v>4022385.06</v>
      </c>
      <c r="ABC28" s="308">
        <v>3752101.21</v>
      </c>
      <c r="ABD28" s="308">
        <v>4017309.26</v>
      </c>
      <c r="ABE28" s="308">
        <v>5106943.3199999994</v>
      </c>
      <c r="ABF28" s="308">
        <v>30669227.129999995</v>
      </c>
      <c r="ABG28" s="308">
        <v>39696717.399999999</v>
      </c>
      <c r="ABH28" s="308">
        <v>3081079.2399999988</v>
      </c>
      <c r="ABI28" s="308">
        <v>4702598.8</v>
      </c>
      <c r="ABJ28" s="308">
        <v>4558256.8399999989</v>
      </c>
      <c r="ABK28" s="308">
        <v>4580001.0600000015</v>
      </c>
      <c r="ABL28" s="308">
        <v>3913858.9399999995</v>
      </c>
      <c r="ABM28" s="308">
        <v>71246454.260000005</v>
      </c>
      <c r="ABN28" s="308">
        <v>7361022.1299999999</v>
      </c>
      <c r="ABO28" s="308">
        <v>4715413.32</v>
      </c>
      <c r="ABP28" s="308">
        <v>11486621.640000001</v>
      </c>
      <c r="ABQ28" s="308">
        <v>8524347.2400000002</v>
      </c>
      <c r="ABR28" s="308">
        <v>5892083.1399999997</v>
      </c>
      <c r="ABS28" s="308">
        <v>5625292.1600000011</v>
      </c>
      <c r="ABT28" s="308">
        <v>5846544.2800000003</v>
      </c>
      <c r="ABU28" s="308">
        <v>5721629.3900000006</v>
      </c>
      <c r="ABV28" s="308">
        <v>6278593.5799999991</v>
      </c>
      <c r="ABW28" s="308">
        <v>3286717.2699999996</v>
      </c>
      <c r="ABX28" s="308">
        <v>9459481.9600000009</v>
      </c>
      <c r="ABY28" s="308">
        <v>2937701.08</v>
      </c>
      <c r="ABZ28" s="308">
        <v>4143622.0900000008</v>
      </c>
      <c r="ACA28" s="308">
        <v>23347100.920000002</v>
      </c>
      <c r="ACB28" s="308">
        <v>969529.21000000008</v>
      </c>
      <c r="ACC28" s="308">
        <v>6430000.2499999991</v>
      </c>
      <c r="ACD28" s="308">
        <v>4253209.3600000003</v>
      </c>
      <c r="ACE28" s="308">
        <v>2773704.44</v>
      </c>
      <c r="ACF28" s="308">
        <v>3328119.4900000007</v>
      </c>
      <c r="ACG28" s="308">
        <v>69003996.769999996</v>
      </c>
      <c r="ACH28" s="308">
        <v>4450967.9300000006</v>
      </c>
      <c r="ACI28" s="308">
        <v>6950687.0699999994</v>
      </c>
      <c r="ACJ28" s="308">
        <v>10179162.589999998</v>
      </c>
      <c r="ACK28" s="308">
        <v>4936301.55</v>
      </c>
      <c r="ACL28" s="308">
        <v>6878119.9300000016</v>
      </c>
      <c r="ACM28" s="308">
        <v>5233184.05</v>
      </c>
      <c r="ACN28" s="308">
        <v>47089056.019999996</v>
      </c>
      <c r="ACO28" s="308">
        <v>50389135.460000008</v>
      </c>
      <c r="ACP28" s="308">
        <v>4935421.5199999996</v>
      </c>
      <c r="ACQ28" s="308">
        <v>4486919.04</v>
      </c>
      <c r="ACR28" s="308">
        <v>10084440.300000003</v>
      </c>
      <c r="ACS28" s="308">
        <v>4945424.2800000012</v>
      </c>
      <c r="ACT28" s="308">
        <v>54001046.930000007</v>
      </c>
      <c r="ACU28" s="308">
        <v>11849639.75</v>
      </c>
      <c r="ACV28" s="308">
        <v>8830649.7600000016</v>
      </c>
      <c r="ACW28" s="308">
        <v>4131580.98</v>
      </c>
      <c r="ACX28" s="308">
        <v>5301448.419999999</v>
      </c>
      <c r="ACY28" s="308">
        <v>7259118.9299999988</v>
      </c>
      <c r="ACZ28" s="308">
        <v>4040316</v>
      </c>
      <c r="ADA28" s="308">
        <v>2964092.85</v>
      </c>
      <c r="ADB28" s="308">
        <v>2502666.3199999998</v>
      </c>
      <c r="ADC28" s="308">
        <v>3630944.95</v>
      </c>
      <c r="ADD28" s="308">
        <v>38342750.890000001</v>
      </c>
      <c r="ADE28" s="308">
        <v>63502230.989999995</v>
      </c>
      <c r="ADF28" s="308">
        <v>7185111.6299999999</v>
      </c>
      <c r="ADG28" s="308">
        <v>3121756.0700000003</v>
      </c>
      <c r="ADH28" s="308">
        <v>4320994.4000000004</v>
      </c>
      <c r="ADI28" s="308">
        <v>1719917.01</v>
      </c>
      <c r="ADJ28" s="308">
        <v>5323382.4900000012</v>
      </c>
      <c r="ADK28" s="308">
        <v>5414806.6300000008</v>
      </c>
      <c r="ADL28" s="308">
        <v>4536696.1399999997</v>
      </c>
      <c r="ADM28" s="308">
        <v>143874024.25999999</v>
      </c>
      <c r="ADN28" s="308">
        <v>28555495.269999996</v>
      </c>
      <c r="ADO28" s="308">
        <v>16727130.750000002</v>
      </c>
      <c r="ADP28" s="308">
        <v>32113277.050000001</v>
      </c>
      <c r="ADQ28" s="308">
        <v>2702158.83</v>
      </c>
      <c r="ADR28" s="308">
        <v>3926329.52</v>
      </c>
      <c r="ADS28" s="308">
        <v>7780058.9400000004</v>
      </c>
      <c r="ADT28" s="308">
        <v>3785661.22</v>
      </c>
      <c r="ADU28" s="308">
        <v>108555319.95000002</v>
      </c>
      <c r="ADV28" s="308">
        <v>27160965.640000004</v>
      </c>
      <c r="ADW28" s="308">
        <v>20781867.560000006</v>
      </c>
      <c r="ADX28" s="308">
        <v>9997500.6699999999</v>
      </c>
      <c r="ADY28" s="308">
        <v>4377791.629999999</v>
      </c>
      <c r="ADZ28" s="308">
        <v>4441046.9000000013</v>
      </c>
      <c r="AEA28" s="308">
        <v>7442794.0600000005</v>
      </c>
      <c r="AEB28" s="308">
        <v>5493853.2999999998</v>
      </c>
      <c r="AEC28" s="308">
        <v>4927605.2600000007</v>
      </c>
      <c r="AED28" s="308">
        <v>5533038.1599999992</v>
      </c>
      <c r="AEE28" s="308">
        <v>3464015.43</v>
      </c>
      <c r="AEF28" s="308">
        <v>10627254.42</v>
      </c>
      <c r="AEG28" s="308">
        <v>4595297.88</v>
      </c>
      <c r="AEH28" s="308">
        <v>5734196.2400000002</v>
      </c>
      <c r="AEI28" s="308">
        <v>7015732.0599999996</v>
      </c>
      <c r="AEJ28" s="308">
        <v>4758108.51</v>
      </c>
      <c r="AEK28" s="308">
        <v>5917147.5499999989</v>
      </c>
      <c r="AEL28" s="308">
        <v>15225365.460000001</v>
      </c>
      <c r="AEM28" s="308">
        <v>4436732.68</v>
      </c>
      <c r="AEN28" s="308">
        <v>7531957.2700000005</v>
      </c>
      <c r="AEO28" s="308">
        <v>90503013.890000001</v>
      </c>
      <c r="AEP28" s="308">
        <v>13398217.270000001</v>
      </c>
      <c r="AEQ28" s="308">
        <v>7878629.6100000013</v>
      </c>
      <c r="AER28" s="308">
        <v>5432679.3900000006</v>
      </c>
      <c r="AES28" s="308">
        <v>5460423.3500000006</v>
      </c>
      <c r="AET28" s="308">
        <v>11884331.4</v>
      </c>
      <c r="AEU28" s="308">
        <v>4479001.0199999986</v>
      </c>
      <c r="AEV28" s="308">
        <v>4953372.8999999985</v>
      </c>
      <c r="AEW28" s="308">
        <v>4428136.1400000006</v>
      </c>
      <c r="AEX28" s="308">
        <v>6183396.1900000004</v>
      </c>
      <c r="AEY28" s="308">
        <v>65016053.329999998</v>
      </c>
      <c r="AEZ28" s="308">
        <v>49348551.540000007</v>
      </c>
      <c r="AFA28" s="308">
        <v>9988836.5099999998</v>
      </c>
      <c r="AFB28" s="308">
        <v>7992892.3500000006</v>
      </c>
      <c r="AFC28" s="308">
        <v>10981275.220000001</v>
      </c>
      <c r="AFD28" s="308">
        <v>8280024.7299999995</v>
      </c>
      <c r="AFE28" s="308">
        <v>5397409.7999999989</v>
      </c>
      <c r="AFF28" s="308">
        <v>6424664.0200000005</v>
      </c>
      <c r="AFG28" s="308">
        <v>8667593.5700000003</v>
      </c>
      <c r="AFH28" s="308">
        <v>6688265.0399999991</v>
      </c>
      <c r="AFI28" s="308">
        <v>4929930.04</v>
      </c>
      <c r="AFJ28" s="308">
        <v>7538783.0499999989</v>
      </c>
      <c r="AFK28" s="308">
        <v>11710577.24</v>
      </c>
      <c r="AFL28" s="308">
        <v>35167870.880000003</v>
      </c>
      <c r="AFM28" s="308">
        <v>8984605.1300000008</v>
      </c>
      <c r="AFN28" s="308">
        <v>1994086.43</v>
      </c>
      <c r="AFO28" s="308">
        <v>5371670.7699999996</v>
      </c>
      <c r="AFP28" s="308">
        <v>5451533.8200000003</v>
      </c>
      <c r="AFQ28" s="308">
        <v>5358865.71</v>
      </c>
      <c r="AFR28" s="308">
        <v>4304984.4899999993</v>
      </c>
      <c r="AFS28" s="308">
        <v>9508885.459999999</v>
      </c>
      <c r="AFT28" s="308">
        <v>12513057.610000001</v>
      </c>
      <c r="AFU28" s="308">
        <v>4949033.2799999993</v>
      </c>
      <c r="AFV28" s="308">
        <v>14193558.310000001</v>
      </c>
      <c r="AFW28" s="308">
        <v>6166447.1100000003</v>
      </c>
      <c r="AFX28" s="308">
        <v>64046296.089999996</v>
      </c>
      <c r="AFY28" s="308">
        <v>3050114.6700000009</v>
      </c>
      <c r="AFZ28" s="308">
        <v>3192813.73</v>
      </c>
      <c r="AGA28" s="308">
        <v>4011978.9100000006</v>
      </c>
      <c r="AGB28" s="308">
        <v>10363619.929999998</v>
      </c>
      <c r="AGC28" s="308">
        <v>3800754.11</v>
      </c>
      <c r="AGD28" s="308">
        <v>2130637.8600000003</v>
      </c>
      <c r="AGE28" s="308">
        <v>2439996.04</v>
      </c>
      <c r="AGF28" s="308">
        <v>3171956.44</v>
      </c>
      <c r="AGG28" s="308">
        <v>3833986.0600000005</v>
      </c>
      <c r="AGH28" s="308">
        <v>8881523.25</v>
      </c>
      <c r="AGI28" s="308">
        <v>91770971.420000002</v>
      </c>
      <c r="AGJ28" s="308">
        <v>25759091.830000002</v>
      </c>
      <c r="AGK28" s="308">
        <v>4880895.7499999991</v>
      </c>
      <c r="AGL28" s="308">
        <v>2685116.71</v>
      </c>
      <c r="AGM28" s="308">
        <v>10368307.35</v>
      </c>
      <c r="AGN28" s="308">
        <v>12492498.9</v>
      </c>
      <c r="AGO28" s="308">
        <v>1184211.6299999999</v>
      </c>
      <c r="AGP28" s="308">
        <v>5753744.0099999998</v>
      </c>
      <c r="AGQ28" s="308">
        <v>251135446.62000003</v>
      </c>
      <c r="AGR28" s="308">
        <v>76605573.950000003</v>
      </c>
      <c r="AGS28" s="308">
        <v>5492992.2699999986</v>
      </c>
      <c r="AGT28" s="308">
        <v>9195746.2299999967</v>
      </c>
      <c r="AGU28" s="308">
        <v>27503282.509999998</v>
      </c>
      <c r="AGV28" s="308">
        <v>14164105.540000001</v>
      </c>
      <c r="AGW28" s="308">
        <v>6597504.6899999995</v>
      </c>
      <c r="AGX28" s="308">
        <v>8219446.4000000004</v>
      </c>
      <c r="AGY28" s="308">
        <v>2836382.79</v>
      </c>
      <c r="AGZ28" s="308">
        <v>4881956.2700000005</v>
      </c>
      <c r="AHA28" s="308">
        <v>14034036.699999999</v>
      </c>
      <c r="AHB28" s="308">
        <v>4752604.7399999993</v>
      </c>
      <c r="AHC28" s="308">
        <v>4977240.2400000012</v>
      </c>
      <c r="AHD28" s="308">
        <v>5863108.7199999997</v>
      </c>
      <c r="AHE28" s="308">
        <v>4374242.13</v>
      </c>
      <c r="AHF28" s="308">
        <v>3531291.09</v>
      </c>
      <c r="AHG28" s="308">
        <v>3556964.5199999996</v>
      </c>
      <c r="AHH28" s="308">
        <v>52678395.359999999</v>
      </c>
      <c r="AHI28" s="308">
        <v>4182751.7000000007</v>
      </c>
      <c r="AHJ28" s="308">
        <v>3089048.7500000005</v>
      </c>
      <c r="AHK28" s="308">
        <v>3075420.1100000003</v>
      </c>
      <c r="AHL28" s="308">
        <v>11490998.110000001</v>
      </c>
      <c r="AHM28" s="308">
        <v>5035997.0199999986</v>
      </c>
      <c r="AHN28" s="308">
        <v>6767510.0299999993</v>
      </c>
      <c r="AHO28" s="308">
        <v>14884540314.754892</v>
      </c>
    </row>
    <row r="29" spans="1:899" ht="21" x14ac:dyDescent="0.4">
      <c r="A29" s="297" t="s">
        <v>681</v>
      </c>
      <c r="B29" s="297" t="s">
        <v>682</v>
      </c>
      <c r="C29" s="308">
        <v>38954089.43</v>
      </c>
      <c r="D29" s="308">
        <v>1111686.82</v>
      </c>
      <c r="E29" s="308">
        <v>659691.78</v>
      </c>
      <c r="F29" s="308">
        <v>129153.42</v>
      </c>
      <c r="G29" s="308">
        <v>8604969.7100000009</v>
      </c>
      <c r="H29" s="308">
        <v>931618.81</v>
      </c>
      <c r="I29" s="308">
        <v>1408308.25</v>
      </c>
      <c r="J29" s="308">
        <v>877550.28</v>
      </c>
      <c r="K29" s="308">
        <v>465489.75</v>
      </c>
      <c r="L29" s="308">
        <v>626628.06999999995</v>
      </c>
      <c r="M29" s="308">
        <v>351411.45999999996</v>
      </c>
      <c r="N29" s="308">
        <v>99858.37</v>
      </c>
      <c r="O29" s="308">
        <v>872691.45000000007</v>
      </c>
      <c r="P29" s="308">
        <v>60545.810000000005</v>
      </c>
      <c r="Q29" s="308">
        <v>366704.92</v>
      </c>
      <c r="R29" s="308">
        <v>311763.82999999996</v>
      </c>
      <c r="S29" s="308">
        <v>148123.44</v>
      </c>
      <c r="T29" s="308">
        <v>78057.900000000009</v>
      </c>
      <c r="U29" s="308">
        <v>28462472.879999999</v>
      </c>
      <c r="V29" s="308">
        <v>3854310.34</v>
      </c>
      <c r="W29" s="308">
        <v>695608.04999999993</v>
      </c>
      <c r="X29" s="308">
        <v>1540573.01</v>
      </c>
      <c r="Y29" s="308">
        <v>527678.4</v>
      </c>
      <c r="Z29" s="308">
        <v>1921324.24</v>
      </c>
      <c r="AA29" s="308">
        <v>689050.94000000006</v>
      </c>
      <c r="AB29" s="308">
        <v>4410693.4399999995</v>
      </c>
      <c r="AC29" s="308">
        <v>173361.82</v>
      </c>
      <c r="AD29" s="308">
        <v>764448.95</v>
      </c>
      <c r="AE29" s="308">
        <v>1756959.13</v>
      </c>
      <c r="AF29" s="308">
        <v>519706.43000000005</v>
      </c>
      <c r="AG29" s="308">
        <v>978936.94</v>
      </c>
      <c r="AH29" s="308">
        <v>3436212.59</v>
      </c>
      <c r="AI29" s="308">
        <v>262751.81</v>
      </c>
      <c r="AJ29" s="308">
        <v>228801.05</v>
      </c>
      <c r="AK29" s="308">
        <v>2586297.8200000003</v>
      </c>
      <c r="AL29" s="308">
        <v>229641.33</v>
      </c>
      <c r="AM29" s="308">
        <v>1659853.81</v>
      </c>
      <c r="AN29" s="308">
        <v>147030.37</v>
      </c>
      <c r="AO29" s="308">
        <v>447313.77</v>
      </c>
      <c r="AP29" s="308">
        <v>471073.39</v>
      </c>
      <c r="AQ29" s="308">
        <v>233099.63</v>
      </c>
      <c r="AR29" s="308">
        <v>277492.57</v>
      </c>
      <c r="AS29" s="308">
        <v>16761540.040000001</v>
      </c>
      <c r="AT29" s="308">
        <v>195801.22999999998</v>
      </c>
      <c r="AU29" s="308">
        <v>194689.94000000003</v>
      </c>
      <c r="AV29" s="308">
        <v>0</v>
      </c>
      <c r="AW29" s="308">
        <v>19176.32</v>
      </c>
      <c r="AX29" s="308">
        <v>304206.05000000005</v>
      </c>
      <c r="AY29" s="308">
        <v>945.00000000003479</v>
      </c>
      <c r="AZ29" s="308">
        <v>101812.97</v>
      </c>
      <c r="BA29" s="308">
        <v>125443.04000000001</v>
      </c>
      <c r="BB29" s="308">
        <v>205556.9</v>
      </c>
      <c r="BC29" s="308">
        <v>532484.34</v>
      </c>
      <c r="BD29" s="308">
        <v>116894.3</v>
      </c>
      <c r="BE29" s="308">
        <v>81784.92</v>
      </c>
      <c r="BF29" s="308">
        <v>0</v>
      </c>
      <c r="BG29" s="308">
        <v>35872.33</v>
      </c>
      <c r="BH29" s="308">
        <v>5171601.2600000016</v>
      </c>
      <c r="BI29" s="308">
        <v>3900393.0799999996</v>
      </c>
      <c r="BJ29" s="308">
        <v>324846.51000000007</v>
      </c>
      <c r="BK29" s="308">
        <v>287525.45</v>
      </c>
      <c r="BL29" s="308">
        <v>711637.49</v>
      </c>
      <c r="BM29" s="308">
        <v>362621.56</v>
      </c>
      <c r="BN29" s="308">
        <v>236796.05000000002</v>
      </c>
      <c r="BO29" s="308">
        <v>0</v>
      </c>
      <c r="BP29" s="308">
        <v>0</v>
      </c>
      <c r="BQ29" s="308">
        <v>3519519.71</v>
      </c>
      <c r="BR29" s="308">
        <v>606958.63</v>
      </c>
      <c r="BS29" s="308">
        <v>179348.11000000002</v>
      </c>
      <c r="BT29" s="308">
        <v>37051.760000000002</v>
      </c>
      <c r="BU29" s="308">
        <v>124720.70000000001</v>
      </c>
      <c r="BV29" s="308">
        <v>83423.600000000006</v>
      </c>
      <c r="BW29" s="308">
        <v>102438.25</v>
      </c>
      <c r="BX29" s="308">
        <v>61524.810000000005</v>
      </c>
      <c r="BY29" s="308">
        <v>27555361.989999998</v>
      </c>
      <c r="BZ29" s="308">
        <v>1051185.1200000001</v>
      </c>
      <c r="CA29" s="308">
        <v>2237017.9299999997</v>
      </c>
      <c r="CB29" s="308">
        <v>1713535.2399999995</v>
      </c>
      <c r="CC29" s="308">
        <v>84878.950000000012</v>
      </c>
      <c r="CD29" s="308">
        <v>615533.48</v>
      </c>
      <c r="CE29" s="308">
        <v>2776924.9499999997</v>
      </c>
      <c r="CF29" s="308">
        <v>14903785.210000001</v>
      </c>
      <c r="CG29" s="308">
        <v>8443.9500000000007</v>
      </c>
      <c r="CH29" s="308">
        <v>1458394.15</v>
      </c>
      <c r="CI29" s="308">
        <v>202030.28</v>
      </c>
      <c r="CJ29" s="308">
        <v>234086.35000000003</v>
      </c>
      <c r="CK29" s="308">
        <v>31720.499999999996</v>
      </c>
      <c r="CL29" s="308">
        <v>16160.64</v>
      </c>
      <c r="CM29" s="308">
        <v>553529.28</v>
      </c>
      <c r="CN29" s="308">
        <v>7079.15</v>
      </c>
      <c r="CO29" s="308">
        <v>208448.59</v>
      </c>
      <c r="CP29" s="308">
        <v>60225.990000000005</v>
      </c>
      <c r="CQ29" s="308">
        <v>345432.99</v>
      </c>
      <c r="CR29" s="308">
        <v>26958.190000000002</v>
      </c>
      <c r="CS29" s="308">
        <v>8499165.1400000006</v>
      </c>
      <c r="CT29" s="308">
        <v>158963.93</v>
      </c>
      <c r="CU29" s="308">
        <v>245359.87</v>
      </c>
      <c r="CV29" s="308">
        <v>534002.69999999995</v>
      </c>
      <c r="CW29" s="308">
        <v>152170.30000000002</v>
      </c>
      <c r="CX29" s="308">
        <v>390747.73000000004</v>
      </c>
      <c r="CY29" s="308">
        <v>145184.63999999998</v>
      </c>
      <c r="CZ29" s="308">
        <v>80908.149999999994</v>
      </c>
      <c r="DA29" s="308">
        <v>4687725.1900000013</v>
      </c>
      <c r="DB29" s="308">
        <v>6804779.1200000001</v>
      </c>
      <c r="DC29" s="308">
        <v>542317.67999999993</v>
      </c>
      <c r="DD29" s="308">
        <v>152135.13999999998</v>
      </c>
      <c r="DE29" s="308">
        <v>1255681.0599999998</v>
      </c>
      <c r="DF29" s="308">
        <v>436400.11</v>
      </c>
      <c r="DG29" s="308">
        <v>543773.4</v>
      </c>
      <c r="DH29" s="308">
        <v>489496.44</v>
      </c>
      <c r="DI29" s="308">
        <v>126232.17</v>
      </c>
      <c r="DJ29" s="308">
        <v>12064274.869999997</v>
      </c>
      <c r="DK29" s="308">
        <v>261914.09</v>
      </c>
      <c r="DL29" s="308">
        <v>334354.75</v>
      </c>
      <c r="DM29" s="308">
        <v>529125.31999999995</v>
      </c>
      <c r="DN29" s="308">
        <v>207639.76</v>
      </c>
      <c r="DO29" s="308">
        <v>509785.35</v>
      </c>
      <c r="DP29" s="308">
        <v>2442579.2500000005</v>
      </c>
      <c r="DQ29" s="308">
        <v>1003426.16</v>
      </c>
      <c r="DR29" s="308">
        <v>2708412.6100000003</v>
      </c>
      <c r="DS29" s="308">
        <v>862369.75</v>
      </c>
      <c r="DT29" s="308">
        <v>1133589.4000000001</v>
      </c>
      <c r="DU29" s="308">
        <v>8345.5</v>
      </c>
      <c r="DV29" s="308">
        <v>6805224.4399999995</v>
      </c>
      <c r="DW29" s="308">
        <v>173850.07</v>
      </c>
      <c r="DX29" s="308">
        <v>65103.35</v>
      </c>
      <c r="DY29" s="308">
        <v>403461.58999999997</v>
      </c>
      <c r="DZ29" s="308">
        <v>69015.3</v>
      </c>
      <c r="EA29" s="308">
        <v>313127.59999999998</v>
      </c>
      <c r="EB29" s="308">
        <v>-260574.32000000004</v>
      </c>
      <c r="EC29" s="308">
        <v>2756998.53</v>
      </c>
      <c r="ED29" s="308">
        <v>3712882.2500000005</v>
      </c>
      <c r="EE29" s="308">
        <v>2442748.0300000003</v>
      </c>
      <c r="EF29" s="308">
        <v>209360.91999999998</v>
      </c>
      <c r="EG29" s="308">
        <v>137012.94</v>
      </c>
      <c r="EH29" s="308">
        <v>235091.32</v>
      </c>
      <c r="EI29" s="308">
        <v>360340.39</v>
      </c>
      <c r="EJ29" s="308">
        <v>868578.46</v>
      </c>
      <c r="EK29" s="308">
        <v>19946.439999999999</v>
      </c>
      <c r="EL29" s="308">
        <v>188788.65999999997</v>
      </c>
      <c r="EM29" s="308">
        <v>35682954.350000001</v>
      </c>
      <c r="EN29" s="308">
        <v>590661.24</v>
      </c>
      <c r="EO29" s="308">
        <v>266063.43</v>
      </c>
      <c r="EP29" s="308">
        <v>72214.430000000008</v>
      </c>
      <c r="EQ29" s="308">
        <v>213358.81999999998</v>
      </c>
      <c r="ER29" s="308">
        <v>246799.98</v>
      </c>
      <c r="ES29" s="308">
        <v>2399398.1500000004</v>
      </c>
      <c r="ET29" s="308">
        <v>349435.20999999996</v>
      </c>
      <c r="EU29" s="308">
        <v>83227.69</v>
      </c>
      <c r="EV29" s="308">
        <v>1298223.1199999999</v>
      </c>
      <c r="EW29" s="308">
        <v>93052.800000000017</v>
      </c>
      <c r="EX29" s="308">
        <v>270134.39999999997</v>
      </c>
      <c r="EY29" s="308">
        <v>516820.58</v>
      </c>
      <c r="EZ29" s="308">
        <v>996626.88000000012</v>
      </c>
      <c r="FA29" s="308">
        <v>214461.74</v>
      </c>
      <c r="FB29" s="308">
        <v>7107.5300000000007</v>
      </c>
      <c r="FC29" s="308">
        <v>275721.65000000002</v>
      </c>
      <c r="FD29" s="308">
        <v>116270.66</v>
      </c>
      <c r="FE29" s="308">
        <v>204973.54999999996</v>
      </c>
      <c r="FF29" s="308">
        <v>258636.2</v>
      </c>
      <c r="FG29" s="308">
        <v>430962.35000000003</v>
      </c>
      <c r="FH29" s="308">
        <v>36031453.759999998</v>
      </c>
      <c r="FI29" s="308">
        <v>0</v>
      </c>
      <c r="FJ29" s="308">
        <v>89576.670000000013</v>
      </c>
      <c r="FK29" s="308">
        <v>15659.5</v>
      </c>
      <c r="FL29" s="308">
        <v>16740.09</v>
      </c>
      <c r="FM29" s="308">
        <v>416338.34</v>
      </c>
      <c r="FN29" s="308">
        <v>41002.740000000005</v>
      </c>
      <c r="FO29" s="308">
        <v>3060</v>
      </c>
      <c r="FP29" s="308">
        <v>33824636.210000001</v>
      </c>
      <c r="FQ29" s="308">
        <v>1741.65</v>
      </c>
      <c r="FR29" s="308">
        <v>834441.63</v>
      </c>
      <c r="FS29" s="308">
        <v>1068107.4000000001</v>
      </c>
      <c r="FT29" s="308">
        <v>496337.68</v>
      </c>
      <c r="FU29" s="308">
        <v>163420.5</v>
      </c>
      <c r="FV29" s="308">
        <v>1822.25</v>
      </c>
      <c r="FW29" s="308">
        <v>882378.9</v>
      </c>
      <c r="FX29" s="308">
        <v>619863.93999999994</v>
      </c>
      <c r="FY29" s="308">
        <v>523850.72</v>
      </c>
      <c r="FZ29" s="308">
        <v>760402.5</v>
      </c>
      <c r="GA29" s="308">
        <v>326210.17000000004</v>
      </c>
      <c r="GB29" s="308">
        <v>205024.29</v>
      </c>
      <c r="GC29" s="308">
        <v>22689.8</v>
      </c>
      <c r="GD29" s="308">
        <v>1529194.35</v>
      </c>
      <c r="GE29" s="308">
        <v>77650.399999999994</v>
      </c>
      <c r="GF29" s="308">
        <v>132279.20000000001</v>
      </c>
      <c r="GG29" s="308">
        <v>671603.98</v>
      </c>
      <c r="GH29" s="308">
        <v>587890.27</v>
      </c>
      <c r="GI29" s="308">
        <v>183613.9</v>
      </c>
      <c r="GJ29" s="308">
        <v>113456.14000000001</v>
      </c>
      <c r="GK29" s="308">
        <v>593743.05000000005</v>
      </c>
      <c r="GL29" s="308">
        <v>29362.52</v>
      </c>
      <c r="GM29" s="308">
        <v>209018.95</v>
      </c>
      <c r="GN29" s="308">
        <v>0</v>
      </c>
      <c r="GO29" s="308">
        <v>60729.82</v>
      </c>
      <c r="GP29" s="308">
        <v>6100133.6500000004</v>
      </c>
      <c r="GQ29" s="308">
        <v>1031523.8500000001</v>
      </c>
      <c r="GR29" s="308">
        <v>700457.45</v>
      </c>
      <c r="GS29" s="308">
        <v>2701719.5399999996</v>
      </c>
      <c r="GT29" s="308">
        <v>397534.28</v>
      </c>
      <c r="GU29" s="308">
        <v>2646138.4399999995</v>
      </c>
      <c r="GV29" s="308">
        <v>1380702.4600000002</v>
      </c>
      <c r="GW29" s="308">
        <v>1321679.4399999997</v>
      </c>
      <c r="GX29" s="308">
        <v>19431848.32</v>
      </c>
      <c r="GY29" s="308">
        <v>0</v>
      </c>
      <c r="GZ29" s="308">
        <v>349371</v>
      </c>
      <c r="HA29" s="308">
        <v>136730.26</v>
      </c>
      <c r="HB29" s="308">
        <v>20978944.34</v>
      </c>
      <c r="HC29" s="308">
        <v>18052.59</v>
      </c>
      <c r="HD29" s="308">
        <v>860018.91</v>
      </c>
      <c r="HE29" s="308">
        <v>472313.08</v>
      </c>
      <c r="HF29" s="308">
        <v>284987.7</v>
      </c>
      <c r="HG29" s="308">
        <v>1062707</v>
      </c>
      <c r="HH29" s="308">
        <v>276317.34000000003</v>
      </c>
      <c r="HI29" s="308">
        <v>3873802.57</v>
      </c>
      <c r="HJ29" s="308">
        <v>351949.39</v>
      </c>
      <c r="HK29" s="308">
        <v>48590.73</v>
      </c>
      <c r="HL29" s="308">
        <v>0</v>
      </c>
      <c r="HM29" s="308">
        <v>1897276.8599999999</v>
      </c>
      <c r="HN29" s="308">
        <v>19070</v>
      </c>
      <c r="HO29" s="308">
        <v>169827.44999999998</v>
      </c>
      <c r="HP29" s="308">
        <v>0</v>
      </c>
      <c r="HQ29" s="308">
        <v>18764684.310000002</v>
      </c>
      <c r="HR29" s="308">
        <v>3078194.4399999995</v>
      </c>
      <c r="HS29" s="308">
        <v>332937.05</v>
      </c>
      <c r="HT29" s="308">
        <v>805790.58000000007</v>
      </c>
      <c r="HU29" s="308">
        <v>149443.65</v>
      </c>
      <c r="HV29" s="308">
        <v>97110.68</v>
      </c>
      <c r="HW29" s="308">
        <v>0</v>
      </c>
      <c r="HX29" s="308">
        <v>824655.98</v>
      </c>
      <c r="HY29" s="308">
        <v>429668.75</v>
      </c>
      <c r="HZ29" s="308">
        <v>70880.09</v>
      </c>
      <c r="IA29" s="308">
        <v>205901.55</v>
      </c>
      <c r="IB29" s="308">
        <v>1204900.1000000001</v>
      </c>
      <c r="IC29" s="308">
        <v>53863.390000000007</v>
      </c>
      <c r="ID29" s="308">
        <v>151760.03000000003</v>
      </c>
      <c r="IE29" s="308">
        <v>198691.57</v>
      </c>
      <c r="IF29" s="308">
        <v>169747.66999999998</v>
      </c>
      <c r="IG29" s="308">
        <v>53335991.059999987</v>
      </c>
      <c r="IH29" s="308">
        <v>929126.49</v>
      </c>
      <c r="II29" s="308">
        <v>3411</v>
      </c>
      <c r="IJ29" s="308">
        <v>1206045.3</v>
      </c>
      <c r="IK29" s="308">
        <v>287240.52</v>
      </c>
      <c r="IL29" s="308">
        <v>76843.360000000001</v>
      </c>
      <c r="IM29" s="308">
        <v>23709.89</v>
      </c>
      <c r="IN29" s="308">
        <v>151089.76999999999</v>
      </c>
      <c r="IO29" s="308">
        <v>773.87</v>
      </c>
      <c r="IP29" s="308">
        <v>51423.44</v>
      </c>
      <c r="IQ29" s="308">
        <v>302658.76</v>
      </c>
      <c r="IR29" s="308">
        <v>56804108.169999994</v>
      </c>
      <c r="IS29" s="308">
        <v>3597623.1700000004</v>
      </c>
      <c r="IT29" s="308">
        <v>0</v>
      </c>
      <c r="IU29" s="308">
        <v>0</v>
      </c>
      <c r="IV29" s="308">
        <v>29402</v>
      </c>
      <c r="IW29" s="308">
        <v>15495.59</v>
      </c>
      <c r="IX29" s="308">
        <v>0</v>
      </c>
      <c r="IY29" s="308">
        <v>493</v>
      </c>
      <c r="IZ29" s="308">
        <v>0</v>
      </c>
      <c r="JA29" s="308">
        <v>2753.44</v>
      </c>
      <c r="JB29" s="308">
        <v>0</v>
      </c>
      <c r="JC29" s="308">
        <v>0</v>
      </c>
      <c r="JD29" s="308">
        <v>0</v>
      </c>
      <c r="JE29" s="308">
        <v>430489.09</v>
      </c>
      <c r="JF29" s="308">
        <v>140085.89000000001</v>
      </c>
      <c r="JG29" s="308">
        <v>616815.54</v>
      </c>
      <c r="JH29" s="308">
        <v>47672.630000000005</v>
      </c>
      <c r="JI29" s="308">
        <v>37918.86</v>
      </c>
      <c r="JJ29" s="308">
        <v>5043462.2200000007</v>
      </c>
      <c r="JK29" s="308">
        <v>93776.320000000007</v>
      </c>
      <c r="JL29" s="308">
        <v>78507.070000000007</v>
      </c>
      <c r="JM29" s="308">
        <v>304943.84999999998</v>
      </c>
      <c r="JN29" s="308">
        <v>187683.08</v>
      </c>
      <c r="JO29" s="308">
        <v>683615.34000000008</v>
      </c>
      <c r="JP29" s="308">
        <v>99594.75</v>
      </c>
      <c r="JQ29" s="308">
        <v>33063739.07</v>
      </c>
      <c r="JR29" s="308">
        <v>358907.04000000004</v>
      </c>
      <c r="JS29" s="308">
        <v>0</v>
      </c>
      <c r="JT29" s="308">
        <v>0</v>
      </c>
      <c r="JU29" s="308">
        <v>332558.5</v>
      </c>
      <c r="JV29" s="308">
        <v>0</v>
      </c>
      <c r="JW29" s="308">
        <v>160</v>
      </c>
      <c r="JX29" s="308">
        <v>362329</v>
      </c>
      <c r="JY29" s="308">
        <v>26483.27</v>
      </c>
      <c r="JZ29" s="308">
        <v>0</v>
      </c>
      <c r="KA29" s="308">
        <v>292719.56</v>
      </c>
      <c r="KB29" s="308">
        <v>0</v>
      </c>
      <c r="KC29" s="308">
        <v>9814.5299999999988</v>
      </c>
      <c r="KD29" s="308">
        <v>29591.960000000003</v>
      </c>
      <c r="KE29" s="308">
        <v>0</v>
      </c>
      <c r="KF29" s="308">
        <v>29919311.689999998</v>
      </c>
      <c r="KG29" s="308">
        <v>832032.85</v>
      </c>
      <c r="KH29" s="308">
        <v>0</v>
      </c>
      <c r="KI29" s="308">
        <v>42543.03</v>
      </c>
      <c r="KJ29" s="308">
        <v>187148.11</v>
      </c>
      <c r="KK29" s="308">
        <v>13213.6</v>
      </c>
      <c r="KL29" s="308">
        <v>239528.21999999997</v>
      </c>
      <c r="KM29" s="308">
        <v>370327.78</v>
      </c>
      <c r="KN29" s="308">
        <v>13057.699999999999</v>
      </c>
      <c r="KO29" s="308">
        <v>1285081.3500000001</v>
      </c>
      <c r="KP29" s="308">
        <v>387184.56999999995</v>
      </c>
      <c r="KQ29" s="308">
        <v>478157.41000000003</v>
      </c>
      <c r="KR29" s="308">
        <v>922653.55999999994</v>
      </c>
      <c r="KS29" s="308">
        <v>305433.8</v>
      </c>
      <c r="KT29" s="308">
        <v>214576.61</v>
      </c>
      <c r="KU29" s="308">
        <v>8560333</v>
      </c>
      <c r="KV29" s="308">
        <v>166174.01</v>
      </c>
      <c r="KW29" s="308">
        <v>69464246.790000007</v>
      </c>
      <c r="KX29" s="308">
        <v>202360.45</v>
      </c>
      <c r="KY29" s="308">
        <v>14769.05</v>
      </c>
      <c r="KZ29" s="308">
        <v>791262.57</v>
      </c>
      <c r="LA29" s="308">
        <v>227304</v>
      </c>
      <c r="LB29" s="308">
        <v>182557.71000000002</v>
      </c>
      <c r="LC29" s="308">
        <v>2095.12</v>
      </c>
      <c r="LD29" s="308">
        <v>213148.91</v>
      </c>
      <c r="LE29" s="308">
        <v>179037.9</v>
      </c>
      <c r="LF29" s="308">
        <v>15501.7</v>
      </c>
      <c r="LG29" s="308">
        <v>179172.68</v>
      </c>
      <c r="LH29" s="308">
        <v>1935138.8599999999</v>
      </c>
      <c r="LI29" s="308">
        <v>200918.1</v>
      </c>
      <c r="LJ29" s="308">
        <v>90694.13</v>
      </c>
      <c r="LK29" s="308">
        <v>0</v>
      </c>
      <c r="LL29" s="308">
        <v>8832.9499999999989</v>
      </c>
      <c r="LM29" s="308">
        <v>0</v>
      </c>
      <c r="LN29" s="308">
        <v>0</v>
      </c>
      <c r="LO29" s="308">
        <v>4370</v>
      </c>
      <c r="LP29" s="308">
        <v>424644.07</v>
      </c>
      <c r="LQ29" s="308">
        <v>3000</v>
      </c>
      <c r="LR29" s="308">
        <v>3580</v>
      </c>
      <c r="LS29" s="308">
        <v>13585719.630000001</v>
      </c>
      <c r="LT29" s="308">
        <v>11105950.850000001</v>
      </c>
      <c r="LU29" s="308">
        <v>45628941.219999999</v>
      </c>
      <c r="LV29" s="308">
        <v>1633229.1800000002</v>
      </c>
      <c r="LW29" s="308">
        <v>1468547.4100000001</v>
      </c>
      <c r="LX29" s="308">
        <v>1074723.24</v>
      </c>
      <c r="LY29" s="308">
        <v>824683.95</v>
      </c>
      <c r="LZ29" s="308">
        <v>205659.69</v>
      </c>
      <c r="MA29" s="308">
        <v>486890.67</v>
      </c>
      <c r="MB29" s="308">
        <v>316908.79999999999</v>
      </c>
      <c r="MC29" s="308">
        <v>1394465.9999999998</v>
      </c>
      <c r="MD29" s="308">
        <v>365144.31</v>
      </c>
      <c r="ME29" s="308">
        <v>15018540.970000001</v>
      </c>
      <c r="MF29" s="308">
        <v>255706.83</v>
      </c>
      <c r="MG29" s="308">
        <v>24405.32</v>
      </c>
      <c r="MH29" s="308">
        <v>90540.84</v>
      </c>
      <c r="MI29" s="308">
        <v>111142.34</v>
      </c>
      <c r="MJ29" s="308">
        <v>869176.85</v>
      </c>
      <c r="MK29" s="308">
        <v>812276.92</v>
      </c>
      <c r="ML29" s="308">
        <v>262615.94</v>
      </c>
      <c r="MM29" s="308">
        <v>2640815.8200000003</v>
      </c>
      <c r="MN29" s="308">
        <v>301404.08</v>
      </c>
      <c r="MO29" s="308">
        <v>144322.99999999997</v>
      </c>
      <c r="MP29" s="308">
        <v>137669.9</v>
      </c>
      <c r="MQ29" s="308">
        <v>0</v>
      </c>
      <c r="MR29" s="308">
        <v>1778704.4</v>
      </c>
      <c r="MS29" s="308">
        <v>4460454.55</v>
      </c>
      <c r="MT29" s="308">
        <v>0</v>
      </c>
      <c r="MU29" s="308">
        <v>25685</v>
      </c>
      <c r="MV29" s="308"/>
      <c r="MW29" s="308">
        <v>0</v>
      </c>
      <c r="MX29" s="308">
        <v>9415</v>
      </c>
      <c r="MY29" s="308">
        <v>2290</v>
      </c>
      <c r="MZ29" s="308">
        <v>219923.06</v>
      </c>
      <c r="NA29" s="308">
        <v>50</v>
      </c>
      <c r="NB29" s="308">
        <v>14721166.720000003</v>
      </c>
      <c r="NC29" s="308">
        <v>2290719.17</v>
      </c>
      <c r="ND29" s="308">
        <v>386148.37999999995</v>
      </c>
      <c r="NE29" s="308">
        <v>1910763.9600000002</v>
      </c>
      <c r="NF29" s="308">
        <v>175917.09</v>
      </c>
      <c r="NG29" s="308">
        <v>647121.1</v>
      </c>
      <c r="NH29" s="308">
        <v>1153421.23</v>
      </c>
      <c r="NI29" s="308">
        <v>3110482.25</v>
      </c>
      <c r="NJ29" s="308">
        <v>29943.52</v>
      </c>
      <c r="NK29" s="308">
        <v>6029.72</v>
      </c>
      <c r="NL29" s="308">
        <v>430247.6</v>
      </c>
      <c r="NM29" s="308">
        <v>259025.86000000002</v>
      </c>
      <c r="NN29" s="308">
        <v>13997777.090000002</v>
      </c>
      <c r="NO29" s="308">
        <v>17753.739999999998</v>
      </c>
      <c r="NP29" s="308">
        <v>249659.7</v>
      </c>
      <c r="NQ29" s="308">
        <v>0</v>
      </c>
      <c r="NR29" s="308">
        <v>1124229.3399999999</v>
      </c>
      <c r="NS29" s="308">
        <v>7326.6399999999994</v>
      </c>
      <c r="NT29" s="308">
        <v>65842.34</v>
      </c>
      <c r="NU29" s="308">
        <v>21385133.470000003</v>
      </c>
      <c r="NV29" s="308">
        <v>3900421.0499999993</v>
      </c>
      <c r="NW29" s="308">
        <v>246581.5</v>
      </c>
      <c r="NX29" s="308">
        <v>278543.04000000004</v>
      </c>
      <c r="NY29" s="308">
        <v>300266.55</v>
      </c>
      <c r="NZ29" s="308">
        <v>938134.88</v>
      </c>
      <c r="OA29" s="308">
        <v>274695.54000000004</v>
      </c>
      <c r="OB29" s="308">
        <v>0</v>
      </c>
      <c r="OC29" s="308">
        <v>182</v>
      </c>
      <c r="OD29" s="308">
        <v>286642.93</v>
      </c>
      <c r="OE29" s="308">
        <v>17957188.140000001</v>
      </c>
      <c r="OF29" s="308">
        <v>0</v>
      </c>
      <c r="OG29" s="308">
        <v>473738.19999999995</v>
      </c>
      <c r="OH29" s="308">
        <v>0</v>
      </c>
      <c r="OI29" s="308">
        <v>0</v>
      </c>
      <c r="OJ29" s="308">
        <v>0</v>
      </c>
      <c r="OK29" s="308">
        <v>12412182.67</v>
      </c>
      <c r="OL29" s="308">
        <v>550855.22</v>
      </c>
      <c r="OM29" s="308">
        <v>2624173.0699999998</v>
      </c>
      <c r="ON29" s="308">
        <v>837030.49</v>
      </c>
      <c r="OO29" s="308">
        <v>1142389.57</v>
      </c>
      <c r="OP29" s="308">
        <v>0</v>
      </c>
      <c r="OQ29" s="308">
        <v>6919006.9700000007</v>
      </c>
      <c r="OR29" s="308">
        <v>1023918.28</v>
      </c>
      <c r="OS29" s="308">
        <v>2710765.86</v>
      </c>
      <c r="OT29" s="308">
        <v>1203257.9300000002</v>
      </c>
      <c r="OU29" s="308">
        <v>1894689.3499999999</v>
      </c>
      <c r="OV29" s="308">
        <v>3209913.1700000004</v>
      </c>
      <c r="OW29" s="308">
        <v>307905.7</v>
      </c>
      <c r="OX29" s="308">
        <v>0</v>
      </c>
      <c r="OY29" s="308">
        <v>0</v>
      </c>
      <c r="OZ29" s="308">
        <v>26267130.989999998</v>
      </c>
      <c r="PA29" s="308">
        <v>50118.350000000006</v>
      </c>
      <c r="PB29" s="308">
        <v>1331278.294</v>
      </c>
      <c r="PC29" s="308">
        <v>0</v>
      </c>
      <c r="PD29" s="308">
        <v>0</v>
      </c>
      <c r="PE29" s="308">
        <v>681080.4</v>
      </c>
      <c r="PF29" s="308">
        <v>35998.199999999997</v>
      </c>
      <c r="PG29" s="308">
        <v>487024.77</v>
      </c>
      <c r="PH29" s="308">
        <v>465220.87</v>
      </c>
      <c r="PI29" s="308">
        <v>152232.29999999999</v>
      </c>
      <c r="PJ29" s="308">
        <v>0</v>
      </c>
      <c r="PK29" s="308">
        <v>334842.86</v>
      </c>
      <c r="PL29" s="308">
        <v>305833.08999999997</v>
      </c>
      <c r="PM29" s="308">
        <v>224531.65</v>
      </c>
      <c r="PN29" s="308"/>
      <c r="PO29" s="308">
        <v>3499.09</v>
      </c>
      <c r="PP29" s="308">
        <v>0</v>
      </c>
      <c r="PQ29" s="308">
        <v>0</v>
      </c>
      <c r="PR29" s="308">
        <v>48590098.520000003</v>
      </c>
      <c r="PS29" s="308">
        <v>109554.93</v>
      </c>
      <c r="PT29" s="308">
        <v>87170.87</v>
      </c>
      <c r="PU29" s="308">
        <v>166599.27000000002</v>
      </c>
      <c r="PV29" s="308">
        <v>4076473.8600000003</v>
      </c>
      <c r="PW29" s="308">
        <v>447489.30999999994</v>
      </c>
      <c r="PX29" s="308">
        <v>433888.31</v>
      </c>
      <c r="PY29" s="308">
        <v>1814769.65</v>
      </c>
      <c r="PZ29" s="308">
        <v>73676.05</v>
      </c>
      <c r="QA29" s="308">
        <v>33491.89</v>
      </c>
      <c r="QB29" s="308">
        <v>275007.18</v>
      </c>
      <c r="QC29" s="308">
        <v>39256.76</v>
      </c>
      <c r="QD29" s="308">
        <v>216981.19999999998</v>
      </c>
      <c r="QE29" s="308">
        <v>273058.01999999996</v>
      </c>
      <c r="QF29" s="308">
        <v>579159.79</v>
      </c>
      <c r="QG29" s="308">
        <v>423154.61</v>
      </c>
      <c r="QH29" s="308">
        <v>63408.92</v>
      </c>
      <c r="QI29" s="308">
        <v>147824.12</v>
      </c>
      <c r="QJ29" s="308">
        <v>150633.81</v>
      </c>
      <c r="QK29" s="308">
        <v>478439.50000000006</v>
      </c>
      <c r="QL29" s="308">
        <v>758038.8899999999</v>
      </c>
      <c r="QM29" s="308">
        <v>20721.97</v>
      </c>
      <c r="QN29" s="308">
        <v>0</v>
      </c>
      <c r="QO29" s="308">
        <v>0</v>
      </c>
      <c r="QP29" s="308">
        <v>0</v>
      </c>
      <c r="QQ29" s="308"/>
      <c r="QR29" s="308">
        <v>14581039.370000003</v>
      </c>
      <c r="QS29" s="308">
        <v>1968.72</v>
      </c>
      <c r="QT29" s="308">
        <v>44811</v>
      </c>
      <c r="QU29" s="308">
        <v>352957.14999999997</v>
      </c>
      <c r="QV29" s="308">
        <v>0</v>
      </c>
      <c r="QW29" s="308">
        <v>614778.12</v>
      </c>
      <c r="QX29" s="308">
        <v>367694.06999999995</v>
      </c>
      <c r="QY29" s="308">
        <v>388048.93</v>
      </c>
      <c r="QZ29" s="308">
        <v>161755.41999999998</v>
      </c>
      <c r="RA29" s="308">
        <v>78598.67</v>
      </c>
      <c r="RB29" s="308">
        <v>24312.74</v>
      </c>
      <c r="RC29" s="308">
        <v>12909.68</v>
      </c>
      <c r="RD29" s="308">
        <v>0</v>
      </c>
      <c r="RE29" s="308">
        <v>17898248.100000001</v>
      </c>
      <c r="RF29" s="308">
        <v>12004</v>
      </c>
      <c r="RG29" s="308">
        <v>95270.25</v>
      </c>
      <c r="RH29" s="308">
        <v>198447.92</v>
      </c>
      <c r="RI29" s="308">
        <v>161959.49000000002</v>
      </c>
      <c r="RJ29" s="308">
        <v>206216.88</v>
      </c>
      <c r="RK29" s="308">
        <v>857254.86</v>
      </c>
      <c r="RL29" s="308">
        <v>3285.84</v>
      </c>
      <c r="RM29" s="308">
        <v>480658.16999999993</v>
      </c>
      <c r="RN29" s="308">
        <v>122659.93</v>
      </c>
      <c r="RO29" s="308">
        <v>3297095.3899999997</v>
      </c>
      <c r="RP29" s="308">
        <v>3499.7</v>
      </c>
      <c r="RQ29" s="308">
        <v>31364.75</v>
      </c>
      <c r="RR29" s="308">
        <v>21381.440000000002</v>
      </c>
      <c r="RS29" s="308">
        <v>22374.6</v>
      </c>
      <c r="RT29" s="308">
        <v>5899.4</v>
      </c>
      <c r="RU29" s="308">
        <v>17991.849999999999</v>
      </c>
      <c r="RV29" s="308">
        <v>575</v>
      </c>
      <c r="RW29" s="308">
        <v>10263.470000000001</v>
      </c>
      <c r="RX29" s="308">
        <v>39595.550000000003</v>
      </c>
      <c r="RY29" s="308">
        <v>13026899.610000001</v>
      </c>
      <c r="RZ29" s="308">
        <v>203666.49</v>
      </c>
      <c r="SA29" s="308">
        <v>946419.95000000007</v>
      </c>
      <c r="SB29" s="308">
        <v>546698.28999999992</v>
      </c>
      <c r="SC29" s="308">
        <v>391304.14</v>
      </c>
      <c r="SD29" s="308">
        <v>1303581.2</v>
      </c>
      <c r="SE29" s="308">
        <v>1164361.7699999998</v>
      </c>
      <c r="SF29" s="308">
        <v>2875564.55</v>
      </c>
      <c r="SG29" s="308">
        <v>609169.09</v>
      </c>
      <c r="SH29" s="308">
        <v>1029588.39</v>
      </c>
      <c r="SI29" s="308">
        <v>2902414.0100000002</v>
      </c>
      <c r="SJ29" s="308">
        <v>0</v>
      </c>
      <c r="SK29" s="308">
        <v>12383271.619999999</v>
      </c>
      <c r="SL29" s="308">
        <v>1343326.3800000001</v>
      </c>
      <c r="SM29" s="308">
        <v>3721989.93</v>
      </c>
      <c r="SN29" s="308">
        <v>2633624</v>
      </c>
      <c r="SO29" s="308">
        <v>1649644.23</v>
      </c>
      <c r="SP29" s="308">
        <v>1267034.01</v>
      </c>
      <c r="SQ29" s="308">
        <v>1224657.5599999998</v>
      </c>
      <c r="SR29" s="308">
        <v>274981.81</v>
      </c>
      <c r="SS29" s="308">
        <v>121560656.40000002</v>
      </c>
      <c r="ST29" s="308">
        <v>612798.2300000001</v>
      </c>
      <c r="SU29" s="308">
        <v>2162676.4300000002</v>
      </c>
      <c r="SV29" s="308">
        <v>2875153.34</v>
      </c>
      <c r="SW29" s="308">
        <v>270064.30000000005</v>
      </c>
      <c r="SX29" s="308">
        <v>1317232.17</v>
      </c>
      <c r="SY29" s="308">
        <v>1164766.73</v>
      </c>
      <c r="SZ29" s="308">
        <v>5198107.9799999995</v>
      </c>
      <c r="TA29" s="308">
        <v>1187480.4100000001</v>
      </c>
      <c r="TB29" s="308">
        <v>1018546.4500000001</v>
      </c>
      <c r="TC29" s="308">
        <v>1001551.37</v>
      </c>
      <c r="TD29" s="308">
        <v>4027118.29</v>
      </c>
      <c r="TE29" s="308">
        <v>1684149.54</v>
      </c>
      <c r="TF29" s="308">
        <v>2198866.8400000003</v>
      </c>
      <c r="TG29" s="308">
        <v>8527208.4700000007</v>
      </c>
      <c r="TH29" s="308">
        <v>440408.44999999995</v>
      </c>
      <c r="TI29" s="308">
        <v>546234.82999999996</v>
      </c>
      <c r="TJ29" s="308">
        <v>2830336.23</v>
      </c>
      <c r="TK29" s="308">
        <v>1024894.0499999999</v>
      </c>
      <c r="TL29" s="308">
        <v>272798.15999999997</v>
      </c>
      <c r="TM29" s="308">
        <v>55797.57</v>
      </c>
      <c r="TN29" s="308">
        <v>9042943.2600000016</v>
      </c>
      <c r="TO29" s="308">
        <v>602532.66</v>
      </c>
      <c r="TP29" s="308">
        <v>129586.11000000002</v>
      </c>
      <c r="TQ29" s="308">
        <v>458890.77</v>
      </c>
      <c r="TR29" s="308">
        <v>225722.32</v>
      </c>
      <c r="TS29" s="308">
        <v>553634.12</v>
      </c>
      <c r="TT29" s="308">
        <v>401485.48</v>
      </c>
      <c r="TU29" s="308">
        <v>1304114.9599999997</v>
      </c>
      <c r="TV29" s="308">
        <v>329894.31</v>
      </c>
      <c r="TW29" s="308">
        <v>9375851.3499999996</v>
      </c>
      <c r="TX29" s="308">
        <v>303420.40999999997</v>
      </c>
      <c r="TY29" s="308">
        <v>18877861.589999992</v>
      </c>
      <c r="TZ29" s="308">
        <v>6554560.2400000002</v>
      </c>
      <c r="UA29" s="308">
        <v>348901.75</v>
      </c>
      <c r="UB29" s="308">
        <v>21717.269999999997</v>
      </c>
      <c r="UC29" s="308">
        <v>16667984.35</v>
      </c>
      <c r="UD29" s="308">
        <v>91892.6</v>
      </c>
      <c r="UE29" s="308">
        <v>114828.04</v>
      </c>
      <c r="UF29" s="308">
        <v>1529695.59</v>
      </c>
      <c r="UG29" s="308">
        <v>576091.99</v>
      </c>
      <c r="UH29" s="308">
        <v>39162586.039999999</v>
      </c>
      <c r="UI29" s="308">
        <v>1112447.1599999999</v>
      </c>
      <c r="UJ29" s="308">
        <v>839401.1</v>
      </c>
      <c r="UK29" s="308">
        <v>1828422.7300000002</v>
      </c>
      <c r="UL29" s="308">
        <v>678563.79</v>
      </c>
      <c r="UM29" s="308">
        <v>367216.8</v>
      </c>
      <c r="UN29" s="308">
        <v>44815234.180000007</v>
      </c>
      <c r="UO29" s="308">
        <v>760098.08</v>
      </c>
      <c r="UP29" s="308">
        <v>1159194.2700000003</v>
      </c>
      <c r="UQ29" s="308">
        <v>6677979.8900000006</v>
      </c>
      <c r="UR29" s="308">
        <v>249169.55000000002</v>
      </c>
      <c r="US29" s="308">
        <v>477559.98000000004</v>
      </c>
      <c r="UT29" s="308">
        <v>1202423.49</v>
      </c>
      <c r="UU29" s="308">
        <v>368658.77</v>
      </c>
      <c r="UV29" s="308">
        <v>856727.55</v>
      </c>
      <c r="UW29" s="308">
        <v>1216641.58</v>
      </c>
      <c r="UX29" s="308">
        <v>1303622.51</v>
      </c>
      <c r="UY29" s="308">
        <v>1606366.2699999998</v>
      </c>
      <c r="UZ29" s="308">
        <v>2605139.83</v>
      </c>
      <c r="VA29" s="308">
        <v>1089208.8</v>
      </c>
      <c r="VB29" s="308">
        <v>28276.989999999998</v>
      </c>
      <c r="VC29" s="308">
        <v>293516.21999999997</v>
      </c>
      <c r="VD29" s="308">
        <v>440529.04999999993</v>
      </c>
      <c r="VE29" s="308">
        <v>99877.79</v>
      </c>
      <c r="VF29" s="308">
        <v>2600100.37</v>
      </c>
      <c r="VG29" s="308">
        <v>294567.36</v>
      </c>
      <c r="VH29" s="308">
        <v>232768.6</v>
      </c>
      <c r="VI29" s="308">
        <v>47826.720000000001</v>
      </c>
      <c r="VJ29" s="308">
        <v>12476528.819999998</v>
      </c>
      <c r="VK29" s="308">
        <v>227480.10999999996</v>
      </c>
      <c r="VL29" s="308">
        <v>23596.010000000002</v>
      </c>
      <c r="VM29" s="308">
        <v>1060775.27</v>
      </c>
      <c r="VN29" s="308">
        <v>524289.9</v>
      </c>
      <c r="VO29" s="308">
        <v>33853994.07</v>
      </c>
      <c r="VP29" s="308">
        <v>609661.43000000005</v>
      </c>
      <c r="VQ29" s="308">
        <v>5796568.79</v>
      </c>
      <c r="VR29" s="308">
        <v>1766929.9300000002</v>
      </c>
      <c r="VS29" s="308">
        <v>6738616.4399999995</v>
      </c>
      <c r="VT29" s="308">
        <v>352529.29000000004</v>
      </c>
      <c r="VU29" s="308">
        <v>607639.49</v>
      </c>
      <c r="VV29" s="308">
        <v>1578209.18</v>
      </c>
      <c r="VW29" s="308">
        <v>19988.03</v>
      </c>
      <c r="VX29" s="308">
        <v>36366.699999999997</v>
      </c>
      <c r="VY29" s="308">
        <v>67687895.629999995</v>
      </c>
      <c r="VZ29" s="308">
        <v>1303620.06</v>
      </c>
      <c r="WA29" s="308">
        <v>104844.64</v>
      </c>
      <c r="WB29" s="308">
        <v>220538.87</v>
      </c>
      <c r="WC29" s="308">
        <v>1499030.06</v>
      </c>
      <c r="WD29" s="308">
        <v>323783.45</v>
      </c>
      <c r="WE29" s="308">
        <v>1580921.3599999999</v>
      </c>
      <c r="WF29" s="308">
        <v>1043891.7800000001</v>
      </c>
      <c r="WG29" s="308">
        <v>416723.52</v>
      </c>
      <c r="WH29" s="308">
        <v>423379.52</v>
      </c>
      <c r="WI29" s="308">
        <v>247574.73</v>
      </c>
      <c r="WJ29" s="308">
        <v>2498714.85</v>
      </c>
      <c r="WK29" s="308">
        <v>315847.07</v>
      </c>
      <c r="WL29" s="308">
        <v>648975.44999999984</v>
      </c>
      <c r="WM29" s="308">
        <v>3986668.53</v>
      </c>
      <c r="WN29" s="308">
        <v>672160.76000000013</v>
      </c>
      <c r="WO29" s="308">
        <v>6525732.3899999997</v>
      </c>
      <c r="WP29" s="308">
        <v>2365133.9599999995</v>
      </c>
      <c r="WQ29" s="308">
        <v>535789.99</v>
      </c>
      <c r="WR29" s="308">
        <v>1371959.2899999998</v>
      </c>
      <c r="WS29" s="308">
        <v>8730.81</v>
      </c>
      <c r="WT29" s="308">
        <v>145541.96</v>
      </c>
      <c r="WU29" s="308">
        <v>0</v>
      </c>
      <c r="WV29" s="308">
        <v>1128683.2799999998</v>
      </c>
      <c r="WW29" s="308">
        <v>316524.64</v>
      </c>
      <c r="WX29" s="308">
        <v>92634.349999999991</v>
      </c>
      <c r="WY29" s="308">
        <v>0</v>
      </c>
      <c r="WZ29" s="308">
        <v>183965.48000000004</v>
      </c>
      <c r="XA29" s="308">
        <v>1967691.3099999998</v>
      </c>
      <c r="XB29" s="308">
        <v>229115.69</v>
      </c>
      <c r="XC29" s="308">
        <v>51472.35</v>
      </c>
      <c r="XD29" s="308">
        <v>10462</v>
      </c>
      <c r="XE29" s="308">
        <v>0</v>
      </c>
      <c r="XF29" s="308">
        <v>28365221.960000001</v>
      </c>
      <c r="XG29" s="308">
        <v>415514.38000000006</v>
      </c>
      <c r="XH29" s="308">
        <v>978691.33000000007</v>
      </c>
      <c r="XI29" s="308">
        <v>6021241.9299999997</v>
      </c>
      <c r="XJ29" s="308">
        <v>343873.02999999997</v>
      </c>
      <c r="XK29" s="308">
        <v>1537887.8499999999</v>
      </c>
      <c r="XL29" s="308">
        <v>2220670.7299999995</v>
      </c>
      <c r="XM29" s="308">
        <v>572623.02</v>
      </c>
      <c r="XN29" s="308">
        <v>545685.6</v>
      </c>
      <c r="XO29" s="308">
        <v>1032557.41</v>
      </c>
      <c r="XP29" s="308">
        <v>405901.06</v>
      </c>
      <c r="XQ29" s="308">
        <v>436101.3</v>
      </c>
      <c r="XR29" s="308">
        <v>199777.90000000002</v>
      </c>
      <c r="XS29" s="308">
        <v>894984.85</v>
      </c>
      <c r="XT29" s="308">
        <v>589404.39999999991</v>
      </c>
      <c r="XU29" s="308">
        <v>285222.90000000002</v>
      </c>
      <c r="XV29" s="308">
        <v>315762.19000000006</v>
      </c>
      <c r="XW29" s="308">
        <v>340025.45</v>
      </c>
      <c r="XX29" s="308">
        <v>455517.39999999997</v>
      </c>
      <c r="XY29" s="308">
        <v>278539.45</v>
      </c>
      <c r="XZ29" s="308">
        <v>453939.45</v>
      </c>
      <c r="YA29" s="308">
        <v>44432.25</v>
      </c>
      <c r="YB29" s="308">
        <v>518957.86999999994</v>
      </c>
      <c r="YC29" s="308">
        <v>89068929.449999988</v>
      </c>
      <c r="YD29" s="308">
        <v>253033.80000000002</v>
      </c>
      <c r="YE29" s="308">
        <v>3808128.5090000001</v>
      </c>
      <c r="YF29" s="308">
        <v>723638.47</v>
      </c>
      <c r="YG29" s="308">
        <v>3856245.9600000004</v>
      </c>
      <c r="YH29" s="308">
        <v>1194397.04</v>
      </c>
      <c r="YI29" s="308">
        <v>1568428.91</v>
      </c>
      <c r="YJ29" s="308">
        <v>195368.33000000002</v>
      </c>
      <c r="YK29" s="308">
        <v>4834103.6500000004</v>
      </c>
      <c r="YL29" s="308">
        <v>3303593.95</v>
      </c>
      <c r="YM29" s="308">
        <v>2028400.4500000002</v>
      </c>
      <c r="YN29" s="308">
        <v>2495620.27</v>
      </c>
      <c r="YO29" s="308">
        <v>764253.34</v>
      </c>
      <c r="YP29" s="308">
        <v>365910.64999999997</v>
      </c>
      <c r="YQ29" s="308">
        <v>148453.79999999999</v>
      </c>
      <c r="YR29" s="308">
        <v>197651.88</v>
      </c>
      <c r="YS29" s="308">
        <v>95293.19</v>
      </c>
      <c r="YT29" s="308">
        <v>8806570.3499999996</v>
      </c>
      <c r="YU29" s="308">
        <v>481876.3</v>
      </c>
      <c r="YV29" s="308">
        <v>295454.94000000006</v>
      </c>
      <c r="YW29" s="308">
        <v>213989.90999999997</v>
      </c>
      <c r="YX29" s="308">
        <v>943313</v>
      </c>
      <c r="YY29" s="308">
        <v>226925.44999999998</v>
      </c>
      <c r="YZ29" s="308">
        <v>240564.96000000002</v>
      </c>
      <c r="ZA29" s="308">
        <v>3236091.61</v>
      </c>
      <c r="ZB29" s="308">
        <v>4866</v>
      </c>
      <c r="ZC29" s="308">
        <v>274427.38</v>
      </c>
      <c r="ZD29" s="308">
        <v>918219.83</v>
      </c>
      <c r="ZE29" s="308">
        <v>153979.53</v>
      </c>
      <c r="ZF29" s="308">
        <v>106222.78</v>
      </c>
      <c r="ZG29" s="308">
        <v>152853.22999999998</v>
      </c>
      <c r="ZH29" s="308">
        <v>214721</v>
      </c>
      <c r="ZI29" s="308">
        <v>942823.04</v>
      </c>
      <c r="ZJ29" s="308">
        <v>4080967.73</v>
      </c>
      <c r="ZK29" s="308">
        <v>449183.97000000003</v>
      </c>
      <c r="ZL29" s="308">
        <v>3230830.8800000004</v>
      </c>
      <c r="ZM29" s="308">
        <v>2945385.6</v>
      </c>
      <c r="ZN29" s="308">
        <v>5697653.4000000004</v>
      </c>
      <c r="ZO29" s="308">
        <v>65858.89</v>
      </c>
      <c r="ZP29" s="308">
        <v>914701.12</v>
      </c>
      <c r="ZQ29" s="308">
        <v>1388743.47</v>
      </c>
      <c r="ZR29" s="308">
        <v>1104553.9000000001</v>
      </c>
      <c r="ZS29" s="308">
        <v>1091107.0799999996</v>
      </c>
      <c r="ZT29" s="308">
        <v>28144.92</v>
      </c>
      <c r="ZU29" s="308">
        <v>248500.69999999998</v>
      </c>
      <c r="ZV29" s="308">
        <v>674067.94</v>
      </c>
      <c r="ZW29" s="308">
        <v>1014059.6599999999</v>
      </c>
      <c r="ZX29" s="308">
        <v>439408.92</v>
      </c>
      <c r="ZY29" s="308">
        <v>1203180.52</v>
      </c>
      <c r="ZZ29" s="308">
        <v>2233157.33</v>
      </c>
      <c r="AAA29" s="308">
        <v>1319041.6459999999</v>
      </c>
      <c r="AAB29" s="308">
        <v>1117804.71</v>
      </c>
      <c r="AAC29" s="308">
        <v>1494392.4500000002</v>
      </c>
      <c r="AAD29" s="308">
        <v>663116.17000000016</v>
      </c>
      <c r="AAE29" s="308">
        <v>50241.94</v>
      </c>
      <c r="AAF29" s="308">
        <v>10593319.520000001</v>
      </c>
      <c r="AAG29" s="308">
        <v>398151.92000000004</v>
      </c>
      <c r="AAH29" s="308">
        <v>587082.99</v>
      </c>
      <c r="AAI29" s="308">
        <v>923612.10999999975</v>
      </c>
      <c r="AAJ29" s="308">
        <v>671545.82000000007</v>
      </c>
      <c r="AAK29" s="308">
        <v>1703177.6800000002</v>
      </c>
      <c r="AAL29" s="308">
        <v>100439.65</v>
      </c>
      <c r="AAM29" s="308">
        <v>80724081.170000002</v>
      </c>
      <c r="AAN29" s="308">
        <v>478278.87</v>
      </c>
      <c r="AAO29" s="308">
        <v>363527.31</v>
      </c>
      <c r="AAP29" s="308">
        <v>606225.93999999994</v>
      </c>
      <c r="AAQ29" s="308">
        <v>4047989.6200000006</v>
      </c>
      <c r="AAR29" s="308">
        <v>554341.6100000001</v>
      </c>
      <c r="AAS29" s="308">
        <v>916560.01</v>
      </c>
      <c r="AAT29" s="308">
        <v>1086745.3999999999</v>
      </c>
      <c r="AAU29" s="308">
        <v>3545860.8030000003</v>
      </c>
      <c r="AAV29" s="308">
        <v>276512.12</v>
      </c>
      <c r="AAW29" s="308">
        <v>207593.75000000003</v>
      </c>
      <c r="AAX29" s="308">
        <v>3464527.8400000003</v>
      </c>
      <c r="AAY29" s="308">
        <v>762977.8</v>
      </c>
      <c r="AAZ29" s="308">
        <v>135358.5</v>
      </c>
      <c r="ABA29" s="308">
        <v>197328.85</v>
      </c>
      <c r="ABB29" s="308">
        <v>217163.61000000002</v>
      </c>
      <c r="ABC29" s="308">
        <v>250</v>
      </c>
      <c r="ABD29" s="308">
        <v>47443.600000000006</v>
      </c>
      <c r="ABE29" s="308">
        <v>99938.07</v>
      </c>
      <c r="ABF29" s="308">
        <v>3403660.9299999997</v>
      </c>
      <c r="ABG29" s="308">
        <v>2324613.4500000002</v>
      </c>
      <c r="ABH29" s="308">
        <v>1055041.95</v>
      </c>
      <c r="ABI29" s="308">
        <v>500188.64</v>
      </c>
      <c r="ABJ29" s="308">
        <v>119892.03</v>
      </c>
      <c r="ABK29" s="308">
        <v>46902.960000000006</v>
      </c>
      <c r="ABL29" s="308">
        <v>60399.92</v>
      </c>
      <c r="ABM29" s="308">
        <v>795575.37</v>
      </c>
      <c r="ABN29" s="308">
        <v>123540</v>
      </c>
      <c r="ABO29" s="308">
        <v>50</v>
      </c>
      <c r="ABP29" s="308">
        <v>87040.7</v>
      </c>
      <c r="ABQ29" s="308">
        <v>195703.1</v>
      </c>
      <c r="ABR29" s="308">
        <v>1005403.8</v>
      </c>
      <c r="ABS29" s="308">
        <v>231446.39999999999</v>
      </c>
      <c r="ABT29" s="308">
        <v>0</v>
      </c>
      <c r="ABU29" s="308">
        <v>9247.1</v>
      </c>
      <c r="ABV29" s="308">
        <v>5836121.7100000009</v>
      </c>
      <c r="ABW29" s="308">
        <v>127719.56</v>
      </c>
      <c r="ABX29" s="308">
        <v>1259146.6599999999</v>
      </c>
      <c r="ABY29" s="308">
        <v>308089.82</v>
      </c>
      <c r="ABZ29" s="308">
        <v>512812.96</v>
      </c>
      <c r="ACA29" s="308">
        <v>1867290.56</v>
      </c>
      <c r="ACB29" s="308">
        <v>65106.79</v>
      </c>
      <c r="ACC29" s="308">
        <v>316930.44999999995</v>
      </c>
      <c r="ACD29" s="308">
        <v>128159.05</v>
      </c>
      <c r="ACE29" s="308">
        <v>1070940.1299999999</v>
      </c>
      <c r="ACF29" s="308">
        <v>944911.67</v>
      </c>
      <c r="ACG29" s="308">
        <v>28142266.949999999</v>
      </c>
      <c r="ACH29" s="308">
        <v>0</v>
      </c>
      <c r="ACI29" s="308">
        <v>564983.75999999989</v>
      </c>
      <c r="ACJ29" s="308">
        <v>340839.45</v>
      </c>
      <c r="ACK29" s="308"/>
      <c r="ACL29" s="308">
        <v>0</v>
      </c>
      <c r="ACM29" s="308"/>
      <c r="ACN29" s="308">
        <v>1141711.43</v>
      </c>
      <c r="ACO29" s="308">
        <v>0</v>
      </c>
      <c r="ACP29" s="308">
        <v>95491.65</v>
      </c>
      <c r="ACQ29" s="308">
        <v>0</v>
      </c>
      <c r="ACR29" s="308">
        <v>1617993.84</v>
      </c>
      <c r="ACS29" s="308">
        <v>0</v>
      </c>
      <c r="ACT29" s="308">
        <v>776550.61</v>
      </c>
      <c r="ACU29" s="308">
        <v>0</v>
      </c>
      <c r="ACV29" s="308">
        <v>630504.68999999994</v>
      </c>
      <c r="ACW29" s="308">
        <v>9548</v>
      </c>
      <c r="ACX29" s="308">
        <v>135033.9</v>
      </c>
      <c r="ACY29" s="308">
        <v>0</v>
      </c>
      <c r="ACZ29" s="308">
        <v>0</v>
      </c>
      <c r="ADA29" s="308">
        <v>85248</v>
      </c>
      <c r="ADB29" s="308">
        <v>0</v>
      </c>
      <c r="ADC29" s="308">
        <v>0</v>
      </c>
      <c r="ADD29" s="308">
        <v>7686084.4199999999</v>
      </c>
      <c r="ADE29" s="308">
        <v>2723438.27</v>
      </c>
      <c r="ADF29" s="308">
        <v>57580.44</v>
      </c>
      <c r="ADG29" s="308">
        <v>52356.91</v>
      </c>
      <c r="ADH29" s="308">
        <v>231494.01</v>
      </c>
      <c r="ADI29" s="308">
        <v>24438.89</v>
      </c>
      <c r="ADJ29" s="308">
        <v>163555.35</v>
      </c>
      <c r="ADK29" s="308">
        <v>147756.58000000002</v>
      </c>
      <c r="ADL29" s="308">
        <v>816928.22</v>
      </c>
      <c r="ADM29" s="308">
        <v>10101418.609999999</v>
      </c>
      <c r="ADN29" s="308">
        <v>967647.97000000009</v>
      </c>
      <c r="ADO29" s="308">
        <v>196035.67</v>
      </c>
      <c r="ADP29" s="308">
        <v>628394.91</v>
      </c>
      <c r="ADQ29" s="308">
        <v>39857.740000000005</v>
      </c>
      <c r="ADR29" s="308">
        <v>71107.900000000009</v>
      </c>
      <c r="ADS29" s="308">
        <v>3344241.27</v>
      </c>
      <c r="ADT29" s="308">
        <v>61416.9</v>
      </c>
      <c r="ADU29" s="308">
        <v>19382902.449999999</v>
      </c>
      <c r="ADV29" s="308">
        <v>9707303.8200000003</v>
      </c>
      <c r="ADW29" s="308">
        <v>3537300.2999999993</v>
      </c>
      <c r="ADX29" s="308">
        <v>264300.12</v>
      </c>
      <c r="ADY29" s="308">
        <v>1720892.77</v>
      </c>
      <c r="ADZ29" s="308">
        <v>383165.03</v>
      </c>
      <c r="AEA29" s="308">
        <v>727494.14</v>
      </c>
      <c r="AEB29" s="308">
        <v>179395.45</v>
      </c>
      <c r="AEC29" s="308">
        <v>96118.319999999992</v>
      </c>
      <c r="AED29" s="308">
        <v>858736.68</v>
      </c>
      <c r="AEE29" s="308">
        <v>261022.76</v>
      </c>
      <c r="AEF29" s="308">
        <v>42353.7</v>
      </c>
      <c r="AEG29" s="308">
        <v>0</v>
      </c>
      <c r="AEH29" s="308">
        <v>1111729.0599999998</v>
      </c>
      <c r="AEI29" s="308">
        <v>501218.5</v>
      </c>
      <c r="AEJ29" s="308">
        <v>1715786.2999999998</v>
      </c>
      <c r="AEK29" s="308">
        <v>356322.25400000002</v>
      </c>
      <c r="AEL29" s="308">
        <v>2006825.61</v>
      </c>
      <c r="AEM29" s="308">
        <v>3149.7</v>
      </c>
      <c r="AEN29" s="308">
        <v>3737891</v>
      </c>
      <c r="AEO29" s="308">
        <v>5884788.4100000011</v>
      </c>
      <c r="AEP29" s="308">
        <v>42366.15</v>
      </c>
      <c r="AEQ29" s="308">
        <v>149681.25</v>
      </c>
      <c r="AER29" s="308">
        <v>68245.399999999994</v>
      </c>
      <c r="AES29" s="308">
        <v>106680.31</v>
      </c>
      <c r="AET29" s="308">
        <v>511298.30999999994</v>
      </c>
      <c r="AEU29" s="308">
        <v>74010.45</v>
      </c>
      <c r="AEV29" s="308">
        <v>128793.34</v>
      </c>
      <c r="AEW29" s="308">
        <v>69421.399999999994</v>
      </c>
      <c r="AEX29" s="308">
        <v>5685.6</v>
      </c>
      <c r="AEY29" s="308">
        <v>1672802.74</v>
      </c>
      <c r="AEZ29" s="308">
        <v>168400.16200000001</v>
      </c>
      <c r="AFA29" s="308">
        <v>668942.37</v>
      </c>
      <c r="AFB29" s="308">
        <v>5217.5</v>
      </c>
      <c r="AFC29" s="308">
        <v>17204.449999999997</v>
      </c>
      <c r="AFD29" s="308">
        <v>1252550.8500000001</v>
      </c>
      <c r="AFE29" s="308">
        <v>88612.959999999992</v>
      </c>
      <c r="AFF29" s="308">
        <v>4352.17</v>
      </c>
      <c r="AFG29" s="308">
        <v>0</v>
      </c>
      <c r="AFH29" s="308">
        <v>154074.12</v>
      </c>
      <c r="AFI29" s="308">
        <v>21763.760000000002</v>
      </c>
      <c r="AFJ29" s="308">
        <v>8865</v>
      </c>
      <c r="AFK29" s="308">
        <v>4526.8999999999996</v>
      </c>
      <c r="AFL29" s="308">
        <v>2477917.4900000002</v>
      </c>
      <c r="AFM29" s="308">
        <v>330625.20999999996</v>
      </c>
      <c r="AFN29" s="308">
        <v>111041.71</v>
      </c>
      <c r="AFO29" s="308">
        <v>104722.31</v>
      </c>
      <c r="AFP29" s="308">
        <v>146881.32</v>
      </c>
      <c r="AFQ29" s="308">
        <v>66500.179999999993</v>
      </c>
      <c r="AFR29" s="308">
        <v>80283.25</v>
      </c>
      <c r="AFS29" s="308">
        <v>257159.22</v>
      </c>
      <c r="AFT29" s="308">
        <v>166179.71000000002</v>
      </c>
      <c r="AFU29" s="308">
        <v>2579.98</v>
      </c>
      <c r="AFV29" s="308">
        <v>122154.1</v>
      </c>
      <c r="AFW29" s="308">
        <v>169402.04</v>
      </c>
      <c r="AFX29" s="308">
        <v>509648.14</v>
      </c>
      <c r="AFY29" s="308">
        <v>634957.40999999992</v>
      </c>
      <c r="AFZ29" s="308">
        <v>184531.88</v>
      </c>
      <c r="AGA29" s="308">
        <v>484130.08</v>
      </c>
      <c r="AGB29" s="308">
        <v>1913281.6600000001</v>
      </c>
      <c r="AGC29" s="308">
        <v>226971.63</v>
      </c>
      <c r="AGD29" s="308">
        <v>163749.96000000002</v>
      </c>
      <c r="AGE29" s="308">
        <v>201083.75000000003</v>
      </c>
      <c r="AGF29" s="308">
        <v>217694.22999999998</v>
      </c>
      <c r="AGG29" s="308">
        <v>375138.43000000005</v>
      </c>
      <c r="AGH29" s="308">
        <v>256656.71</v>
      </c>
      <c r="AGI29" s="308">
        <v>1947276.37</v>
      </c>
      <c r="AGJ29" s="308">
        <v>917167.79999999993</v>
      </c>
      <c r="AGK29" s="308">
        <v>117891.66</v>
      </c>
      <c r="AGL29" s="308">
        <v>0</v>
      </c>
      <c r="AGM29" s="308">
        <v>91937.65</v>
      </c>
      <c r="AGN29" s="308">
        <v>67509</v>
      </c>
      <c r="AGO29" s="308">
        <v>104165.02</v>
      </c>
      <c r="AGP29" s="308">
        <v>515003.12</v>
      </c>
      <c r="AGQ29" s="308">
        <v>23394683.210000005</v>
      </c>
      <c r="AGR29" s="308">
        <v>4021879.25</v>
      </c>
      <c r="AGS29" s="308">
        <v>284867.45999999996</v>
      </c>
      <c r="AGT29" s="308">
        <v>549465.88</v>
      </c>
      <c r="AGU29" s="308">
        <v>4904360.66</v>
      </c>
      <c r="AGV29" s="308">
        <v>854736.3</v>
      </c>
      <c r="AGW29" s="308">
        <v>244279.18</v>
      </c>
      <c r="AGX29" s="308">
        <v>1338808.22</v>
      </c>
      <c r="AGY29" s="308">
        <v>96615.810000000012</v>
      </c>
      <c r="AGZ29" s="308">
        <v>465381.07</v>
      </c>
      <c r="AHA29" s="308">
        <v>274667.31</v>
      </c>
      <c r="AHB29" s="308">
        <v>269174.7</v>
      </c>
      <c r="AHC29" s="308">
        <v>183621.36</v>
      </c>
      <c r="AHD29" s="308">
        <v>532994.36</v>
      </c>
      <c r="AHE29" s="308">
        <v>91718.99</v>
      </c>
      <c r="AHF29" s="308">
        <v>519878.73</v>
      </c>
      <c r="AHG29" s="308">
        <v>278274.45</v>
      </c>
      <c r="AHH29" s="308">
        <v>12601496.18</v>
      </c>
      <c r="AHI29" s="308">
        <v>231541.03</v>
      </c>
      <c r="AHJ29" s="308">
        <v>314129.09999999998</v>
      </c>
      <c r="AHK29" s="308">
        <v>461607.02999999997</v>
      </c>
      <c r="AHL29" s="308">
        <v>1207399.29</v>
      </c>
      <c r="AHM29" s="308">
        <v>733214.62999999989</v>
      </c>
      <c r="AHN29" s="308">
        <v>23907</v>
      </c>
      <c r="AHO29" s="308">
        <v>2202668763.0080004</v>
      </c>
    </row>
    <row r="30" spans="1:899" ht="21" x14ac:dyDescent="0.4">
      <c r="A30" s="297" t="s">
        <v>41</v>
      </c>
      <c r="B30" s="297" t="s">
        <v>42</v>
      </c>
      <c r="C30" s="308">
        <v>164800123.91</v>
      </c>
      <c r="D30" s="308">
        <v>32962228.699999999</v>
      </c>
      <c r="E30" s="308">
        <v>61811543.549999997</v>
      </c>
      <c r="F30" s="308">
        <v>11451071.73</v>
      </c>
      <c r="G30" s="308">
        <v>41787978.959999993</v>
      </c>
      <c r="H30" s="308">
        <v>23038808.68</v>
      </c>
      <c r="I30" s="308">
        <v>29615392.100000001</v>
      </c>
      <c r="J30" s="308">
        <v>29251807.760000002</v>
      </c>
      <c r="K30" s="308">
        <v>25444161.52</v>
      </c>
      <c r="L30" s="308">
        <v>20634790.140000001</v>
      </c>
      <c r="M30" s="308">
        <v>10199767</v>
      </c>
      <c r="N30" s="308">
        <v>16096848.060000001</v>
      </c>
      <c r="O30" s="308">
        <v>19773217.129999999</v>
      </c>
      <c r="P30" s="308">
        <v>11771552.27</v>
      </c>
      <c r="Q30" s="308">
        <v>14242945.57</v>
      </c>
      <c r="R30" s="308">
        <v>24337304.109999996</v>
      </c>
      <c r="S30" s="308">
        <v>24610536.059999999</v>
      </c>
      <c r="T30" s="308">
        <v>11145640.26</v>
      </c>
      <c r="U30" s="308">
        <v>4410292.74</v>
      </c>
      <c r="V30" s="308">
        <v>14214906.41</v>
      </c>
      <c r="W30" s="308">
        <v>8862256.2499999981</v>
      </c>
      <c r="X30" s="308">
        <v>19365421.98</v>
      </c>
      <c r="Y30" s="308">
        <v>16717783.68</v>
      </c>
      <c r="Z30" s="308">
        <v>30471750.800000001</v>
      </c>
      <c r="AA30" s="308">
        <v>3539228.01</v>
      </c>
      <c r="AB30" s="308">
        <v>17810320.5</v>
      </c>
      <c r="AC30" s="308">
        <v>36745984.359999999</v>
      </c>
      <c r="AD30" s="308">
        <v>14105599.279999999</v>
      </c>
      <c r="AE30" s="308">
        <v>17249658.41</v>
      </c>
      <c r="AF30" s="308">
        <v>25187818.259999998</v>
      </c>
      <c r="AG30" s="308">
        <v>30694301.019999996</v>
      </c>
      <c r="AH30" s="308">
        <v>17190137.920000002</v>
      </c>
      <c r="AI30" s="308">
        <v>13762875.700000001</v>
      </c>
      <c r="AJ30" s="308">
        <v>8469560.879999999</v>
      </c>
      <c r="AK30" s="308">
        <v>13611748.689999999</v>
      </c>
      <c r="AL30" s="308">
        <v>20802564.789999999</v>
      </c>
      <c r="AM30" s="308">
        <v>5055153.75</v>
      </c>
      <c r="AN30" s="308">
        <v>13618924.67</v>
      </c>
      <c r="AO30" s="308">
        <v>8766248.1600000001</v>
      </c>
      <c r="AP30" s="308">
        <v>5802250.4699999997</v>
      </c>
      <c r="AQ30" s="308">
        <v>4757259.8499999996</v>
      </c>
      <c r="AR30" s="308">
        <v>3376744.18</v>
      </c>
      <c r="AS30" s="308">
        <v>9683794.5099999998</v>
      </c>
      <c r="AT30" s="308">
        <v>3446103.7899999996</v>
      </c>
      <c r="AU30" s="308">
        <v>1393632.5499999998</v>
      </c>
      <c r="AV30" s="308">
        <v>4606204.92</v>
      </c>
      <c r="AW30" s="308">
        <v>20030485.530000001</v>
      </c>
      <c r="AX30" s="308">
        <v>8825664</v>
      </c>
      <c r="AY30" s="308">
        <v>1441173.5699999998</v>
      </c>
      <c r="AZ30" s="308">
        <v>4997179.5299999993</v>
      </c>
      <c r="BA30" s="308">
        <v>1927790.1199999999</v>
      </c>
      <c r="BB30" s="308">
        <v>1792476.39</v>
      </c>
      <c r="BC30" s="308">
        <v>1176886.7200000002</v>
      </c>
      <c r="BD30" s="308">
        <v>1433303.7</v>
      </c>
      <c r="BE30" s="308">
        <v>3581482.3600000003</v>
      </c>
      <c r="BF30" s="308"/>
      <c r="BG30" s="308">
        <v>3255764</v>
      </c>
      <c r="BH30" s="308">
        <v>68202892.210000008</v>
      </c>
      <c r="BI30" s="308">
        <v>8237206.7300000004</v>
      </c>
      <c r="BJ30" s="308">
        <v>18466964.349999998</v>
      </c>
      <c r="BK30" s="308">
        <v>4880252.1400000006</v>
      </c>
      <c r="BL30" s="308">
        <v>22574167.399999999</v>
      </c>
      <c r="BM30" s="308">
        <v>19939451.16</v>
      </c>
      <c r="BN30" s="308">
        <v>7786402.2699999996</v>
      </c>
      <c r="BO30" s="308">
        <v>8460</v>
      </c>
      <c r="BP30" s="308">
        <v>7545</v>
      </c>
      <c r="BQ30" s="308">
        <v>5416850.6899999995</v>
      </c>
      <c r="BR30" s="308">
        <v>19248451.340000004</v>
      </c>
      <c r="BS30" s="308">
        <v>27268501.960000001</v>
      </c>
      <c r="BT30" s="308">
        <v>45342452.25</v>
      </c>
      <c r="BU30" s="308">
        <v>24466074.280000001</v>
      </c>
      <c r="BV30" s="308">
        <v>23405512.129999999</v>
      </c>
      <c r="BW30" s="308">
        <v>3888155.9</v>
      </c>
      <c r="BX30" s="308">
        <v>12690549.529999999</v>
      </c>
      <c r="BY30" s="308">
        <v>14893769.800000001</v>
      </c>
      <c r="BZ30" s="308">
        <v>5418852.21</v>
      </c>
      <c r="CA30" s="308">
        <v>7663227.9199999999</v>
      </c>
      <c r="CB30" s="308">
        <v>8351497.3700000001</v>
      </c>
      <c r="CC30" s="308">
        <v>3376237.52</v>
      </c>
      <c r="CD30" s="308">
        <v>10905476.310000002</v>
      </c>
      <c r="CE30" s="308">
        <v>5400471.5</v>
      </c>
      <c r="CF30" s="308">
        <v>634671846.77999997</v>
      </c>
      <c r="CG30" s="308">
        <v>12515758.52</v>
      </c>
      <c r="CH30" s="308">
        <v>17688312.240000002</v>
      </c>
      <c r="CI30" s="308">
        <v>10741358.5</v>
      </c>
      <c r="CJ30" s="308">
        <v>16346864.25</v>
      </c>
      <c r="CK30" s="308">
        <v>12115614.439999999</v>
      </c>
      <c r="CL30" s="308">
        <v>14337739.800000001</v>
      </c>
      <c r="CM30" s="308">
        <v>16177297.279999999</v>
      </c>
      <c r="CN30" s="308">
        <v>4572057.5</v>
      </c>
      <c r="CO30" s="308">
        <v>30084574.440000001</v>
      </c>
      <c r="CP30" s="308">
        <v>12271791.5</v>
      </c>
      <c r="CQ30" s="308">
        <v>18698492</v>
      </c>
      <c r="CR30" s="308">
        <v>13777153.49</v>
      </c>
      <c r="CS30" s="308">
        <v>18227786.609999999</v>
      </c>
      <c r="CT30" s="308">
        <v>16971966.100000001</v>
      </c>
      <c r="CU30" s="308">
        <v>19200524.690000001</v>
      </c>
      <c r="CV30" s="308">
        <v>14413267.85</v>
      </c>
      <c r="CW30" s="308">
        <v>5719058.7999999998</v>
      </c>
      <c r="CX30" s="308">
        <v>25381557.149999999</v>
      </c>
      <c r="CY30" s="308">
        <v>6670443.5600000005</v>
      </c>
      <c r="CZ30" s="308">
        <v>10967780.060000001</v>
      </c>
      <c r="DA30" s="308">
        <v>93168896.50999999</v>
      </c>
      <c r="DB30" s="308">
        <v>19543585.280000001</v>
      </c>
      <c r="DC30" s="308">
        <v>14445762.51</v>
      </c>
      <c r="DD30" s="308">
        <v>7591249.5299999993</v>
      </c>
      <c r="DE30" s="308">
        <v>12355710.079999998</v>
      </c>
      <c r="DF30" s="308">
        <v>10450284.049999999</v>
      </c>
      <c r="DG30" s="308">
        <v>11528979.5</v>
      </c>
      <c r="DH30" s="308">
        <v>3338211.02</v>
      </c>
      <c r="DI30" s="308">
        <v>14796990</v>
      </c>
      <c r="DJ30" s="308">
        <v>80978196.480000004</v>
      </c>
      <c r="DK30" s="308">
        <v>14049060.73</v>
      </c>
      <c r="DL30" s="308">
        <v>25362162.600000001</v>
      </c>
      <c r="DM30" s="308">
        <v>23052830.77</v>
      </c>
      <c r="DN30" s="308">
        <v>30296251.48</v>
      </c>
      <c r="DO30" s="308">
        <v>5524000.54</v>
      </c>
      <c r="DP30" s="308">
        <v>72100636.50999999</v>
      </c>
      <c r="DQ30" s="308">
        <v>10245768.75</v>
      </c>
      <c r="DR30" s="308">
        <v>37313916.109999999</v>
      </c>
      <c r="DS30" s="308">
        <v>20299938.489999998</v>
      </c>
      <c r="DT30" s="308">
        <v>7669348.6500000004</v>
      </c>
      <c r="DU30" s="308">
        <v>27494960.66</v>
      </c>
      <c r="DV30" s="308">
        <v>10689263.030000001</v>
      </c>
      <c r="DW30" s="308">
        <v>6923642.8300000001</v>
      </c>
      <c r="DX30" s="308">
        <v>3015452.7199999997</v>
      </c>
      <c r="DY30" s="308">
        <v>10093086.689999999</v>
      </c>
      <c r="DZ30" s="308">
        <v>3968714.92</v>
      </c>
      <c r="EA30" s="308">
        <v>3530956.1799999997</v>
      </c>
      <c r="EB30" s="308">
        <v>5506285.71</v>
      </c>
      <c r="EC30" s="308">
        <v>9050989.410000002</v>
      </c>
      <c r="ED30" s="308">
        <v>85155802.170000002</v>
      </c>
      <c r="EE30" s="308">
        <v>5989658.9699999997</v>
      </c>
      <c r="EF30" s="308">
        <v>7377743.8300000001</v>
      </c>
      <c r="EG30" s="308">
        <v>9290051.209999999</v>
      </c>
      <c r="EH30" s="308">
        <v>9135891.5999999996</v>
      </c>
      <c r="EI30" s="308">
        <v>9842266.9100000001</v>
      </c>
      <c r="EJ30" s="308">
        <v>12958193.560000001</v>
      </c>
      <c r="EK30" s="308">
        <v>4892432.74</v>
      </c>
      <c r="EL30" s="308">
        <v>7675486.5299999993</v>
      </c>
      <c r="EM30" s="308">
        <v>54746979.799999997</v>
      </c>
      <c r="EN30" s="308">
        <v>8107443.3100000005</v>
      </c>
      <c r="EO30" s="308">
        <v>6705741.7999999998</v>
      </c>
      <c r="EP30" s="308">
        <v>6429563.6200000001</v>
      </c>
      <c r="EQ30" s="308">
        <v>3262689.3200000003</v>
      </c>
      <c r="ER30" s="308">
        <v>2373712.96</v>
      </c>
      <c r="ES30" s="308">
        <v>17356750.530000001</v>
      </c>
      <c r="ET30" s="308">
        <v>17158243.149999999</v>
      </c>
      <c r="EU30" s="308">
        <v>6415473.2999999998</v>
      </c>
      <c r="EV30" s="308">
        <v>20961660.73</v>
      </c>
      <c r="EW30" s="308">
        <v>5175527.0200000005</v>
      </c>
      <c r="EX30" s="308">
        <v>11385387.720000001</v>
      </c>
      <c r="EY30" s="308">
        <v>17104253.289999999</v>
      </c>
      <c r="EZ30" s="308">
        <v>17928506.759999998</v>
      </c>
      <c r="FA30" s="308">
        <v>30037281.129999999</v>
      </c>
      <c r="FB30" s="308">
        <v>17382026.119999997</v>
      </c>
      <c r="FC30" s="308">
        <v>7343567.5999999996</v>
      </c>
      <c r="FD30" s="308">
        <v>5312894.9400000004</v>
      </c>
      <c r="FE30" s="308">
        <v>6785467.0600000005</v>
      </c>
      <c r="FF30" s="308">
        <v>5593694.5099999998</v>
      </c>
      <c r="FG30" s="308">
        <v>9770290.4800000004</v>
      </c>
      <c r="FH30" s="308">
        <v>93337206.390000001</v>
      </c>
      <c r="FI30" s="308">
        <v>5481404.29</v>
      </c>
      <c r="FJ30" s="308">
        <v>3426975.9499999997</v>
      </c>
      <c r="FK30" s="308">
        <v>8083854.5300000003</v>
      </c>
      <c r="FL30" s="308">
        <v>12146242.23</v>
      </c>
      <c r="FM30" s="308">
        <v>12392630.139999999</v>
      </c>
      <c r="FN30" s="308">
        <v>3129275.1</v>
      </c>
      <c r="FO30" s="308">
        <v>6169453.3200000003</v>
      </c>
      <c r="FP30" s="308">
        <v>43871750.130000003</v>
      </c>
      <c r="FQ30" s="308">
        <v>7180720.3400000008</v>
      </c>
      <c r="FR30" s="308">
        <v>15930361.739999998</v>
      </c>
      <c r="FS30" s="308">
        <v>12728790.540000001</v>
      </c>
      <c r="FT30" s="308">
        <v>20027318.649999999</v>
      </c>
      <c r="FU30" s="308">
        <v>13902444.01</v>
      </c>
      <c r="FV30" s="308">
        <v>21534102.41</v>
      </c>
      <c r="FW30" s="308">
        <v>17052811.73</v>
      </c>
      <c r="FX30" s="308">
        <v>19355898.220000003</v>
      </c>
      <c r="FY30" s="308">
        <v>20680356.529999997</v>
      </c>
      <c r="FZ30" s="308">
        <v>28215103.699999999</v>
      </c>
      <c r="GA30" s="308">
        <v>9087626.0800000001</v>
      </c>
      <c r="GB30" s="308">
        <v>12665009.810000002</v>
      </c>
      <c r="GC30" s="308">
        <v>4989776.8</v>
      </c>
      <c r="GD30" s="308">
        <v>40211732.039999999</v>
      </c>
      <c r="GE30" s="308">
        <v>5006522.3499999996</v>
      </c>
      <c r="GF30" s="308">
        <v>8137532.7400000002</v>
      </c>
      <c r="GG30" s="308">
        <v>11119428.729999999</v>
      </c>
      <c r="GH30" s="308">
        <v>8228427.2700000005</v>
      </c>
      <c r="GI30" s="308">
        <v>5902763.7300000004</v>
      </c>
      <c r="GJ30" s="308">
        <v>3930442.88</v>
      </c>
      <c r="GK30" s="308">
        <v>8785695.5999999996</v>
      </c>
      <c r="GL30" s="308">
        <v>5325461.21</v>
      </c>
      <c r="GM30" s="308">
        <v>6034255.9800000004</v>
      </c>
      <c r="GN30" s="308">
        <v>2293273.6000000001</v>
      </c>
      <c r="GO30" s="308">
        <v>3951571.9</v>
      </c>
      <c r="GP30" s="308">
        <v>8780522.9699999988</v>
      </c>
      <c r="GQ30" s="308">
        <v>6190364.4800000004</v>
      </c>
      <c r="GR30" s="308">
        <v>6119706.8900000006</v>
      </c>
      <c r="GS30" s="308">
        <v>11623735.370000001</v>
      </c>
      <c r="GT30" s="308">
        <v>3872981.9200000004</v>
      </c>
      <c r="GU30" s="308">
        <v>9366822.5700000003</v>
      </c>
      <c r="GV30" s="308">
        <v>9350695.3900000006</v>
      </c>
      <c r="GW30" s="308">
        <v>2612128.04</v>
      </c>
      <c r="GX30" s="308">
        <v>8025836.7999999998</v>
      </c>
      <c r="GY30" s="308">
        <v>5840845.0999999996</v>
      </c>
      <c r="GZ30" s="308">
        <v>15918493.140000001</v>
      </c>
      <c r="HA30" s="308">
        <v>9675314.3200000003</v>
      </c>
      <c r="HB30" s="308">
        <v>35046418.459999993</v>
      </c>
      <c r="HC30" s="308">
        <v>15909216.700000001</v>
      </c>
      <c r="HD30" s="308">
        <v>27344908.649999999</v>
      </c>
      <c r="HE30" s="308">
        <v>12305101.91</v>
      </c>
      <c r="HF30" s="308">
        <v>21742378.030000001</v>
      </c>
      <c r="HG30" s="308">
        <v>19619240.399999999</v>
      </c>
      <c r="HH30" s="308">
        <v>8490232.3399999999</v>
      </c>
      <c r="HI30" s="308">
        <v>14221789.689999999</v>
      </c>
      <c r="HJ30" s="308">
        <v>36702024.789999999</v>
      </c>
      <c r="HK30" s="308">
        <v>27384505.709999997</v>
      </c>
      <c r="HL30" s="308">
        <v>9270714.9199999999</v>
      </c>
      <c r="HM30" s="308">
        <v>14264555.059999999</v>
      </c>
      <c r="HN30" s="308">
        <v>5759798.54</v>
      </c>
      <c r="HO30" s="308">
        <v>22639293.380000003</v>
      </c>
      <c r="HP30" s="308">
        <v>11455841.489999998</v>
      </c>
      <c r="HQ30" s="308">
        <v>124082624.66999999</v>
      </c>
      <c r="HR30" s="308">
        <v>17109276.190000001</v>
      </c>
      <c r="HS30" s="308">
        <v>6416425.1999999993</v>
      </c>
      <c r="HT30" s="308">
        <v>8185643.3200000003</v>
      </c>
      <c r="HU30" s="308">
        <v>5575736.6900000004</v>
      </c>
      <c r="HV30" s="308">
        <v>9094742.1600000001</v>
      </c>
      <c r="HW30" s="308">
        <v>17269750.299999997</v>
      </c>
      <c r="HX30" s="308">
        <v>9142626.5199999996</v>
      </c>
      <c r="HY30" s="308">
        <v>12048797.709999997</v>
      </c>
      <c r="HZ30" s="308">
        <v>7689115.46</v>
      </c>
      <c r="IA30" s="308">
        <v>7398199.4500000002</v>
      </c>
      <c r="IB30" s="308">
        <v>15608831.289999999</v>
      </c>
      <c r="IC30" s="308">
        <v>4875677.5699999994</v>
      </c>
      <c r="ID30" s="308">
        <v>16165097.66</v>
      </c>
      <c r="IE30" s="308">
        <v>4887242.29</v>
      </c>
      <c r="IF30" s="308">
        <v>1985464.35</v>
      </c>
      <c r="IG30" s="308">
        <v>35061550.399999999</v>
      </c>
      <c r="IH30" s="308">
        <v>10653862.270000001</v>
      </c>
      <c r="II30" s="308">
        <v>10529519.300000001</v>
      </c>
      <c r="IJ30" s="308">
        <v>14486052.119999999</v>
      </c>
      <c r="IK30" s="308">
        <v>11233582.420000002</v>
      </c>
      <c r="IL30" s="308">
        <v>6695024.71</v>
      </c>
      <c r="IM30" s="308">
        <v>8088683.8300000001</v>
      </c>
      <c r="IN30" s="308">
        <v>4192797.06</v>
      </c>
      <c r="IO30" s="308">
        <v>4596384.78</v>
      </c>
      <c r="IP30" s="308">
        <v>3798782.27</v>
      </c>
      <c r="IQ30" s="308">
        <v>4096808.0100000002</v>
      </c>
      <c r="IR30" s="308">
        <v>39678545.380000003</v>
      </c>
      <c r="IS30" s="308">
        <v>7410468.2300000004</v>
      </c>
      <c r="IT30" s="308">
        <v>20037190.580000002</v>
      </c>
      <c r="IU30" s="308">
        <v>6676147.6099999994</v>
      </c>
      <c r="IV30" s="308">
        <v>10231695.880000001</v>
      </c>
      <c r="IW30" s="308">
        <v>3174108.63</v>
      </c>
      <c r="IX30" s="308">
        <v>8282223.3500000006</v>
      </c>
      <c r="IY30" s="308">
        <v>1611284.28</v>
      </c>
      <c r="IZ30" s="308">
        <v>2856952.8</v>
      </c>
      <c r="JA30" s="308">
        <v>6806099.2800000003</v>
      </c>
      <c r="JB30" s="308">
        <v>12011018.75</v>
      </c>
      <c r="JC30" s="308">
        <v>3514291.24</v>
      </c>
      <c r="JD30" s="308">
        <v>248844682.50999999</v>
      </c>
      <c r="JE30" s="308">
        <v>10609912.310000001</v>
      </c>
      <c r="JF30" s="308">
        <v>12123036.67</v>
      </c>
      <c r="JG30" s="308">
        <v>10008401.280000001</v>
      </c>
      <c r="JH30" s="308">
        <v>4790865.25</v>
      </c>
      <c r="JI30" s="308">
        <v>3634931.51</v>
      </c>
      <c r="JJ30" s="308">
        <v>7862472.1500000004</v>
      </c>
      <c r="JK30" s="308">
        <v>6042872.6100000003</v>
      </c>
      <c r="JL30" s="308">
        <v>6385574.7999999998</v>
      </c>
      <c r="JM30" s="308">
        <v>11162721.779999999</v>
      </c>
      <c r="JN30" s="308">
        <v>6682817.290000001</v>
      </c>
      <c r="JO30" s="308">
        <v>9553421.4500000011</v>
      </c>
      <c r="JP30" s="308">
        <v>5779131.1200000001</v>
      </c>
      <c r="JQ30" s="308">
        <v>42985523.329999998</v>
      </c>
      <c r="JR30" s="308">
        <v>14826447.810000002</v>
      </c>
      <c r="JS30" s="308">
        <v>1359424</v>
      </c>
      <c r="JT30" s="308">
        <v>2144672.8899999997</v>
      </c>
      <c r="JU30" s="308">
        <v>13856863.729999999</v>
      </c>
      <c r="JV30" s="308">
        <v>2836417.85</v>
      </c>
      <c r="JW30" s="308">
        <v>19902629.009999998</v>
      </c>
      <c r="JX30" s="308">
        <v>4474475</v>
      </c>
      <c r="JY30" s="308">
        <v>5803070.79</v>
      </c>
      <c r="JZ30" s="308">
        <v>12394771.200000001</v>
      </c>
      <c r="KA30" s="308">
        <v>8511533.8200000003</v>
      </c>
      <c r="KB30" s="308">
        <v>6657180.8099999996</v>
      </c>
      <c r="KC30" s="308">
        <v>7033235.8899999997</v>
      </c>
      <c r="KD30" s="308">
        <v>1789331</v>
      </c>
      <c r="KE30" s="308">
        <v>9213794.6699999999</v>
      </c>
      <c r="KF30" s="308">
        <v>78447855.859999999</v>
      </c>
      <c r="KG30" s="308">
        <v>45416549.25</v>
      </c>
      <c r="KH30" s="308">
        <v>8815481.129999999</v>
      </c>
      <c r="KI30" s="308">
        <v>26436048.350000001</v>
      </c>
      <c r="KJ30" s="308">
        <v>13559821.15</v>
      </c>
      <c r="KK30" s="308">
        <v>24935772.890000001</v>
      </c>
      <c r="KL30" s="308">
        <v>56446284.980000004</v>
      </c>
      <c r="KM30" s="308">
        <v>9342109.379999999</v>
      </c>
      <c r="KN30" s="308">
        <v>8525759.0199999996</v>
      </c>
      <c r="KO30" s="308">
        <v>9401356.120000001</v>
      </c>
      <c r="KP30" s="308">
        <v>12675751.619999999</v>
      </c>
      <c r="KQ30" s="308">
        <v>11398962.77</v>
      </c>
      <c r="KR30" s="308">
        <v>13651823.66</v>
      </c>
      <c r="KS30" s="308">
        <v>6038761.4900000002</v>
      </c>
      <c r="KT30" s="308">
        <v>16198850.869999999</v>
      </c>
      <c r="KU30" s="308">
        <v>79287641.290000007</v>
      </c>
      <c r="KV30" s="308">
        <v>10222200.969999999</v>
      </c>
      <c r="KW30" s="308">
        <v>10806792.930000002</v>
      </c>
      <c r="KX30" s="308">
        <v>11497805.470000001</v>
      </c>
      <c r="KY30" s="308">
        <v>4413081.53</v>
      </c>
      <c r="KZ30" s="308">
        <v>18352952.699999999</v>
      </c>
      <c r="LA30" s="308">
        <v>23954883.109999999</v>
      </c>
      <c r="LB30" s="308">
        <v>17882667.18</v>
      </c>
      <c r="LC30" s="308">
        <v>28761476.25</v>
      </c>
      <c r="LD30" s="308">
        <v>7040806.3899999997</v>
      </c>
      <c r="LE30" s="308">
        <v>147542840.86999997</v>
      </c>
      <c r="LF30" s="308">
        <v>14273604.700000001</v>
      </c>
      <c r="LG30" s="308">
        <v>12380649.010000004</v>
      </c>
      <c r="LH30" s="308">
        <v>41055938.339999996</v>
      </c>
      <c r="LI30" s="308">
        <v>11107032.810000001</v>
      </c>
      <c r="LJ30" s="308">
        <v>6123514.3400000008</v>
      </c>
      <c r="LK30" s="308">
        <v>6537663.5699999994</v>
      </c>
      <c r="LL30" s="308">
        <v>17438769.320000004</v>
      </c>
      <c r="LM30" s="308">
        <v>3895987.15</v>
      </c>
      <c r="LN30" s="308">
        <v>8588164.2899999991</v>
      </c>
      <c r="LO30" s="308">
        <v>6463330.1400000006</v>
      </c>
      <c r="LP30" s="308">
        <v>21148389.050000001</v>
      </c>
      <c r="LQ30" s="308">
        <v>3814349.54</v>
      </c>
      <c r="LR30" s="308">
        <v>6095367.1899999995</v>
      </c>
      <c r="LS30" s="308">
        <v>21844099.300000001</v>
      </c>
      <c r="LT30" s="308">
        <v>12981330.110000001</v>
      </c>
      <c r="LU30" s="308">
        <v>17788794.779999997</v>
      </c>
      <c r="LV30" s="308">
        <v>16201427.27</v>
      </c>
      <c r="LW30" s="308">
        <v>13396389.370000001</v>
      </c>
      <c r="LX30" s="308">
        <v>14712214.449999999</v>
      </c>
      <c r="LY30" s="308">
        <v>16513587.819999998</v>
      </c>
      <c r="LZ30" s="308">
        <v>10365063.91</v>
      </c>
      <c r="MA30" s="308">
        <v>12793300.800000001</v>
      </c>
      <c r="MB30" s="308">
        <v>7514070.75</v>
      </c>
      <c r="MC30" s="308">
        <v>22832110.34</v>
      </c>
      <c r="MD30" s="308">
        <v>6535167.9900000002</v>
      </c>
      <c r="ME30" s="308">
        <v>87311292.729999989</v>
      </c>
      <c r="MF30" s="308">
        <v>18483483.800000001</v>
      </c>
      <c r="MG30" s="308">
        <v>12203032.5</v>
      </c>
      <c r="MH30" s="308">
        <v>7568032</v>
      </c>
      <c r="MI30" s="308">
        <v>8503303.3000000007</v>
      </c>
      <c r="MJ30" s="308">
        <v>13987004.25</v>
      </c>
      <c r="MK30" s="308">
        <v>10826556.949999999</v>
      </c>
      <c r="ML30" s="308">
        <v>10846523.83</v>
      </c>
      <c r="MM30" s="308">
        <v>13933627.529999999</v>
      </c>
      <c r="MN30" s="308">
        <v>10800794.299999999</v>
      </c>
      <c r="MO30" s="308">
        <v>14690210.860000001</v>
      </c>
      <c r="MP30" s="308">
        <v>9186974.5</v>
      </c>
      <c r="MQ30" s="308">
        <v>95546821.699999988</v>
      </c>
      <c r="MR30" s="308">
        <v>10110350.67</v>
      </c>
      <c r="MS30" s="308">
        <v>16684990.07</v>
      </c>
      <c r="MT30" s="308">
        <v>11063775.58</v>
      </c>
      <c r="MU30" s="308">
        <v>6633613</v>
      </c>
      <c r="MV30" s="308">
        <v>11464717.35</v>
      </c>
      <c r="MW30" s="308">
        <v>25138758</v>
      </c>
      <c r="MX30" s="308">
        <v>11607482.310000001</v>
      </c>
      <c r="MY30" s="308">
        <v>7343987.1499999994</v>
      </c>
      <c r="MZ30" s="308">
        <v>3577379.93</v>
      </c>
      <c r="NA30" s="308">
        <v>3971066.5</v>
      </c>
      <c r="NB30" s="308">
        <v>753864437.10000002</v>
      </c>
      <c r="NC30" s="308">
        <v>12158168.710000001</v>
      </c>
      <c r="ND30" s="308">
        <v>3560179.9</v>
      </c>
      <c r="NE30" s="308">
        <v>50954288.850000001</v>
      </c>
      <c r="NF30" s="308">
        <v>5339618.43</v>
      </c>
      <c r="NG30" s="308">
        <v>16812803.050000001</v>
      </c>
      <c r="NH30" s="308">
        <v>12749755.16</v>
      </c>
      <c r="NI30" s="308">
        <v>28896911.379999999</v>
      </c>
      <c r="NJ30" s="308">
        <v>1007516.5700000001</v>
      </c>
      <c r="NK30" s="308">
        <v>17944121.530000001</v>
      </c>
      <c r="NL30" s="308">
        <v>10853903.550000001</v>
      </c>
      <c r="NM30" s="308">
        <v>4835089.0999999996</v>
      </c>
      <c r="NN30" s="308">
        <v>54671434.719999999</v>
      </c>
      <c r="NO30" s="308">
        <v>6704262.7699999996</v>
      </c>
      <c r="NP30" s="308">
        <v>8456001.3300000001</v>
      </c>
      <c r="NQ30" s="308">
        <v>0</v>
      </c>
      <c r="NR30" s="308">
        <v>8297925.1400000006</v>
      </c>
      <c r="NS30" s="308">
        <v>1171281.71</v>
      </c>
      <c r="NT30" s="308">
        <v>2052720.6</v>
      </c>
      <c r="NU30" s="308">
        <v>70571442.629999995</v>
      </c>
      <c r="NV30" s="308">
        <v>17626181.689999998</v>
      </c>
      <c r="NW30" s="308">
        <v>13646562.93</v>
      </c>
      <c r="NX30" s="308">
        <v>10919084.84</v>
      </c>
      <c r="NY30" s="308">
        <v>15469309.17</v>
      </c>
      <c r="NZ30" s="308">
        <v>19375448.859999999</v>
      </c>
      <c r="OA30" s="308">
        <v>6470974.6600000001</v>
      </c>
      <c r="OB30" s="308">
        <v>39895305.030000001</v>
      </c>
      <c r="OC30" s="308">
        <v>7979689.370000001</v>
      </c>
      <c r="OD30" s="308">
        <v>8350811.7599999998</v>
      </c>
      <c r="OE30" s="308">
        <v>11939271.470000001</v>
      </c>
      <c r="OF30" s="308">
        <v>6270390.2800000003</v>
      </c>
      <c r="OG30" s="308">
        <v>8594610.7100000009</v>
      </c>
      <c r="OH30" s="308">
        <v>7654248.2200000007</v>
      </c>
      <c r="OI30" s="308">
        <v>3919726.86</v>
      </c>
      <c r="OJ30" s="308">
        <v>7154801.9100000001</v>
      </c>
      <c r="OK30" s="308">
        <v>76141580.010000005</v>
      </c>
      <c r="OL30" s="308">
        <v>16015665.100000001</v>
      </c>
      <c r="OM30" s="308">
        <v>21802619.920000002</v>
      </c>
      <c r="ON30" s="308">
        <v>24010701.450000003</v>
      </c>
      <c r="OO30" s="308">
        <v>22077643.990000002</v>
      </c>
      <c r="OP30" s="308">
        <v>12062494.15</v>
      </c>
      <c r="OQ30" s="308">
        <v>15825753.5</v>
      </c>
      <c r="OR30" s="308">
        <v>7924009.5599999996</v>
      </c>
      <c r="OS30" s="308">
        <v>4940968.99</v>
      </c>
      <c r="OT30" s="308">
        <v>20818115.629999999</v>
      </c>
      <c r="OU30" s="308">
        <v>14333323.789999999</v>
      </c>
      <c r="OV30" s="308">
        <v>11596214.35</v>
      </c>
      <c r="OW30" s="308">
        <v>9227002.4800000004</v>
      </c>
      <c r="OX30" s="308">
        <v>8691962.9800000004</v>
      </c>
      <c r="OY30" s="308">
        <v>5841907.2599999998</v>
      </c>
      <c r="OZ30" s="308">
        <v>116045039.52</v>
      </c>
      <c r="PA30" s="308">
        <v>2643844.7199999997</v>
      </c>
      <c r="PB30" s="308">
        <v>6407607.7699999996</v>
      </c>
      <c r="PC30" s="308">
        <v>2020496.56</v>
      </c>
      <c r="PD30" s="308">
        <v>14395476.99</v>
      </c>
      <c r="PE30" s="308">
        <v>13110729.43</v>
      </c>
      <c r="PF30" s="308">
        <v>3898976.18</v>
      </c>
      <c r="PG30" s="308">
        <v>1655761.69</v>
      </c>
      <c r="PH30" s="308">
        <v>7211786.6799999997</v>
      </c>
      <c r="PI30" s="308">
        <v>3606487.19</v>
      </c>
      <c r="PJ30" s="308">
        <v>8619345.1199999992</v>
      </c>
      <c r="PK30" s="308">
        <v>4191013.96</v>
      </c>
      <c r="PL30" s="308">
        <v>2842006.3499999996</v>
      </c>
      <c r="PM30" s="308">
        <v>10888306.24</v>
      </c>
      <c r="PN30" s="308">
        <v>2266213.59</v>
      </c>
      <c r="PO30" s="308">
        <v>3484089.83</v>
      </c>
      <c r="PP30" s="308">
        <v>1737202.4100000001</v>
      </c>
      <c r="PQ30" s="308">
        <v>3890266</v>
      </c>
      <c r="PR30" s="308">
        <v>35292076.210000001</v>
      </c>
      <c r="PS30" s="308">
        <v>3966927.88</v>
      </c>
      <c r="PT30" s="308">
        <v>1524125.3199999998</v>
      </c>
      <c r="PU30" s="308">
        <v>17064873.850000001</v>
      </c>
      <c r="PV30" s="308">
        <v>5236686.3</v>
      </c>
      <c r="PW30" s="308">
        <v>2789401.23</v>
      </c>
      <c r="PX30" s="308">
        <v>3445313.0700000003</v>
      </c>
      <c r="PY30" s="308">
        <v>2924280.16</v>
      </c>
      <c r="PZ30" s="308">
        <v>9536931.8600000013</v>
      </c>
      <c r="QA30" s="308">
        <v>1283106.1099999999</v>
      </c>
      <c r="QB30" s="308">
        <v>17136372.580000002</v>
      </c>
      <c r="QC30" s="308">
        <v>2050829.05</v>
      </c>
      <c r="QD30" s="308">
        <v>3267016.95</v>
      </c>
      <c r="QE30" s="308">
        <v>6422487.7000000002</v>
      </c>
      <c r="QF30" s="308">
        <v>4375355.2300000004</v>
      </c>
      <c r="QG30" s="308">
        <v>6018980.0099999998</v>
      </c>
      <c r="QH30" s="308">
        <v>2375012</v>
      </c>
      <c r="QI30" s="308">
        <v>2328930.3899999997</v>
      </c>
      <c r="QJ30" s="308">
        <v>1316482.3</v>
      </c>
      <c r="QK30" s="308">
        <v>20449127.68</v>
      </c>
      <c r="QL30" s="308">
        <v>5384699.5699999994</v>
      </c>
      <c r="QM30" s="308">
        <v>796218</v>
      </c>
      <c r="QN30" s="308">
        <v>9427364.7699999996</v>
      </c>
      <c r="QO30" s="308">
        <v>9917191.8300000001</v>
      </c>
      <c r="QP30" s="308">
        <v>18837116.809999999</v>
      </c>
      <c r="QQ30" s="308">
        <v>12636213.16</v>
      </c>
      <c r="QR30" s="308">
        <v>14515426.709999999</v>
      </c>
      <c r="QS30" s="308">
        <v>5039635.78</v>
      </c>
      <c r="QT30" s="308">
        <v>14758813.420000002</v>
      </c>
      <c r="QU30" s="308">
        <v>8828331.370000001</v>
      </c>
      <c r="QV30" s="308">
        <v>9096003.3000000007</v>
      </c>
      <c r="QW30" s="308">
        <v>21147058.860000003</v>
      </c>
      <c r="QX30" s="308">
        <v>5090687.95</v>
      </c>
      <c r="QY30" s="308">
        <v>2255224.7000000002</v>
      </c>
      <c r="QZ30" s="308">
        <v>20566576.130000003</v>
      </c>
      <c r="RA30" s="308">
        <v>6601717.5500000007</v>
      </c>
      <c r="RB30" s="308">
        <v>4335262.75</v>
      </c>
      <c r="RC30" s="308">
        <v>7860352.5099999998</v>
      </c>
      <c r="RD30" s="308">
        <v>6438306.9000000004</v>
      </c>
      <c r="RE30" s="308">
        <v>26906754.120000001</v>
      </c>
      <c r="RF30" s="308">
        <v>8526671.5</v>
      </c>
      <c r="RG30" s="308">
        <v>7310298</v>
      </c>
      <c r="RH30" s="308">
        <v>16156728.540000001</v>
      </c>
      <c r="RI30" s="308">
        <v>20466757</v>
      </c>
      <c r="RJ30" s="308">
        <v>14022416.940000001</v>
      </c>
      <c r="RK30" s="308">
        <v>15818410.550000001</v>
      </c>
      <c r="RL30" s="308">
        <v>10067380</v>
      </c>
      <c r="RM30" s="308">
        <v>9714344.25</v>
      </c>
      <c r="RN30" s="308">
        <v>25176850.299999997</v>
      </c>
      <c r="RO30" s="308">
        <v>9546012.8900000006</v>
      </c>
      <c r="RP30" s="308">
        <v>1628816.5</v>
      </c>
      <c r="RQ30" s="308">
        <v>4835287</v>
      </c>
      <c r="RR30" s="308">
        <v>11766062.550000001</v>
      </c>
      <c r="RS30" s="308">
        <v>5245277.5</v>
      </c>
      <c r="RT30" s="308">
        <v>6095410.4400000004</v>
      </c>
      <c r="RU30" s="308">
        <v>7832289.0099999998</v>
      </c>
      <c r="RV30" s="308">
        <v>6749945.4000000004</v>
      </c>
      <c r="RW30" s="308">
        <v>8184641.1899999995</v>
      </c>
      <c r="RX30" s="308">
        <v>4757029.1900000004</v>
      </c>
      <c r="RY30" s="308">
        <v>15607609.59</v>
      </c>
      <c r="RZ30" s="308">
        <v>7555128.7599999998</v>
      </c>
      <c r="SA30" s="308">
        <v>9510084.629999999</v>
      </c>
      <c r="SB30" s="308">
        <v>4272191.75</v>
      </c>
      <c r="SC30" s="308">
        <v>962569.92999999993</v>
      </c>
      <c r="SD30" s="308">
        <v>5982436.8099999996</v>
      </c>
      <c r="SE30" s="308">
        <v>27072893.829999998</v>
      </c>
      <c r="SF30" s="308">
        <v>6665699.25</v>
      </c>
      <c r="SG30" s="308">
        <v>1918709.2</v>
      </c>
      <c r="SH30" s="308">
        <v>4145355.0799999996</v>
      </c>
      <c r="SI30" s="308">
        <v>12344010.49</v>
      </c>
      <c r="SJ30" s="308">
        <v>120630</v>
      </c>
      <c r="SK30" s="308">
        <v>15134377.449999999</v>
      </c>
      <c r="SL30" s="308">
        <v>13170506.92</v>
      </c>
      <c r="SM30" s="308">
        <v>15409008.85</v>
      </c>
      <c r="SN30" s="308">
        <v>9095668.6999999993</v>
      </c>
      <c r="SO30" s="308">
        <v>2389400.5</v>
      </c>
      <c r="SP30" s="308">
        <v>4523462.16</v>
      </c>
      <c r="SQ30" s="308">
        <v>7106910.9500000002</v>
      </c>
      <c r="SR30" s="308">
        <v>5002608.38</v>
      </c>
      <c r="SS30" s="308">
        <v>13795507.549999999</v>
      </c>
      <c r="ST30" s="308">
        <v>1752461</v>
      </c>
      <c r="SU30" s="308">
        <v>3403647.8200000003</v>
      </c>
      <c r="SV30" s="308">
        <v>7016767</v>
      </c>
      <c r="SW30" s="308">
        <v>779921.75</v>
      </c>
      <c r="SX30" s="308">
        <v>1005442.8</v>
      </c>
      <c r="SY30" s="308">
        <v>2870392.7</v>
      </c>
      <c r="SZ30" s="308">
        <v>6526397.3900000006</v>
      </c>
      <c r="TA30" s="308">
        <v>2407964.71</v>
      </c>
      <c r="TB30" s="308">
        <v>3054002.77</v>
      </c>
      <c r="TC30" s="308">
        <v>1230257.6000000001</v>
      </c>
      <c r="TD30" s="308">
        <v>4899722.1100000003</v>
      </c>
      <c r="TE30" s="308">
        <v>2345345.16</v>
      </c>
      <c r="TF30" s="308">
        <v>3436970.3</v>
      </c>
      <c r="TG30" s="308">
        <v>15324181.070000002</v>
      </c>
      <c r="TH30" s="308">
        <v>5579253.5</v>
      </c>
      <c r="TI30" s="308">
        <v>3304393.75</v>
      </c>
      <c r="TJ30" s="308">
        <v>8521668.7799999993</v>
      </c>
      <c r="TK30" s="308">
        <v>8458029.8099999987</v>
      </c>
      <c r="TL30" s="308">
        <v>10538070.43</v>
      </c>
      <c r="TM30" s="308">
        <v>3611851.7</v>
      </c>
      <c r="TN30" s="308">
        <v>12326451.52</v>
      </c>
      <c r="TO30" s="308">
        <v>3291075.71</v>
      </c>
      <c r="TP30" s="308">
        <v>5309602.3800000008</v>
      </c>
      <c r="TQ30" s="308">
        <v>12361937.209999999</v>
      </c>
      <c r="TR30" s="308">
        <v>7406181.6100000003</v>
      </c>
      <c r="TS30" s="308">
        <v>2305190.84</v>
      </c>
      <c r="TT30" s="308">
        <v>3414507.4699999997</v>
      </c>
      <c r="TU30" s="308">
        <v>2398204.4700000002</v>
      </c>
      <c r="TV30" s="308">
        <v>5405203.1700000009</v>
      </c>
      <c r="TW30" s="308">
        <v>11350689.82</v>
      </c>
      <c r="TX30" s="308">
        <v>8631927.5399999991</v>
      </c>
      <c r="TY30" s="308">
        <v>10764677.830000002</v>
      </c>
      <c r="TZ30" s="308">
        <v>14646155.550000001</v>
      </c>
      <c r="UA30" s="308">
        <v>2985839</v>
      </c>
      <c r="UB30" s="308">
        <v>4902544.8599999994</v>
      </c>
      <c r="UC30" s="308">
        <v>30484645.319999997</v>
      </c>
      <c r="UD30" s="308">
        <v>3951130.02</v>
      </c>
      <c r="UE30" s="308">
        <v>6424298.25</v>
      </c>
      <c r="UF30" s="308">
        <v>7356938.75</v>
      </c>
      <c r="UG30" s="308">
        <v>8957964.1899999995</v>
      </c>
      <c r="UH30" s="308">
        <v>8388543.6000000006</v>
      </c>
      <c r="UI30" s="308">
        <v>16855312.32</v>
      </c>
      <c r="UJ30" s="308">
        <v>11289015.83</v>
      </c>
      <c r="UK30" s="308">
        <v>12253480.23</v>
      </c>
      <c r="UL30" s="308">
        <v>8677779.4100000001</v>
      </c>
      <c r="UM30" s="308">
        <v>6687959.2200000007</v>
      </c>
      <c r="UN30" s="308">
        <v>44748134.5</v>
      </c>
      <c r="UO30" s="308">
        <v>14751743.719999999</v>
      </c>
      <c r="UP30" s="308">
        <v>12610845.1</v>
      </c>
      <c r="UQ30" s="308">
        <v>31007642.539999999</v>
      </c>
      <c r="UR30" s="308">
        <v>2134104.25</v>
      </c>
      <c r="US30" s="308">
        <v>12156276.600000001</v>
      </c>
      <c r="UT30" s="308">
        <v>20659746.529999997</v>
      </c>
      <c r="UU30" s="308">
        <v>6407380.0899999999</v>
      </c>
      <c r="UV30" s="308">
        <v>4213341.51</v>
      </c>
      <c r="UW30" s="308">
        <v>8681021.2699999996</v>
      </c>
      <c r="UX30" s="308">
        <v>10940088.35</v>
      </c>
      <c r="UY30" s="308">
        <v>23570972.609999999</v>
      </c>
      <c r="UZ30" s="308">
        <v>10991501.23</v>
      </c>
      <c r="VA30" s="308">
        <v>18194415.199999999</v>
      </c>
      <c r="VB30" s="308">
        <v>6215187.0499999998</v>
      </c>
      <c r="VC30" s="308">
        <v>3452090.23</v>
      </c>
      <c r="VD30" s="308">
        <v>5820119.0700000003</v>
      </c>
      <c r="VE30" s="308">
        <v>3396450.1999999997</v>
      </c>
      <c r="VF30" s="308">
        <v>34517725.670000002</v>
      </c>
      <c r="VG30" s="308">
        <v>6699980.6399999997</v>
      </c>
      <c r="VH30" s="308">
        <v>7644370.4900000002</v>
      </c>
      <c r="VI30" s="308">
        <v>2442300.9299999997</v>
      </c>
      <c r="VJ30" s="308">
        <v>18909991.859999999</v>
      </c>
      <c r="VK30" s="308">
        <v>3986843.7500000005</v>
      </c>
      <c r="VL30" s="308">
        <v>10989455.390000001</v>
      </c>
      <c r="VM30" s="308">
        <v>18488748.16</v>
      </c>
      <c r="VN30" s="308">
        <v>9987896.4200000018</v>
      </c>
      <c r="VO30" s="308">
        <v>13788461.609999999</v>
      </c>
      <c r="VP30" s="308">
        <v>10461236.319999998</v>
      </c>
      <c r="VQ30" s="308">
        <v>2276961</v>
      </c>
      <c r="VR30" s="308">
        <v>10355298.67</v>
      </c>
      <c r="VS30" s="308">
        <v>26747038.659999996</v>
      </c>
      <c r="VT30" s="308">
        <v>12750387.890000001</v>
      </c>
      <c r="VU30" s="308">
        <v>16405537.59</v>
      </c>
      <c r="VV30" s="308">
        <v>19180839.230000004</v>
      </c>
      <c r="VW30" s="308">
        <v>5803681.3300000001</v>
      </c>
      <c r="VX30" s="308">
        <v>2658149.08</v>
      </c>
      <c r="VY30" s="308">
        <v>88315575.599999994</v>
      </c>
      <c r="VZ30" s="308">
        <v>10585791.869999999</v>
      </c>
      <c r="WA30" s="308">
        <v>10063819.780000001</v>
      </c>
      <c r="WB30" s="308">
        <v>5529121.2399999993</v>
      </c>
      <c r="WC30" s="308">
        <v>5173773.2700000005</v>
      </c>
      <c r="WD30" s="308">
        <v>5748034.1799999997</v>
      </c>
      <c r="WE30" s="308">
        <v>13639174.24</v>
      </c>
      <c r="WF30" s="308">
        <v>15786333.210000001</v>
      </c>
      <c r="WG30" s="308">
        <v>7400155.6400000006</v>
      </c>
      <c r="WH30" s="308">
        <v>11404557.760000002</v>
      </c>
      <c r="WI30" s="308">
        <v>2588014.08</v>
      </c>
      <c r="WJ30" s="308">
        <v>11352247.060000001</v>
      </c>
      <c r="WK30" s="308">
        <v>6339699.71</v>
      </c>
      <c r="WL30" s="308">
        <v>11564152.389999999</v>
      </c>
      <c r="WM30" s="308">
        <v>14915057.800000001</v>
      </c>
      <c r="WN30" s="308">
        <v>12448855.51</v>
      </c>
      <c r="WO30" s="308">
        <v>13261330.389999999</v>
      </c>
      <c r="WP30" s="308">
        <v>10136564.32</v>
      </c>
      <c r="WQ30" s="308">
        <v>8882847.6699999999</v>
      </c>
      <c r="WR30" s="308">
        <v>13093513.49</v>
      </c>
      <c r="WS30" s="308">
        <v>18825819.52</v>
      </c>
      <c r="WT30" s="308">
        <v>4879641.8899999997</v>
      </c>
      <c r="WU30" s="308">
        <v>1750691.44</v>
      </c>
      <c r="WV30" s="308">
        <v>856501.35</v>
      </c>
      <c r="WW30" s="308">
        <v>4129024.96</v>
      </c>
      <c r="WX30" s="308">
        <v>7693435.0700000003</v>
      </c>
      <c r="WY30" s="308">
        <v>5848752.6299999999</v>
      </c>
      <c r="WZ30" s="308">
        <v>5114914.96</v>
      </c>
      <c r="XA30" s="308">
        <v>13173217.870000001</v>
      </c>
      <c r="XB30" s="308">
        <v>5486794.6600000001</v>
      </c>
      <c r="XC30" s="308">
        <v>4684645.82</v>
      </c>
      <c r="XD30" s="308">
        <v>2967630.13</v>
      </c>
      <c r="XE30" s="308">
        <v>272477.45</v>
      </c>
      <c r="XF30" s="308">
        <v>51743245.850000001</v>
      </c>
      <c r="XG30" s="308">
        <v>16824460.939999998</v>
      </c>
      <c r="XH30" s="308">
        <v>24820552.050000001</v>
      </c>
      <c r="XI30" s="308">
        <v>19251234.810000002</v>
      </c>
      <c r="XJ30" s="308">
        <v>24846467.489999998</v>
      </c>
      <c r="XK30" s="308">
        <v>23949748.850000001</v>
      </c>
      <c r="XL30" s="308">
        <v>42613408.950000003</v>
      </c>
      <c r="XM30" s="308">
        <v>24387856.09</v>
      </c>
      <c r="XN30" s="308">
        <v>11356064.83</v>
      </c>
      <c r="XO30" s="308">
        <v>35733701.75</v>
      </c>
      <c r="XP30" s="308">
        <v>29227231.02</v>
      </c>
      <c r="XQ30" s="308">
        <v>14815363.25</v>
      </c>
      <c r="XR30" s="308">
        <v>7598106.0200000005</v>
      </c>
      <c r="XS30" s="308">
        <v>14427518.130000001</v>
      </c>
      <c r="XT30" s="308">
        <v>10944079.859999999</v>
      </c>
      <c r="XU30" s="308">
        <v>12853525.689999999</v>
      </c>
      <c r="XV30" s="308">
        <v>8780526.7799999993</v>
      </c>
      <c r="XW30" s="308">
        <v>13868533.27</v>
      </c>
      <c r="XX30" s="308">
        <v>7180461.7999999998</v>
      </c>
      <c r="XY30" s="308">
        <v>7133801.6500000004</v>
      </c>
      <c r="XZ30" s="308">
        <v>14508294.220000001</v>
      </c>
      <c r="YA30" s="308">
        <v>13432638.199999999</v>
      </c>
      <c r="YB30" s="308">
        <v>18680125.579999998</v>
      </c>
      <c r="YC30" s="308">
        <v>43913417.659999996</v>
      </c>
      <c r="YD30" s="308">
        <v>7188131.5499999998</v>
      </c>
      <c r="YE30" s="308">
        <v>19913443.210000001</v>
      </c>
      <c r="YF30" s="308">
        <v>9199343.4000000004</v>
      </c>
      <c r="YG30" s="308">
        <v>10954984.5</v>
      </c>
      <c r="YH30" s="308">
        <v>10340405.110000001</v>
      </c>
      <c r="YI30" s="308">
        <v>13213696.449999999</v>
      </c>
      <c r="YJ30" s="308">
        <v>2345629.25</v>
      </c>
      <c r="YK30" s="308">
        <v>15118596.01</v>
      </c>
      <c r="YL30" s="308">
        <v>19642691.559999999</v>
      </c>
      <c r="YM30" s="308">
        <v>10277111.399999999</v>
      </c>
      <c r="YN30" s="308">
        <v>10155422.189999999</v>
      </c>
      <c r="YO30" s="308">
        <v>7359037.2400000002</v>
      </c>
      <c r="YP30" s="308">
        <v>6469067.4800000004</v>
      </c>
      <c r="YQ30" s="308">
        <v>8896926.3400000017</v>
      </c>
      <c r="YR30" s="308">
        <v>9336198.4800000004</v>
      </c>
      <c r="YS30" s="308">
        <v>5450470.3700000001</v>
      </c>
      <c r="YT30" s="308">
        <v>13762183.109999998</v>
      </c>
      <c r="YU30" s="308">
        <v>8844651.4000000004</v>
      </c>
      <c r="YV30" s="308">
        <v>6195473.8899999997</v>
      </c>
      <c r="YW30" s="308">
        <v>11069797.07</v>
      </c>
      <c r="YX30" s="308">
        <v>5695306.3799999999</v>
      </c>
      <c r="YY30" s="308">
        <v>3675158.0300000003</v>
      </c>
      <c r="YZ30" s="308">
        <v>4641124.59</v>
      </c>
      <c r="ZA30" s="308">
        <v>8311740.04</v>
      </c>
      <c r="ZB30" s="308">
        <v>2963718.37</v>
      </c>
      <c r="ZC30" s="308">
        <v>2735209.73</v>
      </c>
      <c r="ZD30" s="308">
        <v>3164372.1500000004</v>
      </c>
      <c r="ZE30" s="308">
        <v>3416227.59</v>
      </c>
      <c r="ZF30" s="308">
        <v>454673.88</v>
      </c>
      <c r="ZG30" s="308">
        <v>2053429.19</v>
      </c>
      <c r="ZH30" s="308">
        <v>2302508.9900000002</v>
      </c>
      <c r="ZI30" s="308">
        <v>4081207.1300000004</v>
      </c>
      <c r="ZJ30" s="308">
        <v>48399339.859999992</v>
      </c>
      <c r="ZK30" s="308">
        <v>9146998.5299999993</v>
      </c>
      <c r="ZL30" s="308">
        <v>21320050.91</v>
      </c>
      <c r="ZM30" s="308">
        <v>21251440</v>
      </c>
      <c r="ZN30" s="308">
        <v>27050363.820000004</v>
      </c>
      <c r="ZO30" s="308">
        <v>8354621.71</v>
      </c>
      <c r="ZP30" s="308">
        <v>8115120.6500000004</v>
      </c>
      <c r="ZQ30" s="308">
        <v>10739498.66</v>
      </c>
      <c r="ZR30" s="308">
        <v>11890464.48</v>
      </c>
      <c r="ZS30" s="308">
        <v>23417566.700000003</v>
      </c>
      <c r="ZT30" s="308">
        <v>299303</v>
      </c>
      <c r="ZU30" s="308">
        <v>5127948.3599999994</v>
      </c>
      <c r="ZV30" s="308">
        <v>6440135.1799999997</v>
      </c>
      <c r="ZW30" s="308">
        <v>8772125.3200000003</v>
      </c>
      <c r="ZX30" s="308">
        <v>8082992.7599999998</v>
      </c>
      <c r="ZY30" s="308">
        <v>5772164.1399999997</v>
      </c>
      <c r="ZZ30" s="308">
        <v>5713617.2400000002</v>
      </c>
      <c r="AAA30" s="308">
        <v>2990407.5</v>
      </c>
      <c r="AAB30" s="308">
        <v>5948837.6399999997</v>
      </c>
      <c r="AAC30" s="308">
        <v>4916121.57</v>
      </c>
      <c r="AAD30" s="308">
        <v>5580563.2599999998</v>
      </c>
      <c r="AAE30" s="308">
        <v>4600749.3600000003</v>
      </c>
      <c r="AAF30" s="308">
        <v>12362942.82</v>
      </c>
      <c r="AAG30" s="308">
        <v>3275709</v>
      </c>
      <c r="AAH30" s="308">
        <v>3278346.2500000005</v>
      </c>
      <c r="AAI30" s="308">
        <v>3253508.84</v>
      </c>
      <c r="AAJ30" s="308">
        <v>3555448.37</v>
      </c>
      <c r="AAK30" s="308">
        <v>2893542</v>
      </c>
      <c r="AAL30" s="308">
        <v>8242856</v>
      </c>
      <c r="AAM30" s="308">
        <v>89166686.189999998</v>
      </c>
      <c r="AAN30" s="308">
        <v>1666133</v>
      </c>
      <c r="AAO30" s="308">
        <v>4864380.04</v>
      </c>
      <c r="AAP30" s="308">
        <v>11375498.890000001</v>
      </c>
      <c r="AAQ30" s="308">
        <v>4598044.5</v>
      </c>
      <c r="AAR30" s="308">
        <v>6899653.29</v>
      </c>
      <c r="AAS30" s="308">
        <v>14272169.279999999</v>
      </c>
      <c r="AAT30" s="308">
        <v>11754416.859999999</v>
      </c>
      <c r="AAU30" s="308">
        <v>18410401.469999999</v>
      </c>
      <c r="AAV30" s="308">
        <v>8082813.2000000002</v>
      </c>
      <c r="AAW30" s="308">
        <v>14912146.66</v>
      </c>
      <c r="AAX30" s="308">
        <v>15100757.6</v>
      </c>
      <c r="AAY30" s="308">
        <v>28789837.530000001</v>
      </c>
      <c r="AAZ30" s="308">
        <v>9069232.3499999996</v>
      </c>
      <c r="ABA30" s="308">
        <v>7342432.8899999997</v>
      </c>
      <c r="ABB30" s="308">
        <v>6934209</v>
      </c>
      <c r="ABC30" s="308">
        <v>338781.33999999997</v>
      </c>
      <c r="ABD30" s="308">
        <v>4047887.95</v>
      </c>
      <c r="ABE30" s="308">
        <v>7081107.7000000002</v>
      </c>
      <c r="ABF30" s="308">
        <v>18903785.030000001</v>
      </c>
      <c r="ABG30" s="308">
        <v>30067745.139999997</v>
      </c>
      <c r="ABH30" s="308">
        <v>6996673</v>
      </c>
      <c r="ABI30" s="308">
        <v>5761200</v>
      </c>
      <c r="ABJ30" s="308">
        <v>3638751.75</v>
      </c>
      <c r="ABK30" s="308">
        <v>5906984.0600000005</v>
      </c>
      <c r="ABL30" s="308">
        <v>3752914.64</v>
      </c>
      <c r="ABM30" s="308">
        <v>13223047.959999999</v>
      </c>
      <c r="ABN30" s="308">
        <v>17535389.91</v>
      </c>
      <c r="ABO30" s="308">
        <v>7402965.8399999999</v>
      </c>
      <c r="ABP30" s="308">
        <v>27590936.350000001</v>
      </c>
      <c r="ABQ30" s="308">
        <v>14796120.15</v>
      </c>
      <c r="ABR30" s="308">
        <v>9375224.2999999989</v>
      </c>
      <c r="ABS30" s="308">
        <v>7492342.9399999995</v>
      </c>
      <c r="ABT30" s="308">
        <v>18026862.460000001</v>
      </c>
      <c r="ABU30" s="308">
        <v>2487641.46</v>
      </c>
      <c r="ABV30" s="308">
        <v>34833436.899999999</v>
      </c>
      <c r="ABW30" s="308">
        <v>2493230.8600000003</v>
      </c>
      <c r="ABX30" s="308">
        <v>11225174.83</v>
      </c>
      <c r="ABY30" s="308">
        <v>2648147.9500000002</v>
      </c>
      <c r="ABZ30" s="308">
        <v>2422718.4500000002</v>
      </c>
      <c r="ACA30" s="308">
        <v>6077378.9900000002</v>
      </c>
      <c r="ACB30" s="308">
        <v>632470</v>
      </c>
      <c r="ACC30" s="308">
        <v>2896922.15</v>
      </c>
      <c r="ACD30" s="308">
        <v>2911750.26</v>
      </c>
      <c r="ACE30" s="308">
        <v>5522605.6600000001</v>
      </c>
      <c r="ACF30" s="308">
        <v>2513184.34</v>
      </c>
      <c r="ACG30" s="308">
        <v>94504911.820000008</v>
      </c>
      <c r="ACH30" s="308">
        <v>1342855.92</v>
      </c>
      <c r="ACI30" s="308">
        <v>2864666.61</v>
      </c>
      <c r="ACJ30" s="308">
        <v>6771322.6200000001</v>
      </c>
      <c r="ACK30" s="308">
        <v>1332551.57</v>
      </c>
      <c r="ACL30" s="308">
        <v>600038.80000000005</v>
      </c>
      <c r="ACM30" s="308">
        <v>5490890.790000001</v>
      </c>
      <c r="ACN30" s="308">
        <v>17630376.670000002</v>
      </c>
      <c r="ACO30" s="308">
        <v>42534351.200000003</v>
      </c>
      <c r="ACP30" s="308">
        <v>3482144.71</v>
      </c>
      <c r="ACQ30" s="308">
        <v>381137.2</v>
      </c>
      <c r="ACR30" s="308">
        <v>2249533.81</v>
      </c>
      <c r="ACS30" s="308">
        <v>4675269.8800000008</v>
      </c>
      <c r="ACT30" s="308">
        <v>8452410.9699999988</v>
      </c>
      <c r="ACU30" s="308">
        <v>681993.14</v>
      </c>
      <c r="ACV30" s="308">
        <v>3859905.66</v>
      </c>
      <c r="ACW30" s="308">
        <v>1892588.94</v>
      </c>
      <c r="ACX30" s="308">
        <v>1401279.5</v>
      </c>
      <c r="ACY30" s="308">
        <v>1158349.33</v>
      </c>
      <c r="ACZ30" s="308">
        <v>2296884.5</v>
      </c>
      <c r="ADA30" s="308">
        <v>7457460.4900000002</v>
      </c>
      <c r="ADB30" s="308">
        <v>602570</v>
      </c>
      <c r="ADC30" s="308">
        <v>5945828.459999999</v>
      </c>
      <c r="ADD30" s="308">
        <v>5544648.2100000009</v>
      </c>
      <c r="ADE30" s="308">
        <v>20623613.09</v>
      </c>
      <c r="ADF30" s="308">
        <v>4447147</v>
      </c>
      <c r="ADG30" s="308">
        <v>2428854.79</v>
      </c>
      <c r="ADH30" s="308">
        <v>4821098.13</v>
      </c>
      <c r="ADI30" s="308">
        <v>913008</v>
      </c>
      <c r="ADJ30" s="308">
        <v>3609920.82</v>
      </c>
      <c r="ADK30" s="308">
        <v>2700747.91</v>
      </c>
      <c r="ADL30" s="308">
        <v>6516731.96</v>
      </c>
      <c r="ADM30" s="308">
        <v>41205908.18</v>
      </c>
      <c r="ADN30" s="308">
        <v>2722990.71</v>
      </c>
      <c r="ADO30" s="308">
        <v>6345711.7199999997</v>
      </c>
      <c r="ADP30" s="308">
        <v>24004665.850000001</v>
      </c>
      <c r="ADQ30" s="308">
        <v>1700290.82</v>
      </c>
      <c r="ADR30" s="308">
        <v>4144731.36</v>
      </c>
      <c r="ADS30" s="308">
        <v>3918540.07</v>
      </c>
      <c r="ADT30" s="308">
        <v>2268106.0700000003</v>
      </c>
      <c r="ADU30" s="308">
        <v>134116442.05999999</v>
      </c>
      <c r="ADV30" s="308">
        <v>17878487.009999998</v>
      </c>
      <c r="ADW30" s="308">
        <v>16271395.960000001</v>
      </c>
      <c r="ADX30" s="308">
        <v>4957975.22</v>
      </c>
      <c r="ADY30" s="308">
        <v>597725.07999999996</v>
      </c>
      <c r="ADZ30" s="308">
        <v>4710671.3499999996</v>
      </c>
      <c r="AEA30" s="308">
        <v>6539691.9700000007</v>
      </c>
      <c r="AEB30" s="308">
        <v>7049908.4100000001</v>
      </c>
      <c r="AEC30" s="308">
        <v>1381695.5</v>
      </c>
      <c r="AED30" s="308">
        <v>3248039.71</v>
      </c>
      <c r="AEE30" s="308">
        <v>2201703.59</v>
      </c>
      <c r="AEF30" s="308">
        <v>8210246.29</v>
      </c>
      <c r="AEG30" s="308">
        <v>3682018.09</v>
      </c>
      <c r="AEH30" s="308">
        <v>3671104.5700000003</v>
      </c>
      <c r="AEI30" s="308">
        <v>7368553.6600000001</v>
      </c>
      <c r="AEJ30" s="308">
        <v>2664130.9</v>
      </c>
      <c r="AEK30" s="308">
        <v>4081296.18</v>
      </c>
      <c r="AEL30" s="308">
        <v>12730826.92</v>
      </c>
      <c r="AEM30" s="308">
        <v>1126417.8599999999</v>
      </c>
      <c r="AEN30" s="308">
        <v>5169425.21</v>
      </c>
      <c r="AEO30" s="308">
        <v>72721433.629999995</v>
      </c>
      <c r="AEP30" s="308">
        <v>34473090.079999998</v>
      </c>
      <c r="AEQ30" s="308">
        <v>16075079.109999999</v>
      </c>
      <c r="AER30" s="308">
        <v>23877560.899999999</v>
      </c>
      <c r="AES30" s="308">
        <v>9307786.9800000004</v>
      </c>
      <c r="AET30" s="308">
        <v>36064582.900000006</v>
      </c>
      <c r="AEU30" s="308">
        <v>8589162.7699999996</v>
      </c>
      <c r="AEV30" s="308">
        <v>11483172.510000002</v>
      </c>
      <c r="AEW30" s="308">
        <v>6965961.0099999998</v>
      </c>
      <c r="AEX30" s="308">
        <v>5378119.75</v>
      </c>
      <c r="AEY30" s="308">
        <v>16891735.5</v>
      </c>
      <c r="AEZ30" s="308">
        <v>5939206.4299999997</v>
      </c>
      <c r="AFA30" s="308">
        <v>9746090.1699999999</v>
      </c>
      <c r="AFB30" s="308">
        <v>14050956.24</v>
      </c>
      <c r="AFC30" s="308">
        <v>8104851.8000000007</v>
      </c>
      <c r="AFD30" s="308">
        <v>6791852.0199999996</v>
      </c>
      <c r="AFE30" s="308">
        <v>10548023.859999999</v>
      </c>
      <c r="AFF30" s="308">
        <v>6100312.3300000001</v>
      </c>
      <c r="AFG30" s="308">
        <v>4859317.3</v>
      </c>
      <c r="AFH30" s="308">
        <v>5248954.78</v>
      </c>
      <c r="AFI30" s="308">
        <v>6211749.5</v>
      </c>
      <c r="AFJ30" s="308">
        <v>3249852.13</v>
      </c>
      <c r="AFK30" s="308">
        <v>13474838.350000001</v>
      </c>
      <c r="AFL30" s="308">
        <v>22628780.93</v>
      </c>
      <c r="AFM30" s="308">
        <v>6021036.7299999995</v>
      </c>
      <c r="AFN30" s="308">
        <v>8993780.0999999996</v>
      </c>
      <c r="AFO30" s="308">
        <v>5776788.9500000002</v>
      </c>
      <c r="AFP30" s="308">
        <v>11552018.110000001</v>
      </c>
      <c r="AFQ30" s="308">
        <v>2791636.0100000002</v>
      </c>
      <c r="AFR30" s="308">
        <v>2449049.06</v>
      </c>
      <c r="AFS30" s="308">
        <v>10714333.149999999</v>
      </c>
      <c r="AFT30" s="308">
        <v>13182891.210000001</v>
      </c>
      <c r="AFU30" s="308">
        <v>3273168.29</v>
      </c>
      <c r="AFV30" s="308">
        <v>10081310.550000001</v>
      </c>
      <c r="AFW30" s="308">
        <v>3925190.97</v>
      </c>
      <c r="AFX30" s="308">
        <v>66075971.540000007</v>
      </c>
      <c r="AFY30" s="308">
        <v>10134325.090000002</v>
      </c>
      <c r="AFZ30" s="308">
        <v>11007328.16</v>
      </c>
      <c r="AGA30" s="308">
        <v>8852734.8399999999</v>
      </c>
      <c r="AGB30" s="308">
        <v>30124332.889999997</v>
      </c>
      <c r="AGC30" s="308">
        <v>14552749.5</v>
      </c>
      <c r="AGD30" s="308">
        <v>5513184.1899999995</v>
      </c>
      <c r="AGE30" s="308">
        <v>16613309.33</v>
      </c>
      <c r="AGF30" s="308">
        <v>5395222.25</v>
      </c>
      <c r="AGG30" s="308">
        <v>11381279.529999999</v>
      </c>
      <c r="AGH30" s="308">
        <v>9626680.7100000009</v>
      </c>
      <c r="AGI30" s="308">
        <v>35465969.359999999</v>
      </c>
      <c r="AGJ30" s="308">
        <v>6162107.2299999995</v>
      </c>
      <c r="AGK30" s="308">
        <v>8388266.7299999995</v>
      </c>
      <c r="AGL30" s="308">
        <v>5360294.88</v>
      </c>
      <c r="AGM30" s="308">
        <v>13208920.57</v>
      </c>
      <c r="AGN30" s="308">
        <v>16841878.990000002</v>
      </c>
      <c r="AGO30" s="308">
        <v>5260533.07</v>
      </c>
      <c r="AGP30" s="308">
        <v>9261031.8200000003</v>
      </c>
      <c r="AGQ30" s="308">
        <v>118310922.34999999</v>
      </c>
      <c r="AGR30" s="308">
        <v>24961098.969999999</v>
      </c>
      <c r="AGS30" s="308">
        <v>7179031.8300000001</v>
      </c>
      <c r="AGT30" s="308">
        <v>28201966.939999998</v>
      </c>
      <c r="AGU30" s="308">
        <v>17995955.379999999</v>
      </c>
      <c r="AGV30" s="308">
        <v>17770531.629999999</v>
      </c>
      <c r="AGW30" s="308">
        <v>10077780.439999999</v>
      </c>
      <c r="AGX30" s="308">
        <v>19976077.68</v>
      </c>
      <c r="AGY30" s="308">
        <v>4352463</v>
      </c>
      <c r="AGZ30" s="308">
        <v>17156905.120000001</v>
      </c>
      <c r="AHA30" s="308">
        <v>17338114.699999999</v>
      </c>
      <c r="AHB30" s="308">
        <v>6801961.1900000004</v>
      </c>
      <c r="AHC30" s="308">
        <v>8887622.870000001</v>
      </c>
      <c r="AHD30" s="308">
        <v>8600904.0499999989</v>
      </c>
      <c r="AHE30" s="308">
        <v>6147332.2600000007</v>
      </c>
      <c r="AHF30" s="308">
        <v>9511143.8699999992</v>
      </c>
      <c r="AHG30" s="308">
        <v>7012162.0899999999</v>
      </c>
      <c r="AHH30" s="308">
        <v>6566542.2800000003</v>
      </c>
      <c r="AHI30" s="308">
        <v>4727181.0600000005</v>
      </c>
      <c r="AHJ30" s="308">
        <v>6786628.79</v>
      </c>
      <c r="AHK30" s="308">
        <v>4384424.8499999996</v>
      </c>
      <c r="AHL30" s="308">
        <v>12526940.659999998</v>
      </c>
      <c r="AHM30" s="308">
        <v>4224088.3599999994</v>
      </c>
      <c r="AHN30" s="308">
        <v>2759470.9299999997</v>
      </c>
      <c r="AHO30" s="308">
        <v>13545041402.279995</v>
      </c>
    </row>
    <row r="31" spans="1:899" ht="21" x14ac:dyDescent="0.4">
      <c r="A31" s="300" t="s">
        <v>2208</v>
      </c>
      <c r="B31" s="309"/>
      <c r="C31" s="310">
        <v>2941179937.8299994</v>
      </c>
      <c r="D31" s="310">
        <v>188018949.65000001</v>
      </c>
      <c r="E31" s="310">
        <v>318487525.15999997</v>
      </c>
      <c r="F31" s="310">
        <v>88943186.200000018</v>
      </c>
      <c r="G31" s="310">
        <v>365739567.58999997</v>
      </c>
      <c r="H31" s="310">
        <v>152403665.30000001</v>
      </c>
      <c r="I31" s="310">
        <v>293735586.16000003</v>
      </c>
      <c r="J31" s="310">
        <v>161123659.06</v>
      </c>
      <c r="K31" s="310">
        <v>169931974.72000003</v>
      </c>
      <c r="L31" s="310">
        <v>132937460.81</v>
      </c>
      <c r="M31" s="310">
        <v>89894486.629999995</v>
      </c>
      <c r="N31" s="310">
        <v>89823932.879999995</v>
      </c>
      <c r="O31" s="310">
        <v>100231081.16</v>
      </c>
      <c r="P31" s="310">
        <v>93090256.909999996</v>
      </c>
      <c r="Q31" s="310">
        <v>89387374.860000014</v>
      </c>
      <c r="R31" s="310">
        <v>192029057.69</v>
      </c>
      <c r="S31" s="310">
        <v>169353428.31999999</v>
      </c>
      <c r="T31" s="310">
        <v>37623658.25</v>
      </c>
      <c r="U31" s="310">
        <v>1868685693.3099999</v>
      </c>
      <c r="V31" s="310">
        <v>477492188.25999999</v>
      </c>
      <c r="W31" s="310">
        <v>111326357.10999998</v>
      </c>
      <c r="X31" s="310">
        <v>173904464.84999999</v>
      </c>
      <c r="Y31" s="310">
        <v>136690536.41999999</v>
      </c>
      <c r="Z31" s="310">
        <v>165886736.85000002</v>
      </c>
      <c r="AA31" s="310">
        <v>62080063.880000003</v>
      </c>
      <c r="AB31" s="310">
        <v>474436030.25</v>
      </c>
      <c r="AC31" s="310">
        <v>195497240.65999997</v>
      </c>
      <c r="AD31" s="310">
        <v>107446995.7</v>
      </c>
      <c r="AE31" s="310">
        <v>386700842.94000006</v>
      </c>
      <c r="AF31" s="310">
        <v>135310810.00000003</v>
      </c>
      <c r="AG31" s="310">
        <v>306245580</v>
      </c>
      <c r="AH31" s="310">
        <v>189890626.49000001</v>
      </c>
      <c r="AI31" s="310">
        <v>129541946.08000001</v>
      </c>
      <c r="AJ31" s="310">
        <v>72695184.689999998</v>
      </c>
      <c r="AK31" s="310">
        <v>113508120.81999999</v>
      </c>
      <c r="AL31" s="310">
        <v>157181598.74000001</v>
      </c>
      <c r="AM31" s="310">
        <v>73722327.719999999</v>
      </c>
      <c r="AN31" s="310">
        <v>109844053.67999999</v>
      </c>
      <c r="AO31" s="310">
        <v>87614841.640000001</v>
      </c>
      <c r="AP31" s="310">
        <v>71335918.520000011</v>
      </c>
      <c r="AQ31" s="310">
        <v>67850252.040000007</v>
      </c>
      <c r="AR31" s="310">
        <v>49810113.280000001</v>
      </c>
      <c r="AS31" s="310">
        <v>1064197156.0199999</v>
      </c>
      <c r="AT31" s="310">
        <v>51395149.219999984</v>
      </c>
      <c r="AU31" s="310">
        <v>43363599.879999988</v>
      </c>
      <c r="AV31" s="310">
        <v>72224627.459999993</v>
      </c>
      <c r="AW31" s="310">
        <v>132145184.09999999</v>
      </c>
      <c r="AX31" s="310">
        <v>152783982.17000002</v>
      </c>
      <c r="AY31" s="310">
        <v>55767667.720000006</v>
      </c>
      <c r="AZ31" s="310">
        <v>71553472.059999987</v>
      </c>
      <c r="BA31" s="310">
        <v>47824050.919999994</v>
      </c>
      <c r="BB31" s="310">
        <v>50659548.999999993</v>
      </c>
      <c r="BC31" s="310">
        <v>42286907.870000005</v>
      </c>
      <c r="BD31" s="310">
        <v>37509429.210000001</v>
      </c>
      <c r="BE31" s="310">
        <v>263387560.54999998</v>
      </c>
      <c r="BF31" s="310">
        <v>498076.33</v>
      </c>
      <c r="BG31" s="310">
        <v>26313026.619999997</v>
      </c>
      <c r="BH31" s="310">
        <v>976807213.38</v>
      </c>
      <c r="BI31" s="310">
        <v>529223503.38999993</v>
      </c>
      <c r="BJ31" s="310">
        <v>127254522.33</v>
      </c>
      <c r="BK31" s="310">
        <v>76450880.120000005</v>
      </c>
      <c r="BL31" s="310">
        <v>168868139.34</v>
      </c>
      <c r="BM31" s="310">
        <v>126756572.11</v>
      </c>
      <c r="BN31" s="310">
        <v>95389181.409999982</v>
      </c>
      <c r="BO31" s="310">
        <v>6345849.2199999988</v>
      </c>
      <c r="BP31" s="310">
        <v>6081715.5299999993</v>
      </c>
      <c r="BQ31" s="310">
        <v>1205816396.1400001</v>
      </c>
      <c r="BR31" s="310">
        <v>137664256.84</v>
      </c>
      <c r="BS31" s="310">
        <v>125733777.16999999</v>
      </c>
      <c r="BT31" s="310">
        <v>166450314.40000001</v>
      </c>
      <c r="BU31" s="310">
        <v>114417098.13000001</v>
      </c>
      <c r="BV31" s="310">
        <v>105002116.18000001</v>
      </c>
      <c r="BW31" s="310">
        <v>76899824.199999988</v>
      </c>
      <c r="BX31" s="310">
        <v>125553056.46000001</v>
      </c>
      <c r="BY31" s="310">
        <v>442490258.5800001</v>
      </c>
      <c r="BZ31" s="310">
        <v>81439697.814999983</v>
      </c>
      <c r="CA31" s="310">
        <v>119816254.04000001</v>
      </c>
      <c r="CB31" s="310">
        <v>204854502.02000001</v>
      </c>
      <c r="CC31" s="310">
        <v>77391228.590000004</v>
      </c>
      <c r="CD31" s="310">
        <v>77342730.469999999</v>
      </c>
      <c r="CE31" s="310">
        <v>68993172.879999995</v>
      </c>
      <c r="CF31" s="310">
        <v>2994109555.9000006</v>
      </c>
      <c r="CG31" s="310">
        <v>118285177.89000002</v>
      </c>
      <c r="CH31" s="310">
        <v>247725257.03</v>
      </c>
      <c r="CI31" s="310">
        <v>88160657.749999985</v>
      </c>
      <c r="CJ31" s="310">
        <v>118076789.45999998</v>
      </c>
      <c r="CK31" s="310">
        <v>108008238.61000001</v>
      </c>
      <c r="CL31" s="310">
        <v>106552806.23</v>
      </c>
      <c r="CM31" s="310">
        <v>165313781.54000002</v>
      </c>
      <c r="CN31" s="310">
        <v>53957955.090000004</v>
      </c>
      <c r="CO31" s="310">
        <v>117647424.15000001</v>
      </c>
      <c r="CP31" s="310">
        <v>83920207.460000008</v>
      </c>
      <c r="CQ31" s="310">
        <v>129048543.29000001</v>
      </c>
      <c r="CR31" s="310">
        <v>85682091.189999983</v>
      </c>
      <c r="CS31" s="310">
        <v>1063313210.0500001</v>
      </c>
      <c r="CT31" s="310">
        <v>93694627.210000008</v>
      </c>
      <c r="CU31" s="310">
        <v>106520875.87</v>
      </c>
      <c r="CV31" s="310">
        <v>173003113.40999994</v>
      </c>
      <c r="CW31" s="310">
        <v>73760982.949999988</v>
      </c>
      <c r="CX31" s="310">
        <v>160495318.19999999</v>
      </c>
      <c r="CY31" s="310">
        <v>82660691.280000001</v>
      </c>
      <c r="CZ31" s="310">
        <v>49277307.339999996</v>
      </c>
      <c r="DA31" s="310">
        <v>755095879.6099999</v>
      </c>
      <c r="DB31" s="310">
        <v>888700694.17999995</v>
      </c>
      <c r="DC31" s="310">
        <v>115408804.63</v>
      </c>
      <c r="DD31" s="310">
        <v>99130248.460000008</v>
      </c>
      <c r="DE31" s="310">
        <v>207822177.09999996</v>
      </c>
      <c r="DF31" s="310">
        <v>181239658.79000005</v>
      </c>
      <c r="DG31" s="310">
        <v>163192275.16</v>
      </c>
      <c r="DH31" s="310">
        <v>177534979.55000001</v>
      </c>
      <c r="DI31" s="310">
        <v>62017286.00999999</v>
      </c>
      <c r="DJ31" s="310">
        <v>2727881713.48</v>
      </c>
      <c r="DK31" s="310">
        <v>108961148.13</v>
      </c>
      <c r="DL31" s="310">
        <v>162738105.57000002</v>
      </c>
      <c r="DM31" s="310">
        <v>149672368.21000001</v>
      </c>
      <c r="DN31" s="310">
        <v>165901972.09</v>
      </c>
      <c r="DO31" s="310">
        <v>120291802.13</v>
      </c>
      <c r="DP31" s="310">
        <v>262253087.78</v>
      </c>
      <c r="DQ31" s="310">
        <v>109010125.22999999</v>
      </c>
      <c r="DR31" s="310">
        <v>238506299.08999997</v>
      </c>
      <c r="DS31" s="310">
        <v>1196096936.8899999</v>
      </c>
      <c r="DT31" s="310">
        <v>147433497.09000003</v>
      </c>
      <c r="DU31" s="310">
        <v>346624738.08999997</v>
      </c>
      <c r="DV31" s="310">
        <v>406055711.43000007</v>
      </c>
      <c r="DW31" s="310">
        <v>124205873.81999999</v>
      </c>
      <c r="DX31" s="310">
        <v>198642831.01000002</v>
      </c>
      <c r="DY31" s="310">
        <v>164462480.98000002</v>
      </c>
      <c r="DZ31" s="310">
        <v>50554342.619999997</v>
      </c>
      <c r="EA31" s="310">
        <v>88240273.659999996</v>
      </c>
      <c r="EB31" s="310">
        <v>87645645.310000002</v>
      </c>
      <c r="EC31" s="310">
        <v>218421898.34999999</v>
      </c>
      <c r="ED31" s="310">
        <v>702270203.52999985</v>
      </c>
      <c r="EE31" s="310">
        <v>546968221.75999999</v>
      </c>
      <c r="EF31" s="310">
        <v>100567539.13</v>
      </c>
      <c r="EG31" s="310">
        <v>123606882.86999996</v>
      </c>
      <c r="EH31" s="310">
        <v>119088470.77999999</v>
      </c>
      <c r="EI31" s="310">
        <v>161293262.64999998</v>
      </c>
      <c r="EJ31" s="310">
        <v>217866231.26999995</v>
      </c>
      <c r="EK31" s="310">
        <v>73689201.599999994</v>
      </c>
      <c r="EL31" s="310">
        <v>106915148.71000001</v>
      </c>
      <c r="EM31" s="310">
        <v>1807454984.9699998</v>
      </c>
      <c r="EN31" s="310">
        <v>98008197.399999991</v>
      </c>
      <c r="EO31" s="310">
        <v>95955318.63000001</v>
      </c>
      <c r="EP31" s="310">
        <v>99270495.390000001</v>
      </c>
      <c r="EQ31" s="310">
        <v>56498380.590000004</v>
      </c>
      <c r="ER31" s="310">
        <v>53602454.82</v>
      </c>
      <c r="ES31" s="310">
        <v>160978911.65000001</v>
      </c>
      <c r="ET31" s="310">
        <v>136567315.91999999</v>
      </c>
      <c r="EU31" s="310">
        <v>84521494.040000007</v>
      </c>
      <c r="EV31" s="310">
        <v>1012098868.8800001</v>
      </c>
      <c r="EW31" s="310">
        <v>53364711.979999997</v>
      </c>
      <c r="EX31" s="310">
        <v>89627355.859999999</v>
      </c>
      <c r="EY31" s="310">
        <v>140188498.86000001</v>
      </c>
      <c r="EZ31" s="310">
        <v>205227280.64000002</v>
      </c>
      <c r="FA31" s="310">
        <v>198829622.90999997</v>
      </c>
      <c r="FB31" s="310">
        <v>141714482.48999998</v>
      </c>
      <c r="FC31" s="310">
        <v>86353155.449999988</v>
      </c>
      <c r="FD31" s="310">
        <v>81447524.769999981</v>
      </c>
      <c r="FE31" s="310">
        <v>71574616.530000001</v>
      </c>
      <c r="FF31" s="310">
        <v>68521860.870000005</v>
      </c>
      <c r="FG31" s="310">
        <v>44596597.040000007</v>
      </c>
      <c r="FH31" s="310">
        <v>801600504.0999999</v>
      </c>
      <c r="FI31" s="310">
        <v>72789511.789999992</v>
      </c>
      <c r="FJ31" s="310">
        <v>85728320.370000005</v>
      </c>
      <c r="FK31" s="310">
        <v>82833782.280000001</v>
      </c>
      <c r="FL31" s="310">
        <v>134828741.92000002</v>
      </c>
      <c r="FM31" s="310">
        <v>118127070.03</v>
      </c>
      <c r="FN31" s="310">
        <v>30147138.279999994</v>
      </c>
      <c r="FO31" s="310">
        <v>20826150</v>
      </c>
      <c r="FP31" s="310">
        <v>1838796867.0300002</v>
      </c>
      <c r="FQ31" s="310">
        <v>89735591.450000003</v>
      </c>
      <c r="FR31" s="310">
        <v>156005092.94000006</v>
      </c>
      <c r="FS31" s="310">
        <v>132838365.21000002</v>
      </c>
      <c r="FT31" s="310">
        <v>179119771.88000003</v>
      </c>
      <c r="FU31" s="310">
        <v>96597076.75</v>
      </c>
      <c r="FV31" s="310">
        <v>228219234.27999997</v>
      </c>
      <c r="FW31" s="310">
        <v>148119263.18000001</v>
      </c>
      <c r="FX31" s="310">
        <v>140402366.40000004</v>
      </c>
      <c r="FY31" s="310">
        <v>115220200.24000002</v>
      </c>
      <c r="FZ31" s="310">
        <v>245466712.73999998</v>
      </c>
      <c r="GA31" s="310">
        <v>98751891.559999987</v>
      </c>
      <c r="GB31" s="310">
        <v>88024196.790000007</v>
      </c>
      <c r="GC31" s="310">
        <v>26832167.590000004</v>
      </c>
      <c r="GD31" s="310">
        <v>960422142.80999982</v>
      </c>
      <c r="GE31" s="310">
        <v>73696988.550000012</v>
      </c>
      <c r="GF31" s="310">
        <v>85753917.249999985</v>
      </c>
      <c r="GG31" s="310">
        <v>210909520.51999998</v>
      </c>
      <c r="GH31" s="310">
        <v>110884051.13</v>
      </c>
      <c r="GI31" s="310">
        <v>92461115.010000005</v>
      </c>
      <c r="GJ31" s="310">
        <v>81442838.909999996</v>
      </c>
      <c r="GK31" s="310">
        <v>234743558.36000007</v>
      </c>
      <c r="GL31" s="310">
        <v>73640277.199999988</v>
      </c>
      <c r="GM31" s="310">
        <v>35872390.060000002</v>
      </c>
      <c r="GN31" s="310">
        <v>28722841.949999996</v>
      </c>
      <c r="GO31" s="310">
        <v>29447126.079999998</v>
      </c>
      <c r="GP31" s="310">
        <v>630666815.42999995</v>
      </c>
      <c r="GQ31" s="310">
        <v>165307608.03</v>
      </c>
      <c r="GR31" s="310">
        <v>88209036.459999993</v>
      </c>
      <c r="GS31" s="310">
        <v>169715560.63</v>
      </c>
      <c r="GT31" s="310">
        <v>40802116.120000005</v>
      </c>
      <c r="GU31" s="310">
        <v>117201661.47000003</v>
      </c>
      <c r="GV31" s="310">
        <v>122319654.31999999</v>
      </c>
      <c r="GW31" s="310">
        <v>62053398.229999997</v>
      </c>
      <c r="GX31" s="310">
        <v>683953611.73000002</v>
      </c>
      <c r="GY31" s="310">
        <v>77770253.810000002</v>
      </c>
      <c r="GZ31" s="310">
        <v>160859299.67000002</v>
      </c>
      <c r="HA31" s="310">
        <v>110495314.28999999</v>
      </c>
      <c r="HB31" s="310">
        <v>1775879811.3000002</v>
      </c>
      <c r="HC31" s="310">
        <v>186270652.54000002</v>
      </c>
      <c r="HD31" s="310">
        <v>208303566.13999996</v>
      </c>
      <c r="HE31" s="310">
        <v>224508726.60999998</v>
      </c>
      <c r="HF31" s="310">
        <v>161043649.63</v>
      </c>
      <c r="HG31" s="310">
        <v>268048873.84</v>
      </c>
      <c r="HH31" s="310">
        <v>55041880.120000005</v>
      </c>
      <c r="HI31" s="310">
        <v>1079121141.6800001</v>
      </c>
      <c r="HJ31" s="310">
        <v>196112916.43999997</v>
      </c>
      <c r="HK31" s="310">
        <v>212977875.84</v>
      </c>
      <c r="HL31" s="310">
        <v>127809768.16000001</v>
      </c>
      <c r="HM31" s="310">
        <v>100589353.63000001</v>
      </c>
      <c r="HN31" s="310">
        <v>90846189.770000026</v>
      </c>
      <c r="HO31" s="310">
        <v>151179854.59</v>
      </c>
      <c r="HP31" s="310">
        <v>73458191.459999993</v>
      </c>
      <c r="HQ31" s="310">
        <v>1465622962.4699998</v>
      </c>
      <c r="HR31" s="310">
        <v>454373049.28999996</v>
      </c>
      <c r="HS31" s="310">
        <v>94628045.579999983</v>
      </c>
      <c r="HT31" s="310">
        <v>87977644.619999975</v>
      </c>
      <c r="HU31" s="310">
        <v>76644927.390000001</v>
      </c>
      <c r="HV31" s="310">
        <v>68659943.149999991</v>
      </c>
      <c r="HW31" s="310">
        <v>171947224.60000002</v>
      </c>
      <c r="HX31" s="310">
        <v>83146271.020000011</v>
      </c>
      <c r="HY31" s="310">
        <v>89560237.999999985</v>
      </c>
      <c r="HZ31" s="310">
        <v>83665864.689999998</v>
      </c>
      <c r="IA31" s="310">
        <v>80207963.769999996</v>
      </c>
      <c r="IB31" s="310">
        <v>134822421.24999997</v>
      </c>
      <c r="IC31" s="310">
        <v>45831302.200000003</v>
      </c>
      <c r="ID31" s="310">
        <v>103965366.88</v>
      </c>
      <c r="IE31" s="310">
        <v>54151319.499999993</v>
      </c>
      <c r="IF31" s="310">
        <v>55908367.940000005</v>
      </c>
      <c r="IG31" s="310">
        <v>1160080563.9200001</v>
      </c>
      <c r="IH31" s="310">
        <v>409081708.22000009</v>
      </c>
      <c r="II31" s="310">
        <v>139296099.83000001</v>
      </c>
      <c r="IJ31" s="310">
        <v>213478240.37</v>
      </c>
      <c r="IK31" s="310">
        <v>246471281.03000003</v>
      </c>
      <c r="IL31" s="310">
        <v>98176410.019999981</v>
      </c>
      <c r="IM31" s="310">
        <v>86172439.159999996</v>
      </c>
      <c r="IN31" s="310">
        <v>58773296.749999993</v>
      </c>
      <c r="IO31" s="310">
        <v>62666937.879999995</v>
      </c>
      <c r="IP31" s="310">
        <v>75655638.00999999</v>
      </c>
      <c r="IQ31" s="310">
        <v>74667660.030000001</v>
      </c>
      <c r="IR31" s="310">
        <v>1926103518.0199997</v>
      </c>
      <c r="IS31" s="310">
        <v>658625615.65999997</v>
      </c>
      <c r="IT31" s="310">
        <v>186572532.82000005</v>
      </c>
      <c r="IU31" s="310">
        <v>106280205.13</v>
      </c>
      <c r="IV31" s="310">
        <v>85846575.479999989</v>
      </c>
      <c r="IW31" s="310">
        <v>49262010.820000023</v>
      </c>
      <c r="IX31" s="310">
        <v>90727514.769999981</v>
      </c>
      <c r="IY31" s="310">
        <v>45670497.459999993</v>
      </c>
      <c r="IZ31" s="310">
        <v>58265311.129999988</v>
      </c>
      <c r="JA31" s="310">
        <v>106801906.31999999</v>
      </c>
      <c r="JB31" s="310">
        <v>102247770.32000001</v>
      </c>
      <c r="JC31" s="310">
        <v>69048686.270000011</v>
      </c>
      <c r="JD31" s="310">
        <v>861119875.41999996</v>
      </c>
      <c r="JE31" s="310">
        <v>342961803.87</v>
      </c>
      <c r="JF31" s="310">
        <v>93797365.659999996</v>
      </c>
      <c r="JG31" s="310">
        <v>74639703.789999992</v>
      </c>
      <c r="JH31" s="310">
        <v>61687561.200000003</v>
      </c>
      <c r="JI31" s="310">
        <v>70277444.909999996</v>
      </c>
      <c r="JJ31" s="310">
        <v>657494490.19999981</v>
      </c>
      <c r="JK31" s="310">
        <v>63407540.059999995</v>
      </c>
      <c r="JL31" s="310">
        <v>95633621.319999978</v>
      </c>
      <c r="JM31" s="310">
        <v>129220274.35999998</v>
      </c>
      <c r="JN31" s="310">
        <v>83274518.850000009</v>
      </c>
      <c r="JO31" s="310">
        <v>173108456.47</v>
      </c>
      <c r="JP31" s="310">
        <v>65705199.660000004</v>
      </c>
      <c r="JQ31" s="310">
        <v>1233629917.3999999</v>
      </c>
      <c r="JR31" s="310">
        <v>523777671.86000007</v>
      </c>
      <c r="JS31" s="310">
        <v>85250728.149999991</v>
      </c>
      <c r="JT31" s="310">
        <v>49271492.869999997</v>
      </c>
      <c r="JU31" s="310">
        <v>142492948.24000001</v>
      </c>
      <c r="JV31" s="310">
        <v>41436730.480000004</v>
      </c>
      <c r="JW31" s="310">
        <v>311208939.05000001</v>
      </c>
      <c r="JX31" s="310">
        <v>151193411.63</v>
      </c>
      <c r="JY31" s="310">
        <v>95898024.389999986</v>
      </c>
      <c r="JZ31" s="310">
        <v>125705160.95999999</v>
      </c>
      <c r="KA31" s="310">
        <v>92642365.690000027</v>
      </c>
      <c r="KB31" s="310">
        <v>83207634.379999995</v>
      </c>
      <c r="KC31" s="310">
        <v>84667576.230000004</v>
      </c>
      <c r="KD31" s="310">
        <v>30574750.089999996</v>
      </c>
      <c r="KE31" s="310">
        <v>69678666.060000017</v>
      </c>
      <c r="KF31" s="310">
        <v>2002356078.2500002</v>
      </c>
      <c r="KG31" s="310">
        <v>260849669.28000003</v>
      </c>
      <c r="KH31" s="310">
        <v>105130448.22999999</v>
      </c>
      <c r="KI31" s="310">
        <v>144177172.97999999</v>
      </c>
      <c r="KJ31" s="310">
        <v>134295844.07999998</v>
      </c>
      <c r="KK31" s="310">
        <v>134679786.84999996</v>
      </c>
      <c r="KL31" s="310">
        <v>396118139.29000002</v>
      </c>
      <c r="KM31" s="310">
        <v>98756123.99000001</v>
      </c>
      <c r="KN31" s="310">
        <v>83968702.659999996</v>
      </c>
      <c r="KO31" s="310">
        <v>568122739.34000015</v>
      </c>
      <c r="KP31" s="310">
        <v>100800823.06999999</v>
      </c>
      <c r="KQ31" s="310">
        <v>132550815.67999999</v>
      </c>
      <c r="KR31" s="310">
        <v>297495698.28000003</v>
      </c>
      <c r="KS31" s="310">
        <v>85481819.070000008</v>
      </c>
      <c r="KT31" s="310">
        <v>145770000.21000001</v>
      </c>
      <c r="KU31" s="310">
        <v>1002413984.92</v>
      </c>
      <c r="KV31" s="310">
        <v>140206608.26000002</v>
      </c>
      <c r="KW31" s="310">
        <v>1099139954</v>
      </c>
      <c r="KX31" s="310">
        <v>104775360.88</v>
      </c>
      <c r="KY31" s="310">
        <v>67794184.339999989</v>
      </c>
      <c r="KZ31" s="310">
        <v>191042871.06999996</v>
      </c>
      <c r="LA31" s="310">
        <v>201176251.94</v>
      </c>
      <c r="LB31" s="310">
        <v>120416603.62</v>
      </c>
      <c r="LC31" s="310">
        <v>113542765.35999998</v>
      </c>
      <c r="LD31" s="310">
        <v>85226075.549999982</v>
      </c>
      <c r="LE31" s="310">
        <v>2274390988.1399999</v>
      </c>
      <c r="LF31" s="310">
        <v>440423153.12999988</v>
      </c>
      <c r="LG31" s="310">
        <v>622674626.50999999</v>
      </c>
      <c r="LH31" s="310">
        <v>566331946.04000008</v>
      </c>
      <c r="LI31" s="310">
        <v>125226964.17999999</v>
      </c>
      <c r="LJ31" s="310">
        <v>95588053.175000012</v>
      </c>
      <c r="LK31" s="310">
        <v>71079558.439999998</v>
      </c>
      <c r="LL31" s="310">
        <v>135131155.58000001</v>
      </c>
      <c r="LM31" s="310">
        <v>79642377.730000019</v>
      </c>
      <c r="LN31" s="310">
        <v>143181352.16000003</v>
      </c>
      <c r="LO31" s="310">
        <v>44625193.539999999</v>
      </c>
      <c r="LP31" s="310">
        <v>689276871.33999991</v>
      </c>
      <c r="LQ31" s="310">
        <v>158106940.50999999</v>
      </c>
      <c r="LR31" s="310">
        <v>89725436.040000007</v>
      </c>
      <c r="LS31" s="310">
        <v>1518149550.95</v>
      </c>
      <c r="LT31" s="310">
        <v>710330404.4200002</v>
      </c>
      <c r="LU31" s="310">
        <v>1609836794.72</v>
      </c>
      <c r="LV31" s="310">
        <v>544907884.22000015</v>
      </c>
      <c r="LW31" s="310">
        <v>221846238.45000002</v>
      </c>
      <c r="LX31" s="310">
        <v>196778118.45000002</v>
      </c>
      <c r="LY31" s="310">
        <v>163295277.25999999</v>
      </c>
      <c r="LZ31" s="310">
        <v>144908145.70999998</v>
      </c>
      <c r="MA31" s="310">
        <v>133322375.27</v>
      </c>
      <c r="MB31" s="310">
        <v>157810927.97</v>
      </c>
      <c r="MC31" s="310">
        <v>313998755.16999996</v>
      </c>
      <c r="MD31" s="310">
        <v>92214188.179999992</v>
      </c>
      <c r="ME31" s="310">
        <v>1949799113.9400003</v>
      </c>
      <c r="MF31" s="310">
        <v>120967093.28999999</v>
      </c>
      <c r="MG31" s="310">
        <v>73619288.919999987</v>
      </c>
      <c r="MH31" s="310">
        <v>74799471.930000007</v>
      </c>
      <c r="MI31" s="310">
        <v>68149873.420000017</v>
      </c>
      <c r="MJ31" s="310">
        <v>123989986.29000001</v>
      </c>
      <c r="MK31" s="310">
        <v>87705576.219999999</v>
      </c>
      <c r="ML31" s="310">
        <v>98498593.790000007</v>
      </c>
      <c r="MM31" s="310">
        <v>144703688.05000001</v>
      </c>
      <c r="MN31" s="310">
        <v>85507682.310000002</v>
      </c>
      <c r="MO31" s="310">
        <v>92964059.900000006</v>
      </c>
      <c r="MP31" s="310">
        <v>78674896.720000014</v>
      </c>
      <c r="MQ31" s="310">
        <v>1460411099.45</v>
      </c>
      <c r="MR31" s="310">
        <v>94854209.25</v>
      </c>
      <c r="MS31" s="310">
        <v>126466913.91999999</v>
      </c>
      <c r="MT31" s="310">
        <v>169407279.16</v>
      </c>
      <c r="MU31" s="310">
        <v>148506420.96000001</v>
      </c>
      <c r="MV31" s="310">
        <v>102768514.19</v>
      </c>
      <c r="MW31" s="310">
        <v>270082001.23730004</v>
      </c>
      <c r="MX31" s="310">
        <v>173662729.97000003</v>
      </c>
      <c r="MY31" s="310">
        <v>108314456.99000001</v>
      </c>
      <c r="MZ31" s="310">
        <v>41374612.100000001</v>
      </c>
      <c r="NA31" s="310">
        <v>23447673.16</v>
      </c>
      <c r="NB31" s="310">
        <v>3538648443.6100001</v>
      </c>
      <c r="NC31" s="310">
        <v>278176556.24000001</v>
      </c>
      <c r="ND31" s="310">
        <v>89543671.25</v>
      </c>
      <c r="NE31" s="310">
        <v>747953909.53000009</v>
      </c>
      <c r="NF31" s="310">
        <v>76569142.050000012</v>
      </c>
      <c r="NG31" s="310">
        <v>224268842.9921</v>
      </c>
      <c r="NH31" s="310">
        <v>425672302.11000007</v>
      </c>
      <c r="NI31" s="310">
        <v>381541099.80000007</v>
      </c>
      <c r="NJ31" s="310">
        <v>38468427.280000001</v>
      </c>
      <c r="NK31" s="310">
        <v>157809530.18980002</v>
      </c>
      <c r="NL31" s="310">
        <v>118652772.89999998</v>
      </c>
      <c r="NM31" s="310">
        <v>67873579.090000004</v>
      </c>
      <c r="NN31" s="310">
        <v>714269342.59000015</v>
      </c>
      <c r="NO31" s="310">
        <v>96116837.569999978</v>
      </c>
      <c r="NP31" s="310">
        <v>83779118.580000013</v>
      </c>
      <c r="NQ31" s="310">
        <v>0</v>
      </c>
      <c r="NR31" s="310">
        <v>78599671.700000003</v>
      </c>
      <c r="NS31" s="310">
        <v>28830914.360000003</v>
      </c>
      <c r="NT31" s="310">
        <v>48934095.00999999</v>
      </c>
      <c r="NU31" s="310">
        <v>1181581836.0599999</v>
      </c>
      <c r="NV31" s="310">
        <v>428290647.52000004</v>
      </c>
      <c r="NW31" s="310">
        <v>103041532.75999999</v>
      </c>
      <c r="NX31" s="310">
        <v>71130842.120000005</v>
      </c>
      <c r="NY31" s="310">
        <v>98625062.87999998</v>
      </c>
      <c r="NZ31" s="310">
        <v>139814060.80000001</v>
      </c>
      <c r="OA31" s="310">
        <v>65162765.850000009</v>
      </c>
      <c r="OB31" s="310">
        <v>1665680401.7400002</v>
      </c>
      <c r="OC31" s="310">
        <v>331236049.46999997</v>
      </c>
      <c r="OD31" s="310">
        <v>161486751.42000002</v>
      </c>
      <c r="OE31" s="310">
        <v>436857039.34000003</v>
      </c>
      <c r="OF31" s="310">
        <v>97073456.370000005</v>
      </c>
      <c r="OG31" s="310">
        <v>129594666.46000001</v>
      </c>
      <c r="OH31" s="310">
        <v>149250445.13999999</v>
      </c>
      <c r="OI31" s="310">
        <v>50242606.209999993</v>
      </c>
      <c r="OJ31" s="310">
        <v>58303005.75</v>
      </c>
      <c r="OK31" s="310">
        <v>1488613990.7599998</v>
      </c>
      <c r="OL31" s="310">
        <v>316966033.4000001</v>
      </c>
      <c r="OM31" s="310">
        <v>578986763.88</v>
      </c>
      <c r="ON31" s="310">
        <v>184387241.45000005</v>
      </c>
      <c r="OO31" s="310">
        <v>158491763.71999997</v>
      </c>
      <c r="OP31" s="310">
        <v>44598160.68</v>
      </c>
      <c r="OQ31" s="310">
        <v>764843858.10000002</v>
      </c>
      <c r="OR31" s="310">
        <v>82417645.399999991</v>
      </c>
      <c r="OS31" s="310">
        <v>85310823.99000001</v>
      </c>
      <c r="OT31" s="310">
        <v>165742733.20000002</v>
      </c>
      <c r="OU31" s="310">
        <v>141329242.92000002</v>
      </c>
      <c r="OV31" s="310">
        <v>297652601.97000003</v>
      </c>
      <c r="OW31" s="310">
        <v>93482035.680000007</v>
      </c>
      <c r="OX31" s="310">
        <v>38084128.650000006</v>
      </c>
      <c r="OY31" s="310">
        <v>33839354.270000003</v>
      </c>
      <c r="OZ31" s="310">
        <v>1260934355.0300002</v>
      </c>
      <c r="PA31" s="310">
        <v>70262217.209999993</v>
      </c>
      <c r="PB31" s="310">
        <v>253136650.88400003</v>
      </c>
      <c r="PC31" s="310">
        <v>55025036.620000005</v>
      </c>
      <c r="PD31" s="310">
        <v>157626014.85000002</v>
      </c>
      <c r="PE31" s="310">
        <v>270589433.64999998</v>
      </c>
      <c r="PF31" s="310">
        <v>81277388.350000024</v>
      </c>
      <c r="PG31" s="310">
        <v>66805841.970000006</v>
      </c>
      <c r="PH31" s="310">
        <v>116761932.23000002</v>
      </c>
      <c r="PI31" s="310">
        <v>86731334.419999972</v>
      </c>
      <c r="PJ31" s="310">
        <v>122028743.23</v>
      </c>
      <c r="PK31" s="310">
        <v>170567937.68000001</v>
      </c>
      <c r="PL31" s="310">
        <v>67654144.410000011</v>
      </c>
      <c r="PM31" s="310">
        <v>304098158.64999998</v>
      </c>
      <c r="PN31" s="310">
        <v>29861881.350000005</v>
      </c>
      <c r="PO31" s="310">
        <v>22220858.670000002</v>
      </c>
      <c r="PP31" s="310">
        <v>22174778.600000001</v>
      </c>
      <c r="PQ31" s="310">
        <v>32019304.150000006</v>
      </c>
      <c r="PR31" s="310">
        <v>2817976396.4700003</v>
      </c>
      <c r="PS31" s="310">
        <v>102679510.48999999</v>
      </c>
      <c r="PT31" s="310">
        <v>98749533.760000005</v>
      </c>
      <c r="PU31" s="310">
        <v>179088629.84000003</v>
      </c>
      <c r="PV31" s="310">
        <v>532897558.85000008</v>
      </c>
      <c r="PW31" s="310">
        <v>126637922.14</v>
      </c>
      <c r="PX31" s="310">
        <v>232875414.57999998</v>
      </c>
      <c r="PY31" s="310">
        <v>101778677.48000002</v>
      </c>
      <c r="PZ31" s="310">
        <v>250480539.35000002</v>
      </c>
      <c r="QA31" s="310">
        <v>62091333.719999999</v>
      </c>
      <c r="QB31" s="310">
        <v>246133212.53000003</v>
      </c>
      <c r="QC31" s="310">
        <v>72140588.420000002</v>
      </c>
      <c r="QD31" s="310">
        <v>92316365.810000017</v>
      </c>
      <c r="QE31" s="310">
        <v>125527972.56999999</v>
      </c>
      <c r="QF31" s="310">
        <v>180630763.35999998</v>
      </c>
      <c r="QG31" s="310">
        <v>175789241.12</v>
      </c>
      <c r="QH31" s="310">
        <v>91965289.459999993</v>
      </c>
      <c r="QI31" s="310">
        <v>86289236.030000001</v>
      </c>
      <c r="QJ31" s="310">
        <v>62499746.640000001</v>
      </c>
      <c r="QK31" s="310">
        <v>227167693.38</v>
      </c>
      <c r="QL31" s="310">
        <v>233623213.50999993</v>
      </c>
      <c r="QM31" s="310">
        <v>64886853.000000007</v>
      </c>
      <c r="QN31" s="310">
        <v>20902249.68</v>
      </c>
      <c r="QO31" s="310">
        <v>21852353.600000001</v>
      </c>
      <c r="QP31" s="310">
        <v>31767057.310000002</v>
      </c>
      <c r="QQ31" s="310">
        <v>29655770.82</v>
      </c>
      <c r="QR31" s="310">
        <v>1437593184.29</v>
      </c>
      <c r="QS31" s="310">
        <v>71639724.870000005</v>
      </c>
      <c r="QT31" s="310">
        <v>247341798.74000001</v>
      </c>
      <c r="QU31" s="310">
        <v>122149589.83000003</v>
      </c>
      <c r="QV31" s="310">
        <v>131638895.74999999</v>
      </c>
      <c r="QW31" s="310">
        <v>267573876.07000005</v>
      </c>
      <c r="QX31" s="310">
        <v>94662397.989999995</v>
      </c>
      <c r="QY31" s="310">
        <v>160982073.39999995</v>
      </c>
      <c r="QZ31" s="310">
        <v>219307037.06999999</v>
      </c>
      <c r="RA31" s="310">
        <v>74531726.359999999</v>
      </c>
      <c r="RB31" s="310">
        <v>80249937.339999989</v>
      </c>
      <c r="RC31" s="310">
        <v>35191108.270000003</v>
      </c>
      <c r="RD31" s="310">
        <v>33304440.460000001</v>
      </c>
      <c r="RE31" s="310">
        <v>1871000445.1099997</v>
      </c>
      <c r="RF31" s="310">
        <v>211895479.11999997</v>
      </c>
      <c r="RG31" s="310">
        <v>106629820.82000001</v>
      </c>
      <c r="RH31" s="310">
        <v>161192798.14999998</v>
      </c>
      <c r="RI31" s="310">
        <v>123188340.91000001</v>
      </c>
      <c r="RJ31" s="310">
        <v>155297667.94999999</v>
      </c>
      <c r="RK31" s="310">
        <v>279350260.13000005</v>
      </c>
      <c r="RL31" s="310">
        <v>99568419.299999997</v>
      </c>
      <c r="RM31" s="310">
        <v>125189011.37</v>
      </c>
      <c r="RN31" s="310">
        <v>234917660.82999998</v>
      </c>
      <c r="RO31" s="310">
        <v>260531430.74999994</v>
      </c>
      <c r="RP31" s="310">
        <v>73064644.86999999</v>
      </c>
      <c r="RQ31" s="310">
        <v>58546182.440000013</v>
      </c>
      <c r="RR31" s="310">
        <v>118093901.75</v>
      </c>
      <c r="RS31" s="310">
        <v>63221245.770000003</v>
      </c>
      <c r="RT31" s="310">
        <v>79691908.959999993</v>
      </c>
      <c r="RU31" s="310">
        <v>98504719.75</v>
      </c>
      <c r="RV31" s="310">
        <v>34745683.339999996</v>
      </c>
      <c r="RW31" s="310">
        <v>34390729.729999997</v>
      </c>
      <c r="RX31" s="310">
        <v>31626591.790000007</v>
      </c>
      <c r="RY31" s="310">
        <v>847651303.62</v>
      </c>
      <c r="RZ31" s="310">
        <v>90899753.989999995</v>
      </c>
      <c r="SA31" s="310">
        <v>86738308.359999985</v>
      </c>
      <c r="SB31" s="310">
        <v>84547184.120000005</v>
      </c>
      <c r="SC31" s="310">
        <v>49697511.349999994</v>
      </c>
      <c r="SD31" s="310">
        <v>104110970.06999999</v>
      </c>
      <c r="SE31" s="310">
        <v>126259441.58999999</v>
      </c>
      <c r="SF31" s="310">
        <v>162486809.77000004</v>
      </c>
      <c r="SG31" s="310">
        <v>75223501.780000001</v>
      </c>
      <c r="SH31" s="310">
        <v>83360712.310000002</v>
      </c>
      <c r="SI31" s="310">
        <v>230553942.96999997</v>
      </c>
      <c r="SJ31" s="310">
        <v>20004891.279999997</v>
      </c>
      <c r="SK31" s="310">
        <v>474720130.19</v>
      </c>
      <c r="SL31" s="310">
        <v>105144212.06</v>
      </c>
      <c r="SM31" s="310">
        <v>117845306.86000001</v>
      </c>
      <c r="SN31" s="310">
        <v>182662019.47999999</v>
      </c>
      <c r="SO31" s="310">
        <v>90921867.789999992</v>
      </c>
      <c r="SP31" s="310">
        <v>101681571.52</v>
      </c>
      <c r="SQ31" s="310">
        <v>82262930.12000002</v>
      </c>
      <c r="SR31" s="310">
        <v>48116997.000000015</v>
      </c>
      <c r="SS31" s="310">
        <v>1153428309.3899999</v>
      </c>
      <c r="ST31" s="310">
        <v>62745785.190000005</v>
      </c>
      <c r="SU31" s="310">
        <v>123981969.69000003</v>
      </c>
      <c r="SV31" s="310">
        <v>96699566.440000013</v>
      </c>
      <c r="SW31" s="310">
        <v>42555174.5</v>
      </c>
      <c r="SX31" s="310">
        <v>62528820.599999994</v>
      </c>
      <c r="SY31" s="310">
        <v>82811360.140000001</v>
      </c>
      <c r="SZ31" s="310">
        <v>225522555.44</v>
      </c>
      <c r="TA31" s="310">
        <v>79071377.140000001</v>
      </c>
      <c r="TB31" s="310">
        <v>70815226.699999988</v>
      </c>
      <c r="TC31" s="310">
        <v>79561874.849999994</v>
      </c>
      <c r="TD31" s="310">
        <v>157687923.16999999</v>
      </c>
      <c r="TE31" s="310">
        <v>76565826.120000005</v>
      </c>
      <c r="TF31" s="310">
        <v>54303141.520000003</v>
      </c>
      <c r="TG31" s="310">
        <v>1902480680.8299997</v>
      </c>
      <c r="TH31" s="310">
        <v>83483086.250000015</v>
      </c>
      <c r="TI31" s="310">
        <v>66334136.600000009</v>
      </c>
      <c r="TJ31" s="310">
        <v>190603938.01999998</v>
      </c>
      <c r="TK31" s="310">
        <v>168940809.58000001</v>
      </c>
      <c r="TL31" s="310">
        <v>108756090.34999999</v>
      </c>
      <c r="TM31" s="310">
        <v>41243227.029999994</v>
      </c>
      <c r="TN31" s="310">
        <v>342298660.0399999</v>
      </c>
      <c r="TO31" s="310">
        <v>79757042.929999977</v>
      </c>
      <c r="TP31" s="310">
        <v>174851859.16</v>
      </c>
      <c r="TQ31" s="310">
        <v>163113950.32000002</v>
      </c>
      <c r="TR31" s="310">
        <v>83858122.809999987</v>
      </c>
      <c r="TS31" s="310">
        <v>53528789.739999995</v>
      </c>
      <c r="TT31" s="310">
        <v>96806969.310000002</v>
      </c>
      <c r="TU31" s="310">
        <v>75748258.609999999</v>
      </c>
      <c r="TV31" s="310">
        <v>67559590.920000002</v>
      </c>
      <c r="TW31" s="310">
        <v>500218392.43000013</v>
      </c>
      <c r="TX31" s="310">
        <v>89836970.699999988</v>
      </c>
      <c r="TY31" s="310">
        <v>933676965.93000007</v>
      </c>
      <c r="TZ31" s="310">
        <v>216048156.61000001</v>
      </c>
      <c r="UA31" s="310">
        <v>69492895.199999988</v>
      </c>
      <c r="UB31" s="310">
        <v>67328705.090000004</v>
      </c>
      <c r="UC31" s="310">
        <v>596994948.62000012</v>
      </c>
      <c r="UD31" s="310">
        <v>51573402.81000001</v>
      </c>
      <c r="UE31" s="310">
        <v>32363641.089999996</v>
      </c>
      <c r="UF31" s="310">
        <v>59157189.789999999</v>
      </c>
      <c r="UG31" s="310">
        <v>42009776.5</v>
      </c>
      <c r="UH31" s="310">
        <v>687150722.81999993</v>
      </c>
      <c r="UI31" s="310">
        <v>165503172</v>
      </c>
      <c r="UJ31" s="310">
        <v>107854182.03999999</v>
      </c>
      <c r="UK31" s="310">
        <v>203293781.25999996</v>
      </c>
      <c r="UL31" s="310">
        <v>121706350.00000001</v>
      </c>
      <c r="UM31" s="310">
        <v>87727910.929999992</v>
      </c>
      <c r="UN31" s="310">
        <v>2993385286.0300007</v>
      </c>
      <c r="UO31" s="310">
        <v>126694114.32000001</v>
      </c>
      <c r="UP31" s="310">
        <v>107252647.18000001</v>
      </c>
      <c r="UQ31" s="310">
        <v>407592145.19</v>
      </c>
      <c r="UR31" s="310">
        <v>32641451.280000005</v>
      </c>
      <c r="US31" s="310">
        <v>92710288.129999995</v>
      </c>
      <c r="UT31" s="310">
        <v>258700567.42000002</v>
      </c>
      <c r="UU31" s="310">
        <v>74439451.020000011</v>
      </c>
      <c r="UV31" s="310">
        <v>69195755.49000001</v>
      </c>
      <c r="UW31" s="310">
        <v>86226880.339999989</v>
      </c>
      <c r="UX31" s="310">
        <v>115842281.54000002</v>
      </c>
      <c r="UY31" s="310">
        <v>253269313.01999998</v>
      </c>
      <c r="UZ31" s="310">
        <v>136883789.62</v>
      </c>
      <c r="VA31" s="310">
        <v>201864244.38999999</v>
      </c>
      <c r="VB31" s="310">
        <v>67533236.120000005</v>
      </c>
      <c r="VC31" s="310">
        <v>63831908.299999997</v>
      </c>
      <c r="VD31" s="310">
        <v>62405706.570000008</v>
      </c>
      <c r="VE31" s="310">
        <v>60659977.580000006</v>
      </c>
      <c r="VF31" s="310">
        <v>291751428.53000003</v>
      </c>
      <c r="VG31" s="310">
        <v>38553614.699999996</v>
      </c>
      <c r="VH31" s="310">
        <v>40340431.340000004</v>
      </c>
      <c r="VI31" s="310">
        <v>29642132.130000003</v>
      </c>
      <c r="VJ31" s="310">
        <v>1307542575.02</v>
      </c>
      <c r="VK31" s="310">
        <v>102856813.48999999</v>
      </c>
      <c r="VL31" s="310">
        <v>105277784.16000001</v>
      </c>
      <c r="VM31" s="310">
        <v>192107190.59999999</v>
      </c>
      <c r="VN31" s="310">
        <v>194885225.08999997</v>
      </c>
      <c r="VO31" s="310">
        <v>227920614.11000001</v>
      </c>
      <c r="VP31" s="310">
        <v>154064246.77000001</v>
      </c>
      <c r="VQ31" s="310">
        <v>94772657.230000019</v>
      </c>
      <c r="VR31" s="310">
        <v>117942343.12999998</v>
      </c>
      <c r="VS31" s="310">
        <v>440692650.28999996</v>
      </c>
      <c r="VT31" s="310">
        <v>107536149.80999999</v>
      </c>
      <c r="VU31" s="310">
        <v>197283566.27000001</v>
      </c>
      <c r="VV31" s="310">
        <v>126268701.42000002</v>
      </c>
      <c r="VW31" s="310">
        <v>78237878</v>
      </c>
      <c r="VX31" s="310">
        <v>68625827.340000004</v>
      </c>
      <c r="VY31" s="310">
        <v>4697776947.4100008</v>
      </c>
      <c r="VZ31" s="310">
        <v>211617110.11000001</v>
      </c>
      <c r="WA31" s="310">
        <v>131251498.22</v>
      </c>
      <c r="WB31" s="310">
        <v>118454840.99000001</v>
      </c>
      <c r="WC31" s="310">
        <v>80692827.5</v>
      </c>
      <c r="WD31" s="310">
        <v>137406261.93999997</v>
      </c>
      <c r="WE31" s="310">
        <v>205325050.25000003</v>
      </c>
      <c r="WF31" s="310">
        <v>232000869.19000003</v>
      </c>
      <c r="WG31" s="310">
        <v>145405801.27000004</v>
      </c>
      <c r="WH31" s="310">
        <v>187947857.04000002</v>
      </c>
      <c r="WI31" s="310">
        <v>109948273.95</v>
      </c>
      <c r="WJ31" s="310">
        <v>289452558.56000006</v>
      </c>
      <c r="WK31" s="310">
        <v>157745244.86000001</v>
      </c>
      <c r="WL31" s="310">
        <v>246753672.66999999</v>
      </c>
      <c r="WM31" s="310">
        <v>335485011.86000001</v>
      </c>
      <c r="WN31" s="310">
        <v>139534896.09999999</v>
      </c>
      <c r="WO31" s="310">
        <v>177634938.56</v>
      </c>
      <c r="WP31" s="310">
        <v>209673910.81</v>
      </c>
      <c r="WQ31" s="310">
        <v>103640160.64999999</v>
      </c>
      <c r="WR31" s="310">
        <v>250725092.46999997</v>
      </c>
      <c r="WS31" s="310">
        <v>539591752.47000003</v>
      </c>
      <c r="WT31" s="310">
        <v>120969962.83999999</v>
      </c>
      <c r="WU31" s="310">
        <v>85646849.63000001</v>
      </c>
      <c r="WV31" s="310">
        <v>68578826.819999993</v>
      </c>
      <c r="WW31" s="310">
        <v>93409809.140000001</v>
      </c>
      <c r="WX31" s="310">
        <v>75231909.209999979</v>
      </c>
      <c r="WY31" s="310">
        <v>72647507.230000004</v>
      </c>
      <c r="WZ31" s="310">
        <v>84239346.049999997</v>
      </c>
      <c r="XA31" s="310">
        <v>381476864.44000006</v>
      </c>
      <c r="XB31" s="310">
        <v>54261800.340000004</v>
      </c>
      <c r="XC31" s="310">
        <v>38061163.501599997</v>
      </c>
      <c r="XD31" s="310">
        <v>30411249.050000001</v>
      </c>
      <c r="XE31" s="310">
        <v>26086234.509999998</v>
      </c>
      <c r="XF31" s="310">
        <v>1959403197.9100001</v>
      </c>
      <c r="XG31" s="310">
        <v>154344179.62</v>
      </c>
      <c r="XH31" s="310">
        <v>166413185.66000003</v>
      </c>
      <c r="XI31" s="310">
        <v>627879375.94000006</v>
      </c>
      <c r="XJ31" s="310">
        <v>154893937.59</v>
      </c>
      <c r="XK31" s="310">
        <v>181150681.02999997</v>
      </c>
      <c r="XL31" s="310">
        <v>279830601.25999999</v>
      </c>
      <c r="XM31" s="310">
        <v>141305513.31</v>
      </c>
      <c r="XN31" s="310">
        <v>125681599.64999999</v>
      </c>
      <c r="XO31" s="310">
        <v>278836336.78000003</v>
      </c>
      <c r="XP31" s="310">
        <v>218978548.34</v>
      </c>
      <c r="XQ31" s="310">
        <v>97109570.599999994</v>
      </c>
      <c r="XR31" s="310">
        <v>82338643.530000001</v>
      </c>
      <c r="XS31" s="310">
        <v>110703857.8</v>
      </c>
      <c r="XT31" s="310">
        <v>89357417.670000002</v>
      </c>
      <c r="XU31" s="310">
        <v>86882934.890000015</v>
      </c>
      <c r="XV31" s="310">
        <v>67069465.969999991</v>
      </c>
      <c r="XW31" s="310">
        <v>86258665.189999998</v>
      </c>
      <c r="XX31" s="310">
        <v>78611054.200000003</v>
      </c>
      <c r="XY31" s="310">
        <v>79986994.409999996</v>
      </c>
      <c r="XZ31" s="310">
        <v>85038143.679999992</v>
      </c>
      <c r="YA31" s="310">
        <v>62726329.530000001</v>
      </c>
      <c r="YB31" s="310">
        <v>65050067.739999995</v>
      </c>
      <c r="YC31" s="310">
        <v>2057674480.1700001</v>
      </c>
      <c r="YD31" s="310">
        <v>115407928.06</v>
      </c>
      <c r="YE31" s="310">
        <v>246559664.06900004</v>
      </c>
      <c r="YF31" s="310">
        <v>112450951.19</v>
      </c>
      <c r="YG31" s="310">
        <v>414806179.67000002</v>
      </c>
      <c r="YH31" s="310">
        <v>133968621.38999999</v>
      </c>
      <c r="YI31" s="310">
        <v>190804452.44000003</v>
      </c>
      <c r="YJ31" s="310">
        <v>72576208.280000001</v>
      </c>
      <c r="YK31" s="310">
        <v>336987785.02000004</v>
      </c>
      <c r="YL31" s="310">
        <v>281895070.65000004</v>
      </c>
      <c r="YM31" s="310">
        <v>148733822.84999999</v>
      </c>
      <c r="YN31" s="310">
        <v>101888247.51999998</v>
      </c>
      <c r="YO31" s="310">
        <v>88525365.789999992</v>
      </c>
      <c r="YP31" s="310">
        <v>85302573.030000001</v>
      </c>
      <c r="YQ31" s="310">
        <v>51936963.289999999</v>
      </c>
      <c r="YR31" s="310">
        <v>37614966.530000001</v>
      </c>
      <c r="YS31" s="310">
        <v>44812348.489999987</v>
      </c>
      <c r="YT31" s="310">
        <v>763793620.21000004</v>
      </c>
      <c r="YU31" s="310">
        <v>96269479.070000008</v>
      </c>
      <c r="YV31" s="310">
        <v>92433468.170000017</v>
      </c>
      <c r="YW31" s="310">
        <v>81165336.25</v>
      </c>
      <c r="YX31" s="310">
        <v>106634297.3</v>
      </c>
      <c r="YY31" s="310">
        <v>60251276.620000005</v>
      </c>
      <c r="YZ31" s="310">
        <v>70485264.519999996</v>
      </c>
      <c r="ZA31" s="310">
        <v>775959072.10000002</v>
      </c>
      <c r="ZB31" s="310">
        <v>75828401.49000001</v>
      </c>
      <c r="ZC31" s="310">
        <v>110033365.27000001</v>
      </c>
      <c r="ZD31" s="310">
        <v>130939889.43999998</v>
      </c>
      <c r="ZE31" s="310">
        <v>67115382.309999987</v>
      </c>
      <c r="ZF31" s="310">
        <v>88788445.779999986</v>
      </c>
      <c r="ZG31" s="310">
        <v>63119077.589999996</v>
      </c>
      <c r="ZH31" s="310">
        <v>60682764.479999997</v>
      </c>
      <c r="ZI31" s="310">
        <v>247398136.88000003</v>
      </c>
      <c r="ZJ31" s="310">
        <v>1564709935.9399998</v>
      </c>
      <c r="ZK31" s="310">
        <v>77440927.079999998</v>
      </c>
      <c r="ZL31" s="310">
        <v>202109844.90999997</v>
      </c>
      <c r="ZM31" s="310">
        <v>392461071.75000006</v>
      </c>
      <c r="ZN31" s="310">
        <v>276831896.30000001</v>
      </c>
      <c r="ZO31" s="310">
        <v>87986135.349999979</v>
      </c>
      <c r="ZP31" s="310">
        <v>107252501.37000002</v>
      </c>
      <c r="ZQ31" s="310">
        <v>199203118.35000002</v>
      </c>
      <c r="ZR31" s="310">
        <v>200205120.44</v>
      </c>
      <c r="ZS31" s="310">
        <v>245457082.03000003</v>
      </c>
      <c r="ZT31" s="310">
        <v>6576379.4399999995</v>
      </c>
      <c r="ZU31" s="310">
        <v>77850669.769999996</v>
      </c>
      <c r="ZV31" s="310">
        <v>70797240.879999995</v>
      </c>
      <c r="ZW31" s="310">
        <v>114344817.80000001</v>
      </c>
      <c r="ZX31" s="310">
        <v>78821636.640000001</v>
      </c>
      <c r="ZY31" s="310">
        <v>82175729.63000001</v>
      </c>
      <c r="ZZ31" s="310">
        <v>88697130.319999993</v>
      </c>
      <c r="AAA31" s="310">
        <v>55664654.095999993</v>
      </c>
      <c r="AAB31" s="310">
        <v>65695711.99000001</v>
      </c>
      <c r="AAC31" s="310">
        <v>44414977.196000002</v>
      </c>
      <c r="AAD31" s="310">
        <v>44084488.350000001</v>
      </c>
      <c r="AAE31" s="310">
        <v>36297553.540000007</v>
      </c>
      <c r="AAF31" s="310">
        <v>714578631.15999997</v>
      </c>
      <c r="AAG31" s="310">
        <v>76311087.480000004</v>
      </c>
      <c r="AAH31" s="310">
        <v>99720849.649999991</v>
      </c>
      <c r="AAI31" s="310">
        <v>80061624.799999997</v>
      </c>
      <c r="AAJ31" s="310">
        <v>74016945.360000014</v>
      </c>
      <c r="AAK31" s="310">
        <v>105914307.57000001</v>
      </c>
      <c r="AAL31" s="310">
        <v>78020325.75000003</v>
      </c>
      <c r="AAM31" s="310">
        <v>4338851283.2700005</v>
      </c>
      <c r="AAN31" s="310">
        <v>114386308.96000001</v>
      </c>
      <c r="AAO31" s="310">
        <v>74690336.550000012</v>
      </c>
      <c r="AAP31" s="310">
        <v>176704915.63</v>
      </c>
      <c r="AAQ31" s="310">
        <v>167574838.12</v>
      </c>
      <c r="AAR31" s="310">
        <v>90897382.510000005</v>
      </c>
      <c r="AAS31" s="310">
        <v>124975565.75000001</v>
      </c>
      <c r="AAT31" s="310">
        <v>139067081.81999999</v>
      </c>
      <c r="AAU31" s="310">
        <v>251325181.75299996</v>
      </c>
      <c r="AAV31" s="310">
        <v>82383171.900000021</v>
      </c>
      <c r="AAW31" s="310">
        <v>147127305.47999999</v>
      </c>
      <c r="AAX31" s="310">
        <v>495179970.70000005</v>
      </c>
      <c r="AAY31" s="310">
        <v>261593231.99000001</v>
      </c>
      <c r="AAZ31" s="310">
        <v>66714980.769999996</v>
      </c>
      <c r="ABA31" s="310">
        <v>83147968.060000002</v>
      </c>
      <c r="ABB31" s="310">
        <v>93328533.940000013</v>
      </c>
      <c r="ABC31" s="310">
        <v>51552222.910000004</v>
      </c>
      <c r="ABD31" s="310">
        <v>89978055.229999989</v>
      </c>
      <c r="ABE31" s="310">
        <v>64414132.400000006</v>
      </c>
      <c r="ABF31" s="310">
        <v>514983954.86000001</v>
      </c>
      <c r="ABG31" s="310">
        <v>401085386.81999993</v>
      </c>
      <c r="ABH31" s="310">
        <v>51588159.760000013</v>
      </c>
      <c r="ABI31" s="310">
        <v>53123728.059999995</v>
      </c>
      <c r="ABJ31" s="310">
        <v>49290356.870000005</v>
      </c>
      <c r="ABK31" s="310">
        <v>40800175.789999999</v>
      </c>
      <c r="ABL31" s="310">
        <v>40536564.600000001</v>
      </c>
      <c r="ABM31" s="310">
        <v>801809554.61000013</v>
      </c>
      <c r="ABN31" s="310">
        <v>119831187.20999998</v>
      </c>
      <c r="ABO31" s="310">
        <v>67355897.419999987</v>
      </c>
      <c r="ABP31" s="310">
        <v>155716913.56999999</v>
      </c>
      <c r="ABQ31" s="310">
        <v>151893713.33000001</v>
      </c>
      <c r="ABR31" s="310">
        <v>92988759.37999998</v>
      </c>
      <c r="ABS31" s="310">
        <v>82509786.230000004</v>
      </c>
      <c r="ABT31" s="310">
        <v>120930432.53999999</v>
      </c>
      <c r="ABU31" s="310">
        <v>30360700.760000002</v>
      </c>
      <c r="ABV31" s="310">
        <v>954865159.05999994</v>
      </c>
      <c r="ABW31" s="310">
        <v>71433947.150000006</v>
      </c>
      <c r="ABX31" s="310">
        <v>147841364.94000003</v>
      </c>
      <c r="ABY31" s="310">
        <v>81276506.329999998</v>
      </c>
      <c r="ABZ31" s="310">
        <v>57624006.650000006</v>
      </c>
      <c r="ACA31" s="310">
        <v>255808690.62000006</v>
      </c>
      <c r="ACB31" s="310">
        <v>51295857.430000015</v>
      </c>
      <c r="ACC31" s="310">
        <v>84539788.75</v>
      </c>
      <c r="ACD31" s="310">
        <v>63407043.039999992</v>
      </c>
      <c r="ACE31" s="310">
        <v>113750523.64</v>
      </c>
      <c r="ACF31" s="310">
        <v>58636782.409999996</v>
      </c>
      <c r="ACG31" s="310">
        <v>1952930061.9799998</v>
      </c>
      <c r="ACH31" s="310">
        <v>79829599.450000018</v>
      </c>
      <c r="ACI31" s="310">
        <v>110702161.66999997</v>
      </c>
      <c r="ACJ31" s="310">
        <v>183173365.78000003</v>
      </c>
      <c r="ACK31" s="310">
        <v>78887097.759999976</v>
      </c>
      <c r="ACL31" s="310">
        <v>101551783.38000001</v>
      </c>
      <c r="ACM31" s="310">
        <v>134479078.19</v>
      </c>
      <c r="ACN31" s="310">
        <v>425826915.9199999</v>
      </c>
      <c r="ACO31" s="310">
        <v>574112686.89999998</v>
      </c>
      <c r="ACP31" s="310">
        <v>95246698.790000007</v>
      </c>
      <c r="ACQ31" s="310">
        <v>114083666.29000001</v>
      </c>
      <c r="ACR31" s="310">
        <v>146729317.34999999</v>
      </c>
      <c r="ACS31" s="310">
        <v>124936862.55000001</v>
      </c>
      <c r="ACT31" s="310">
        <v>387728735.99000001</v>
      </c>
      <c r="ACU31" s="310">
        <v>95106129.329999983</v>
      </c>
      <c r="ACV31" s="310">
        <v>119185391.65000001</v>
      </c>
      <c r="ACW31" s="310">
        <v>79164492.689999998</v>
      </c>
      <c r="ACX31" s="310">
        <v>56647597.140000001</v>
      </c>
      <c r="ACY31" s="310">
        <v>64740082.74000001</v>
      </c>
      <c r="ACZ31" s="310">
        <v>36300065.420000002</v>
      </c>
      <c r="ADA31" s="310">
        <v>32849275.350000001</v>
      </c>
      <c r="ADB31" s="310">
        <v>25589205.689999998</v>
      </c>
      <c r="ADC31" s="310">
        <v>45460179.220000006</v>
      </c>
      <c r="ADD31" s="310">
        <v>466676742.17999995</v>
      </c>
      <c r="ADE31" s="310">
        <v>441226272.28999996</v>
      </c>
      <c r="ADF31" s="310">
        <v>56902693.039999992</v>
      </c>
      <c r="ADG31" s="310">
        <v>55207419.020000003</v>
      </c>
      <c r="ADH31" s="310">
        <v>92727103.390000001</v>
      </c>
      <c r="ADI31" s="310">
        <v>38840104.740000002</v>
      </c>
      <c r="ADJ31" s="310">
        <v>78531825.539999977</v>
      </c>
      <c r="ADK31" s="310">
        <v>71121209.989999995</v>
      </c>
      <c r="ADL31" s="310">
        <v>89009055.389999986</v>
      </c>
      <c r="ADM31" s="310">
        <v>1978854691.3900001</v>
      </c>
      <c r="ADN31" s="310">
        <v>223069309.75999999</v>
      </c>
      <c r="ADO31" s="310">
        <v>185915304.34999996</v>
      </c>
      <c r="ADP31" s="310">
        <v>565572696.95000005</v>
      </c>
      <c r="ADQ31" s="310">
        <v>47962744.999999993</v>
      </c>
      <c r="ADR31" s="310">
        <v>66544884.75</v>
      </c>
      <c r="ADS31" s="310">
        <v>111517769.72999997</v>
      </c>
      <c r="ADT31" s="310">
        <v>50127780.659999989</v>
      </c>
      <c r="ADU31" s="310">
        <v>2591257125.9799995</v>
      </c>
      <c r="ADV31" s="310">
        <v>437106512.15999991</v>
      </c>
      <c r="ADW31" s="310">
        <v>284960566.54999995</v>
      </c>
      <c r="ADX31" s="310">
        <v>95539627.780000016</v>
      </c>
      <c r="ADY31" s="310">
        <v>75795680.309999987</v>
      </c>
      <c r="ADZ31" s="310">
        <v>121631938.64999998</v>
      </c>
      <c r="AEA31" s="310">
        <v>109781402.95</v>
      </c>
      <c r="AEB31" s="310">
        <v>104070312.86999999</v>
      </c>
      <c r="AEC31" s="310">
        <v>75723786.030000001</v>
      </c>
      <c r="AED31" s="310">
        <v>75330242.689999998</v>
      </c>
      <c r="AEE31" s="310">
        <v>104056239.59</v>
      </c>
      <c r="AEF31" s="310">
        <v>179203085.59</v>
      </c>
      <c r="AEG31" s="310">
        <v>78927861.679999992</v>
      </c>
      <c r="AEH31" s="310">
        <v>104496218.22999999</v>
      </c>
      <c r="AEI31" s="310">
        <v>129971555.11999999</v>
      </c>
      <c r="AEJ31" s="310">
        <v>129709258.12</v>
      </c>
      <c r="AEK31" s="310">
        <v>86192881.16399999</v>
      </c>
      <c r="AEL31" s="310">
        <v>196435358.40000001</v>
      </c>
      <c r="AEM31" s="310">
        <v>62846686.300000004</v>
      </c>
      <c r="AEN31" s="310">
        <v>141192916.78999999</v>
      </c>
      <c r="AEO31" s="310">
        <v>1536377441.9300008</v>
      </c>
      <c r="AEP31" s="310">
        <v>210744853.66000003</v>
      </c>
      <c r="AEQ31" s="310">
        <v>156728969.81999999</v>
      </c>
      <c r="AER31" s="310">
        <v>135228618.79999998</v>
      </c>
      <c r="AES31" s="310">
        <v>101931727.73999999</v>
      </c>
      <c r="AET31" s="310">
        <v>265917105.05000004</v>
      </c>
      <c r="AEU31" s="310">
        <v>95990697.760000005</v>
      </c>
      <c r="AEV31" s="310">
        <v>129259684.57000001</v>
      </c>
      <c r="AEW31" s="310">
        <v>83741198.340000018</v>
      </c>
      <c r="AEX31" s="310">
        <v>43093483.07</v>
      </c>
      <c r="AEY31" s="310">
        <v>970932387.94999981</v>
      </c>
      <c r="AEZ31" s="310">
        <v>537109911.102</v>
      </c>
      <c r="AFA31" s="310">
        <v>197730050.55000001</v>
      </c>
      <c r="AFB31" s="310">
        <v>154525431.47</v>
      </c>
      <c r="AFC31" s="310">
        <v>227921599.20000002</v>
      </c>
      <c r="AFD31" s="310">
        <v>192498869.73999995</v>
      </c>
      <c r="AFE31" s="310">
        <v>125675423.87999998</v>
      </c>
      <c r="AFF31" s="310">
        <v>143800376.90000001</v>
      </c>
      <c r="AFG31" s="310">
        <v>101245223.09999998</v>
      </c>
      <c r="AFH31" s="310">
        <v>137532515.55999997</v>
      </c>
      <c r="AFI31" s="310">
        <v>120339255.09000003</v>
      </c>
      <c r="AFJ31" s="310">
        <v>106198958.19999999</v>
      </c>
      <c r="AFK31" s="310">
        <v>151423682.07000002</v>
      </c>
      <c r="AFL31" s="310">
        <v>979332853.22000003</v>
      </c>
      <c r="AFM31" s="310">
        <v>202824238.56000003</v>
      </c>
      <c r="AFN31" s="310">
        <v>135006232.78999999</v>
      </c>
      <c r="AFO31" s="310">
        <v>118074691</v>
      </c>
      <c r="AFP31" s="310">
        <v>133946745.52</v>
      </c>
      <c r="AFQ31" s="310">
        <v>95427795.319999993</v>
      </c>
      <c r="AFR31" s="310">
        <v>78527579.959999993</v>
      </c>
      <c r="AFS31" s="310">
        <v>182155296.73999998</v>
      </c>
      <c r="AFT31" s="310">
        <v>188342813.01000002</v>
      </c>
      <c r="AFU31" s="310">
        <v>81973428.800000012</v>
      </c>
      <c r="AFV31" s="310">
        <v>193155661.44000003</v>
      </c>
      <c r="AFW31" s="310">
        <v>85719205.340000004</v>
      </c>
      <c r="AFX31" s="310">
        <v>1034092535.8199999</v>
      </c>
      <c r="AFY31" s="310">
        <v>80207515.25999999</v>
      </c>
      <c r="AFZ31" s="310">
        <v>94751627.890000001</v>
      </c>
      <c r="AGA31" s="310">
        <v>86596697.760000005</v>
      </c>
      <c r="AGB31" s="310">
        <v>237889871.67000002</v>
      </c>
      <c r="AGC31" s="310">
        <v>101493326.74000001</v>
      </c>
      <c r="AGD31" s="310">
        <v>63213541.140000001</v>
      </c>
      <c r="AGE31" s="310">
        <v>91585757.110000014</v>
      </c>
      <c r="AGF31" s="310">
        <v>69287864.389999986</v>
      </c>
      <c r="AGG31" s="310">
        <v>101466318.56</v>
      </c>
      <c r="AGH31" s="310">
        <v>65650598.829999998</v>
      </c>
      <c r="AGI31" s="310">
        <v>1361510715.8600001</v>
      </c>
      <c r="AGJ31" s="310">
        <v>329954934.04000002</v>
      </c>
      <c r="AGK31" s="310">
        <v>138196201.33000001</v>
      </c>
      <c r="AGL31" s="310">
        <v>85034325.599999994</v>
      </c>
      <c r="AGM31" s="310">
        <v>205997949.25999996</v>
      </c>
      <c r="AGN31" s="310">
        <v>176080483.79000002</v>
      </c>
      <c r="AGO31" s="310">
        <v>77589473.219999999</v>
      </c>
      <c r="AGP31" s="310">
        <v>83258092</v>
      </c>
      <c r="AGQ31" s="310">
        <v>2655462590.8299999</v>
      </c>
      <c r="AGR31" s="310">
        <v>1329835952.2200003</v>
      </c>
      <c r="AGS31" s="310">
        <v>106910196.8</v>
      </c>
      <c r="AGT31" s="310">
        <v>224850892.56</v>
      </c>
      <c r="AGU31" s="310">
        <v>302369196.64000005</v>
      </c>
      <c r="AGV31" s="310">
        <v>201369513.44</v>
      </c>
      <c r="AGW31" s="310">
        <v>151428323.78000003</v>
      </c>
      <c r="AGX31" s="310">
        <v>185436471.08999997</v>
      </c>
      <c r="AGY31" s="310">
        <v>55021582.730000004</v>
      </c>
      <c r="AGZ31" s="310">
        <v>133667998.02</v>
      </c>
      <c r="AHA31" s="310">
        <v>148696649.21000001</v>
      </c>
      <c r="AHB31" s="310">
        <v>83518849.12999998</v>
      </c>
      <c r="AHC31" s="310">
        <v>85631393.590000004</v>
      </c>
      <c r="AHD31" s="310">
        <v>83545151.609999985</v>
      </c>
      <c r="AHE31" s="310">
        <v>81629299.019999981</v>
      </c>
      <c r="AHF31" s="310">
        <v>104965505.28000002</v>
      </c>
      <c r="AHG31" s="310">
        <v>78432521.320000008</v>
      </c>
      <c r="AHH31" s="310">
        <v>578088245.70999992</v>
      </c>
      <c r="AHI31" s="310">
        <v>86730959.910000011</v>
      </c>
      <c r="AHJ31" s="310">
        <v>103254790.75999999</v>
      </c>
      <c r="AHK31" s="310">
        <v>92606912.499999985</v>
      </c>
      <c r="AHL31" s="310">
        <v>193500997.38000003</v>
      </c>
      <c r="AHM31" s="310">
        <v>87272188.109999985</v>
      </c>
      <c r="AHN31" s="310">
        <v>43769540.890000001</v>
      </c>
      <c r="AHO31" s="310">
        <v>226301542765.73471</v>
      </c>
    </row>
    <row r="32" spans="1:899" ht="21" x14ac:dyDescent="0.4">
      <c r="A32" s="297" t="s">
        <v>43</v>
      </c>
      <c r="B32" s="297" t="s">
        <v>2294</v>
      </c>
      <c r="C32" s="308">
        <v>500951179.70000011</v>
      </c>
      <c r="D32" s="308">
        <v>6077079.4900000021</v>
      </c>
      <c r="E32" s="308">
        <v>38939134.290000021</v>
      </c>
      <c r="F32" s="308">
        <v>9028374.5399999991</v>
      </c>
      <c r="G32" s="308">
        <v>109335421.5500001</v>
      </c>
      <c r="H32" s="308">
        <v>8195768.8900000006</v>
      </c>
      <c r="I32" s="308">
        <v>268237251.03</v>
      </c>
      <c r="J32" s="308">
        <v>111347024.77999999</v>
      </c>
      <c r="K32" s="308">
        <v>56592893.110000007</v>
      </c>
      <c r="L32" s="308">
        <v>5047850.2699999996</v>
      </c>
      <c r="M32" s="308">
        <v>11094556.650000004</v>
      </c>
      <c r="N32" s="308">
        <v>9756434.3900000043</v>
      </c>
      <c r="O32" s="308">
        <v>72763342.929999977</v>
      </c>
      <c r="P32" s="308">
        <v>3904459.3699999987</v>
      </c>
      <c r="Q32" s="308">
        <v>983120.55999999808</v>
      </c>
      <c r="R32" s="308">
        <v>6354776.3199999975</v>
      </c>
      <c r="S32" s="308">
        <v>5806194.0499999942</v>
      </c>
      <c r="T32" s="308">
        <v>2734429.2500000023</v>
      </c>
      <c r="U32" s="308">
        <v>559275516.9799999</v>
      </c>
      <c r="V32" s="308">
        <v>7926373.2000000197</v>
      </c>
      <c r="W32" s="308">
        <v>-380679.40999999474</v>
      </c>
      <c r="X32" s="308">
        <v>83150912.420000017</v>
      </c>
      <c r="Y32" s="308">
        <v>-13258974.950000003</v>
      </c>
      <c r="Z32" s="308">
        <v>17042345.940000001</v>
      </c>
      <c r="AA32" s="308">
        <v>-4041496.6599999997</v>
      </c>
      <c r="AB32" s="308">
        <v>49636448.599999979</v>
      </c>
      <c r="AC32" s="308">
        <v>40395804.859999977</v>
      </c>
      <c r="AD32" s="308">
        <v>-5580986.740000003</v>
      </c>
      <c r="AE32" s="308">
        <v>-971596.40000002226</v>
      </c>
      <c r="AF32" s="308">
        <v>1504493.4400000013</v>
      </c>
      <c r="AG32" s="308">
        <v>-14040164.500000006</v>
      </c>
      <c r="AH32" s="308">
        <v>-11445177.150000006</v>
      </c>
      <c r="AI32" s="308">
        <v>-12824846.17</v>
      </c>
      <c r="AJ32" s="308">
        <v>-5863657.8700000048</v>
      </c>
      <c r="AK32" s="308">
        <v>50076701.079999998</v>
      </c>
      <c r="AL32" s="308">
        <v>-3450344.4200000064</v>
      </c>
      <c r="AM32" s="308">
        <v>52445137.310000025</v>
      </c>
      <c r="AN32" s="308">
        <v>2494166.4399999944</v>
      </c>
      <c r="AO32" s="308">
        <v>-656035.68000000063</v>
      </c>
      <c r="AP32" s="308">
        <v>-3391428.85</v>
      </c>
      <c r="AQ32" s="308">
        <v>846180.6399999999</v>
      </c>
      <c r="AR32" s="308">
        <v>-6597565.4000000004</v>
      </c>
      <c r="AS32" s="308">
        <v>321973307.12</v>
      </c>
      <c r="AT32" s="308">
        <v>1785035.659999999</v>
      </c>
      <c r="AU32" s="308">
        <v>-3139990.5700000012</v>
      </c>
      <c r="AV32" s="308">
        <v>10304606.639999997</v>
      </c>
      <c r="AW32" s="308">
        <v>-218575.92999999886</v>
      </c>
      <c r="AX32" s="308">
        <v>-7002442.1700000046</v>
      </c>
      <c r="AY32" s="308">
        <v>9658889.0100000054</v>
      </c>
      <c r="AZ32" s="308">
        <v>10510547.720000008</v>
      </c>
      <c r="BA32" s="308">
        <v>-809465.24999999919</v>
      </c>
      <c r="BB32" s="308">
        <v>-3076224.9900000021</v>
      </c>
      <c r="BC32" s="308">
        <v>3374682.92</v>
      </c>
      <c r="BD32" s="308">
        <v>3073245.7700000005</v>
      </c>
      <c r="BE32" s="308">
        <v>2976635.3900000141</v>
      </c>
      <c r="BF32" s="308">
        <v>915898.90999999992</v>
      </c>
      <c r="BG32" s="308">
        <v>28699173.759999994</v>
      </c>
      <c r="BH32" s="308">
        <v>-18309305.340000052</v>
      </c>
      <c r="BI32" s="308">
        <v>78711310.559999973</v>
      </c>
      <c r="BJ32" s="308">
        <v>1881928.2099999997</v>
      </c>
      <c r="BK32" s="308">
        <v>2900235.3499999992</v>
      </c>
      <c r="BL32" s="308">
        <v>-3689466.7900000028</v>
      </c>
      <c r="BM32" s="308">
        <v>2913008.18</v>
      </c>
      <c r="BN32" s="308">
        <v>-1007853.5599999997</v>
      </c>
      <c r="BO32" s="308"/>
      <c r="BP32" s="308"/>
      <c r="BQ32" s="308">
        <v>240466693.57000002</v>
      </c>
      <c r="BR32" s="308">
        <v>13268118.25</v>
      </c>
      <c r="BS32" s="308">
        <v>6445742.0200000005</v>
      </c>
      <c r="BT32" s="308">
        <v>4464802.2100000018</v>
      </c>
      <c r="BU32" s="308">
        <v>5732507.5099999979</v>
      </c>
      <c r="BV32" s="308">
        <v>7343330.96</v>
      </c>
      <c r="BW32" s="308">
        <v>7478894.7299999986</v>
      </c>
      <c r="BX32" s="308">
        <v>1260534.6500000006</v>
      </c>
      <c r="BY32" s="308">
        <v>20147343.370000012</v>
      </c>
      <c r="BZ32" s="308">
        <v>2581512.0450000004</v>
      </c>
      <c r="CA32" s="308">
        <v>126226.01999999919</v>
      </c>
      <c r="CB32" s="308">
        <v>7055697.780000004</v>
      </c>
      <c r="CC32" s="308">
        <v>6578170.0699999975</v>
      </c>
      <c r="CD32" s="308">
        <v>-1607427.8200000024</v>
      </c>
      <c r="CE32" s="308">
        <v>-607681.64999999723</v>
      </c>
      <c r="CF32" s="308">
        <v>1261963622</v>
      </c>
      <c r="CG32" s="308">
        <v>-4594880.2900000019</v>
      </c>
      <c r="CH32" s="308">
        <v>3507153.6499999953</v>
      </c>
      <c r="CI32" s="308">
        <v>5303446.6800000006</v>
      </c>
      <c r="CJ32" s="308">
        <v>23625390.879999999</v>
      </c>
      <c r="CK32" s="308">
        <v>13673972.350000005</v>
      </c>
      <c r="CL32" s="308">
        <v>10300514.559999997</v>
      </c>
      <c r="CM32" s="308">
        <v>-642616.52000000712</v>
      </c>
      <c r="CN32" s="308">
        <v>1235777.93</v>
      </c>
      <c r="CO32" s="308">
        <v>15184362.170000002</v>
      </c>
      <c r="CP32" s="308">
        <v>7397969.2700000005</v>
      </c>
      <c r="CQ32" s="308">
        <v>17063850.819999997</v>
      </c>
      <c r="CR32" s="308">
        <v>15706738.010000002</v>
      </c>
      <c r="CS32" s="308">
        <v>146238746.02999991</v>
      </c>
      <c r="CT32" s="308">
        <v>6270865.9200000046</v>
      </c>
      <c r="CU32" s="308">
        <v>640572.25999999442</v>
      </c>
      <c r="CV32" s="308">
        <v>404890.86000000301</v>
      </c>
      <c r="CW32" s="308">
        <v>11287970.629999995</v>
      </c>
      <c r="CX32" s="308">
        <v>3705106.5999999954</v>
      </c>
      <c r="CY32" s="308">
        <v>-1691406.8700000013</v>
      </c>
      <c r="CZ32" s="308">
        <v>-506628.62000000011</v>
      </c>
      <c r="DA32" s="308">
        <v>43808392.929999948</v>
      </c>
      <c r="DB32" s="308">
        <v>183170385.52000013</v>
      </c>
      <c r="DC32" s="308">
        <v>16392935.980000004</v>
      </c>
      <c r="DD32" s="308">
        <v>-744999.11999999534</v>
      </c>
      <c r="DE32" s="308">
        <v>-2850131.4200000018</v>
      </c>
      <c r="DF32" s="308">
        <v>-3908802.1599999946</v>
      </c>
      <c r="DG32" s="308">
        <v>-4589444.5000000009</v>
      </c>
      <c r="DH32" s="308">
        <v>-3980296.140000002</v>
      </c>
      <c r="DI32" s="308">
        <v>465540.62000000419</v>
      </c>
      <c r="DJ32" s="308">
        <v>968077126.64000022</v>
      </c>
      <c r="DK32" s="308">
        <v>8253329.356999997</v>
      </c>
      <c r="DL32" s="308">
        <v>30427577.850000001</v>
      </c>
      <c r="DM32" s="308">
        <v>20798987.789999992</v>
      </c>
      <c r="DN32" s="308">
        <v>6025670.349999994</v>
      </c>
      <c r="DO32" s="308">
        <v>-5097837.2500000037</v>
      </c>
      <c r="DP32" s="308">
        <v>68916937.529999956</v>
      </c>
      <c r="DQ32" s="308">
        <v>19964702.679999996</v>
      </c>
      <c r="DR32" s="308">
        <v>26413208.910000015</v>
      </c>
      <c r="DS32" s="308">
        <v>305260605.30000031</v>
      </c>
      <c r="DT32" s="308">
        <v>-19994564.989999995</v>
      </c>
      <c r="DU32" s="308">
        <v>13023818.919999991</v>
      </c>
      <c r="DV32" s="308">
        <v>15170803.969999978</v>
      </c>
      <c r="DW32" s="308">
        <v>2677043.6799999969</v>
      </c>
      <c r="DX32" s="308">
        <v>-12884954.030000001</v>
      </c>
      <c r="DY32" s="308">
        <v>4125638.6100000003</v>
      </c>
      <c r="DZ32" s="308">
        <v>1686579.9700000007</v>
      </c>
      <c r="EA32" s="308">
        <v>-8877043.120000001</v>
      </c>
      <c r="EB32" s="308">
        <v>813318.24999999418</v>
      </c>
      <c r="EC32" s="308">
        <v>-16976597.949999988</v>
      </c>
      <c r="ED32" s="308">
        <v>42032917.280000031</v>
      </c>
      <c r="EE32" s="308">
        <v>85219792.019999981</v>
      </c>
      <c r="EF32" s="308">
        <v>21448566.629999992</v>
      </c>
      <c r="EG32" s="308">
        <v>1656522.9900000042</v>
      </c>
      <c r="EH32" s="308">
        <v>14218019.749999994</v>
      </c>
      <c r="EI32" s="308">
        <v>-10635110.820000002</v>
      </c>
      <c r="EJ32" s="308">
        <v>-5965325.3399999915</v>
      </c>
      <c r="EK32" s="308">
        <v>-2889790.5799999996</v>
      </c>
      <c r="EL32" s="308">
        <v>782108.3899999992</v>
      </c>
      <c r="EM32" s="308">
        <v>50247181.539999932</v>
      </c>
      <c r="EN32" s="308">
        <v>447943.2599999985</v>
      </c>
      <c r="EO32" s="308">
        <v>-15113309.459999997</v>
      </c>
      <c r="EP32" s="308">
        <v>4860923.8899999997</v>
      </c>
      <c r="EQ32" s="308">
        <v>-2555662.3099999991</v>
      </c>
      <c r="ER32" s="308">
        <v>-609583.17999999912</v>
      </c>
      <c r="ES32" s="308">
        <v>-11263649.699999997</v>
      </c>
      <c r="ET32" s="308">
        <v>17381412.359999999</v>
      </c>
      <c r="EU32" s="308">
        <v>-5573455.7699999958</v>
      </c>
      <c r="EV32" s="308">
        <v>138988009.39999998</v>
      </c>
      <c r="EW32" s="308">
        <v>23064793.899999999</v>
      </c>
      <c r="EX32" s="308">
        <v>17820207.339999996</v>
      </c>
      <c r="EY32" s="308">
        <v>22746421.270000007</v>
      </c>
      <c r="EZ32" s="308">
        <v>40682851.86999999</v>
      </c>
      <c r="FA32" s="308">
        <v>4875091.09</v>
      </c>
      <c r="FB32" s="308">
        <v>9779771.9399999846</v>
      </c>
      <c r="FC32" s="308">
        <v>1592475.5200000005</v>
      </c>
      <c r="FD32" s="308">
        <v>16319211.329999998</v>
      </c>
      <c r="FE32" s="308">
        <v>7120812.7700000033</v>
      </c>
      <c r="FF32" s="308">
        <v>8779724.2199999969</v>
      </c>
      <c r="FG32" s="308">
        <v>9513322.9399999976</v>
      </c>
      <c r="FH32" s="308">
        <v>100279014.42000002</v>
      </c>
      <c r="FI32" s="308">
        <v>-2315225.6999999993</v>
      </c>
      <c r="FJ32" s="308">
        <v>-3358212.4400000004</v>
      </c>
      <c r="FK32" s="308">
        <v>567098.53000000073</v>
      </c>
      <c r="FL32" s="308">
        <v>2177398.959999999</v>
      </c>
      <c r="FM32" s="308">
        <v>16903141.15000001</v>
      </c>
      <c r="FN32" s="308">
        <v>329578.3400000009</v>
      </c>
      <c r="FO32" s="308">
        <v>3758764.419999999</v>
      </c>
      <c r="FP32" s="308">
        <v>992019224.71999967</v>
      </c>
      <c r="FQ32" s="308">
        <v>-3208283.0699999994</v>
      </c>
      <c r="FR32" s="308">
        <v>1248912.9000000057</v>
      </c>
      <c r="FS32" s="308">
        <v>-5978714.1600000085</v>
      </c>
      <c r="FT32" s="308">
        <v>3638905.8699999978</v>
      </c>
      <c r="FU32" s="308">
        <v>1234301.5200000003</v>
      </c>
      <c r="FV32" s="308">
        <v>13374450.150000002</v>
      </c>
      <c r="FW32" s="308">
        <v>-11360866.16</v>
      </c>
      <c r="FX32" s="308">
        <v>-5334223.9200000027</v>
      </c>
      <c r="FY32" s="308">
        <v>8697064.5200000051</v>
      </c>
      <c r="FZ32" s="308">
        <v>-18815279.72000001</v>
      </c>
      <c r="GA32" s="308">
        <v>-7947509.3000000045</v>
      </c>
      <c r="GB32" s="308">
        <v>-9397156.0300000012</v>
      </c>
      <c r="GC32" s="308">
        <v>5298342.6399999987</v>
      </c>
      <c r="GD32" s="308">
        <v>-4873753.6499999454</v>
      </c>
      <c r="GE32" s="308">
        <v>-68329.789999999834</v>
      </c>
      <c r="GF32" s="308">
        <v>-1818.3200000029938</v>
      </c>
      <c r="GG32" s="308">
        <v>-20749513.390000004</v>
      </c>
      <c r="GH32" s="308">
        <v>10366930.560000002</v>
      </c>
      <c r="GI32" s="308">
        <v>8384133.3200000003</v>
      </c>
      <c r="GJ32" s="308">
        <v>1936663.5300000005</v>
      </c>
      <c r="GK32" s="308">
        <v>19338271.75</v>
      </c>
      <c r="GL32" s="308">
        <v>-3326075.8000000003</v>
      </c>
      <c r="GM32" s="308">
        <v>2878383.6799999992</v>
      </c>
      <c r="GN32" s="308">
        <v>1026759.3399999992</v>
      </c>
      <c r="GO32" s="308">
        <v>94988.150000000169</v>
      </c>
      <c r="GP32" s="308">
        <v>64699896.530000001</v>
      </c>
      <c r="GQ32" s="308">
        <v>48136116.70000001</v>
      </c>
      <c r="GR32" s="308">
        <v>-1064501.7899999986</v>
      </c>
      <c r="GS32" s="308">
        <v>11335558.969999995</v>
      </c>
      <c r="GT32" s="308">
        <v>722560.37000000023</v>
      </c>
      <c r="GU32" s="308">
        <v>-2156573.4100000029</v>
      </c>
      <c r="GV32" s="308">
        <v>2922558.2399999946</v>
      </c>
      <c r="GW32" s="308">
        <v>384690.28999999876</v>
      </c>
      <c r="GX32" s="308">
        <v>4735163.7900000094</v>
      </c>
      <c r="GY32" s="308">
        <v>5227681.4699999988</v>
      </c>
      <c r="GZ32" s="308">
        <v>792899.92999999924</v>
      </c>
      <c r="HA32" s="308">
        <v>-7332629.1200000001</v>
      </c>
      <c r="HB32" s="308">
        <v>-64467778.189999849</v>
      </c>
      <c r="HC32" s="308">
        <v>91715886.390000001</v>
      </c>
      <c r="HD32" s="308">
        <v>73510918.510000005</v>
      </c>
      <c r="HE32" s="308">
        <v>-11458398.890000001</v>
      </c>
      <c r="HF32" s="308">
        <v>-8885396.950000003</v>
      </c>
      <c r="HG32" s="308">
        <v>32361544.389999993</v>
      </c>
      <c r="HH32" s="308">
        <v>9556845.3400000054</v>
      </c>
      <c r="HI32" s="308">
        <v>551304700.6700002</v>
      </c>
      <c r="HJ32" s="308">
        <v>54360830.780000024</v>
      </c>
      <c r="HK32" s="308">
        <v>87651758.360000014</v>
      </c>
      <c r="HL32" s="308">
        <v>115247548.37999998</v>
      </c>
      <c r="HM32" s="308">
        <v>2687523.3299999926</v>
      </c>
      <c r="HN32" s="308">
        <v>19010422.610000003</v>
      </c>
      <c r="HO32" s="308">
        <v>52627376.520000003</v>
      </c>
      <c r="HP32" s="308">
        <v>542216.80999999237</v>
      </c>
      <c r="HQ32" s="308">
        <v>445323839.20999956</v>
      </c>
      <c r="HR32" s="308">
        <v>-1940360.3300000259</v>
      </c>
      <c r="HS32" s="308">
        <v>5563000.570000005</v>
      </c>
      <c r="HT32" s="308">
        <v>5311555.9970000032</v>
      </c>
      <c r="HU32" s="308">
        <v>10075115.030000011</v>
      </c>
      <c r="HV32" s="308">
        <v>1935045.2900000003</v>
      </c>
      <c r="HW32" s="308">
        <v>35976321.450000003</v>
      </c>
      <c r="HX32" s="308">
        <v>-308993.28999999713</v>
      </c>
      <c r="HY32" s="308">
        <v>-926051.79999999888</v>
      </c>
      <c r="HZ32" s="308">
        <v>1416552.4099999995</v>
      </c>
      <c r="IA32" s="308">
        <v>3946442.7100000032</v>
      </c>
      <c r="IB32" s="308">
        <v>40434257.390000008</v>
      </c>
      <c r="IC32" s="308">
        <v>166149.69999999987</v>
      </c>
      <c r="ID32" s="308">
        <v>2252029.1399999997</v>
      </c>
      <c r="IE32" s="308">
        <v>4040.8500000022814</v>
      </c>
      <c r="IF32" s="308">
        <v>-163806.89000000153</v>
      </c>
      <c r="IG32" s="308">
        <v>189665722.36000001</v>
      </c>
      <c r="IH32" s="308">
        <v>53579440.839999966</v>
      </c>
      <c r="II32" s="308">
        <v>-5278761.5600000042</v>
      </c>
      <c r="IJ32" s="308">
        <v>-14176476.200000009</v>
      </c>
      <c r="IK32" s="308">
        <v>-26938299.540000003</v>
      </c>
      <c r="IL32" s="308">
        <v>149978.33999999971</v>
      </c>
      <c r="IM32" s="308">
        <v>9208117.7299999949</v>
      </c>
      <c r="IN32" s="308">
        <v>197322.69000000044</v>
      </c>
      <c r="IO32" s="308">
        <v>6991420.1099999985</v>
      </c>
      <c r="IP32" s="308">
        <v>-14158768.200000003</v>
      </c>
      <c r="IQ32" s="308">
        <v>24907782.98</v>
      </c>
      <c r="IR32" s="308">
        <v>-33121306.830000065</v>
      </c>
      <c r="IS32" s="308">
        <v>-45375425.970000036</v>
      </c>
      <c r="IT32" s="308">
        <v>24090344.229999997</v>
      </c>
      <c r="IU32" s="308">
        <v>12812621.569999997</v>
      </c>
      <c r="IV32" s="308">
        <v>31110532.609999996</v>
      </c>
      <c r="IW32" s="308">
        <v>5894316.4200000027</v>
      </c>
      <c r="IX32" s="308">
        <v>721806.40000000317</v>
      </c>
      <c r="IY32" s="308">
        <v>5088230.8099999968</v>
      </c>
      <c r="IZ32" s="308">
        <v>4370116.4699999988</v>
      </c>
      <c r="JA32" s="308">
        <v>-14607978.319999998</v>
      </c>
      <c r="JB32" s="308">
        <v>385311.17000000336</v>
      </c>
      <c r="JC32" s="308">
        <v>-8596341.4599999972</v>
      </c>
      <c r="JD32" s="308">
        <v>269361207.79999995</v>
      </c>
      <c r="JE32" s="308">
        <v>-34727124.830000013</v>
      </c>
      <c r="JF32" s="308">
        <v>-122620.5499999944</v>
      </c>
      <c r="JG32" s="308">
        <v>-3323448.4400000009</v>
      </c>
      <c r="JH32" s="308">
        <v>3927624.4499999974</v>
      </c>
      <c r="JI32" s="308">
        <v>4464308.9799999995</v>
      </c>
      <c r="JJ32" s="308">
        <v>96691856.669999987</v>
      </c>
      <c r="JK32" s="308">
        <v>-1059413.820000001</v>
      </c>
      <c r="JL32" s="308">
        <v>-11110077.449999994</v>
      </c>
      <c r="JM32" s="308">
        <v>23079774.239999998</v>
      </c>
      <c r="JN32" s="308">
        <v>2348521.2200000128</v>
      </c>
      <c r="JO32" s="308">
        <v>-16681978.049999997</v>
      </c>
      <c r="JP32" s="308">
        <v>-88223.500000002896</v>
      </c>
      <c r="JQ32" s="308">
        <v>255661894.87999985</v>
      </c>
      <c r="JR32" s="308">
        <v>78016109.489999965</v>
      </c>
      <c r="JS32" s="308">
        <v>15683232.829999996</v>
      </c>
      <c r="JT32" s="308">
        <v>5478508.6200000038</v>
      </c>
      <c r="JU32" s="308">
        <v>4161093.620000002</v>
      </c>
      <c r="JV32" s="308">
        <v>4097752.3500000043</v>
      </c>
      <c r="JW32" s="308">
        <v>19940397.330000009</v>
      </c>
      <c r="JX32" s="308">
        <v>8234169.6999999955</v>
      </c>
      <c r="JY32" s="308">
        <v>10501428.889999993</v>
      </c>
      <c r="JZ32" s="308">
        <v>340733.78999999678</v>
      </c>
      <c r="KA32" s="308">
        <v>16024282.000000009</v>
      </c>
      <c r="KB32" s="308">
        <v>11488438.68</v>
      </c>
      <c r="KC32" s="308">
        <v>-2877054.2199999988</v>
      </c>
      <c r="KD32" s="308">
        <v>405884.35000000079</v>
      </c>
      <c r="KE32" s="308">
        <v>7678593.0799999963</v>
      </c>
      <c r="KF32" s="308">
        <v>705784951.61999953</v>
      </c>
      <c r="KG32" s="308">
        <v>62697039.730000012</v>
      </c>
      <c r="KH32" s="308">
        <v>65672948.849999994</v>
      </c>
      <c r="KI32" s="308">
        <v>14476679.950000005</v>
      </c>
      <c r="KJ32" s="308">
        <v>28491453.59999999</v>
      </c>
      <c r="KK32" s="308">
        <v>95854159.269999981</v>
      </c>
      <c r="KL32" s="308">
        <v>68325061.73999998</v>
      </c>
      <c r="KM32" s="308">
        <v>16112634.260000005</v>
      </c>
      <c r="KN32" s="308">
        <v>3836108.7900000024</v>
      </c>
      <c r="KO32" s="308">
        <v>-11194712.290000038</v>
      </c>
      <c r="KP32" s="308">
        <v>20501975.049999993</v>
      </c>
      <c r="KQ32" s="308">
        <v>6865259.9400000097</v>
      </c>
      <c r="KR32" s="308">
        <v>18302163.5</v>
      </c>
      <c r="KS32" s="308">
        <v>11367511.030000009</v>
      </c>
      <c r="KT32" s="308">
        <v>12848141.230000008</v>
      </c>
      <c r="KU32" s="308">
        <v>-12049566.020000119</v>
      </c>
      <c r="KV32" s="308">
        <v>86690038.769999996</v>
      </c>
      <c r="KW32" s="308">
        <v>134446057.16999993</v>
      </c>
      <c r="KX32" s="308">
        <v>428999.06000000093</v>
      </c>
      <c r="KY32" s="308">
        <v>-6587679.2299999995</v>
      </c>
      <c r="KZ32" s="308">
        <v>5536035.3399999971</v>
      </c>
      <c r="LA32" s="308">
        <v>2647058.3300000187</v>
      </c>
      <c r="LB32" s="308">
        <v>-1776180.770000004</v>
      </c>
      <c r="LC32" s="308">
        <v>8927290.1099999957</v>
      </c>
      <c r="LD32" s="308">
        <v>-4362626.4700000016</v>
      </c>
      <c r="LE32" s="308">
        <v>522112103.58000004</v>
      </c>
      <c r="LF32" s="308">
        <v>14283692.810000001</v>
      </c>
      <c r="LG32" s="308">
        <v>48981207.229999982</v>
      </c>
      <c r="LH32" s="308">
        <v>11225699.97000001</v>
      </c>
      <c r="LI32" s="308">
        <v>36416668.019999988</v>
      </c>
      <c r="LJ32" s="308">
        <v>816941.21499999985</v>
      </c>
      <c r="LK32" s="308">
        <v>-2454366.0501999962</v>
      </c>
      <c r="LL32" s="308">
        <v>8984709.8249999974</v>
      </c>
      <c r="LM32" s="308">
        <v>7275467.379999999</v>
      </c>
      <c r="LN32" s="308">
        <v>-2710437.8599999943</v>
      </c>
      <c r="LO32" s="308">
        <v>-4733291.4200000009</v>
      </c>
      <c r="LP32" s="308">
        <v>-48659594.770000026</v>
      </c>
      <c r="LQ32" s="308">
        <v>7821833.0599999959</v>
      </c>
      <c r="LR32" s="308">
        <v>18486782.950000003</v>
      </c>
      <c r="LS32" s="308">
        <v>424660820.6500001</v>
      </c>
      <c r="LT32" s="308">
        <v>46977802.439999998</v>
      </c>
      <c r="LU32" s="308">
        <v>209563654.85999978</v>
      </c>
      <c r="LV32" s="308">
        <v>52605912.779999971</v>
      </c>
      <c r="LW32" s="308">
        <v>58258.209999998217</v>
      </c>
      <c r="LX32" s="308">
        <v>22013922.04000001</v>
      </c>
      <c r="LY32" s="308">
        <v>7822149.8500000006</v>
      </c>
      <c r="LZ32" s="308">
        <v>7172706.6499999771</v>
      </c>
      <c r="MA32" s="308">
        <v>3105893.7300000074</v>
      </c>
      <c r="MB32" s="308">
        <v>58873789.620000005</v>
      </c>
      <c r="MC32" s="308">
        <v>325340.30000000366</v>
      </c>
      <c r="MD32" s="308">
        <v>11781406.990000021</v>
      </c>
      <c r="ME32" s="308">
        <v>463119312.23999953</v>
      </c>
      <c r="MF32" s="308">
        <v>-5353040.0999999978</v>
      </c>
      <c r="MG32" s="308">
        <v>3985284.1200000043</v>
      </c>
      <c r="MH32" s="308">
        <v>-11624940.280000001</v>
      </c>
      <c r="MI32" s="308">
        <v>138555.23000000836</v>
      </c>
      <c r="MJ32" s="308">
        <v>-9422013.0499999989</v>
      </c>
      <c r="MK32" s="308">
        <v>-7103425.370000002</v>
      </c>
      <c r="ML32" s="308">
        <v>-4262069.160000002</v>
      </c>
      <c r="MM32" s="308">
        <v>-3259512.5600000038</v>
      </c>
      <c r="MN32" s="308">
        <v>168718.59000000448</v>
      </c>
      <c r="MO32" s="308">
        <v>-1652400.6700000057</v>
      </c>
      <c r="MP32" s="308">
        <v>2776203.0700000003</v>
      </c>
      <c r="MQ32" s="308">
        <v>276896697.12999994</v>
      </c>
      <c r="MR32" s="308">
        <v>14794211.930000018</v>
      </c>
      <c r="MS32" s="308">
        <v>79314208.359999999</v>
      </c>
      <c r="MT32" s="308">
        <v>1640308.2199999972</v>
      </c>
      <c r="MU32" s="308">
        <v>6096851.7300000098</v>
      </c>
      <c r="MV32" s="308">
        <v>45924222.390000015</v>
      </c>
      <c r="MW32" s="308">
        <v>75374992.800799996</v>
      </c>
      <c r="MX32" s="308">
        <v>-3201769.9099999992</v>
      </c>
      <c r="MY32" s="308">
        <v>6301606.0399999861</v>
      </c>
      <c r="MZ32" s="308">
        <v>3204049.6599999988</v>
      </c>
      <c r="NA32" s="308"/>
      <c r="NB32" s="308">
        <v>573312652.40000057</v>
      </c>
      <c r="NC32" s="308">
        <v>124513763.93999997</v>
      </c>
      <c r="ND32" s="308">
        <v>33182522.540000003</v>
      </c>
      <c r="NE32" s="308">
        <v>567155622.87000024</v>
      </c>
      <c r="NF32" s="308">
        <v>24201011.229999986</v>
      </c>
      <c r="NG32" s="308">
        <v>52813331.209999993</v>
      </c>
      <c r="NH32" s="308">
        <v>127006700.77000004</v>
      </c>
      <c r="NI32" s="308">
        <v>299322586.73999983</v>
      </c>
      <c r="NJ32" s="308">
        <v>12963298.160000002</v>
      </c>
      <c r="NK32" s="308">
        <v>33936402.989999957</v>
      </c>
      <c r="NL32" s="308">
        <v>44851130.25</v>
      </c>
      <c r="NM32" s="308">
        <v>27841018.260000013</v>
      </c>
      <c r="NN32" s="308">
        <v>102791275.63000008</v>
      </c>
      <c r="NO32" s="308">
        <v>10305547.11999999</v>
      </c>
      <c r="NP32" s="308">
        <v>3622961.0600000122</v>
      </c>
      <c r="NQ32" s="308">
        <v>4630813.9100000039</v>
      </c>
      <c r="NR32" s="308">
        <v>7368877.3799999896</v>
      </c>
      <c r="NS32" s="308">
        <v>3190636.3</v>
      </c>
      <c r="NT32" s="308">
        <v>1518111.5399999989</v>
      </c>
      <c r="NU32" s="308">
        <v>79971955.935000017</v>
      </c>
      <c r="NV32" s="308">
        <v>147301531.31000003</v>
      </c>
      <c r="NW32" s="308">
        <v>8460932.2599999998</v>
      </c>
      <c r="NX32" s="308">
        <v>2075131.6199999948</v>
      </c>
      <c r="NY32" s="308">
        <v>5440890.6800000006</v>
      </c>
      <c r="NZ32" s="308">
        <v>2605649.9799999879</v>
      </c>
      <c r="OA32" s="308">
        <v>256983.68000000133</v>
      </c>
      <c r="OB32" s="308">
        <v>910910816.32999933</v>
      </c>
      <c r="OC32" s="308">
        <v>-48736995.79999999</v>
      </c>
      <c r="OD32" s="308">
        <v>36254387.56000001</v>
      </c>
      <c r="OE32" s="308">
        <v>1403182.8399999852</v>
      </c>
      <c r="OF32" s="308">
        <v>7234899.7900000019</v>
      </c>
      <c r="OG32" s="308">
        <v>62929079.649999954</v>
      </c>
      <c r="OH32" s="308">
        <v>17988277.240000006</v>
      </c>
      <c r="OI32" s="308">
        <v>23188778.989999991</v>
      </c>
      <c r="OJ32" s="308">
        <v>41403866.20000001</v>
      </c>
      <c r="OK32" s="308">
        <v>212623713.20000029</v>
      </c>
      <c r="OL32" s="308">
        <v>67868447.549999952</v>
      </c>
      <c r="OM32" s="308">
        <v>276230170.36000007</v>
      </c>
      <c r="ON32" s="308">
        <v>48716592.769999988</v>
      </c>
      <c r="OO32" s="308">
        <v>26352496</v>
      </c>
      <c r="OP32" s="308">
        <v>67462833.75</v>
      </c>
      <c r="OQ32" s="308">
        <v>85177129.539999962</v>
      </c>
      <c r="OR32" s="308">
        <v>9605473.2599999849</v>
      </c>
      <c r="OS32" s="308">
        <v>15178669.99000001</v>
      </c>
      <c r="OT32" s="308">
        <v>13731523.460000006</v>
      </c>
      <c r="OU32" s="308">
        <v>4557150.3500000052</v>
      </c>
      <c r="OV32" s="308">
        <v>4010268.2700000172</v>
      </c>
      <c r="OW32" s="308">
        <v>20358700.389999997</v>
      </c>
      <c r="OX32" s="308">
        <v>7182235.8200000003</v>
      </c>
      <c r="OY32" s="308">
        <v>-6084599.629999999</v>
      </c>
      <c r="OZ32" s="308">
        <v>39509268.539999969</v>
      </c>
      <c r="PA32" s="308">
        <v>9358273.459999999</v>
      </c>
      <c r="PB32" s="308">
        <v>-36290383.143999994</v>
      </c>
      <c r="PC32" s="308">
        <v>1055196.5300000024</v>
      </c>
      <c r="PD32" s="308">
        <v>7371064.9999999991</v>
      </c>
      <c r="PE32" s="308">
        <v>18190668.280000001</v>
      </c>
      <c r="PF32" s="308">
        <v>-153751.27000000226</v>
      </c>
      <c r="PG32" s="308">
        <v>853644.75000000105</v>
      </c>
      <c r="PH32" s="308">
        <v>-7469122.2299999986</v>
      </c>
      <c r="PI32" s="308">
        <v>-12508385.949999997</v>
      </c>
      <c r="PJ32" s="308">
        <v>15838196.600000009</v>
      </c>
      <c r="PK32" s="308">
        <v>29144218.309999987</v>
      </c>
      <c r="PL32" s="308">
        <v>33539.949999999517</v>
      </c>
      <c r="PM32" s="308">
        <v>-36259054.560000002</v>
      </c>
      <c r="PN32" s="308">
        <v>706056.50999999989</v>
      </c>
      <c r="PO32" s="308">
        <v>159479.22999999981</v>
      </c>
      <c r="PP32" s="308"/>
      <c r="PQ32" s="308"/>
      <c r="PR32" s="308">
        <v>437959139.97000015</v>
      </c>
      <c r="PS32" s="308">
        <v>20702383.470000003</v>
      </c>
      <c r="PT32" s="308">
        <v>-5754197.6500000004</v>
      </c>
      <c r="PU32" s="308">
        <v>62794879.049999952</v>
      </c>
      <c r="PV32" s="308">
        <v>4925572.0700000115</v>
      </c>
      <c r="PW32" s="308">
        <v>-8027.1899999959169</v>
      </c>
      <c r="PX32" s="308">
        <v>31882945.920000065</v>
      </c>
      <c r="PY32" s="308">
        <v>22635581.419999998</v>
      </c>
      <c r="PZ32" s="308">
        <v>11701182.479999999</v>
      </c>
      <c r="QA32" s="308">
        <v>7060389.7099999962</v>
      </c>
      <c r="QB32" s="308">
        <v>-14577182.350000013</v>
      </c>
      <c r="QC32" s="308">
        <v>98683.800000002695</v>
      </c>
      <c r="QD32" s="308">
        <v>5381924.7299999986</v>
      </c>
      <c r="QE32" s="308">
        <v>64879242.109999985</v>
      </c>
      <c r="QF32" s="308">
        <v>21392059.889999978</v>
      </c>
      <c r="QG32" s="308">
        <v>61241016.24000001</v>
      </c>
      <c r="QH32" s="308">
        <v>-5460143.6500000032</v>
      </c>
      <c r="QI32" s="308">
        <v>-9383427.7799999993</v>
      </c>
      <c r="QJ32" s="308">
        <v>673977.85999999859</v>
      </c>
      <c r="QK32" s="308">
        <v>-35181465.100000009</v>
      </c>
      <c r="QL32" s="308">
        <v>-13128765.220000008</v>
      </c>
      <c r="QM32" s="308">
        <v>-330267.23000000376</v>
      </c>
      <c r="QN32" s="308"/>
      <c r="QO32" s="308"/>
      <c r="QP32" s="308"/>
      <c r="QQ32" s="308"/>
      <c r="QR32" s="308">
        <v>468532782.93000007</v>
      </c>
      <c r="QS32" s="308">
        <v>1403463.0100000023</v>
      </c>
      <c r="QT32" s="308">
        <v>-16701875.750000007</v>
      </c>
      <c r="QU32" s="308">
        <v>20552777.490000006</v>
      </c>
      <c r="QV32" s="308">
        <v>11505568.57</v>
      </c>
      <c r="QW32" s="308">
        <v>125234017.51000004</v>
      </c>
      <c r="QX32" s="308">
        <v>9969455.7000000067</v>
      </c>
      <c r="QY32" s="308">
        <v>5389281.4000000013</v>
      </c>
      <c r="QZ32" s="308">
        <v>94455860.290000021</v>
      </c>
      <c r="RA32" s="308">
        <v>3708400.8500000006</v>
      </c>
      <c r="RB32" s="308">
        <v>3704147.8599999975</v>
      </c>
      <c r="RC32" s="308"/>
      <c r="RD32" s="308"/>
      <c r="RE32" s="308">
        <v>312607112.66000009</v>
      </c>
      <c r="RF32" s="308">
        <v>3159895.9999999977</v>
      </c>
      <c r="RG32" s="308">
        <v>-12333865.080000006</v>
      </c>
      <c r="RH32" s="308">
        <v>61316319.099999964</v>
      </c>
      <c r="RI32" s="308">
        <v>-2344714.2599999998</v>
      </c>
      <c r="RJ32" s="308">
        <v>-11907734.809999999</v>
      </c>
      <c r="RK32" s="308">
        <v>-24851450.639999986</v>
      </c>
      <c r="RL32" s="308">
        <v>231406.7800000011</v>
      </c>
      <c r="RM32" s="308">
        <v>3176945.55</v>
      </c>
      <c r="RN32" s="308">
        <v>3414254.0500000021</v>
      </c>
      <c r="RO32" s="308">
        <v>23153253.669999972</v>
      </c>
      <c r="RP32" s="308">
        <v>13321743.83</v>
      </c>
      <c r="RQ32" s="308">
        <v>15105.140000000349</v>
      </c>
      <c r="RR32" s="308">
        <v>-23417116.149999999</v>
      </c>
      <c r="RS32" s="308">
        <v>700819.62999999512</v>
      </c>
      <c r="RT32" s="308">
        <v>412151.45000000013</v>
      </c>
      <c r="RU32" s="308">
        <v>-696516.26999999757</v>
      </c>
      <c r="RV32" s="308">
        <v>-1770247.9200000013</v>
      </c>
      <c r="RW32" s="308">
        <v>1204.4999999999181</v>
      </c>
      <c r="RX32" s="308">
        <v>-5840494.0100000007</v>
      </c>
      <c r="RY32" s="308">
        <v>186743577.10000005</v>
      </c>
      <c r="RZ32" s="308">
        <v>41291908.839999996</v>
      </c>
      <c r="SA32" s="308">
        <v>6660920.3599999985</v>
      </c>
      <c r="SB32" s="308">
        <v>1447365.9200000076</v>
      </c>
      <c r="SC32" s="308">
        <v>2464631.6199999992</v>
      </c>
      <c r="SD32" s="308">
        <v>6439270.4999999972</v>
      </c>
      <c r="SE32" s="308"/>
      <c r="SF32" s="308">
        <v>35033442.210000008</v>
      </c>
      <c r="SG32" s="308">
        <v>15066516.970000003</v>
      </c>
      <c r="SH32" s="308">
        <v>28793126.989999987</v>
      </c>
      <c r="SI32" s="308">
        <v>-18744683.949999996</v>
      </c>
      <c r="SJ32" s="308"/>
      <c r="SK32" s="308">
        <v>14690853.800000036</v>
      </c>
      <c r="SL32" s="308">
        <v>21433250.589999996</v>
      </c>
      <c r="SM32" s="308">
        <v>25746445.389999997</v>
      </c>
      <c r="SN32" s="308">
        <v>46791396.750000015</v>
      </c>
      <c r="SO32" s="308">
        <v>25892280.739999998</v>
      </c>
      <c r="SP32" s="308">
        <v>10328433.109999998</v>
      </c>
      <c r="SQ32" s="308">
        <v>9274881.7300000004</v>
      </c>
      <c r="SR32" s="308">
        <v>-9357490.129999999</v>
      </c>
      <c r="SS32" s="308">
        <v>61463345.229999892</v>
      </c>
      <c r="ST32" s="308">
        <v>7790247.7700000042</v>
      </c>
      <c r="SU32" s="308">
        <v>48947492.409999996</v>
      </c>
      <c r="SV32" s="308">
        <v>18293374.379999999</v>
      </c>
      <c r="SW32" s="308">
        <v>-2114561.1600000011</v>
      </c>
      <c r="SX32" s="308">
        <v>6410773.0699999984</v>
      </c>
      <c r="SY32" s="308">
        <v>21420640.120000001</v>
      </c>
      <c r="SZ32" s="308">
        <v>19599510.989999998</v>
      </c>
      <c r="TA32" s="308">
        <v>7234779.8100000052</v>
      </c>
      <c r="TB32" s="308">
        <v>-4787269.6300000008</v>
      </c>
      <c r="TC32" s="308">
        <v>21493138.099999994</v>
      </c>
      <c r="TD32" s="308">
        <v>2174378.9500000048</v>
      </c>
      <c r="TE32" s="308">
        <v>48871126.080000006</v>
      </c>
      <c r="TF32" s="308">
        <v>2466467.2199999988</v>
      </c>
      <c r="TG32" s="308">
        <v>97262523.979999945</v>
      </c>
      <c r="TH32" s="308">
        <v>13355991.170000002</v>
      </c>
      <c r="TI32" s="308">
        <v>20582441.109999999</v>
      </c>
      <c r="TJ32" s="308">
        <v>-193922.52000000223</v>
      </c>
      <c r="TK32" s="308">
        <v>-5721937.6700000009</v>
      </c>
      <c r="TL32" s="308">
        <v>-4751442.0899999961</v>
      </c>
      <c r="TM32" s="308">
        <v>-1172507.4000000008</v>
      </c>
      <c r="TN32" s="308">
        <v>6257616.3300000057</v>
      </c>
      <c r="TO32" s="308">
        <v>19422178.620000008</v>
      </c>
      <c r="TP32" s="308">
        <v>-9663696.459999999</v>
      </c>
      <c r="TQ32" s="308">
        <v>-21634211</v>
      </c>
      <c r="TR32" s="308">
        <v>7830601.2499999991</v>
      </c>
      <c r="TS32" s="308">
        <v>4892888.2300000042</v>
      </c>
      <c r="TT32" s="308">
        <v>44909.520000008473</v>
      </c>
      <c r="TU32" s="308">
        <v>5312114.5599999959</v>
      </c>
      <c r="TV32" s="308">
        <v>14383616.389999997</v>
      </c>
      <c r="TW32" s="308">
        <v>30067096.410000008</v>
      </c>
      <c r="TX32" s="308">
        <v>-3667380.8299999968</v>
      </c>
      <c r="TY32" s="308">
        <v>282186522.58999991</v>
      </c>
      <c r="TZ32" s="308">
        <v>10955302.359999985</v>
      </c>
      <c r="UA32" s="308">
        <v>-4152067.7600000007</v>
      </c>
      <c r="UB32" s="308">
        <v>-3690792.9800000018</v>
      </c>
      <c r="UC32" s="308">
        <v>-75628145.400000036</v>
      </c>
      <c r="UD32" s="308">
        <v>6308680.0600000033</v>
      </c>
      <c r="UE32" s="308">
        <v>-519460.28999999951</v>
      </c>
      <c r="UF32" s="308">
        <v>9887886.7200000007</v>
      </c>
      <c r="UG32" s="308">
        <v>17016115.720000006</v>
      </c>
      <c r="UH32" s="308">
        <v>18041018.469999991</v>
      </c>
      <c r="UI32" s="308">
        <v>-736592.34999999963</v>
      </c>
      <c r="UJ32" s="308">
        <v>58150.049999986906</v>
      </c>
      <c r="UK32" s="308">
        <v>-5737693.0700000087</v>
      </c>
      <c r="UL32" s="308">
        <v>2277423.5099999956</v>
      </c>
      <c r="UM32" s="308">
        <v>5996531.5200000014</v>
      </c>
      <c r="UN32" s="308">
        <v>1022909232.7899998</v>
      </c>
      <c r="UO32" s="308">
        <v>1971245.4899999991</v>
      </c>
      <c r="UP32" s="308">
        <v>-10709882.450000005</v>
      </c>
      <c r="UQ32" s="308">
        <v>-7435039.9400000013</v>
      </c>
      <c r="UR32" s="308">
        <v>-5346839.3299999973</v>
      </c>
      <c r="US32" s="308">
        <v>-1012885.2599999995</v>
      </c>
      <c r="UT32" s="308">
        <v>-17559863.050000001</v>
      </c>
      <c r="UU32" s="308">
        <v>2591150.5299999993</v>
      </c>
      <c r="UV32" s="308">
        <v>368914.23999999865</v>
      </c>
      <c r="UW32" s="308">
        <v>-2918260.9699999993</v>
      </c>
      <c r="UX32" s="308">
        <v>-6694648.5399999991</v>
      </c>
      <c r="UY32" s="308">
        <v>23906924.029999997</v>
      </c>
      <c r="UZ32" s="308">
        <v>16180016.690000001</v>
      </c>
      <c r="VA32" s="308">
        <v>-4960401.0099999877</v>
      </c>
      <c r="VB32" s="308">
        <v>8999069.6799999867</v>
      </c>
      <c r="VC32" s="308">
        <v>9450236.8300000019</v>
      </c>
      <c r="VD32" s="308">
        <v>1206909.9700000007</v>
      </c>
      <c r="VE32" s="308">
        <v>6763540.8899999987</v>
      </c>
      <c r="VF32" s="308">
        <v>5751352.3800000018</v>
      </c>
      <c r="VG32" s="308">
        <v>1180171.1000000003</v>
      </c>
      <c r="VH32" s="308">
        <v>9290182.9899999984</v>
      </c>
      <c r="VI32" s="308">
        <v>11795968.709999995</v>
      </c>
      <c r="VJ32" s="308">
        <v>30377996.649999864</v>
      </c>
      <c r="VK32" s="308">
        <v>194559.74000000054</v>
      </c>
      <c r="VL32" s="308">
        <v>24604790.329999991</v>
      </c>
      <c r="VM32" s="308">
        <v>12766728.620000005</v>
      </c>
      <c r="VN32" s="308">
        <v>78163593.25000003</v>
      </c>
      <c r="VO32" s="308">
        <v>11992040.430000009</v>
      </c>
      <c r="VP32" s="308">
        <v>1058104.2699999951</v>
      </c>
      <c r="VQ32" s="308">
        <v>5472694.6499999985</v>
      </c>
      <c r="VR32" s="308">
        <v>30000344.660000011</v>
      </c>
      <c r="VS32" s="308">
        <v>14799894.409999978</v>
      </c>
      <c r="VT32" s="308">
        <v>12201849.839999991</v>
      </c>
      <c r="VU32" s="308">
        <v>98959174.5</v>
      </c>
      <c r="VV32" s="308">
        <v>-3298683.3299999922</v>
      </c>
      <c r="VW32" s="308">
        <v>17500387.179999992</v>
      </c>
      <c r="VX32" s="308">
        <v>-5063691.6399999987</v>
      </c>
      <c r="VY32" s="308">
        <v>1945741085.2000003</v>
      </c>
      <c r="VZ32" s="308">
        <v>23202738.550000016</v>
      </c>
      <c r="WA32" s="308">
        <v>51353519.159999982</v>
      </c>
      <c r="WB32" s="308">
        <v>160659.04999999475</v>
      </c>
      <c r="WC32" s="308">
        <v>22916584.509999994</v>
      </c>
      <c r="WD32" s="308">
        <v>10094095.439999988</v>
      </c>
      <c r="WE32" s="308">
        <v>37646866.069999985</v>
      </c>
      <c r="WF32" s="308">
        <v>46948010.070000015</v>
      </c>
      <c r="WG32" s="308">
        <v>23713583.470000003</v>
      </c>
      <c r="WH32" s="308">
        <v>43418168.309999987</v>
      </c>
      <c r="WI32" s="308">
        <v>8926923.5100000054</v>
      </c>
      <c r="WJ32" s="308">
        <v>26894197.420000013</v>
      </c>
      <c r="WK32" s="308">
        <v>11702773.329999983</v>
      </c>
      <c r="WL32" s="308">
        <v>46981928.349999964</v>
      </c>
      <c r="WM32" s="308">
        <v>119701980.16</v>
      </c>
      <c r="WN32" s="308">
        <v>47268766.449999988</v>
      </c>
      <c r="WO32" s="308">
        <v>18081428.110000007</v>
      </c>
      <c r="WP32" s="308">
        <v>54915155.249999993</v>
      </c>
      <c r="WQ32" s="308">
        <v>4527845.9699999979</v>
      </c>
      <c r="WR32" s="308">
        <v>22402096.090000033</v>
      </c>
      <c r="WS32" s="308">
        <v>116711266.43999992</v>
      </c>
      <c r="WT32" s="308">
        <v>22152223.749999978</v>
      </c>
      <c r="WU32" s="308">
        <v>30641582.250000011</v>
      </c>
      <c r="WV32" s="308">
        <v>7874243.3559999978</v>
      </c>
      <c r="WW32" s="308">
        <v>6463115.7199999979</v>
      </c>
      <c r="WX32" s="308">
        <v>6934864.9199999943</v>
      </c>
      <c r="WY32" s="308">
        <v>21536425.220000003</v>
      </c>
      <c r="WZ32" s="308">
        <v>5759198.6499999966</v>
      </c>
      <c r="XA32" s="308">
        <v>83161263.320000008</v>
      </c>
      <c r="XB32" s="308">
        <v>15843383.739999998</v>
      </c>
      <c r="XC32" s="308">
        <v>11932785.918399999</v>
      </c>
      <c r="XD32" s="308">
        <v>11973895.480000002</v>
      </c>
      <c r="XE32" s="308">
        <v>12552340.050000004</v>
      </c>
      <c r="XF32" s="308">
        <v>594964456.01999986</v>
      </c>
      <c r="XG32" s="308">
        <v>20040694.750000011</v>
      </c>
      <c r="XH32" s="308">
        <v>97086779.480000019</v>
      </c>
      <c r="XI32" s="308">
        <v>108496974.87000003</v>
      </c>
      <c r="XJ32" s="308">
        <v>13301319.119999997</v>
      </c>
      <c r="XK32" s="308">
        <v>28106896.830000002</v>
      </c>
      <c r="XL32" s="308">
        <v>23421169.670000013</v>
      </c>
      <c r="XM32" s="308">
        <v>52259938.889999993</v>
      </c>
      <c r="XN32" s="308">
        <v>4934654.9599999981</v>
      </c>
      <c r="XO32" s="308">
        <v>90751311.540000036</v>
      </c>
      <c r="XP32" s="308">
        <v>29065439.269999992</v>
      </c>
      <c r="XQ32" s="308">
        <v>10179043.540000003</v>
      </c>
      <c r="XR32" s="308">
        <v>15386345.559999995</v>
      </c>
      <c r="XS32" s="308">
        <v>3689415.870000002</v>
      </c>
      <c r="XT32" s="308">
        <v>14635109.409999998</v>
      </c>
      <c r="XU32" s="308">
        <v>853829.51000000106</v>
      </c>
      <c r="XV32" s="308">
        <v>8146908.6699999971</v>
      </c>
      <c r="XW32" s="308">
        <v>11120572.619999999</v>
      </c>
      <c r="XX32" s="308">
        <v>4065108.5000000009</v>
      </c>
      <c r="XY32" s="308">
        <v>2564762.3900000006</v>
      </c>
      <c r="XZ32" s="308">
        <v>8321949.3100000015</v>
      </c>
      <c r="YA32" s="308">
        <v>24769121.279999997</v>
      </c>
      <c r="YB32" s="308">
        <v>25878991.289999999</v>
      </c>
      <c r="YC32" s="308">
        <v>592068134.28000021</v>
      </c>
      <c r="YD32" s="308">
        <v>33604850.469999999</v>
      </c>
      <c r="YE32" s="308">
        <v>26067213.281000022</v>
      </c>
      <c r="YF32" s="308">
        <v>43031385.719999999</v>
      </c>
      <c r="YG32" s="308">
        <v>21248259.800000008</v>
      </c>
      <c r="YH32" s="308">
        <v>36941392.820000015</v>
      </c>
      <c r="YI32" s="308">
        <v>-4499822.3100000098</v>
      </c>
      <c r="YJ32" s="308">
        <v>-7889594.6600000001</v>
      </c>
      <c r="YK32" s="308">
        <v>-19693968.900000002</v>
      </c>
      <c r="YL32" s="308">
        <v>18972566.870000008</v>
      </c>
      <c r="YM32" s="308">
        <v>36523822.030000009</v>
      </c>
      <c r="YN32" s="308">
        <v>6484783.7299999995</v>
      </c>
      <c r="YO32" s="308">
        <v>21937144.790000007</v>
      </c>
      <c r="YP32" s="308">
        <v>731356.05000000191</v>
      </c>
      <c r="YQ32" s="308">
        <v>39875100.229999997</v>
      </c>
      <c r="YR32" s="308">
        <v>57456360.68000003</v>
      </c>
      <c r="YS32" s="308">
        <v>12829241.860000001</v>
      </c>
      <c r="YT32" s="308">
        <v>158844073.07999995</v>
      </c>
      <c r="YU32" s="308">
        <v>1129910.1599999997</v>
      </c>
      <c r="YV32" s="308">
        <v>4164168.1599999978</v>
      </c>
      <c r="YW32" s="308">
        <v>-11662680.299999999</v>
      </c>
      <c r="YX32" s="308">
        <v>5179225.0100000035</v>
      </c>
      <c r="YY32" s="308">
        <v>125945.81000000163</v>
      </c>
      <c r="YZ32" s="308">
        <v>2667827.6399999973</v>
      </c>
      <c r="ZA32" s="308">
        <v>112438943.11999997</v>
      </c>
      <c r="ZB32" s="308">
        <v>10483819.730000002</v>
      </c>
      <c r="ZC32" s="308">
        <v>19452153.819999997</v>
      </c>
      <c r="ZD32" s="308">
        <v>10239527.019999994</v>
      </c>
      <c r="ZE32" s="308">
        <v>12319576.730000004</v>
      </c>
      <c r="ZF32" s="308">
        <v>9434.6600000010567</v>
      </c>
      <c r="ZG32" s="308">
        <v>3796101.4300000025</v>
      </c>
      <c r="ZH32" s="308">
        <v>9794645.3300000001</v>
      </c>
      <c r="ZI32" s="308">
        <v>-21922845.159999996</v>
      </c>
      <c r="ZJ32" s="308">
        <v>322704715.78999984</v>
      </c>
      <c r="ZK32" s="308">
        <v>14405833.220000003</v>
      </c>
      <c r="ZL32" s="308">
        <v>67130790.750000015</v>
      </c>
      <c r="ZM32" s="308">
        <v>291502736.16000009</v>
      </c>
      <c r="ZN32" s="308">
        <v>115586056.16999994</v>
      </c>
      <c r="ZO32" s="308">
        <v>22035454.289999995</v>
      </c>
      <c r="ZP32" s="308">
        <v>27141938.160000019</v>
      </c>
      <c r="ZQ32" s="308">
        <v>176991885.30000001</v>
      </c>
      <c r="ZR32" s="308">
        <v>338569881.6400001</v>
      </c>
      <c r="ZS32" s="308">
        <v>95477763.210000038</v>
      </c>
      <c r="ZT32" s="308">
        <v>21114493.789999999</v>
      </c>
      <c r="ZU32" s="308">
        <v>54334976.68999999</v>
      </c>
      <c r="ZV32" s="308">
        <v>24785455.160000015</v>
      </c>
      <c r="ZW32" s="308">
        <v>18109049.130000003</v>
      </c>
      <c r="ZX32" s="308">
        <v>5887305.719999996</v>
      </c>
      <c r="ZY32" s="308">
        <v>19563871.150000006</v>
      </c>
      <c r="ZZ32" s="308">
        <v>6372472.0699999938</v>
      </c>
      <c r="AAA32" s="308">
        <v>5193699.5039999997</v>
      </c>
      <c r="AAB32" s="308">
        <v>34876347.820000023</v>
      </c>
      <c r="AAC32" s="308">
        <v>11092573.583999982</v>
      </c>
      <c r="AAD32" s="308">
        <v>11900702.109999998</v>
      </c>
      <c r="AAE32" s="308">
        <v>23917869.239999995</v>
      </c>
      <c r="AAF32" s="308">
        <v>34870573.169999965</v>
      </c>
      <c r="AAG32" s="308">
        <v>10834990.909999993</v>
      </c>
      <c r="AAH32" s="308">
        <v>-2749659.8999999906</v>
      </c>
      <c r="AAI32" s="308">
        <v>3620336.1300000004</v>
      </c>
      <c r="AAJ32" s="308">
        <v>2416601.7000000002</v>
      </c>
      <c r="AAK32" s="308">
        <v>-10141463.490000004</v>
      </c>
      <c r="AAL32" s="308">
        <v>-1490402.8000000038</v>
      </c>
      <c r="AAM32" s="308">
        <v>1148353100.2499993</v>
      </c>
      <c r="AAN32" s="308">
        <v>1134766.1900000048</v>
      </c>
      <c r="AAO32" s="308">
        <v>-5125346.3500000024</v>
      </c>
      <c r="AAP32" s="308">
        <v>16580797.260000017</v>
      </c>
      <c r="AAQ32" s="308">
        <v>37632384.769999996</v>
      </c>
      <c r="AAR32" s="308">
        <v>29135553.56000001</v>
      </c>
      <c r="AAS32" s="308">
        <v>26259285.39999998</v>
      </c>
      <c r="AAT32" s="308">
        <v>53472469.99000001</v>
      </c>
      <c r="AAU32" s="308">
        <v>34694283.299999997</v>
      </c>
      <c r="AAV32" s="308">
        <v>4611306.6100000031</v>
      </c>
      <c r="AAW32" s="308">
        <v>17344578.57</v>
      </c>
      <c r="AAX32" s="308">
        <v>2725526.090000025</v>
      </c>
      <c r="AAY32" s="308">
        <v>18334643.940000005</v>
      </c>
      <c r="AAZ32" s="308">
        <v>-3631608.18</v>
      </c>
      <c r="ABA32" s="308">
        <v>10996909.629999993</v>
      </c>
      <c r="ABB32" s="308">
        <v>-8533068.8399999961</v>
      </c>
      <c r="ABC32" s="308">
        <v>9003175.8699999992</v>
      </c>
      <c r="ABD32" s="308">
        <v>14795410.990000004</v>
      </c>
      <c r="ABE32" s="308">
        <v>4228983.9699999988</v>
      </c>
      <c r="ABF32" s="308">
        <v>60760612.889999978</v>
      </c>
      <c r="ABG32" s="308">
        <v>-3185249.5499999588</v>
      </c>
      <c r="ABH32" s="308">
        <v>12990208.339999996</v>
      </c>
      <c r="ABI32" s="308">
        <v>3438820.7700000014</v>
      </c>
      <c r="ABJ32" s="308">
        <v>1220337.7300000016</v>
      </c>
      <c r="ABK32" s="308">
        <v>25189681.430000003</v>
      </c>
      <c r="ABL32" s="308">
        <v>10775195.609999999</v>
      </c>
      <c r="ABM32" s="308">
        <v>121361974.45999987</v>
      </c>
      <c r="ABN32" s="308">
        <v>51943491.600000009</v>
      </c>
      <c r="ABO32" s="308">
        <v>17117446.610000007</v>
      </c>
      <c r="ABP32" s="308">
        <v>42462316.000000007</v>
      </c>
      <c r="ABQ32" s="308">
        <v>6106791.8500000006</v>
      </c>
      <c r="ABR32" s="308">
        <v>12182357.789999999</v>
      </c>
      <c r="ABS32" s="308">
        <v>1238007.390000002</v>
      </c>
      <c r="ABT32" s="308">
        <v>3053687.1900000055</v>
      </c>
      <c r="ABU32" s="308">
        <v>15745555.870000003</v>
      </c>
      <c r="ABV32" s="308">
        <v>174012990.72999984</v>
      </c>
      <c r="ABW32" s="308">
        <v>37905210.280000001</v>
      </c>
      <c r="ABX32" s="308">
        <v>31069338.289999992</v>
      </c>
      <c r="ABY32" s="308">
        <v>11127700.969999993</v>
      </c>
      <c r="ABZ32" s="308">
        <v>12524259.449999999</v>
      </c>
      <c r="ACA32" s="308">
        <v>-9179307.3900000174</v>
      </c>
      <c r="ACB32" s="308">
        <v>-671289.07999999961</v>
      </c>
      <c r="ACC32" s="308">
        <v>-893093.97300000116</v>
      </c>
      <c r="ACD32" s="308">
        <v>614842.28000000084</v>
      </c>
      <c r="ACE32" s="308"/>
      <c r="ACF32" s="308">
        <v>4580495.1099999994</v>
      </c>
      <c r="ACG32" s="308">
        <v>766379969.94000006</v>
      </c>
      <c r="ACH32" s="308">
        <v>4956204.6799999988</v>
      </c>
      <c r="ACI32" s="308">
        <v>-7387544.8800000008</v>
      </c>
      <c r="ACJ32" s="308">
        <v>-22062268.670000009</v>
      </c>
      <c r="ACK32" s="308">
        <v>18912420.48</v>
      </c>
      <c r="ACL32" s="308">
        <v>-34212078.989999995</v>
      </c>
      <c r="ACM32" s="308">
        <v>80259769.35999997</v>
      </c>
      <c r="ACN32" s="308">
        <v>54042143.600000031</v>
      </c>
      <c r="ACO32" s="308">
        <v>17072940.000000022</v>
      </c>
      <c r="ACP32" s="308">
        <v>-7854698.6700000009</v>
      </c>
      <c r="ACQ32" s="308">
        <v>-4496495.6800000006</v>
      </c>
      <c r="ACR32" s="308">
        <v>-13934308.000000004</v>
      </c>
      <c r="ACS32" s="308">
        <v>6580098.1399999941</v>
      </c>
      <c r="ACT32" s="308">
        <v>119038232.28999998</v>
      </c>
      <c r="ACU32" s="308"/>
      <c r="ACV32" s="308">
        <v>18769278.159999996</v>
      </c>
      <c r="ACW32" s="308">
        <v>9575615.3799999952</v>
      </c>
      <c r="ACX32" s="308">
        <v>-6638417.0000000009</v>
      </c>
      <c r="ACY32" s="308">
        <v>1729064.7799999979</v>
      </c>
      <c r="ACZ32" s="308"/>
      <c r="ADA32" s="308">
        <v>7304862.0905999979</v>
      </c>
      <c r="ADB32" s="308">
        <v>3987572.0299999984</v>
      </c>
      <c r="ADC32" s="308">
        <v>31384858.439999998</v>
      </c>
      <c r="ADD32" s="308">
        <v>-3709906.7799999798</v>
      </c>
      <c r="ADE32" s="308">
        <v>117252875.90999992</v>
      </c>
      <c r="ADF32" s="308">
        <v>-7283188.9100000011</v>
      </c>
      <c r="ADG32" s="308">
        <v>-1240837.0500000021</v>
      </c>
      <c r="ADH32" s="308">
        <v>-2342580.069999997</v>
      </c>
      <c r="ADI32" s="308">
        <v>-2173444.9699999988</v>
      </c>
      <c r="ADJ32" s="308">
        <v>5556867.2899999963</v>
      </c>
      <c r="ADK32" s="308">
        <v>-1437400.4500000002</v>
      </c>
      <c r="ADL32" s="308">
        <v>2065420.9800000067</v>
      </c>
      <c r="ADM32" s="308">
        <v>180308270.49000004</v>
      </c>
      <c r="ADN32" s="308">
        <v>82256637.669999972</v>
      </c>
      <c r="ADO32" s="308">
        <v>15527977.209999977</v>
      </c>
      <c r="ADP32" s="308">
        <v>-10707524.729999973</v>
      </c>
      <c r="ADQ32" s="308">
        <v>-1653411.149999999</v>
      </c>
      <c r="ADR32" s="308">
        <v>40437.560000001075</v>
      </c>
      <c r="ADS32" s="308">
        <v>32780753.63000001</v>
      </c>
      <c r="ADT32" s="308">
        <v>446377.43000000023</v>
      </c>
      <c r="ADU32" s="308">
        <v>297937289.59999973</v>
      </c>
      <c r="ADV32" s="308">
        <v>35815561.490000032</v>
      </c>
      <c r="ADW32" s="308">
        <v>-9768966.7500000075</v>
      </c>
      <c r="ADX32" s="308">
        <v>-3547404.8400000022</v>
      </c>
      <c r="ADY32" s="308">
        <v>3713201.5099999956</v>
      </c>
      <c r="ADZ32" s="308">
        <v>11426140.739999995</v>
      </c>
      <c r="AEA32" s="308">
        <v>-1722533.3199999996</v>
      </c>
      <c r="AEB32" s="308">
        <v>-8586432.4899999965</v>
      </c>
      <c r="AEC32" s="308">
        <v>-2910813.3600000027</v>
      </c>
      <c r="AED32" s="308">
        <v>14918036.489999998</v>
      </c>
      <c r="AEE32" s="308">
        <v>26273590.030000001</v>
      </c>
      <c r="AEF32" s="308">
        <v>18983943.290000018</v>
      </c>
      <c r="AEG32" s="308">
        <v>14888360.000000002</v>
      </c>
      <c r="AEH32" s="308">
        <v>-2445865.069999997</v>
      </c>
      <c r="AEI32" s="308">
        <v>-6582464.0199999958</v>
      </c>
      <c r="AEJ32" s="308">
        <v>4231291.5799999889</v>
      </c>
      <c r="AEK32" s="308">
        <v>338845.05600000243</v>
      </c>
      <c r="AEL32" s="308">
        <v>-11644914.560000017</v>
      </c>
      <c r="AEM32" s="308">
        <v>2726162.2299999977</v>
      </c>
      <c r="AEN32" s="308">
        <v>-1341616.1800000009</v>
      </c>
      <c r="AEO32" s="308">
        <v>294049113.99999982</v>
      </c>
      <c r="AEP32" s="308">
        <v>35111457.630000018</v>
      </c>
      <c r="AEQ32" s="308">
        <v>3755632.8399999985</v>
      </c>
      <c r="AER32" s="308">
        <v>10201666.470000001</v>
      </c>
      <c r="AES32" s="308">
        <v>5589383.6599999964</v>
      </c>
      <c r="AET32" s="308">
        <v>-6516040.7099999897</v>
      </c>
      <c r="AEU32" s="308">
        <v>9268279.4399999995</v>
      </c>
      <c r="AEV32" s="308">
        <v>-7350437.0200000005</v>
      </c>
      <c r="AEW32" s="308">
        <v>410198.80999999831</v>
      </c>
      <c r="AEX32" s="308">
        <v>-914381.75999999873</v>
      </c>
      <c r="AEY32" s="308">
        <v>82851406.239999965</v>
      </c>
      <c r="AEZ32" s="308">
        <v>89179223.258000031</v>
      </c>
      <c r="AFA32" s="308">
        <v>60038143.43999999</v>
      </c>
      <c r="AFB32" s="308">
        <v>25851802.629999988</v>
      </c>
      <c r="AFC32" s="308">
        <v>38677261.890000001</v>
      </c>
      <c r="AFD32" s="308"/>
      <c r="AFE32" s="308">
        <v>10756931.090000005</v>
      </c>
      <c r="AFF32" s="308">
        <v>24458060.010000013</v>
      </c>
      <c r="AFG32" s="308">
        <v>29765449.439999998</v>
      </c>
      <c r="AFH32" s="308">
        <v>9579881.5200000051</v>
      </c>
      <c r="AFI32" s="308">
        <v>6871034.6699999981</v>
      </c>
      <c r="AFJ32" s="308">
        <v>3659011.0399999972</v>
      </c>
      <c r="AFK32" s="308">
        <v>4298644.5400000121</v>
      </c>
      <c r="AFL32" s="308">
        <v>182410332.36000004</v>
      </c>
      <c r="AFM32" s="308">
        <v>-13260088.849999992</v>
      </c>
      <c r="AFN32" s="308">
        <v>16500364.219999999</v>
      </c>
      <c r="AFO32" s="308">
        <v>-3558745.3400000008</v>
      </c>
      <c r="AFP32" s="308">
        <v>15592825.870000008</v>
      </c>
      <c r="AFQ32" s="308">
        <v>17079806.61999999</v>
      </c>
      <c r="AFR32" s="308">
        <v>4663066.9999999991</v>
      </c>
      <c r="AFS32" s="308">
        <v>735137.13999999675</v>
      </c>
      <c r="AFT32" s="308">
        <v>-3404015.9200000004</v>
      </c>
      <c r="AFU32" s="308">
        <v>-8463708.2700000033</v>
      </c>
      <c r="AFV32" s="308">
        <v>-3186939.920000006</v>
      </c>
      <c r="AFW32" s="308">
        <v>14971391.290000003</v>
      </c>
      <c r="AFX32" s="308">
        <v>79608329.999999896</v>
      </c>
      <c r="AFY32" s="308">
        <v>2919673.3900000029</v>
      </c>
      <c r="AFZ32" s="308">
        <v>-11660442.839999998</v>
      </c>
      <c r="AGA32" s="308">
        <v>1761200.2799999998</v>
      </c>
      <c r="AGB32" s="308">
        <v>366112.51000001235</v>
      </c>
      <c r="AGC32" s="308">
        <v>4145507.5349999974</v>
      </c>
      <c r="AGD32" s="308">
        <v>-1807550.1199999992</v>
      </c>
      <c r="AGE32" s="308">
        <v>-9828882.6699999981</v>
      </c>
      <c r="AGF32" s="308">
        <v>-1183245.8200000017</v>
      </c>
      <c r="AGG32" s="308">
        <v>-5935952.3700000038</v>
      </c>
      <c r="AGH32" s="308">
        <v>3030483.2000000016</v>
      </c>
      <c r="AGI32" s="308">
        <v>359744778.62000018</v>
      </c>
      <c r="AGJ32" s="308">
        <v>1310548.2799999975</v>
      </c>
      <c r="AGK32" s="308">
        <v>15329184.480000015</v>
      </c>
      <c r="AGL32" s="308">
        <v>5215152.8299999991</v>
      </c>
      <c r="AGM32" s="308">
        <v>28026896.759999983</v>
      </c>
      <c r="AGN32" s="308">
        <v>24435179.020000014</v>
      </c>
      <c r="AGO32" s="308">
        <v>9056422.0400000047</v>
      </c>
      <c r="AGP32" s="308">
        <v>24496269.52</v>
      </c>
      <c r="AGQ32" s="308">
        <v>247319544.74999988</v>
      </c>
      <c r="AGR32" s="308">
        <v>-30751793.91999983</v>
      </c>
      <c r="AGS32" s="308">
        <v>-6715759.29</v>
      </c>
      <c r="AGT32" s="308">
        <v>15585557.489999996</v>
      </c>
      <c r="AGU32" s="308">
        <v>33544190.369999975</v>
      </c>
      <c r="AGV32" s="308">
        <v>18269583.049999997</v>
      </c>
      <c r="AGW32" s="308">
        <v>8162925.120000001</v>
      </c>
      <c r="AGX32" s="308">
        <v>3564806.9799999939</v>
      </c>
      <c r="AGY32" s="308">
        <v>-1649985.7399999998</v>
      </c>
      <c r="AGZ32" s="308">
        <v>-17295057.669999994</v>
      </c>
      <c r="AHA32" s="308">
        <v>43732908.089999996</v>
      </c>
      <c r="AHB32" s="308">
        <v>-6192684.1100000003</v>
      </c>
      <c r="AHC32" s="308">
        <v>4637215.0599999912</v>
      </c>
      <c r="AHD32" s="308">
        <v>4692180.3100000042</v>
      </c>
      <c r="AHE32" s="308">
        <v>3031405.2700000047</v>
      </c>
      <c r="AHF32" s="308">
        <v>-9451420.120000001</v>
      </c>
      <c r="AHG32" s="308">
        <v>-8880198.9499999974</v>
      </c>
      <c r="AHH32" s="308">
        <v>18822752.619999949</v>
      </c>
      <c r="AHI32" s="308">
        <v>1268913.7300000009</v>
      </c>
      <c r="AHJ32" s="308">
        <v>-1332751.1100000001</v>
      </c>
      <c r="AHK32" s="308">
        <v>-5017981.17</v>
      </c>
      <c r="AHL32" s="308">
        <v>536849.77999999712</v>
      </c>
      <c r="AHM32" s="308">
        <v>1215015.3799999992</v>
      </c>
      <c r="AHN32" s="308">
        <v>-9746603.4499999974</v>
      </c>
      <c r="AHO32" s="308">
        <v>35209542653.820625</v>
      </c>
    </row>
    <row r="33" spans="1:899" ht="21" x14ac:dyDescent="0.4">
      <c r="A33" s="297" t="s">
        <v>44</v>
      </c>
      <c r="B33" s="297" t="s">
        <v>2295</v>
      </c>
      <c r="C33" s="308">
        <v>513003636.82999998</v>
      </c>
      <c r="D33" s="308">
        <v>9396955.6999999993</v>
      </c>
      <c r="E33" s="308">
        <v>37452527.380000003</v>
      </c>
      <c r="F33" s="308">
        <v>6322541.7000000002</v>
      </c>
      <c r="G33" s="308">
        <v>122079020.52000001</v>
      </c>
      <c r="H33" s="308">
        <v>3978853.71</v>
      </c>
      <c r="I33" s="308">
        <v>270431980.85000002</v>
      </c>
      <c r="J33" s="308">
        <v>113608099.14</v>
      </c>
      <c r="K33" s="308">
        <v>61057512.910000004</v>
      </c>
      <c r="L33" s="308">
        <v>9823517.5</v>
      </c>
      <c r="M33" s="308">
        <v>15549720.620000001</v>
      </c>
      <c r="N33" s="308">
        <v>13258545.449999999</v>
      </c>
      <c r="O33" s="308">
        <v>83080700.489999995</v>
      </c>
      <c r="P33" s="308">
        <v>7810375.8499999996</v>
      </c>
      <c r="Q33" s="308">
        <v>5394369.2800000003</v>
      </c>
      <c r="R33" s="308">
        <v>15814128.029999999</v>
      </c>
      <c r="S33" s="308">
        <v>9281240.1699999999</v>
      </c>
      <c r="T33" s="308">
        <v>2357655.14</v>
      </c>
      <c r="U33" s="308">
        <v>241994594.22000003</v>
      </c>
      <c r="V33" s="308">
        <v>36126420.409999996</v>
      </c>
      <c r="W33" s="308">
        <v>16520844.459999999</v>
      </c>
      <c r="X33" s="308">
        <v>94184787.229999989</v>
      </c>
      <c r="Y33" s="308">
        <v>6198127.1499999994</v>
      </c>
      <c r="Z33" s="308">
        <v>24394963.529999997</v>
      </c>
      <c r="AA33" s="308">
        <v>5953893.4500000011</v>
      </c>
      <c r="AB33" s="308">
        <v>75398313.479999989</v>
      </c>
      <c r="AC33" s="308">
        <v>64593402.089999996</v>
      </c>
      <c r="AD33" s="308">
        <v>5578551.3600000003</v>
      </c>
      <c r="AE33" s="308">
        <v>54081279.849999994</v>
      </c>
      <c r="AF33" s="308">
        <v>15162745.529999999</v>
      </c>
      <c r="AG33" s="308">
        <v>37790233.319999993</v>
      </c>
      <c r="AH33" s="308">
        <v>24860729.43</v>
      </c>
      <c r="AI33" s="308">
        <v>16633643.919999998</v>
      </c>
      <c r="AJ33" s="308">
        <v>9240086.0799999982</v>
      </c>
      <c r="AK33" s="308">
        <v>50338834.780000001</v>
      </c>
      <c r="AL33" s="308">
        <v>18186131.5</v>
      </c>
      <c r="AM33" s="308">
        <v>87432522.080000013</v>
      </c>
      <c r="AN33" s="308">
        <v>11409364.969999999</v>
      </c>
      <c r="AO33" s="308">
        <v>9058426.9700000007</v>
      </c>
      <c r="AP33" s="308">
        <v>3867416.37</v>
      </c>
      <c r="AQ33" s="308">
        <v>1057639.2000000002</v>
      </c>
      <c r="AR33" s="308">
        <v>1951329.17</v>
      </c>
      <c r="AS33" s="308">
        <v>219209225.99000001</v>
      </c>
      <c r="AT33" s="308">
        <v>2412818.86</v>
      </c>
      <c r="AU33" s="308">
        <v>2551993.0300000003</v>
      </c>
      <c r="AV33" s="308">
        <v>6341937.9999999991</v>
      </c>
      <c r="AW33" s="308">
        <v>6800364.5700000003</v>
      </c>
      <c r="AX33" s="308">
        <v>7755220.2399999993</v>
      </c>
      <c r="AY33" s="308">
        <v>10655332.16</v>
      </c>
      <c r="AZ33" s="308">
        <v>13670586.100000001</v>
      </c>
      <c r="BA33" s="308">
        <v>3770906.9999999995</v>
      </c>
      <c r="BB33" s="308">
        <v>3382936.9099999997</v>
      </c>
      <c r="BC33" s="308">
        <v>6605856.3399999999</v>
      </c>
      <c r="BD33" s="308">
        <v>5865631.8799999999</v>
      </c>
      <c r="BE33" s="308">
        <v>18502401.950000003</v>
      </c>
      <c r="BF33" s="308">
        <v>929649.24</v>
      </c>
      <c r="BG33" s="308">
        <v>29110092.899999999</v>
      </c>
      <c r="BH33" s="308">
        <v>51426054.640000008</v>
      </c>
      <c r="BI33" s="308">
        <v>67889652.640000001</v>
      </c>
      <c r="BJ33" s="308">
        <v>8438809.1499999985</v>
      </c>
      <c r="BK33" s="308">
        <v>3626294.26</v>
      </c>
      <c r="BL33" s="308">
        <v>4979058.63</v>
      </c>
      <c r="BM33" s="308">
        <v>4437389.1499999994</v>
      </c>
      <c r="BN33" s="308">
        <v>6181642.0999999996</v>
      </c>
      <c r="BO33" s="308"/>
      <c r="BP33" s="308"/>
      <c r="BQ33" s="308">
        <v>220844954.57000005</v>
      </c>
      <c r="BR33" s="308">
        <v>9271255.2800000012</v>
      </c>
      <c r="BS33" s="308">
        <v>5406275.9199999999</v>
      </c>
      <c r="BT33" s="308">
        <v>7197351.8200000003</v>
      </c>
      <c r="BU33" s="308">
        <v>9236317.1400000006</v>
      </c>
      <c r="BV33" s="308">
        <v>10080376.59</v>
      </c>
      <c r="BW33" s="308">
        <v>6435778.1400000006</v>
      </c>
      <c r="BX33" s="308">
        <v>8251204.0599999996</v>
      </c>
      <c r="BY33" s="308">
        <v>44511419.309999995</v>
      </c>
      <c r="BZ33" s="308">
        <v>3441376.17</v>
      </c>
      <c r="CA33" s="308">
        <v>6531719.7400000002</v>
      </c>
      <c r="CB33" s="308">
        <v>20326079.989999998</v>
      </c>
      <c r="CC33" s="308">
        <v>9893302.2799999993</v>
      </c>
      <c r="CD33" s="308">
        <v>6164214.6900000004</v>
      </c>
      <c r="CE33" s="308">
        <v>7966783.6399999997</v>
      </c>
      <c r="CF33" s="308">
        <v>1025959217.27</v>
      </c>
      <c r="CG33" s="308">
        <v>5471275.0099999998</v>
      </c>
      <c r="CH33" s="308">
        <v>18283108.16</v>
      </c>
      <c r="CI33" s="308">
        <v>7761825.3700000001</v>
      </c>
      <c r="CJ33" s="308">
        <v>25175768.309999999</v>
      </c>
      <c r="CK33" s="308">
        <v>17365135.16</v>
      </c>
      <c r="CL33" s="308">
        <v>17975661.309999999</v>
      </c>
      <c r="CM33" s="308">
        <v>18053243.890000001</v>
      </c>
      <c r="CN33" s="308">
        <v>2747518.2800000003</v>
      </c>
      <c r="CO33" s="308">
        <v>24897983.850000001</v>
      </c>
      <c r="CP33" s="308">
        <v>13311260.819999998</v>
      </c>
      <c r="CQ33" s="308">
        <v>23918740.620000001</v>
      </c>
      <c r="CR33" s="308">
        <v>18240122.280000001</v>
      </c>
      <c r="CS33" s="308">
        <v>112383474.91</v>
      </c>
      <c r="CT33" s="308">
        <v>15536476.59</v>
      </c>
      <c r="CU33" s="308">
        <v>12381656.450000001</v>
      </c>
      <c r="CV33" s="308">
        <v>8336160.2100000009</v>
      </c>
      <c r="CW33" s="308">
        <v>8973302.8300000001</v>
      </c>
      <c r="CX33" s="308">
        <v>9988095.5800000001</v>
      </c>
      <c r="CY33" s="308">
        <v>7761135.2700000005</v>
      </c>
      <c r="CZ33" s="308">
        <v>8163711.3899999997</v>
      </c>
      <c r="DA33" s="308">
        <v>76282254.640000001</v>
      </c>
      <c r="DB33" s="308">
        <v>244471170.63999999</v>
      </c>
      <c r="DC33" s="308">
        <v>15906164.76</v>
      </c>
      <c r="DD33" s="308">
        <v>4474467.95</v>
      </c>
      <c r="DE33" s="308">
        <v>4478104.24</v>
      </c>
      <c r="DF33" s="308">
        <v>11379938.660000002</v>
      </c>
      <c r="DG33" s="308">
        <v>5673061.71</v>
      </c>
      <c r="DH33" s="308">
        <v>9788823.9399999995</v>
      </c>
      <c r="DI33" s="308">
        <v>8305935.2800000003</v>
      </c>
      <c r="DJ33" s="308">
        <v>1051145779.9399999</v>
      </c>
      <c r="DK33" s="308">
        <v>12380947.859999999</v>
      </c>
      <c r="DL33" s="308">
        <v>51740443.009999998</v>
      </c>
      <c r="DM33" s="308">
        <v>20361708.880000003</v>
      </c>
      <c r="DN33" s="308">
        <v>10439637.42</v>
      </c>
      <c r="DO33" s="308">
        <v>7968737.1799999997</v>
      </c>
      <c r="DP33" s="308">
        <v>70575877.629999995</v>
      </c>
      <c r="DQ33" s="308">
        <v>25396373.579999998</v>
      </c>
      <c r="DR33" s="308">
        <v>47226266.670000002</v>
      </c>
      <c r="DS33" s="308">
        <v>279637151.44999999</v>
      </c>
      <c r="DT33" s="308">
        <v>5199600.45</v>
      </c>
      <c r="DU33" s="308">
        <v>17781309.140000001</v>
      </c>
      <c r="DV33" s="308">
        <v>18873162.309999999</v>
      </c>
      <c r="DW33" s="308">
        <v>6780717.8600000003</v>
      </c>
      <c r="DX33" s="308">
        <v>889090.26</v>
      </c>
      <c r="DY33" s="308">
        <v>15271547.920000002</v>
      </c>
      <c r="DZ33" s="308">
        <v>6089072.7000000011</v>
      </c>
      <c r="EA33" s="308">
        <v>10262544.719999999</v>
      </c>
      <c r="EB33" s="308">
        <v>11143018.439999998</v>
      </c>
      <c r="EC33" s="308">
        <v>14061012.4</v>
      </c>
      <c r="ED33" s="308">
        <v>107729122.68000001</v>
      </c>
      <c r="EE33" s="308">
        <v>118367347.21000001</v>
      </c>
      <c r="EF33" s="308">
        <v>24020747.57</v>
      </c>
      <c r="EG33" s="308">
        <v>9027627.8500000015</v>
      </c>
      <c r="EH33" s="308">
        <v>25613105.169999998</v>
      </c>
      <c r="EI33" s="308">
        <v>4750562.58</v>
      </c>
      <c r="EJ33" s="308">
        <v>9844718.0300000012</v>
      </c>
      <c r="EK33" s="308">
        <v>7280135.1699999999</v>
      </c>
      <c r="EL33" s="308">
        <v>17537359.509999998</v>
      </c>
      <c r="EM33" s="308">
        <v>104854098.17000002</v>
      </c>
      <c r="EN33" s="308">
        <v>5341091.92</v>
      </c>
      <c r="EO33" s="308">
        <v>3420108.04</v>
      </c>
      <c r="EP33" s="308">
        <v>8112811.8900000006</v>
      </c>
      <c r="EQ33" s="308">
        <v>3632680.2</v>
      </c>
      <c r="ER33" s="308">
        <v>3755767.05</v>
      </c>
      <c r="ES33" s="308">
        <v>9339348.9900000002</v>
      </c>
      <c r="ET33" s="308">
        <v>18712242.210000001</v>
      </c>
      <c r="EU33" s="308">
        <v>8527085.8300000001</v>
      </c>
      <c r="EV33" s="308">
        <v>153702302.91</v>
      </c>
      <c r="EW33" s="308">
        <v>26730656.950000003</v>
      </c>
      <c r="EX33" s="308">
        <v>22703566.77</v>
      </c>
      <c r="EY33" s="308">
        <v>23750653.950000003</v>
      </c>
      <c r="EZ33" s="308">
        <v>46086075.990000002</v>
      </c>
      <c r="FA33" s="308">
        <v>20931360.740000002</v>
      </c>
      <c r="FB33" s="308">
        <v>31899427.439999998</v>
      </c>
      <c r="FC33" s="308">
        <v>10387534.66</v>
      </c>
      <c r="FD33" s="308">
        <v>23090248.66</v>
      </c>
      <c r="FE33" s="308">
        <v>12428002.229999999</v>
      </c>
      <c r="FF33" s="308">
        <v>6216139.5499999998</v>
      </c>
      <c r="FG33" s="308">
        <v>13731155.140000001</v>
      </c>
      <c r="FH33" s="308">
        <v>56893781.530000001</v>
      </c>
      <c r="FI33" s="308">
        <v>6533743.9100000001</v>
      </c>
      <c r="FJ33" s="308">
        <v>6236456.6600000001</v>
      </c>
      <c r="FK33" s="308">
        <v>9197001.3200000003</v>
      </c>
      <c r="FL33" s="308">
        <v>16549800.630000003</v>
      </c>
      <c r="FM33" s="308">
        <v>41218120.440000005</v>
      </c>
      <c r="FN33" s="308">
        <v>7866357.2800000003</v>
      </c>
      <c r="FO33" s="308">
        <v>14884833.029999999</v>
      </c>
      <c r="FP33" s="308">
        <v>980097268.66999996</v>
      </c>
      <c r="FQ33" s="308">
        <v>8838728.3200000003</v>
      </c>
      <c r="FR33" s="308">
        <v>18670704.32</v>
      </c>
      <c r="FS33" s="308">
        <v>13476280.51</v>
      </c>
      <c r="FT33" s="308">
        <v>16848491.390000001</v>
      </c>
      <c r="FU33" s="308">
        <v>10755368.24</v>
      </c>
      <c r="FV33" s="308">
        <v>20633324.370000001</v>
      </c>
      <c r="FW33" s="308">
        <v>5591821.7799999993</v>
      </c>
      <c r="FX33" s="308">
        <v>8828181.3000000007</v>
      </c>
      <c r="FY33" s="308">
        <v>27055584.539999999</v>
      </c>
      <c r="FZ33" s="308">
        <v>19350306.359999999</v>
      </c>
      <c r="GA33" s="308">
        <v>9072377.3300000001</v>
      </c>
      <c r="GB33" s="308">
        <v>7306300.2599999998</v>
      </c>
      <c r="GC33" s="308">
        <v>9034086.2799999993</v>
      </c>
      <c r="GD33" s="308">
        <v>94086369.430000007</v>
      </c>
      <c r="GE33" s="308">
        <v>2179042.08</v>
      </c>
      <c r="GF33" s="308">
        <v>6909829.96</v>
      </c>
      <c r="GG33" s="308">
        <v>13976673.370000001</v>
      </c>
      <c r="GH33" s="308">
        <v>12729612.359999999</v>
      </c>
      <c r="GI33" s="308">
        <v>16446216.27</v>
      </c>
      <c r="GJ33" s="308">
        <v>7370565.6200000001</v>
      </c>
      <c r="GK33" s="308">
        <v>17515206.09</v>
      </c>
      <c r="GL33" s="308">
        <v>5347621.92</v>
      </c>
      <c r="GM33" s="308">
        <v>5075491.96</v>
      </c>
      <c r="GN33" s="308">
        <v>4390090.21</v>
      </c>
      <c r="GO33" s="308">
        <v>3619171.24</v>
      </c>
      <c r="GP33" s="308">
        <v>93085961.479999989</v>
      </c>
      <c r="GQ33" s="308">
        <v>44148174.780000001</v>
      </c>
      <c r="GR33" s="308">
        <v>5136510.55</v>
      </c>
      <c r="GS33" s="308">
        <v>14211272.810000001</v>
      </c>
      <c r="GT33" s="308">
        <v>6001696.9500000002</v>
      </c>
      <c r="GU33" s="308">
        <v>3495823.57</v>
      </c>
      <c r="GV33" s="308">
        <v>7157471.4299999997</v>
      </c>
      <c r="GW33" s="308">
        <v>5226400.8</v>
      </c>
      <c r="GX33" s="308">
        <v>65674526.509999983</v>
      </c>
      <c r="GY33" s="308">
        <v>9960073.0799999982</v>
      </c>
      <c r="GZ33" s="308">
        <v>16096514.720000001</v>
      </c>
      <c r="HA33" s="308">
        <v>5702224.580000001</v>
      </c>
      <c r="HB33" s="308">
        <v>158178592.60000002</v>
      </c>
      <c r="HC33" s="308">
        <v>103074324.89</v>
      </c>
      <c r="HD33" s="308">
        <v>103462873.7</v>
      </c>
      <c r="HE33" s="308">
        <v>45764500.700000003</v>
      </c>
      <c r="HF33" s="308">
        <v>11687393.189999998</v>
      </c>
      <c r="HG33" s="308">
        <v>37863326.579999998</v>
      </c>
      <c r="HH33" s="308">
        <v>17875716.640000001</v>
      </c>
      <c r="HI33" s="308">
        <v>479630848.19</v>
      </c>
      <c r="HJ33" s="308">
        <v>99976910.409999996</v>
      </c>
      <c r="HK33" s="308">
        <v>118144935.16000001</v>
      </c>
      <c r="HL33" s="308">
        <v>131826994.41</v>
      </c>
      <c r="HM33" s="308">
        <v>16430075.379999999</v>
      </c>
      <c r="HN33" s="308">
        <v>21563706.630000003</v>
      </c>
      <c r="HO33" s="308">
        <v>75047758.329999998</v>
      </c>
      <c r="HP33" s="308">
        <v>14021138.07</v>
      </c>
      <c r="HQ33" s="308">
        <v>435036857.11000007</v>
      </c>
      <c r="HR33" s="308">
        <v>40655811.82</v>
      </c>
      <c r="HS33" s="308">
        <v>16878806.710000001</v>
      </c>
      <c r="HT33" s="308">
        <v>10794279.130000001</v>
      </c>
      <c r="HU33" s="308">
        <v>15915150.43</v>
      </c>
      <c r="HV33" s="308">
        <v>13016452.589999998</v>
      </c>
      <c r="HW33" s="308">
        <v>36298041.520000003</v>
      </c>
      <c r="HX33" s="308">
        <v>12585628.530000001</v>
      </c>
      <c r="HY33" s="308">
        <v>8580331.1400000006</v>
      </c>
      <c r="HZ33" s="308">
        <v>3395777.53</v>
      </c>
      <c r="IA33" s="308">
        <v>8217889.79</v>
      </c>
      <c r="IB33" s="308">
        <v>45848561.380000003</v>
      </c>
      <c r="IC33" s="308">
        <v>3460089.0599999996</v>
      </c>
      <c r="ID33" s="308">
        <v>8910441.6300000008</v>
      </c>
      <c r="IE33" s="308">
        <v>6638866.1299999999</v>
      </c>
      <c r="IF33" s="308">
        <v>5219255.8600000003</v>
      </c>
      <c r="IG33" s="308">
        <v>199152583.94</v>
      </c>
      <c r="IH33" s="308">
        <v>115462592.2</v>
      </c>
      <c r="II33" s="308">
        <v>8750156.4299999978</v>
      </c>
      <c r="IJ33" s="308">
        <v>21341687.720000003</v>
      </c>
      <c r="IK33" s="308">
        <v>20176658.690000001</v>
      </c>
      <c r="IL33" s="308">
        <v>16818155.52</v>
      </c>
      <c r="IM33" s="308">
        <v>10973386.189999999</v>
      </c>
      <c r="IN33" s="308">
        <v>4765521.1500000004</v>
      </c>
      <c r="IO33" s="308">
        <v>15283310.229999999</v>
      </c>
      <c r="IP33" s="308">
        <v>4557275.3199999994</v>
      </c>
      <c r="IQ33" s="308">
        <v>27706968.139999993</v>
      </c>
      <c r="IR33" s="308">
        <v>126408221.21000001</v>
      </c>
      <c r="IS33" s="308">
        <v>29313456.530000001</v>
      </c>
      <c r="IT33" s="308">
        <v>14170795.08</v>
      </c>
      <c r="IU33" s="308">
        <v>12055018.560000001</v>
      </c>
      <c r="IV33" s="308">
        <v>42036382.770000003</v>
      </c>
      <c r="IW33" s="308">
        <v>8246598.3500000015</v>
      </c>
      <c r="IX33" s="308">
        <v>12742580.690000001</v>
      </c>
      <c r="IY33" s="308">
        <v>9296343.5399999991</v>
      </c>
      <c r="IZ33" s="308">
        <v>6985368.3300000001</v>
      </c>
      <c r="JA33" s="308">
        <v>7389598.5199999996</v>
      </c>
      <c r="JB33" s="308">
        <v>10110694.170000002</v>
      </c>
      <c r="JC33" s="308">
        <v>7500430.6000000006</v>
      </c>
      <c r="JD33" s="308">
        <v>136862254.31</v>
      </c>
      <c r="JE33" s="308">
        <v>35265089.869999997</v>
      </c>
      <c r="JF33" s="308">
        <v>13097904.199999999</v>
      </c>
      <c r="JG33" s="308">
        <v>1212282.3900000001</v>
      </c>
      <c r="JH33" s="308">
        <v>5239841.51</v>
      </c>
      <c r="JI33" s="308">
        <v>6393595.9899999984</v>
      </c>
      <c r="JJ33" s="308">
        <v>121241061.03</v>
      </c>
      <c r="JK33" s="308">
        <v>9267035.7899999991</v>
      </c>
      <c r="JL33" s="308">
        <v>4786249.9000000004</v>
      </c>
      <c r="JM33" s="308">
        <v>47544247.57</v>
      </c>
      <c r="JN33" s="308">
        <v>14886143.309999999</v>
      </c>
      <c r="JO33" s="308">
        <v>14299693.57</v>
      </c>
      <c r="JP33" s="308">
        <v>11203072.800000001</v>
      </c>
      <c r="JQ33" s="308">
        <v>138408871.00999999</v>
      </c>
      <c r="JR33" s="308">
        <v>95919208.340000004</v>
      </c>
      <c r="JS33" s="308">
        <v>14043278.09</v>
      </c>
      <c r="JT33" s="308">
        <v>3942429.35</v>
      </c>
      <c r="JU33" s="308">
        <v>12677370.32</v>
      </c>
      <c r="JV33" s="308">
        <v>7394312.6500000004</v>
      </c>
      <c r="JW33" s="308">
        <v>32834348.229999997</v>
      </c>
      <c r="JX33" s="308">
        <v>13817028.390000001</v>
      </c>
      <c r="JY33" s="308">
        <v>11185800.529999999</v>
      </c>
      <c r="JZ33" s="308">
        <v>6815020.4499999993</v>
      </c>
      <c r="KA33" s="308">
        <v>21261448.920000002</v>
      </c>
      <c r="KB33" s="308">
        <v>17962131.289999999</v>
      </c>
      <c r="KC33" s="308">
        <v>5979833.1500000004</v>
      </c>
      <c r="KD33" s="308">
        <v>2372831.8200000003</v>
      </c>
      <c r="KE33" s="308">
        <v>12409375.159999998</v>
      </c>
      <c r="KF33" s="308">
        <v>735200779.89999998</v>
      </c>
      <c r="KG33" s="308">
        <v>64961455.699999996</v>
      </c>
      <c r="KH33" s="308">
        <v>63627458.630000003</v>
      </c>
      <c r="KI33" s="308">
        <v>24551673.119999997</v>
      </c>
      <c r="KJ33" s="308">
        <v>48082461.710000001</v>
      </c>
      <c r="KK33" s="308">
        <v>113866137.34999999</v>
      </c>
      <c r="KL33" s="308">
        <v>120054719.44</v>
      </c>
      <c r="KM33" s="308">
        <v>27471064.140000001</v>
      </c>
      <c r="KN33" s="308">
        <v>13965123.970000001</v>
      </c>
      <c r="KO33" s="308">
        <v>118217072.87</v>
      </c>
      <c r="KP33" s="308">
        <v>30373479.649999999</v>
      </c>
      <c r="KQ33" s="308">
        <v>20109851.840000004</v>
      </c>
      <c r="KR33" s="308">
        <v>26832652.819999997</v>
      </c>
      <c r="KS33" s="308">
        <v>24143085.620000001</v>
      </c>
      <c r="KT33" s="308">
        <v>38883465</v>
      </c>
      <c r="KU33" s="308">
        <v>39295849.63000001</v>
      </c>
      <c r="KV33" s="308">
        <v>87923150.810000002</v>
      </c>
      <c r="KW33" s="308">
        <v>222129700.89000002</v>
      </c>
      <c r="KX33" s="308">
        <v>16938068.809999999</v>
      </c>
      <c r="KY33" s="308">
        <v>5366592.6599999992</v>
      </c>
      <c r="KZ33" s="308">
        <v>14334777.549999997</v>
      </c>
      <c r="LA33" s="308">
        <v>23828567.340000004</v>
      </c>
      <c r="LB33" s="308">
        <v>10157545.799999999</v>
      </c>
      <c r="LC33" s="308">
        <v>19983181.620000005</v>
      </c>
      <c r="LD33" s="308">
        <v>4603093.2</v>
      </c>
      <c r="LE33" s="308">
        <v>381968649.98000002</v>
      </c>
      <c r="LF33" s="308">
        <v>36469254.860000007</v>
      </c>
      <c r="LG33" s="308">
        <v>93722940.129999995</v>
      </c>
      <c r="LH33" s="308">
        <v>34113798.769999996</v>
      </c>
      <c r="LI33" s="308">
        <v>40878489.700000003</v>
      </c>
      <c r="LJ33" s="308">
        <v>7098503.5600000005</v>
      </c>
      <c r="LK33" s="308">
        <v>3874452.4698999999</v>
      </c>
      <c r="LL33" s="308">
        <v>17221453.599999998</v>
      </c>
      <c r="LM33" s="308">
        <v>6155004.5899999999</v>
      </c>
      <c r="LN33" s="308">
        <v>12258508.630000003</v>
      </c>
      <c r="LO33" s="308">
        <v>6442418.4500000002</v>
      </c>
      <c r="LP33" s="308">
        <v>76032508.129999995</v>
      </c>
      <c r="LQ33" s="308">
        <v>10784469.619999999</v>
      </c>
      <c r="LR33" s="308">
        <v>24884661.310000002</v>
      </c>
      <c r="LS33" s="308">
        <v>506486162.76999998</v>
      </c>
      <c r="LT33" s="308">
        <v>120570297.79000001</v>
      </c>
      <c r="LU33" s="308">
        <v>255064422.85999995</v>
      </c>
      <c r="LV33" s="308">
        <v>77448292.629999995</v>
      </c>
      <c r="LW33" s="308">
        <v>14202462.969999999</v>
      </c>
      <c r="LX33" s="308">
        <v>34429073.630000003</v>
      </c>
      <c r="LY33" s="308">
        <v>31102963.010000002</v>
      </c>
      <c r="LZ33" s="308">
        <v>26935812.57</v>
      </c>
      <c r="MA33" s="308">
        <v>22143080.629999999</v>
      </c>
      <c r="MB33" s="308">
        <v>61509217.649999991</v>
      </c>
      <c r="MC33" s="308">
        <v>35901511.82</v>
      </c>
      <c r="MD33" s="308">
        <v>24811206.989999998</v>
      </c>
      <c r="ME33" s="308">
        <v>330751873.35000002</v>
      </c>
      <c r="MF33" s="308">
        <v>21669366.779999997</v>
      </c>
      <c r="MG33" s="308">
        <v>9176990.2100000009</v>
      </c>
      <c r="MH33" s="308">
        <v>1932965.06</v>
      </c>
      <c r="MI33" s="308">
        <v>15170018.940000001</v>
      </c>
      <c r="MJ33" s="308">
        <v>5592961.5599999996</v>
      </c>
      <c r="MK33" s="308">
        <v>20571477.949999996</v>
      </c>
      <c r="ML33" s="308">
        <v>3653385.3199999994</v>
      </c>
      <c r="MM33" s="308">
        <v>15440435.08</v>
      </c>
      <c r="MN33" s="308">
        <v>16086781.850000001</v>
      </c>
      <c r="MO33" s="308">
        <v>9082166.0899999999</v>
      </c>
      <c r="MP33" s="308">
        <v>15433201.810000001</v>
      </c>
      <c r="MQ33" s="308">
        <v>350368855.24000001</v>
      </c>
      <c r="MR33" s="308">
        <v>33254489.09</v>
      </c>
      <c r="MS33" s="308">
        <v>41108082.689999998</v>
      </c>
      <c r="MT33" s="308">
        <v>5647221.54</v>
      </c>
      <c r="MU33" s="308">
        <v>35908414.699999996</v>
      </c>
      <c r="MV33" s="308">
        <v>9426172.4900000002</v>
      </c>
      <c r="MW33" s="308">
        <v>111116490.11029999</v>
      </c>
      <c r="MX33" s="308">
        <v>19731294.169999998</v>
      </c>
      <c r="MY33" s="308">
        <v>17155951.550000001</v>
      </c>
      <c r="MZ33" s="308">
        <v>5362487.0199999996</v>
      </c>
      <c r="NA33" s="308"/>
      <c r="NB33" s="308">
        <v>844736080.11000001</v>
      </c>
      <c r="NC33" s="308">
        <v>130147284.56000002</v>
      </c>
      <c r="ND33" s="308">
        <v>39005089.010000005</v>
      </c>
      <c r="NE33" s="308">
        <v>594761943.16000009</v>
      </c>
      <c r="NF33" s="308">
        <v>24346177.350000001</v>
      </c>
      <c r="NG33" s="308">
        <v>68248305.069999993</v>
      </c>
      <c r="NH33" s="308">
        <v>184809703.15000001</v>
      </c>
      <c r="NI33" s="308">
        <v>364652464.59000003</v>
      </c>
      <c r="NJ33" s="308">
        <v>13557870.16</v>
      </c>
      <c r="NK33" s="308">
        <v>74388491.9155</v>
      </c>
      <c r="NL33" s="308">
        <v>51187954.629999995</v>
      </c>
      <c r="NM33" s="308">
        <v>30420055.690000005</v>
      </c>
      <c r="NN33" s="308">
        <v>116163458.30000001</v>
      </c>
      <c r="NO33" s="308">
        <v>20087409.529999997</v>
      </c>
      <c r="NP33" s="308">
        <v>18193855.300000004</v>
      </c>
      <c r="NQ33" s="308">
        <v>10429102.98</v>
      </c>
      <c r="NR33" s="308">
        <v>13098113.110000001</v>
      </c>
      <c r="NS33" s="308">
        <v>4704630.66</v>
      </c>
      <c r="NT33" s="308">
        <v>5937812.919999999</v>
      </c>
      <c r="NU33" s="308">
        <v>177513672.96000001</v>
      </c>
      <c r="NV33" s="308">
        <v>179309425.90000004</v>
      </c>
      <c r="NW33" s="308">
        <v>28731262.039999999</v>
      </c>
      <c r="NX33" s="308">
        <v>17160993.43</v>
      </c>
      <c r="NY33" s="308">
        <v>16214977.989999998</v>
      </c>
      <c r="NZ33" s="308">
        <v>30567112.509999998</v>
      </c>
      <c r="OA33" s="308">
        <v>7515964.5899999999</v>
      </c>
      <c r="OB33" s="308">
        <v>931299435.19000006</v>
      </c>
      <c r="OC33" s="308">
        <v>8964927.1799999997</v>
      </c>
      <c r="OD33" s="308">
        <v>48562774.829999998</v>
      </c>
      <c r="OE33" s="308">
        <v>79197702.550000012</v>
      </c>
      <c r="OF33" s="308">
        <v>14107614.74</v>
      </c>
      <c r="OG33" s="308">
        <v>86189426.5</v>
      </c>
      <c r="OH33" s="308">
        <v>41789310.280000001</v>
      </c>
      <c r="OI33" s="308">
        <v>21068256.959999997</v>
      </c>
      <c r="OJ33" s="308">
        <v>57609066.300000004</v>
      </c>
      <c r="OK33" s="308">
        <v>257321696.08999997</v>
      </c>
      <c r="OL33" s="308">
        <v>109519960.81000002</v>
      </c>
      <c r="OM33" s="308">
        <v>369975032.72999996</v>
      </c>
      <c r="ON33" s="308">
        <v>81566248.960000008</v>
      </c>
      <c r="OO33" s="308">
        <v>41607987.100000009</v>
      </c>
      <c r="OP33" s="308">
        <v>82086894.749999985</v>
      </c>
      <c r="OQ33" s="308">
        <v>123465378.91</v>
      </c>
      <c r="OR33" s="308">
        <v>11050179.01</v>
      </c>
      <c r="OS33" s="308">
        <v>14033134.09</v>
      </c>
      <c r="OT33" s="308">
        <v>10655556.409999998</v>
      </c>
      <c r="OU33" s="308">
        <v>11846868.360000001</v>
      </c>
      <c r="OV33" s="308">
        <v>22138088.880000003</v>
      </c>
      <c r="OW33" s="308">
        <v>29293682.559999999</v>
      </c>
      <c r="OX33" s="308">
        <v>3118828.23</v>
      </c>
      <c r="OY33" s="308">
        <v>4771629.75</v>
      </c>
      <c r="OZ33" s="308">
        <v>145967723.52000001</v>
      </c>
      <c r="PA33" s="308">
        <v>11019988.960000001</v>
      </c>
      <c r="PB33" s="308">
        <v>6427385.6499999994</v>
      </c>
      <c r="PC33" s="308">
        <v>4760552.5500000007</v>
      </c>
      <c r="PD33" s="308">
        <v>12451752.310000001</v>
      </c>
      <c r="PE33" s="308">
        <v>26358064.349999998</v>
      </c>
      <c r="PF33" s="308">
        <v>4538035.59</v>
      </c>
      <c r="PG33" s="308">
        <v>8634261.2199999988</v>
      </c>
      <c r="PH33" s="308">
        <v>8861383.3800000008</v>
      </c>
      <c r="PI33" s="308">
        <v>2129230.8199999998</v>
      </c>
      <c r="PJ33" s="308">
        <v>24492377.130000003</v>
      </c>
      <c r="PK33" s="308">
        <v>30374122.689999998</v>
      </c>
      <c r="PL33" s="308">
        <v>3508846.4</v>
      </c>
      <c r="PM33" s="308">
        <v>22486882.289999999</v>
      </c>
      <c r="PN33" s="308">
        <v>1427524.94</v>
      </c>
      <c r="PO33" s="308">
        <v>4954509.72</v>
      </c>
      <c r="PP33" s="308"/>
      <c r="PQ33" s="308"/>
      <c r="PR33" s="308">
        <v>683504722</v>
      </c>
      <c r="PS33" s="308">
        <v>20861136.170000002</v>
      </c>
      <c r="PT33" s="308">
        <v>4909877.8600000003</v>
      </c>
      <c r="PU33" s="308">
        <v>61467765.719999999</v>
      </c>
      <c r="PV33" s="308">
        <v>19644904.350000001</v>
      </c>
      <c r="PW33" s="308">
        <v>13642209.550000001</v>
      </c>
      <c r="PX33" s="308">
        <v>32699331.640000001</v>
      </c>
      <c r="PY33" s="308">
        <v>13023650.43</v>
      </c>
      <c r="PZ33" s="308">
        <v>38948775.030000001</v>
      </c>
      <c r="QA33" s="308">
        <v>9800155.1799999997</v>
      </c>
      <c r="QB33" s="308">
        <v>10567783.01</v>
      </c>
      <c r="QC33" s="308">
        <v>4251013.08</v>
      </c>
      <c r="QD33" s="308">
        <v>9302396.7699999996</v>
      </c>
      <c r="QE33" s="308">
        <v>75220925.159999982</v>
      </c>
      <c r="QF33" s="308">
        <v>46446172.75</v>
      </c>
      <c r="QG33" s="308">
        <v>62101724.940000005</v>
      </c>
      <c r="QH33" s="308">
        <v>4427192.34</v>
      </c>
      <c r="QI33" s="308">
        <v>2329624.0299999998</v>
      </c>
      <c r="QJ33" s="308">
        <v>9237068.4199999999</v>
      </c>
      <c r="QK33" s="308">
        <v>7560295.6200000001</v>
      </c>
      <c r="QL33" s="308">
        <v>14761201.370000001</v>
      </c>
      <c r="QM33" s="308">
        <v>6495461.7399999993</v>
      </c>
      <c r="QN33" s="308"/>
      <c r="QO33" s="308"/>
      <c r="QP33" s="308"/>
      <c r="QQ33" s="308"/>
      <c r="QR33" s="308">
        <v>388508923.31</v>
      </c>
      <c r="QS33" s="308">
        <v>7078426.7300000004</v>
      </c>
      <c r="QT33" s="308">
        <v>13365084.060000002</v>
      </c>
      <c r="QU33" s="308">
        <v>22578564.489999998</v>
      </c>
      <c r="QV33" s="308">
        <v>15353080.380000001</v>
      </c>
      <c r="QW33" s="308">
        <v>133826586.34999999</v>
      </c>
      <c r="QX33" s="308">
        <v>16782853.100000001</v>
      </c>
      <c r="QY33" s="308">
        <v>17927225.719999999</v>
      </c>
      <c r="QZ33" s="308">
        <v>98700089.939999998</v>
      </c>
      <c r="RA33" s="308">
        <v>10635541.130000001</v>
      </c>
      <c r="RB33" s="308">
        <v>6095978.0800000001</v>
      </c>
      <c r="RC33" s="308"/>
      <c r="RD33" s="308"/>
      <c r="RE33" s="308">
        <v>467628732.57999998</v>
      </c>
      <c r="RF33" s="308">
        <v>7049728.9400000004</v>
      </c>
      <c r="RG33" s="308">
        <v>2553209.21</v>
      </c>
      <c r="RH33" s="308">
        <v>47372949.760000005</v>
      </c>
      <c r="RI33" s="308">
        <v>3875860.6</v>
      </c>
      <c r="RJ33" s="308">
        <v>3209570.67</v>
      </c>
      <c r="RK33" s="308">
        <v>4751059.92</v>
      </c>
      <c r="RL33" s="308">
        <v>5968218.3700000001</v>
      </c>
      <c r="RM33" s="308">
        <v>21497258.879999999</v>
      </c>
      <c r="RN33" s="308">
        <v>20558862.75</v>
      </c>
      <c r="RO33" s="308">
        <v>43419969.68</v>
      </c>
      <c r="RP33" s="308">
        <v>14433919.119999999</v>
      </c>
      <c r="RQ33" s="308">
        <v>8891022.75</v>
      </c>
      <c r="RR33" s="308">
        <v>1993342.8099999998</v>
      </c>
      <c r="RS33" s="308">
        <v>8510111.4199999999</v>
      </c>
      <c r="RT33" s="308">
        <v>4393628.72</v>
      </c>
      <c r="RU33" s="308">
        <v>3269005.77</v>
      </c>
      <c r="RV33" s="308">
        <v>3585713.6500000004</v>
      </c>
      <c r="RW33" s="308">
        <v>1191043.78</v>
      </c>
      <c r="RX33" s="308">
        <v>2892081.46</v>
      </c>
      <c r="RY33" s="308">
        <v>148778585.87</v>
      </c>
      <c r="RZ33" s="308">
        <v>32901940.749999996</v>
      </c>
      <c r="SA33" s="308">
        <v>12296167.800000001</v>
      </c>
      <c r="SB33" s="308">
        <v>13018994.880000001</v>
      </c>
      <c r="SC33" s="308">
        <v>6425682.9799999995</v>
      </c>
      <c r="SD33" s="308">
        <v>14369464.359999999</v>
      </c>
      <c r="SE33" s="308"/>
      <c r="SF33" s="308">
        <v>25107322.609999999</v>
      </c>
      <c r="SG33" s="308">
        <v>17899877.859999999</v>
      </c>
      <c r="SH33" s="308">
        <v>23727856.170000002</v>
      </c>
      <c r="SI33" s="308">
        <v>8056138.9500000002</v>
      </c>
      <c r="SJ33" s="308"/>
      <c r="SK33" s="308">
        <v>70378221.929999992</v>
      </c>
      <c r="SL33" s="308">
        <v>28015198.809999999</v>
      </c>
      <c r="SM33" s="308">
        <v>30132223.579999998</v>
      </c>
      <c r="SN33" s="308">
        <v>37067465.079999998</v>
      </c>
      <c r="SO33" s="308">
        <v>29029461.460000001</v>
      </c>
      <c r="SP33" s="308">
        <v>18862228.389999997</v>
      </c>
      <c r="SQ33" s="308">
        <v>8055676.6900000004</v>
      </c>
      <c r="SR33" s="308">
        <v>5139694.47</v>
      </c>
      <c r="SS33" s="308">
        <v>130828419.53</v>
      </c>
      <c r="ST33" s="308">
        <v>8722900.3900000006</v>
      </c>
      <c r="SU33" s="308">
        <v>42614564.910000004</v>
      </c>
      <c r="SV33" s="308">
        <v>29881946.670000002</v>
      </c>
      <c r="SW33" s="308">
        <v>1442229.28</v>
      </c>
      <c r="SX33" s="308">
        <v>7165544.29</v>
      </c>
      <c r="SY33" s="308">
        <v>20432210.91</v>
      </c>
      <c r="SZ33" s="308">
        <v>22310917.270000003</v>
      </c>
      <c r="TA33" s="308">
        <v>8581075.1799999997</v>
      </c>
      <c r="TB33" s="308">
        <v>455112.95</v>
      </c>
      <c r="TC33" s="308">
        <v>23275169.449999999</v>
      </c>
      <c r="TD33" s="308">
        <v>5227881.3600000003</v>
      </c>
      <c r="TE33" s="308">
        <v>50095295.539999999</v>
      </c>
      <c r="TF33" s="308">
        <v>6566064.7000000002</v>
      </c>
      <c r="TG33" s="308">
        <v>172790977.18000001</v>
      </c>
      <c r="TH33" s="308">
        <v>14247759.25</v>
      </c>
      <c r="TI33" s="308">
        <v>26659750.289999999</v>
      </c>
      <c r="TJ33" s="308">
        <v>14072104.489999998</v>
      </c>
      <c r="TK33" s="308">
        <v>14446206.83</v>
      </c>
      <c r="TL33" s="308">
        <v>7376280.25</v>
      </c>
      <c r="TM33" s="308">
        <v>3791664.48</v>
      </c>
      <c r="TN33" s="308">
        <v>18530983.539999999</v>
      </c>
      <c r="TO33" s="308">
        <v>20995659.82</v>
      </c>
      <c r="TP33" s="308">
        <v>6115067.5599999996</v>
      </c>
      <c r="TQ33" s="308">
        <v>7601391.8399999999</v>
      </c>
      <c r="TR33" s="308">
        <v>13552200.65</v>
      </c>
      <c r="TS33" s="308">
        <v>10138359.5</v>
      </c>
      <c r="TT33" s="308">
        <v>11272105.33</v>
      </c>
      <c r="TU33" s="308">
        <v>11599512.01</v>
      </c>
      <c r="TV33" s="308">
        <v>15198198.5</v>
      </c>
      <c r="TW33" s="308">
        <v>56883391.480000004</v>
      </c>
      <c r="TX33" s="308">
        <v>5973797.4400000004</v>
      </c>
      <c r="TY33" s="308">
        <v>231792568.87</v>
      </c>
      <c r="TZ33" s="308">
        <v>32632427.760000002</v>
      </c>
      <c r="UA33" s="308">
        <v>6871577.2300000004</v>
      </c>
      <c r="UB33" s="308">
        <v>2772426.9699999997</v>
      </c>
      <c r="UC33" s="308">
        <v>35664768.490000002</v>
      </c>
      <c r="UD33" s="308">
        <v>9145592.6699999999</v>
      </c>
      <c r="UE33" s="308">
        <v>6749769.3099999996</v>
      </c>
      <c r="UF33" s="308">
        <v>24955122.400000002</v>
      </c>
      <c r="UG33" s="308">
        <v>26493376.510000002</v>
      </c>
      <c r="UH33" s="308">
        <v>82463863.420000002</v>
      </c>
      <c r="UI33" s="308">
        <v>18375094.289999999</v>
      </c>
      <c r="UJ33" s="308">
        <v>12145731.409999998</v>
      </c>
      <c r="UK33" s="308">
        <v>10202630.24</v>
      </c>
      <c r="UL33" s="308">
        <v>10727783.579999998</v>
      </c>
      <c r="UM33" s="308">
        <v>15113564.369999999</v>
      </c>
      <c r="UN33" s="308">
        <v>895785777.63999987</v>
      </c>
      <c r="UO33" s="308">
        <v>22807134.060000002</v>
      </c>
      <c r="UP33" s="308">
        <v>8968246.7899999991</v>
      </c>
      <c r="UQ33" s="308">
        <v>17705264.399999999</v>
      </c>
      <c r="UR33" s="308">
        <v>2145151.02</v>
      </c>
      <c r="US33" s="308">
        <v>14108597.32</v>
      </c>
      <c r="UT33" s="308">
        <v>16890752.050000001</v>
      </c>
      <c r="UU33" s="308">
        <v>6596134.2799999993</v>
      </c>
      <c r="UV33" s="308">
        <v>10433872.41</v>
      </c>
      <c r="UW33" s="308">
        <v>12628829.18</v>
      </c>
      <c r="UX33" s="308">
        <v>11779740.300000001</v>
      </c>
      <c r="UY33" s="308">
        <v>40215533.57</v>
      </c>
      <c r="UZ33" s="308">
        <v>32058330.84</v>
      </c>
      <c r="VA33" s="308">
        <v>23236937.759999998</v>
      </c>
      <c r="VB33" s="308">
        <v>18681058.039999999</v>
      </c>
      <c r="VC33" s="308">
        <v>21685175.43</v>
      </c>
      <c r="VD33" s="308">
        <v>8566292.1799999997</v>
      </c>
      <c r="VE33" s="308">
        <v>8363740.6099999994</v>
      </c>
      <c r="VF33" s="308">
        <v>11025951.390000001</v>
      </c>
      <c r="VG33" s="308">
        <v>5959732.79</v>
      </c>
      <c r="VH33" s="308">
        <v>15579283.309999999</v>
      </c>
      <c r="VI33" s="308">
        <v>11453339.85</v>
      </c>
      <c r="VJ33" s="308">
        <v>83488864.570000008</v>
      </c>
      <c r="VK33" s="308">
        <v>10228103.449999999</v>
      </c>
      <c r="VL33" s="308">
        <v>35971757.850000001</v>
      </c>
      <c r="VM33" s="308">
        <v>28227871.140000004</v>
      </c>
      <c r="VN33" s="308">
        <v>99023228.829999998</v>
      </c>
      <c r="VO33" s="308">
        <v>20137558.640000001</v>
      </c>
      <c r="VP33" s="308">
        <v>14714293.82</v>
      </c>
      <c r="VQ33" s="308">
        <v>1467307.47</v>
      </c>
      <c r="VR33" s="308">
        <v>44867509.180000007</v>
      </c>
      <c r="VS33" s="308">
        <v>12216744.77</v>
      </c>
      <c r="VT33" s="308">
        <v>20580566.349999998</v>
      </c>
      <c r="VU33" s="308">
        <v>107495946.19999999</v>
      </c>
      <c r="VV33" s="308">
        <v>2246532.4900000002</v>
      </c>
      <c r="VW33" s="308">
        <v>16812895.07</v>
      </c>
      <c r="VX33" s="308">
        <v>707319.47</v>
      </c>
      <c r="VY33" s="308">
        <v>1810750321.6000001</v>
      </c>
      <c r="VZ33" s="308">
        <v>29707055.080000002</v>
      </c>
      <c r="WA33" s="308">
        <v>66076105.25999999</v>
      </c>
      <c r="WB33" s="308">
        <v>19796833.859999999</v>
      </c>
      <c r="WC33" s="308">
        <v>27742924.289999995</v>
      </c>
      <c r="WD33" s="308">
        <v>20621744.689999998</v>
      </c>
      <c r="WE33" s="308">
        <v>48840250.639999993</v>
      </c>
      <c r="WF33" s="308">
        <v>63292437.959999993</v>
      </c>
      <c r="WG33" s="308">
        <v>27162207.120000001</v>
      </c>
      <c r="WH33" s="308">
        <v>17047386.359999999</v>
      </c>
      <c r="WI33" s="308">
        <v>12227945.440000001</v>
      </c>
      <c r="WJ33" s="308">
        <v>24355941.25</v>
      </c>
      <c r="WK33" s="308">
        <v>33044722.889999997</v>
      </c>
      <c r="WL33" s="308">
        <v>43761818.349999994</v>
      </c>
      <c r="WM33" s="308">
        <v>99778602.279999986</v>
      </c>
      <c r="WN33" s="308">
        <v>34605468.890000001</v>
      </c>
      <c r="WO33" s="308">
        <v>22830497.77</v>
      </c>
      <c r="WP33" s="308">
        <v>50220137.420000002</v>
      </c>
      <c r="WQ33" s="308">
        <v>5691206.9399999995</v>
      </c>
      <c r="WR33" s="308">
        <v>19565163.870000005</v>
      </c>
      <c r="WS33" s="308">
        <v>198402168.81</v>
      </c>
      <c r="WT33" s="308">
        <v>25220853.23</v>
      </c>
      <c r="WU33" s="308">
        <v>34989694.450000003</v>
      </c>
      <c r="WV33" s="308">
        <v>19947099.91</v>
      </c>
      <c r="WW33" s="308">
        <v>10793846.92</v>
      </c>
      <c r="WX33" s="308">
        <v>14106962.869999999</v>
      </c>
      <c r="WY33" s="308">
        <v>19518042.560000002</v>
      </c>
      <c r="WZ33" s="308">
        <v>12643238.969999999</v>
      </c>
      <c r="XA33" s="308">
        <v>154160573.60000002</v>
      </c>
      <c r="XB33" s="308">
        <v>11161568.07</v>
      </c>
      <c r="XC33" s="308">
        <v>14385868.65</v>
      </c>
      <c r="XD33" s="308">
        <v>13059327.449999999</v>
      </c>
      <c r="XE33" s="308">
        <v>12962184.189999999</v>
      </c>
      <c r="XF33" s="308">
        <v>506509617.48999995</v>
      </c>
      <c r="XG33" s="308">
        <v>29192406.100000001</v>
      </c>
      <c r="XH33" s="308">
        <v>106178475.92</v>
      </c>
      <c r="XI33" s="308">
        <v>106953657.59</v>
      </c>
      <c r="XJ33" s="308">
        <v>26329771.799999997</v>
      </c>
      <c r="XK33" s="308">
        <v>38908450.289999999</v>
      </c>
      <c r="XL33" s="308">
        <v>35227248.939999998</v>
      </c>
      <c r="XM33" s="308">
        <v>61014665.899999999</v>
      </c>
      <c r="XN33" s="308">
        <v>9813461.4199999999</v>
      </c>
      <c r="XO33" s="308">
        <v>94263751.079999998</v>
      </c>
      <c r="XP33" s="308">
        <v>38004037.079999998</v>
      </c>
      <c r="XQ33" s="308">
        <v>16067341.75</v>
      </c>
      <c r="XR33" s="308">
        <v>18033377.280000001</v>
      </c>
      <c r="XS33" s="308">
        <v>6083575.96</v>
      </c>
      <c r="XT33" s="308">
        <v>20855138.359999999</v>
      </c>
      <c r="XU33" s="308">
        <v>5770780.1800000006</v>
      </c>
      <c r="XV33" s="308">
        <v>11010566.58</v>
      </c>
      <c r="XW33" s="308">
        <v>18324091.960000001</v>
      </c>
      <c r="XX33" s="308">
        <v>5229152.4800000004</v>
      </c>
      <c r="XY33" s="308">
        <v>4640227.53</v>
      </c>
      <c r="XZ33" s="308">
        <v>7205084.96</v>
      </c>
      <c r="YA33" s="308">
        <v>29892389.060000002</v>
      </c>
      <c r="YB33" s="308">
        <v>24291669.25</v>
      </c>
      <c r="YC33" s="308">
        <v>432912603.84999996</v>
      </c>
      <c r="YD33" s="308">
        <v>40209088.259999998</v>
      </c>
      <c r="YE33" s="308">
        <v>27975182.840000004</v>
      </c>
      <c r="YF33" s="308">
        <v>40267779.939999998</v>
      </c>
      <c r="YG33" s="308">
        <v>37346481.899999999</v>
      </c>
      <c r="YH33" s="308">
        <v>34750864.350000009</v>
      </c>
      <c r="YI33" s="308">
        <v>21674165.489999998</v>
      </c>
      <c r="YJ33" s="308">
        <v>6093098.5300000012</v>
      </c>
      <c r="YK33" s="308">
        <v>14558345.769999998</v>
      </c>
      <c r="YL33" s="308">
        <v>14931621.220000001</v>
      </c>
      <c r="YM33" s="308">
        <v>25298654.050000004</v>
      </c>
      <c r="YN33" s="308">
        <v>9761067.75</v>
      </c>
      <c r="YO33" s="308">
        <v>25709355.32</v>
      </c>
      <c r="YP33" s="308">
        <v>4433146.1400000006</v>
      </c>
      <c r="YQ33" s="308">
        <v>40294096.479999997</v>
      </c>
      <c r="YR33" s="308">
        <v>60472958.230000004</v>
      </c>
      <c r="YS33" s="308">
        <v>9649952.5099999998</v>
      </c>
      <c r="YT33" s="308">
        <v>169050433.63</v>
      </c>
      <c r="YU33" s="308">
        <v>11580849.380000001</v>
      </c>
      <c r="YV33" s="308">
        <v>7490484.3100000005</v>
      </c>
      <c r="YW33" s="308">
        <v>5458233.9900000002</v>
      </c>
      <c r="YX33" s="308">
        <v>18258789.989999998</v>
      </c>
      <c r="YY33" s="308">
        <v>4051724.81</v>
      </c>
      <c r="YZ33" s="308">
        <v>5641027.1799999997</v>
      </c>
      <c r="ZA33" s="308">
        <v>85435180.900000006</v>
      </c>
      <c r="ZB33" s="308">
        <v>9995537.4199999999</v>
      </c>
      <c r="ZC33" s="308">
        <v>15354250.390000001</v>
      </c>
      <c r="ZD33" s="308">
        <v>17777564.129999999</v>
      </c>
      <c r="ZE33" s="308">
        <v>15784246.630000001</v>
      </c>
      <c r="ZF33" s="308">
        <v>8599913.6600000001</v>
      </c>
      <c r="ZG33" s="308">
        <v>8821061.8900000006</v>
      </c>
      <c r="ZH33" s="308">
        <v>10496334.51</v>
      </c>
      <c r="ZI33" s="308">
        <v>16138598.32</v>
      </c>
      <c r="ZJ33" s="308">
        <v>254126376.52999997</v>
      </c>
      <c r="ZK33" s="308">
        <v>25265746.350000001</v>
      </c>
      <c r="ZL33" s="308">
        <v>75809347.819999993</v>
      </c>
      <c r="ZM33" s="308">
        <v>302298108.05000001</v>
      </c>
      <c r="ZN33" s="308">
        <v>106612380.16000001</v>
      </c>
      <c r="ZO33" s="308">
        <v>23110928.200000003</v>
      </c>
      <c r="ZP33" s="308">
        <v>38873733.819999993</v>
      </c>
      <c r="ZQ33" s="308">
        <v>193513627.20000002</v>
      </c>
      <c r="ZR33" s="308">
        <v>349831642.01999998</v>
      </c>
      <c r="ZS33" s="308">
        <v>80435226.50999999</v>
      </c>
      <c r="ZT33" s="308">
        <v>20693317.600000001</v>
      </c>
      <c r="ZU33" s="308">
        <v>49059311.969999991</v>
      </c>
      <c r="ZV33" s="308">
        <v>31824350.619999997</v>
      </c>
      <c r="ZW33" s="308">
        <v>25701058.400000002</v>
      </c>
      <c r="ZX33" s="308">
        <v>10561584.779999997</v>
      </c>
      <c r="ZY33" s="308">
        <v>31414129.740000002</v>
      </c>
      <c r="ZZ33" s="308">
        <v>14129558.540000001</v>
      </c>
      <c r="AAA33" s="308">
        <v>5775750.1500000004</v>
      </c>
      <c r="AAB33" s="308">
        <v>41565876.659999996</v>
      </c>
      <c r="AAC33" s="308">
        <v>27027862.98</v>
      </c>
      <c r="AAD33" s="308">
        <v>7599362.2699999996</v>
      </c>
      <c r="AAE33" s="308">
        <v>26323744.32</v>
      </c>
      <c r="AAF33" s="308">
        <v>98435137.099999994</v>
      </c>
      <c r="AAG33" s="308">
        <v>16927640.390000001</v>
      </c>
      <c r="AAH33" s="308">
        <v>16813765.739999998</v>
      </c>
      <c r="AAI33" s="308">
        <v>9420330.879999999</v>
      </c>
      <c r="AAJ33" s="308">
        <v>13930060.24</v>
      </c>
      <c r="AAK33" s="308">
        <v>3762052.88</v>
      </c>
      <c r="AAL33" s="308">
        <v>12588395.279999999</v>
      </c>
      <c r="AAM33" s="308">
        <v>1110904238.4099998</v>
      </c>
      <c r="AAN33" s="308">
        <v>22657555.98</v>
      </c>
      <c r="AAO33" s="308">
        <v>13122634.07</v>
      </c>
      <c r="AAP33" s="308">
        <v>31631147.940000001</v>
      </c>
      <c r="AAQ33" s="308">
        <v>39096649.969999999</v>
      </c>
      <c r="AAR33" s="308">
        <v>30099689.760000002</v>
      </c>
      <c r="AAS33" s="308">
        <v>29729917.620000001</v>
      </c>
      <c r="AAT33" s="308">
        <v>53673591.870000005</v>
      </c>
      <c r="AAU33" s="308">
        <v>46787406.669999994</v>
      </c>
      <c r="AAV33" s="308">
        <v>12700955.73</v>
      </c>
      <c r="AAW33" s="308">
        <v>23999145.720000003</v>
      </c>
      <c r="AAX33" s="308">
        <v>31131155.470000006</v>
      </c>
      <c r="AAY33" s="308">
        <v>33558133.829999998</v>
      </c>
      <c r="AAZ33" s="308">
        <v>4605579.0000000009</v>
      </c>
      <c r="ABA33" s="308">
        <v>16208627.189999999</v>
      </c>
      <c r="ABB33" s="308">
        <v>8716499.2699999996</v>
      </c>
      <c r="ABC33" s="308">
        <v>13816029.140000001</v>
      </c>
      <c r="ABD33" s="308">
        <v>20786767.879999999</v>
      </c>
      <c r="ABE33" s="308">
        <v>9038168.1799999997</v>
      </c>
      <c r="ABF33" s="308">
        <v>106655089.99000001</v>
      </c>
      <c r="ABG33" s="308">
        <v>31401901.779999997</v>
      </c>
      <c r="ABH33" s="308">
        <v>22984005.109999999</v>
      </c>
      <c r="ABI33" s="308">
        <v>8643607.9400000013</v>
      </c>
      <c r="ABJ33" s="308">
        <v>4459739.4800000004</v>
      </c>
      <c r="ABK33" s="308">
        <v>25519065.050000001</v>
      </c>
      <c r="ABL33" s="308">
        <v>13745306.050000001</v>
      </c>
      <c r="ABM33" s="308">
        <v>130937923.41999999</v>
      </c>
      <c r="ABN33" s="308">
        <v>57400479.57</v>
      </c>
      <c r="ABO33" s="308">
        <v>18882503.059999999</v>
      </c>
      <c r="ABP33" s="308">
        <v>50537329.329999998</v>
      </c>
      <c r="ABQ33" s="308">
        <v>17540758.079999998</v>
      </c>
      <c r="ABR33" s="308">
        <v>18033414.140000001</v>
      </c>
      <c r="ABS33" s="308">
        <v>15218751.690000001</v>
      </c>
      <c r="ABT33" s="308">
        <v>9910762.370000001</v>
      </c>
      <c r="ABU33" s="308">
        <v>16372448.880000001</v>
      </c>
      <c r="ABV33" s="308">
        <v>203066141.22</v>
      </c>
      <c r="ABW33" s="308">
        <v>47365237.240000002</v>
      </c>
      <c r="ABX33" s="308">
        <v>28893511.23</v>
      </c>
      <c r="ABY33" s="308">
        <v>13745837.899999999</v>
      </c>
      <c r="ABZ33" s="308">
        <v>23824738.009999998</v>
      </c>
      <c r="ACA33" s="308">
        <v>54125064.120000005</v>
      </c>
      <c r="ACB33" s="308">
        <v>1558953.83</v>
      </c>
      <c r="ACC33" s="308">
        <v>4847229.5</v>
      </c>
      <c r="ACD33" s="308">
        <v>3319777.49</v>
      </c>
      <c r="ACE33" s="308"/>
      <c r="ACF33" s="308">
        <v>10273101.41</v>
      </c>
      <c r="ACG33" s="308">
        <v>507200518.46999997</v>
      </c>
      <c r="ACH33" s="308">
        <v>9290880.709999999</v>
      </c>
      <c r="ACI33" s="308">
        <v>3998907.5799999996</v>
      </c>
      <c r="ACJ33" s="308">
        <v>15540190.790000001</v>
      </c>
      <c r="ACK33" s="308">
        <v>16494046.459999999</v>
      </c>
      <c r="ACL33" s="308">
        <v>13346946.030000001</v>
      </c>
      <c r="ACM33" s="308">
        <v>86521415.329999998</v>
      </c>
      <c r="ACN33" s="308">
        <v>88479502.269999996</v>
      </c>
      <c r="ACO33" s="308">
        <v>92476015.299999997</v>
      </c>
      <c r="ACP33" s="308">
        <v>15578962.120000001</v>
      </c>
      <c r="ACQ33" s="308">
        <v>10286543.699999999</v>
      </c>
      <c r="ACR33" s="308">
        <v>15042061.66</v>
      </c>
      <c r="ACS33" s="308">
        <v>17869097.210000001</v>
      </c>
      <c r="ACT33" s="308">
        <v>126483684.92999999</v>
      </c>
      <c r="ACU33" s="308"/>
      <c r="ACV33" s="308">
        <v>23734216.669999998</v>
      </c>
      <c r="ACW33" s="308">
        <v>25480376.859999999</v>
      </c>
      <c r="ACX33" s="308">
        <v>1685841.69</v>
      </c>
      <c r="ACY33" s="308">
        <v>10869339.02</v>
      </c>
      <c r="ACZ33" s="308"/>
      <c r="ADA33" s="308">
        <v>10205646.01</v>
      </c>
      <c r="ADB33" s="308">
        <v>2258313.0699999998</v>
      </c>
      <c r="ADC33" s="308">
        <v>31303272.670000002</v>
      </c>
      <c r="ADD33" s="308">
        <v>49146015.43</v>
      </c>
      <c r="ADE33" s="308">
        <v>71839188.5</v>
      </c>
      <c r="ADF33" s="308">
        <v>1762883.31</v>
      </c>
      <c r="ADG33" s="308">
        <v>4729334.0999999996</v>
      </c>
      <c r="ADH33" s="308">
        <v>6646652.9000000004</v>
      </c>
      <c r="ADI33" s="308">
        <v>1060154.45</v>
      </c>
      <c r="ADJ33" s="308">
        <v>9429420.9000000004</v>
      </c>
      <c r="ADK33" s="308">
        <v>6499982.9000000004</v>
      </c>
      <c r="ADL33" s="308">
        <v>11272054.969999999</v>
      </c>
      <c r="ADM33" s="308">
        <v>314227314.48000002</v>
      </c>
      <c r="ADN33" s="308">
        <v>105880161.13</v>
      </c>
      <c r="ADO33" s="308">
        <v>36665792.32</v>
      </c>
      <c r="ADP33" s="308">
        <v>110168391.42000002</v>
      </c>
      <c r="ADQ33" s="308">
        <v>7140041.3399999999</v>
      </c>
      <c r="ADR33" s="308">
        <v>7538988.8599999994</v>
      </c>
      <c r="ADS33" s="308">
        <v>47817766.210000008</v>
      </c>
      <c r="ADT33" s="308">
        <v>3919945.5200000005</v>
      </c>
      <c r="ADU33" s="308">
        <v>457258729.42000002</v>
      </c>
      <c r="ADV33" s="308">
        <v>51125276.93</v>
      </c>
      <c r="ADW33" s="308">
        <v>18900094.180000003</v>
      </c>
      <c r="ADX33" s="308">
        <v>23722243.920000002</v>
      </c>
      <c r="ADY33" s="308">
        <v>18993614.07</v>
      </c>
      <c r="ADZ33" s="308">
        <v>21145867.420000002</v>
      </c>
      <c r="AEA33" s="308">
        <v>10816022.75</v>
      </c>
      <c r="AEB33" s="308">
        <v>10136157.719999999</v>
      </c>
      <c r="AEC33" s="308">
        <v>5695557.04</v>
      </c>
      <c r="AED33" s="308">
        <v>24393142.199999999</v>
      </c>
      <c r="AEE33" s="308">
        <v>6787371.7499999991</v>
      </c>
      <c r="AEF33" s="308">
        <v>22855907.240000002</v>
      </c>
      <c r="AEG33" s="308">
        <v>24597742.93</v>
      </c>
      <c r="AEH33" s="308">
        <v>13857916.030000001</v>
      </c>
      <c r="AEI33" s="308">
        <v>10642166.25</v>
      </c>
      <c r="AEJ33" s="308">
        <v>30187807.109999999</v>
      </c>
      <c r="AEK33" s="308">
        <v>5414947.1200000001</v>
      </c>
      <c r="AEL33" s="308">
        <v>31861317.149999999</v>
      </c>
      <c r="AEM33" s="308">
        <v>10612981.630000001</v>
      </c>
      <c r="AEN33" s="308">
        <v>31773894.259999998</v>
      </c>
      <c r="AEO33" s="308">
        <v>356159169.19</v>
      </c>
      <c r="AEP33" s="308">
        <v>43462818.489999995</v>
      </c>
      <c r="AEQ33" s="308">
        <v>19833645.130000003</v>
      </c>
      <c r="AER33" s="308">
        <v>20652481.539999999</v>
      </c>
      <c r="AES33" s="308">
        <v>19080012.639999997</v>
      </c>
      <c r="AET33" s="308">
        <v>38633754.200000003</v>
      </c>
      <c r="AEU33" s="308">
        <v>26839187.27</v>
      </c>
      <c r="AEV33" s="308">
        <v>16021991.739999998</v>
      </c>
      <c r="AEW33" s="308">
        <v>6297919</v>
      </c>
      <c r="AEX33" s="308">
        <v>9810365.3100000005</v>
      </c>
      <c r="AEY33" s="308">
        <v>167501455.14000002</v>
      </c>
      <c r="AEZ33" s="308">
        <v>49586712.07</v>
      </c>
      <c r="AFA33" s="308">
        <v>86244355.819999993</v>
      </c>
      <c r="AFB33" s="308">
        <v>31449318.579999998</v>
      </c>
      <c r="AFC33" s="308">
        <v>49507924.869999997</v>
      </c>
      <c r="AFD33" s="308"/>
      <c r="AFE33" s="308">
        <v>21262720.970000003</v>
      </c>
      <c r="AFF33" s="308">
        <v>29768271.870000001</v>
      </c>
      <c r="AFG33" s="308">
        <v>21568798.219999999</v>
      </c>
      <c r="AFH33" s="308">
        <v>14438326.109999999</v>
      </c>
      <c r="AFI33" s="308">
        <v>5631825.5700000003</v>
      </c>
      <c r="AFJ33" s="308">
        <v>13307812.449999999</v>
      </c>
      <c r="AFK33" s="308">
        <v>16930320.48</v>
      </c>
      <c r="AFL33" s="308">
        <v>216639213.07000002</v>
      </c>
      <c r="AFM33" s="308">
        <v>14398103.74</v>
      </c>
      <c r="AFN33" s="308">
        <v>31173315.130000003</v>
      </c>
      <c r="AFO33" s="308">
        <v>5022067.53</v>
      </c>
      <c r="AFP33" s="308">
        <v>23672722.740000002</v>
      </c>
      <c r="AFQ33" s="308">
        <v>25867151.219999999</v>
      </c>
      <c r="AFR33" s="308">
        <v>9710183.5700000003</v>
      </c>
      <c r="AFS33" s="308">
        <v>22624938.179999996</v>
      </c>
      <c r="AFT33" s="308">
        <v>10783843.940000001</v>
      </c>
      <c r="AFU33" s="308">
        <v>865111.28999999992</v>
      </c>
      <c r="AFV33" s="308">
        <v>24526317.749999996</v>
      </c>
      <c r="AFW33" s="308">
        <v>18844746.66</v>
      </c>
      <c r="AFX33" s="308">
        <v>100074469.64</v>
      </c>
      <c r="AFY33" s="308">
        <v>10124374.190000001</v>
      </c>
      <c r="AFZ33" s="308">
        <v>1611748.69</v>
      </c>
      <c r="AGA33" s="308">
        <v>8815930.8499999996</v>
      </c>
      <c r="AGB33" s="308">
        <v>14043089.23</v>
      </c>
      <c r="AGC33" s="308">
        <v>6916669.0199999996</v>
      </c>
      <c r="AGD33" s="308">
        <v>3563220.62</v>
      </c>
      <c r="AGE33" s="308">
        <v>3668721.9299999997</v>
      </c>
      <c r="AGF33" s="308">
        <v>4460922.0599999996</v>
      </c>
      <c r="AGG33" s="308">
        <v>6936135.9899999984</v>
      </c>
      <c r="AGH33" s="308">
        <v>7297168.1799999997</v>
      </c>
      <c r="AGI33" s="308">
        <v>390904672.40999997</v>
      </c>
      <c r="AGJ33" s="308">
        <v>33769308.840000004</v>
      </c>
      <c r="AGK33" s="308">
        <v>27433063.109999999</v>
      </c>
      <c r="AGL33" s="308">
        <v>6517923.2699999996</v>
      </c>
      <c r="AGM33" s="308">
        <v>51520934.839999989</v>
      </c>
      <c r="AGN33" s="308">
        <v>36058555.020000003</v>
      </c>
      <c r="AGO33" s="308">
        <v>18854562.239999998</v>
      </c>
      <c r="AGP33" s="308">
        <v>28460168.419999998</v>
      </c>
      <c r="AGQ33" s="308">
        <v>416286662.57000005</v>
      </c>
      <c r="AGR33" s="308">
        <v>185441093.85999998</v>
      </c>
      <c r="AGS33" s="308">
        <v>3261322.8200000003</v>
      </c>
      <c r="AGT33" s="308">
        <v>36708713.679999992</v>
      </c>
      <c r="AGU33" s="308">
        <v>57563614.339999996</v>
      </c>
      <c r="AGV33" s="308">
        <v>27921824.190000005</v>
      </c>
      <c r="AGW33" s="308">
        <v>30923167.66</v>
      </c>
      <c r="AGX33" s="308">
        <v>18247313.100000001</v>
      </c>
      <c r="AGY33" s="308">
        <v>5318306.1399999997</v>
      </c>
      <c r="AGZ33" s="308">
        <v>18882237.309999999</v>
      </c>
      <c r="AHA33" s="308">
        <v>49488349.990000002</v>
      </c>
      <c r="AHB33" s="308">
        <v>4596743.6899999995</v>
      </c>
      <c r="AHC33" s="308">
        <v>16246399.15</v>
      </c>
      <c r="AHD33" s="308">
        <v>20961311.539999999</v>
      </c>
      <c r="AHE33" s="308">
        <v>8709800.3699999992</v>
      </c>
      <c r="AHF33" s="308">
        <v>5223915.8</v>
      </c>
      <c r="AHG33" s="308">
        <v>3438792.04</v>
      </c>
      <c r="AHH33" s="308">
        <v>86630074.109999999</v>
      </c>
      <c r="AHI33" s="308">
        <v>6840219.1500000004</v>
      </c>
      <c r="AHJ33" s="308">
        <v>10553772.41</v>
      </c>
      <c r="AHK33" s="308">
        <v>5803460.3200000003</v>
      </c>
      <c r="AHL33" s="308">
        <v>15215939.18</v>
      </c>
      <c r="AHM33" s="308">
        <v>8412564.0899999999</v>
      </c>
      <c r="AHN33" s="308">
        <v>4544034.16</v>
      </c>
      <c r="AHO33" s="308">
        <v>45717342650.665695</v>
      </c>
    </row>
    <row r="34" spans="1:899" ht="21" x14ac:dyDescent="0.4">
      <c r="A34" s="297" t="s">
        <v>664</v>
      </c>
      <c r="B34" s="297" t="s">
        <v>2296</v>
      </c>
      <c r="C34" s="308">
        <v>-437875238.1099999</v>
      </c>
      <c r="D34" s="308">
        <v>-20361734.559999999</v>
      </c>
      <c r="E34" s="308">
        <v>-24580659.570000004</v>
      </c>
      <c r="F34" s="308">
        <v>-4060045.2199999997</v>
      </c>
      <c r="G34" s="308">
        <v>-62460989.650000013</v>
      </c>
      <c r="H34" s="308">
        <v>-20769793.460000001</v>
      </c>
      <c r="I34" s="308">
        <v>-42913656.630000003</v>
      </c>
      <c r="J34" s="308">
        <v>-10066315.549999999</v>
      </c>
      <c r="K34" s="308">
        <v>-18417845.539999999</v>
      </c>
      <c r="L34" s="308">
        <v>-15695210.070000002</v>
      </c>
      <c r="M34" s="308">
        <v>-15485742.719999997</v>
      </c>
      <c r="N34" s="308">
        <v>-13116601.810000002</v>
      </c>
      <c r="O34" s="308">
        <v>-19693109.359999999</v>
      </c>
      <c r="P34" s="308">
        <v>-15534557.320000002</v>
      </c>
      <c r="Q34" s="308">
        <v>-10124435.799999999</v>
      </c>
      <c r="R34" s="308">
        <v>-24335700.470000003</v>
      </c>
      <c r="S34" s="308">
        <v>-16952324.729999997</v>
      </c>
      <c r="T34" s="308">
        <v>-6188330.1199999992</v>
      </c>
      <c r="U34" s="308">
        <v>-249215022.41</v>
      </c>
      <c r="V34" s="308">
        <v>-99873918.710000008</v>
      </c>
      <c r="W34" s="308">
        <v>-23525511.669999998</v>
      </c>
      <c r="X34" s="308">
        <v>-22093919.909999996</v>
      </c>
      <c r="Y34" s="308">
        <v>-31405081.139999997</v>
      </c>
      <c r="Z34" s="308">
        <v>-25692611.579999998</v>
      </c>
      <c r="AA34" s="308">
        <v>-16153205.789999999</v>
      </c>
      <c r="AB34" s="308">
        <v>-100676901.16</v>
      </c>
      <c r="AC34" s="308">
        <v>-37279716.960000008</v>
      </c>
      <c r="AD34" s="308">
        <v>-23347647.709999997</v>
      </c>
      <c r="AE34" s="308">
        <v>-116883497.34000003</v>
      </c>
      <c r="AF34" s="308">
        <v>-28577517.010000005</v>
      </c>
      <c r="AG34" s="308">
        <v>-83264338.250000015</v>
      </c>
      <c r="AH34" s="308">
        <v>-56838020.069999993</v>
      </c>
      <c r="AI34" s="308">
        <v>-39066402.309999987</v>
      </c>
      <c r="AJ34" s="308">
        <v>-19514290.009999998</v>
      </c>
      <c r="AK34" s="308">
        <v>-12135119.209999999</v>
      </c>
      <c r="AL34" s="308">
        <v>-44231677.260000013</v>
      </c>
      <c r="AM34" s="308">
        <v>-42537443.280000009</v>
      </c>
      <c r="AN34" s="308">
        <v>-16010182.59</v>
      </c>
      <c r="AO34" s="308">
        <v>-18897189.550000001</v>
      </c>
      <c r="AP34" s="308">
        <v>-13837358.41</v>
      </c>
      <c r="AQ34" s="308">
        <v>-8609950.6999999993</v>
      </c>
      <c r="AR34" s="308">
        <v>-13576374.079999998</v>
      </c>
      <c r="AS34" s="308">
        <v>-67185531.409999982</v>
      </c>
      <c r="AT34" s="308">
        <v>-4459449.4000000004</v>
      </c>
      <c r="AU34" s="308">
        <v>-9701072.1300000008</v>
      </c>
      <c r="AV34" s="308">
        <v>-7263916.3199999994</v>
      </c>
      <c r="AW34" s="308">
        <v>-16805661.75</v>
      </c>
      <c r="AX34" s="308">
        <v>-25261358.810000002</v>
      </c>
      <c r="AY34" s="308">
        <v>-5110105.5199999977</v>
      </c>
      <c r="AZ34" s="308">
        <v>-9169896.9900000002</v>
      </c>
      <c r="BA34" s="308">
        <v>-7576243.0800000001</v>
      </c>
      <c r="BB34" s="308">
        <v>-8851639.7100000009</v>
      </c>
      <c r="BC34" s="308">
        <v>-6495831.8199999994</v>
      </c>
      <c r="BD34" s="308">
        <v>-5474424.3000000007</v>
      </c>
      <c r="BE34" s="308">
        <v>-37640507.640000001</v>
      </c>
      <c r="BF34" s="308">
        <v>-17013.3</v>
      </c>
      <c r="BG34" s="308">
        <v>-5511867.7599999998</v>
      </c>
      <c r="BH34" s="308">
        <v>-200352441.72999996</v>
      </c>
      <c r="BI34" s="308">
        <v>-57935158.760000005</v>
      </c>
      <c r="BJ34" s="308">
        <v>-13694786.880000005</v>
      </c>
      <c r="BK34" s="308">
        <v>-4958482.2300000004</v>
      </c>
      <c r="BL34" s="308">
        <v>-22326004.720000006</v>
      </c>
      <c r="BM34" s="308">
        <v>-11522920.420000002</v>
      </c>
      <c r="BN34" s="308">
        <v>-11600032.189999998</v>
      </c>
      <c r="BO34" s="308"/>
      <c r="BP34" s="308"/>
      <c r="BQ34" s="308">
        <v>-148277288.61000001</v>
      </c>
      <c r="BR34" s="308">
        <v>-5919711.0600000005</v>
      </c>
      <c r="BS34" s="308">
        <v>-8052229.0299999993</v>
      </c>
      <c r="BT34" s="308">
        <v>-11374368.859999999</v>
      </c>
      <c r="BU34" s="308">
        <v>-11095367.26</v>
      </c>
      <c r="BV34" s="308">
        <v>-12249126.98</v>
      </c>
      <c r="BW34" s="308">
        <v>-6572799.3199999994</v>
      </c>
      <c r="BX34" s="308">
        <v>-13948098.490000002</v>
      </c>
      <c r="BY34" s="308">
        <v>-81706731.690000013</v>
      </c>
      <c r="BZ34" s="308">
        <v>-7485702.4699999997</v>
      </c>
      <c r="CA34" s="308">
        <v>-15864151.779999999</v>
      </c>
      <c r="CB34" s="308">
        <v>-36185760.149999999</v>
      </c>
      <c r="CC34" s="308">
        <v>-8971129.959999999</v>
      </c>
      <c r="CD34" s="308">
        <v>-13305944.419999998</v>
      </c>
      <c r="CE34" s="308">
        <v>-12442016.610000001</v>
      </c>
      <c r="CF34" s="308">
        <v>-127396360.58999997</v>
      </c>
      <c r="CG34" s="308">
        <v>-20879132.32</v>
      </c>
      <c r="CH34" s="308">
        <v>-43837906.82</v>
      </c>
      <c r="CI34" s="308">
        <v>-8218554.2299999986</v>
      </c>
      <c r="CJ34" s="308">
        <v>-10596528.220000001</v>
      </c>
      <c r="CK34" s="308">
        <v>-11034012.890000001</v>
      </c>
      <c r="CL34" s="308">
        <v>-15964129.99</v>
      </c>
      <c r="CM34" s="308">
        <v>-30003948.670000002</v>
      </c>
      <c r="CN34" s="308">
        <v>-4941685.7500000009</v>
      </c>
      <c r="CO34" s="308">
        <v>-17864192.069999997</v>
      </c>
      <c r="CP34" s="308">
        <v>-10021640.470000001</v>
      </c>
      <c r="CQ34" s="308">
        <v>-16835673.409999996</v>
      </c>
      <c r="CR34" s="308">
        <v>-8048188.5</v>
      </c>
      <c r="CS34" s="308">
        <v>-122720894.52</v>
      </c>
      <c r="CT34" s="308">
        <v>-14906010.16</v>
      </c>
      <c r="CU34" s="308">
        <v>-18458411.640000001</v>
      </c>
      <c r="CV34" s="308">
        <v>-21958690.270000003</v>
      </c>
      <c r="CW34" s="308">
        <v>-4198328.67</v>
      </c>
      <c r="CX34" s="308">
        <v>-17559118.900000002</v>
      </c>
      <c r="CY34" s="308">
        <v>-16410434.280000001</v>
      </c>
      <c r="CZ34" s="308">
        <v>-10895180.76</v>
      </c>
      <c r="DA34" s="308">
        <v>-150096623.85999998</v>
      </c>
      <c r="DB34" s="308">
        <v>-175941689.44</v>
      </c>
      <c r="DC34" s="308">
        <v>-11831504.459999999</v>
      </c>
      <c r="DD34" s="308">
        <v>-26590369.07</v>
      </c>
      <c r="DE34" s="308">
        <v>-26119545.470000003</v>
      </c>
      <c r="DF34" s="308">
        <v>-30462896.649999991</v>
      </c>
      <c r="DG34" s="308">
        <v>-25738818.690000001</v>
      </c>
      <c r="DH34" s="308">
        <v>-21665052.909999996</v>
      </c>
      <c r="DI34" s="308">
        <v>-17932848.699999999</v>
      </c>
      <c r="DJ34" s="308">
        <v>-443110924.70999998</v>
      </c>
      <c r="DK34" s="308">
        <v>-11120278.57</v>
      </c>
      <c r="DL34" s="308">
        <v>-32818941.990000006</v>
      </c>
      <c r="DM34" s="308">
        <v>-16108685.550000001</v>
      </c>
      <c r="DN34" s="308">
        <v>-16669224.9899</v>
      </c>
      <c r="DO34" s="308">
        <v>-25806664.940000001</v>
      </c>
      <c r="DP34" s="308">
        <v>-23383756.149999999</v>
      </c>
      <c r="DQ34" s="308">
        <v>-16602858.320000002</v>
      </c>
      <c r="DR34" s="308">
        <v>-43698228.549999997</v>
      </c>
      <c r="DS34" s="308">
        <v>-241850634.03000003</v>
      </c>
      <c r="DT34" s="308">
        <v>-38829019.969999999</v>
      </c>
      <c r="DU34" s="308">
        <v>-59025918.869999997</v>
      </c>
      <c r="DV34" s="308">
        <v>-71967461.75</v>
      </c>
      <c r="DW34" s="308">
        <v>-21774536.689999994</v>
      </c>
      <c r="DX34" s="308">
        <v>-43719388.749999985</v>
      </c>
      <c r="DY34" s="308">
        <v>-25779810.879999995</v>
      </c>
      <c r="DZ34" s="308">
        <v>-8055501.3700000001</v>
      </c>
      <c r="EA34" s="308">
        <v>-26103125.310000002</v>
      </c>
      <c r="EB34" s="308">
        <v>-18846190.230000004</v>
      </c>
      <c r="EC34" s="308">
        <v>-56694974.190000013</v>
      </c>
      <c r="ED34" s="308">
        <v>-178899253.32000002</v>
      </c>
      <c r="EE34" s="308">
        <v>-118352341.60000002</v>
      </c>
      <c r="EF34" s="308">
        <v>-10339130.449999997</v>
      </c>
      <c r="EG34" s="308">
        <v>-23143939.259999998</v>
      </c>
      <c r="EH34" s="308">
        <v>-19079864.370000001</v>
      </c>
      <c r="EI34" s="308">
        <v>-32718894.589999996</v>
      </c>
      <c r="EJ34" s="308">
        <v>-33452854.320000004</v>
      </c>
      <c r="EK34" s="308">
        <v>-14854742.449999999</v>
      </c>
      <c r="EL34" s="308">
        <v>-23885722.849999994</v>
      </c>
      <c r="EM34" s="308">
        <v>-290288522.51000005</v>
      </c>
      <c r="EN34" s="308">
        <v>-14868422.68</v>
      </c>
      <c r="EO34" s="308">
        <v>-25618416.550000004</v>
      </c>
      <c r="EP34" s="308">
        <v>-12126600.439999998</v>
      </c>
      <c r="EQ34" s="308">
        <v>-9034981.0099999998</v>
      </c>
      <c r="ER34" s="308">
        <v>-10063852.6</v>
      </c>
      <c r="ES34" s="308">
        <v>-41647705.989999995</v>
      </c>
      <c r="ET34" s="308">
        <v>-15192057.190000001</v>
      </c>
      <c r="EU34" s="308">
        <v>-21953278.569999997</v>
      </c>
      <c r="EV34" s="308">
        <v>-236584757.15999997</v>
      </c>
      <c r="EW34" s="308">
        <v>-8635260.4600000009</v>
      </c>
      <c r="EX34" s="308">
        <v>-12214390.370000001</v>
      </c>
      <c r="EY34" s="308">
        <v>-23141035.890000001</v>
      </c>
      <c r="EZ34" s="308">
        <v>-27013707.639999997</v>
      </c>
      <c r="FA34" s="308">
        <v>-38553569.719999999</v>
      </c>
      <c r="FB34" s="308">
        <v>-41487346.93</v>
      </c>
      <c r="FC34" s="308">
        <v>-19208961.809999999</v>
      </c>
      <c r="FD34" s="308">
        <v>-13532005.859999998</v>
      </c>
      <c r="FE34" s="308">
        <v>-9960597.5199999996</v>
      </c>
      <c r="FF34" s="308">
        <v>-8938826.0899999999</v>
      </c>
      <c r="FG34" s="308">
        <v>-7767019.3199999994</v>
      </c>
      <c r="FH34" s="308">
        <v>-64116144.530000001</v>
      </c>
      <c r="FI34" s="308">
        <v>-14497039.739999998</v>
      </c>
      <c r="FJ34" s="308">
        <v>-16956698.259999998</v>
      </c>
      <c r="FK34" s="308">
        <v>-14218579.430000002</v>
      </c>
      <c r="FL34" s="308">
        <v>-25007220.089999996</v>
      </c>
      <c r="FM34" s="308">
        <v>-32673005.059999999</v>
      </c>
      <c r="FN34" s="308">
        <v>-8640957.1099999994</v>
      </c>
      <c r="FO34" s="308">
        <v>-13381706.51</v>
      </c>
      <c r="FP34" s="308">
        <v>-344975993.96000004</v>
      </c>
      <c r="FQ34" s="308">
        <v>-21398251.850000001</v>
      </c>
      <c r="FR34" s="308">
        <v>-36503742.430000007</v>
      </c>
      <c r="FS34" s="308">
        <v>-37028092.43</v>
      </c>
      <c r="FT34" s="308">
        <v>-26794104.269999996</v>
      </c>
      <c r="FU34" s="308">
        <v>-17793838.219999999</v>
      </c>
      <c r="FV34" s="308">
        <v>-36567828.720000006</v>
      </c>
      <c r="FW34" s="308">
        <v>-34917046.149999999</v>
      </c>
      <c r="FX34" s="308">
        <v>-28303027.749999993</v>
      </c>
      <c r="FY34" s="308">
        <v>-35581357.809999995</v>
      </c>
      <c r="FZ34" s="308">
        <v>-73406015.200000003</v>
      </c>
      <c r="GA34" s="308">
        <v>-27793135.540000003</v>
      </c>
      <c r="GB34" s="308">
        <v>-24577528.499999996</v>
      </c>
      <c r="GC34" s="308">
        <v>-8220343.9300000006</v>
      </c>
      <c r="GD34" s="308">
        <v>-216399782.78000003</v>
      </c>
      <c r="GE34" s="308">
        <v>-7136953.8899999987</v>
      </c>
      <c r="GF34" s="308">
        <v>-12024869.719999999</v>
      </c>
      <c r="GG34" s="308">
        <v>-58163096.869999997</v>
      </c>
      <c r="GH34" s="308">
        <v>-21029659.419999998</v>
      </c>
      <c r="GI34" s="308">
        <v>-13939193.76</v>
      </c>
      <c r="GJ34" s="308">
        <v>-12981379.470000001</v>
      </c>
      <c r="GK34" s="308">
        <v>-21477799.080000002</v>
      </c>
      <c r="GL34" s="308">
        <v>-11676874.420000002</v>
      </c>
      <c r="GM34" s="308">
        <v>-4731123.55</v>
      </c>
      <c r="GN34" s="308">
        <v>-6429774.3000000007</v>
      </c>
      <c r="GO34" s="308">
        <v>-6184845.7000000002</v>
      </c>
      <c r="GP34" s="308">
        <v>-128670185.52</v>
      </c>
      <c r="GQ34" s="308">
        <v>-11507641.949999999</v>
      </c>
      <c r="GR34" s="308">
        <v>-11958028.499999998</v>
      </c>
      <c r="GS34" s="308">
        <v>-23989594.400000006</v>
      </c>
      <c r="GT34" s="308">
        <v>-8221035.8399999999</v>
      </c>
      <c r="GU34" s="308">
        <v>-16375007.690000001</v>
      </c>
      <c r="GV34" s="308">
        <v>-15311057.059999999</v>
      </c>
      <c r="GW34" s="308">
        <v>-10833544.41</v>
      </c>
      <c r="GX34" s="308">
        <v>-120453485.48000002</v>
      </c>
      <c r="GY34" s="308">
        <v>-11761106.130000001</v>
      </c>
      <c r="GZ34" s="308">
        <v>-24270319.829999998</v>
      </c>
      <c r="HA34" s="308">
        <v>-16978731.48</v>
      </c>
      <c r="HB34" s="308">
        <v>-542904168.64999998</v>
      </c>
      <c r="HC34" s="308">
        <v>-21908278.5</v>
      </c>
      <c r="HD34" s="308">
        <v>-46353960.809999995</v>
      </c>
      <c r="HE34" s="308">
        <v>-87603326.530000001</v>
      </c>
      <c r="HF34" s="308">
        <v>-41213123.880000003</v>
      </c>
      <c r="HG34" s="308">
        <v>-54569125.339999996</v>
      </c>
      <c r="HH34" s="308">
        <v>-15089594.640000001</v>
      </c>
      <c r="HI34" s="308">
        <v>-183788852.10000002</v>
      </c>
      <c r="HJ34" s="308">
        <v>-51492373.219999999</v>
      </c>
      <c r="HK34" s="308">
        <v>-44178572.68</v>
      </c>
      <c r="HL34" s="308">
        <v>-23980101.879999999</v>
      </c>
      <c r="HM34" s="308">
        <v>-21718322.089999996</v>
      </c>
      <c r="HN34" s="308">
        <v>-12759581.429999996</v>
      </c>
      <c r="HO34" s="308">
        <v>-33607365.709999993</v>
      </c>
      <c r="HP34" s="308">
        <v>-24625784.82</v>
      </c>
      <c r="HQ34" s="308">
        <v>-173612171.74000001</v>
      </c>
      <c r="HR34" s="308">
        <v>-119001746.39000003</v>
      </c>
      <c r="HS34" s="308">
        <v>-24538890.73</v>
      </c>
      <c r="HT34" s="308">
        <v>-15784542.859999998</v>
      </c>
      <c r="HU34" s="308">
        <v>-12199535.949999997</v>
      </c>
      <c r="HV34" s="308">
        <v>-17230460.73</v>
      </c>
      <c r="HW34" s="308">
        <v>-32638120.810000002</v>
      </c>
      <c r="HX34" s="308">
        <v>-24816203.310000002</v>
      </c>
      <c r="HY34" s="308">
        <v>-16104839.580000002</v>
      </c>
      <c r="HZ34" s="308">
        <v>-11156112.469999999</v>
      </c>
      <c r="IA34" s="308">
        <v>-10898326.290000001</v>
      </c>
      <c r="IB34" s="308">
        <v>-22640252.969999999</v>
      </c>
      <c r="IC34" s="308">
        <v>-6854833.9799999995</v>
      </c>
      <c r="ID34" s="308">
        <v>-17299895.310000002</v>
      </c>
      <c r="IE34" s="308">
        <v>-11320368.550000001</v>
      </c>
      <c r="IF34" s="308">
        <v>-8542718.5500000007</v>
      </c>
      <c r="IG34" s="308">
        <v>-282504006.65000004</v>
      </c>
      <c r="IH34" s="308">
        <v>-140460311.57999998</v>
      </c>
      <c r="II34" s="308">
        <v>-28204775.150000002</v>
      </c>
      <c r="IJ34" s="308">
        <v>-59770922.43999999</v>
      </c>
      <c r="IK34" s="308">
        <v>-81318412.420000002</v>
      </c>
      <c r="IL34" s="308">
        <v>-25582043.57</v>
      </c>
      <c r="IM34" s="308">
        <v>-14321717.350000001</v>
      </c>
      <c r="IN34" s="308">
        <v>-14124692.609999999</v>
      </c>
      <c r="IO34" s="308">
        <v>-10763877.83</v>
      </c>
      <c r="IP34" s="308">
        <v>-25388574.02</v>
      </c>
      <c r="IQ34" s="308">
        <v>-7632388.1600000011</v>
      </c>
      <c r="IR34" s="308">
        <v>-527522118.9599998</v>
      </c>
      <c r="IS34" s="308">
        <v>-192940915.61000001</v>
      </c>
      <c r="IT34" s="308">
        <v>-12595762.1</v>
      </c>
      <c r="IU34" s="308">
        <v>-19037929.84</v>
      </c>
      <c r="IV34" s="308">
        <v>-19295008.629999999</v>
      </c>
      <c r="IW34" s="308">
        <v>-8376008.8600000003</v>
      </c>
      <c r="IX34" s="308">
        <v>-22389502.059999999</v>
      </c>
      <c r="IY34" s="308">
        <v>-7629551.0599999996</v>
      </c>
      <c r="IZ34" s="308">
        <v>-8664377.6899999995</v>
      </c>
      <c r="JA34" s="308">
        <v>-32395368.84</v>
      </c>
      <c r="JB34" s="308">
        <v>-26328003.669999998</v>
      </c>
      <c r="JC34" s="308">
        <v>-22603063.689999998</v>
      </c>
      <c r="JD34" s="308">
        <v>-43491670.940000005</v>
      </c>
      <c r="JE34" s="308">
        <v>-106041819.51000001</v>
      </c>
      <c r="JF34" s="308">
        <v>-21032372.499999996</v>
      </c>
      <c r="JG34" s="308">
        <v>-14473370.5</v>
      </c>
      <c r="JH34" s="308">
        <v>-8291607.6699999981</v>
      </c>
      <c r="JI34" s="308">
        <v>-7494892.5800000001</v>
      </c>
      <c r="JJ34" s="308">
        <v>-220279124.44000003</v>
      </c>
      <c r="JK34" s="308">
        <v>-17610241.339999996</v>
      </c>
      <c r="JL34" s="308">
        <v>-29350047.090000004</v>
      </c>
      <c r="JM34" s="308">
        <v>-40275162.720000006</v>
      </c>
      <c r="JN34" s="308">
        <v>-20131237.889999997</v>
      </c>
      <c r="JO34" s="308">
        <v>-46771623.519999996</v>
      </c>
      <c r="JP34" s="308">
        <v>-17610554.850000005</v>
      </c>
      <c r="JQ34" s="308">
        <v>-160090331.36999997</v>
      </c>
      <c r="JR34" s="308">
        <v>-42744457.629999995</v>
      </c>
      <c r="JS34" s="308">
        <v>-13031668.119999999</v>
      </c>
      <c r="JT34" s="308">
        <v>-4678563.6000000006</v>
      </c>
      <c r="JU34" s="308">
        <v>-18924896.439999998</v>
      </c>
      <c r="JV34" s="308">
        <v>-6259278.4299999997</v>
      </c>
      <c r="JW34" s="308">
        <v>-43403129.290000007</v>
      </c>
      <c r="JX34" s="308">
        <v>-18961919.760000002</v>
      </c>
      <c r="JY34" s="308">
        <v>-9955522.2800000012</v>
      </c>
      <c r="JZ34" s="308">
        <v>-15336770.560000001</v>
      </c>
      <c r="KA34" s="308">
        <v>-15182212.870000001</v>
      </c>
      <c r="KB34" s="308">
        <v>-12889883.139999997</v>
      </c>
      <c r="KC34" s="308">
        <v>-12056091.439999999</v>
      </c>
      <c r="KD34" s="308">
        <v>-3869091.48</v>
      </c>
      <c r="KE34" s="308">
        <v>-9022945.6600000001</v>
      </c>
      <c r="KF34" s="308">
        <v>-408999562.19</v>
      </c>
      <c r="KG34" s="308">
        <v>-42330982.190000005</v>
      </c>
      <c r="KH34" s="308">
        <v>-13954219.740000002</v>
      </c>
      <c r="KI34" s="308">
        <v>-20603633.970000003</v>
      </c>
      <c r="KJ34" s="308">
        <v>-32084338.990000002</v>
      </c>
      <c r="KK34" s="308">
        <v>-32733064.790000003</v>
      </c>
      <c r="KL34" s="308">
        <v>-79805587.120000005</v>
      </c>
      <c r="KM34" s="308">
        <v>-18891404.620000001</v>
      </c>
      <c r="KN34" s="308">
        <v>-14645570.219999999</v>
      </c>
      <c r="KO34" s="308">
        <v>-202425064.37999997</v>
      </c>
      <c r="KP34" s="308">
        <v>-19668291.260000002</v>
      </c>
      <c r="KQ34" s="308">
        <v>-25954943.879999999</v>
      </c>
      <c r="KR34" s="308">
        <v>-89251958.699999988</v>
      </c>
      <c r="KS34" s="308">
        <v>-16954011.23</v>
      </c>
      <c r="KT34" s="308">
        <v>-37619441.209999993</v>
      </c>
      <c r="KU34" s="308">
        <v>-288428908.83999997</v>
      </c>
      <c r="KV34" s="308">
        <v>-17895461.850000001</v>
      </c>
      <c r="KW34" s="308">
        <v>-225185255.44000003</v>
      </c>
      <c r="KX34" s="308">
        <v>-23505664.059999999</v>
      </c>
      <c r="KY34" s="308">
        <v>-17169976.91</v>
      </c>
      <c r="KZ34" s="308">
        <v>-28358231.699999999</v>
      </c>
      <c r="LA34" s="308">
        <v>-41643276.800000004</v>
      </c>
      <c r="LB34" s="308">
        <v>-21687184.320000004</v>
      </c>
      <c r="LC34" s="308">
        <v>-19157500.210000001</v>
      </c>
      <c r="LD34" s="308">
        <v>-15248428.52</v>
      </c>
      <c r="LE34" s="308">
        <v>-496364672.3900001</v>
      </c>
      <c r="LF34" s="308">
        <v>-34775304.169999994</v>
      </c>
      <c r="LG34" s="308">
        <v>-125200915.93000001</v>
      </c>
      <c r="LH34" s="308">
        <v>-94486711.37000002</v>
      </c>
      <c r="LI34" s="308">
        <v>-32011036.599999994</v>
      </c>
      <c r="LJ34" s="308">
        <v>-14142165.918000001</v>
      </c>
      <c r="LK34" s="308">
        <v>-12975383.299899997</v>
      </c>
      <c r="LL34" s="308">
        <v>-22298975.920000002</v>
      </c>
      <c r="LM34" s="308">
        <v>-7833910.4900000012</v>
      </c>
      <c r="LN34" s="308">
        <v>-31579457.199999996</v>
      </c>
      <c r="LO34" s="308">
        <v>-17717273.379999999</v>
      </c>
      <c r="LP34" s="308">
        <v>-187882400.59999999</v>
      </c>
      <c r="LQ34" s="308">
        <v>-12922699.560000001</v>
      </c>
      <c r="LR34" s="308">
        <v>-11898323.909999998</v>
      </c>
      <c r="LS34" s="308">
        <v>-411593953.56999993</v>
      </c>
      <c r="LT34" s="308">
        <v>-136754386.74999997</v>
      </c>
      <c r="LU34" s="308">
        <v>-404041567.25</v>
      </c>
      <c r="LV34" s="308">
        <v>-83665472.790000021</v>
      </c>
      <c r="LW34" s="308">
        <v>-39641174.850000001</v>
      </c>
      <c r="LX34" s="308">
        <v>-33064283.530000001</v>
      </c>
      <c r="LY34" s="308">
        <v>-38953507.86999999</v>
      </c>
      <c r="LZ34" s="308">
        <v>-35861817.040000007</v>
      </c>
      <c r="MA34" s="308">
        <v>-32330715.68</v>
      </c>
      <c r="MB34" s="308">
        <v>-27811923.84</v>
      </c>
      <c r="MC34" s="308">
        <v>-71229436.859999999</v>
      </c>
      <c r="MD34" s="308">
        <v>-21757074.440000001</v>
      </c>
      <c r="ME34" s="308">
        <v>-240923946.20000002</v>
      </c>
      <c r="MF34" s="308">
        <v>-39018658.75</v>
      </c>
      <c r="MG34" s="308">
        <v>-15228290.25</v>
      </c>
      <c r="MH34" s="308">
        <v>-18570076.840000004</v>
      </c>
      <c r="MI34" s="308">
        <v>-21118853.780000001</v>
      </c>
      <c r="MJ34" s="308">
        <v>-24404687.060000006</v>
      </c>
      <c r="MK34" s="308">
        <v>-38028158.07</v>
      </c>
      <c r="ML34" s="308">
        <v>-15668308.84</v>
      </c>
      <c r="MM34" s="308">
        <v>-30548198.109999996</v>
      </c>
      <c r="MN34" s="308">
        <v>-24860035.729999997</v>
      </c>
      <c r="MO34" s="308">
        <v>-20777091.740000002</v>
      </c>
      <c r="MP34" s="308">
        <v>-24243270.559999999</v>
      </c>
      <c r="MQ34" s="308">
        <v>-356735910.13000011</v>
      </c>
      <c r="MR34" s="308">
        <v>-22253770.820000004</v>
      </c>
      <c r="MS34" s="308">
        <v>-20927745.539999995</v>
      </c>
      <c r="MT34" s="308">
        <v>-27248057.649999999</v>
      </c>
      <c r="MU34" s="308">
        <v>-39140252.610000014</v>
      </c>
      <c r="MV34" s="308">
        <v>-26393753.580000006</v>
      </c>
      <c r="MW34" s="308">
        <v>-68645292.989800006</v>
      </c>
      <c r="MX34" s="308">
        <v>-33171041.079999998</v>
      </c>
      <c r="MY34" s="308">
        <v>-28423075.579999998</v>
      </c>
      <c r="MZ34" s="308">
        <v>-5931628.54</v>
      </c>
      <c r="NA34" s="308"/>
      <c r="NB34" s="308">
        <v>-1045039621.1400001</v>
      </c>
      <c r="NC34" s="308">
        <v>-32607223.890000001</v>
      </c>
      <c r="ND34" s="308">
        <v>-11187693.619999999</v>
      </c>
      <c r="NE34" s="308">
        <v>-136463376.34</v>
      </c>
      <c r="NF34" s="308">
        <v>-12736093.040000003</v>
      </c>
      <c r="NG34" s="308">
        <v>-35940415.620000005</v>
      </c>
      <c r="NH34" s="308">
        <v>-111599378.88000001</v>
      </c>
      <c r="NI34" s="308">
        <v>-113352912.83000001</v>
      </c>
      <c r="NJ34" s="308">
        <v>-1803028.7800000003</v>
      </c>
      <c r="NK34" s="308">
        <v>-48970956.355499998</v>
      </c>
      <c r="NL34" s="308">
        <v>-21024622.260000002</v>
      </c>
      <c r="NM34" s="308">
        <v>-14990562.649999999</v>
      </c>
      <c r="NN34" s="308">
        <v>-124324029.08999997</v>
      </c>
      <c r="NO34" s="308">
        <v>-17464359.32</v>
      </c>
      <c r="NP34" s="308">
        <v>-21428110.309999999</v>
      </c>
      <c r="NQ34" s="308">
        <v>-12263050.160000002</v>
      </c>
      <c r="NR34" s="308">
        <v>-16568318.720000003</v>
      </c>
      <c r="NS34" s="308">
        <v>-2500065.8200000003</v>
      </c>
      <c r="NT34" s="308">
        <v>-9110509.2199999988</v>
      </c>
      <c r="NU34" s="308">
        <v>-311283890.33000004</v>
      </c>
      <c r="NV34" s="308">
        <v>-140261940.07999998</v>
      </c>
      <c r="NW34" s="308">
        <v>-38109607.469999999</v>
      </c>
      <c r="NX34" s="308">
        <v>-21359164.330000002</v>
      </c>
      <c r="NY34" s="308">
        <v>-14612013.959999997</v>
      </c>
      <c r="NZ34" s="308">
        <v>-37288318.010000005</v>
      </c>
      <c r="OA34" s="308">
        <v>-11074630.93</v>
      </c>
      <c r="OB34" s="308">
        <v>-303096337.49999994</v>
      </c>
      <c r="OC34" s="308">
        <v>-100225443.44999999</v>
      </c>
      <c r="OD34" s="308">
        <v>-21728105.609999999</v>
      </c>
      <c r="OE34" s="308">
        <v>-153354877.31</v>
      </c>
      <c r="OF34" s="308">
        <v>-24474000.939999998</v>
      </c>
      <c r="OG34" s="308">
        <v>-47543994.390000008</v>
      </c>
      <c r="OH34" s="308">
        <v>-50831375.699999996</v>
      </c>
      <c r="OI34" s="308">
        <v>-9474843.6799999997</v>
      </c>
      <c r="OJ34" s="308">
        <v>-24896670.920000002</v>
      </c>
      <c r="OK34" s="308">
        <v>-329154005.5</v>
      </c>
      <c r="OL34" s="308">
        <v>-86679671.659999996</v>
      </c>
      <c r="OM34" s="308">
        <v>-177139697.84000003</v>
      </c>
      <c r="ON34" s="308">
        <v>-51548978.739999995</v>
      </c>
      <c r="OO34" s="308">
        <v>-22587105.810000002</v>
      </c>
      <c r="OP34" s="308">
        <v>-19450883.240000002</v>
      </c>
      <c r="OQ34" s="308">
        <v>-172647258.58000001</v>
      </c>
      <c r="OR34" s="308">
        <v>-23436869.600000001</v>
      </c>
      <c r="OS34" s="308">
        <v>-14928082.689999998</v>
      </c>
      <c r="OT34" s="308">
        <v>-31554944.929999992</v>
      </c>
      <c r="OU34" s="308">
        <v>-24167496.07</v>
      </c>
      <c r="OV34" s="308">
        <v>-55961647.129999995</v>
      </c>
      <c r="OW34" s="308">
        <v>-19457970.689999998</v>
      </c>
      <c r="OX34" s="308">
        <v>-11239242.880000001</v>
      </c>
      <c r="OY34" s="308">
        <v>-13674196.18</v>
      </c>
      <c r="OZ34" s="308">
        <v>-389976114.90000004</v>
      </c>
      <c r="PA34" s="308">
        <v>-9853753.2800000012</v>
      </c>
      <c r="PB34" s="308">
        <v>-74743693.74000001</v>
      </c>
      <c r="PC34" s="308">
        <v>-7637938.5400000019</v>
      </c>
      <c r="PD34" s="308">
        <v>-20674696.569999997</v>
      </c>
      <c r="PE34" s="308">
        <v>-46201110.75</v>
      </c>
      <c r="PF34" s="308">
        <v>-14641562.92</v>
      </c>
      <c r="PG34" s="308">
        <v>-13199256.529999999</v>
      </c>
      <c r="PH34" s="308">
        <v>-27701774.250000004</v>
      </c>
      <c r="PI34" s="308">
        <v>-24824513.790000007</v>
      </c>
      <c r="PJ34" s="308">
        <v>-20275527.520000007</v>
      </c>
      <c r="PK34" s="308">
        <v>-23456948.810000002</v>
      </c>
      <c r="PL34" s="308">
        <v>-9823263.5</v>
      </c>
      <c r="PM34" s="308">
        <v>-95268251.949999988</v>
      </c>
      <c r="PN34" s="308">
        <v>-6966931.6200000001</v>
      </c>
      <c r="PO34" s="308">
        <v>-7257918.3699999992</v>
      </c>
      <c r="PP34" s="308"/>
      <c r="PQ34" s="308"/>
      <c r="PR34" s="308">
        <v>-667131351.15999997</v>
      </c>
      <c r="PS34" s="308">
        <v>-10065441.959999999</v>
      </c>
      <c r="PT34" s="308">
        <v>-17335250.560000002</v>
      </c>
      <c r="PU34" s="308">
        <v>-25901529.059999999</v>
      </c>
      <c r="PV34" s="308">
        <v>-158576494.42000002</v>
      </c>
      <c r="PW34" s="308">
        <v>-27189526.82</v>
      </c>
      <c r="PX34" s="308">
        <v>-64244097.049999997</v>
      </c>
      <c r="PY34" s="308">
        <v>-6094887.0499999998</v>
      </c>
      <c r="PZ34" s="308">
        <v>-61993955.349999994</v>
      </c>
      <c r="QA34" s="308">
        <v>-5798979.6299999999</v>
      </c>
      <c r="QB34" s="308">
        <v>-52613830.570000008</v>
      </c>
      <c r="QC34" s="308">
        <v>-13543854.43</v>
      </c>
      <c r="QD34" s="308">
        <v>-10494537.930000002</v>
      </c>
      <c r="QE34" s="308">
        <v>-18707261.969999999</v>
      </c>
      <c r="QF34" s="308">
        <v>-54735330.540000007</v>
      </c>
      <c r="QG34" s="308">
        <v>-29843102.319999997</v>
      </c>
      <c r="QH34" s="308">
        <v>-19740479.499999996</v>
      </c>
      <c r="QI34" s="308">
        <v>-23623561.199999996</v>
      </c>
      <c r="QJ34" s="308">
        <v>-14155774.49</v>
      </c>
      <c r="QK34" s="308">
        <v>-90945963.439999983</v>
      </c>
      <c r="QL34" s="308">
        <v>-70541193.260000005</v>
      </c>
      <c r="QM34" s="308">
        <v>-14568623.129999999</v>
      </c>
      <c r="QN34" s="308"/>
      <c r="QO34" s="308"/>
      <c r="QP34" s="308"/>
      <c r="QQ34" s="308"/>
      <c r="QR34" s="308">
        <v>-343584032.21999991</v>
      </c>
      <c r="QS34" s="308">
        <v>-10625985.539999999</v>
      </c>
      <c r="QT34" s="308">
        <v>-63514763.899999999</v>
      </c>
      <c r="QU34" s="308">
        <v>-10344883.140000001</v>
      </c>
      <c r="QV34" s="308">
        <v>-15626794.970000003</v>
      </c>
      <c r="QW34" s="308">
        <v>-38674737.969999999</v>
      </c>
      <c r="QX34" s="308">
        <v>-13639093.779999997</v>
      </c>
      <c r="QY34" s="308">
        <v>-27226212.020000003</v>
      </c>
      <c r="QZ34" s="308">
        <v>-22550439.620000001</v>
      </c>
      <c r="RA34" s="308">
        <v>-17488670.690000005</v>
      </c>
      <c r="RB34" s="308">
        <v>-7567694.1399999987</v>
      </c>
      <c r="RC34" s="308"/>
      <c r="RD34" s="308"/>
      <c r="RE34" s="308">
        <v>-423358675.31000012</v>
      </c>
      <c r="RF34" s="308">
        <v>-38129460.659999989</v>
      </c>
      <c r="RG34" s="308">
        <v>-28445124.589999996</v>
      </c>
      <c r="RH34" s="308">
        <v>-15771423.859999999</v>
      </c>
      <c r="RI34" s="308">
        <v>-26883786.190000001</v>
      </c>
      <c r="RJ34" s="308">
        <v>-44003937.950000003</v>
      </c>
      <c r="RK34" s="308">
        <v>-76488605.75999999</v>
      </c>
      <c r="RL34" s="308">
        <v>-18786298.43</v>
      </c>
      <c r="RM34" s="308">
        <v>-34816147.829999998</v>
      </c>
      <c r="RN34" s="308">
        <v>-47666231.210000008</v>
      </c>
      <c r="RO34" s="308">
        <v>-44945746.07</v>
      </c>
      <c r="RP34" s="308">
        <v>-16783490.650000002</v>
      </c>
      <c r="RQ34" s="308">
        <v>-17487305.749999996</v>
      </c>
      <c r="RR34" s="308">
        <v>-39465803.049999997</v>
      </c>
      <c r="RS34" s="308">
        <v>-14742283.589999998</v>
      </c>
      <c r="RT34" s="308">
        <v>-19681686.280000001</v>
      </c>
      <c r="RU34" s="308">
        <v>-20680734.420000002</v>
      </c>
      <c r="RV34" s="308">
        <v>-9940879.1700000018</v>
      </c>
      <c r="RW34" s="308">
        <v>-5606768.6399999997</v>
      </c>
      <c r="RX34" s="308">
        <v>-12356400.66</v>
      </c>
      <c r="RY34" s="308">
        <v>-124354230.91000001</v>
      </c>
      <c r="RZ34" s="308">
        <v>-7471637.6899999995</v>
      </c>
      <c r="SA34" s="308">
        <v>-12142922.070000002</v>
      </c>
      <c r="SB34" s="308">
        <v>-19267027.169999998</v>
      </c>
      <c r="SC34" s="308">
        <v>-7880414.2400000002</v>
      </c>
      <c r="SD34" s="308">
        <v>-18242370.059999999</v>
      </c>
      <c r="SE34" s="308"/>
      <c r="SF34" s="308">
        <v>-14324220.280000001</v>
      </c>
      <c r="SG34" s="308">
        <v>-13420931.24</v>
      </c>
      <c r="SH34" s="308">
        <v>-7440482.46</v>
      </c>
      <c r="SI34" s="308">
        <v>-61172125.710000001</v>
      </c>
      <c r="SJ34" s="308"/>
      <c r="SK34" s="308">
        <v>-130004587.82999998</v>
      </c>
      <c r="SL34" s="308">
        <v>-17178089.32</v>
      </c>
      <c r="SM34" s="308">
        <v>-17416832.119999997</v>
      </c>
      <c r="SN34" s="308">
        <v>-38601947.129999995</v>
      </c>
      <c r="SO34" s="308">
        <v>-22960288.350000005</v>
      </c>
      <c r="SP34" s="308">
        <v>-17452842.479999997</v>
      </c>
      <c r="SQ34" s="308">
        <v>-12755814.49</v>
      </c>
      <c r="SR34" s="308">
        <v>-18645046.140000001</v>
      </c>
      <c r="SS34" s="308">
        <v>-228944955.94999996</v>
      </c>
      <c r="ST34" s="308">
        <v>-6109558.3300000001</v>
      </c>
      <c r="SU34" s="308">
        <v>-7008636.3399999999</v>
      </c>
      <c r="SV34" s="308">
        <v>-19631056.699999996</v>
      </c>
      <c r="SW34" s="308">
        <v>-8301520.8400000008</v>
      </c>
      <c r="SX34" s="308">
        <v>-5692208.7200000007</v>
      </c>
      <c r="SY34" s="308">
        <v>-8479701.5599999987</v>
      </c>
      <c r="SZ34" s="308">
        <v>-34250322.010000005</v>
      </c>
      <c r="TA34" s="308">
        <v>-7638080.0600000005</v>
      </c>
      <c r="TB34" s="308">
        <v>-10727444.73</v>
      </c>
      <c r="TC34" s="308">
        <v>-10487353.020000001</v>
      </c>
      <c r="TD34" s="308">
        <v>-15790597.160000002</v>
      </c>
      <c r="TE34" s="308">
        <v>-6567139.2899999991</v>
      </c>
      <c r="TF34" s="308">
        <v>-9242785.4499999974</v>
      </c>
      <c r="TG34" s="308">
        <v>-414607554.88999993</v>
      </c>
      <c r="TH34" s="308">
        <v>-9240870.8600000013</v>
      </c>
      <c r="TI34" s="308">
        <v>-11332172.079999998</v>
      </c>
      <c r="TJ34" s="308">
        <v>-53311243.030000001</v>
      </c>
      <c r="TK34" s="308">
        <v>-33939850.390000001</v>
      </c>
      <c r="TL34" s="308">
        <v>-23006834.790000003</v>
      </c>
      <c r="TM34" s="308">
        <v>-7501086.830000001</v>
      </c>
      <c r="TN34" s="308">
        <v>-58898559.759999998</v>
      </c>
      <c r="TO34" s="308">
        <v>-9479260.1600000001</v>
      </c>
      <c r="TP34" s="308">
        <v>-41201910.640000008</v>
      </c>
      <c r="TQ34" s="308">
        <v>-41468068.129999995</v>
      </c>
      <c r="TR34" s="308">
        <v>-11080996.09</v>
      </c>
      <c r="TS34" s="308">
        <v>-11614807.939999998</v>
      </c>
      <c r="TT34" s="308">
        <v>-19140629.32</v>
      </c>
      <c r="TU34" s="308">
        <v>-13914485.620000001</v>
      </c>
      <c r="TV34" s="308">
        <v>-4222349.71</v>
      </c>
      <c r="TW34" s="308">
        <v>-103605728.22</v>
      </c>
      <c r="TX34" s="308">
        <v>-15146773.519999998</v>
      </c>
      <c r="TY34" s="308">
        <v>-120821641.59999998</v>
      </c>
      <c r="TZ34" s="308">
        <v>-52342174.010000013</v>
      </c>
      <c r="UA34" s="308">
        <v>-18173005.100000001</v>
      </c>
      <c r="UB34" s="308">
        <v>-16364910.66</v>
      </c>
      <c r="UC34" s="308">
        <v>-186702474.28999993</v>
      </c>
      <c r="UD34" s="308">
        <v>-8499490.4499999974</v>
      </c>
      <c r="UE34" s="308">
        <v>-8639879.2999999989</v>
      </c>
      <c r="UF34" s="308">
        <v>-25190902.019999996</v>
      </c>
      <c r="UG34" s="308">
        <v>-11634511.540000001</v>
      </c>
      <c r="UH34" s="308">
        <v>-190698211.20000002</v>
      </c>
      <c r="UI34" s="308">
        <v>-40293741.670000002</v>
      </c>
      <c r="UJ34" s="308">
        <v>-23949464.369999994</v>
      </c>
      <c r="UK34" s="308">
        <v>-40642258.279999994</v>
      </c>
      <c r="UL34" s="308">
        <v>-20085687.740000002</v>
      </c>
      <c r="UM34" s="308">
        <v>-20463271.040000003</v>
      </c>
      <c r="UN34" s="308">
        <v>-511798656.0399999</v>
      </c>
      <c r="UO34" s="308">
        <v>-29209545.91</v>
      </c>
      <c r="UP34" s="308">
        <v>-28473237.729999997</v>
      </c>
      <c r="UQ34" s="308">
        <v>-83857577.209999979</v>
      </c>
      <c r="UR34" s="308">
        <v>-10783798.99</v>
      </c>
      <c r="US34" s="308">
        <v>-21724558.160000004</v>
      </c>
      <c r="UT34" s="308">
        <v>-57292962.109999999</v>
      </c>
      <c r="UU34" s="308">
        <v>-10540921.710000001</v>
      </c>
      <c r="UV34" s="308">
        <v>-13675316.219999999</v>
      </c>
      <c r="UW34" s="308">
        <v>-23308599.420000002</v>
      </c>
      <c r="UX34" s="308">
        <v>-30297384.510000002</v>
      </c>
      <c r="UY34" s="308">
        <v>-43739560.679999992</v>
      </c>
      <c r="UZ34" s="308">
        <v>-27900282.57</v>
      </c>
      <c r="VA34" s="308">
        <v>-47061197.509999998</v>
      </c>
      <c r="VB34" s="308">
        <v>-14728845.899999999</v>
      </c>
      <c r="VC34" s="308">
        <v>-18363680.579999998</v>
      </c>
      <c r="VD34" s="308">
        <v>-13896155.550000001</v>
      </c>
      <c r="VE34" s="308">
        <v>-9508140.870000001</v>
      </c>
      <c r="VF34" s="308">
        <v>-37093890.790000007</v>
      </c>
      <c r="VG34" s="308">
        <v>-7611931.1299999999</v>
      </c>
      <c r="VH34" s="308">
        <v>-9338773.1699999999</v>
      </c>
      <c r="VI34" s="308">
        <v>-7594320.3799999999</v>
      </c>
      <c r="VJ34" s="308">
        <v>-237716093.96999997</v>
      </c>
      <c r="VK34" s="308">
        <v>-21526592</v>
      </c>
      <c r="VL34" s="308">
        <v>-18661847.340000004</v>
      </c>
      <c r="VM34" s="308">
        <v>-34857530.509999998</v>
      </c>
      <c r="VN34" s="308">
        <v>-40833444.800000004</v>
      </c>
      <c r="VO34" s="308">
        <v>-33931274.029999994</v>
      </c>
      <c r="VP34" s="308">
        <v>-29998827.260000002</v>
      </c>
      <c r="VQ34" s="308">
        <v>-15568971.16</v>
      </c>
      <c r="VR34" s="308">
        <v>-29710778.359999999</v>
      </c>
      <c r="VS34" s="308">
        <v>-95443431.289999992</v>
      </c>
      <c r="VT34" s="308">
        <v>-17410092.119999997</v>
      </c>
      <c r="VU34" s="308">
        <v>-37051316.43</v>
      </c>
      <c r="VV34" s="308">
        <v>-21089637.229999997</v>
      </c>
      <c r="VW34" s="308">
        <v>-6002583.8600000003</v>
      </c>
      <c r="VX34" s="308">
        <v>-14910380.739999998</v>
      </c>
      <c r="VY34" s="308">
        <v>-654170930.64999998</v>
      </c>
      <c r="VZ34" s="308">
        <v>-30686023.23</v>
      </c>
      <c r="WA34" s="308">
        <v>-29740162.759999998</v>
      </c>
      <c r="WB34" s="308">
        <v>-41659654.980000004</v>
      </c>
      <c r="WC34" s="308">
        <v>-8722023.8900000006</v>
      </c>
      <c r="WD34" s="308">
        <v>-24306548.220000003</v>
      </c>
      <c r="WE34" s="308">
        <v>-29883932.009999998</v>
      </c>
      <c r="WF34" s="308">
        <v>-43208797.779999994</v>
      </c>
      <c r="WG34" s="308">
        <v>-13651670.970000001</v>
      </c>
      <c r="WH34" s="308">
        <v>-40718725.139999993</v>
      </c>
      <c r="WI34" s="308">
        <v>-14215072.84</v>
      </c>
      <c r="WJ34" s="308">
        <v>-40884619.460000001</v>
      </c>
      <c r="WK34" s="308">
        <v>-41547370.810000002</v>
      </c>
      <c r="WL34" s="308">
        <v>-58730076.230000004</v>
      </c>
      <c r="WM34" s="308">
        <v>-57837553</v>
      </c>
      <c r="WN34" s="308">
        <v>-13911859.68</v>
      </c>
      <c r="WO34" s="308">
        <v>-25855452.860000007</v>
      </c>
      <c r="WP34" s="308">
        <v>-24335426.010000009</v>
      </c>
      <c r="WQ34" s="308">
        <v>-22624425.769999996</v>
      </c>
      <c r="WR34" s="308">
        <v>-34108385.559999995</v>
      </c>
      <c r="WS34" s="308">
        <v>-141038057.43000001</v>
      </c>
      <c r="WT34" s="308">
        <v>-20827757.800000001</v>
      </c>
      <c r="WU34" s="308">
        <v>-20566725.280000001</v>
      </c>
      <c r="WV34" s="308">
        <v>-22138062.549999993</v>
      </c>
      <c r="WW34" s="308">
        <v>-13575464.439999999</v>
      </c>
      <c r="WX34" s="308">
        <v>-14189682.580000002</v>
      </c>
      <c r="WY34" s="308">
        <v>-4763449.2999999989</v>
      </c>
      <c r="WZ34" s="308">
        <v>-13911801.299999999</v>
      </c>
      <c r="XA34" s="308">
        <v>-134835846.75</v>
      </c>
      <c r="XB34" s="308">
        <v>-9451174.2299999986</v>
      </c>
      <c r="XC34" s="308">
        <v>-5311587.6499999994</v>
      </c>
      <c r="XD34" s="308">
        <v>-5308816.45</v>
      </c>
      <c r="XE34" s="308">
        <v>-5619655.3499999996</v>
      </c>
      <c r="XF34" s="308">
        <v>-328304192.46000004</v>
      </c>
      <c r="XG34" s="308">
        <v>-23944913.550000001</v>
      </c>
      <c r="XH34" s="308">
        <v>-24071720.800000001</v>
      </c>
      <c r="XI34" s="308">
        <v>-99118567.409999982</v>
      </c>
      <c r="XJ34" s="308">
        <v>-22736001.120000001</v>
      </c>
      <c r="XK34" s="308">
        <v>-24558294.010000002</v>
      </c>
      <c r="XL34" s="308">
        <v>-35119067.859999999</v>
      </c>
      <c r="XM34" s="308">
        <v>-19816285.379999999</v>
      </c>
      <c r="XN34" s="308">
        <v>-17553437.610000003</v>
      </c>
      <c r="XO34" s="308">
        <v>-29476363.780000001</v>
      </c>
      <c r="XP34" s="308">
        <v>-24038818.289999999</v>
      </c>
      <c r="XQ34" s="308">
        <v>-12545279.659999998</v>
      </c>
      <c r="XR34" s="308">
        <v>-9141447.6600000001</v>
      </c>
      <c r="XS34" s="308">
        <v>-11754195.750000002</v>
      </c>
      <c r="XT34" s="308">
        <v>-12822841.970000003</v>
      </c>
      <c r="XU34" s="308">
        <v>-8921558.0500000007</v>
      </c>
      <c r="XV34" s="308">
        <v>-9533988.7400000002</v>
      </c>
      <c r="XW34" s="308">
        <v>-12533492.76</v>
      </c>
      <c r="XX34" s="308">
        <v>-8317710.7399999993</v>
      </c>
      <c r="XY34" s="308">
        <v>-8459339.6899999995</v>
      </c>
      <c r="XZ34" s="308">
        <v>-5986842.9699999997</v>
      </c>
      <c r="YA34" s="308">
        <v>-10984872.49</v>
      </c>
      <c r="YB34" s="308">
        <v>-7443869.0600000005</v>
      </c>
      <c r="YC34" s="308">
        <v>-250425565.78000003</v>
      </c>
      <c r="YD34" s="308">
        <v>-17518969.409999993</v>
      </c>
      <c r="YE34" s="308">
        <v>-47942089.149999991</v>
      </c>
      <c r="YF34" s="308">
        <v>-6958052.0700000003</v>
      </c>
      <c r="YG34" s="308">
        <v>-81838289.069999993</v>
      </c>
      <c r="YH34" s="308">
        <v>-17676194.740000002</v>
      </c>
      <c r="YI34" s="308">
        <v>-53824852.24000001</v>
      </c>
      <c r="YJ34" s="308">
        <v>-20799737.329999998</v>
      </c>
      <c r="YK34" s="308">
        <v>-98650855.459999993</v>
      </c>
      <c r="YL34" s="308">
        <v>-49883971.949999996</v>
      </c>
      <c r="YM34" s="308">
        <v>-12898600.4</v>
      </c>
      <c r="YN34" s="308">
        <v>-9848766.2300000004</v>
      </c>
      <c r="YO34" s="308">
        <v>-14338356.92</v>
      </c>
      <c r="YP34" s="308">
        <v>-10280149.489999998</v>
      </c>
      <c r="YQ34" s="308">
        <v>-7436819.1199999992</v>
      </c>
      <c r="YR34" s="308">
        <v>-17173949.449999999</v>
      </c>
      <c r="YS34" s="308">
        <v>-5031562.6500000004</v>
      </c>
      <c r="YT34" s="308">
        <v>-97144336.320000008</v>
      </c>
      <c r="YU34" s="308">
        <v>-15763061.58</v>
      </c>
      <c r="YV34" s="308">
        <v>-8704782.5100000016</v>
      </c>
      <c r="YW34" s="308">
        <v>-22650850.079999998</v>
      </c>
      <c r="YX34" s="308">
        <v>-28236260.859999999</v>
      </c>
      <c r="YY34" s="308">
        <v>-9030900.5800000019</v>
      </c>
      <c r="YZ34" s="308">
        <v>-8363558.8900000015</v>
      </c>
      <c r="ZA34" s="308">
        <v>-116406665.48999999</v>
      </c>
      <c r="ZB34" s="308">
        <v>-5177634.92</v>
      </c>
      <c r="ZC34" s="308">
        <v>-7384980.3499999996</v>
      </c>
      <c r="ZD34" s="308">
        <v>-13755395.679999998</v>
      </c>
      <c r="ZE34" s="308">
        <v>-8049166.8199999994</v>
      </c>
      <c r="ZF34" s="308">
        <v>-17749064.760000002</v>
      </c>
      <c r="ZG34" s="308">
        <v>-9537369.9399999976</v>
      </c>
      <c r="ZH34" s="308">
        <v>-7127175.4500000002</v>
      </c>
      <c r="ZI34" s="308">
        <v>-58753632.219999991</v>
      </c>
      <c r="ZJ34" s="308">
        <v>-326870642.46999997</v>
      </c>
      <c r="ZK34" s="308">
        <v>-15808950.209999999</v>
      </c>
      <c r="ZL34" s="308">
        <v>-34399783.759999998</v>
      </c>
      <c r="ZM34" s="308">
        <v>-46429258.129999995</v>
      </c>
      <c r="ZN34" s="308">
        <v>-21608086.18</v>
      </c>
      <c r="ZO34" s="308">
        <v>-14229353.789999999</v>
      </c>
      <c r="ZP34" s="308">
        <v>-21903353.769999996</v>
      </c>
      <c r="ZQ34" s="308">
        <v>-32088234.460000005</v>
      </c>
      <c r="ZR34" s="308">
        <v>-34798210.75</v>
      </c>
      <c r="ZS34" s="308">
        <v>-29852447.369999997</v>
      </c>
      <c r="ZT34" s="308">
        <v>-7046956.7700000005</v>
      </c>
      <c r="ZU34" s="308">
        <v>-13800606.089999998</v>
      </c>
      <c r="ZV34" s="308">
        <v>-16483346.550000001</v>
      </c>
      <c r="ZW34" s="308">
        <v>-18152118.399999999</v>
      </c>
      <c r="ZX34" s="308">
        <v>-14284147.829999998</v>
      </c>
      <c r="ZY34" s="308">
        <v>-18554854.59</v>
      </c>
      <c r="ZZ34" s="308">
        <v>-19533659.660000004</v>
      </c>
      <c r="AAA34" s="308">
        <v>-9581903.3000000007</v>
      </c>
      <c r="AAB34" s="308">
        <v>-19888958.030000005</v>
      </c>
      <c r="AAC34" s="308">
        <v>-20147636.169999998</v>
      </c>
      <c r="AAD34" s="308">
        <v>-6594669.830000001</v>
      </c>
      <c r="AAE34" s="308">
        <v>-8841713.9799999986</v>
      </c>
      <c r="AAF34" s="308">
        <v>-138334909.07999998</v>
      </c>
      <c r="AAG34" s="308">
        <v>-12464704.880000003</v>
      </c>
      <c r="AAH34" s="308">
        <v>-29460147.350000001</v>
      </c>
      <c r="AAI34" s="308">
        <v>-16667579.140000001</v>
      </c>
      <c r="AAJ34" s="308">
        <v>-17264538.489999998</v>
      </c>
      <c r="AAK34" s="308">
        <v>-21483447.589999996</v>
      </c>
      <c r="AAL34" s="308">
        <v>-20299114.830000002</v>
      </c>
      <c r="AAM34" s="308">
        <v>-694145416.37</v>
      </c>
      <c r="AAN34" s="308">
        <v>-33955473.799999997</v>
      </c>
      <c r="AAO34" s="308">
        <v>-25269232.23</v>
      </c>
      <c r="AAP34" s="308">
        <v>-35026651.780000009</v>
      </c>
      <c r="AAQ34" s="308">
        <v>-20904060.48</v>
      </c>
      <c r="AAR34" s="308">
        <v>-10341276.419999998</v>
      </c>
      <c r="AAS34" s="308">
        <v>-13486706.670000002</v>
      </c>
      <c r="AAT34" s="308">
        <v>-20285423.199999999</v>
      </c>
      <c r="AAU34" s="308">
        <v>-69574853.339999989</v>
      </c>
      <c r="AAV34" s="308">
        <v>-16967573.290000003</v>
      </c>
      <c r="AAW34" s="308">
        <v>-18599163.030000001</v>
      </c>
      <c r="AAX34" s="308">
        <v>-113968144.63000003</v>
      </c>
      <c r="AAY34" s="308">
        <v>-43313714.119999997</v>
      </c>
      <c r="AAZ34" s="308">
        <v>-12332008.279999999</v>
      </c>
      <c r="ABA34" s="308">
        <v>-10492786.680000002</v>
      </c>
      <c r="ABB34" s="308">
        <v>-24611410.310000002</v>
      </c>
      <c r="ABC34" s="308">
        <v>-13489296.049999999</v>
      </c>
      <c r="ABD34" s="308">
        <v>-15335767.810000001</v>
      </c>
      <c r="ABE34" s="308">
        <v>-11794945.329999996</v>
      </c>
      <c r="ABF34" s="308">
        <v>-106587126.57000001</v>
      </c>
      <c r="ABG34" s="308">
        <v>-104981302.66999999</v>
      </c>
      <c r="ABH34" s="308">
        <v>-15605090.449999999</v>
      </c>
      <c r="ABI34" s="308">
        <v>-8829472.9300000016</v>
      </c>
      <c r="ABJ34" s="308">
        <v>-7814164.4899999993</v>
      </c>
      <c r="ABK34" s="308">
        <v>-3819978.26</v>
      </c>
      <c r="ABL34" s="308">
        <v>-6569671.54</v>
      </c>
      <c r="ABM34" s="308">
        <v>-179343831.84000003</v>
      </c>
      <c r="ABN34" s="308">
        <v>-10833949.469999999</v>
      </c>
      <c r="ABO34" s="308">
        <v>-8269911.9399999995</v>
      </c>
      <c r="ABP34" s="308">
        <v>-28767725.41</v>
      </c>
      <c r="ABQ34" s="308">
        <v>-24741005.639999997</v>
      </c>
      <c r="ABR34" s="308">
        <v>-13357679.129999999</v>
      </c>
      <c r="ABS34" s="308">
        <v>-17734229.369999997</v>
      </c>
      <c r="ABT34" s="308">
        <v>-20754580.969999999</v>
      </c>
      <c r="ABU34" s="308">
        <v>-2156500.83</v>
      </c>
      <c r="ABV34" s="308">
        <v>-208874282.43000001</v>
      </c>
      <c r="ABW34" s="308">
        <v>-14820911.16</v>
      </c>
      <c r="ABX34" s="308">
        <v>-8851104.7999999989</v>
      </c>
      <c r="ABY34" s="308">
        <v>-8358568.4900000012</v>
      </c>
      <c r="ABZ34" s="308">
        <v>-15520148.479999999</v>
      </c>
      <c r="ACA34" s="308">
        <v>-86289211.090000018</v>
      </c>
      <c r="ACB34" s="308">
        <v>-10887851.08</v>
      </c>
      <c r="ACC34" s="308">
        <v>-11780045.350000001</v>
      </c>
      <c r="ACD34" s="308">
        <v>-6345892.5000000009</v>
      </c>
      <c r="ACE34" s="308"/>
      <c r="ACF34" s="308">
        <v>-11212562.280000001</v>
      </c>
      <c r="ACG34" s="308">
        <v>-308614783.36000001</v>
      </c>
      <c r="ACH34" s="308">
        <v>-9656541.6900000013</v>
      </c>
      <c r="ACI34" s="308">
        <v>-21379429.900000002</v>
      </c>
      <c r="ACJ34" s="308">
        <v>-47498706.089999996</v>
      </c>
      <c r="ACK34" s="308">
        <v>-9024410.8499999996</v>
      </c>
      <c r="ACL34" s="308">
        <v>-58944825.690000005</v>
      </c>
      <c r="ACM34" s="308">
        <v>-15789371.6</v>
      </c>
      <c r="ACN34" s="308">
        <v>-75090714.24000001</v>
      </c>
      <c r="ACO34" s="308">
        <v>-132229398.17999999</v>
      </c>
      <c r="ACP34" s="308">
        <v>-30222983.710000001</v>
      </c>
      <c r="ACQ34" s="308">
        <v>-22383463.030000001</v>
      </c>
      <c r="ACR34" s="308">
        <v>-42895148.029999986</v>
      </c>
      <c r="ACS34" s="308">
        <v>-25584777.330000002</v>
      </c>
      <c r="ACT34" s="308">
        <v>-42943915.230000012</v>
      </c>
      <c r="ACU34" s="308"/>
      <c r="ACV34" s="308">
        <v>-14626388.439999998</v>
      </c>
      <c r="ACW34" s="308">
        <v>-23810635.07</v>
      </c>
      <c r="ACX34" s="308">
        <v>-14611437.249999998</v>
      </c>
      <c r="ACY34" s="308">
        <v>-15325394.469999999</v>
      </c>
      <c r="ACZ34" s="308"/>
      <c r="ADA34" s="308">
        <v>-5953092.8600000003</v>
      </c>
      <c r="ADB34" s="308">
        <v>-1025176.02</v>
      </c>
      <c r="ADC34" s="308">
        <v>-5339959.2700000005</v>
      </c>
      <c r="ADD34" s="308">
        <v>-92490128.570000008</v>
      </c>
      <c r="ADE34" s="308">
        <v>-72598975.909999996</v>
      </c>
      <c r="ADF34" s="308">
        <v>-11379142.619999999</v>
      </c>
      <c r="ADG34" s="308">
        <v>-10676057.639999999</v>
      </c>
      <c r="ADH34" s="308">
        <v>-19595427.409999996</v>
      </c>
      <c r="ADI34" s="308">
        <v>-7547056.3299999991</v>
      </c>
      <c r="ADJ34" s="308">
        <v>-13116755.52</v>
      </c>
      <c r="ADK34" s="308">
        <v>-12210779.99</v>
      </c>
      <c r="ADL34" s="308">
        <v>-19258285.449999999</v>
      </c>
      <c r="ADM34" s="308">
        <v>-523866900.63</v>
      </c>
      <c r="ADN34" s="308">
        <v>-55299689.740000002</v>
      </c>
      <c r="ADO34" s="308">
        <v>-39981645.790000007</v>
      </c>
      <c r="ADP34" s="308">
        <v>-156296965.24000001</v>
      </c>
      <c r="ADQ34" s="308">
        <v>-9664037.7400000002</v>
      </c>
      <c r="ADR34" s="308">
        <v>-10399885.189999999</v>
      </c>
      <c r="ADS34" s="308">
        <v>-20457074.030000001</v>
      </c>
      <c r="ADT34" s="308">
        <v>-5776116.2400000002</v>
      </c>
      <c r="ADU34" s="308">
        <v>-678419419.14999998</v>
      </c>
      <c r="ADV34" s="308">
        <v>-58746681.959999993</v>
      </c>
      <c r="ADW34" s="308">
        <v>-65191679.739999995</v>
      </c>
      <c r="ADX34" s="308">
        <v>-32759669.469999991</v>
      </c>
      <c r="ADY34" s="308">
        <v>-23213956.57</v>
      </c>
      <c r="ADZ34" s="308">
        <v>-27878843.210000001</v>
      </c>
      <c r="AEA34" s="308">
        <v>-26843315.050000001</v>
      </c>
      <c r="AEB34" s="308">
        <v>-23229657.240000002</v>
      </c>
      <c r="AEC34" s="308">
        <v>-17818751.559999999</v>
      </c>
      <c r="AED34" s="308">
        <v>-15453537.17</v>
      </c>
      <c r="AEE34" s="308">
        <v>-18326512.310000002</v>
      </c>
      <c r="AEF34" s="308">
        <v>-27297176.339999996</v>
      </c>
      <c r="AEG34" s="308">
        <v>-16316702.610000003</v>
      </c>
      <c r="AEH34" s="308">
        <v>-25986391.899999999</v>
      </c>
      <c r="AEI34" s="308">
        <v>-24892168.210000001</v>
      </c>
      <c r="AEJ34" s="308">
        <v>-41139066.919999994</v>
      </c>
      <c r="AEK34" s="308">
        <v>-9834836.8300000019</v>
      </c>
      <c r="AEL34" s="308">
        <v>-62899797.849999994</v>
      </c>
      <c r="AEM34" s="308">
        <v>-11850377.77</v>
      </c>
      <c r="AEN34" s="308">
        <v>-46045539.599999994</v>
      </c>
      <c r="AEO34" s="308">
        <v>-286027578.75</v>
      </c>
      <c r="AEP34" s="308">
        <v>-27061717.310000002</v>
      </c>
      <c r="AEQ34" s="308">
        <v>-33482042.190000001</v>
      </c>
      <c r="AER34" s="308">
        <v>-21380399.070000004</v>
      </c>
      <c r="AES34" s="308">
        <v>-21055925.949999996</v>
      </c>
      <c r="AET34" s="308">
        <v>-69082018.670000002</v>
      </c>
      <c r="AEU34" s="308">
        <v>-26927508.309999999</v>
      </c>
      <c r="AEV34" s="308">
        <v>-33864003.579999998</v>
      </c>
      <c r="AEW34" s="308">
        <v>-23401625.969999999</v>
      </c>
      <c r="AEX34" s="308">
        <v>-15680565.839999998</v>
      </c>
      <c r="AEY34" s="308">
        <v>-180391608.12999994</v>
      </c>
      <c r="AEZ34" s="308">
        <v>-76738695.349999994</v>
      </c>
      <c r="AFA34" s="308">
        <v>-38794136.350000009</v>
      </c>
      <c r="AFB34" s="308">
        <v>-13799894.089999998</v>
      </c>
      <c r="AFC34" s="308">
        <v>-18986757.440000001</v>
      </c>
      <c r="AFD34" s="308"/>
      <c r="AFE34" s="308">
        <v>-18626458.190000001</v>
      </c>
      <c r="AFF34" s="308">
        <v>-10500755.850000001</v>
      </c>
      <c r="AFG34" s="308">
        <v>-14068821.379999999</v>
      </c>
      <c r="AFH34" s="308">
        <v>-18807709.449999999</v>
      </c>
      <c r="AFI34" s="308">
        <v>-5625137.1599999992</v>
      </c>
      <c r="AFJ34" s="308">
        <v>-12823846.919999998</v>
      </c>
      <c r="AFK34" s="308">
        <v>-18227637.870000001</v>
      </c>
      <c r="AFL34" s="308">
        <v>-136892854.39999998</v>
      </c>
      <c r="AFM34" s="308">
        <v>-36393707.939999998</v>
      </c>
      <c r="AFN34" s="308">
        <v>-20396095.860000003</v>
      </c>
      <c r="AFO34" s="308">
        <v>-14856883.754999999</v>
      </c>
      <c r="AFP34" s="308">
        <v>-13676138.159999998</v>
      </c>
      <c r="AFQ34" s="308">
        <v>-15352955</v>
      </c>
      <c r="AFR34" s="308">
        <v>-10263244.170000002</v>
      </c>
      <c r="AFS34" s="308">
        <v>-33130478.810000002</v>
      </c>
      <c r="AFT34" s="308">
        <v>-24463727.010000002</v>
      </c>
      <c r="AFU34" s="308">
        <v>-12443618.239999998</v>
      </c>
      <c r="AFV34" s="308">
        <v>-42948788.580000006</v>
      </c>
      <c r="AFW34" s="308">
        <v>-9709723.9099999983</v>
      </c>
      <c r="AFX34" s="308">
        <v>-148183777.40000001</v>
      </c>
      <c r="AFY34" s="308">
        <v>-11216678.869999999</v>
      </c>
      <c r="AFZ34" s="308">
        <v>-17962864.02</v>
      </c>
      <c r="AGA34" s="308">
        <v>-12610441.520000001</v>
      </c>
      <c r="AGB34" s="308">
        <v>-33311258.089999996</v>
      </c>
      <c r="AGC34" s="308">
        <v>-7931236.3200000003</v>
      </c>
      <c r="AGD34" s="308">
        <v>-8855940.7700000014</v>
      </c>
      <c r="AGE34" s="308">
        <v>-17676270.740000002</v>
      </c>
      <c r="AGF34" s="308">
        <v>-10601585.449999997</v>
      </c>
      <c r="AGG34" s="308">
        <v>-18414022.329999998</v>
      </c>
      <c r="AGH34" s="308">
        <v>-8382818.0799999982</v>
      </c>
      <c r="AGI34" s="308">
        <v>-217036771.36999997</v>
      </c>
      <c r="AGJ34" s="308">
        <v>-64142468.999999993</v>
      </c>
      <c r="AGK34" s="308">
        <v>-24279544.440000001</v>
      </c>
      <c r="AGL34" s="308">
        <v>-11650086.139999999</v>
      </c>
      <c r="AGM34" s="308">
        <v>-40835961.390000001</v>
      </c>
      <c r="AGN34" s="308">
        <v>-21296188.240000002</v>
      </c>
      <c r="AGO34" s="308">
        <v>-13841594.57</v>
      </c>
      <c r="AGP34" s="308">
        <v>-10352360.469999999</v>
      </c>
      <c r="AGQ34" s="308">
        <v>-533750496.58000004</v>
      </c>
      <c r="AGR34" s="308">
        <v>-362377285.91000009</v>
      </c>
      <c r="AGS34" s="308">
        <v>-17718845.739999998</v>
      </c>
      <c r="AGT34" s="308">
        <v>-35430809.909999996</v>
      </c>
      <c r="AGU34" s="308">
        <v>-48342453.520000003</v>
      </c>
      <c r="AGV34" s="308">
        <v>-21834468.140000001</v>
      </c>
      <c r="AGW34" s="308">
        <v>-31789480.819999997</v>
      </c>
      <c r="AGX34" s="308">
        <v>-29108500.649999999</v>
      </c>
      <c r="AGY34" s="308">
        <v>-10085842.84</v>
      </c>
      <c r="AGZ34" s="308">
        <v>-45901828.670000002</v>
      </c>
      <c r="AHA34" s="308">
        <v>-14439552.790000001</v>
      </c>
      <c r="AHB34" s="308">
        <v>-16275706.48</v>
      </c>
      <c r="AHC34" s="308">
        <v>-15610914.140000001</v>
      </c>
      <c r="AHD34" s="308">
        <v>-20635774.869999997</v>
      </c>
      <c r="AHE34" s="308">
        <v>-10984615.049999999</v>
      </c>
      <c r="AHF34" s="308">
        <v>-26442242.959999997</v>
      </c>
      <c r="AHG34" s="308">
        <v>-16618200.950000003</v>
      </c>
      <c r="AHH34" s="308">
        <v>-155529282.62</v>
      </c>
      <c r="AHI34" s="308">
        <v>-10639204.970000001</v>
      </c>
      <c r="AHJ34" s="308">
        <v>-17782537.109999999</v>
      </c>
      <c r="AHK34" s="308">
        <v>-16588002.360000005</v>
      </c>
      <c r="AHL34" s="308">
        <v>-29514262.479999997</v>
      </c>
      <c r="AHM34" s="308">
        <v>-10252308.439999996</v>
      </c>
      <c r="AHN34" s="308">
        <v>-19170469.630000003</v>
      </c>
      <c r="AHO34" s="308">
        <v>-43666480465.418114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9"/>
  <sheetViews>
    <sheetView workbookViewId="0">
      <pane xSplit="1" ySplit="1" topLeftCell="D885" activePane="bottomRight" state="frozen"/>
      <selection pane="topRight" activeCell="B1" sqref="B1"/>
      <selection pane="bottomLeft" activeCell="A2" sqref="A2"/>
      <selection pane="bottomRight" activeCell="D893" sqref="D893"/>
    </sheetView>
  </sheetViews>
  <sheetFormatPr defaultColWidth="8.796875" defaultRowHeight="21" x14ac:dyDescent="0.4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3.3984375" style="6" bestFit="1" customWidth="1"/>
    <col min="6" max="6" width="14.3984375" style="6" bestFit="1" customWidth="1"/>
    <col min="7" max="7" width="7" style="6" bestFit="1" customWidth="1"/>
    <col min="8" max="8" width="7.59765625" style="6" bestFit="1" customWidth="1"/>
    <col min="9" max="9" width="14.19921875" style="6" bestFit="1" customWidth="1"/>
    <col min="10" max="10" width="4.3984375" style="6" bestFit="1" customWidth="1"/>
    <col min="11" max="11" width="9.69921875" style="6" bestFit="1" customWidth="1"/>
    <col min="12" max="12" width="4.69921875" style="6" bestFit="1" customWidth="1"/>
    <col min="13" max="13" width="13.69921875" style="6" bestFit="1" customWidth="1"/>
    <col min="14" max="14" width="16.69921875" style="6" bestFit="1" customWidth="1"/>
    <col min="15" max="15" width="8.69921875" style="6" bestFit="1" customWidth="1"/>
    <col min="16" max="16" width="21.39843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4">
      <c r="A1" s="511" t="s">
        <v>2404</v>
      </c>
      <c r="B1" s="511" t="s">
        <v>2405</v>
      </c>
      <c r="C1" s="511" t="s">
        <v>2406</v>
      </c>
      <c r="D1" s="511" t="s">
        <v>2407</v>
      </c>
      <c r="E1" s="511" t="s">
        <v>2408</v>
      </c>
      <c r="F1" s="511" t="s">
        <v>2409</v>
      </c>
      <c r="G1" s="511" t="s">
        <v>2410</v>
      </c>
      <c r="H1" s="511" t="s">
        <v>2411</v>
      </c>
      <c r="I1" s="511" t="s">
        <v>2412</v>
      </c>
      <c r="J1" s="511" t="s">
        <v>2413</v>
      </c>
      <c r="K1" s="511" t="s">
        <v>2414</v>
      </c>
      <c r="L1" s="511" t="s">
        <v>2415</v>
      </c>
      <c r="M1" s="511" t="s">
        <v>2416</v>
      </c>
      <c r="N1" s="511" t="s">
        <v>2417</v>
      </c>
      <c r="O1" s="511" t="s">
        <v>2418</v>
      </c>
      <c r="P1" s="511" t="s">
        <v>2419</v>
      </c>
      <c r="Q1" s="511" t="s">
        <v>6261</v>
      </c>
      <c r="R1" s="511"/>
    </row>
    <row r="2" spans="1:18" x14ac:dyDescent="0.4">
      <c r="A2" s="512" t="s">
        <v>2420</v>
      </c>
      <c r="B2" s="512" t="s">
        <v>2421</v>
      </c>
      <c r="C2" s="512" t="s">
        <v>1355</v>
      </c>
      <c r="D2" s="512" t="s">
        <v>2422</v>
      </c>
      <c r="E2" s="512">
        <v>1</v>
      </c>
      <c r="F2" s="512" t="s">
        <v>2423</v>
      </c>
      <c r="G2" s="512" t="s">
        <v>2424</v>
      </c>
      <c r="H2" s="513">
        <v>50</v>
      </c>
      <c r="I2" s="512" t="s">
        <v>1259</v>
      </c>
      <c r="J2" s="513" t="s">
        <v>2425</v>
      </c>
      <c r="K2" s="512" t="s">
        <v>2426</v>
      </c>
      <c r="L2" s="512" t="s">
        <v>2427</v>
      </c>
      <c r="M2" s="512">
        <v>18</v>
      </c>
      <c r="N2" s="512" t="s">
        <v>2428</v>
      </c>
      <c r="O2" s="512" t="s">
        <v>2429</v>
      </c>
      <c r="P2" s="512" t="s">
        <v>2430</v>
      </c>
      <c r="Q2" s="512">
        <v>10713</v>
      </c>
      <c r="R2" s="514"/>
    </row>
    <row r="3" spans="1:18" x14ac:dyDescent="0.4">
      <c r="A3" s="512" t="s">
        <v>2431</v>
      </c>
      <c r="B3" s="512" t="s">
        <v>2432</v>
      </c>
      <c r="C3" s="512" t="s">
        <v>2215</v>
      </c>
      <c r="D3" s="512" t="s">
        <v>2433</v>
      </c>
      <c r="E3" s="512">
        <v>1</v>
      </c>
      <c r="F3" s="512" t="s">
        <v>2434</v>
      </c>
      <c r="G3" s="512" t="s">
        <v>2435</v>
      </c>
      <c r="H3" s="513">
        <v>50</v>
      </c>
      <c r="I3" s="512" t="s">
        <v>1259</v>
      </c>
      <c r="J3" s="513" t="s">
        <v>2436</v>
      </c>
      <c r="K3" s="512" t="s">
        <v>2437</v>
      </c>
      <c r="L3" s="512" t="s">
        <v>2438</v>
      </c>
      <c r="M3" s="512">
        <v>15</v>
      </c>
      <c r="N3" s="512" t="s">
        <v>2439</v>
      </c>
      <c r="O3" s="512" t="s">
        <v>2440</v>
      </c>
      <c r="P3" s="512" t="s">
        <v>2441</v>
      </c>
      <c r="Q3" s="512">
        <v>11119</v>
      </c>
      <c r="R3" s="514"/>
    </row>
    <row r="4" spans="1:18" x14ac:dyDescent="0.4">
      <c r="A4" s="512" t="s">
        <v>2442</v>
      </c>
      <c r="B4" s="512" t="s">
        <v>2443</v>
      </c>
      <c r="C4" s="512" t="s">
        <v>2216</v>
      </c>
      <c r="D4" s="512" t="s">
        <v>2444</v>
      </c>
      <c r="E4" s="512">
        <v>1</v>
      </c>
      <c r="F4" s="512" t="s">
        <v>2445</v>
      </c>
      <c r="G4" s="512" t="s">
        <v>2446</v>
      </c>
      <c r="H4" s="513">
        <v>50</v>
      </c>
      <c r="I4" s="512" t="s">
        <v>1259</v>
      </c>
      <c r="J4" s="513" t="s">
        <v>2447</v>
      </c>
      <c r="K4" s="512" t="s">
        <v>2437</v>
      </c>
      <c r="L4" s="512" t="s">
        <v>2448</v>
      </c>
      <c r="M4" s="512">
        <v>6</v>
      </c>
      <c r="N4" s="512" t="s">
        <v>2449</v>
      </c>
      <c r="O4" s="512" t="s">
        <v>2450</v>
      </c>
      <c r="P4" s="512" t="s">
        <v>2451</v>
      </c>
      <c r="Q4" s="512">
        <v>11120</v>
      </c>
      <c r="R4" s="514"/>
    </row>
    <row r="5" spans="1:18" x14ac:dyDescent="0.4">
      <c r="A5" s="512" t="s">
        <v>2452</v>
      </c>
      <c r="B5" s="512" t="s">
        <v>2453</v>
      </c>
      <c r="C5" s="512" t="s">
        <v>1358</v>
      </c>
      <c r="D5" s="512" t="s">
        <v>2454</v>
      </c>
      <c r="E5" s="512">
        <v>1</v>
      </c>
      <c r="F5" s="512" t="s">
        <v>2445</v>
      </c>
      <c r="G5" s="512" t="s">
        <v>2446</v>
      </c>
      <c r="H5" s="513">
        <v>50</v>
      </c>
      <c r="I5" s="512" t="s">
        <v>1259</v>
      </c>
      <c r="J5" s="513" t="s">
        <v>2455</v>
      </c>
      <c r="K5" s="512" t="s">
        <v>2437</v>
      </c>
      <c r="L5" s="512" t="s">
        <v>2456</v>
      </c>
      <c r="M5" s="512">
        <v>10</v>
      </c>
      <c r="N5" s="512" t="s">
        <v>2457</v>
      </c>
      <c r="O5" s="512" t="s">
        <v>2458</v>
      </c>
      <c r="P5" s="512" t="s">
        <v>2459</v>
      </c>
      <c r="Q5" s="512">
        <v>11121</v>
      </c>
      <c r="R5" s="514"/>
    </row>
    <row r="6" spans="1:18" x14ac:dyDescent="0.4">
      <c r="A6" s="512" t="s">
        <v>2460</v>
      </c>
      <c r="B6" s="512" t="s">
        <v>2461</v>
      </c>
      <c r="C6" s="512" t="s">
        <v>1359</v>
      </c>
      <c r="D6" s="512" t="s">
        <v>2462</v>
      </c>
      <c r="E6" s="512">
        <v>1</v>
      </c>
      <c r="F6" s="512" t="s">
        <v>2445</v>
      </c>
      <c r="G6" s="512" t="s">
        <v>2446</v>
      </c>
      <c r="H6" s="513">
        <v>50</v>
      </c>
      <c r="I6" s="512" t="s">
        <v>1259</v>
      </c>
      <c r="J6" s="513" t="s">
        <v>2463</v>
      </c>
      <c r="K6" s="512" t="s">
        <v>2437</v>
      </c>
      <c r="L6" s="512" t="s">
        <v>2448</v>
      </c>
      <c r="M6" s="512">
        <v>6</v>
      </c>
      <c r="N6" s="512" t="s">
        <v>2464</v>
      </c>
      <c r="O6" s="512" t="s">
        <v>2465</v>
      </c>
      <c r="P6" s="512" t="s">
        <v>2451</v>
      </c>
      <c r="Q6" s="512">
        <v>11122</v>
      </c>
      <c r="R6" s="514"/>
    </row>
    <row r="7" spans="1:18" x14ac:dyDescent="0.4">
      <c r="A7" s="512" t="s">
        <v>2466</v>
      </c>
      <c r="B7" s="512" t="s">
        <v>2467</v>
      </c>
      <c r="C7" s="512" t="s">
        <v>1360</v>
      </c>
      <c r="D7" s="512" t="s">
        <v>2468</v>
      </c>
      <c r="E7" s="512">
        <v>1</v>
      </c>
      <c r="F7" s="512" t="s">
        <v>2445</v>
      </c>
      <c r="G7" s="512" t="s">
        <v>2446</v>
      </c>
      <c r="H7" s="513">
        <v>50</v>
      </c>
      <c r="I7" s="512" t="s">
        <v>1259</v>
      </c>
      <c r="J7" s="513" t="s">
        <v>2469</v>
      </c>
      <c r="K7" s="512" t="s">
        <v>2437</v>
      </c>
      <c r="L7" s="512" t="s">
        <v>2448</v>
      </c>
      <c r="M7" s="512">
        <v>6</v>
      </c>
      <c r="N7" s="512" t="s">
        <v>2464</v>
      </c>
      <c r="O7" s="512" t="s">
        <v>2470</v>
      </c>
      <c r="P7" s="512" t="s">
        <v>2451</v>
      </c>
      <c r="Q7" s="512">
        <v>11123</v>
      </c>
      <c r="R7" s="514"/>
    </row>
    <row r="8" spans="1:18" x14ac:dyDescent="0.4">
      <c r="A8" s="512" t="s">
        <v>2471</v>
      </c>
      <c r="B8" s="512" t="s">
        <v>2472</v>
      </c>
      <c r="C8" s="512" t="s">
        <v>1361</v>
      </c>
      <c r="D8" s="512" t="s">
        <v>2473</v>
      </c>
      <c r="E8" s="512">
        <v>1</v>
      </c>
      <c r="F8" s="512" t="s">
        <v>2445</v>
      </c>
      <c r="G8" s="512" t="s">
        <v>2446</v>
      </c>
      <c r="H8" s="513">
        <v>50</v>
      </c>
      <c r="I8" s="512" t="s">
        <v>1259</v>
      </c>
      <c r="J8" s="513" t="s">
        <v>2474</v>
      </c>
      <c r="K8" s="512" t="s">
        <v>2437</v>
      </c>
      <c r="L8" s="512" t="s">
        <v>2448</v>
      </c>
      <c r="M8" s="512">
        <v>5</v>
      </c>
      <c r="N8" s="512" t="s">
        <v>2475</v>
      </c>
      <c r="O8" s="512" t="s">
        <v>2476</v>
      </c>
      <c r="P8" s="512" t="s">
        <v>2477</v>
      </c>
      <c r="Q8" s="512">
        <v>11124</v>
      </c>
      <c r="R8" s="514"/>
    </row>
    <row r="9" spans="1:18" x14ac:dyDescent="0.4">
      <c r="A9" s="512" t="s">
        <v>2478</v>
      </c>
      <c r="B9" s="512" t="s">
        <v>2479</v>
      </c>
      <c r="C9" s="512" t="s">
        <v>2217</v>
      </c>
      <c r="D9" s="512" t="s">
        <v>2480</v>
      </c>
      <c r="E9" s="512">
        <v>1</v>
      </c>
      <c r="F9" s="512" t="s">
        <v>2434</v>
      </c>
      <c r="G9" s="512" t="s">
        <v>2435</v>
      </c>
      <c r="H9" s="513">
        <v>50</v>
      </c>
      <c r="I9" s="512" t="s">
        <v>1259</v>
      </c>
      <c r="J9" s="513" t="s">
        <v>2481</v>
      </c>
      <c r="K9" s="512" t="s">
        <v>2437</v>
      </c>
      <c r="L9" s="512" t="s">
        <v>2438</v>
      </c>
      <c r="M9" s="512">
        <v>15</v>
      </c>
      <c r="N9" s="512" t="s">
        <v>2482</v>
      </c>
      <c r="O9" s="512" t="s">
        <v>2483</v>
      </c>
      <c r="P9" s="512" t="s">
        <v>2441</v>
      </c>
      <c r="Q9" s="512">
        <v>11125</v>
      </c>
      <c r="R9" s="514"/>
    </row>
    <row r="10" spans="1:18" x14ac:dyDescent="0.4">
      <c r="A10" s="512" t="s">
        <v>2484</v>
      </c>
      <c r="B10" s="512" t="s">
        <v>2485</v>
      </c>
      <c r="C10" s="512" t="s">
        <v>1363</v>
      </c>
      <c r="D10" s="512" t="s">
        <v>2486</v>
      </c>
      <c r="E10" s="512">
        <v>1</v>
      </c>
      <c r="F10" s="512" t="s">
        <v>2445</v>
      </c>
      <c r="G10" s="512" t="s">
        <v>2446</v>
      </c>
      <c r="H10" s="513">
        <v>50</v>
      </c>
      <c r="I10" s="512" t="s">
        <v>1259</v>
      </c>
      <c r="J10" s="513" t="s">
        <v>2487</v>
      </c>
      <c r="K10" s="512" t="s">
        <v>2437</v>
      </c>
      <c r="L10" s="512" t="s">
        <v>2448</v>
      </c>
      <c r="M10" s="512">
        <v>6</v>
      </c>
      <c r="N10" s="512" t="s">
        <v>2464</v>
      </c>
      <c r="O10" s="512" t="s">
        <v>2488</v>
      </c>
      <c r="P10" s="512" t="s">
        <v>2451</v>
      </c>
      <c r="Q10" s="512">
        <v>11126</v>
      </c>
      <c r="R10" s="514"/>
    </row>
    <row r="11" spans="1:18" x14ac:dyDescent="0.4">
      <c r="A11" s="512" t="s">
        <v>2489</v>
      </c>
      <c r="B11" s="512" t="s">
        <v>2490</v>
      </c>
      <c r="C11" s="512" t="s">
        <v>1364</v>
      </c>
      <c r="D11" s="512" t="s">
        <v>2491</v>
      </c>
      <c r="E11" s="512">
        <v>1</v>
      </c>
      <c r="F11" s="512" t="s">
        <v>2445</v>
      </c>
      <c r="G11" s="512" t="s">
        <v>2446</v>
      </c>
      <c r="H11" s="513">
        <v>50</v>
      </c>
      <c r="I11" s="512" t="s">
        <v>1259</v>
      </c>
      <c r="J11" s="513" t="s">
        <v>2492</v>
      </c>
      <c r="K11" s="512" t="s">
        <v>2437</v>
      </c>
      <c r="L11" s="512" t="s">
        <v>2448</v>
      </c>
      <c r="M11" s="512">
        <v>6</v>
      </c>
      <c r="N11" s="512" t="s">
        <v>2449</v>
      </c>
      <c r="O11" s="512" t="s">
        <v>2493</v>
      </c>
      <c r="P11" s="512" t="s">
        <v>2451</v>
      </c>
      <c r="Q11" s="512">
        <v>11127</v>
      </c>
      <c r="R11" s="514"/>
    </row>
    <row r="12" spans="1:18" x14ac:dyDescent="0.4">
      <c r="A12" s="512" t="s">
        <v>2494</v>
      </c>
      <c r="B12" s="512" t="s">
        <v>2495</v>
      </c>
      <c r="C12" s="512" t="s">
        <v>1365</v>
      </c>
      <c r="D12" s="512" t="s">
        <v>2496</v>
      </c>
      <c r="E12" s="512">
        <v>1</v>
      </c>
      <c r="F12" s="512" t="s">
        <v>2445</v>
      </c>
      <c r="G12" s="512" t="s">
        <v>2446</v>
      </c>
      <c r="H12" s="513">
        <v>50</v>
      </c>
      <c r="I12" s="512" t="s">
        <v>1259</v>
      </c>
      <c r="J12" s="513" t="s">
        <v>2497</v>
      </c>
      <c r="K12" s="512" t="s">
        <v>2437</v>
      </c>
      <c r="L12" s="512" t="s">
        <v>2498</v>
      </c>
      <c r="M12" s="512">
        <v>13</v>
      </c>
      <c r="N12" s="512" t="s">
        <v>2499</v>
      </c>
      <c r="O12" s="512" t="s">
        <v>2500</v>
      </c>
      <c r="P12" s="512" t="s">
        <v>2501</v>
      </c>
      <c r="Q12" s="512">
        <v>11128</v>
      </c>
      <c r="R12" s="514"/>
    </row>
    <row r="13" spans="1:18" x14ac:dyDescent="0.4">
      <c r="A13" s="512" t="s">
        <v>2502</v>
      </c>
      <c r="B13" s="512" t="s">
        <v>2503</v>
      </c>
      <c r="C13" s="512" t="s">
        <v>1366</v>
      </c>
      <c r="D13" s="512" t="s">
        <v>2504</v>
      </c>
      <c r="E13" s="512">
        <v>1</v>
      </c>
      <c r="F13" s="512" t="s">
        <v>2445</v>
      </c>
      <c r="G13" s="512" t="s">
        <v>2446</v>
      </c>
      <c r="H13" s="513">
        <v>50</v>
      </c>
      <c r="I13" s="512" t="s">
        <v>1259</v>
      </c>
      <c r="J13" s="513" t="s">
        <v>2505</v>
      </c>
      <c r="K13" s="512" t="s">
        <v>2437</v>
      </c>
      <c r="L13" s="512" t="s">
        <v>2448</v>
      </c>
      <c r="M13" s="512">
        <v>6</v>
      </c>
      <c r="N13" s="512" t="s">
        <v>2464</v>
      </c>
      <c r="O13" s="512" t="s">
        <v>2506</v>
      </c>
      <c r="P13" s="512" t="s">
        <v>2451</v>
      </c>
      <c r="Q13" s="512">
        <v>11129</v>
      </c>
      <c r="R13" s="514"/>
    </row>
    <row r="14" spans="1:18" x14ac:dyDescent="0.4">
      <c r="A14" s="512" t="s">
        <v>2507</v>
      </c>
      <c r="B14" s="512" t="s">
        <v>2508</v>
      </c>
      <c r="C14" s="512" t="s">
        <v>1367</v>
      </c>
      <c r="D14" s="512" t="s">
        <v>2509</v>
      </c>
      <c r="E14" s="512">
        <v>1</v>
      </c>
      <c r="F14" s="512" t="s">
        <v>2445</v>
      </c>
      <c r="G14" s="512" t="s">
        <v>2446</v>
      </c>
      <c r="H14" s="513">
        <v>50</v>
      </c>
      <c r="I14" s="512" t="s">
        <v>1259</v>
      </c>
      <c r="J14" s="513" t="s">
        <v>2510</v>
      </c>
      <c r="K14" s="512" t="s">
        <v>2437</v>
      </c>
      <c r="L14" s="512" t="s">
        <v>2498</v>
      </c>
      <c r="M14" s="512">
        <v>12</v>
      </c>
      <c r="N14" s="512" t="s">
        <v>2511</v>
      </c>
      <c r="O14" s="512" t="s">
        <v>2512</v>
      </c>
      <c r="P14" s="512" t="s">
        <v>2513</v>
      </c>
      <c r="Q14" s="512">
        <v>11130</v>
      </c>
      <c r="R14" s="514"/>
    </row>
    <row r="15" spans="1:18" x14ac:dyDescent="0.4">
      <c r="A15" s="512" t="s">
        <v>2514</v>
      </c>
      <c r="B15" s="512" t="s">
        <v>2515</v>
      </c>
      <c r="C15" s="512" t="s">
        <v>1368</v>
      </c>
      <c r="D15" s="512" t="s">
        <v>2516</v>
      </c>
      <c r="E15" s="512">
        <v>1</v>
      </c>
      <c r="F15" s="512" t="s">
        <v>2445</v>
      </c>
      <c r="G15" s="512" t="s">
        <v>2446</v>
      </c>
      <c r="H15" s="513">
        <v>50</v>
      </c>
      <c r="I15" s="512" t="s">
        <v>1259</v>
      </c>
      <c r="J15" s="513" t="s">
        <v>2517</v>
      </c>
      <c r="K15" s="512" t="s">
        <v>2437</v>
      </c>
      <c r="L15" s="512" t="s">
        <v>2456</v>
      </c>
      <c r="M15" s="512">
        <v>9</v>
      </c>
      <c r="N15" s="512" t="s">
        <v>2457</v>
      </c>
      <c r="O15" s="512" t="s">
        <v>2518</v>
      </c>
      <c r="P15" s="512" t="s">
        <v>2519</v>
      </c>
      <c r="Q15" s="512">
        <v>11131</v>
      </c>
      <c r="R15" s="514"/>
    </row>
    <row r="16" spans="1:18" x14ac:dyDescent="0.4">
      <c r="A16" s="512" t="s">
        <v>2520</v>
      </c>
      <c r="B16" s="512" t="s">
        <v>2521</v>
      </c>
      <c r="C16" s="512" t="s">
        <v>1369</v>
      </c>
      <c r="D16" s="512" t="s">
        <v>2522</v>
      </c>
      <c r="E16" s="512">
        <v>1</v>
      </c>
      <c r="F16" s="512" t="s">
        <v>2445</v>
      </c>
      <c r="G16" s="512" t="s">
        <v>2446</v>
      </c>
      <c r="H16" s="513">
        <v>50</v>
      </c>
      <c r="I16" s="512" t="s">
        <v>1259</v>
      </c>
      <c r="J16" s="513" t="s">
        <v>2523</v>
      </c>
      <c r="K16" s="512" t="s">
        <v>2437</v>
      </c>
      <c r="L16" s="512" t="s">
        <v>2448</v>
      </c>
      <c r="M16" s="512">
        <v>6</v>
      </c>
      <c r="N16" s="512" t="s">
        <v>2449</v>
      </c>
      <c r="O16" s="512" t="s">
        <v>2524</v>
      </c>
      <c r="P16" s="512" t="s">
        <v>2451</v>
      </c>
      <c r="Q16" s="512">
        <v>11132</v>
      </c>
      <c r="R16" s="514"/>
    </row>
    <row r="17" spans="1:18" x14ac:dyDescent="0.4">
      <c r="A17" s="512" t="s">
        <v>2525</v>
      </c>
      <c r="B17" s="512" t="s">
        <v>2526</v>
      </c>
      <c r="C17" s="512" t="s">
        <v>1370</v>
      </c>
      <c r="D17" s="512" t="s">
        <v>2527</v>
      </c>
      <c r="E17" s="512">
        <v>1</v>
      </c>
      <c r="F17" s="512" t="s">
        <v>2445</v>
      </c>
      <c r="G17" s="512" t="s">
        <v>2446</v>
      </c>
      <c r="H17" s="513">
        <v>50</v>
      </c>
      <c r="I17" s="512" t="s">
        <v>1259</v>
      </c>
      <c r="J17" s="513" t="s">
        <v>2505</v>
      </c>
      <c r="K17" s="512" t="s">
        <v>2426</v>
      </c>
      <c r="L17" s="512" t="s">
        <v>2448</v>
      </c>
      <c r="M17" s="512">
        <v>5</v>
      </c>
      <c r="N17" s="512" t="s">
        <v>2475</v>
      </c>
      <c r="O17" s="512" t="s">
        <v>2528</v>
      </c>
      <c r="P17" s="512" t="s">
        <v>2477</v>
      </c>
      <c r="Q17" s="512">
        <v>11133</v>
      </c>
      <c r="R17" s="514"/>
    </row>
    <row r="18" spans="1:18" x14ac:dyDescent="0.4">
      <c r="A18" s="512" t="s">
        <v>2529</v>
      </c>
      <c r="B18" s="512" t="s">
        <v>2530</v>
      </c>
      <c r="C18" s="512" t="s">
        <v>1371</v>
      </c>
      <c r="D18" s="512" t="s">
        <v>2531</v>
      </c>
      <c r="E18" s="512">
        <v>1</v>
      </c>
      <c r="F18" s="512" t="s">
        <v>2445</v>
      </c>
      <c r="G18" s="512" t="s">
        <v>2446</v>
      </c>
      <c r="H18" s="513">
        <v>50</v>
      </c>
      <c r="I18" s="512" t="s">
        <v>1259</v>
      </c>
      <c r="J18" s="513" t="s">
        <v>2505</v>
      </c>
      <c r="K18" s="512" t="s">
        <v>2437</v>
      </c>
      <c r="L18" s="512" t="s">
        <v>2448</v>
      </c>
      <c r="M18" s="512">
        <v>6</v>
      </c>
      <c r="N18" s="512" t="s">
        <v>2464</v>
      </c>
      <c r="O18" s="512" t="s">
        <v>2532</v>
      </c>
      <c r="P18" s="512" t="s">
        <v>2451</v>
      </c>
      <c r="Q18" s="512">
        <v>11134</v>
      </c>
      <c r="R18" s="514"/>
    </row>
    <row r="19" spans="1:18" x14ac:dyDescent="0.4">
      <c r="A19" s="512" t="s">
        <v>2533</v>
      </c>
      <c r="B19" s="512" t="s">
        <v>2534</v>
      </c>
      <c r="C19" s="512" t="s">
        <v>1372</v>
      </c>
      <c r="D19" s="512" t="s">
        <v>2535</v>
      </c>
      <c r="E19" s="512">
        <v>1</v>
      </c>
      <c r="F19" s="512" t="s">
        <v>2445</v>
      </c>
      <c r="G19" s="512" t="s">
        <v>2446</v>
      </c>
      <c r="H19" s="513">
        <v>50</v>
      </c>
      <c r="I19" s="512" t="s">
        <v>1259</v>
      </c>
      <c r="J19" s="513" t="s">
        <v>2536</v>
      </c>
      <c r="K19" s="512" t="s">
        <v>2437</v>
      </c>
      <c r="L19" s="512" t="s">
        <v>2448</v>
      </c>
      <c r="M19" s="512">
        <v>6</v>
      </c>
      <c r="N19" s="512" t="s">
        <v>2464</v>
      </c>
      <c r="O19" s="512" t="s">
        <v>2537</v>
      </c>
      <c r="P19" s="512" t="s">
        <v>2451</v>
      </c>
      <c r="Q19" s="512">
        <v>11135</v>
      </c>
      <c r="R19" s="514"/>
    </row>
    <row r="20" spans="1:18" x14ac:dyDescent="0.4">
      <c r="A20" s="512" t="s">
        <v>2538</v>
      </c>
      <c r="B20" s="512" t="s">
        <v>2539</v>
      </c>
      <c r="C20" s="512" t="s">
        <v>1373</v>
      </c>
      <c r="D20" s="512" t="s">
        <v>2540</v>
      </c>
      <c r="E20" s="512">
        <v>1</v>
      </c>
      <c r="F20" s="512" t="s">
        <v>2445</v>
      </c>
      <c r="G20" s="512" t="s">
        <v>2446</v>
      </c>
      <c r="H20" s="513">
        <v>50</v>
      </c>
      <c r="I20" s="512" t="s">
        <v>1259</v>
      </c>
      <c r="J20" s="513" t="s">
        <v>2541</v>
      </c>
      <c r="K20" s="512" t="s">
        <v>2437</v>
      </c>
      <c r="L20" s="512" t="s">
        <v>2448</v>
      </c>
      <c r="M20" s="512">
        <v>5</v>
      </c>
      <c r="N20" s="512" t="s">
        <v>2475</v>
      </c>
      <c r="O20" s="512" t="s">
        <v>2542</v>
      </c>
      <c r="P20" s="512" t="s">
        <v>2477</v>
      </c>
      <c r="Q20" s="512">
        <v>11136</v>
      </c>
      <c r="R20" s="514"/>
    </row>
    <row r="21" spans="1:18" x14ac:dyDescent="0.4">
      <c r="A21" s="512" t="s">
        <v>2543</v>
      </c>
      <c r="B21" s="512" t="s">
        <v>2544</v>
      </c>
      <c r="C21" s="512" t="s">
        <v>1374</v>
      </c>
      <c r="D21" s="512" t="s">
        <v>2545</v>
      </c>
      <c r="E21" s="512">
        <v>1</v>
      </c>
      <c r="F21" s="512" t="s">
        <v>2445</v>
      </c>
      <c r="G21" s="512" t="s">
        <v>2446</v>
      </c>
      <c r="H21" s="513">
        <v>50</v>
      </c>
      <c r="I21" s="512" t="s">
        <v>1259</v>
      </c>
      <c r="J21" s="513" t="s">
        <v>2546</v>
      </c>
      <c r="K21" s="512" t="s">
        <v>2437</v>
      </c>
      <c r="L21" s="512" t="s">
        <v>2448</v>
      </c>
      <c r="M21" s="512">
        <v>6</v>
      </c>
      <c r="N21" s="512" t="s">
        <v>2449</v>
      </c>
      <c r="O21" s="512" t="s">
        <v>2547</v>
      </c>
      <c r="P21" s="512" t="s">
        <v>2451</v>
      </c>
      <c r="Q21" s="512">
        <v>11137</v>
      </c>
      <c r="R21" s="514"/>
    </row>
    <row r="22" spans="1:18" x14ac:dyDescent="0.4">
      <c r="A22" s="512" t="s">
        <v>2548</v>
      </c>
      <c r="B22" s="512" t="s">
        <v>2549</v>
      </c>
      <c r="C22" s="512" t="s">
        <v>1375</v>
      </c>
      <c r="D22" s="512" t="s">
        <v>2550</v>
      </c>
      <c r="E22" s="512">
        <v>1</v>
      </c>
      <c r="F22" s="512" t="s">
        <v>2445</v>
      </c>
      <c r="G22" s="512" t="s">
        <v>2446</v>
      </c>
      <c r="H22" s="513">
        <v>50</v>
      </c>
      <c r="I22" s="512" t="s">
        <v>1259</v>
      </c>
      <c r="J22" s="513" t="s">
        <v>2505</v>
      </c>
      <c r="K22" s="512" t="s">
        <v>2437</v>
      </c>
      <c r="L22" s="512" t="s">
        <v>2448</v>
      </c>
      <c r="M22" s="512">
        <v>5</v>
      </c>
      <c r="N22" s="512" t="s">
        <v>2449</v>
      </c>
      <c r="O22" s="512" t="s">
        <v>2551</v>
      </c>
      <c r="P22" s="512" t="s">
        <v>2477</v>
      </c>
      <c r="Q22" s="512">
        <v>11138</v>
      </c>
      <c r="R22" s="514"/>
    </row>
    <row r="23" spans="1:18" x14ac:dyDescent="0.4">
      <c r="A23" s="512" t="s">
        <v>2552</v>
      </c>
      <c r="B23" s="512" t="s">
        <v>2553</v>
      </c>
      <c r="C23" s="512" t="s">
        <v>1376</v>
      </c>
      <c r="D23" s="512" t="s">
        <v>2554</v>
      </c>
      <c r="E23" s="512">
        <v>1</v>
      </c>
      <c r="F23" s="512" t="s">
        <v>2445</v>
      </c>
      <c r="G23" s="512" t="s">
        <v>2446</v>
      </c>
      <c r="H23" s="513">
        <v>50</v>
      </c>
      <c r="I23" s="512" t="s">
        <v>1259</v>
      </c>
      <c r="J23" s="513" t="s">
        <v>2555</v>
      </c>
      <c r="K23" s="512" t="s">
        <v>2437</v>
      </c>
      <c r="L23" s="512" t="s">
        <v>2448</v>
      </c>
      <c r="M23" s="512">
        <v>5</v>
      </c>
      <c r="N23" s="512" t="s">
        <v>2475</v>
      </c>
      <c r="O23" s="512" t="s">
        <v>2556</v>
      </c>
      <c r="P23" s="512" t="s">
        <v>2477</v>
      </c>
      <c r="Q23" s="512">
        <v>11139</v>
      </c>
      <c r="R23" s="514"/>
    </row>
    <row r="24" spans="1:18" x14ac:dyDescent="0.4">
      <c r="A24" s="512" t="s">
        <v>2557</v>
      </c>
      <c r="B24" s="512" t="s">
        <v>2558</v>
      </c>
      <c r="C24" s="512" t="s">
        <v>1377</v>
      </c>
      <c r="D24" s="512" t="s">
        <v>2559</v>
      </c>
      <c r="E24" s="512">
        <v>1</v>
      </c>
      <c r="F24" s="512" t="s">
        <v>2445</v>
      </c>
      <c r="G24" s="512" t="s">
        <v>2446</v>
      </c>
      <c r="H24" s="513">
        <v>50</v>
      </c>
      <c r="I24" s="512" t="s">
        <v>1259</v>
      </c>
      <c r="J24" s="513" t="s">
        <v>2505</v>
      </c>
      <c r="K24" s="512" t="s">
        <v>2437</v>
      </c>
      <c r="L24" s="512" t="s">
        <v>2448</v>
      </c>
      <c r="M24" s="512">
        <v>5</v>
      </c>
      <c r="N24" s="512" t="s">
        <v>2475</v>
      </c>
      <c r="O24" s="512" t="s">
        <v>2560</v>
      </c>
      <c r="P24" s="512" t="s">
        <v>2477</v>
      </c>
      <c r="Q24" s="512">
        <v>11643</v>
      </c>
      <c r="R24" s="514"/>
    </row>
    <row r="25" spans="1:18" x14ac:dyDescent="0.4">
      <c r="A25" s="512" t="s">
        <v>2561</v>
      </c>
      <c r="B25" s="512" t="s">
        <v>2562</v>
      </c>
      <c r="C25" s="512" t="s">
        <v>1378</v>
      </c>
      <c r="D25" s="512" t="s">
        <v>2563</v>
      </c>
      <c r="E25" s="512">
        <v>1</v>
      </c>
      <c r="F25" s="512" t="s">
        <v>2445</v>
      </c>
      <c r="G25" s="512" t="s">
        <v>2446</v>
      </c>
      <c r="H25" s="513">
        <v>50</v>
      </c>
      <c r="I25" s="512" t="s">
        <v>1259</v>
      </c>
      <c r="J25" s="513" t="s">
        <v>2564</v>
      </c>
      <c r="K25" s="512" t="s">
        <v>2426</v>
      </c>
      <c r="L25" s="512" t="s">
        <v>2565</v>
      </c>
      <c r="M25" s="512">
        <v>2</v>
      </c>
      <c r="N25" s="512" t="s">
        <v>2566</v>
      </c>
      <c r="O25" s="512" t="s">
        <v>2567</v>
      </c>
      <c r="P25" s="512" t="s">
        <v>2568</v>
      </c>
      <c r="Q25" s="512">
        <v>23736</v>
      </c>
      <c r="R25" s="514"/>
    </row>
    <row r="26" spans="1:18" x14ac:dyDescent="0.4">
      <c r="A26" s="512" t="s">
        <v>2569</v>
      </c>
      <c r="B26" s="512" t="s">
        <v>2570</v>
      </c>
      <c r="C26" s="512" t="s">
        <v>1429</v>
      </c>
      <c r="D26" s="512" t="s">
        <v>1265</v>
      </c>
      <c r="E26" s="512">
        <v>1</v>
      </c>
      <c r="F26" s="512" t="s">
        <v>2434</v>
      </c>
      <c r="G26" s="512" t="s">
        <v>2435</v>
      </c>
      <c r="H26" s="513">
        <v>51</v>
      </c>
      <c r="I26" s="512" t="s">
        <v>1265</v>
      </c>
      <c r="J26" s="513" t="s">
        <v>2571</v>
      </c>
      <c r="K26" s="512" t="s">
        <v>2426</v>
      </c>
      <c r="L26" s="512" t="s">
        <v>2426</v>
      </c>
      <c r="M26" s="512">
        <v>17</v>
      </c>
      <c r="N26" s="512" t="s">
        <v>2572</v>
      </c>
      <c r="O26" s="512" t="s">
        <v>2573</v>
      </c>
      <c r="P26" s="512" t="s">
        <v>2574</v>
      </c>
      <c r="Q26" s="512">
        <v>10714</v>
      </c>
      <c r="R26" s="514"/>
    </row>
    <row r="27" spans="1:18" x14ac:dyDescent="0.4">
      <c r="A27" s="512" t="s">
        <v>2575</v>
      </c>
      <c r="B27" s="512" t="s">
        <v>2576</v>
      </c>
      <c r="C27" s="512" t="s">
        <v>1430</v>
      </c>
      <c r="D27" s="512" t="s">
        <v>2577</v>
      </c>
      <c r="E27" s="512">
        <v>1</v>
      </c>
      <c r="F27" s="512" t="s">
        <v>2445</v>
      </c>
      <c r="G27" s="512" t="s">
        <v>2446</v>
      </c>
      <c r="H27" s="513">
        <v>51</v>
      </c>
      <c r="I27" s="512" t="s">
        <v>1265</v>
      </c>
      <c r="J27" s="513" t="s">
        <v>2578</v>
      </c>
      <c r="K27" s="512" t="s">
        <v>2437</v>
      </c>
      <c r="L27" s="512" t="s">
        <v>2448</v>
      </c>
      <c r="M27" s="512">
        <v>5</v>
      </c>
      <c r="N27" s="512" t="s">
        <v>2449</v>
      </c>
      <c r="O27" s="512" t="s">
        <v>2579</v>
      </c>
      <c r="P27" s="512" t="s">
        <v>2477</v>
      </c>
      <c r="Q27" s="512">
        <v>11140</v>
      </c>
      <c r="R27" s="514"/>
    </row>
    <row r="28" spans="1:18" x14ac:dyDescent="0.4">
      <c r="A28" s="512" t="s">
        <v>2580</v>
      </c>
      <c r="B28" s="512" t="s">
        <v>2581</v>
      </c>
      <c r="C28" s="512" t="s">
        <v>1431</v>
      </c>
      <c r="D28" s="512" t="s">
        <v>2582</v>
      </c>
      <c r="E28" s="512">
        <v>1</v>
      </c>
      <c r="F28" s="512" t="s">
        <v>2445</v>
      </c>
      <c r="G28" s="512" t="s">
        <v>2446</v>
      </c>
      <c r="H28" s="513">
        <v>51</v>
      </c>
      <c r="I28" s="512" t="s">
        <v>1265</v>
      </c>
      <c r="J28" s="513" t="s">
        <v>2505</v>
      </c>
      <c r="K28" s="512" t="s">
        <v>2437</v>
      </c>
      <c r="L28" s="512" t="s">
        <v>2448</v>
      </c>
      <c r="M28" s="512">
        <v>5</v>
      </c>
      <c r="N28" s="512" t="s">
        <v>2449</v>
      </c>
      <c r="O28" s="512" t="s">
        <v>2583</v>
      </c>
      <c r="P28" s="512" t="s">
        <v>2477</v>
      </c>
      <c r="Q28" s="512">
        <v>11141</v>
      </c>
      <c r="R28" s="514"/>
    </row>
    <row r="29" spans="1:18" x14ac:dyDescent="0.4">
      <c r="A29" s="512" t="s">
        <v>2584</v>
      </c>
      <c r="B29" s="512" t="s">
        <v>2585</v>
      </c>
      <c r="C29" s="512" t="s">
        <v>1432</v>
      </c>
      <c r="D29" s="512" t="s">
        <v>2586</v>
      </c>
      <c r="E29" s="512">
        <v>1</v>
      </c>
      <c r="F29" s="512" t="s">
        <v>2445</v>
      </c>
      <c r="G29" s="512" t="s">
        <v>2446</v>
      </c>
      <c r="H29" s="513">
        <v>51</v>
      </c>
      <c r="I29" s="512" t="s">
        <v>1265</v>
      </c>
      <c r="J29" s="513" t="s">
        <v>2463</v>
      </c>
      <c r="K29" s="512" t="s">
        <v>2437</v>
      </c>
      <c r="L29" s="512" t="s">
        <v>2456</v>
      </c>
      <c r="M29" s="512">
        <v>10</v>
      </c>
      <c r="N29" s="512" t="s">
        <v>2457</v>
      </c>
      <c r="O29" s="512" t="s">
        <v>2587</v>
      </c>
      <c r="P29" s="512" t="s">
        <v>2459</v>
      </c>
      <c r="Q29" s="512">
        <v>11142</v>
      </c>
      <c r="R29" s="514"/>
    </row>
    <row r="30" spans="1:18" x14ac:dyDescent="0.4">
      <c r="A30" s="512" t="s">
        <v>2588</v>
      </c>
      <c r="B30" s="512" t="s">
        <v>2589</v>
      </c>
      <c r="C30" s="512" t="s">
        <v>1433</v>
      </c>
      <c r="D30" s="512" t="s">
        <v>2590</v>
      </c>
      <c r="E30" s="512">
        <v>1</v>
      </c>
      <c r="F30" s="512" t="s">
        <v>2445</v>
      </c>
      <c r="G30" s="512" t="s">
        <v>2446</v>
      </c>
      <c r="H30" s="513">
        <v>51</v>
      </c>
      <c r="I30" s="512" t="s">
        <v>1265</v>
      </c>
      <c r="J30" s="513" t="s">
        <v>2505</v>
      </c>
      <c r="K30" s="512" t="s">
        <v>2437</v>
      </c>
      <c r="L30" s="512" t="s">
        <v>2448</v>
      </c>
      <c r="M30" s="512">
        <v>5</v>
      </c>
      <c r="N30" s="512" t="s">
        <v>2475</v>
      </c>
      <c r="O30" s="512" t="s">
        <v>2591</v>
      </c>
      <c r="P30" s="512" t="s">
        <v>2477</v>
      </c>
      <c r="Q30" s="512">
        <v>11143</v>
      </c>
      <c r="R30" s="514"/>
    </row>
    <row r="31" spans="1:18" x14ac:dyDescent="0.4">
      <c r="A31" s="512" t="s">
        <v>2592</v>
      </c>
      <c r="B31" s="512" t="s">
        <v>2593</v>
      </c>
      <c r="C31" s="512" t="s">
        <v>1434</v>
      </c>
      <c r="D31" s="512" t="s">
        <v>2594</v>
      </c>
      <c r="E31" s="512">
        <v>1</v>
      </c>
      <c r="F31" s="512" t="s">
        <v>2445</v>
      </c>
      <c r="G31" s="512" t="s">
        <v>2446</v>
      </c>
      <c r="H31" s="513">
        <v>51</v>
      </c>
      <c r="I31" s="512" t="s">
        <v>1265</v>
      </c>
      <c r="J31" s="513" t="s">
        <v>2595</v>
      </c>
      <c r="K31" s="512" t="s">
        <v>2437</v>
      </c>
      <c r="L31" s="512" t="s">
        <v>2448</v>
      </c>
      <c r="M31" s="512">
        <v>6</v>
      </c>
      <c r="N31" s="512" t="s">
        <v>2449</v>
      </c>
      <c r="O31" s="512" t="s">
        <v>2596</v>
      </c>
      <c r="P31" s="512" t="s">
        <v>2451</v>
      </c>
      <c r="Q31" s="512">
        <v>11144</v>
      </c>
      <c r="R31" s="514"/>
    </row>
    <row r="32" spans="1:18" x14ac:dyDescent="0.4">
      <c r="A32" s="512" t="s">
        <v>2597</v>
      </c>
      <c r="B32" s="512" t="s">
        <v>2598</v>
      </c>
      <c r="C32" s="512" t="s">
        <v>1435</v>
      </c>
      <c r="D32" s="512" t="s">
        <v>2599</v>
      </c>
      <c r="E32" s="512">
        <v>1</v>
      </c>
      <c r="F32" s="512" t="s">
        <v>2445</v>
      </c>
      <c r="G32" s="512" t="s">
        <v>2446</v>
      </c>
      <c r="H32" s="513">
        <v>51</v>
      </c>
      <c r="I32" s="512" t="s">
        <v>1265</v>
      </c>
      <c r="J32" s="513" t="s">
        <v>2505</v>
      </c>
      <c r="K32" s="512" t="s">
        <v>2437</v>
      </c>
      <c r="L32" s="512" t="s">
        <v>2448</v>
      </c>
      <c r="M32" s="512">
        <v>5</v>
      </c>
      <c r="N32" s="512" t="s">
        <v>2475</v>
      </c>
      <c r="O32" s="512" t="s">
        <v>2600</v>
      </c>
      <c r="P32" s="512" t="s">
        <v>2477</v>
      </c>
      <c r="Q32" s="512">
        <v>11145</v>
      </c>
      <c r="R32" s="514"/>
    </row>
    <row r="33" spans="1:18" x14ac:dyDescent="0.4">
      <c r="A33" s="512" t="s">
        <v>2601</v>
      </c>
      <c r="B33" s="512" t="s">
        <v>2602</v>
      </c>
      <c r="C33" s="512" t="s">
        <v>1436</v>
      </c>
      <c r="D33" s="512" t="s">
        <v>2603</v>
      </c>
      <c r="E33" s="512">
        <v>1</v>
      </c>
      <c r="F33" s="512" t="s">
        <v>2445</v>
      </c>
      <c r="G33" s="512" t="s">
        <v>2446</v>
      </c>
      <c r="H33" s="513">
        <v>51</v>
      </c>
      <c r="I33" s="512" t="s">
        <v>1265</v>
      </c>
      <c r="J33" s="513" t="s">
        <v>2604</v>
      </c>
      <c r="K33" s="512" t="s">
        <v>2426</v>
      </c>
      <c r="L33" s="512" t="s">
        <v>2565</v>
      </c>
      <c r="M33" s="512">
        <v>2</v>
      </c>
      <c r="N33" s="512" t="s">
        <v>2605</v>
      </c>
      <c r="O33" s="512" t="s">
        <v>2606</v>
      </c>
      <c r="P33" s="512" t="s">
        <v>2568</v>
      </c>
      <c r="Q33" s="512">
        <v>24956</v>
      </c>
      <c r="R33" s="514"/>
    </row>
    <row r="34" spans="1:18" x14ac:dyDescent="0.4">
      <c r="A34" s="512" t="s">
        <v>2607</v>
      </c>
      <c r="B34" s="512" t="s">
        <v>2608</v>
      </c>
      <c r="C34" s="512" t="s">
        <v>1416</v>
      </c>
      <c r="D34" s="512" t="s">
        <v>1264</v>
      </c>
      <c r="E34" s="512">
        <v>1</v>
      </c>
      <c r="F34" s="512" t="s">
        <v>2423</v>
      </c>
      <c r="G34" s="512" t="s">
        <v>2424</v>
      </c>
      <c r="H34" s="513">
        <v>52</v>
      </c>
      <c r="I34" s="512" t="s">
        <v>1264</v>
      </c>
      <c r="J34" s="513" t="s">
        <v>2609</v>
      </c>
      <c r="K34" s="512" t="s">
        <v>2437</v>
      </c>
      <c r="L34" s="512" t="s">
        <v>2427</v>
      </c>
      <c r="M34" s="512">
        <v>19</v>
      </c>
      <c r="N34" s="512" t="s">
        <v>2610</v>
      </c>
      <c r="O34" s="512" t="s">
        <v>2611</v>
      </c>
      <c r="P34" s="512" t="s">
        <v>2612</v>
      </c>
      <c r="Q34" s="512">
        <v>10672</v>
      </c>
      <c r="R34" s="514"/>
    </row>
    <row r="35" spans="1:18" x14ac:dyDescent="0.4">
      <c r="A35" s="512" t="s">
        <v>2613</v>
      </c>
      <c r="B35" s="512" t="s">
        <v>2614</v>
      </c>
      <c r="C35" s="512" t="s">
        <v>1417</v>
      </c>
      <c r="D35" s="512" t="s">
        <v>2615</v>
      </c>
      <c r="E35" s="512">
        <v>1</v>
      </c>
      <c r="F35" s="512" t="s">
        <v>2445</v>
      </c>
      <c r="G35" s="512" t="s">
        <v>2446</v>
      </c>
      <c r="H35" s="513">
        <v>52</v>
      </c>
      <c r="I35" s="512" t="s">
        <v>1264</v>
      </c>
      <c r="J35" s="513" t="s">
        <v>2505</v>
      </c>
      <c r="K35" s="512" t="s">
        <v>2437</v>
      </c>
      <c r="L35" s="512" t="s">
        <v>2448</v>
      </c>
      <c r="M35" s="512">
        <v>5</v>
      </c>
      <c r="N35" s="512" t="s">
        <v>2449</v>
      </c>
      <c r="O35" s="512" t="s">
        <v>2616</v>
      </c>
      <c r="P35" s="512" t="s">
        <v>2477</v>
      </c>
      <c r="Q35" s="512">
        <v>11146</v>
      </c>
      <c r="R35" s="514"/>
    </row>
    <row r="36" spans="1:18" x14ac:dyDescent="0.4">
      <c r="A36" s="512" t="s">
        <v>2617</v>
      </c>
      <c r="B36" s="512" t="s">
        <v>2618</v>
      </c>
      <c r="C36" s="512" t="s">
        <v>1418</v>
      </c>
      <c r="D36" s="512" t="s">
        <v>2619</v>
      </c>
      <c r="E36" s="512">
        <v>1</v>
      </c>
      <c r="F36" s="512" t="s">
        <v>2445</v>
      </c>
      <c r="G36" s="512" t="s">
        <v>2446</v>
      </c>
      <c r="H36" s="513">
        <v>52</v>
      </c>
      <c r="I36" s="512" t="s">
        <v>1264</v>
      </c>
      <c r="J36" s="513" t="s">
        <v>2487</v>
      </c>
      <c r="K36" s="512" t="s">
        <v>2437</v>
      </c>
      <c r="L36" s="512" t="s">
        <v>2498</v>
      </c>
      <c r="M36" s="512">
        <v>13</v>
      </c>
      <c r="N36" s="512" t="s">
        <v>2511</v>
      </c>
      <c r="O36" s="512" t="s">
        <v>2620</v>
      </c>
      <c r="P36" s="512" t="s">
        <v>2501</v>
      </c>
      <c r="Q36" s="512">
        <v>11147</v>
      </c>
      <c r="R36" s="514"/>
    </row>
    <row r="37" spans="1:18" x14ac:dyDescent="0.4">
      <c r="A37" s="512" t="s">
        <v>2621</v>
      </c>
      <c r="B37" s="512" t="s">
        <v>2622</v>
      </c>
      <c r="C37" s="512" t="s">
        <v>1419</v>
      </c>
      <c r="D37" s="512" t="s">
        <v>2623</v>
      </c>
      <c r="E37" s="512">
        <v>1</v>
      </c>
      <c r="F37" s="512" t="s">
        <v>2445</v>
      </c>
      <c r="G37" s="512" t="s">
        <v>2446</v>
      </c>
      <c r="H37" s="513">
        <v>52</v>
      </c>
      <c r="I37" s="512" t="s">
        <v>1264</v>
      </c>
      <c r="J37" s="513" t="s">
        <v>2505</v>
      </c>
      <c r="K37" s="512" t="s">
        <v>2437</v>
      </c>
      <c r="L37" s="512" t="s">
        <v>2448</v>
      </c>
      <c r="M37" s="512">
        <v>5</v>
      </c>
      <c r="N37" s="512" t="s">
        <v>2449</v>
      </c>
      <c r="O37" s="512" t="s">
        <v>2624</v>
      </c>
      <c r="P37" s="512" t="s">
        <v>2477</v>
      </c>
      <c r="Q37" s="512">
        <v>11148</v>
      </c>
      <c r="R37" s="514"/>
    </row>
    <row r="38" spans="1:18" x14ac:dyDescent="0.4">
      <c r="A38" s="512" t="s">
        <v>2625</v>
      </c>
      <c r="B38" s="512" t="s">
        <v>2626</v>
      </c>
      <c r="C38" s="512" t="s">
        <v>1420</v>
      </c>
      <c r="D38" s="512" t="s">
        <v>2627</v>
      </c>
      <c r="E38" s="512">
        <v>1</v>
      </c>
      <c r="F38" s="512" t="s">
        <v>2445</v>
      </c>
      <c r="G38" s="512" t="s">
        <v>2446</v>
      </c>
      <c r="H38" s="513">
        <v>52</v>
      </c>
      <c r="I38" s="512" t="s">
        <v>1264</v>
      </c>
      <c r="J38" s="513" t="s">
        <v>2505</v>
      </c>
      <c r="K38" s="512" t="s">
        <v>2437</v>
      </c>
      <c r="L38" s="512" t="s">
        <v>2448</v>
      </c>
      <c r="M38" s="512">
        <v>6</v>
      </c>
      <c r="N38" s="512" t="s">
        <v>2449</v>
      </c>
      <c r="O38" s="512" t="s">
        <v>2628</v>
      </c>
      <c r="P38" s="512" t="s">
        <v>2451</v>
      </c>
      <c r="Q38" s="512">
        <v>11149</v>
      </c>
      <c r="R38" s="514"/>
    </row>
    <row r="39" spans="1:18" x14ac:dyDescent="0.4">
      <c r="A39" s="512" t="s">
        <v>2629</v>
      </c>
      <c r="B39" s="512" t="s">
        <v>2630</v>
      </c>
      <c r="C39" s="512" t="s">
        <v>1421</v>
      </c>
      <c r="D39" s="512" t="s">
        <v>2631</v>
      </c>
      <c r="E39" s="512">
        <v>1</v>
      </c>
      <c r="F39" s="512" t="s">
        <v>2445</v>
      </c>
      <c r="G39" s="512" t="s">
        <v>2446</v>
      </c>
      <c r="H39" s="513">
        <v>52</v>
      </c>
      <c r="I39" s="512" t="s">
        <v>1264</v>
      </c>
      <c r="J39" s="513" t="s">
        <v>2505</v>
      </c>
      <c r="K39" s="512" t="s">
        <v>2437</v>
      </c>
      <c r="L39" s="512" t="s">
        <v>2448</v>
      </c>
      <c r="M39" s="512">
        <v>5</v>
      </c>
      <c r="N39" s="512" t="s">
        <v>2449</v>
      </c>
      <c r="O39" s="512" t="s">
        <v>2632</v>
      </c>
      <c r="P39" s="512" t="s">
        <v>2477</v>
      </c>
      <c r="Q39" s="512">
        <v>11150</v>
      </c>
      <c r="R39" s="514"/>
    </row>
    <row r="40" spans="1:18" x14ac:dyDescent="0.4">
      <c r="A40" s="512" t="s">
        <v>2633</v>
      </c>
      <c r="B40" s="512" t="s">
        <v>2634</v>
      </c>
      <c r="C40" s="512" t="s">
        <v>1422</v>
      </c>
      <c r="D40" s="512" t="s">
        <v>2635</v>
      </c>
      <c r="E40" s="512">
        <v>1</v>
      </c>
      <c r="F40" s="512" t="s">
        <v>2445</v>
      </c>
      <c r="G40" s="512" t="s">
        <v>2446</v>
      </c>
      <c r="H40" s="513">
        <v>52</v>
      </c>
      <c r="I40" s="512" t="s">
        <v>1264</v>
      </c>
      <c r="J40" s="513" t="s">
        <v>2536</v>
      </c>
      <c r="K40" s="512" t="s">
        <v>2437</v>
      </c>
      <c r="L40" s="512" t="s">
        <v>2448</v>
      </c>
      <c r="M40" s="512">
        <v>6</v>
      </c>
      <c r="N40" s="512" t="s">
        <v>2449</v>
      </c>
      <c r="O40" s="512" t="s">
        <v>2636</v>
      </c>
      <c r="P40" s="512" t="s">
        <v>2451</v>
      </c>
      <c r="Q40" s="512">
        <v>11151</v>
      </c>
      <c r="R40" s="514"/>
    </row>
    <row r="41" spans="1:18" x14ac:dyDescent="0.4">
      <c r="A41" s="512" t="s">
        <v>2637</v>
      </c>
      <c r="B41" s="512" t="s">
        <v>2638</v>
      </c>
      <c r="C41" s="512" t="s">
        <v>1423</v>
      </c>
      <c r="D41" s="512" t="s">
        <v>2639</v>
      </c>
      <c r="E41" s="512">
        <v>1</v>
      </c>
      <c r="F41" s="512" t="s">
        <v>2445</v>
      </c>
      <c r="G41" s="512" t="s">
        <v>2446</v>
      </c>
      <c r="H41" s="513">
        <v>52</v>
      </c>
      <c r="I41" s="512" t="s">
        <v>1264</v>
      </c>
      <c r="J41" s="513" t="s">
        <v>2640</v>
      </c>
      <c r="K41" s="512" t="s">
        <v>2437</v>
      </c>
      <c r="L41" s="512" t="s">
        <v>2498</v>
      </c>
      <c r="M41" s="512">
        <v>12</v>
      </c>
      <c r="N41" s="512" t="s">
        <v>2511</v>
      </c>
      <c r="O41" s="512" t="s">
        <v>2641</v>
      </c>
      <c r="P41" s="512" t="s">
        <v>2513</v>
      </c>
      <c r="Q41" s="512">
        <v>11152</v>
      </c>
      <c r="R41" s="514"/>
    </row>
    <row r="42" spans="1:18" x14ac:dyDescent="0.4">
      <c r="A42" s="512" t="s">
        <v>2642</v>
      </c>
      <c r="B42" s="512" t="s">
        <v>2643</v>
      </c>
      <c r="C42" s="512" t="s">
        <v>1424</v>
      </c>
      <c r="D42" s="512" t="s">
        <v>2644</v>
      </c>
      <c r="E42" s="512">
        <v>1</v>
      </c>
      <c r="F42" s="512" t="s">
        <v>2445</v>
      </c>
      <c r="G42" s="512" t="s">
        <v>2446</v>
      </c>
      <c r="H42" s="513">
        <v>52</v>
      </c>
      <c r="I42" s="512" t="s">
        <v>1264</v>
      </c>
      <c r="J42" s="513" t="s">
        <v>2505</v>
      </c>
      <c r="K42" s="512" t="s">
        <v>2437</v>
      </c>
      <c r="L42" s="512" t="s">
        <v>2448</v>
      </c>
      <c r="M42" s="512">
        <v>5</v>
      </c>
      <c r="N42" s="512" t="s">
        <v>2475</v>
      </c>
      <c r="O42" s="512" t="s">
        <v>2645</v>
      </c>
      <c r="P42" s="512" t="s">
        <v>2477</v>
      </c>
      <c r="Q42" s="512">
        <v>11153</v>
      </c>
      <c r="R42" s="514"/>
    </row>
    <row r="43" spans="1:18" x14ac:dyDescent="0.4">
      <c r="A43" s="512" t="s">
        <v>2646</v>
      </c>
      <c r="B43" s="512" t="s">
        <v>2647</v>
      </c>
      <c r="C43" s="512" t="s">
        <v>1425</v>
      </c>
      <c r="D43" s="512" t="s">
        <v>2648</v>
      </c>
      <c r="E43" s="512">
        <v>1</v>
      </c>
      <c r="F43" s="512" t="s">
        <v>2445</v>
      </c>
      <c r="G43" s="512" t="s">
        <v>2446</v>
      </c>
      <c r="H43" s="513">
        <v>52</v>
      </c>
      <c r="I43" s="512" t="s">
        <v>1264</v>
      </c>
      <c r="J43" s="513" t="s">
        <v>2505</v>
      </c>
      <c r="K43" s="512" t="s">
        <v>2437</v>
      </c>
      <c r="L43" s="512" t="s">
        <v>2448</v>
      </c>
      <c r="M43" s="512">
        <v>6</v>
      </c>
      <c r="N43" s="512" t="s">
        <v>2449</v>
      </c>
      <c r="O43" s="512" t="s">
        <v>2649</v>
      </c>
      <c r="P43" s="512" t="s">
        <v>2451</v>
      </c>
      <c r="Q43" s="512">
        <v>11154</v>
      </c>
      <c r="R43" s="514"/>
    </row>
    <row r="44" spans="1:18" x14ac:dyDescent="0.4">
      <c r="A44" s="512" t="s">
        <v>2650</v>
      </c>
      <c r="B44" s="512" t="s">
        <v>2651</v>
      </c>
      <c r="C44" s="512" t="s">
        <v>1426</v>
      </c>
      <c r="D44" s="512" t="s">
        <v>2652</v>
      </c>
      <c r="E44" s="512">
        <v>1</v>
      </c>
      <c r="F44" s="512" t="s">
        <v>2445</v>
      </c>
      <c r="G44" s="512" t="s">
        <v>2446</v>
      </c>
      <c r="H44" s="513">
        <v>52</v>
      </c>
      <c r="I44" s="512" t="s">
        <v>1264</v>
      </c>
      <c r="J44" s="513" t="s">
        <v>2505</v>
      </c>
      <c r="K44" s="512" t="s">
        <v>2437</v>
      </c>
      <c r="L44" s="512" t="s">
        <v>2448</v>
      </c>
      <c r="M44" s="512">
        <v>5</v>
      </c>
      <c r="N44" s="512" t="s">
        <v>2475</v>
      </c>
      <c r="O44" s="512" t="s">
        <v>2653</v>
      </c>
      <c r="P44" s="512" t="s">
        <v>2477</v>
      </c>
      <c r="Q44" s="512">
        <v>11155</v>
      </c>
      <c r="R44" s="514"/>
    </row>
    <row r="45" spans="1:18" x14ac:dyDescent="0.4">
      <c r="A45" s="512" t="s">
        <v>2654</v>
      </c>
      <c r="B45" s="512" t="s">
        <v>2655</v>
      </c>
      <c r="C45" s="512" t="s">
        <v>1427</v>
      </c>
      <c r="D45" s="512" t="s">
        <v>2656</v>
      </c>
      <c r="E45" s="512">
        <v>1</v>
      </c>
      <c r="F45" s="512" t="s">
        <v>2445</v>
      </c>
      <c r="G45" s="512" t="s">
        <v>2446</v>
      </c>
      <c r="H45" s="513">
        <v>52</v>
      </c>
      <c r="I45" s="512" t="s">
        <v>1264</v>
      </c>
      <c r="J45" s="513" t="s">
        <v>2505</v>
      </c>
      <c r="K45" s="512" t="s">
        <v>2437</v>
      </c>
      <c r="L45" s="512" t="s">
        <v>2448</v>
      </c>
      <c r="M45" s="512">
        <v>6</v>
      </c>
      <c r="N45" s="512" t="s">
        <v>2449</v>
      </c>
      <c r="O45" s="512" t="s">
        <v>2657</v>
      </c>
      <c r="P45" s="512" t="s">
        <v>2451</v>
      </c>
      <c r="Q45" s="512">
        <v>11156</v>
      </c>
      <c r="R45" s="514"/>
    </row>
    <row r="46" spans="1:18" x14ac:dyDescent="0.4">
      <c r="A46" s="512" t="s">
        <v>2658</v>
      </c>
      <c r="B46" s="512" t="s">
        <v>2659</v>
      </c>
      <c r="C46" s="512" t="s">
        <v>1428</v>
      </c>
      <c r="D46" s="512" t="s">
        <v>2660</v>
      </c>
      <c r="E46" s="512">
        <v>1</v>
      </c>
      <c r="F46" s="512" t="s">
        <v>2445</v>
      </c>
      <c r="G46" s="512" t="s">
        <v>2446</v>
      </c>
      <c r="H46" s="513">
        <v>52</v>
      </c>
      <c r="I46" s="512" t="s">
        <v>1264</v>
      </c>
      <c r="J46" s="513" t="s">
        <v>2661</v>
      </c>
      <c r="K46" s="512" t="s">
        <v>2437</v>
      </c>
      <c r="L46" s="512" t="s">
        <v>2448</v>
      </c>
      <c r="M46" s="512">
        <v>5</v>
      </c>
      <c r="N46" s="512" t="s">
        <v>2449</v>
      </c>
      <c r="O46" s="512" t="s">
        <v>2662</v>
      </c>
      <c r="P46" s="512" t="s">
        <v>2477</v>
      </c>
      <c r="Q46" s="512">
        <v>11157</v>
      </c>
      <c r="R46" s="514"/>
    </row>
    <row r="47" spans="1:18" x14ac:dyDescent="0.4">
      <c r="A47" s="512" t="s">
        <v>2663</v>
      </c>
      <c r="B47" s="512" t="s">
        <v>2664</v>
      </c>
      <c r="C47" s="512" t="s">
        <v>1401</v>
      </c>
      <c r="D47" s="512" t="s">
        <v>1262</v>
      </c>
      <c r="E47" s="512">
        <v>1</v>
      </c>
      <c r="F47" s="512" t="s">
        <v>2434</v>
      </c>
      <c r="G47" s="512" t="s">
        <v>2435</v>
      </c>
      <c r="H47" s="513">
        <v>54</v>
      </c>
      <c r="I47" s="512" t="s">
        <v>1262</v>
      </c>
      <c r="J47" s="513" t="s">
        <v>2665</v>
      </c>
      <c r="K47" s="512" t="s">
        <v>2437</v>
      </c>
      <c r="L47" s="512" t="s">
        <v>2426</v>
      </c>
      <c r="M47" s="512">
        <v>17</v>
      </c>
      <c r="N47" s="512" t="s">
        <v>2572</v>
      </c>
      <c r="O47" s="512" t="s">
        <v>2666</v>
      </c>
      <c r="P47" s="512" t="s">
        <v>2574</v>
      </c>
      <c r="Q47" s="512">
        <v>10715</v>
      </c>
      <c r="R47" s="514"/>
    </row>
    <row r="48" spans="1:18" x14ac:dyDescent="0.4">
      <c r="A48" s="512" t="s">
        <v>2667</v>
      </c>
      <c r="B48" s="512" t="s">
        <v>2668</v>
      </c>
      <c r="C48" s="512" t="s">
        <v>1402</v>
      </c>
      <c r="D48" s="512" t="s">
        <v>2669</v>
      </c>
      <c r="E48" s="512">
        <v>1</v>
      </c>
      <c r="F48" s="512" t="s">
        <v>2445</v>
      </c>
      <c r="G48" s="512" t="s">
        <v>2446</v>
      </c>
      <c r="H48" s="513">
        <v>54</v>
      </c>
      <c r="I48" s="512" t="s">
        <v>1262</v>
      </c>
      <c r="J48" s="513" t="s">
        <v>2447</v>
      </c>
      <c r="K48" s="512" t="s">
        <v>2437</v>
      </c>
      <c r="L48" s="512" t="s">
        <v>2448</v>
      </c>
      <c r="M48" s="512">
        <v>6</v>
      </c>
      <c r="N48" s="512" t="s">
        <v>2449</v>
      </c>
      <c r="O48" s="512" t="s">
        <v>2670</v>
      </c>
      <c r="P48" s="512" t="s">
        <v>2451</v>
      </c>
      <c r="Q48" s="512">
        <v>11166</v>
      </c>
      <c r="R48" s="514"/>
    </row>
    <row r="49" spans="1:18" x14ac:dyDescent="0.4">
      <c r="A49" s="512" t="s">
        <v>2671</v>
      </c>
      <c r="B49" s="512" t="s">
        <v>2672</v>
      </c>
      <c r="C49" s="512" t="s">
        <v>1403</v>
      </c>
      <c r="D49" s="512" t="s">
        <v>2673</v>
      </c>
      <c r="E49" s="512">
        <v>1</v>
      </c>
      <c r="F49" s="512" t="s">
        <v>2445</v>
      </c>
      <c r="G49" s="512" t="s">
        <v>2446</v>
      </c>
      <c r="H49" s="513">
        <v>54</v>
      </c>
      <c r="I49" s="512" t="s">
        <v>1262</v>
      </c>
      <c r="J49" s="513" t="s">
        <v>2510</v>
      </c>
      <c r="K49" s="512" t="s">
        <v>2437</v>
      </c>
      <c r="L49" s="512" t="s">
        <v>2448</v>
      </c>
      <c r="M49" s="512">
        <v>6</v>
      </c>
      <c r="N49" s="512" t="s">
        <v>2449</v>
      </c>
      <c r="O49" s="512" t="s">
        <v>2674</v>
      </c>
      <c r="P49" s="512" t="s">
        <v>2451</v>
      </c>
      <c r="Q49" s="512">
        <v>11167</v>
      </c>
      <c r="R49" s="514"/>
    </row>
    <row r="50" spans="1:18" x14ac:dyDescent="0.4">
      <c r="A50" s="512" t="s">
        <v>2675</v>
      </c>
      <c r="B50" s="512" t="s">
        <v>2676</v>
      </c>
      <c r="C50" s="512" t="s">
        <v>1404</v>
      </c>
      <c r="D50" s="512" t="s">
        <v>2677</v>
      </c>
      <c r="E50" s="512">
        <v>1</v>
      </c>
      <c r="F50" s="512" t="s">
        <v>2445</v>
      </c>
      <c r="G50" s="512" t="s">
        <v>2446</v>
      </c>
      <c r="H50" s="513">
        <v>54</v>
      </c>
      <c r="I50" s="512" t="s">
        <v>1262</v>
      </c>
      <c r="J50" s="513" t="s">
        <v>2678</v>
      </c>
      <c r="K50" s="512" t="s">
        <v>2437</v>
      </c>
      <c r="L50" s="512" t="s">
        <v>2448</v>
      </c>
      <c r="M50" s="512">
        <v>6</v>
      </c>
      <c r="N50" s="512" t="s">
        <v>2464</v>
      </c>
      <c r="O50" s="512" t="s">
        <v>2679</v>
      </c>
      <c r="P50" s="512" t="s">
        <v>2451</v>
      </c>
      <c r="Q50" s="512">
        <v>11169</v>
      </c>
      <c r="R50" s="514"/>
    </row>
    <row r="51" spans="1:18" x14ac:dyDescent="0.4">
      <c r="A51" s="512" t="s">
        <v>2680</v>
      </c>
      <c r="B51" s="512" t="s">
        <v>2681</v>
      </c>
      <c r="C51" s="512" t="s">
        <v>1405</v>
      </c>
      <c r="D51" s="512" t="s">
        <v>2682</v>
      </c>
      <c r="E51" s="512">
        <v>1</v>
      </c>
      <c r="F51" s="512" t="s">
        <v>2445</v>
      </c>
      <c r="G51" s="512" t="s">
        <v>2446</v>
      </c>
      <c r="H51" s="513">
        <v>54</v>
      </c>
      <c r="I51" s="512" t="s">
        <v>1262</v>
      </c>
      <c r="J51" s="513" t="s">
        <v>2683</v>
      </c>
      <c r="K51" s="512" t="s">
        <v>2437</v>
      </c>
      <c r="L51" s="512" t="s">
        <v>2448</v>
      </c>
      <c r="M51" s="512">
        <v>6</v>
      </c>
      <c r="N51" s="512" t="s">
        <v>2449</v>
      </c>
      <c r="O51" s="512" t="s">
        <v>2684</v>
      </c>
      <c r="P51" s="512" t="s">
        <v>2451</v>
      </c>
      <c r="Q51" s="512">
        <v>11170</v>
      </c>
      <c r="R51" s="514"/>
    </row>
    <row r="52" spans="1:18" x14ac:dyDescent="0.4">
      <c r="A52" s="512" t="s">
        <v>2685</v>
      </c>
      <c r="B52" s="512" t="s">
        <v>2686</v>
      </c>
      <c r="C52" s="512" t="s">
        <v>1406</v>
      </c>
      <c r="D52" s="512" t="s">
        <v>2687</v>
      </c>
      <c r="E52" s="512">
        <v>1</v>
      </c>
      <c r="F52" s="512" t="s">
        <v>2445</v>
      </c>
      <c r="G52" s="512" t="s">
        <v>2446</v>
      </c>
      <c r="H52" s="513">
        <v>54</v>
      </c>
      <c r="I52" s="512" t="s">
        <v>1262</v>
      </c>
      <c r="J52" s="513" t="s">
        <v>2505</v>
      </c>
      <c r="K52" s="512" t="s">
        <v>2437</v>
      </c>
      <c r="L52" s="512" t="s">
        <v>2448</v>
      </c>
      <c r="M52" s="512">
        <v>6</v>
      </c>
      <c r="N52" s="512" t="s">
        <v>2449</v>
      </c>
      <c r="O52" s="512" t="s">
        <v>2688</v>
      </c>
      <c r="P52" s="512" t="s">
        <v>2451</v>
      </c>
      <c r="Q52" s="512">
        <v>11171</v>
      </c>
      <c r="R52" s="514"/>
    </row>
    <row r="53" spans="1:18" x14ac:dyDescent="0.4">
      <c r="A53" s="512" t="s">
        <v>2689</v>
      </c>
      <c r="B53" s="512" t="s">
        <v>2690</v>
      </c>
      <c r="C53" s="512" t="s">
        <v>1407</v>
      </c>
      <c r="D53" s="512" t="s">
        <v>2691</v>
      </c>
      <c r="E53" s="512">
        <v>1</v>
      </c>
      <c r="F53" s="512" t="s">
        <v>2445</v>
      </c>
      <c r="G53" s="512" t="s">
        <v>2446</v>
      </c>
      <c r="H53" s="513">
        <v>54</v>
      </c>
      <c r="I53" s="512" t="s">
        <v>1262</v>
      </c>
      <c r="J53" s="513" t="s">
        <v>2661</v>
      </c>
      <c r="K53" s="512" t="s">
        <v>2437</v>
      </c>
      <c r="L53" s="512" t="s">
        <v>2448</v>
      </c>
      <c r="M53" s="512">
        <v>5</v>
      </c>
      <c r="N53" s="512" t="s">
        <v>2475</v>
      </c>
      <c r="O53" s="512" t="s">
        <v>2692</v>
      </c>
      <c r="P53" s="512" t="s">
        <v>2477</v>
      </c>
      <c r="Q53" s="512">
        <v>11172</v>
      </c>
      <c r="R53" s="514"/>
    </row>
    <row r="54" spans="1:18" x14ac:dyDescent="0.4">
      <c r="A54" s="512" t="s">
        <v>2693</v>
      </c>
      <c r="B54" s="512" t="s">
        <v>2694</v>
      </c>
      <c r="C54" s="512" t="s">
        <v>1408</v>
      </c>
      <c r="D54" s="512" t="s">
        <v>2695</v>
      </c>
      <c r="E54" s="512">
        <v>1</v>
      </c>
      <c r="F54" s="512" t="s">
        <v>2445</v>
      </c>
      <c r="G54" s="512" t="s">
        <v>2446</v>
      </c>
      <c r="H54" s="513">
        <v>54</v>
      </c>
      <c r="I54" s="512" t="s">
        <v>1262</v>
      </c>
      <c r="J54" s="513" t="s">
        <v>2505</v>
      </c>
      <c r="K54" s="512" t="s">
        <v>2437</v>
      </c>
      <c r="L54" s="512" t="s">
        <v>2456</v>
      </c>
      <c r="M54" s="512">
        <v>9</v>
      </c>
      <c r="N54" s="512" t="s">
        <v>2696</v>
      </c>
      <c r="O54" s="512" t="s">
        <v>2697</v>
      </c>
      <c r="P54" s="512" t="s">
        <v>2519</v>
      </c>
      <c r="Q54" s="512">
        <v>11452</v>
      </c>
      <c r="R54" s="514"/>
    </row>
    <row r="55" spans="1:18" x14ac:dyDescent="0.4">
      <c r="A55" s="512" t="s">
        <v>2698</v>
      </c>
      <c r="B55" s="512" t="s">
        <v>2699</v>
      </c>
      <c r="C55" s="512" t="s">
        <v>1379</v>
      </c>
      <c r="D55" s="512" t="s">
        <v>1260</v>
      </c>
      <c r="E55" s="512">
        <v>1</v>
      </c>
      <c r="F55" s="512" t="s">
        <v>2434</v>
      </c>
      <c r="G55" s="512" t="s">
        <v>2435</v>
      </c>
      <c r="H55" s="513">
        <v>55</v>
      </c>
      <c r="I55" s="512" t="s">
        <v>1260</v>
      </c>
      <c r="J55" s="513" t="s">
        <v>2700</v>
      </c>
      <c r="K55" s="512" t="s">
        <v>2437</v>
      </c>
      <c r="L55" s="512" t="s">
        <v>2426</v>
      </c>
      <c r="M55" s="512">
        <v>17</v>
      </c>
      <c r="N55" s="512" t="s">
        <v>2572</v>
      </c>
      <c r="O55" s="512" t="s">
        <v>2701</v>
      </c>
      <c r="P55" s="512" t="s">
        <v>2574</v>
      </c>
      <c r="Q55" s="512">
        <v>10716</v>
      </c>
      <c r="R55" s="514"/>
    </row>
    <row r="56" spans="1:18" x14ac:dyDescent="0.4">
      <c r="A56" s="512" t="s">
        <v>2702</v>
      </c>
      <c r="B56" s="512" t="s">
        <v>2703</v>
      </c>
      <c r="C56" s="512" t="s">
        <v>1380</v>
      </c>
      <c r="D56" s="512" t="s">
        <v>2704</v>
      </c>
      <c r="E56" s="512">
        <v>1</v>
      </c>
      <c r="F56" s="512" t="s">
        <v>2445</v>
      </c>
      <c r="G56" s="512" t="s">
        <v>2446</v>
      </c>
      <c r="H56" s="513">
        <v>55</v>
      </c>
      <c r="I56" s="512" t="s">
        <v>1260</v>
      </c>
      <c r="J56" s="513" t="s">
        <v>2661</v>
      </c>
      <c r="K56" s="512" t="s">
        <v>2437</v>
      </c>
      <c r="L56" s="512" t="s">
        <v>2448</v>
      </c>
      <c r="M56" s="512">
        <v>5</v>
      </c>
      <c r="N56" s="512" t="s">
        <v>2475</v>
      </c>
      <c r="O56" s="512" t="s">
        <v>2705</v>
      </c>
      <c r="P56" s="512" t="s">
        <v>2477</v>
      </c>
      <c r="Q56" s="512">
        <v>11173</v>
      </c>
      <c r="R56" s="514"/>
    </row>
    <row r="57" spans="1:18" x14ac:dyDescent="0.4">
      <c r="A57" s="512" t="s">
        <v>2706</v>
      </c>
      <c r="B57" s="512" t="s">
        <v>2707</v>
      </c>
      <c r="C57" s="512" t="s">
        <v>1381</v>
      </c>
      <c r="D57" s="512" t="s">
        <v>2708</v>
      </c>
      <c r="E57" s="512">
        <v>1</v>
      </c>
      <c r="F57" s="512" t="s">
        <v>2445</v>
      </c>
      <c r="G57" s="512" t="s">
        <v>2446</v>
      </c>
      <c r="H57" s="513">
        <v>55</v>
      </c>
      <c r="I57" s="512" t="s">
        <v>1260</v>
      </c>
      <c r="J57" s="513" t="s">
        <v>2505</v>
      </c>
      <c r="K57" s="512" t="s">
        <v>2437</v>
      </c>
      <c r="L57" s="512" t="s">
        <v>2448</v>
      </c>
      <c r="M57" s="512">
        <v>5</v>
      </c>
      <c r="N57" s="512" t="s">
        <v>2475</v>
      </c>
      <c r="O57" s="512" t="s">
        <v>2709</v>
      </c>
      <c r="P57" s="512" t="s">
        <v>2477</v>
      </c>
      <c r="Q57" s="512">
        <v>11174</v>
      </c>
      <c r="R57" s="514"/>
    </row>
    <row r="58" spans="1:18" x14ac:dyDescent="0.4">
      <c r="A58" s="512" t="s">
        <v>2710</v>
      </c>
      <c r="B58" s="512" t="s">
        <v>2711</v>
      </c>
      <c r="C58" s="512" t="s">
        <v>1382</v>
      </c>
      <c r="D58" s="512" t="s">
        <v>2712</v>
      </c>
      <c r="E58" s="512">
        <v>1</v>
      </c>
      <c r="F58" s="512" t="s">
        <v>2445</v>
      </c>
      <c r="G58" s="512" t="s">
        <v>2446</v>
      </c>
      <c r="H58" s="513">
        <v>55</v>
      </c>
      <c r="I58" s="512" t="s">
        <v>1260</v>
      </c>
      <c r="J58" s="513" t="s">
        <v>2678</v>
      </c>
      <c r="K58" s="512" t="s">
        <v>2437</v>
      </c>
      <c r="L58" s="512" t="s">
        <v>2448</v>
      </c>
      <c r="M58" s="512">
        <v>5</v>
      </c>
      <c r="N58" s="512" t="s">
        <v>2449</v>
      </c>
      <c r="O58" s="512" t="s">
        <v>2713</v>
      </c>
      <c r="P58" s="512" t="s">
        <v>2477</v>
      </c>
      <c r="Q58" s="512">
        <v>11175</v>
      </c>
      <c r="R58" s="514"/>
    </row>
    <row r="59" spans="1:18" x14ac:dyDescent="0.4">
      <c r="A59" s="512" t="s">
        <v>2714</v>
      </c>
      <c r="B59" s="512" t="s">
        <v>2715</v>
      </c>
      <c r="C59" s="512" t="s">
        <v>1383</v>
      </c>
      <c r="D59" s="512" t="s">
        <v>2716</v>
      </c>
      <c r="E59" s="512">
        <v>1</v>
      </c>
      <c r="F59" s="512" t="s">
        <v>2445</v>
      </c>
      <c r="G59" s="512" t="s">
        <v>2446</v>
      </c>
      <c r="H59" s="513">
        <v>55</v>
      </c>
      <c r="I59" s="512" t="s">
        <v>1260</v>
      </c>
      <c r="J59" s="513" t="s">
        <v>2717</v>
      </c>
      <c r="K59" s="512" t="s">
        <v>2437</v>
      </c>
      <c r="L59" s="512" t="s">
        <v>2448</v>
      </c>
      <c r="M59" s="512">
        <v>6</v>
      </c>
      <c r="N59" s="512" t="s">
        <v>2449</v>
      </c>
      <c r="O59" s="512" t="s">
        <v>2718</v>
      </c>
      <c r="P59" s="512" t="s">
        <v>2451</v>
      </c>
      <c r="Q59" s="512">
        <v>11176</v>
      </c>
      <c r="R59" s="514"/>
    </row>
    <row r="60" spans="1:18" x14ac:dyDescent="0.4">
      <c r="A60" s="512" t="s">
        <v>2719</v>
      </c>
      <c r="B60" s="512" t="s">
        <v>2720</v>
      </c>
      <c r="C60" s="512" t="s">
        <v>1384</v>
      </c>
      <c r="D60" s="512" t="s">
        <v>2721</v>
      </c>
      <c r="E60" s="512">
        <v>1</v>
      </c>
      <c r="F60" s="512" t="s">
        <v>2445</v>
      </c>
      <c r="G60" s="512" t="s">
        <v>2446</v>
      </c>
      <c r="H60" s="513">
        <v>55</v>
      </c>
      <c r="I60" s="512" t="s">
        <v>1260</v>
      </c>
      <c r="J60" s="513" t="s">
        <v>2722</v>
      </c>
      <c r="K60" s="512" t="s">
        <v>2437</v>
      </c>
      <c r="L60" s="512" t="s">
        <v>2448</v>
      </c>
      <c r="M60" s="512">
        <v>6</v>
      </c>
      <c r="N60" s="512" t="s">
        <v>2464</v>
      </c>
      <c r="O60" s="512" t="s">
        <v>2723</v>
      </c>
      <c r="P60" s="512" t="s">
        <v>2451</v>
      </c>
      <c r="Q60" s="512">
        <v>11177</v>
      </c>
      <c r="R60" s="514"/>
    </row>
    <row r="61" spans="1:18" x14ac:dyDescent="0.4">
      <c r="A61" s="512" t="s">
        <v>2724</v>
      </c>
      <c r="B61" s="512" t="s">
        <v>2725</v>
      </c>
      <c r="C61" s="512" t="s">
        <v>1385</v>
      </c>
      <c r="D61" s="512" t="s">
        <v>2726</v>
      </c>
      <c r="E61" s="512">
        <v>1</v>
      </c>
      <c r="F61" s="512" t="s">
        <v>2445</v>
      </c>
      <c r="G61" s="512" t="s">
        <v>2446</v>
      </c>
      <c r="H61" s="513">
        <v>55</v>
      </c>
      <c r="I61" s="512" t="s">
        <v>1260</v>
      </c>
      <c r="J61" s="513" t="s">
        <v>2505</v>
      </c>
      <c r="K61" s="512" t="s">
        <v>2437</v>
      </c>
      <c r="L61" s="512" t="s">
        <v>2448</v>
      </c>
      <c r="M61" s="512">
        <v>5</v>
      </c>
      <c r="N61" s="512" t="s">
        <v>2475</v>
      </c>
      <c r="O61" s="512" t="s">
        <v>2727</v>
      </c>
      <c r="P61" s="512" t="s">
        <v>2477</v>
      </c>
      <c r="Q61" s="512">
        <v>11178</v>
      </c>
      <c r="R61" s="514"/>
    </row>
    <row r="62" spans="1:18" x14ac:dyDescent="0.4">
      <c r="A62" s="512" t="s">
        <v>2728</v>
      </c>
      <c r="B62" s="512" t="s">
        <v>2729</v>
      </c>
      <c r="C62" s="512" t="s">
        <v>1386</v>
      </c>
      <c r="D62" s="512" t="s">
        <v>2730</v>
      </c>
      <c r="E62" s="512">
        <v>1</v>
      </c>
      <c r="F62" s="512" t="s">
        <v>2445</v>
      </c>
      <c r="G62" s="512" t="s">
        <v>2446</v>
      </c>
      <c r="H62" s="513">
        <v>55</v>
      </c>
      <c r="I62" s="512" t="s">
        <v>1260</v>
      </c>
      <c r="J62" s="513" t="s">
        <v>2731</v>
      </c>
      <c r="K62" s="512" t="s">
        <v>2437</v>
      </c>
      <c r="L62" s="512" t="s">
        <v>2448</v>
      </c>
      <c r="M62" s="512">
        <v>5</v>
      </c>
      <c r="N62" s="512" t="s">
        <v>2475</v>
      </c>
      <c r="O62" s="512" t="s">
        <v>2732</v>
      </c>
      <c r="P62" s="512" t="s">
        <v>2477</v>
      </c>
      <c r="Q62" s="512">
        <v>11179</v>
      </c>
      <c r="R62" s="514"/>
    </row>
    <row r="63" spans="1:18" x14ac:dyDescent="0.4">
      <c r="A63" s="512" t="s">
        <v>2733</v>
      </c>
      <c r="B63" s="512" t="s">
        <v>2734</v>
      </c>
      <c r="C63" s="512" t="s">
        <v>1387</v>
      </c>
      <c r="D63" s="512" t="s">
        <v>2735</v>
      </c>
      <c r="E63" s="512">
        <v>1</v>
      </c>
      <c r="F63" s="512" t="s">
        <v>2445</v>
      </c>
      <c r="G63" s="512" t="s">
        <v>2446</v>
      </c>
      <c r="H63" s="513">
        <v>55</v>
      </c>
      <c r="I63" s="512" t="s">
        <v>1260</v>
      </c>
      <c r="J63" s="513" t="s">
        <v>2505</v>
      </c>
      <c r="K63" s="512" t="s">
        <v>2437</v>
      </c>
      <c r="L63" s="512" t="s">
        <v>2448</v>
      </c>
      <c r="M63" s="512">
        <v>5</v>
      </c>
      <c r="N63" s="512" t="s">
        <v>2475</v>
      </c>
      <c r="O63" s="512" t="s">
        <v>2736</v>
      </c>
      <c r="P63" s="512" t="s">
        <v>2477</v>
      </c>
      <c r="Q63" s="512">
        <v>11180</v>
      </c>
      <c r="R63" s="514"/>
    </row>
    <row r="64" spans="1:18" x14ac:dyDescent="0.4">
      <c r="A64" s="512" t="s">
        <v>2737</v>
      </c>
      <c r="B64" s="512" t="s">
        <v>2738</v>
      </c>
      <c r="C64" s="512" t="s">
        <v>1388</v>
      </c>
      <c r="D64" s="512" t="s">
        <v>2739</v>
      </c>
      <c r="E64" s="512">
        <v>1</v>
      </c>
      <c r="F64" s="512" t="s">
        <v>2445</v>
      </c>
      <c r="G64" s="512" t="s">
        <v>2446</v>
      </c>
      <c r="H64" s="513">
        <v>55</v>
      </c>
      <c r="I64" s="512" t="s">
        <v>1260</v>
      </c>
      <c r="J64" s="513" t="s">
        <v>2505</v>
      </c>
      <c r="K64" s="512" t="s">
        <v>2437</v>
      </c>
      <c r="L64" s="512" t="s">
        <v>2448</v>
      </c>
      <c r="M64" s="512">
        <v>5</v>
      </c>
      <c r="N64" s="512" t="s">
        <v>2475</v>
      </c>
      <c r="O64" s="512" t="s">
        <v>2740</v>
      </c>
      <c r="P64" s="512" t="s">
        <v>2477</v>
      </c>
      <c r="Q64" s="512">
        <v>11181</v>
      </c>
      <c r="R64" s="514"/>
    </row>
    <row r="65" spans="1:18" x14ac:dyDescent="0.4">
      <c r="A65" s="512" t="s">
        <v>2741</v>
      </c>
      <c r="B65" s="512" t="s">
        <v>2742</v>
      </c>
      <c r="C65" s="512" t="s">
        <v>1389</v>
      </c>
      <c r="D65" s="512" t="s">
        <v>2743</v>
      </c>
      <c r="E65" s="512">
        <v>1</v>
      </c>
      <c r="F65" s="512" t="s">
        <v>2445</v>
      </c>
      <c r="G65" s="512" t="s">
        <v>2446</v>
      </c>
      <c r="H65" s="513">
        <v>55</v>
      </c>
      <c r="I65" s="512" t="s">
        <v>1260</v>
      </c>
      <c r="J65" s="513" t="s">
        <v>2744</v>
      </c>
      <c r="K65" s="512" t="s">
        <v>2437</v>
      </c>
      <c r="L65" s="512" t="s">
        <v>2448</v>
      </c>
      <c r="M65" s="512">
        <v>5</v>
      </c>
      <c r="N65" s="512" t="s">
        <v>2475</v>
      </c>
      <c r="O65" s="512" t="s">
        <v>2745</v>
      </c>
      <c r="P65" s="512" t="s">
        <v>2477</v>
      </c>
      <c r="Q65" s="512">
        <v>11182</v>
      </c>
      <c r="R65" s="514"/>
    </row>
    <row r="66" spans="1:18" x14ac:dyDescent="0.4">
      <c r="A66" s="512" t="s">
        <v>2746</v>
      </c>
      <c r="B66" s="512" t="s">
        <v>2747</v>
      </c>
      <c r="C66" s="512" t="s">
        <v>1390</v>
      </c>
      <c r="D66" s="512" t="s">
        <v>2748</v>
      </c>
      <c r="E66" s="512">
        <v>1</v>
      </c>
      <c r="F66" s="512" t="s">
        <v>2445</v>
      </c>
      <c r="G66" s="512" t="s">
        <v>2446</v>
      </c>
      <c r="H66" s="513">
        <v>55</v>
      </c>
      <c r="I66" s="512" t="s">
        <v>1260</v>
      </c>
      <c r="J66" s="513" t="s">
        <v>2505</v>
      </c>
      <c r="K66" s="512" t="s">
        <v>2437</v>
      </c>
      <c r="L66" s="512" t="s">
        <v>2448</v>
      </c>
      <c r="M66" s="512">
        <v>5</v>
      </c>
      <c r="N66" s="512" t="s">
        <v>2475</v>
      </c>
      <c r="O66" s="512" t="s">
        <v>2749</v>
      </c>
      <c r="P66" s="512" t="s">
        <v>2477</v>
      </c>
      <c r="Q66" s="512">
        <v>11183</v>
      </c>
      <c r="R66" s="514"/>
    </row>
    <row r="67" spans="1:18" x14ac:dyDescent="0.4">
      <c r="A67" s="512" t="s">
        <v>2750</v>
      </c>
      <c r="B67" s="512" t="s">
        <v>2751</v>
      </c>
      <c r="C67" s="512" t="s">
        <v>1391</v>
      </c>
      <c r="D67" s="512" t="s">
        <v>2752</v>
      </c>
      <c r="E67" s="512">
        <v>1</v>
      </c>
      <c r="F67" s="512" t="s">
        <v>2445</v>
      </c>
      <c r="G67" s="512" t="s">
        <v>2446</v>
      </c>
      <c r="H67" s="513">
        <v>55</v>
      </c>
      <c r="I67" s="512" t="s">
        <v>1260</v>
      </c>
      <c r="J67" s="513" t="s">
        <v>2753</v>
      </c>
      <c r="K67" s="512" t="s">
        <v>2437</v>
      </c>
      <c r="L67" s="512" t="s">
        <v>2498</v>
      </c>
      <c r="M67" s="512">
        <v>13</v>
      </c>
      <c r="N67" s="512" t="s">
        <v>2499</v>
      </c>
      <c r="O67" s="512" t="s">
        <v>2754</v>
      </c>
      <c r="P67" s="512" t="s">
        <v>2501</v>
      </c>
      <c r="Q67" s="512">
        <v>11453</v>
      </c>
      <c r="R67" s="514"/>
    </row>
    <row r="68" spans="1:18" x14ac:dyDescent="0.4">
      <c r="A68" s="512" t="s">
        <v>2755</v>
      </c>
      <c r="B68" s="512" t="s">
        <v>2756</v>
      </c>
      <c r="C68" s="512" t="s">
        <v>1392</v>
      </c>
      <c r="D68" s="512" t="s">
        <v>2757</v>
      </c>
      <c r="E68" s="512">
        <v>1</v>
      </c>
      <c r="F68" s="512" t="s">
        <v>2445</v>
      </c>
      <c r="G68" s="512" t="s">
        <v>2446</v>
      </c>
      <c r="H68" s="513">
        <v>55</v>
      </c>
      <c r="I68" s="512" t="s">
        <v>1260</v>
      </c>
      <c r="J68" s="513" t="s">
        <v>2505</v>
      </c>
      <c r="K68" s="512" t="s">
        <v>2437</v>
      </c>
      <c r="L68" s="512" t="s">
        <v>2448</v>
      </c>
      <c r="M68" s="512">
        <v>5</v>
      </c>
      <c r="N68" s="512" t="s">
        <v>2475</v>
      </c>
      <c r="O68" s="512" t="s">
        <v>2758</v>
      </c>
      <c r="P68" s="512" t="s">
        <v>2477</v>
      </c>
      <c r="Q68" s="512">
        <v>11625</v>
      </c>
      <c r="R68" s="514"/>
    </row>
    <row r="69" spans="1:18" x14ac:dyDescent="0.4">
      <c r="A69" s="512" t="s">
        <v>2759</v>
      </c>
      <c r="B69" s="512" t="s">
        <v>2760</v>
      </c>
      <c r="C69" s="512" t="s">
        <v>2218</v>
      </c>
      <c r="D69" s="512" t="s">
        <v>1393</v>
      </c>
      <c r="E69" s="512">
        <v>1</v>
      </c>
      <c r="F69" s="512" t="s">
        <v>2445</v>
      </c>
      <c r="G69" s="512" t="s">
        <v>2446</v>
      </c>
      <c r="H69" s="513">
        <v>55</v>
      </c>
      <c r="I69" s="512" t="s">
        <v>1260</v>
      </c>
      <c r="J69" s="513" t="s">
        <v>2604</v>
      </c>
      <c r="K69" s="512" t="s">
        <v>2426</v>
      </c>
      <c r="L69" s="512" t="s">
        <v>2565</v>
      </c>
      <c r="M69" s="512">
        <v>2</v>
      </c>
      <c r="N69" s="512" t="s">
        <v>2761</v>
      </c>
      <c r="O69" s="512" t="s">
        <v>2762</v>
      </c>
      <c r="P69" s="512" t="s">
        <v>2568</v>
      </c>
      <c r="Q69" s="512">
        <v>25017</v>
      </c>
      <c r="R69" s="514"/>
    </row>
    <row r="70" spans="1:18" x14ac:dyDescent="0.4">
      <c r="A70" s="512" t="s">
        <v>2763</v>
      </c>
      <c r="B70" s="512" t="s">
        <v>2764</v>
      </c>
      <c r="C70" s="512" t="s">
        <v>1394</v>
      </c>
      <c r="D70" s="512" t="s">
        <v>1261</v>
      </c>
      <c r="E70" s="512">
        <v>1</v>
      </c>
      <c r="F70" s="512" t="s">
        <v>2434</v>
      </c>
      <c r="G70" s="512" t="s">
        <v>2435</v>
      </c>
      <c r="H70" s="513">
        <v>56</v>
      </c>
      <c r="I70" s="512" t="s">
        <v>1261</v>
      </c>
      <c r="J70" s="513" t="s">
        <v>2765</v>
      </c>
      <c r="K70" s="512" t="s">
        <v>2426</v>
      </c>
      <c r="L70" s="512" t="s">
        <v>2426</v>
      </c>
      <c r="M70" s="512">
        <v>16</v>
      </c>
      <c r="N70" s="512" t="s">
        <v>2572</v>
      </c>
      <c r="O70" s="512" t="s">
        <v>2766</v>
      </c>
      <c r="P70" s="512" t="s">
        <v>2767</v>
      </c>
      <c r="Q70" s="512">
        <v>10717</v>
      </c>
      <c r="R70" s="514"/>
    </row>
    <row r="71" spans="1:18" x14ac:dyDescent="0.4">
      <c r="A71" s="512" t="s">
        <v>2768</v>
      </c>
      <c r="B71" s="512" t="s">
        <v>2769</v>
      </c>
      <c r="C71" s="512" t="s">
        <v>1395</v>
      </c>
      <c r="D71" s="512" t="s">
        <v>2770</v>
      </c>
      <c r="E71" s="512">
        <v>1</v>
      </c>
      <c r="F71" s="512" t="s">
        <v>2434</v>
      </c>
      <c r="G71" s="512" t="s">
        <v>2435</v>
      </c>
      <c r="H71" s="513">
        <v>56</v>
      </c>
      <c r="I71" s="512" t="s">
        <v>1261</v>
      </c>
      <c r="J71" s="513" t="s">
        <v>2771</v>
      </c>
      <c r="K71" s="512" t="s">
        <v>2426</v>
      </c>
      <c r="L71" s="512" t="s">
        <v>2438</v>
      </c>
      <c r="M71" s="512">
        <v>15</v>
      </c>
      <c r="N71" s="512" t="s">
        <v>2439</v>
      </c>
      <c r="O71" s="512" t="s">
        <v>2772</v>
      </c>
      <c r="P71" s="512" t="s">
        <v>2441</v>
      </c>
      <c r="Q71" s="512">
        <v>10718</v>
      </c>
      <c r="R71" s="514"/>
    </row>
    <row r="72" spans="1:18" x14ac:dyDescent="0.4">
      <c r="A72" s="512" t="s">
        <v>2773</v>
      </c>
      <c r="B72" s="512" t="s">
        <v>2774</v>
      </c>
      <c r="C72" s="512" t="s">
        <v>1396</v>
      </c>
      <c r="D72" s="512" t="s">
        <v>2775</v>
      </c>
      <c r="E72" s="512">
        <v>1</v>
      </c>
      <c r="F72" s="512" t="s">
        <v>2445</v>
      </c>
      <c r="G72" s="512" t="s">
        <v>2446</v>
      </c>
      <c r="H72" s="513">
        <v>56</v>
      </c>
      <c r="I72" s="512" t="s">
        <v>1261</v>
      </c>
      <c r="J72" s="513" t="s">
        <v>2447</v>
      </c>
      <c r="K72" s="512" t="s">
        <v>2426</v>
      </c>
      <c r="L72" s="512" t="s">
        <v>2448</v>
      </c>
      <c r="M72" s="512">
        <v>6</v>
      </c>
      <c r="N72" s="512" t="s">
        <v>2449</v>
      </c>
      <c r="O72" s="512" t="s">
        <v>2776</v>
      </c>
      <c r="P72" s="512" t="s">
        <v>2451</v>
      </c>
      <c r="Q72" s="512">
        <v>11184</v>
      </c>
      <c r="R72" s="514"/>
    </row>
    <row r="73" spans="1:18" x14ac:dyDescent="0.4">
      <c r="A73" s="512" t="s">
        <v>2777</v>
      </c>
      <c r="B73" s="512" t="s">
        <v>2778</v>
      </c>
      <c r="C73" s="512" t="s">
        <v>1397</v>
      </c>
      <c r="D73" s="512" t="s">
        <v>2779</v>
      </c>
      <c r="E73" s="512">
        <v>1</v>
      </c>
      <c r="F73" s="512" t="s">
        <v>2445</v>
      </c>
      <c r="G73" s="512" t="s">
        <v>2446</v>
      </c>
      <c r="H73" s="513">
        <v>56</v>
      </c>
      <c r="I73" s="512" t="s">
        <v>1261</v>
      </c>
      <c r="J73" s="513" t="s">
        <v>2505</v>
      </c>
      <c r="K73" s="512" t="s">
        <v>2426</v>
      </c>
      <c r="L73" s="512" t="s">
        <v>2448</v>
      </c>
      <c r="M73" s="512">
        <v>5</v>
      </c>
      <c r="N73" s="512" t="s">
        <v>2475</v>
      </c>
      <c r="O73" s="512" t="s">
        <v>2780</v>
      </c>
      <c r="P73" s="512" t="s">
        <v>2477</v>
      </c>
      <c r="Q73" s="512">
        <v>11185</v>
      </c>
      <c r="R73" s="514"/>
    </row>
    <row r="74" spans="1:18" x14ac:dyDescent="0.4">
      <c r="A74" s="512" t="s">
        <v>2781</v>
      </c>
      <c r="B74" s="512" t="s">
        <v>2782</v>
      </c>
      <c r="C74" s="512" t="s">
        <v>1398</v>
      </c>
      <c r="D74" s="512" t="s">
        <v>2783</v>
      </c>
      <c r="E74" s="512">
        <v>1</v>
      </c>
      <c r="F74" s="512" t="s">
        <v>2445</v>
      </c>
      <c r="G74" s="512" t="s">
        <v>2446</v>
      </c>
      <c r="H74" s="513">
        <v>56</v>
      </c>
      <c r="I74" s="512" t="s">
        <v>1261</v>
      </c>
      <c r="J74" s="513" t="s">
        <v>2784</v>
      </c>
      <c r="K74" s="512" t="s">
        <v>2426</v>
      </c>
      <c r="L74" s="512" t="s">
        <v>2448</v>
      </c>
      <c r="M74" s="512">
        <v>6</v>
      </c>
      <c r="N74" s="512" t="s">
        <v>2464</v>
      </c>
      <c r="O74" s="512" t="s">
        <v>2785</v>
      </c>
      <c r="P74" s="512" t="s">
        <v>2451</v>
      </c>
      <c r="Q74" s="512">
        <v>11186</v>
      </c>
      <c r="R74" s="514"/>
    </row>
    <row r="75" spans="1:18" x14ac:dyDescent="0.4">
      <c r="A75" s="512" t="s">
        <v>2786</v>
      </c>
      <c r="B75" s="512" t="s">
        <v>2787</v>
      </c>
      <c r="C75" s="512" t="s">
        <v>1399</v>
      </c>
      <c r="D75" s="512" t="s">
        <v>2788</v>
      </c>
      <c r="E75" s="512">
        <v>1</v>
      </c>
      <c r="F75" s="512" t="s">
        <v>2445</v>
      </c>
      <c r="G75" s="512" t="s">
        <v>2446</v>
      </c>
      <c r="H75" s="513">
        <v>56</v>
      </c>
      <c r="I75" s="512" t="s">
        <v>1261</v>
      </c>
      <c r="J75" s="513" t="s">
        <v>2541</v>
      </c>
      <c r="K75" s="512" t="s">
        <v>2426</v>
      </c>
      <c r="L75" s="512" t="s">
        <v>2448</v>
      </c>
      <c r="M75" s="512">
        <v>6</v>
      </c>
      <c r="N75" s="512" t="s">
        <v>2449</v>
      </c>
      <c r="O75" s="512" t="s">
        <v>2789</v>
      </c>
      <c r="P75" s="512" t="s">
        <v>2451</v>
      </c>
      <c r="Q75" s="512">
        <v>11187</v>
      </c>
      <c r="R75" s="514"/>
    </row>
    <row r="76" spans="1:18" x14ac:dyDescent="0.4">
      <c r="A76" s="512" t="s">
        <v>2790</v>
      </c>
      <c r="B76" s="512" t="s">
        <v>2791</v>
      </c>
      <c r="C76" s="512" t="s">
        <v>1400</v>
      </c>
      <c r="D76" s="512" t="s">
        <v>2792</v>
      </c>
      <c r="E76" s="512">
        <v>1</v>
      </c>
      <c r="F76" s="512" t="s">
        <v>2445</v>
      </c>
      <c r="G76" s="512" t="s">
        <v>2446</v>
      </c>
      <c r="H76" s="513">
        <v>56</v>
      </c>
      <c r="I76" s="512" t="s">
        <v>1261</v>
      </c>
      <c r="J76" s="513" t="s">
        <v>2661</v>
      </c>
      <c r="K76" s="512" t="s">
        <v>2426</v>
      </c>
      <c r="L76" s="512" t="s">
        <v>2448</v>
      </c>
      <c r="M76" s="512">
        <v>5</v>
      </c>
      <c r="N76" s="512" t="s">
        <v>2449</v>
      </c>
      <c r="O76" s="512" t="s">
        <v>2793</v>
      </c>
      <c r="P76" s="512" t="s">
        <v>2477</v>
      </c>
      <c r="Q76" s="512">
        <v>11188</v>
      </c>
      <c r="R76" s="514"/>
    </row>
    <row r="77" spans="1:18" x14ac:dyDescent="0.4">
      <c r="A77" s="512" t="s">
        <v>2794</v>
      </c>
      <c r="B77" s="512" t="s">
        <v>2795</v>
      </c>
      <c r="C77" s="512" t="s">
        <v>2219</v>
      </c>
      <c r="D77" s="512" t="s">
        <v>2796</v>
      </c>
      <c r="E77" s="512">
        <v>1</v>
      </c>
      <c r="F77" s="512" t="s">
        <v>2445</v>
      </c>
      <c r="G77" s="512" t="s">
        <v>2446</v>
      </c>
      <c r="H77" s="513">
        <v>56</v>
      </c>
      <c r="I77" s="512" t="s">
        <v>1261</v>
      </c>
      <c r="J77" s="513" t="s">
        <v>2604</v>
      </c>
      <c r="K77" s="512" t="s">
        <v>2426</v>
      </c>
      <c r="L77" s="512" t="s">
        <v>2565</v>
      </c>
      <c r="M77" s="512">
        <v>1</v>
      </c>
      <c r="N77" s="512" t="s">
        <v>2761</v>
      </c>
      <c r="O77" s="512" t="s">
        <v>2797</v>
      </c>
      <c r="P77" s="512" t="s">
        <v>2798</v>
      </c>
      <c r="Q77" s="512">
        <v>40744</v>
      </c>
      <c r="R77" s="514"/>
    </row>
    <row r="78" spans="1:18" x14ac:dyDescent="0.4">
      <c r="A78" s="512" t="s">
        <v>2799</v>
      </c>
      <c r="B78" s="512" t="s">
        <v>2800</v>
      </c>
      <c r="C78" s="512" t="s">
        <v>2220</v>
      </c>
      <c r="D78" s="512" t="s">
        <v>2801</v>
      </c>
      <c r="E78" s="512">
        <v>1</v>
      </c>
      <c r="F78" s="512" t="s">
        <v>2445</v>
      </c>
      <c r="G78" s="512" t="s">
        <v>2446</v>
      </c>
      <c r="H78" s="513">
        <v>56</v>
      </c>
      <c r="I78" s="512" t="s">
        <v>1261</v>
      </c>
      <c r="J78" s="513" t="s">
        <v>2604</v>
      </c>
      <c r="K78" s="512" t="s">
        <v>2426</v>
      </c>
      <c r="L78" s="512" t="s">
        <v>2565</v>
      </c>
      <c r="M78" s="512">
        <v>1</v>
      </c>
      <c r="N78" s="512" t="s">
        <v>2605</v>
      </c>
      <c r="O78" s="512" t="s">
        <v>2802</v>
      </c>
      <c r="P78" s="512" t="s">
        <v>2798</v>
      </c>
      <c r="Q78" s="512">
        <v>40745</v>
      </c>
      <c r="R78" s="514"/>
    </row>
    <row r="79" spans="1:18" x14ac:dyDescent="0.4">
      <c r="A79" s="512" t="s">
        <v>2803</v>
      </c>
      <c r="B79" s="512" t="s">
        <v>2804</v>
      </c>
      <c r="C79" s="512" t="s">
        <v>1337</v>
      </c>
      <c r="D79" s="512" t="s">
        <v>2805</v>
      </c>
      <c r="E79" s="512">
        <v>1</v>
      </c>
      <c r="F79" s="512" t="s">
        <v>2423</v>
      </c>
      <c r="G79" s="512" t="s">
        <v>2424</v>
      </c>
      <c r="H79" s="513">
        <v>57</v>
      </c>
      <c r="I79" s="512" t="s">
        <v>1258</v>
      </c>
      <c r="J79" s="513" t="s">
        <v>2806</v>
      </c>
      <c r="K79" s="512" t="s">
        <v>2426</v>
      </c>
      <c r="L79" s="512" t="s">
        <v>2427</v>
      </c>
      <c r="M79" s="512">
        <v>19</v>
      </c>
      <c r="N79" s="512" t="s">
        <v>2610</v>
      </c>
      <c r="O79" s="512" t="s">
        <v>2807</v>
      </c>
      <c r="P79" s="512" t="s">
        <v>2612</v>
      </c>
      <c r="Q79" s="512">
        <v>10674</v>
      </c>
      <c r="R79" s="514"/>
    </row>
    <row r="80" spans="1:18" x14ac:dyDescent="0.4">
      <c r="A80" s="512" t="s">
        <v>2808</v>
      </c>
      <c r="B80" s="512" t="s">
        <v>2809</v>
      </c>
      <c r="C80" s="512" t="s">
        <v>1338</v>
      </c>
      <c r="D80" s="512" t="s">
        <v>2810</v>
      </c>
      <c r="E80" s="512">
        <v>1</v>
      </c>
      <c r="F80" s="512" t="s">
        <v>2445</v>
      </c>
      <c r="G80" s="512" t="s">
        <v>2446</v>
      </c>
      <c r="H80" s="513">
        <v>57</v>
      </c>
      <c r="I80" s="512" t="s">
        <v>1258</v>
      </c>
      <c r="J80" s="513" t="s">
        <v>2811</v>
      </c>
      <c r="K80" s="512" t="s">
        <v>2437</v>
      </c>
      <c r="L80" s="512" t="s">
        <v>2456</v>
      </c>
      <c r="M80" s="512">
        <v>10</v>
      </c>
      <c r="N80" s="512" t="s">
        <v>2457</v>
      </c>
      <c r="O80" s="512" t="s">
        <v>2812</v>
      </c>
      <c r="P80" s="512" t="s">
        <v>2459</v>
      </c>
      <c r="Q80" s="512">
        <v>11189</v>
      </c>
      <c r="R80" s="514"/>
    </row>
    <row r="81" spans="1:18" x14ac:dyDescent="0.4">
      <c r="A81" s="512" t="s">
        <v>2813</v>
      </c>
      <c r="B81" s="512" t="s">
        <v>2814</v>
      </c>
      <c r="C81" s="512" t="s">
        <v>1339</v>
      </c>
      <c r="D81" s="512" t="s">
        <v>2815</v>
      </c>
      <c r="E81" s="512">
        <v>1</v>
      </c>
      <c r="F81" s="512" t="s">
        <v>2445</v>
      </c>
      <c r="G81" s="512" t="s">
        <v>2446</v>
      </c>
      <c r="H81" s="513">
        <v>57</v>
      </c>
      <c r="I81" s="512" t="s">
        <v>1258</v>
      </c>
      <c r="J81" s="513" t="s">
        <v>2816</v>
      </c>
      <c r="K81" s="512" t="s">
        <v>2426</v>
      </c>
      <c r="L81" s="512" t="s">
        <v>2456</v>
      </c>
      <c r="M81" s="512">
        <v>10</v>
      </c>
      <c r="N81" s="512" t="s">
        <v>2817</v>
      </c>
      <c r="O81" s="512" t="s">
        <v>2818</v>
      </c>
      <c r="P81" s="512" t="s">
        <v>2459</v>
      </c>
      <c r="Q81" s="512">
        <v>11190</v>
      </c>
      <c r="R81" s="514"/>
    </row>
    <row r="82" spans="1:18" x14ac:dyDescent="0.4">
      <c r="A82" s="512" t="s">
        <v>2819</v>
      </c>
      <c r="B82" s="512" t="s">
        <v>2820</v>
      </c>
      <c r="C82" s="512" t="s">
        <v>1340</v>
      </c>
      <c r="D82" s="512" t="s">
        <v>2821</v>
      </c>
      <c r="E82" s="512">
        <v>1</v>
      </c>
      <c r="F82" s="512" t="s">
        <v>2445</v>
      </c>
      <c r="G82" s="512" t="s">
        <v>2446</v>
      </c>
      <c r="H82" s="513">
        <v>57</v>
      </c>
      <c r="I82" s="512" t="s">
        <v>1258</v>
      </c>
      <c r="J82" s="513" t="s">
        <v>2505</v>
      </c>
      <c r="K82" s="512" t="s">
        <v>2426</v>
      </c>
      <c r="L82" s="512" t="s">
        <v>2448</v>
      </c>
      <c r="M82" s="512">
        <v>5</v>
      </c>
      <c r="N82" s="512" t="s">
        <v>2475</v>
      </c>
      <c r="O82" s="512" t="s">
        <v>2822</v>
      </c>
      <c r="P82" s="512" t="s">
        <v>2477</v>
      </c>
      <c r="Q82" s="512">
        <v>11191</v>
      </c>
      <c r="R82" s="514"/>
    </row>
    <row r="83" spans="1:18" x14ac:dyDescent="0.4">
      <c r="A83" s="512" t="s">
        <v>2823</v>
      </c>
      <c r="B83" s="512" t="s">
        <v>2824</v>
      </c>
      <c r="C83" s="512" t="s">
        <v>1341</v>
      </c>
      <c r="D83" s="512" t="s">
        <v>2825</v>
      </c>
      <c r="E83" s="512">
        <v>1</v>
      </c>
      <c r="F83" s="512" t="s">
        <v>2445</v>
      </c>
      <c r="G83" s="512" t="s">
        <v>2446</v>
      </c>
      <c r="H83" s="513">
        <v>57</v>
      </c>
      <c r="I83" s="512" t="s">
        <v>1258</v>
      </c>
      <c r="J83" s="513" t="s">
        <v>2826</v>
      </c>
      <c r="K83" s="512" t="s">
        <v>2426</v>
      </c>
      <c r="L83" s="512" t="s">
        <v>2498</v>
      </c>
      <c r="M83" s="512">
        <v>13</v>
      </c>
      <c r="N83" s="512" t="s">
        <v>2499</v>
      </c>
      <c r="O83" s="512" t="s">
        <v>2827</v>
      </c>
      <c r="P83" s="512" t="s">
        <v>2501</v>
      </c>
      <c r="Q83" s="512">
        <v>11192</v>
      </c>
      <c r="R83" s="514"/>
    </row>
    <row r="84" spans="1:18" x14ac:dyDescent="0.4">
      <c r="A84" s="512" t="s">
        <v>2828</v>
      </c>
      <c r="B84" s="512" t="s">
        <v>2829</v>
      </c>
      <c r="C84" s="512" t="s">
        <v>1342</v>
      </c>
      <c r="D84" s="512" t="s">
        <v>2830</v>
      </c>
      <c r="E84" s="512">
        <v>1</v>
      </c>
      <c r="F84" s="512" t="s">
        <v>2445</v>
      </c>
      <c r="G84" s="512" t="s">
        <v>2446</v>
      </c>
      <c r="H84" s="513">
        <v>57</v>
      </c>
      <c r="I84" s="512" t="s">
        <v>1258</v>
      </c>
      <c r="J84" s="513" t="s">
        <v>2463</v>
      </c>
      <c r="K84" s="512" t="s">
        <v>2426</v>
      </c>
      <c r="L84" s="512" t="s">
        <v>2448</v>
      </c>
      <c r="M84" s="512">
        <v>6</v>
      </c>
      <c r="N84" s="512" t="s">
        <v>2449</v>
      </c>
      <c r="O84" s="512" t="s">
        <v>2831</v>
      </c>
      <c r="P84" s="512" t="s">
        <v>2451</v>
      </c>
      <c r="Q84" s="512">
        <v>11193</v>
      </c>
      <c r="R84" s="514"/>
    </row>
    <row r="85" spans="1:18" x14ac:dyDescent="0.4">
      <c r="A85" s="512" t="s">
        <v>2832</v>
      </c>
      <c r="B85" s="512" t="s">
        <v>2833</v>
      </c>
      <c r="C85" s="512" t="s">
        <v>1343</v>
      </c>
      <c r="D85" s="512" t="s">
        <v>2834</v>
      </c>
      <c r="E85" s="512">
        <v>1</v>
      </c>
      <c r="F85" s="512" t="s">
        <v>2445</v>
      </c>
      <c r="G85" s="512" t="s">
        <v>2446</v>
      </c>
      <c r="H85" s="513">
        <v>57</v>
      </c>
      <c r="I85" s="512" t="s">
        <v>1258</v>
      </c>
      <c r="J85" s="513" t="s">
        <v>2835</v>
      </c>
      <c r="K85" s="512" t="s">
        <v>2426</v>
      </c>
      <c r="L85" s="512" t="s">
        <v>2498</v>
      </c>
      <c r="M85" s="512">
        <v>12</v>
      </c>
      <c r="N85" s="512" t="s">
        <v>2511</v>
      </c>
      <c r="O85" s="512" t="s">
        <v>2836</v>
      </c>
      <c r="P85" s="512" t="s">
        <v>2513</v>
      </c>
      <c r="Q85" s="512">
        <v>11194</v>
      </c>
      <c r="R85" s="514"/>
    </row>
    <row r="86" spans="1:18" x14ac:dyDescent="0.4">
      <c r="A86" s="512" t="s">
        <v>2837</v>
      </c>
      <c r="B86" s="512" t="s">
        <v>2838</v>
      </c>
      <c r="C86" s="512" t="s">
        <v>1344</v>
      </c>
      <c r="D86" s="512" t="s">
        <v>2839</v>
      </c>
      <c r="E86" s="512">
        <v>1</v>
      </c>
      <c r="F86" s="512" t="s">
        <v>2445</v>
      </c>
      <c r="G86" s="512" t="s">
        <v>2446</v>
      </c>
      <c r="H86" s="513">
        <v>57</v>
      </c>
      <c r="I86" s="512" t="s">
        <v>1258</v>
      </c>
      <c r="J86" s="513" t="s">
        <v>2640</v>
      </c>
      <c r="K86" s="512" t="s">
        <v>2426</v>
      </c>
      <c r="L86" s="512" t="s">
        <v>2448</v>
      </c>
      <c r="M86" s="512">
        <v>7</v>
      </c>
      <c r="N86" s="512" t="s">
        <v>2464</v>
      </c>
      <c r="O86" s="512" t="s">
        <v>2840</v>
      </c>
      <c r="P86" s="512" t="s">
        <v>2841</v>
      </c>
      <c r="Q86" s="512">
        <v>11195</v>
      </c>
      <c r="R86" s="514"/>
    </row>
    <row r="87" spans="1:18" x14ac:dyDescent="0.4">
      <c r="A87" s="512" t="s">
        <v>2842</v>
      </c>
      <c r="B87" s="512" t="s">
        <v>2843</v>
      </c>
      <c r="C87" s="512" t="s">
        <v>1345</v>
      </c>
      <c r="D87" s="512" t="s">
        <v>2844</v>
      </c>
      <c r="E87" s="512">
        <v>1</v>
      </c>
      <c r="F87" s="512" t="s">
        <v>2445</v>
      </c>
      <c r="G87" s="512" t="s">
        <v>2446</v>
      </c>
      <c r="H87" s="513">
        <v>57</v>
      </c>
      <c r="I87" s="512" t="s">
        <v>1258</v>
      </c>
      <c r="J87" s="513" t="s">
        <v>2845</v>
      </c>
      <c r="K87" s="512" t="s">
        <v>2426</v>
      </c>
      <c r="L87" s="512" t="s">
        <v>2456</v>
      </c>
      <c r="M87" s="512">
        <v>10</v>
      </c>
      <c r="N87" s="512" t="s">
        <v>2457</v>
      </c>
      <c r="O87" s="512" t="s">
        <v>2846</v>
      </c>
      <c r="P87" s="512" t="s">
        <v>2459</v>
      </c>
      <c r="Q87" s="512">
        <v>11196</v>
      </c>
      <c r="R87" s="514"/>
    </row>
    <row r="88" spans="1:18" x14ac:dyDescent="0.4">
      <c r="A88" s="512" t="s">
        <v>2847</v>
      </c>
      <c r="B88" s="512" t="s">
        <v>2848</v>
      </c>
      <c r="C88" s="512" t="s">
        <v>1346</v>
      </c>
      <c r="D88" s="512" t="s">
        <v>2849</v>
      </c>
      <c r="E88" s="512">
        <v>1</v>
      </c>
      <c r="F88" s="512" t="s">
        <v>2445</v>
      </c>
      <c r="G88" s="512" t="s">
        <v>2446</v>
      </c>
      <c r="H88" s="513">
        <v>57</v>
      </c>
      <c r="I88" s="512" t="s">
        <v>1258</v>
      </c>
      <c r="J88" s="513" t="s">
        <v>2850</v>
      </c>
      <c r="K88" s="512" t="s">
        <v>2426</v>
      </c>
      <c r="L88" s="512" t="s">
        <v>2448</v>
      </c>
      <c r="M88" s="512">
        <v>6</v>
      </c>
      <c r="N88" s="512" t="s">
        <v>2449</v>
      </c>
      <c r="O88" s="512" t="s">
        <v>2851</v>
      </c>
      <c r="P88" s="512" t="s">
        <v>2451</v>
      </c>
      <c r="Q88" s="512">
        <v>11197</v>
      </c>
      <c r="R88" s="514"/>
    </row>
    <row r="89" spans="1:18" x14ac:dyDescent="0.4">
      <c r="A89" s="512" t="s">
        <v>2852</v>
      </c>
      <c r="B89" s="512" t="s">
        <v>2853</v>
      </c>
      <c r="C89" s="512" t="s">
        <v>1347</v>
      </c>
      <c r="D89" s="512" t="s">
        <v>2854</v>
      </c>
      <c r="E89" s="512">
        <v>1</v>
      </c>
      <c r="F89" s="512" t="s">
        <v>2445</v>
      </c>
      <c r="G89" s="512" t="s">
        <v>2446</v>
      </c>
      <c r="H89" s="513">
        <v>57</v>
      </c>
      <c r="I89" s="512" t="s">
        <v>1258</v>
      </c>
      <c r="J89" s="513" t="s">
        <v>2505</v>
      </c>
      <c r="K89" s="512" t="s">
        <v>2426</v>
      </c>
      <c r="L89" s="512" t="s">
        <v>2448</v>
      </c>
      <c r="M89" s="512">
        <v>5</v>
      </c>
      <c r="N89" s="512" t="s">
        <v>2449</v>
      </c>
      <c r="O89" s="512" t="s">
        <v>2855</v>
      </c>
      <c r="P89" s="512" t="s">
        <v>2477</v>
      </c>
      <c r="Q89" s="512">
        <v>11198</v>
      </c>
      <c r="R89" s="514"/>
    </row>
    <row r="90" spans="1:18" x14ac:dyDescent="0.4">
      <c r="A90" s="512" t="s">
        <v>2856</v>
      </c>
      <c r="B90" s="512" t="s">
        <v>2857</v>
      </c>
      <c r="C90" s="512" t="s">
        <v>1348</v>
      </c>
      <c r="D90" s="512" t="s">
        <v>2858</v>
      </c>
      <c r="E90" s="512">
        <v>1</v>
      </c>
      <c r="F90" s="512" t="s">
        <v>2445</v>
      </c>
      <c r="G90" s="512" t="s">
        <v>2446</v>
      </c>
      <c r="H90" s="513">
        <v>57</v>
      </c>
      <c r="I90" s="512" t="s">
        <v>1258</v>
      </c>
      <c r="J90" s="513" t="s">
        <v>2661</v>
      </c>
      <c r="K90" s="512" t="s">
        <v>2426</v>
      </c>
      <c r="L90" s="512" t="s">
        <v>2448</v>
      </c>
      <c r="M90" s="512">
        <v>5</v>
      </c>
      <c r="N90" s="512" t="s">
        <v>2449</v>
      </c>
      <c r="O90" s="512" t="s">
        <v>2859</v>
      </c>
      <c r="P90" s="512" t="s">
        <v>2477</v>
      </c>
      <c r="Q90" s="512">
        <v>11199</v>
      </c>
      <c r="R90" s="514"/>
    </row>
    <row r="91" spans="1:18" x14ac:dyDescent="0.4">
      <c r="A91" s="512" t="s">
        <v>2860</v>
      </c>
      <c r="B91" s="512" t="s">
        <v>2861</v>
      </c>
      <c r="C91" s="512" t="s">
        <v>1349</v>
      </c>
      <c r="D91" s="512" t="s">
        <v>2862</v>
      </c>
      <c r="E91" s="512">
        <v>1</v>
      </c>
      <c r="F91" s="512" t="s">
        <v>2445</v>
      </c>
      <c r="G91" s="512" t="s">
        <v>2446</v>
      </c>
      <c r="H91" s="513">
        <v>57</v>
      </c>
      <c r="I91" s="512" t="s">
        <v>1258</v>
      </c>
      <c r="J91" s="513" t="s">
        <v>2505</v>
      </c>
      <c r="K91" s="512" t="s">
        <v>2426</v>
      </c>
      <c r="L91" s="512" t="s">
        <v>2448</v>
      </c>
      <c r="M91" s="512">
        <v>5</v>
      </c>
      <c r="N91" s="512" t="s">
        <v>2464</v>
      </c>
      <c r="O91" s="512" t="s">
        <v>2863</v>
      </c>
      <c r="P91" s="512" t="s">
        <v>2477</v>
      </c>
      <c r="Q91" s="512">
        <v>11200</v>
      </c>
      <c r="R91" s="514"/>
    </row>
    <row r="92" spans="1:18" x14ac:dyDescent="0.4">
      <c r="A92" s="512" t="s">
        <v>2864</v>
      </c>
      <c r="B92" s="512" t="s">
        <v>2865</v>
      </c>
      <c r="C92" s="512" t="s">
        <v>1350</v>
      </c>
      <c r="D92" s="512" t="s">
        <v>2866</v>
      </c>
      <c r="E92" s="512">
        <v>1</v>
      </c>
      <c r="F92" s="512" t="s">
        <v>2445</v>
      </c>
      <c r="G92" s="512" t="s">
        <v>2446</v>
      </c>
      <c r="H92" s="513">
        <v>57</v>
      </c>
      <c r="I92" s="512" t="s">
        <v>1258</v>
      </c>
      <c r="J92" s="513" t="s">
        <v>2505</v>
      </c>
      <c r="K92" s="512" t="s">
        <v>2426</v>
      </c>
      <c r="L92" s="512" t="s">
        <v>2448</v>
      </c>
      <c r="M92" s="512">
        <v>5</v>
      </c>
      <c r="N92" s="512" t="s">
        <v>2449</v>
      </c>
      <c r="O92" s="512" t="s">
        <v>2867</v>
      </c>
      <c r="P92" s="512" t="s">
        <v>2477</v>
      </c>
      <c r="Q92" s="512">
        <v>11201</v>
      </c>
      <c r="R92" s="514"/>
    </row>
    <row r="93" spans="1:18" x14ac:dyDescent="0.4">
      <c r="A93" s="512" t="s">
        <v>2868</v>
      </c>
      <c r="B93" s="512" t="s">
        <v>2869</v>
      </c>
      <c r="C93" s="512" t="s">
        <v>1351</v>
      </c>
      <c r="D93" s="512" t="s">
        <v>2870</v>
      </c>
      <c r="E93" s="512">
        <v>1</v>
      </c>
      <c r="F93" s="512" t="s">
        <v>2445</v>
      </c>
      <c r="G93" s="512" t="s">
        <v>2446</v>
      </c>
      <c r="H93" s="513">
        <v>57</v>
      </c>
      <c r="I93" s="512" t="s">
        <v>1258</v>
      </c>
      <c r="J93" s="513" t="s">
        <v>2505</v>
      </c>
      <c r="K93" s="512" t="s">
        <v>2426</v>
      </c>
      <c r="L93" s="512" t="s">
        <v>2448</v>
      </c>
      <c r="M93" s="512">
        <v>5</v>
      </c>
      <c r="N93" s="512" t="s">
        <v>2475</v>
      </c>
      <c r="O93" s="512" t="s">
        <v>2871</v>
      </c>
      <c r="P93" s="512" t="s">
        <v>2477</v>
      </c>
      <c r="Q93" s="512">
        <v>11202</v>
      </c>
      <c r="R93" s="514"/>
    </row>
    <row r="94" spans="1:18" x14ac:dyDescent="0.4">
      <c r="A94" s="512" t="s">
        <v>2872</v>
      </c>
      <c r="B94" s="512" t="s">
        <v>2873</v>
      </c>
      <c r="C94" s="512" t="s">
        <v>1352</v>
      </c>
      <c r="D94" s="512" t="s">
        <v>2874</v>
      </c>
      <c r="E94" s="512">
        <v>1</v>
      </c>
      <c r="F94" s="512" t="s">
        <v>2445</v>
      </c>
      <c r="G94" s="512" t="s">
        <v>2446</v>
      </c>
      <c r="H94" s="513">
        <v>57</v>
      </c>
      <c r="I94" s="512" t="s">
        <v>1258</v>
      </c>
      <c r="J94" s="513" t="s">
        <v>2875</v>
      </c>
      <c r="K94" s="512" t="s">
        <v>2426</v>
      </c>
      <c r="L94" s="512" t="s">
        <v>2456</v>
      </c>
      <c r="M94" s="512">
        <v>9</v>
      </c>
      <c r="N94" s="512" t="s">
        <v>2457</v>
      </c>
      <c r="O94" s="512" t="s">
        <v>2876</v>
      </c>
      <c r="P94" s="512" t="s">
        <v>2519</v>
      </c>
      <c r="Q94" s="512">
        <v>11454</v>
      </c>
      <c r="R94" s="514"/>
    </row>
    <row r="95" spans="1:18" x14ac:dyDescent="0.4">
      <c r="A95" s="512" t="s">
        <v>2877</v>
      </c>
      <c r="B95" s="512" t="s">
        <v>2878</v>
      </c>
      <c r="C95" s="512" t="s">
        <v>1353</v>
      </c>
      <c r="D95" s="512" t="s">
        <v>2879</v>
      </c>
      <c r="E95" s="512">
        <v>1</v>
      </c>
      <c r="F95" s="512" t="s">
        <v>2445</v>
      </c>
      <c r="G95" s="512" t="s">
        <v>2446</v>
      </c>
      <c r="H95" s="513">
        <v>57</v>
      </c>
      <c r="I95" s="512" t="s">
        <v>1258</v>
      </c>
      <c r="J95" s="513" t="s">
        <v>2505</v>
      </c>
      <c r="K95" s="512" t="s">
        <v>2426</v>
      </c>
      <c r="L95" s="512" t="s">
        <v>2448</v>
      </c>
      <c r="M95" s="512">
        <v>6</v>
      </c>
      <c r="N95" s="512" t="s">
        <v>2449</v>
      </c>
      <c r="O95" s="512" t="s">
        <v>2880</v>
      </c>
      <c r="P95" s="512" t="s">
        <v>2451</v>
      </c>
      <c r="Q95" s="512">
        <v>15012</v>
      </c>
      <c r="R95" s="514"/>
    </row>
    <row r="96" spans="1:18" x14ac:dyDescent="0.4">
      <c r="A96" s="512" t="s">
        <v>2881</v>
      </c>
      <c r="B96" s="512" t="s">
        <v>2882</v>
      </c>
      <c r="C96" s="512" t="s">
        <v>1354</v>
      </c>
      <c r="D96" s="512" t="s">
        <v>2883</v>
      </c>
      <c r="E96" s="512">
        <v>1</v>
      </c>
      <c r="F96" s="512" t="s">
        <v>2445</v>
      </c>
      <c r="G96" s="512" t="s">
        <v>2446</v>
      </c>
      <c r="H96" s="513">
        <v>57</v>
      </c>
      <c r="I96" s="512" t="s">
        <v>1258</v>
      </c>
      <c r="J96" s="513" t="s">
        <v>2604</v>
      </c>
      <c r="K96" s="512" t="s">
        <v>2426</v>
      </c>
      <c r="L96" s="512" t="s">
        <v>2565</v>
      </c>
      <c r="M96" s="512">
        <v>2</v>
      </c>
      <c r="N96" s="512" t="s">
        <v>2605</v>
      </c>
      <c r="O96" s="512" t="s">
        <v>2884</v>
      </c>
      <c r="P96" s="512" t="s">
        <v>2568</v>
      </c>
      <c r="Q96" s="512">
        <v>28823</v>
      </c>
      <c r="R96" s="514"/>
    </row>
    <row r="97" spans="1:18" x14ac:dyDescent="0.4">
      <c r="A97" s="512" t="s">
        <v>2885</v>
      </c>
      <c r="B97" s="512" t="s">
        <v>2886</v>
      </c>
      <c r="C97" s="512" t="s">
        <v>1409</v>
      </c>
      <c r="D97" s="512" t="s">
        <v>2887</v>
      </c>
      <c r="E97" s="512">
        <v>1</v>
      </c>
      <c r="F97" s="512" t="s">
        <v>2434</v>
      </c>
      <c r="G97" s="512" t="s">
        <v>2435</v>
      </c>
      <c r="H97" s="513">
        <v>58</v>
      </c>
      <c r="I97" s="512" t="s">
        <v>1263</v>
      </c>
      <c r="J97" s="513" t="s">
        <v>2888</v>
      </c>
      <c r="K97" s="512" t="s">
        <v>2426</v>
      </c>
      <c r="L97" s="512" t="s">
        <v>2426</v>
      </c>
      <c r="M97" s="512">
        <v>16</v>
      </c>
      <c r="N97" s="512" t="s">
        <v>2889</v>
      </c>
      <c r="O97" s="512" t="s">
        <v>2890</v>
      </c>
      <c r="P97" s="512" t="s">
        <v>2767</v>
      </c>
      <c r="Q97" s="512">
        <v>10719</v>
      </c>
      <c r="R97" s="514"/>
    </row>
    <row r="98" spans="1:18" x14ac:dyDescent="0.4">
      <c r="A98" s="512" t="s">
        <v>2891</v>
      </c>
      <c r="B98" s="512" t="s">
        <v>2892</v>
      </c>
      <c r="C98" s="512" t="s">
        <v>1410</v>
      </c>
      <c r="D98" s="512" t="s">
        <v>2893</v>
      </c>
      <c r="E98" s="512">
        <v>1</v>
      </c>
      <c r="F98" s="512" t="s">
        <v>2445</v>
      </c>
      <c r="G98" s="512" t="s">
        <v>2446</v>
      </c>
      <c r="H98" s="513">
        <v>58</v>
      </c>
      <c r="I98" s="512" t="s">
        <v>1263</v>
      </c>
      <c r="J98" s="513" t="s">
        <v>2505</v>
      </c>
      <c r="K98" s="512" t="s">
        <v>2426</v>
      </c>
      <c r="L98" s="512" t="s">
        <v>2448</v>
      </c>
      <c r="M98" s="512">
        <v>5</v>
      </c>
      <c r="N98" s="512" t="s">
        <v>2475</v>
      </c>
      <c r="O98" s="512" t="s">
        <v>2894</v>
      </c>
      <c r="P98" s="512" t="s">
        <v>2477</v>
      </c>
      <c r="Q98" s="512">
        <v>11203</v>
      </c>
      <c r="R98" s="514"/>
    </row>
    <row r="99" spans="1:18" x14ac:dyDescent="0.4">
      <c r="A99" s="512" t="s">
        <v>2895</v>
      </c>
      <c r="B99" s="512" t="s">
        <v>2896</v>
      </c>
      <c r="C99" s="512" t="s">
        <v>1411</v>
      </c>
      <c r="D99" s="512" t="s">
        <v>2897</v>
      </c>
      <c r="E99" s="512">
        <v>1</v>
      </c>
      <c r="F99" s="512" t="s">
        <v>2445</v>
      </c>
      <c r="G99" s="512" t="s">
        <v>2446</v>
      </c>
      <c r="H99" s="513">
        <v>58</v>
      </c>
      <c r="I99" s="512" t="s">
        <v>1263</v>
      </c>
      <c r="J99" s="513" t="s">
        <v>2463</v>
      </c>
      <c r="K99" s="512" t="s">
        <v>2437</v>
      </c>
      <c r="L99" s="512" t="s">
        <v>2456</v>
      </c>
      <c r="M99" s="512">
        <v>9</v>
      </c>
      <c r="N99" s="512" t="s">
        <v>2696</v>
      </c>
      <c r="O99" s="512" t="s">
        <v>2898</v>
      </c>
      <c r="P99" s="512" t="s">
        <v>2519</v>
      </c>
      <c r="Q99" s="512">
        <v>11204</v>
      </c>
      <c r="R99" s="514"/>
    </row>
    <row r="100" spans="1:18" x14ac:dyDescent="0.4">
      <c r="A100" s="512" t="s">
        <v>2899</v>
      </c>
      <c r="B100" s="512" t="s">
        <v>2900</v>
      </c>
      <c r="C100" s="512" t="s">
        <v>1412</v>
      </c>
      <c r="D100" s="512" t="s">
        <v>2901</v>
      </c>
      <c r="E100" s="512">
        <v>1</v>
      </c>
      <c r="F100" s="512" t="s">
        <v>2445</v>
      </c>
      <c r="G100" s="512" t="s">
        <v>2446</v>
      </c>
      <c r="H100" s="513">
        <v>58</v>
      </c>
      <c r="I100" s="512" t="s">
        <v>1263</v>
      </c>
      <c r="J100" s="513" t="s">
        <v>2902</v>
      </c>
      <c r="K100" s="512" t="s">
        <v>2437</v>
      </c>
      <c r="L100" s="512" t="s">
        <v>2498</v>
      </c>
      <c r="M100" s="512">
        <v>13</v>
      </c>
      <c r="N100" s="512" t="s">
        <v>2499</v>
      </c>
      <c r="O100" s="512" t="s">
        <v>2903</v>
      </c>
      <c r="P100" s="512" t="s">
        <v>2501</v>
      </c>
      <c r="Q100" s="512">
        <v>11205</v>
      </c>
      <c r="R100" s="514"/>
    </row>
    <row r="101" spans="1:18" x14ac:dyDescent="0.4">
      <c r="A101" s="512" t="s">
        <v>2904</v>
      </c>
      <c r="B101" s="512" t="s">
        <v>2905</v>
      </c>
      <c r="C101" s="512" t="s">
        <v>1413</v>
      </c>
      <c r="D101" s="512" t="s">
        <v>2906</v>
      </c>
      <c r="E101" s="512">
        <v>1</v>
      </c>
      <c r="F101" s="512" t="s">
        <v>2445</v>
      </c>
      <c r="G101" s="512" t="s">
        <v>2446</v>
      </c>
      <c r="H101" s="513">
        <v>58</v>
      </c>
      <c r="I101" s="512" t="s">
        <v>1263</v>
      </c>
      <c r="J101" s="513" t="s">
        <v>2505</v>
      </c>
      <c r="K101" s="512" t="s">
        <v>2437</v>
      </c>
      <c r="L101" s="512" t="s">
        <v>2448</v>
      </c>
      <c r="M101" s="512">
        <v>5</v>
      </c>
      <c r="N101" s="512" t="s">
        <v>2449</v>
      </c>
      <c r="O101" s="512" t="s">
        <v>2907</v>
      </c>
      <c r="P101" s="512" t="s">
        <v>2477</v>
      </c>
      <c r="Q101" s="512">
        <v>11206</v>
      </c>
      <c r="R101" s="514"/>
    </row>
    <row r="102" spans="1:18" x14ac:dyDescent="0.4">
      <c r="A102" s="512" t="s">
        <v>2908</v>
      </c>
      <c r="B102" s="512" t="s">
        <v>2909</v>
      </c>
      <c r="C102" s="512" t="s">
        <v>1414</v>
      </c>
      <c r="D102" s="512" t="s">
        <v>2910</v>
      </c>
      <c r="E102" s="512">
        <v>1</v>
      </c>
      <c r="F102" s="512" t="s">
        <v>2445</v>
      </c>
      <c r="G102" s="512" t="s">
        <v>2446</v>
      </c>
      <c r="H102" s="513">
        <v>58</v>
      </c>
      <c r="I102" s="512" t="s">
        <v>1263</v>
      </c>
      <c r="J102" s="513" t="s">
        <v>2505</v>
      </c>
      <c r="K102" s="512" t="s">
        <v>2437</v>
      </c>
      <c r="L102" s="512" t="s">
        <v>2448</v>
      </c>
      <c r="M102" s="512">
        <v>6</v>
      </c>
      <c r="N102" s="512" t="s">
        <v>2449</v>
      </c>
      <c r="O102" s="512" t="s">
        <v>2911</v>
      </c>
      <c r="P102" s="512" t="s">
        <v>2451</v>
      </c>
      <c r="Q102" s="512">
        <v>11207</v>
      </c>
      <c r="R102" s="514"/>
    </row>
    <row r="103" spans="1:18" x14ac:dyDescent="0.4">
      <c r="A103" s="512" t="s">
        <v>2912</v>
      </c>
      <c r="B103" s="512" t="s">
        <v>2913</v>
      </c>
      <c r="C103" s="512" t="s">
        <v>1415</v>
      </c>
      <c r="D103" s="512" t="s">
        <v>2914</v>
      </c>
      <c r="E103" s="512">
        <v>1</v>
      </c>
      <c r="F103" s="512" t="s">
        <v>2445</v>
      </c>
      <c r="G103" s="512" t="s">
        <v>2446</v>
      </c>
      <c r="H103" s="513">
        <v>58</v>
      </c>
      <c r="I103" s="512" t="s">
        <v>1263</v>
      </c>
      <c r="J103" s="513" t="s">
        <v>2505</v>
      </c>
      <c r="K103" s="512" t="s">
        <v>2437</v>
      </c>
      <c r="L103" s="512" t="s">
        <v>2448</v>
      </c>
      <c r="M103" s="512">
        <v>5</v>
      </c>
      <c r="N103" s="512" t="s">
        <v>2475</v>
      </c>
      <c r="O103" s="512" t="s">
        <v>2915</v>
      </c>
      <c r="P103" s="512" t="s">
        <v>2477</v>
      </c>
      <c r="Q103" s="512">
        <v>11208</v>
      </c>
      <c r="R103" s="514"/>
    </row>
    <row r="104" spans="1:18" x14ac:dyDescent="0.4">
      <c r="A104" s="512" t="s">
        <v>2916</v>
      </c>
      <c r="B104" s="512" t="s">
        <v>2917</v>
      </c>
      <c r="C104" s="512" t="s">
        <v>1475</v>
      </c>
      <c r="D104" s="512" t="s">
        <v>1270</v>
      </c>
      <c r="E104" s="512">
        <v>2</v>
      </c>
      <c r="F104" s="512" t="s">
        <v>2423</v>
      </c>
      <c r="G104" s="512" t="s">
        <v>2424</v>
      </c>
      <c r="H104" s="513">
        <v>53</v>
      </c>
      <c r="I104" s="512" t="s">
        <v>1270</v>
      </c>
      <c r="J104" s="513" t="s">
        <v>2918</v>
      </c>
      <c r="K104" s="512" t="s">
        <v>2437</v>
      </c>
      <c r="L104" s="512" t="s">
        <v>2427</v>
      </c>
      <c r="M104" s="512">
        <v>18</v>
      </c>
      <c r="N104" s="512" t="s">
        <v>2428</v>
      </c>
      <c r="O104" s="512" t="s">
        <v>2919</v>
      </c>
      <c r="P104" s="512" t="s">
        <v>2430</v>
      </c>
      <c r="Q104" s="512">
        <v>10673</v>
      </c>
      <c r="R104" s="514"/>
    </row>
    <row r="105" spans="1:18" x14ac:dyDescent="0.4">
      <c r="A105" s="512" t="s">
        <v>2920</v>
      </c>
      <c r="B105" s="512" t="s">
        <v>2921</v>
      </c>
      <c r="C105" s="512" t="s">
        <v>1476</v>
      </c>
      <c r="D105" s="512" t="s">
        <v>2922</v>
      </c>
      <c r="E105" s="512">
        <v>2</v>
      </c>
      <c r="F105" s="512" t="s">
        <v>2445</v>
      </c>
      <c r="G105" s="512" t="s">
        <v>2446</v>
      </c>
      <c r="H105" s="513">
        <v>53</v>
      </c>
      <c r="I105" s="512" t="s">
        <v>1270</v>
      </c>
      <c r="J105" s="513" t="s">
        <v>2661</v>
      </c>
      <c r="K105" s="512" t="s">
        <v>2437</v>
      </c>
      <c r="L105" s="512" t="s">
        <v>2448</v>
      </c>
      <c r="M105" s="512">
        <v>5</v>
      </c>
      <c r="N105" s="512" t="s">
        <v>2449</v>
      </c>
      <c r="O105" s="512" t="s">
        <v>2923</v>
      </c>
      <c r="P105" s="512" t="s">
        <v>2477</v>
      </c>
      <c r="Q105" s="512">
        <v>11158</v>
      </c>
      <c r="R105" s="514"/>
    </row>
    <row r="106" spans="1:18" x14ac:dyDescent="0.4">
      <c r="A106" s="512" t="s">
        <v>2924</v>
      </c>
      <c r="B106" s="512" t="s">
        <v>2925</v>
      </c>
      <c r="C106" s="512" t="s">
        <v>1477</v>
      </c>
      <c r="D106" s="512" t="s">
        <v>2926</v>
      </c>
      <c r="E106" s="512">
        <v>2</v>
      </c>
      <c r="F106" s="512" t="s">
        <v>2445</v>
      </c>
      <c r="G106" s="512" t="s">
        <v>2446</v>
      </c>
      <c r="H106" s="513">
        <v>53</v>
      </c>
      <c r="I106" s="512" t="s">
        <v>1270</v>
      </c>
      <c r="J106" s="513" t="s">
        <v>2474</v>
      </c>
      <c r="K106" s="512" t="s">
        <v>2437</v>
      </c>
      <c r="L106" s="512" t="s">
        <v>2448</v>
      </c>
      <c r="M106" s="512">
        <v>6</v>
      </c>
      <c r="N106" s="512" t="s">
        <v>2449</v>
      </c>
      <c r="O106" s="512" t="s">
        <v>2927</v>
      </c>
      <c r="P106" s="512" t="s">
        <v>2451</v>
      </c>
      <c r="Q106" s="512">
        <v>11159</v>
      </c>
      <c r="R106" s="514"/>
    </row>
    <row r="107" spans="1:18" x14ac:dyDescent="0.4">
      <c r="A107" s="512" t="s">
        <v>2928</v>
      </c>
      <c r="B107" s="512" t="s">
        <v>2929</v>
      </c>
      <c r="C107" s="512" t="s">
        <v>1478</v>
      </c>
      <c r="D107" s="512" t="s">
        <v>2930</v>
      </c>
      <c r="E107" s="512">
        <v>2</v>
      </c>
      <c r="F107" s="512" t="s">
        <v>2445</v>
      </c>
      <c r="G107" s="512" t="s">
        <v>2446</v>
      </c>
      <c r="H107" s="513">
        <v>53</v>
      </c>
      <c r="I107" s="512" t="s">
        <v>1270</v>
      </c>
      <c r="J107" s="513" t="s">
        <v>2505</v>
      </c>
      <c r="K107" s="512" t="s">
        <v>2437</v>
      </c>
      <c r="L107" s="512" t="s">
        <v>2456</v>
      </c>
      <c r="M107" s="512">
        <v>9</v>
      </c>
      <c r="N107" s="512" t="s">
        <v>2696</v>
      </c>
      <c r="O107" s="512" t="s">
        <v>2931</v>
      </c>
      <c r="P107" s="512" t="s">
        <v>2519</v>
      </c>
      <c r="Q107" s="512">
        <v>11160</v>
      </c>
      <c r="R107" s="514"/>
    </row>
    <row r="108" spans="1:18" x14ac:dyDescent="0.4">
      <c r="A108" s="512" t="s">
        <v>2932</v>
      </c>
      <c r="B108" s="512" t="s">
        <v>2933</v>
      </c>
      <c r="C108" s="512" t="s">
        <v>1479</v>
      </c>
      <c r="D108" s="512" t="s">
        <v>2934</v>
      </c>
      <c r="E108" s="512">
        <v>2</v>
      </c>
      <c r="F108" s="512" t="s">
        <v>2445</v>
      </c>
      <c r="G108" s="512" t="s">
        <v>2446</v>
      </c>
      <c r="H108" s="513">
        <v>53</v>
      </c>
      <c r="I108" s="512" t="s">
        <v>1270</v>
      </c>
      <c r="J108" s="513" t="s">
        <v>2505</v>
      </c>
      <c r="K108" s="512" t="s">
        <v>2437</v>
      </c>
      <c r="L108" s="512" t="s">
        <v>2448</v>
      </c>
      <c r="M108" s="512">
        <v>5</v>
      </c>
      <c r="N108" s="512" t="s">
        <v>2475</v>
      </c>
      <c r="O108" s="512" t="s">
        <v>2935</v>
      </c>
      <c r="P108" s="512" t="s">
        <v>2477</v>
      </c>
      <c r="Q108" s="512">
        <v>11161</v>
      </c>
      <c r="R108" s="514"/>
    </row>
    <row r="109" spans="1:18" x14ac:dyDescent="0.4">
      <c r="A109" s="512" t="s">
        <v>2936</v>
      </c>
      <c r="B109" s="512" t="s">
        <v>2937</v>
      </c>
      <c r="C109" s="512" t="s">
        <v>1480</v>
      </c>
      <c r="D109" s="512" t="s">
        <v>2938</v>
      </c>
      <c r="E109" s="512">
        <v>2</v>
      </c>
      <c r="F109" s="512" t="s">
        <v>2445</v>
      </c>
      <c r="G109" s="512" t="s">
        <v>2446</v>
      </c>
      <c r="H109" s="513">
        <v>53</v>
      </c>
      <c r="I109" s="512" t="s">
        <v>1270</v>
      </c>
      <c r="J109" s="513" t="s">
        <v>2505</v>
      </c>
      <c r="K109" s="512" t="s">
        <v>2437</v>
      </c>
      <c r="L109" s="512" t="s">
        <v>2448</v>
      </c>
      <c r="M109" s="512">
        <v>5</v>
      </c>
      <c r="N109" s="512" t="s">
        <v>2475</v>
      </c>
      <c r="O109" s="512" t="s">
        <v>2939</v>
      </c>
      <c r="P109" s="512" t="s">
        <v>2477</v>
      </c>
      <c r="Q109" s="512">
        <v>11162</v>
      </c>
      <c r="R109" s="514"/>
    </row>
    <row r="110" spans="1:18" x14ac:dyDescent="0.4">
      <c r="A110" s="512" t="s">
        <v>2940</v>
      </c>
      <c r="B110" s="512" t="s">
        <v>2941</v>
      </c>
      <c r="C110" s="512" t="s">
        <v>1481</v>
      </c>
      <c r="D110" s="512" t="s">
        <v>2942</v>
      </c>
      <c r="E110" s="512">
        <v>2</v>
      </c>
      <c r="F110" s="512" t="s">
        <v>2445</v>
      </c>
      <c r="G110" s="512" t="s">
        <v>2446</v>
      </c>
      <c r="H110" s="513">
        <v>53</v>
      </c>
      <c r="I110" s="512" t="s">
        <v>1270</v>
      </c>
      <c r="J110" s="513" t="s">
        <v>2463</v>
      </c>
      <c r="K110" s="512" t="s">
        <v>2437</v>
      </c>
      <c r="L110" s="512" t="s">
        <v>2448</v>
      </c>
      <c r="M110" s="512">
        <v>6</v>
      </c>
      <c r="N110" s="512" t="s">
        <v>2464</v>
      </c>
      <c r="O110" s="512" t="s">
        <v>2943</v>
      </c>
      <c r="P110" s="512" t="s">
        <v>2451</v>
      </c>
      <c r="Q110" s="512">
        <v>11163</v>
      </c>
      <c r="R110" s="514"/>
    </row>
    <row r="111" spans="1:18" x14ac:dyDescent="0.4">
      <c r="A111" s="512" t="s">
        <v>2944</v>
      </c>
      <c r="B111" s="512" t="s">
        <v>2945</v>
      </c>
      <c r="C111" s="512" t="s">
        <v>1482</v>
      </c>
      <c r="D111" s="512" t="s">
        <v>2946</v>
      </c>
      <c r="E111" s="512">
        <v>2</v>
      </c>
      <c r="F111" s="512" t="s">
        <v>2445</v>
      </c>
      <c r="G111" s="512" t="s">
        <v>2446</v>
      </c>
      <c r="H111" s="513">
        <v>53</v>
      </c>
      <c r="I111" s="512" t="s">
        <v>1270</v>
      </c>
      <c r="J111" s="513" t="s">
        <v>2731</v>
      </c>
      <c r="K111" s="512" t="s">
        <v>2437</v>
      </c>
      <c r="L111" s="512" t="s">
        <v>2448</v>
      </c>
      <c r="M111" s="512">
        <v>6</v>
      </c>
      <c r="N111" s="512" t="s">
        <v>2449</v>
      </c>
      <c r="O111" s="512" t="s">
        <v>2947</v>
      </c>
      <c r="P111" s="512" t="s">
        <v>2451</v>
      </c>
      <c r="Q111" s="512">
        <v>11164</v>
      </c>
      <c r="R111" s="514"/>
    </row>
    <row r="112" spans="1:18" x14ac:dyDescent="0.4">
      <c r="A112" s="512" t="s">
        <v>2948</v>
      </c>
      <c r="B112" s="512" t="s">
        <v>2949</v>
      </c>
      <c r="C112" s="512" t="s">
        <v>1483</v>
      </c>
      <c r="D112" s="512" t="s">
        <v>2950</v>
      </c>
      <c r="E112" s="512">
        <v>2</v>
      </c>
      <c r="F112" s="512" t="s">
        <v>2445</v>
      </c>
      <c r="G112" s="512" t="s">
        <v>2446</v>
      </c>
      <c r="H112" s="513">
        <v>53</v>
      </c>
      <c r="I112" s="512" t="s">
        <v>1270</v>
      </c>
      <c r="J112" s="513" t="s">
        <v>2683</v>
      </c>
      <c r="K112" s="512" t="s">
        <v>2437</v>
      </c>
      <c r="L112" s="512" t="s">
        <v>2448</v>
      </c>
      <c r="M112" s="512">
        <v>5</v>
      </c>
      <c r="N112" s="512" t="s">
        <v>2449</v>
      </c>
      <c r="O112" s="512" t="s">
        <v>2951</v>
      </c>
      <c r="P112" s="512" t="s">
        <v>2477</v>
      </c>
      <c r="Q112" s="512">
        <v>11165</v>
      </c>
      <c r="R112" s="514"/>
    </row>
    <row r="113" spans="1:18" x14ac:dyDescent="0.4">
      <c r="A113" s="512" t="s">
        <v>2952</v>
      </c>
      <c r="B113" s="512" t="s">
        <v>2953</v>
      </c>
      <c r="C113" s="512" t="s">
        <v>1437</v>
      </c>
      <c r="D113" s="512" t="s">
        <v>2954</v>
      </c>
      <c r="E113" s="512">
        <v>2</v>
      </c>
      <c r="F113" s="512" t="s">
        <v>2434</v>
      </c>
      <c r="G113" s="512" t="s">
        <v>2435</v>
      </c>
      <c r="H113" s="513">
        <v>63</v>
      </c>
      <c r="I113" s="512" t="s">
        <v>1266</v>
      </c>
      <c r="J113" s="513" t="s">
        <v>2955</v>
      </c>
      <c r="K113" s="512" t="s">
        <v>2437</v>
      </c>
      <c r="L113" s="512" t="s">
        <v>2426</v>
      </c>
      <c r="M113" s="512">
        <v>16</v>
      </c>
      <c r="N113" s="512" t="s">
        <v>2889</v>
      </c>
      <c r="O113" s="512" t="s">
        <v>2956</v>
      </c>
      <c r="P113" s="512" t="s">
        <v>2767</v>
      </c>
      <c r="Q113" s="512">
        <v>10722</v>
      </c>
      <c r="R113" s="514"/>
    </row>
    <row r="114" spans="1:18" x14ac:dyDescent="0.4">
      <c r="A114" s="512" t="s">
        <v>2957</v>
      </c>
      <c r="B114" s="512" t="s">
        <v>2958</v>
      </c>
      <c r="C114" s="512" t="s">
        <v>1438</v>
      </c>
      <c r="D114" s="512" t="s">
        <v>2959</v>
      </c>
      <c r="E114" s="512">
        <v>2</v>
      </c>
      <c r="F114" s="512" t="s">
        <v>2434</v>
      </c>
      <c r="G114" s="512" t="s">
        <v>2435</v>
      </c>
      <c r="H114" s="513">
        <v>63</v>
      </c>
      <c r="I114" s="512" t="s">
        <v>1266</v>
      </c>
      <c r="J114" s="513" t="s">
        <v>2960</v>
      </c>
      <c r="K114" s="512" t="s">
        <v>2437</v>
      </c>
      <c r="L114" s="512" t="s">
        <v>2426</v>
      </c>
      <c r="M114" s="512">
        <v>16</v>
      </c>
      <c r="N114" s="512" t="s">
        <v>2889</v>
      </c>
      <c r="O114" s="512" t="s">
        <v>2961</v>
      </c>
      <c r="P114" s="512" t="s">
        <v>2767</v>
      </c>
      <c r="Q114" s="512">
        <v>10723</v>
      </c>
      <c r="R114" s="514"/>
    </row>
    <row r="115" spans="1:18" x14ac:dyDescent="0.4">
      <c r="A115" s="512" t="s">
        <v>2962</v>
      </c>
      <c r="B115" s="512" t="s">
        <v>2963</v>
      </c>
      <c r="C115" s="512" t="s">
        <v>1439</v>
      </c>
      <c r="D115" s="512" t="s">
        <v>2964</v>
      </c>
      <c r="E115" s="512">
        <v>2</v>
      </c>
      <c r="F115" s="512" t="s">
        <v>2445</v>
      </c>
      <c r="G115" s="512" t="s">
        <v>2446</v>
      </c>
      <c r="H115" s="513">
        <v>63</v>
      </c>
      <c r="I115" s="512" t="s">
        <v>1266</v>
      </c>
      <c r="J115" s="513" t="s">
        <v>2463</v>
      </c>
      <c r="K115" s="512" t="s">
        <v>2437</v>
      </c>
      <c r="L115" s="512" t="s">
        <v>2448</v>
      </c>
      <c r="M115" s="512">
        <v>6</v>
      </c>
      <c r="N115" s="512" t="s">
        <v>2449</v>
      </c>
      <c r="O115" s="512" t="s">
        <v>2965</v>
      </c>
      <c r="P115" s="512" t="s">
        <v>2451</v>
      </c>
      <c r="Q115" s="512">
        <v>11238</v>
      </c>
      <c r="R115" s="514"/>
    </row>
    <row r="116" spans="1:18" x14ac:dyDescent="0.4">
      <c r="A116" s="512" t="s">
        <v>2966</v>
      </c>
      <c r="B116" s="512" t="s">
        <v>2967</v>
      </c>
      <c r="C116" s="512" t="s">
        <v>1440</v>
      </c>
      <c r="D116" s="512" t="s">
        <v>2968</v>
      </c>
      <c r="E116" s="512">
        <v>2</v>
      </c>
      <c r="F116" s="512" t="s">
        <v>2445</v>
      </c>
      <c r="G116" s="512" t="s">
        <v>2446</v>
      </c>
      <c r="H116" s="513">
        <v>63</v>
      </c>
      <c r="I116" s="512" t="s">
        <v>1266</v>
      </c>
      <c r="J116" s="513" t="s">
        <v>2505</v>
      </c>
      <c r="K116" s="512" t="s">
        <v>2437</v>
      </c>
      <c r="L116" s="512" t="s">
        <v>2448</v>
      </c>
      <c r="M116" s="512">
        <v>5</v>
      </c>
      <c r="N116" s="512" t="s">
        <v>2449</v>
      </c>
      <c r="O116" s="512" t="s">
        <v>2969</v>
      </c>
      <c r="P116" s="512" t="s">
        <v>2477</v>
      </c>
      <c r="Q116" s="512">
        <v>11239</v>
      </c>
      <c r="R116" s="514"/>
    </row>
    <row r="117" spans="1:18" x14ac:dyDescent="0.4">
      <c r="A117" s="512" t="s">
        <v>2970</v>
      </c>
      <c r="B117" s="512" t="s">
        <v>2971</v>
      </c>
      <c r="C117" s="512" t="s">
        <v>1441</v>
      </c>
      <c r="D117" s="512" t="s">
        <v>2972</v>
      </c>
      <c r="E117" s="512">
        <v>2</v>
      </c>
      <c r="F117" s="512" t="s">
        <v>2445</v>
      </c>
      <c r="G117" s="512" t="s">
        <v>2446</v>
      </c>
      <c r="H117" s="513">
        <v>63</v>
      </c>
      <c r="I117" s="512" t="s">
        <v>1266</v>
      </c>
      <c r="J117" s="513" t="s">
        <v>2973</v>
      </c>
      <c r="K117" s="512" t="s">
        <v>2437</v>
      </c>
      <c r="L117" s="512" t="s">
        <v>2448</v>
      </c>
      <c r="M117" s="512">
        <v>9</v>
      </c>
      <c r="N117" s="512" t="s">
        <v>2449</v>
      </c>
      <c r="O117" s="512" t="s">
        <v>2974</v>
      </c>
      <c r="P117" s="512" t="s">
        <v>2519</v>
      </c>
      <c r="Q117" s="512">
        <v>11240</v>
      </c>
      <c r="R117" s="514"/>
    </row>
    <row r="118" spans="1:18" x14ac:dyDescent="0.4">
      <c r="A118" s="512" t="s">
        <v>2975</v>
      </c>
      <c r="B118" s="512" t="s">
        <v>2976</v>
      </c>
      <c r="C118" s="512" t="s">
        <v>1442</v>
      </c>
      <c r="D118" s="512" t="s">
        <v>2977</v>
      </c>
      <c r="E118" s="512">
        <v>2</v>
      </c>
      <c r="F118" s="512" t="s">
        <v>2445</v>
      </c>
      <c r="G118" s="512" t="s">
        <v>2446</v>
      </c>
      <c r="H118" s="513">
        <v>63</v>
      </c>
      <c r="I118" s="512" t="s">
        <v>1266</v>
      </c>
      <c r="J118" s="513" t="s">
        <v>2978</v>
      </c>
      <c r="K118" s="512" t="s">
        <v>2437</v>
      </c>
      <c r="L118" s="512" t="s">
        <v>2498</v>
      </c>
      <c r="M118" s="512">
        <v>12</v>
      </c>
      <c r="N118" s="512" t="s">
        <v>2511</v>
      </c>
      <c r="O118" s="512" t="s">
        <v>2979</v>
      </c>
      <c r="P118" s="512" t="s">
        <v>2513</v>
      </c>
      <c r="Q118" s="512">
        <v>11241</v>
      </c>
      <c r="R118" s="514"/>
    </row>
    <row r="119" spans="1:18" x14ac:dyDescent="0.4">
      <c r="A119" s="512" t="s">
        <v>2980</v>
      </c>
      <c r="B119" s="512" t="s">
        <v>2981</v>
      </c>
      <c r="C119" s="512" t="s">
        <v>1443</v>
      </c>
      <c r="D119" s="512" t="s">
        <v>2982</v>
      </c>
      <c r="E119" s="512">
        <v>2</v>
      </c>
      <c r="F119" s="512" t="s">
        <v>2445</v>
      </c>
      <c r="G119" s="512" t="s">
        <v>2446</v>
      </c>
      <c r="H119" s="513">
        <v>63</v>
      </c>
      <c r="I119" s="512" t="s">
        <v>1266</v>
      </c>
      <c r="J119" s="513" t="s">
        <v>2983</v>
      </c>
      <c r="K119" s="512" t="s">
        <v>2437</v>
      </c>
      <c r="L119" s="512" t="s">
        <v>2448</v>
      </c>
      <c r="M119" s="512">
        <v>6</v>
      </c>
      <c r="N119" s="512" t="s">
        <v>2464</v>
      </c>
      <c r="O119" s="512" t="s">
        <v>2984</v>
      </c>
      <c r="P119" s="512" t="s">
        <v>2451</v>
      </c>
      <c r="Q119" s="512">
        <v>11242</v>
      </c>
      <c r="R119" s="514"/>
    </row>
    <row r="120" spans="1:18" x14ac:dyDescent="0.4">
      <c r="A120" s="512" t="s">
        <v>2985</v>
      </c>
      <c r="B120" s="512" t="s">
        <v>2986</v>
      </c>
      <c r="C120" s="512" t="s">
        <v>1444</v>
      </c>
      <c r="D120" s="512" t="s">
        <v>2987</v>
      </c>
      <c r="E120" s="512">
        <v>2</v>
      </c>
      <c r="F120" s="512" t="s">
        <v>2445</v>
      </c>
      <c r="G120" s="512" t="s">
        <v>2446</v>
      </c>
      <c r="H120" s="513">
        <v>63</v>
      </c>
      <c r="I120" s="512" t="s">
        <v>1266</v>
      </c>
      <c r="J120" s="513" t="s">
        <v>2640</v>
      </c>
      <c r="K120" s="512" t="s">
        <v>2437</v>
      </c>
      <c r="L120" s="512" t="s">
        <v>2498</v>
      </c>
      <c r="M120" s="512">
        <v>12</v>
      </c>
      <c r="N120" s="512" t="s">
        <v>2511</v>
      </c>
      <c r="O120" s="512" t="s">
        <v>2988</v>
      </c>
      <c r="P120" s="512" t="s">
        <v>2513</v>
      </c>
      <c r="Q120" s="512">
        <v>11243</v>
      </c>
      <c r="R120" s="514"/>
    </row>
    <row r="121" spans="1:18" x14ac:dyDescent="0.4">
      <c r="A121" s="512" t="s">
        <v>2989</v>
      </c>
      <c r="B121" s="512" t="s">
        <v>2990</v>
      </c>
      <c r="C121" s="512" t="s">
        <v>1445</v>
      </c>
      <c r="D121" s="512" t="s">
        <v>2991</v>
      </c>
      <c r="E121" s="512">
        <v>2</v>
      </c>
      <c r="F121" s="512" t="s">
        <v>2445</v>
      </c>
      <c r="G121" s="512" t="s">
        <v>2446</v>
      </c>
      <c r="H121" s="513">
        <v>63</v>
      </c>
      <c r="I121" s="512" t="s">
        <v>1266</v>
      </c>
      <c r="J121" s="513" t="s">
        <v>2604</v>
      </c>
      <c r="K121" s="512" t="s">
        <v>2426</v>
      </c>
      <c r="L121" s="512" t="s">
        <v>2565</v>
      </c>
      <c r="M121" s="512">
        <v>4</v>
      </c>
      <c r="N121" s="512" t="s">
        <v>2761</v>
      </c>
      <c r="O121" s="512" t="s">
        <v>2992</v>
      </c>
      <c r="P121" s="512" t="s">
        <v>2993</v>
      </c>
      <c r="Q121" s="512">
        <v>27443</v>
      </c>
      <c r="R121" s="514"/>
    </row>
    <row r="122" spans="1:18" x14ac:dyDescent="0.4">
      <c r="A122" s="512" t="s">
        <v>2994</v>
      </c>
      <c r="B122" s="512" t="s">
        <v>2995</v>
      </c>
      <c r="C122" s="512" t="s">
        <v>1466</v>
      </c>
      <c r="D122" s="512" t="s">
        <v>1269</v>
      </c>
      <c r="E122" s="512">
        <v>2</v>
      </c>
      <c r="F122" s="512" t="s">
        <v>2434</v>
      </c>
      <c r="G122" s="512" t="s">
        <v>2435</v>
      </c>
      <c r="H122" s="513">
        <v>64</v>
      </c>
      <c r="I122" s="512" t="s">
        <v>1269</v>
      </c>
      <c r="J122" s="513" t="s">
        <v>2996</v>
      </c>
      <c r="K122" s="512" t="s">
        <v>2437</v>
      </c>
      <c r="L122" s="512" t="s">
        <v>2426</v>
      </c>
      <c r="M122" s="512">
        <v>16</v>
      </c>
      <c r="N122" s="512" t="s">
        <v>2889</v>
      </c>
      <c r="O122" s="512" t="s">
        <v>2997</v>
      </c>
      <c r="P122" s="512" t="s">
        <v>2767</v>
      </c>
      <c r="Q122" s="512">
        <v>10724</v>
      </c>
      <c r="R122" s="514"/>
    </row>
    <row r="123" spans="1:18" x14ac:dyDescent="0.4">
      <c r="A123" s="512" t="s">
        <v>2998</v>
      </c>
      <c r="B123" s="512" t="s">
        <v>2999</v>
      </c>
      <c r="C123" s="512" t="s">
        <v>1467</v>
      </c>
      <c r="D123" s="512" t="s">
        <v>3000</v>
      </c>
      <c r="E123" s="512">
        <v>2</v>
      </c>
      <c r="F123" s="512" t="s">
        <v>2434</v>
      </c>
      <c r="G123" s="512" t="s">
        <v>2435</v>
      </c>
      <c r="H123" s="513">
        <v>64</v>
      </c>
      <c r="I123" s="512" t="s">
        <v>1269</v>
      </c>
      <c r="J123" s="513" t="s">
        <v>3001</v>
      </c>
      <c r="K123" s="512" t="s">
        <v>2437</v>
      </c>
      <c r="L123" s="512" t="s">
        <v>2438</v>
      </c>
      <c r="M123" s="512">
        <v>15</v>
      </c>
      <c r="N123" s="512" t="s">
        <v>2439</v>
      </c>
      <c r="O123" s="512" t="s">
        <v>3002</v>
      </c>
      <c r="P123" s="512" t="s">
        <v>2441</v>
      </c>
      <c r="Q123" s="512">
        <v>10725</v>
      </c>
      <c r="R123" s="514"/>
    </row>
    <row r="124" spans="1:18" x14ac:dyDescent="0.4">
      <c r="A124" s="512" t="s">
        <v>3003</v>
      </c>
      <c r="B124" s="512" t="s">
        <v>3004</v>
      </c>
      <c r="C124" s="512" t="s">
        <v>1468</v>
      </c>
      <c r="D124" s="512" t="s">
        <v>3005</v>
      </c>
      <c r="E124" s="512">
        <v>2</v>
      </c>
      <c r="F124" s="512" t="s">
        <v>2445</v>
      </c>
      <c r="G124" s="512" t="s">
        <v>2446</v>
      </c>
      <c r="H124" s="513">
        <v>64</v>
      </c>
      <c r="I124" s="512" t="s">
        <v>1269</v>
      </c>
      <c r="J124" s="513" t="s">
        <v>2683</v>
      </c>
      <c r="K124" s="512" t="s">
        <v>2437</v>
      </c>
      <c r="L124" s="512" t="s">
        <v>2448</v>
      </c>
      <c r="M124" s="512">
        <v>6</v>
      </c>
      <c r="N124" s="512" t="s">
        <v>2449</v>
      </c>
      <c r="O124" s="512" t="s">
        <v>3006</v>
      </c>
      <c r="P124" s="512" t="s">
        <v>2451</v>
      </c>
      <c r="Q124" s="512">
        <v>11244</v>
      </c>
      <c r="R124" s="514"/>
    </row>
    <row r="125" spans="1:18" x14ac:dyDescent="0.4">
      <c r="A125" s="512" t="s">
        <v>3007</v>
      </c>
      <c r="B125" s="512" t="s">
        <v>3008</v>
      </c>
      <c r="C125" s="512" t="s">
        <v>1469</v>
      </c>
      <c r="D125" s="512" t="s">
        <v>3009</v>
      </c>
      <c r="E125" s="512">
        <v>2</v>
      </c>
      <c r="F125" s="512" t="s">
        <v>2445</v>
      </c>
      <c r="G125" s="512" t="s">
        <v>2446</v>
      </c>
      <c r="H125" s="513">
        <v>64</v>
      </c>
      <c r="I125" s="512" t="s">
        <v>1269</v>
      </c>
      <c r="J125" s="513" t="s">
        <v>3010</v>
      </c>
      <c r="K125" s="512" t="s">
        <v>2437</v>
      </c>
      <c r="L125" s="512" t="s">
        <v>2448</v>
      </c>
      <c r="M125" s="512">
        <v>6</v>
      </c>
      <c r="N125" s="512" t="s">
        <v>2449</v>
      </c>
      <c r="O125" s="512" t="s">
        <v>3011</v>
      </c>
      <c r="P125" s="512" t="s">
        <v>2451</v>
      </c>
      <c r="Q125" s="512">
        <v>11245</v>
      </c>
      <c r="R125" s="514"/>
    </row>
    <row r="126" spans="1:18" x14ac:dyDescent="0.4">
      <c r="A126" s="512" t="s">
        <v>3012</v>
      </c>
      <c r="B126" s="512" t="s">
        <v>3013</v>
      </c>
      <c r="C126" s="512" t="s">
        <v>1470</v>
      </c>
      <c r="D126" s="512" t="s">
        <v>3014</v>
      </c>
      <c r="E126" s="512">
        <v>2</v>
      </c>
      <c r="F126" s="512" t="s">
        <v>2445</v>
      </c>
      <c r="G126" s="512" t="s">
        <v>2446</v>
      </c>
      <c r="H126" s="513">
        <v>64</v>
      </c>
      <c r="I126" s="512" t="s">
        <v>1269</v>
      </c>
      <c r="J126" s="513" t="s">
        <v>2661</v>
      </c>
      <c r="K126" s="512" t="s">
        <v>2437</v>
      </c>
      <c r="L126" s="512" t="s">
        <v>2448</v>
      </c>
      <c r="M126" s="512">
        <v>6</v>
      </c>
      <c r="N126" s="512" t="s">
        <v>2464</v>
      </c>
      <c r="O126" s="512" t="s">
        <v>3015</v>
      </c>
      <c r="P126" s="512" t="s">
        <v>2451</v>
      </c>
      <c r="Q126" s="512">
        <v>11246</v>
      </c>
      <c r="R126" s="514"/>
    </row>
    <row r="127" spans="1:18" x14ac:dyDescent="0.4">
      <c r="A127" s="512" t="s">
        <v>3016</v>
      </c>
      <c r="B127" s="512" t="s">
        <v>3017</v>
      </c>
      <c r="C127" s="512" t="s">
        <v>1471</v>
      </c>
      <c r="D127" s="512" t="s">
        <v>3018</v>
      </c>
      <c r="E127" s="512">
        <v>2</v>
      </c>
      <c r="F127" s="512" t="s">
        <v>2445</v>
      </c>
      <c r="G127" s="512" t="s">
        <v>2446</v>
      </c>
      <c r="H127" s="513">
        <v>64</v>
      </c>
      <c r="I127" s="512" t="s">
        <v>1269</v>
      </c>
      <c r="J127" s="513" t="s">
        <v>2487</v>
      </c>
      <c r="K127" s="512" t="s">
        <v>2437</v>
      </c>
      <c r="L127" s="512" t="s">
        <v>2448</v>
      </c>
      <c r="M127" s="512">
        <v>7</v>
      </c>
      <c r="N127" s="512" t="s">
        <v>3019</v>
      </c>
      <c r="O127" s="512" t="s">
        <v>3020</v>
      </c>
      <c r="P127" s="512" t="s">
        <v>2841</v>
      </c>
      <c r="Q127" s="512">
        <v>11247</v>
      </c>
      <c r="R127" s="514"/>
    </row>
    <row r="128" spans="1:18" x14ac:dyDescent="0.4">
      <c r="A128" s="512" t="s">
        <v>3021</v>
      </c>
      <c r="B128" s="512" t="s">
        <v>3022</v>
      </c>
      <c r="C128" s="512" t="s">
        <v>1472</v>
      </c>
      <c r="D128" s="512" t="s">
        <v>3023</v>
      </c>
      <c r="E128" s="512">
        <v>2</v>
      </c>
      <c r="F128" s="512" t="s">
        <v>2445</v>
      </c>
      <c r="G128" s="512" t="s">
        <v>2446</v>
      </c>
      <c r="H128" s="513">
        <v>64</v>
      </c>
      <c r="I128" s="512" t="s">
        <v>1269</v>
      </c>
      <c r="J128" s="513" t="s">
        <v>3024</v>
      </c>
      <c r="K128" s="512" t="s">
        <v>2437</v>
      </c>
      <c r="L128" s="512" t="s">
        <v>2498</v>
      </c>
      <c r="M128" s="512">
        <v>13</v>
      </c>
      <c r="N128" s="512" t="s">
        <v>2499</v>
      </c>
      <c r="O128" s="512" t="s">
        <v>3025</v>
      </c>
      <c r="P128" s="512" t="s">
        <v>2501</v>
      </c>
      <c r="Q128" s="512">
        <v>11248</v>
      </c>
      <c r="R128" s="514"/>
    </row>
    <row r="129" spans="1:18" x14ac:dyDescent="0.4">
      <c r="A129" s="512" t="s">
        <v>3026</v>
      </c>
      <c r="B129" s="512" t="s">
        <v>3027</v>
      </c>
      <c r="C129" s="512" t="s">
        <v>1473</v>
      </c>
      <c r="D129" s="512" t="s">
        <v>3028</v>
      </c>
      <c r="E129" s="512">
        <v>2</v>
      </c>
      <c r="F129" s="512" t="s">
        <v>2445</v>
      </c>
      <c r="G129" s="512" t="s">
        <v>2446</v>
      </c>
      <c r="H129" s="513">
        <v>64</v>
      </c>
      <c r="I129" s="512" t="s">
        <v>1269</v>
      </c>
      <c r="J129" s="513" t="s">
        <v>2578</v>
      </c>
      <c r="K129" s="512" t="s">
        <v>2437</v>
      </c>
      <c r="L129" s="512" t="s">
        <v>2448</v>
      </c>
      <c r="M129" s="512">
        <v>5</v>
      </c>
      <c r="N129" s="512" t="s">
        <v>2475</v>
      </c>
      <c r="O129" s="512" t="s">
        <v>3029</v>
      </c>
      <c r="P129" s="512" t="s">
        <v>2477</v>
      </c>
      <c r="Q129" s="512">
        <v>11249</v>
      </c>
      <c r="R129" s="514"/>
    </row>
    <row r="130" spans="1:18" x14ac:dyDescent="0.4">
      <c r="A130" s="512" t="s">
        <v>3030</v>
      </c>
      <c r="B130" s="512" t="s">
        <v>3031</v>
      </c>
      <c r="C130" s="512" t="s">
        <v>1474</v>
      </c>
      <c r="D130" s="512" t="s">
        <v>3032</v>
      </c>
      <c r="E130" s="512">
        <v>2</v>
      </c>
      <c r="F130" s="512" t="s">
        <v>2445</v>
      </c>
      <c r="G130" s="512" t="s">
        <v>2446</v>
      </c>
      <c r="H130" s="513">
        <v>64</v>
      </c>
      <c r="I130" s="512" t="s">
        <v>1269</v>
      </c>
      <c r="J130" s="513" t="s">
        <v>2678</v>
      </c>
      <c r="K130" s="512" t="s">
        <v>2437</v>
      </c>
      <c r="L130" s="512" t="s">
        <v>2448</v>
      </c>
      <c r="M130" s="512">
        <v>6</v>
      </c>
      <c r="N130" s="512" t="s">
        <v>2449</v>
      </c>
      <c r="O130" s="512" t="s">
        <v>3033</v>
      </c>
      <c r="P130" s="512" t="s">
        <v>2451</v>
      </c>
      <c r="Q130" s="512">
        <v>11250</v>
      </c>
      <c r="R130" s="514"/>
    </row>
    <row r="131" spans="1:18" x14ac:dyDescent="0.4">
      <c r="A131" s="512" t="s">
        <v>3034</v>
      </c>
      <c r="B131" s="512" t="s">
        <v>3035</v>
      </c>
      <c r="C131" s="512" t="s">
        <v>1446</v>
      </c>
      <c r="D131" s="512" t="s">
        <v>3036</v>
      </c>
      <c r="E131" s="512">
        <v>2</v>
      </c>
      <c r="F131" s="512" t="s">
        <v>2423</v>
      </c>
      <c r="G131" s="512" t="s">
        <v>2424</v>
      </c>
      <c r="H131" s="513">
        <v>65</v>
      </c>
      <c r="I131" s="512" t="s">
        <v>1267</v>
      </c>
      <c r="J131" s="513" t="s">
        <v>3037</v>
      </c>
      <c r="K131" s="512" t="s">
        <v>2437</v>
      </c>
      <c r="L131" s="512" t="s">
        <v>2427</v>
      </c>
      <c r="M131" s="512">
        <v>20</v>
      </c>
      <c r="N131" s="512" t="s">
        <v>3038</v>
      </c>
      <c r="O131" s="512" t="s">
        <v>3039</v>
      </c>
      <c r="P131" s="512" t="s">
        <v>3040</v>
      </c>
      <c r="Q131" s="512">
        <v>10676</v>
      </c>
      <c r="R131" s="514"/>
    </row>
    <row r="132" spans="1:18" x14ac:dyDescent="0.4">
      <c r="A132" s="512" t="s">
        <v>3041</v>
      </c>
      <c r="B132" s="512" t="s">
        <v>3042</v>
      </c>
      <c r="C132" s="512" t="s">
        <v>1447</v>
      </c>
      <c r="D132" s="512" t="s">
        <v>3043</v>
      </c>
      <c r="E132" s="512">
        <v>2</v>
      </c>
      <c r="F132" s="512" t="s">
        <v>2445</v>
      </c>
      <c r="G132" s="512" t="s">
        <v>2446</v>
      </c>
      <c r="H132" s="513">
        <v>65</v>
      </c>
      <c r="I132" s="512" t="s">
        <v>1267</v>
      </c>
      <c r="J132" s="513" t="s">
        <v>2505</v>
      </c>
      <c r="K132" s="512" t="s">
        <v>2437</v>
      </c>
      <c r="L132" s="512" t="s">
        <v>2448</v>
      </c>
      <c r="M132" s="512">
        <v>6</v>
      </c>
      <c r="N132" s="512" t="s">
        <v>2449</v>
      </c>
      <c r="O132" s="512" t="s">
        <v>3044</v>
      </c>
      <c r="P132" s="512" t="s">
        <v>2451</v>
      </c>
      <c r="Q132" s="512">
        <v>11251</v>
      </c>
      <c r="R132" s="514"/>
    </row>
    <row r="133" spans="1:18" x14ac:dyDescent="0.4">
      <c r="A133" s="512" t="s">
        <v>3045</v>
      </c>
      <c r="B133" s="512" t="s">
        <v>3046</v>
      </c>
      <c r="C133" s="512" t="s">
        <v>1448</v>
      </c>
      <c r="D133" s="512" t="s">
        <v>3047</v>
      </c>
      <c r="E133" s="512">
        <v>2</v>
      </c>
      <c r="F133" s="512" t="s">
        <v>2445</v>
      </c>
      <c r="G133" s="512" t="s">
        <v>2446</v>
      </c>
      <c r="H133" s="513">
        <v>65</v>
      </c>
      <c r="I133" s="512" t="s">
        <v>1267</v>
      </c>
      <c r="J133" s="513" t="s">
        <v>3048</v>
      </c>
      <c r="K133" s="512" t="s">
        <v>2437</v>
      </c>
      <c r="L133" s="512" t="s">
        <v>2448</v>
      </c>
      <c r="M133" s="512">
        <v>7</v>
      </c>
      <c r="N133" s="512" t="s">
        <v>3019</v>
      </c>
      <c r="O133" s="512" t="s">
        <v>3049</v>
      </c>
      <c r="P133" s="512" t="s">
        <v>2841</v>
      </c>
      <c r="Q133" s="512">
        <v>11252</v>
      </c>
      <c r="R133" s="514"/>
    </row>
    <row r="134" spans="1:18" x14ac:dyDescent="0.4">
      <c r="A134" s="512" t="s">
        <v>3050</v>
      </c>
      <c r="B134" s="512" t="s">
        <v>3051</v>
      </c>
      <c r="C134" s="512" t="s">
        <v>1449</v>
      </c>
      <c r="D134" s="512" t="s">
        <v>3052</v>
      </c>
      <c r="E134" s="512">
        <v>2</v>
      </c>
      <c r="F134" s="512" t="s">
        <v>2445</v>
      </c>
      <c r="G134" s="512" t="s">
        <v>2446</v>
      </c>
      <c r="H134" s="513">
        <v>65</v>
      </c>
      <c r="I134" s="512" t="s">
        <v>1267</v>
      </c>
      <c r="J134" s="513" t="s">
        <v>2505</v>
      </c>
      <c r="K134" s="512" t="s">
        <v>2437</v>
      </c>
      <c r="L134" s="512" t="s">
        <v>2448</v>
      </c>
      <c r="M134" s="512">
        <v>6</v>
      </c>
      <c r="N134" s="512" t="s">
        <v>2449</v>
      </c>
      <c r="O134" s="512" t="s">
        <v>3053</v>
      </c>
      <c r="P134" s="512" t="s">
        <v>2451</v>
      </c>
      <c r="Q134" s="512">
        <v>11253</v>
      </c>
      <c r="R134" s="514"/>
    </row>
    <row r="135" spans="1:18" x14ac:dyDescent="0.4">
      <c r="A135" s="512" t="s">
        <v>3054</v>
      </c>
      <c r="B135" s="512" t="s">
        <v>3055</v>
      </c>
      <c r="C135" s="512" t="s">
        <v>1450</v>
      </c>
      <c r="D135" s="512" t="s">
        <v>3056</v>
      </c>
      <c r="E135" s="512">
        <v>2</v>
      </c>
      <c r="F135" s="512" t="s">
        <v>2445</v>
      </c>
      <c r="G135" s="512" t="s">
        <v>2446</v>
      </c>
      <c r="H135" s="513">
        <v>65</v>
      </c>
      <c r="I135" s="512" t="s">
        <v>1267</v>
      </c>
      <c r="J135" s="513" t="s">
        <v>2505</v>
      </c>
      <c r="K135" s="512" t="s">
        <v>2437</v>
      </c>
      <c r="L135" s="512" t="s">
        <v>2448</v>
      </c>
      <c r="M135" s="512">
        <v>7</v>
      </c>
      <c r="N135" s="512" t="s">
        <v>2464</v>
      </c>
      <c r="O135" s="512" t="s">
        <v>3057</v>
      </c>
      <c r="P135" s="512" t="s">
        <v>2841</v>
      </c>
      <c r="Q135" s="512">
        <v>11254</v>
      </c>
      <c r="R135" s="514"/>
    </row>
    <row r="136" spans="1:18" x14ac:dyDescent="0.4">
      <c r="A136" s="512" t="s">
        <v>3058</v>
      </c>
      <c r="B136" s="512" t="s">
        <v>3059</v>
      </c>
      <c r="C136" s="512" t="s">
        <v>1451</v>
      </c>
      <c r="D136" s="512" t="s">
        <v>3060</v>
      </c>
      <c r="E136" s="512">
        <v>2</v>
      </c>
      <c r="F136" s="512" t="s">
        <v>2445</v>
      </c>
      <c r="G136" s="512" t="s">
        <v>2446</v>
      </c>
      <c r="H136" s="513">
        <v>65</v>
      </c>
      <c r="I136" s="512" t="s">
        <v>1267</v>
      </c>
      <c r="J136" s="513" t="s">
        <v>2505</v>
      </c>
      <c r="K136" s="512" t="s">
        <v>2437</v>
      </c>
      <c r="L136" s="512" t="s">
        <v>2448</v>
      </c>
      <c r="M136" s="512">
        <v>5</v>
      </c>
      <c r="N136" s="512" t="s">
        <v>2449</v>
      </c>
      <c r="O136" s="512" t="s">
        <v>3061</v>
      </c>
      <c r="P136" s="512" t="s">
        <v>2477</v>
      </c>
      <c r="Q136" s="512">
        <v>11255</v>
      </c>
      <c r="R136" s="514"/>
    </row>
    <row r="137" spans="1:18" x14ac:dyDescent="0.4">
      <c r="A137" s="512" t="s">
        <v>3062</v>
      </c>
      <c r="B137" s="512" t="s">
        <v>3063</v>
      </c>
      <c r="C137" s="512" t="s">
        <v>1452</v>
      </c>
      <c r="D137" s="512" t="s">
        <v>3064</v>
      </c>
      <c r="E137" s="512">
        <v>2</v>
      </c>
      <c r="F137" s="512" t="s">
        <v>2445</v>
      </c>
      <c r="G137" s="512" t="s">
        <v>2446</v>
      </c>
      <c r="H137" s="513">
        <v>65</v>
      </c>
      <c r="I137" s="512" t="s">
        <v>1267</v>
      </c>
      <c r="J137" s="513" t="s">
        <v>2875</v>
      </c>
      <c r="K137" s="512" t="s">
        <v>2437</v>
      </c>
      <c r="L137" s="512" t="s">
        <v>2448</v>
      </c>
      <c r="M137" s="512">
        <v>7</v>
      </c>
      <c r="N137" s="512" t="s">
        <v>3019</v>
      </c>
      <c r="O137" s="512" t="s">
        <v>3065</v>
      </c>
      <c r="P137" s="512" t="s">
        <v>2841</v>
      </c>
      <c r="Q137" s="512">
        <v>11256</v>
      </c>
      <c r="R137" s="514"/>
    </row>
    <row r="138" spans="1:18" x14ac:dyDescent="0.4">
      <c r="A138" s="512" t="s">
        <v>3066</v>
      </c>
      <c r="B138" s="512" t="s">
        <v>3067</v>
      </c>
      <c r="C138" s="512" t="s">
        <v>1453</v>
      </c>
      <c r="D138" s="512" t="s">
        <v>3068</v>
      </c>
      <c r="E138" s="512">
        <v>2</v>
      </c>
      <c r="F138" s="512" t="s">
        <v>2445</v>
      </c>
      <c r="G138" s="512" t="s">
        <v>2446</v>
      </c>
      <c r="H138" s="513">
        <v>65</v>
      </c>
      <c r="I138" s="512" t="s">
        <v>1267</v>
      </c>
      <c r="J138" s="513" t="s">
        <v>2505</v>
      </c>
      <c r="K138" s="512" t="s">
        <v>2437</v>
      </c>
      <c r="L138" s="512" t="s">
        <v>2448</v>
      </c>
      <c r="M138" s="512">
        <v>6</v>
      </c>
      <c r="N138" s="512" t="s">
        <v>2449</v>
      </c>
      <c r="O138" s="512" t="s">
        <v>3069</v>
      </c>
      <c r="P138" s="512" t="s">
        <v>2451</v>
      </c>
      <c r="Q138" s="512">
        <v>11257</v>
      </c>
      <c r="R138" s="514"/>
    </row>
    <row r="139" spans="1:18" x14ac:dyDescent="0.4">
      <c r="A139" s="512" t="s">
        <v>3070</v>
      </c>
      <c r="B139" s="512" t="s">
        <v>3071</v>
      </c>
      <c r="C139" s="512" t="s">
        <v>1454</v>
      </c>
      <c r="D139" s="512" t="s">
        <v>3072</v>
      </c>
      <c r="E139" s="512">
        <v>2</v>
      </c>
      <c r="F139" s="512" t="s">
        <v>2445</v>
      </c>
      <c r="G139" s="512" t="s">
        <v>2446</v>
      </c>
      <c r="H139" s="513">
        <v>65</v>
      </c>
      <c r="I139" s="512" t="s">
        <v>1267</v>
      </c>
      <c r="J139" s="513" t="s">
        <v>3073</v>
      </c>
      <c r="K139" s="512" t="s">
        <v>2426</v>
      </c>
      <c r="L139" s="512" t="s">
        <v>2498</v>
      </c>
      <c r="M139" s="512">
        <v>12</v>
      </c>
      <c r="N139" s="512" t="s">
        <v>2511</v>
      </c>
      <c r="O139" s="512" t="s">
        <v>3074</v>
      </c>
      <c r="P139" s="512" t="s">
        <v>2513</v>
      </c>
      <c r="Q139" s="512">
        <v>11455</v>
      </c>
      <c r="R139" s="514"/>
    </row>
    <row r="140" spans="1:18" x14ac:dyDescent="0.4">
      <c r="A140" s="512" t="s">
        <v>3075</v>
      </c>
      <c r="B140" s="512" t="s">
        <v>3076</v>
      </c>
      <c r="C140" s="512" t="s">
        <v>1455</v>
      </c>
      <c r="D140" s="512" t="s">
        <v>1268</v>
      </c>
      <c r="E140" s="512">
        <v>2</v>
      </c>
      <c r="F140" s="512" t="s">
        <v>2434</v>
      </c>
      <c r="G140" s="512" t="s">
        <v>2435</v>
      </c>
      <c r="H140" s="513">
        <v>67</v>
      </c>
      <c r="I140" s="512" t="s">
        <v>1268</v>
      </c>
      <c r="J140" s="513" t="s">
        <v>3077</v>
      </c>
      <c r="K140" s="512" t="s">
        <v>2437</v>
      </c>
      <c r="L140" s="512" t="s">
        <v>2426</v>
      </c>
      <c r="M140" s="512">
        <v>17</v>
      </c>
      <c r="N140" s="512" t="s">
        <v>2572</v>
      </c>
      <c r="O140" s="512" t="s">
        <v>3078</v>
      </c>
      <c r="P140" s="512" t="s">
        <v>2574</v>
      </c>
      <c r="Q140" s="512">
        <v>10727</v>
      </c>
      <c r="R140" s="514"/>
    </row>
    <row r="141" spans="1:18" x14ac:dyDescent="0.4">
      <c r="A141" s="512" t="s">
        <v>3079</v>
      </c>
      <c r="B141" s="512" t="s">
        <v>3080</v>
      </c>
      <c r="C141" s="512" t="s">
        <v>1456</v>
      </c>
      <c r="D141" s="512" t="s">
        <v>3081</v>
      </c>
      <c r="E141" s="512">
        <v>2</v>
      </c>
      <c r="F141" s="512" t="s">
        <v>2445</v>
      </c>
      <c r="G141" s="512" t="s">
        <v>2446</v>
      </c>
      <c r="H141" s="513">
        <v>67</v>
      </c>
      <c r="I141" s="512" t="s">
        <v>1268</v>
      </c>
      <c r="J141" s="513" t="s">
        <v>2463</v>
      </c>
      <c r="K141" s="512" t="s">
        <v>2437</v>
      </c>
      <c r="L141" s="512" t="s">
        <v>2448</v>
      </c>
      <c r="M141" s="512">
        <v>6</v>
      </c>
      <c r="N141" s="512" t="s">
        <v>2464</v>
      </c>
      <c r="O141" s="512" t="s">
        <v>3082</v>
      </c>
      <c r="P141" s="512" t="s">
        <v>2451</v>
      </c>
      <c r="Q141" s="512">
        <v>11264</v>
      </c>
      <c r="R141" s="514"/>
    </row>
    <row r="142" spans="1:18" x14ac:dyDescent="0.4">
      <c r="A142" s="512" t="s">
        <v>3083</v>
      </c>
      <c r="B142" s="512" t="s">
        <v>3084</v>
      </c>
      <c r="C142" s="512" t="s">
        <v>1457</v>
      </c>
      <c r="D142" s="512" t="s">
        <v>3085</v>
      </c>
      <c r="E142" s="512">
        <v>2</v>
      </c>
      <c r="F142" s="512" t="s">
        <v>2445</v>
      </c>
      <c r="G142" s="512" t="s">
        <v>2446</v>
      </c>
      <c r="H142" s="513">
        <v>67</v>
      </c>
      <c r="I142" s="512" t="s">
        <v>1268</v>
      </c>
      <c r="J142" s="513" t="s">
        <v>3086</v>
      </c>
      <c r="K142" s="512" t="s">
        <v>2437</v>
      </c>
      <c r="L142" s="512" t="s">
        <v>2498</v>
      </c>
      <c r="M142" s="512">
        <v>13</v>
      </c>
      <c r="N142" s="512" t="s">
        <v>2499</v>
      </c>
      <c r="O142" s="512" t="s">
        <v>3087</v>
      </c>
      <c r="P142" s="512" t="s">
        <v>2501</v>
      </c>
      <c r="Q142" s="512">
        <v>11265</v>
      </c>
      <c r="R142" s="514"/>
    </row>
    <row r="143" spans="1:18" x14ac:dyDescent="0.4">
      <c r="A143" s="512" t="s">
        <v>3088</v>
      </c>
      <c r="B143" s="512" t="s">
        <v>3089</v>
      </c>
      <c r="C143" s="512" t="s">
        <v>1458</v>
      </c>
      <c r="D143" s="512" t="s">
        <v>3090</v>
      </c>
      <c r="E143" s="512">
        <v>2</v>
      </c>
      <c r="F143" s="512" t="s">
        <v>2445</v>
      </c>
      <c r="G143" s="512" t="s">
        <v>2446</v>
      </c>
      <c r="H143" s="513">
        <v>67</v>
      </c>
      <c r="I143" s="512" t="s">
        <v>1268</v>
      </c>
      <c r="J143" s="513" t="s">
        <v>3091</v>
      </c>
      <c r="K143" s="512" t="s">
        <v>2437</v>
      </c>
      <c r="L143" s="512" t="s">
        <v>2498</v>
      </c>
      <c r="M143" s="512">
        <v>13</v>
      </c>
      <c r="N143" s="512" t="s">
        <v>2499</v>
      </c>
      <c r="O143" s="512" t="s">
        <v>3092</v>
      </c>
      <c r="P143" s="512" t="s">
        <v>2501</v>
      </c>
      <c r="Q143" s="512">
        <v>11266</v>
      </c>
      <c r="R143" s="514"/>
    </row>
    <row r="144" spans="1:18" x14ac:dyDescent="0.4">
      <c r="A144" s="512" t="s">
        <v>3093</v>
      </c>
      <c r="B144" s="512" t="s">
        <v>3094</v>
      </c>
      <c r="C144" s="512" t="s">
        <v>1459</v>
      </c>
      <c r="D144" s="512" t="s">
        <v>3095</v>
      </c>
      <c r="E144" s="512">
        <v>2</v>
      </c>
      <c r="F144" s="512" t="s">
        <v>2445</v>
      </c>
      <c r="G144" s="512" t="s">
        <v>2446</v>
      </c>
      <c r="H144" s="513">
        <v>67</v>
      </c>
      <c r="I144" s="512" t="s">
        <v>1268</v>
      </c>
      <c r="J144" s="513" t="s">
        <v>3096</v>
      </c>
      <c r="K144" s="512" t="s">
        <v>2437</v>
      </c>
      <c r="L144" s="512" t="s">
        <v>2448</v>
      </c>
      <c r="M144" s="512">
        <v>6</v>
      </c>
      <c r="N144" s="512" t="s">
        <v>2464</v>
      </c>
      <c r="O144" s="512" t="s">
        <v>3097</v>
      </c>
      <c r="P144" s="512" t="s">
        <v>2451</v>
      </c>
      <c r="Q144" s="512">
        <v>11267</v>
      </c>
      <c r="R144" s="514"/>
    </row>
    <row r="145" spans="1:18" x14ac:dyDescent="0.4">
      <c r="A145" s="512" t="s">
        <v>3098</v>
      </c>
      <c r="B145" s="512" t="s">
        <v>3099</v>
      </c>
      <c r="C145" s="512" t="s">
        <v>1460</v>
      </c>
      <c r="D145" s="512" t="s">
        <v>3100</v>
      </c>
      <c r="E145" s="512">
        <v>2</v>
      </c>
      <c r="F145" s="512" t="s">
        <v>2445</v>
      </c>
      <c r="G145" s="512" t="s">
        <v>2446</v>
      </c>
      <c r="H145" s="513">
        <v>67</v>
      </c>
      <c r="I145" s="512" t="s">
        <v>1268</v>
      </c>
      <c r="J145" s="513" t="s">
        <v>2722</v>
      </c>
      <c r="K145" s="512" t="s">
        <v>2437</v>
      </c>
      <c r="L145" s="512" t="s">
        <v>2456</v>
      </c>
      <c r="M145" s="512">
        <v>10</v>
      </c>
      <c r="N145" s="512" t="s">
        <v>2817</v>
      </c>
      <c r="O145" s="512" t="s">
        <v>3101</v>
      </c>
      <c r="P145" s="512" t="s">
        <v>2459</v>
      </c>
      <c r="Q145" s="512">
        <v>11268</v>
      </c>
      <c r="R145" s="514"/>
    </row>
    <row r="146" spans="1:18" x14ac:dyDescent="0.4">
      <c r="A146" s="512" t="s">
        <v>3102</v>
      </c>
      <c r="B146" s="512" t="s">
        <v>3103</v>
      </c>
      <c r="C146" s="512" t="s">
        <v>1461</v>
      </c>
      <c r="D146" s="512" t="s">
        <v>3104</v>
      </c>
      <c r="E146" s="512">
        <v>2</v>
      </c>
      <c r="F146" s="512" t="s">
        <v>2445</v>
      </c>
      <c r="G146" s="512" t="s">
        <v>2446</v>
      </c>
      <c r="H146" s="513">
        <v>67</v>
      </c>
      <c r="I146" s="512" t="s">
        <v>1268</v>
      </c>
      <c r="J146" s="513" t="s">
        <v>3073</v>
      </c>
      <c r="K146" s="512" t="s">
        <v>2437</v>
      </c>
      <c r="L146" s="512" t="s">
        <v>2448</v>
      </c>
      <c r="M146" s="512">
        <v>6</v>
      </c>
      <c r="N146" s="512" t="s">
        <v>2464</v>
      </c>
      <c r="O146" s="512" t="s">
        <v>3105</v>
      </c>
      <c r="P146" s="512" t="s">
        <v>2451</v>
      </c>
      <c r="Q146" s="512">
        <v>11269</v>
      </c>
      <c r="R146" s="514"/>
    </row>
    <row r="147" spans="1:18" x14ac:dyDescent="0.4">
      <c r="A147" s="512" t="s">
        <v>3106</v>
      </c>
      <c r="B147" s="512" t="s">
        <v>3107</v>
      </c>
      <c r="C147" s="512" t="s">
        <v>1462</v>
      </c>
      <c r="D147" s="512" t="s">
        <v>3108</v>
      </c>
      <c r="E147" s="512">
        <v>2</v>
      </c>
      <c r="F147" s="512" t="s">
        <v>2445</v>
      </c>
      <c r="G147" s="512" t="s">
        <v>2446</v>
      </c>
      <c r="H147" s="513">
        <v>67</v>
      </c>
      <c r="I147" s="512" t="s">
        <v>1268</v>
      </c>
      <c r="J147" s="513" t="s">
        <v>3109</v>
      </c>
      <c r="K147" s="512" t="s">
        <v>2437</v>
      </c>
      <c r="L147" s="512" t="s">
        <v>2565</v>
      </c>
      <c r="M147" s="512">
        <v>2</v>
      </c>
      <c r="N147" s="512" t="s">
        <v>2605</v>
      </c>
      <c r="O147" s="512" t="s">
        <v>3110</v>
      </c>
      <c r="P147" s="512" t="s">
        <v>2568</v>
      </c>
      <c r="Q147" s="512">
        <v>11270</v>
      </c>
      <c r="R147" s="514"/>
    </row>
    <row r="148" spans="1:18" x14ac:dyDescent="0.4">
      <c r="A148" s="512" t="s">
        <v>3111</v>
      </c>
      <c r="B148" s="512" t="s">
        <v>3112</v>
      </c>
      <c r="C148" s="512" t="s">
        <v>1463</v>
      </c>
      <c r="D148" s="512" t="s">
        <v>3113</v>
      </c>
      <c r="E148" s="512">
        <v>2</v>
      </c>
      <c r="F148" s="512" t="s">
        <v>2445</v>
      </c>
      <c r="G148" s="512" t="s">
        <v>2446</v>
      </c>
      <c r="H148" s="513">
        <v>67</v>
      </c>
      <c r="I148" s="512" t="s">
        <v>1268</v>
      </c>
      <c r="J148" s="513" t="s">
        <v>2541</v>
      </c>
      <c r="K148" s="512" t="s">
        <v>2437</v>
      </c>
      <c r="L148" s="512" t="s">
        <v>2448</v>
      </c>
      <c r="M148" s="512">
        <v>5</v>
      </c>
      <c r="N148" s="512" t="s">
        <v>2449</v>
      </c>
      <c r="O148" s="512" t="s">
        <v>3114</v>
      </c>
      <c r="P148" s="512" t="s">
        <v>2477</v>
      </c>
      <c r="Q148" s="512">
        <v>11271</v>
      </c>
      <c r="R148" s="514"/>
    </row>
    <row r="149" spans="1:18" x14ac:dyDescent="0.4">
      <c r="A149" s="512" t="s">
        <v>3115</v>
      </c>
      <c r="B149" s="512" t="s">
        <v>3116</v>
      </c>
      <c r="C149" s="512" t="s">
        <v>1464</v>
      </c>
      <c r="D149" s="512" t="s">
        <v>3117</v>
      </c>
      <c r="E149" s="512">
        <v>2</v>
      </c>
      <c r="F149" s="512" t="s">
        <v>2445</v>
      </c>
      <c r="G149" s="512" t="s">
        <v>2446</v>
      </c>
      <c r="H149" s="513">
        <v>67</v>
      </c>
      <c r="I149" s="512" t="s">
        <v>1268</v>
      </c>
      <c r="J149" s="513" t="s">
        <v>2505</v>
      </c>
      <c r="K149" s="512" t="s">
        <v>2437</v>
      </c>
      <c r="L149" s="512" t="s">
        <v>2448</v>
      </c>
      <c r="M149" s="512">
        <v>6</v>
      </c>
      <c r="N149" s="512" t="s">
        <v>2449</v>
      </c>
      <c r="O149" s="512" t="s">
        <v>3118</v>
      </c>
      <c r="P149" s="512" t="s">
        <v>2451</v>
      </c>
      <c r="Q149" s="512">
        <v>11272</v>
      </c>
      <c r="R149" s="514"/>
    </row>
    <row r="150" spans="1:18" x14ac:dyDescent="0.4">
      <c r="A150" s="512" t="s">
        <v>3119</v>
      </c>
      <c r="B150" s="512" t="s">
        <v>3120</v>
      </c>
      <c r="C150" s="512" t="s">
        <v>1465</v>
      </c>
      <c r="D150" s="512" t="s">
        <v>3121</v>
      </c>
      <c r="E150" s="512">
        <v>2</v>
      </c>
      <c r="F150" s="512" t="s">
        <v>2445</v>
      </c>
      <c r="G150" s="512" t="s">
        <v>2446</v>
      </c>
      <c r="H150" s="513">
        <v>67</v>
      </c>
      <c r="I150" s="512" t="s">
        <v>1268</v>
      </c>
      <c r="J150" s="513" t="s">
        <v>2816</v>
      </c>
      <c r="K150" s="512" t="s">
        <v>2437</v>
      </c>
      <c r="L150" s="512" t="s">
        <v>2456</v>
      </c>
      <c r="M150" s="512">
        <v>10</v>
      </c>
      <c r="N150" s="512" t="s">
        <v>2457</v>
      </c>
      <c r="O150" s="512" t="s">
        <v>3122</v>
      </c>
      <c r="P150" s="512" t="s">
        <v>2459</v>
      </c>
      <c r="Q150" s="512">
        <v>11457</v>
      </c>
      <c r="R150" s="514"/>
    </row>
    <row r="151" spans="1:18" x14ac:dyDescent="0.4">
      <c r="A151" s="512" t="s">
        <v>3123</v>
      </c>
      <c r="B151" s="512" t="s">
        <v>3124</v>
      </c>
      <c r="C151" s="512" t="s">
        <v>1496</v>
      </c>
      <c r="D151" s="512" t="s">
        <v>3125</v>
      </c>
      <c r="E151" s="512">
        <v>3</v>
      </c>
      <c r="F151" s="512" t="s">
        <v>2434</v>
      </c>
      <c r="G151" s="512" t="s">
        <v>2435</v>
      </c>
      <c r="H151" s="513">
        <v>18</v>
      </c>
      <c r="I151" s="512" t="s">
        <v>1272</v>
      </c>
      <c r="J151" s="513" t="s">
        <v>3126</v>
      </c>
      <c r="K151" s="512" t="s">
        <v>2426</v>
      </c>
      <c r="L151" s="512" t="s">
        <v>2426</v>
      </c>
      <c r="M151" s="512">
        <v>16</v>
      </c>
      <c r="N151" s="512" t="s">
        <v>2889</v>
      </c>
      <c r="O151" s="512" t="s">
        <v>3127</v>
      </c>
      <c r="P151" s="512" t="s">
        <v>2767</v>
      </c>
      <c r="Q151" s="512">
        <v>10694</v>
      </c>
      <c r="R151" s="514"/>
    </row>
    <row r="152" spans="1:18" x14ac:dyDescent="0.4">
      <c r="A152" s="512" t="s">
        <v>3128</v>
      </c>
      <c r="B152" s="512" t="s">
        <v>3129</v>
      </c>
      <c r="C152" s="512" t="s">
        <v>1497</v>
      </c>
      <c r="D152" s="512" t="s">
        <v>3130</v>
      </c>
      <c r="E152" s="512">
        <v>3</v>
      </c>
      <c r="F152" s="512" t="s">
        <v>2445</v>
      </c>
      <c r="G152" s="512" t="s">
        <v>2446</v>
      </c>
      <c r="H152" s="513">
        <v>18</v>
      </c>
      <c r="I152" s="512" t="s">
        <v>1272</v>
      </c>
      <c r="J152" s="513" t="s">
        <v>2505</v>
      </c>
      <c r="K152" s="512" t="s">
        <v>2437</v>
      </c>
      <c r="L152" s="512" t="s">
        <v>2448</v>
      </c>
      <c r="M152" s="512">
        <v>5</v>
      </c>
      <c r="N152" s="512" t="s">
        <v>2449</v>
      </c>
      <c r="O152" s="512" t="s">
        <v>3131</v>
      </c>
      <c r="P152" s="512" t="s">
        <v>2477</v>
      </c>
      <c r="Q152" s="512">
        <v>10802</v>
      </c>
      <c r="R152" s="514"/>
    </row>
    <row r="153" spans="1:18" x14ac:dyDescent="0.4">
      <c r="A153" s="512" t="s">
        <v>3132</v>
      </c>
      <c r="B153" s="512" t="s">
        <v>3133</v>
      </c>
      <c r="C153" s="512" t="s">
        <v>1498</v>
      </c>
      <c r="D153" s="512" t="s">
        <v>3134</v>
      </c>
      <c r="E153" s="512">
        <v>3</v>
      </c>
      <c r="F153" s="512" t="s">
        <v>2445</v>
      </c>
      <c r="G153" s="512" t="s">
        <v>2446</v>
      </c>
      <c r="H153" s="513">
        <v>18</v>
      </c>
      <c r="I153" s="512" t="s">
        <v>1272</v>
      </c>
      <c r="J153" s="513" t="s">
        <v>3135</v>
      </c>
      <c r="K153" s="512" t="s">
        <v>2437</v>
      </c>
      <c r="L153" s="512" t="s">
        <v>2448</v>
      </c>
      <c r="M153" s="512">
        <v>5</v>
      </c>
      <c r="N153" s="512" t="s">
        <v>2475</v>
      </c>
      <c r="O153" s="512" t="s">
        <v>3136</v>
      </c>
      <c r="P153" s="512" t="s">
        <v>2477</v>
      </c>
      <c r="Q153" s="512">
        <v>10803</v>
      </c>
      <c r="R153" s="514"/>
    </row>
    <row r="154" spans="1:18" x14ac:dyDescent="0.4">
      <c r="A154" s="512" t="s">
        <v>3137</v>
      </c>
      <c r="B154" s="512" t="s">
        <v>3138</v>
      </c>
      <c r="C154" s="512" t="s">
        <v>1499</v>
      </c>
      <c r="D154" s="512" t="s">
        <v>3139</v>
      </c>
      <c r="E154" s="512">
        <v>3</v>
      </c>
      <c r="F154" s="512" t="s">
        <v>2445</v>
      </c>
      <c r="G154" s="512" t="s">
        <v>2446</v>
      </c>
      <c r="H154" s="513">
        <v>18</v>
      </c>
      <c r="I154" s="512" t="s">
        <v>1272</v>
      </c>
      <c r="J154" s="513" t="s">
        <v>2578</v>
      </c>
      <c r="K154" s="512" t="s">
        <v>2437</v>
      </c>
      <c r="L154" s="512" t="s">
        <v>2448</v>
      </c>
      <c r="M154" s="512">
        <v>5</v>
      </c>
      <c r="N154" s="512" t="s">
        <v>2449</v>
      </c>
      <c r="O154" s="512" t="s">
        <v>3140</v>
      </c>
      <c r="P154" s="512" t="s">
        <v>2477</v>
      </c>
      <c r="Q154" s="512">
        <v>10804</v>
      </c>
      <c r="R154" s="514"/>
    </row>
    <row r="155" spans="1:18" x14ac:dyDescent="0.4">
      <c r="A155" s="512" t="s">
        <v>3141</v>
      </c>
      <c r="B155" s="512" t="s">
        <v>3142</v>
      </c>
      <c r="C155" s="512" t="s">
        <v>1500</v>
      </c>
      <c r="D155" s="512" t="s">
        <v>3143</v>
      </c>
      <c r="E155" s="512">
        <v>3</v>
      </c>
      <c r="F155" s="512" t="s">
        <v>2445</v>
      </c>
      <c r="G155" s="512" t="s">
        <v>2446</v>
      </c>
      <c r="H155" s="513">
        <v>18</v>
      </c>
      <c r="I155" s="512" t="s">
        <v>1272</v>
      </c>
      <c r="J155" s="513" t="s">
        <v>3144</v>
      </c>
      <c r="K155" s="512" t="s">
        <v>2437</v>
      </c>
      <c r="L155" s="512" t="s">
        <v>2448</v>
      </c>
      <c r="M155" s="512">
        <v>6</v>
      </c>
      <c r="N155" s="512" t="s">
        <v>2464</v>
      </c>
      <c r="O155" s="512" t="s">
        <v>3145</v>
      </c>
      <c r="P155" s="512" t="s">
        <v>2451</v>
      </c>
      <c r="Q155" s="512">
        <v>10805</v>
      </c>
      <c r="R155" s="514"/>
    </row>
    <row r="156" spans="1:18" x14ac:dyDescent="0.4">
      <c r="A156" s="512" t="s">
        <v>3146</v>
      </c>
      <c r="B156" s="512" t="s">
        <v>3147</v>
      </c>
      <c r="C156" s="512" t="s">
        <v>1501</v>
      </c>
      <c r="D156" s="512" t="s">
        <v>3148</v>
      </c>
      <c r="E156" s="512">
        <v>3</v>
      </c>
      <c r="F156" s="512" t="s">
        <v>2445</v>
      </c>
      <c r="G156" s="512" t="s">
        <v>2446</v>
      </c>
      <c r="H156" s="513">
        <v>18</v>
      </c>
      <c r="I156" s="512" t="s">
        <v>1272</v>
      </c>
      <c r="J156" s="513" t="s">
        <v>2505</v>
      </c>
      <c r="K156" s="512" t="s">
        <v>2437</v>
      </c>
      <c r="L156" s="512" t="s">
        <v>2448</v>
      </c>
      <c r="M156" s="512">
        <v>6</v>
      </c>
      <c r="N156" s="512" t="s">
        <v>2449</v>
      </c>
      <c r="O156" s="512" t="s">
        <v>3149</v>
      </c>
      <c r="P156" s="512" t="s">
        <v>2451</v>
      </c>
      <c r="Q156" s="512">
        <v>10806</v>
      </c>
      <c r="R156" s="514"/>
    </row>
    <row r="157" spans="1:18" x14ac:dyDescent="0.4">
      <c r="A157" s="512" t="s">
        <v>3150</v>
      </c>
      <c r="B157" s="512" t="s">
        <v>3151</v>
      </c>
      <c r="C157" s="512" t="s">
        <v>2222</v>
      </c>
      <c r="D157" s="512" t="s">
        <v>1502</v>
      </c>
      <c r="E157" s="512">
        <v>3</v>
      </c>
      <c r="F157" s="512" t="s">
        <v>2445</v>
      </c>
      <c r="G157" s="512" t="s">
        <v>2446</v>
      </c>
      <c r="H157" s="513">
        <v>18</v>
      </c>
      <c r="I157" s="512" t="s">
        <v>1272</v>
      </c>
      <c r="J157" s="513" t="s">
        <v>2604</v>
      </c>
      <c r="K157" s="512" t="s">
        <v>2426</v>
      </c>
      <c r="L157" s="512" t="s">
        <v>2565</v>
      </c>
      <c r="M157" s="512">
        <v>3</v>
      </c>
      <c r="N157" s="512" t="s">
        <v>2605</v>
      </c>
      <c r="O157" s="512" t="s">
        <v>3152</v>
      </c>
      <c r="P157" s="512" t="s">
        <v>3153</v>
      </c>
      <c r="Q157" s="512">
        <v>27974</v>
      </c>
      <c r="R157" s="514"/>
    </row>
    <row r="158" spans="1:18" x14ac:dyDescent="0.4">
      <c r="A158" s="512" t="s">
        <v>3154</v>
      </c>
      <c r="B158" s="512" t="s">
        <v>1503</v>
      </c>
      <c r="C158" s="512" t="s">
        <v>2223</v>
      </c>
      <c r="D158" s="512" t="s">
        <v>3155</v>
      </c>
      <c r="E158" s="512">
        <v>3</v>
      </c>
      <c r="F158" s="512" t="s">
        <v>2445</v>
      </c>
      <c r="G158" s="512" t="s">
        <v>2446</v>
      </c>
      <c r="H158" s="513">
        <v>18</v>
      </c>
      <c r="I158" s="512" t="s">
        <v>1272</v>
      </c>
      <c r="J158" s="513" t="s">
        <v>2604</v>
      </c>
      <c r="K158" s="512" t="s">
        <v>2437</v>
      </c>
      <c r="L158" s="512" t="s">
        <v>2565</v>
      </c>
      <c r="M158" s="512">
        <v>2</v>
      </c>
      <c r="N158" s="512" t="s">
        <v>2605</v>
      </c>
      <c r="O158" s="512" t="s">
        <v>3156</v>
      </c>
      <c r="P158" s="512" t="s">
        <v>2568</v>
      </c>
      <c r="Q158" s="512">
        <v>27975</v>
      </c>
      <c r="R158" s="514"/>
    </row>
    <row r="159" spans="1:18" x14ac:dyDescent="0.4">
      <c r="A159" s="512" t="s">
        <v>3157</v>
      </c>
      <c r="B159" s="512" t="s">
        <v>3158</v>
      </c>
      <c r="C159" s="512" t="s">
        <v>1504</v>
      </c>
      <c r="D159" s="512" t="s">
        <v>3159</v>
      </c>
      <c r="E159" s="512">
        <v>3</v>
      </c>
      <c r="F159" s="512" t="s">
        <v>2423</v>
      </c>
      <c r="G159" s="512" t="s">
        <v>2424</v>
      </c>
      <c r="H159" s="513">
        <v>60</v>
      </c>
      <c r="I159" s="512" t="s">
        <v>1273</v>
      </c>
      <c r="J159" s="513" t="s">
        <v>3160</v>
      </c>
      <c r="K159" s="512" t="s">
        <v>2437</v>
      </c>
      <c r="L159" s="512" t="s">
        <v>2427</v>
      </c>
      <c r="M159" s="512">
        <v>18</v>
      </c>
      <c r="N159" s="512" t="s">
        <v>2428</v>
      </c>
      <c r="O159" s="512" t="s">
        <v>3161</v>
      </c>
      <c r="P159" s="512" t="s">
        <v>2430</v>
      </c>
      <c r="Q159" s="512">
        <v>10675</v>
      </c>
      <c r="R159" s="514"/>
    </row>
    <row r="160" spans="1:18" x14ac:dyDescent="0.4">
      <c r="A160" s="512" t="s">
        <v>3162</v>
      </c>
      <c r="B160" s="512" t="s">
        <v>3163</v>
      </c>
      <c r="C160" s="512" t="s">
        <v>1505</v>
      </c>
      <c r="D160" s="512" t="s">
        <v>3164</v>
      </c>
      <c r="E160" s="512">
        <v>3</v>
      </c>
      <c r="F160" s="512" t="s">
        <v>2445</v>
      </c>
      <c r="G160" s="512" t="s">
        <v>2446</v>
      </c>
      <c r="H160" s="513">
        <v>60</v>
      </c>
      <c r="I160" s="512" t="s">
        <v>1273</v>
      </c>
      <c r="J160" s="513" t="s">
        <v>2505</v>
      </c>
      <c r="K160" s="512" t="s">
        <v>2437</v>
      </c>
      <c r="L160" s="512" t="s">
        <v>2448</v>
      </c>
      <c r="M160" s="512">
        <v>5</v>
      </c>
      <c r="N160" s="512" t="s">
        <v>2449</v>
      </c>
      <c r="O160" s="512" t="s">
        <v>3165</v>
      </c>
      <c r="P160" s="512" t="s">
        <v>2477</v>
      </c>
      <c r="Q160" s="512">
        <v>11209</v>
      </c>
      <c r="R160" s="514"/>
    </row>
    <row r="161" spans="1:18" x14ac:dyDescent="0.4">
      <c r="A161" s="512" t="s">
        <v>3166</v>
      </c>
      <c r="B161" s="512" t="s">
        <v>3167</v>
      </c>
      <c r="C161" s="512" t="s">
        <v>1506</v>
      </c>
      <c r="D161" s="512" t="s">
        <v>3168</v>
      </c>
      <c r="E161" s="512">
        <v>3</v>
      </c>
      <c r="F161" s="512" t="s">
        <v>2445</v>
      </c>
      <c r="G161" s="512" t="s">
        <v>2446</v>
      </c>
      <c r="H161" s="513">
        <v>60</v>
      </c>
      <c r="I161" s="512" t="s">
        <v>1273</v>
      </c>
      <c r="J161" s="513" t="s">
        <v>2463</v>
      </c>
      <c r="K161" s="512" t="s">
        <v>2437</v>
      </c>
      <c r="L161" s="512" t="s">
        <v>2456</v>
      </c>
      <c r="M161" s="512">
        <v>9</v>
      </c>
      <c r="N161" s="512" t="s">
        <v>2457</v>
      </c>
      <c r="O161" s="512" t="s">
        <v>3169</v>
      </c>
      <c r="P161" s="512" t="s">
        <v>2519</v>
      </c>
      <c r="Q161" s="512">
        <v>11210</v>
      </c>
      <c r="R161" s="514"/>
    </row>
    <row r="162" spans="1:18" x14ac:dyDescent="0.4">
      <c r="A162" s="512" t="s">
        <v>3170</v>
      </c>
      <c r="B162" s="512" t="s">
        <v>3171</v>
      </c>
      <c r="C162" s="512" t="s">
        <v>1507</v>
      </c>
      <c r="D162" s="512" t="s">
        <v>3172</v>
      </c>
      <c r="E162" s="512">
        <v>3</v>
      </c>
      <c r="F162" s="512" t="s">
        <v>2445</v>
      </c>
      <c r="G162" s="512" t="s">
        <v>2446</v>
      </c>
      <c r="H162" s="513">
        <v>60</v>
      </c>
      <c r="I162" s="512" t="s">
        <v>1273</v>
      </c>
      <c r="J162" s="513" t="s">
        <v>2463</v>
      </c>
      <c r="K162" s="512" t="s">
        <v>2437</v>
      </c>
      <c r="L162" s="512" t="s">
        <v>2448</v>
      </c>
      <c r="M162" s="512">
        <v>6</v>
      </c>
      <c r="N162" s="512" t="s">
        <v>2464</v>
      </c>
      <c r="O162" s="512" t="s">
        <v>3173</v>
      </c>
      <c r="P162" s="512" t="s">
        <v>2451</v>
      </c>
      <c r="Q162" s="512">
        <v>11211</v>
      </c>
      <c r="R162" s="514"/>
    </row>
    <row r="163" spans="1:18" x14ac:dyDescent="0.4">
      <c r="A163" s="512" t="s">
        <v>3174</v>
      </c>
      <c r="B163" s="512" t="s">
        <v>3175</v>
      </c>
      <c r="C163" s="512" t="s">
        <v>1508</v>
      </c>
      <c r="D163" s="512" t="s">
        <v>3176</v>
      </c>
      <c r="E163" s="512">
        <v>3</v>
      </c>
      <c r="F163" s="512" t="s">
        <v>2445</v>
      </c>
      <c r="G163" s="512" t="s">
        <v>2446</v>
      </c>
      <c r="H163" s="513">
        <v>60</v>
      </c>
      <c r="I163" s="512" t="s">
        <v>1273</v>
      </c>
      <c r="J163" s="513" t="s">
        <v>3177</v>
      </c>
      <c r="K163" s="512" t="s">
        <v>2437</v>
      </c>
      <c r="L163" s="512" t="s">
        <v>2448</v>
      </c>
      <c r="M163" s="512">
        <v>10</v>
      </c>
      <c r="N163" s="512" t="s">
        <v>2464</v>
      </c>
      <c r="O163" s="512" t="s">
        <v>3178</v>
      </c>
      <c r="P163" s="512" t="s">
        <v>2459</v>
      </c>
      <c r="Q163" s="512">
        <v>11212</v>
      </c>
      <c r="R163" s="514"/>
    </row>
    <row r="164" spans="1:18" x14ac:dyDescent="0.4">
      <c r="A164" s="512" t="s">
        <v>3179</v>
      </c>
      <c r="B164" s="512" t="s">
        <v>3180</v>
      </c>
      <c r="C164" s="512" t="s">
        <v>1509</v>
      </c>
      <c r="D164" s="512" t="s">
        <v>3181</v>
      </c>
      <c r="E164" s="512">
        <v>3</v>
      </c>
      <c r="F164" s="512" t="s">
        <v>2445</v>
      </c>
      <c r="G164" s="512" t="s">
        <v>2446</v>
      </c>
      <c r="H164" s="513">
        <v>60</v>
      </c>
      <c r="I164" s="512" t="s">
        <v>1273</v>
      </c>
      <c r="J164" s="513" t="s">
        <v>2492</v>
      </c>
      <c r="K164" s="512" t="s">
        <v>2437</v>
      </c>
      <c r="L164" s="512" t="s">
        <v>2448</v>
      </c>
      <c r="M164" s="512">
        <v>5</v>
      </c>
      <c r="N164" s="512" t="s">
        <v>2449</v>
      </c>
      <c r="O164" s="512" t="s">
        <v>3182</v>
      </c>
      <c r="P164" s="512" t="s">
        <v>2477</v>
      </c>
      <c r="Q164" s="512">
        <v>11213</v>
      </c>
      <c r="R164" s="514"/>
    </row>
    <row r="165" spans="1:18" x14ac:dyDescent="0.4">
      <c r="A165" s="512" t="s">
        <v>3183</v>
      </c>
      <c r="B165" s="512" t="s">
        <v>3184</v>
      </c>
      <c r="C165" s="512" t="s">
        <v>1510</v>
      </c>
      <c r="D165" s="512" t="s">
        <v>3185</v>
      </c>
      <c r="E165" s="512">
        <v>3</v>
      </c>
      <c r="F165" s="512" t="s">
        <v>2445</v>
      </c>
      <c r="G165" s="512" t="s">
        <v>2446</v>
      </c>
      <c r="H165" s="513">
        <v>60</v>
      </c>
      <c r="I165" s="512" t="s">
        <v>1273</v>
      </c>
      <c r="J165" s="513" t="s">
        <v>2816</v>
      </c>
      <c r="K165" s="512" t="s">
        <v>2437</v>
      </c>
      <c r="L165" s="512" t="s">
        <v>2498</v>
      </c>
      <c r="M165" s="512">
        <v>13</v>
      </c>
      <c r="N165" s="512" t="s">
        <v>2499</v>
      </c>
      <c r="O165" s="512" t="s">
        <v>3186</v>
      </c>
      <c r="P165" s="512" t="s">
        <v>2501</v>
      </c>
      <c r="Q165" s="512">
        <v>11214</v>
      </c>
      <c r="R165" s="514"/>
    </row>
    <row r="166" spans="1:18" x14ac:dyDescent="0.4">
      <c r="A166" s="512" t="s">
        <v>3187</v>
      </c>
      <c r="B166" s="512" t="s">
        <v>3188</v>
      </c>
      <c r="C166" s="512" t="s">
        <v>1511</v>
      </c>
      <c r="D166" s="512" t="s">
        <v>3189</v>
      </c>
      <c r="E166" s="512">
        <v>3</v>
      </c>
      <c r="F166" s="512" t="s">
        <v>2445</v>
      </c>
      <c r="G166" s="512" t="s">
        <v>2446</v>
      </c>
      <c r="H166" s="513">
        <v>60</v>
      </c>
      <c r="I166" s="512" t="s">
        <v>1273</v>
      </c>
      <c r="J166" s="513" t="s">
        <v>2875</v>
      </c>
      <c r="K166" s="512" t="s">
        <v>2437</v>
      </c>
      <c r="L166" s="512" t="s">
        <v>2456</v>
      </c>
      <c r="M166" s="512">
        <v>10</v>
      </c>
      <c r="N166" s="512" t="s">
        <v>2457</v>
      </c>
      <c r="O166" s="512" t="s">
        <v>3190</v>
      </c>
      <c r="P166" s="512" t="s">
        <v>2459</v>
      </c>
      <c r="Q166" s="512">
        <v>11215</v>
      </c>
      <c r="R166" s="514"/>
    </row>
    <row r="167" spans="1:18" x14ac:dyDescent="0.4">
      <c r="A167" s="512" t="s">
        <v>3191</v>
      </c>
      <c r="B167" s="512" t="s">
        <v>3192</v>
      </c>
      <c r="C167" s="512" t="s">
        <v>1512</v>
      </c>
      <c r="D167" s="512" t="s">
        <v>3193</v>
      </c>
      <c r="E167" s="512">
        <v>3</v>
      </c>
      <c r="F167" s="512" t="s">
        <v>2445</v>
      </c>
      <c r="G167" s="512" t="s">
        <v>2446</v>
      </c>
      <c r="H167" s="513">
        <v>60</v>
      </c>
      <c r="I167" s="512" t="s">
        <v>1273</v>
      </c>
      <c r="J167" s="513" t="s">
        <v>2463</v>
      </c>
      <c r="K167" s="512" t="s">
        <v>2437</v>
      </c>
      <c r="L167" s="512" t="s">
        <v>2448</v>
      </c>
      <c r="M167" s="512">
        <v>6</v>
      </c>
      <c r="N167" s="512" t="s">
        <v>2464</v>
      </c>
      <c r="O167" s="512" t="s">
        <v>3194</v>
      </c>
      <c r="P167" s="512" t="s">
        <v>2451</v>
      </c>
      <c r="Q167" s="512">
        <v>11216</v>
      </c>
      <c r="R167" s="514"/>
    </row>
    <row r="168" spans="1:18" x14ac:dyDescent="0.4">
      <c r="A168" s="512" t="s">
        <v>3195</v>
      </c>
      <c r="B168" s="512" t="s">
        <v>3196</v>
      </c>
      <c r="C168" s="512" t="s">
        <v>1513</v>
      </c>
      <c r="D168" s="512" t="s">
        <v>3197</v>
      </c>
      <c r="E168" s="512">
        <v>3</v>
      </c>
      <c r="F168" s="512" t="s">
        <v>2445</v>
      </c>
      <c r="G168" s="512" t="s">
        <v>2446</v>
      </c>
      <c r="H168" s="513">
        <v>60</v>
      </c>
      <c r="I168" s="512" t="s">
        <v>1273</v>
      </c>
      <c r="J168" s="513" t="s">
        <v>2505</v>
      </c>
      <c r="K168" s="512" t="s">
        <v>2437</v>
      </c>
      <c r="L168" s="512" t="s">
        <v>2448</v>
      </c>
      <c r="M168" s="512">
        <v>6</v>
      </c>
      <c r="N168" s="512" t="s">
        <v>2464</v>
      </c>
      <c r="O168" s="512" t="s">
        <v>3198</v>
      </c>
      <c r="P168" s="512" t="s">
        <v>2451</v>
      </c>
      <c r="Q168" s="512">
        <v>11217</v>
      </c>
      <c r="R168" s="514"/>
    </row>
    <row r="169" spans="1:18" x14ac:dyDescent="0.4">
      <c r="A169" s="512" t="s">
        <v>3199</v>
      </c>
      <c r="B169" s="512" t="s">
        <v>3200</v>
      </c>
      <c r="C169" s="512" t="s">
        <v>1514</v>
      </c>
      <c r="D169" s="512" t="s">
        <v>3201</v>
      </c>
      <c r="E169" s="512">
        <v>3</v>
      </c>
      <c r="F169" s="512" t="s">
        <v>2445</v>
      </c>
      <c r="G169" s="512" t="s">
        <v>2446</v>
      </c>
      <c r="H169" s="513">
        <v>60</v>
      </c>
      <c r="I169" s="512" t="s">
        <v>1273</v>
      </c>
      <c r="J169" s="513" t="s">
        <v>2835</v>
      </c>
      <c r="K169" s="512" t="s">
        <v>2437</v>
      </c>
      <c r="L169" s="512" t="s">
        <v>2498</v>
      </c>
      <c r="M169" s="512">
        <v>12</v>
      </c>
      <c r="N169" s="512" t="s">
        <v>2511</v>
      </c>
      <c r="O169" s="512" t="s">
        <v>3202</v>
      </c>
      <c r="P169" s="512" t="s">
        <v>2513</v>
      </c>
      <c r="Q169" s="512">
        <v>11218</v>
      </c>
      <c r="R169" s="514"/>
    </row>
    <row r="170" spans="1:18" x14ac:dyDescent="0.4">
      <c r="A170" s="512" t="s">
        <v>3203</v>
      </c>
      <c r="B170" s="512" t="s">
        <v>3204</v>
      </c>
      <c r="C170" s="512" t="s">
        <v>1515</v>
      </c>
      <c r="D170" s="512" t="s">
        <v>3205</v>
      </c>
      <c r="E170" s="512">
        <v>3</v>
      </c>
      <c r="F170" s="512" t="s">
        <v>2445</v>
      </c>
      <c r="G170" s="512" t="s">
        <v>2446</v>
      </c>
      <c r="H170" s="513">
        <v>60</v>
      </c>
      <c r="I170" s="512" t="s">
        <v>1273</v>
      </c>
      <c r="J170" s="513" t="s">
        <v>2661</v>
      </c>
      <c r="K170" s="512" t="s">
        <v>2437</v>
      </c>
      <c r="L170" s="512" t="s">
        <v>2448</v>
      </c>
      <c r="M170" s="512">
        <v>6</v>
      </c>
      <c r="N170" s="512" t="s">
        <v>2449</v>
      </c>
      <c r="O170" s="512" t="s">
        <v>3206</v>
      </c>
      <c r="P170" s="512" t="s">
        <v>2451</v>
      </c>
      <c r="Q170" s="512">
        <v>11219</v>
      </c>
      <c r="R170" s="514"/>
    </row>
    <row r="171" spans="1:18" x14ac:dyDescent="0.4">
      <c r="A171" s="512" t="s">
        <v>3207</v>
      </c>
      <c r="B171" s="512" t="s">
        <v>3208</v>
      </c>
      <c r="C171" s="512" t="s">
        <v>1516</v>
      </c>
      <c r="D171" s="512" t="s">
        <v>3209</v>
      </c>
      <c r="E171" s="512">
        <v>3</v>
      </c>
      <c r="F171" s="512" t="s">
        <v>2445</v>
      </c>
      <c r="G171" s="512" t="s">
        <v>2446</v>
      </c>
      <c r="H171" s="513">
        <v>60</v>
      </c>
      <c r="I171" s="512" t="s">
        <v>1273</v>
      </c>
      <c r="J171" s="513" t="s">
        <v>2683</v>
      </c>
      <c r="K171" s="512" t="s">
        <v>2437</v>
      </c>
      <c r="L171" s="512" t="s">
        <v>2448</v>
      </c>
      <c r="M171" s="512">
        <v>6</v>
      </c>
      <c r="N171" s="512" t="s">
        <v>2449</v>
      </c>
      <c r="O171" s="512" t="s">
        <v>3210</v>
      </c>
      <c r="P171" s="512" t="s">
        <v>2451</v>
      </c>
      <c r="Q171" s="512">
        <v>11220</v>
      </c>
      <c r="R171" s="514"/>
    </row>
    <row r="172" spans="1:18" x14ac:dyDescent="0.4">
      <c r="A172" s="512" t="s">
        <v>3211</v>
      </c>
      <c r="B172" s="512" t="s">
        <v>3212</v>
      </c>
      <c r="C172" s="512" t="s">
        <v>2224</v>
      </c>
      <c r="D172" s="512" t="s">
        <v>3213</v>
      </c>
      <c r="E172" s="512">
        <v>3</v>
      </c>
      <c r="F172" s="512" t="s">
        <v>2445</v>
      </c>
      <c r="G172" s="512" t="s">
        <v>2446</v>
      </c>
      <c r="H172" s="513">
        <v>60</v>
      </c>
      <c r="I172" s="512" t="s">
        <v>1273</v>
      </c>
      <c r="J172" s="513" t="s">
        <v>2604</v>
      </c>
      <c r="K172" s="512" t="s">
        <v>2426</v>
      </c>
      <c r="L172" s="512" t="s">
        <v>2565</v>
      </c>
      <c r="M172" s="512">
        <v>2</v>
      </c>
      <c r="N172" s="512" t="s">
        <v>2605</v>
      </c>
      <c r="O172" s="512" t="s">
        <v>3214</v>
      </c>
      <c r="P172" s="512" t="s">
        <v>2568</v>
      </c>
      <c r="Q172" s="512">
        <v>40749</v>
      </c>
      <c r="R172" s="514"/>
    </row>
    <row r="173" spans="1:18" x14ac:dyDescent="0.4">
      <c r="A173" s="512" t="s">
        <v>3215</v>
      </c>
      <c r="B173" s="512" t="s">
        <v>3216</v>
      </c>
      <c r="C173" s="512" t="s">
        <v>1529</v>
      </c>
      <c r="D173" s="512" t="s">
        <v>1275</v>
      </c>
      <c r="E173" s="512">
        <v>3</v>
      </c>
      <c r="F173" s="512" t="s">
        <v>2434</v>
      </c>
      <c r="G173" s="512" t="s">
        <v>2435</v>
      </c>
      <c r="H173" s="513">
        <v>61</v>
      </c>
      <c r="I173" s="512" t="s">
        <v>1275</v>
      </c>
      <c r="J173" s="513" t="s">
        <v>2960</v>
      </c>
      <c r="K173" s="512" t="s">
        <v>2426</v>
      </c>
      <c r="L173" s="512" t="s">
        <v>2426</v>
      </c>
      <c r="M173" s="512">
        <v>16</v>
      </c>
      <c r="N173" s="512" t="s">
        <v>2889</v>
      </c>
      <c r="O173" s="512" t="s">
        <v>3217</v>
      </c>
      <c r="P173" s="512" t="s">
        <v>2767</v>
      </c>
      <c r="Q173" s="512">
        <v>10720</v>
      </c>
      <c r="R173" s="514"/>
    </row>
    <row r="174" spans="1:18" x14ac:dyDescent="0.4">
      <c r="A174" s="512" t="s">
        <v>3218</v>
      </c>
      <c r="B174" s="512" t="s">
        <v>3219</v>
      </c>
      <c r="C174" s="512" t="s">
        <v>1530</v>
      </c>
      <c r="D174" s="512" t="s">
        <v>3220</v>
      </c>
      <c r="E174" s="512">
        <v>3</v>
      </c>
      <c r="F174" s="512" t="s">
        <v>2445</v>
      </c>
      <c r="G174" s="512" t="s">
        <v>2446</v>
      </c>
      <c r="H174" s="513">
        <v>61</v>
      </c>
      <c r="I174" s="512" t="s">
        <v>1275</v>
      </c>
      <c r="J174" s="513" t="s">
        <v>3073</v>
      </c>
      <c r="K174" s="512" t="s">
        <v>2426</v>
      </c>
      <c r="L174" s="512" t="s">
        <v>2448</v>
      </c>
      <c r="M174" s="512">
        <v>6</v>
      </c>
      <c r="N174" s="512" t="s">
        <v>2449</v>
      </c>
      <c r="O174" s="512" t="s">
        <v>3221</v>
      </c>
      <c r="P174" s="512" t="s">
        <v>2451</v>
      </c>
      <c r="Q174" s="512">
        <v>11221</v>
      </c>
      <c r="R174" s="514"/>
    </row>
    <row r="175" spans="1:18" x14ac:dyDescent="0.4">
      <c r="A175" s="512" t="s">
        <v>3222</v>
      </c>
      <c r="B175" s="512" t="s">
        <v>3223</v>
      </c>
      <c r="C175" s="512" t="s">
        <v>1531</v>
      </c>
      <c r="D175" s="512" t="s">
        <v>3224</v>
      </c>
      <c r="E175" s="512">
        <v>3</v>
      </c>
      <c r="F175" s="512" t="s">
        <v>2445</v>
      </c>
      <c r="G175" s="512" t="s">
        <v>2446</v>
      </c>
      <c r="H175" s="513">
        <v>61</v>
      </c>
      <c r="I175" s="512" t="s">
        <v>1275</v>
      </c>
      <c r="J175" s="513" t="s">
        <v>2578</v>
      </c>
      <c r="K175" s="512" t="s">
        <v>2426</v>
      </c>
      <c r="L175" s="512" t="s">
        <v>2448</v>
      </c>
      <c r="M175" s="512">
        <v>5</v>
      </c>
      <c r="N175" s="512" t="s">
        <v>2449</v>
      </c>
      <c r="O175" s="512" t="s">
        <v>3225</v>
      </c>
      <c r="P175" s="512" t="s">
        <v>2477</v>
      </c>
      <c r="Q175" s="512">
        <v>11222</v>
      </c>
      <c r="R175" s="514"/>
    </row>
    <row r="176" spans="1:18" x14ac:dyDescent="0.4">
      <c r="A176" s="512" t="s">
        <v>3226</v>
      </c>
      <c r="B176" s="512" t="s">
        <v>3227</v>
      </c>
      <c r="C176" s="512" t="s">
        <v>1532</v>
      </c>
      <c r="D176" s="512" t="s">
        <v>3228</v>
      </c>
      <c r="E176" s="512">
        <v>3</v>
      </c>
      <c r="F176" s="512" t="s">
        <v>2445</v>
      </c>
      <c r="G176" s="512" t="s">
        <v>2446</v>
      </c>
      <c r="H176" s="513">
        <v>61</v>
      </c>
      <c r="I176" s="512" t="s">
        <v>1275</v>
      </c>
      <c r="J176" s="513" t="s">
        <v>3073</v>
      </c>
      <c r="K176" s="512" t="s">
        <v>2426</v>
      </c>
      <c r="L176" s="512" t="s">
        <v>2456</v>
      </c>
      <c r="M176" s="512">
        <v>9</v>
      </c>
      <c r="N176" s="512" t="s">
        <v>2696</v>
      </c>
      <c r="O176" s="512" t="s">
        <v>3229</v>
      </c>
      <c r="P176" s="512" t="s">
        <v>2519</v>
      </c>
      <c r="Q176" s="512">
        <v>11223</v>
      </c>
      <c r="R176" s="514"/>
    </row>
    <row r="177" spans="1:18" x14ac:dyDescent="0.4">
      <c r="A177" s="512" t="s">
        <v>3230</v>
      </c>
      <c r="B177" s="512" t="s">
        <v>3231</v>
      </c>
      <c r="C177" s="512" t="s">
        <v>1533</v>
      </c>
      <c r="D177" s="512" t="s">
        <v>3232</v>
      </c>
      <c r="E177" s="512">
        <v>3</v>
      </c>
      <c r="F177" s="512" t="s">
        <v>2445</v>
      </c>
      <c r="G177" s="512" t="s">
        <v>2446</v>
      </c>
      <c r="H177" s="513">
        <v>61</v>
      </c>
      <c r="I177" s="512" t="s">
        <v>1275</v>
      </c>
      <c r="J177" s="513" t="s">
        <v>2564</v>
      </c>
      <c r="K177" s="512" t="s">
        <v>2426</v>
      </c>
      <c r="L177" s="512" t="s">
        <v>2565</v>
      </c>
      <c r="M177" s="512">
        <v>2</v>
      </c>
      <c r="N177" s="512" t="s">
        <v>2605</v>
      </c>
      <c r="O177" s="512" t="s">
        <v>3233</v>
      </c>
      <c r="P177" s="512" t="s">
        <v>2568</v>
      </c>
      <c r="Q177" s="512">
        <v>11224</v>
      </c>
      <c r="R177" s="514"/>
    </row>
    <row r="178" spans="1:18" x14ac:dyDescent="0.4">
      <c r="A178" s="512" t="s">
        <v>3234</v>
      </c>
      <c r="B178" s="512" t="s">
        <v>3235</v>
      </c>
      <c r="C178" s="512" t="s">
        <v>1534</v>
      </c>
      <c r="D178" s="512" t="s">
        <v>3236</v>
      </c>
      <c r="E178" s="512">
        <v>3</v>
      </c>
      <c r="F178" s="512" t="s">
        <v>2445</v>
      </c>
      <c r="G178" s="512" t="s">
        <v>2446</v>
      </c>
      <c r="H178" s="513">
        <v>61</v>
      </c>
      <c r="I178" s="512" t="s">
        <v>1275</v>
      </c>
      <c r="J178" s="513" t="s">
        <v>2640</v>
      </c>
      <c r="K178" s="512" t="s">
        <v>2426</v>
      </c>
      <c r="L178" s="512" t="s">
        <v>2448</v>
      </c>
      <c r="M178" s="512">
        <v>6</v>
      </c>
      <c r="N178" s="512" t="s">
        <v>2464</v>
      </c>
      <c r="O178" s="512" t="s">
        <v>3237</v>
      </c>
      <c r="P178" s="512" t="s">
        <v>2451</v>
      </c>
      <c r="Q178" s="512">
        <v>11225</v>
      </c>
      <c r="R178" s="514"/>
    </row>
    <row r="179" spans="1:18" x14ac:dyDescent="0.4">
      <c r="A179" s="512" t="s">
        <v>3238</v>
      </c>
      <c r="B179" s="512" t="s">
        <v>3239</v>
      </c>
      <c r="C179" s="512" t="s">
        <v>1535</v>
      </c>
      <c r="D179" s="512" t="s">
        <v>3240</v>
      </c>
      <c r="E179" s="512">
        <v>3</v>
      </c>
      <c r="F179" s="512" t="s">
        <v>2445</v>
      </c>
      <c r="G179" s="512" t="s">
        <v>2446</v>
      </c>
      <c r="H179" s="513">
        <v>61</v>
      </c>
      <c r="I179" s="512" t="s">
        <v>1275</v>
      </c>
      <c r="J179" s="513" t="s">
        <v>2463</v>
      </c>
      <c r="K179" s="512" t="s">
        <v>2426</v>
      </c>
      <c r="L179" s="512" t="s">
        <v>2448</v>
      </c>
      <c r="M179" s="512">
        <v>6</v>
      </c>
      <c r="N179" s="512" t="s">
        <v>2449</v>
      </c>
      <c r="O179" s="512" t="s">
        <v>3241</v>
      </c>
      <c r="P179" s="512" t="s">
        <v>2451</v>
      </c>
      <c r="Q179" s="512">
        <v>11226</v>
      </c>
      <c r="R179" s="514"/>
    </row>
    <row r="180" spans="1:18" x14ac:dyDescent="0.4">
      <c r="A180" s="512" t="s">
        <v>3242</v>
      </c>
      <c r="B180" s="512" t="s">
        <v>3243</v>
      </c>
      <c r="C180" s="512" t="s">
        <v>1536</v>
      </c>
      <c r="D180" s="512" t="s">
        <v>3244</v>
      </c>
      <c r="E180" s="512">
        <v>3</v>
      </c>
      <c r="F180" s="512" t="s">
        <v>2445</v>
      </c>
      <c r="G180" s="512" t="s">
        <v>2446</v>
      </c>
      <c r="H180" s="513">
        <v>61</v>
      </c>
      <c r="I180" s="512" t="s">
        <v>1275</v>
      </c>
      <c r="J180" s="513" t="s">
        <v>2505</v>
      </c>
      <c r="K180" s="512" t="s">
        <v>2426</v>
      </c>
      <c r="L180" s="512" t="s">
        <v>2448</v>
      </c>
      <c r="M180" s="512">
        <v>5</v>
      </c>
      <c r="N180" s="512" t="s">
        <v>2475</v>
      </c>
      <c r="O180" s="512" t="s">
        <v>3245</v>
      </c>
      <c r="P180" s="512" t="s">
        <v>2477</v>
      </c>
      <c r="Q180" s="512">
        <v>11227</v>
      </c>
      <c r="R180" s="514"/>
    </row>
    <row r="181" spans="1:18" x14ac:dyDescent="0.4">
      <c r="A181" s="512" t="s">
        <v>3246</v>
      </c>
      <c r="B181" s="512" t="s">
        <v>3247</v>
      </c>
      <c r="C181" s="512" t="s">
        <v>1484</v>
      </c>
      <c r="D181" s="512" t="s">
        <v>1271</v>
      </c>
      <c r="E181" s="512">
        <v>3</v>
      </c>
      <c r="F181" s="512" t="s">
        <v>2434</v>
      </c>
      <c r="G181" s="512" t="s">
        <v>2435</v>
      </c>
      <c r="H181" s="513">
        <v>62</v>
      </c>
      <c r="I181" s="512" t="s">
        <v>1271</v>
      </c>
      <c r="J181" s="513" t="s">
        <v>3248</v>
      </c>
      <c r="K181" s="512" t="s">
        <v>2437</v>
      </c>
      <c r="L181" s="512" t="s">
        <v>2426</v>
      </c>
      <c r="M181" s="512">
        <v>17</v>
      </c>
      <c r="N181" s="512" t="s">
        <v>2572</v>
      </c>
      <c r="O181" s="512" t="s">
        <v>3249</v>
      </c>
      <c r="P181" s="512" t="s">
        <v>2574</v>
      </c>
      <c r="Q181" s="512">
        <v>10721</v>
      </c>
      <c r="R181" s="514"/>
    </row>
    <row r="182" spans="1:18" x14ac:dyDescent="0.4">
      <c r="A182" s="512" t="s">
        <v>3250</v>
      </c>
      <c r="B182" s="512" t="s">
        <v>3251</v>
      </c>
      <c r="C182" s="512" t="s">
        <v>1485</v>
      </c>
      <c r="D182" s="512" t="s">
        <v>3252</v>
      </c>
      <c r="E182" s="512">
        <v>3</v>
      </c>
      <c r="F182" s="512" t="s">
        <v>2445</v>
      </c>
      <c r="G182" s="512" t="s">
        <v>2446</v>
      </c>
      <c r="H182" s="513">
        <v>62</v>
      </c>
      <c r="I182" s="512" t="s">
        <v>1271</v>
      </c>
      <c r="J182" s="513" t="s">
        <v>2564</v>
      </c>
      <c r="K182" s="512" t="s">
        <v>2437</v>
      </c>
      <c r="L182" s="512" t="s">
        <v>2565</v>
      </c>
      <c r="M182" s="512">
        <v>2</v>
      </c>
      <c r="N182" s="512" t="s">
        <v>2761</v>
      </c>
      <c r="O182" s="512" t="s">
        <v>3253</v>
      </c>
      <c r="P182" s="512" t="s">
        <v>2568</v>
      </c>
      <c r="Q182" s="512">
        <v>11228</v>
      </c>
      <c r="R182" s="514"/>
    </row>
    <row r="183" spans="1:18" x14ac:dyDescent="0.4">
      <c r="A183" s="512" t="s">
        <v>3254</v>
      </c>
      <c r="B183" s="512" t="s">
        <v>3255</v>
      </c>
      <c r="C183" s="512" t="s">
        <v>1486</v>
      </c>
      <c r="D183" s="512" t="s">
        <v>3256</v>
      </c>
      <c r="E183" s="512">
        <v>3</v>
      </c>
      <c r="F183" s="512" t="s">
        <v>2445</v>
      </c>
      <c r="G183" s="512" t="s">
        <v>2446</v>
      </c>
      <c r="H183" s="513">
        <v>62</v>
      </c>
      <c r="I183" s="512" t="s">
        <v>1271</v>
      </c>
      <c r="J183" s="513" t="s">
        <v>3257</v>
      </c>
      <c r="K183" s="512" t="s">
        <v>2437</v>
      </c>
      <c r="L183" s="512" t="s">
        <v>2448</v>
      </c>
      <c r="M183" s="512">
        <v>6</v>
      </c>
      <c r="N183" s="512" t="s">
        <v>2449</v>
      </c>
      <c r="O183" s="512" t="s">
        <v>3258</v>
      </c>
      <c r="P183" s="512" t="s">
        <v>2451</v>
      </c>
      <c r="Q183" s="512">
        <v>11229</v>
      </c>
      <c r="R183" s="514"/>
    </row>
    <row r="184" spans="1:18" x14ac:dyDescent="0.4">
      <c r="A184" s="512" t="s">
        <v>3259</v>
      </c>
      <c r="B184" s="512" t="s">
        <v>3260</v>
      </c>
      <c r="C184" s="512" t="s">
        <v>1487</v>
      </c>
      <c r="D184" s="512" t="s">
        <v>3261</v>
      </c>
      <c r="E184" s="512">
        <v>3</v>
      </c>
      <c r="F184" s="512" t="s">
        <v>2445</v>
      </c>
      <c r="G184" s="512" t="s">
        <v>2446</v>
      </c>
      <c r="H184" s="513">
        <v>62</v>
      </c>
      <c r="I184" s="512" t="s">
        <v>1271</v>
      </c>
      <c r="J184" s="513" t="s">
        <v>2463</v>
      </c>
      <c r="K184" s="512" t="s">
        <v>2437</v>
      </c>
      <c r="L184" s="512" t="s">
        <v>2448</v>
      </c>
      <c r="M184" s="512">
        <v>6</v>
      </c>
      <c r="N184" s="512" t="s">
        <v>2464</v>
      </c>
      <c r="O184" s="512" t="s">
        <v>3262</v>
      </c>
      <c r="P184" s="512" t="s">
        <v>2451</v>
      </c>
      <c r="Q184" s="512">
        <v>11230</v>
      </c>
      <c r="R184" s="514"/>
    </row>
    <row r="185" spans="1:18" x14ac:dyDescent="0.4">
      <c r="A185" s="512" t="s">
        <v>3263</v>
      </c>
      <c r="B185" s="512" t="s">
        <v>3264</v>
      </c>
      <c r="C185" s="512" t="s">
        <v>1488</v>
      </c>
      <c r="D185" s="512" t="s">
        <v>3265</v>
      </c>
      <c r="E185" s="512">
        <v>3</v>
      </c>
      <c r="F185" s="512" t="s">
        <v>2445</v>
      </c>
      <c r="G185" s="512" t="s">
        <v>2446</v>
      </c>
      <c r="H185" s="513">
        <v>62</v>
      </c>
      <c r="I185" s="512" t="s">
        <v>1271</v>
      </c>
      <c r="J185" s="513" t="s">
        <v>3177</v>
      </c>
      <c r="K185" s="512" t="s">
        <v>2437</v>
      </c>
      <c r="L185" s="512" t="s">
        <v>2498</v>
      </c>
      <c r="M185" s="512">
        <v>12</v>
      </c>
      <c r="N185" s="512" t="s">
        <v>2511</v>
      </c>
      <c r="O185" s="512" t="s">
        <v>3266</v>
      </c>
      <c r="P185" s="512" t="s">
        <v>2513</v>
      </c>
      <c r="Q185" s="512">
        <v>11231</v>
      </c>
      <c r="R185" s="514"/>
    </row>
    <row r="186" spans="1:18" x14ac:dyDescent="0.4">
      <c r="A186" s="512" t="s">
        <v>3267</v>
      </c>
      <c r="B186" s="512" t="s">
        <v>3268</v>
      </c>
      <c r="C186" s="512" t="s">
        <v>1489</v>
      </c>
      <c r="D186" s="512" t="s">
        <v>3269</v>
      </c>
      <c r="E186" s="512">
        <v>3</v>
      </c>
      <c r="F186" s="512" t="s">
        <v>2445</v>
      </c>
      <c r="G186" s="512" t="s">
        <v>2446</v>
      </c>
      <c r="H186" s="513">
        <v>62</v>
      </c>
      <c r="I186" s="512" t="s">
        <v>1271</v>
      </c>
      <c r="J186" s="513" t="s">
        <v>3270</v>
      </c>
      <c r="K186" s="512" t="s">
        <v>2437</v>
      </c>
      <c r="L186" s="512" t="s">
        <v>2456</v>
      </c>
      <c r="M186" s="512">
        <v>9</v>
      </c>
      <c r="N186" s="512" t="s">
        <v>2457</v>
      </c>
      <c r="O186" s="512" t="s">
        <v>3271</v>
      </c>
      <c r="P186" s="512" t="s">
        <v>2519</v>
      </c>
      <c r="Q186" s="512">
        <v>11232</v>
      </c>
      <c r="R186" s="514"/>
    </row>
    <row r="187" spans="1:18" x14ac:dyDescent="0.4">
      <c r="A187" s="512" t="s">
        <v>3272</v>
      </c>
      <c r="B187" s="512" t="s">
        <v>3273</v>
      </c>
      <c r="C187" s="512" t="s">
        <v>1490</v>
      </c>
      <c r="D187" s="512" t="s">
        <v>3274</v>
      </c>
      <c r="E187" s="512">
        <v>3</v>
      </c>
      <c r="F187" s="512" t="s">
        <v>2445</v>
      </c>
      <c r="G187" s="512" t="s">
        <v>2446</v>
      </c>
      <c r="H187" s="513">
        <v>62</v>
      </c>
      <c r="I187" s="512" t="s">
        <v>1271</v>
      </c>
      <c r="J187" s="513" t="s">
        <v>2463</v>
      </c>
      <c r="K187" s="512" t="s">
        <v>2437</v>
      </c>
      <c r="L187" s="512" t="s">
        <v>2448</v>
      </c>
      <c r="M187" s="512">
        <v>6</v>
      </c>
      <c r="N187" s="512" t="s">
        <v>2464</v>
      </c>
      <c r="O187" s="512" t="s">
        <v>3275</v>
      </c>
      <c r="P187" s="512" t="s">
        <v>2451</v>
      </c>
      <c r="Q187" s="512">
        <v>11233</v>
      </c>
      <c r="R187" s="514"/>
    </row>
    <row r="188" spans="1:18" x14ac:dyDescent="0.4">
      <c r="A188" s="512" t="s">
        <v>3276</v>
      </c>
      <c r="B188" s="512" t="s">
        <v>3277</v>
      </c>
      <c r="C188" s="512" t="s">
        <v>1491</v>
      </c>
      <c r="D188" s="512" t="s">
        <v>3278</v>
      </c>
      <c r="E188" s="512">
        <v>3</v>
      </c>
      <c r="F188" s="512" t="s">
        <v>2445</v>
      </c>
      <c r="G188" s="512" t="s">
        <v>2446</v>
      </c>
      <c r="H188" s="513">
        <v>62</v>
      </c>
      <c r="I188" s="512" t="s">
        <v>1271</v>
      </c>
      <c r="J188" s="513" t="s">
        <v>2505</v>
      </c>
      <c r="K188" s="512" t="s">
        <v>2437</v>
      </c>
      <c r="L188" s="512" t="s">
        <v>2448</v>
      </c>
      <c r="M188" s="512">
        <v>5</v>
      </c>
      <c r="N188" s="512" t="s">
        <v>2449</v>
      </c>
      <c r="O188" s="512" t="s">
        <v>3279</v>
      </c>
      <c r="P188" s="512" t="s">
        <v>2477</v>
      </c>
      <c r="Q188" s="512">
        <v>11234</v>
      </c>
      <c r="R188" s="514"/>
    </row>
    <row r="189" spans="1:18" x14ac:dyDescent="0.4">
      <c r="A189" s="512" t="s">
        <v>3280</v>
      </c>
      <c r="B189" s="512" t="s">
        <v>3281</v>
      </c>
      <c r="C189" s="512" t="s">
        <v>1492</v>
      </c>
      <c r="D189" s="512" t="s">
        <v>3282</v>
      </c>
      <c r="E189" s="512">
        <v>3</v>
      </c>
      <c r="F189" s="512" t="s">
        <v>2445</v>
      </c>
      <c r="G189" s="512" t="s">
        <v>2446</v>
      </c>
      <c r="H189" s="513">
        <v>62</v>
      </c>
      <c r="I189" s="512" t="s">
        <v>1271</v>
      </c>
      <c r="J189" s="513" t="s">
        <v>2661</v>
      </c>
      <c r="K189" s="512" t="s">
        <v>2437</v>
      </c>
      <c r="L189" s="512" t="s">
        <v>2448</v>
      </c>
      <c r="M189" s="512">
        <v>5</v>
      </c>
      <c r="N189" s="512" t="s">
        <v>2475</v>
      </c>
      <c r="O189" s="512" t="s">
        <v>3283</v>
      </c>
      <c r="P189" s="512" t="s">
        <v>2477</v>
      </c>
      <c r="Q189" s="512">
        <v>11235</v>
      </c>
      <c r="R189" s="514"/>
    </row>
    <row r="190" spans="1:18" x14ac:dyDescent="0.4">
      <c r="A190" s="512" t="s">
        <v>3284</v>
      </c>
      <c r="B190" s="512" t="s">
        <v>3285</v>
      </c>
      <c r="C190" s="512" t="s">
        <v>1493</v>
      </c>
      <c r="D190" s="512" t="s">
        <v>3286</v>
      </c>
      <c r="E190" s="512">
        <v>3</v>
      </c>
      <c r="F190" s="512" t="s">
        <v>2445</v>
      </c>
      <c r="G190" s="512" t="s">
        <v>2446</v>
      </c>
      <c r="H190" s="513">
        <v>62</v>
      </c>
      <c r="I190" s="512" t="s">
        <v>1271</v>
      </c>
      <c r="J190" s="513" t="s">
        <v>2683</v>
      </c>
      <c r="K190" s="512" t="s">
        <v>2437</v>
      </c>
      <c r="L190" s="512" t="s">
        <v>2448</v>
      </c>
      <c r="M190" s="512">
        <v>5</v>
      </c>
      <c r="N190" s="512" t="s">
        <v>2449</v>
      </c>
      <c r="O190" s="512" t="s">
        <v>3287</v>
      </c>
      <c r="P190" s="512" t="s">
        <v>2477</v>
      </c>
      <c r="Q190" s="512">
        <v>11236</v>
      </c>
      <c r="R190" s="514"/>
    </row>
    <row r="191" spans="1:18" x14ac:dyDescent="0.4">
      <c r="A191" s="512" t="s">
        <v>3288</v>
      </c>
      <c r="B191" s="512" t="s">
        <v>3289</v>
      </c>
      <c r="C191" s="512" t="s">
        <v>1494</v>
      </c>
      <c r="D191" s="512" t="s">
        <v>3290</v>
      </c>
      <c r="E191" s="512">
        <v>3</v>
      </c>
      <c r="F191" s="512" t="s">
        <v>2445</v>
      </c>
      <c r="G191" s="512" t="s">
        <v>2446</v>
      </c>
      <c r="H191" s="513">
        <v>62</v>
      </c>
      <c r="I191" s="512" t="s">
        <v>1271</v>
      </c>
      <c r="J191" s="513" t="s">
        <v>2505</v>
      </c>
      <c r="K191" s="512" t="s">
        <v>2437</v>
      </c>
      <c r="L191" s="512" t="s">
        <v>2448</v>
      </c>
      <c r="M191" s="512">
        <v>5</v>
      </c>
      <c r="N191" s="512" t="s">
        <v>2475</v>
      </c>
      <c r="O191" s="512" t="s">
        <v>3291</v>
      </c>
      <c r="P191" s="512" t="s">
        <v>2477</v>
      </c>
      <c r="Q191" s="512">
        <v>14135</v>
      </c>
      <c r="R191" s="514"/>
    </row>
    <row r="192" spans="1:18" x14ac:dyDescent="0.4">
      <c r="A192" s="512" t="s">
        <v>3292</v>
      </c>
      <c r="B192" s="512" t="s">
        <v>3293</v>
      </c>
      <c r="C192" s="512" t="s">
        <v>2221</v>
      </c>
      <c r="D192" s="512" t="s">
        <v>1495</v>
      </c>
      <c r="E192" s="512">
        <v>3</v>
      </c>
      <c r="F192" s="512" t="s">
        <v>2445</v>
      </c>
      <c r="G192" s="512" t="s">
        <v>2446</v>
      </c>
      <c r="H192" s="513">
        <v>62</v>
      </c>
      <c r="I192" s="512" t="s">
        <v>1271</v>
      </c>
      <c r="J192" s="513" t="s">
        <v>2604</v>
      </c>
      <c r="K192" s="512" t="s">
        <v>2426</v>
      </c>
      <c r="L192" s="512" t="s">
        <v>2565</v>
      </c>
      <c r="M192" s="512">
        <v>3</v>
      </c>
      <c r="N192" s="512" t="s">
        <v>2761</v>
      </c>
      <c r="O192" s="512" t="s">
        <v>3294</v>
      </c>
      <c r="P192" s="512" t="s">
        <v>3153</v>
      </c>
      <c r="Q192" s="512">
        <v>28010</v>
      </c>
      <c r="R192" s="514"/>
    </row>
    <row r="193" spans="1:18" x14ac:dyDescent="0.4">
      <c r="A193" s="512" t="s">
        <v>3295</v>
      </c>
      <c r="B193" s="512" t="s">
        <v>3296</v>
      </c>
      <c r="C193" s="512" t="s">
        <v>1517</v>
      </c>
      <c r="D193" s="512" t="s">
        <v>1274</v>
      </c>
      <c r="E193" s="512">
        <v>3</v>
      </c>
      <c r="F193" s="512" t="s">
        <v>2434</v>
      </c>
      <c r="G193" s="512" t="s">
        <v>2435</v>
      </c>
      <c r="H193" s="513">
        <v>66</v>
      </c>
      <c r="I193" s="512" t="s">
        <v>1274</v>
      </c>
      <c r="J193" s="513" t="s">
        <v>3297</v>
      </c>
      <c r="K193" s="512" t="s">
        <v>2437</v>
      </c>
      <c r="L193" s="512" t="s">
        <v>2426</v>
      </c>
      <c r="M193" s="512">
        <v>17</v>
      </c>
      <c r="N193" s="512" t="s">
        <v>2572</v>
      </c>
      <c r="O193" s="512" t="s">
        <v>3298</v>
      </c>
      <c r="P193" s="512" t="s">
        <v>2574</v>
      </c>
      <c r="Q193" s="512">
        <v>10726</v>
      </c>
      <c r="R193" s="514"/>
    </row>
    <row r="194" spans="1:18" x14ac:dyDescent="0.4">
      <c r="A194" s="512" t="s">
        <v>3299</v>
      </c>
      <c r="B194" s="512" t="s">
        <v>3300</v>
      </c>
      <c r="C194" s="512" t="s">
        <v>1518</v>
      </c>
      <c r="D194" s="512" t="s">
        <v>3301</v>
      </c>
      <c r="E194" s="512">
        <v>3</v>
      </c>
      <c r="F194" s="512" t="s">
        <v>2445</v>
      </c>
      <c r="G194" s="512" t="s">
        <v>2446</v>
      </c>
      <c r="H194" s="513">
        <v>66</v>
      </c>
      <c r="I194" s="512" t="s">
        <v>1274</v>
      </c>
      <c r="J194" s="513" t="s">
        <v>2678</v>
      </c>
      <c r="K194" s="512" t="s">
        <v>2437</v>
      </c>
      <c r="L194" s="512" t="s">
        <v>2448</v>
      </c>
      <c r="M194" s="512">
        <v>5</v>
      </c>
      <c r="N194" s="512" t="s">
        <v>2475</v>
      </c>
      <c r="O194" s="512" t="s">
        <v>3302</v>
      </c>
      <c r="P194" s="512" t="s">
        <v>2477</v>
      </c>
      <c r="Q194" s="512">
        <v>11258</v>
      </c>
      <c r="R194" s="514"/>
    </row>
    <row r="195" spans="1:18" x14ac:dyDescent="0.4">
      <c r="A195" s="512" t="s">
        <v>3303</v>
      </c>
      <c r="B195" s="512" t="s">
        <v>3304</v>
      </c>
      <c r="C195" s="512" t="s">
        <v>1519</v>
      </c>
      <c r="D195" s="512" t="s">
        <v>3305</v>
      </c>
      <c r="E195" s="512">
        <v>3</v>
      </c>
      <c r="F195" s="512" t="s">
        <v>2445</v>
      </c>
      <c r="G195" s="512" t="s">
        <v>2446</v>
      </c>
      <c r="H195" s="513">
        <v>66</v>
      </c>
      <c r="I195" s="512" t="s">
        <v>1274</v>
      </c>
      <c r="J195" s="513" t="s">
        <v>2474</v>
      </c>
      <c r="K195" s="512" t="s">
        <v>2437</v>
      </c>
      <c r="L195" s="512" t="s">
        <v>2448</v>
      </c>
      <c r="M195" s="512">
        <v>6</v>
      </c>
      <c r="N195" s="512" t="s">
        <v>2449</v>
      </c>
      <c r="O195" s="512" t="s">
        <v>3306</v>
      </c>
      <c r="P195" s="512" t="s">
        <v>2451</v>
      </c>
      <c r="Q195" s="512">
        <v>11259</v>
      </c>
      <c r="R195" s="514"/>
    </row>
    <row r="196" spans="1:18" x14ac:dyDescent="0.4">
      <c r="A196" s="512" t="s">
        <v>3307</v>
      </c>
      <c r="B196" s="512" t="s">
        <v>3308</v>
      </c>
      <c r="C196" s="512" t="s">
        <v>1520</v>
      </c>
      <c r="D196" s="512" t="s">
        <v>3309</v>
      </c>
      <c r="E196" s="512">
        <v>3</v>
      </c>
      <c r="F196" s="512" t="s">
        <v>2445</v>
      </c>
      <c r="G196" s="512" t="s">
        <v>2446</v>
      </c>
      <c r="H196" s="513">
        <v>66</v>
      </c>
      <c r="I196" s="512" t="s">
        <v>1274</v>
      </c>
      <c r="J196" s="513" t="s">
        <v>2523</v>
      </c>
      <c r="K196" s="512" t="s">
        <v>2437</v>
      </c>
      <c r="L196" s="512" t="s">
        <v>2498</v>
      </c>
      <c r="M196" s="512">
        <v>12</v>
      </c>
      <c r="N196" s="512" t="s">
        <v>2511</v>
      </c>
      <c r="O196" s="512" t="s">
        <v>3310</v>
      </c>
      <c r="P196" s="512" t="s">
        <v>2513</v>
      </c>
      <c r="Q196" s="512">
        <v>11260</v>
      </c>
      <c r="R196" s="514"/>
    </row>
    <row r="197" spans="1:18" x14ac:dyDescent="0.4">
      <c r="A197" s="512" t="s">
        <v>3311</v>
      </c>
      <c r="B197" s="512" t="s">
        <v>3312</v>
      </c>
      <c r="C197" s="512" t="s">
        <v>1521</v>
      </c>
      <c r="D197" s="512" t="s">
        <v>3313</v>
      </c>
      <c r="E197" s="512">
        <v>3</v>
      </c>
      <c r="F197" s="512" t="s">
        <v>2445</v>
      </c>
      <c r="G197" s="512" t="s">
        <v>2446</v>
      </c>
      <c r="H197" s="513">
        <v>66</v>
      </c>
      <c r="I197" s="512" t="s">
        <v>1274</v>
      </c>
      <c r="J197" s="513" t="s">
        <v>2546</v>
      </c>
      <c r="K197" s="512" t="s">
        <v>2437</v>
      </c>
      <c r="L197" s="512" t="s">
        <v>2448</v>
      </c>
      <c r="M197" s="512">
        <v>6</v>
      </c>
      <c r="N197" s="512" t="s">
        <v>2464</v>
      </c>
      <c r="O197" s="512" t="s">
        <v>3314</v>
      </c>
      <c r="P197" s="512" t="s">
        <v>2451</v>
      </c>
      <c r="Q197" s="512">
        <v>11261</v>
      </c>
      <c r="R197" s="514"/>
    </row>
    <row r="198" spans="1:18" x14ac:dyDescent="0.4">
      <c r="A198" s="512" t="s">
        <v>3315</v>
      </c>
      <c r="B198" s="512" t="s">
        <v>3316</v>
      </c>
      <c r="C198" s="512" t="s">
        <v>1522</v>
      </c>
      <c r="D198" s="512" t="s">
        <v>3317</v>
      </c>
      <c r="E198" s="512">
        <v>3</v>
      </c>
      <c r="F198" s="512" t="s">
        <v>2445</v>
      </c>
      <c r="G198" s="512" t="s">
        <v>2446</v>
      </c>
      <c r="H198" s="513">
        <v>66</v>
      </c>
      <c r="I198" s="512" t="s">
        <v>1274</v>
      </c>
      <c r="J198" s="513" t="s">
        <v>2678</v>
      </c>
      <c r="K198" s="512" t="s">
        <v>2437</v>
      </c>
      <c r="L198" s="512" t="s">
        <v>2448</v>
      </c>
      <c r="M198" s="512">
        <v>6</v>
      </c>
      <c r="N198" s="512" t="s">
        <v>2449</v>
      </c>
      <c r="O198" s="512" t="s">
        <v>3318</v>
      </c>
      <c r="P198" s="512" t="s">
        <v>2451</v>
      </c>
      <c r="Q198" s="512">
        <v>11262</v>
      </c>
      <c r="R198" s="514"/>
    </row>
    <row r="199" spans="1:18" x14ac:dyDescent="0.4">
      <c r="A199" s="512" t="s">
        <v>3319</v>
      </c>
      <c r="B199" s="512" t="s">
        <v>3320</v>
      </c>
      <c r="C199" s="512" t="s">
        <v>1523</v>
      </c>
      <c r="D199" s="512" t="s">
        <v>3321</v>
      </c>
      <c r="E199" s="512">
        <v>3</v>
      </c>
      <c r="F199" s="512" t="s">
        <v>2445</v>
      </c>
      <c r="G199" s="512" t="s">
        <v>2446</v>
      </c>
      <c r="H199" s="513">
        <v>66</v>
      </c>
      <c r="I199" s="512" t="s">
        <v>1274</v>
      </c>
      <c r="J199" s="513" t="s">
        <v>3322</v>
      </c>
      <c r="K199" s="512" t="s">
        <v>2437</v>
      </c>
      <c r="L199" s="512" t="s">
        <v>2448</v>
      </c>
      <c r="M199" s="512">
        <v>6</v>
      </c>
      <c r="N199" s="512" t="s">
        <v>2449</v>
      </c>
      <c r="O199" s="512" t="s">
        <v>3323</v>
      </c>
      <c r="P199" s="512" t="s">
        <v>2451</v>
      </c>
      <c r="Q199" s="512">
        <v>11263</v>
      </c>
      <c r="R199" s="514"/>
    </row>
    <row r="200" spans="1:18" x14ac:dyDescent="0.4">
      <c r="A200" s="512" t="s">
        <v>3324</v>
      </c>
      <c r="B200" s="512" t="s">
        <v>3325</v>
      </c>
      <c r="C200" s="512" t="s">
        <v>1524</v>
      </c>
      <c r="D200" s="512" t="s">
        <v>3326</v>
      </c>
      <c r="E200" s="512">
        <v>3</v>
      </c>
      <c r="F200" s="512" t="s">
        <v>2445</v>
      </c>
      <c r="G200" s="512" t="s">
        <v>2446</v>
      </c>
      <c r="H200" s="513">
        <v>66</v>
      </c>
      <c r="I200" s="512" t="s">
        <v>1274</v>
      </c>
      <c r="J200" s="513" t="s">
        <v>3327</v>
      </c>
      <c r="K200" s="512" t="s">
        <v>2437</v>
      </c>
      <c r="L200" s="512" t="s">
        <v>2498</v>
      </c>
      <c r="M200" s="512">
        <v>13</v>
      </c>
      <c r="N200" s="512" t="s">
        <v>2499</v>
      </c>
      <c r="O200" s="512" t="s">
        <v>3328</v>
      </c>
      <c r="P200" s="512" t="s">
        <v>2501</v>
      </c>
      <c r="Q200" s="512">
        <v>11456</v>
      </c>
      <c r="R200" s="514"/>
    </row>
    <row r="201" spans="1:18" x14ac:dyDescent="0.4">
      <c r="A201" s="512" t="s">
        <v>3329</v>
      </c>
      <c r="B201" s="512" t="s">
        <v>3330</v>
      </c>
      <c r="C201" s="512" t="s">
        <v>1525</v>
      </c>
      <c r="D201" s="512" t="s">
        <v>3331</v>
      </c>
      <c r="E201" s="512">
        <v>3</v>
      </c>
      <c r="F201" s="512" t="s">
        <v>2445</v>
      </c>
      <c r="G201" s="512" t="s">
        <v>2446</v>
      </c>
      <c r="H201" s="513">
        <v>66</v>
      </c>
      <c r="I201" s="512" t="s">
        <v>1274</v>
      </c>
      <c r="J201" s="513" t="s">
        <v>2661</v>
      </c>
      <c r="K201" s="512" t="s">
        <v>2437</v>
      </c>
      <c r="L201" s="512" t="s">
        <v>2448</v>
      </c>
      <c r="M201" s="512">
        <v>5</v>
      </c>
      <c r="N201" s="512" t="s">
        <v>2449</v>
      </c>
      <c r="O201" s="512" t="s">
        <v>3332</v>
      </c>
      <c r="P201" s="512" t="s">
        <v>2477</v>
      </c>
      <c r="Q201" s="512">
        <v>11631</v>
      </c>
      <c r="R201" s="514"/>
    </row>
    <row r="202" spans="1:18" x14ac:dyDescent="0.4">
      <c r="A202" s="512" t="s">
        <v>3333</v>
      </c>
      <c r="B202" s="512" t="s">
        <v>3334</v>
      </c>
      <c r="C202" s="512" t="s">
        <v>1526</v>
      </c>
      <c r="D202" s="512" t="s">
        <v>3335</v>
      </c>
      <c r="E202" s="512">
        <v>3</v>
      </c>
      <c r="F202" s="512" t="s">
        <v>2445</v>
      </c>
      <c r="G202" s="512" t="s">
        <v>2446</v>
      </c>
      <c r="H202" s="513">
        <v>66</v>
      </c>
      <c r="I202" s="512" t="s">
        <v>1274</v>
      </c>
      <c r="J202" s="513" t="s">
        <v>2604</v>
      </c>
      <c r="K202" s="512" t="s">
        <v>2426</v>
      </c>
      <c r="L202" s="512" t="s">
        <v>2565</v>
      </c>
      <c r="M202" s="512">
        <v>3</v>
      </c>
      <c r="N202" s="512" t="s">
        <v>2605</v>
      </c>
      <c r="O202" s="512" t="s">
        <v>3336</v>
      </c>
      <c r="P202" s="512" t="s">
        <v>3153</v>
      </c>
      <c r="Q202" s="512">
        <v>27978</v>
      </c>
      <c r="R202" s="514"/>
    </row>
    <row r="203" spans="1:18" x14ac:dyDescent="0.4">
      <c r="A203" s="512" t="s">
        <v>3337</v>
      </c>
      <c r="B203" s="512" t="s">
        <v>3338</v>
      </c>
      <c r="C203" s="512" t="s">
        <v>1527</v>
      </c>
      <c r="D203" s="512" t="s">
        <v>3339</v>
      </c>
      <c r="E203" s="512">
        <v>3</v>
      </c>
      <c r="F203" s="512" t="s">
        <v>2445</v>
      </c>
      <c r="G203" s="512" t="s">
        <v>2446</v>
      </c>
      <c r="H203" s="513">
        <v>66</v>
      </c>
      <c r="I203" s="512" t="s">
        <v>1274</v>
      </c>
      <c r="J203" s="513" t="s">
        <v>2604</v>
      </c>
      <c r="K203" s="512" t="s">
        <v>2437</v>
      </c>
      <c r="L203" s="512" t="s">
        <v>2565</v>
      </c>
      <c r="M203" s="512">
        <v>2</v>
      </c>
      <c r="N203" s="512" t="s">
        <v>2761</v>
      </c>
      <c r="O203" s="512" t="s">
        <v>3340</v>
      </c>
      <c r="P203" s="512" t="s">
        <v>2568</v>
      </c>
      <c r="Q203" s="512">
        <v>27979</v>
      </c>
      <c r="R203" s="514"/>
    </row>
    <row r="204" spans="1:18" x14ac:dyDescent="0.4">
      <c r="A204" s="512" t="s">
        <v>3341</v>
      </c>
      <c r="B204" s="512" t="s">
        <v>3342</v>
      </c>
      <c r="C204" s="512" t="s">
        <v>1528</v>
      </c>
      <c r="D204" s="512" t="s">
        <v>3343</v>
      </c>
      <c r="E204" s="512">
        <v>3</v>
      </c>
      <c r="F204" s="512" t="s">
        <v>2445</v>
      </c>
      <c r="G204" s="512" t="s">
        <v>2446</v>
      </c>
      <c r="H204" s="513">
        <v>66</v>
      </c>
      <c r="I204" s="512" t="s">
        <v>1274</v>
      </c>
      <c r="J204" s="513" t="s">
        <v>2604</v>
      </c>
      <c r="K204" s="512" t="s">
        <v>2426</v>
      </c>
      <c r="L204" s="512" t="s">
        <v>2565</v>
      </c>
      <c r="M204" s="512">
        <v>2</v>
      </c>
      <c r="N204" s="512" t="s">
        <v>2605</v>
      </c>
      <c r="O204" s="512" t="s">
        <v>3344</v>
      </c>
      <c r="P204" s="512" t="s">
        <v>2568</v>
      </c>
      <c r="Q204" s="512">
        <v>27980</v>
      </c>
      <c r="R204" s="514"/>
    </row>
    <row r="205" spans="1:18" x14ac:dyDescent="0.4">
      <c r="A205" s="512" t="s">
        <v>3345</v>
      </c>
      <c r="B205" s="512" t="s">
        <v>3346</v>
      </c>
      <c r="C205" s="512" t="s">
        <v>1541</v>
      </c>
      <c r="D205" s="512" t="s">
        <v>3347</v>
      </c>
      <c r="E205" s="512">
        <v>4</v>
      </c>
      <c r="F205" s="512" t="s">
        <v>2434</v>
      </c>
      <c r="G205" s="512" t="s">
        <v>2435</v>
      </c>
      <c r="H205" s="513">
        <v>12</v>
      </c>
      <c r="I205" s="512" t="s">
        <v>1277</v>
      </c>
      <c r="J205" s="513" t="s">
        <v>3348</v>
      </c>
      <c r="K205" s="512" t="s">
        <v>2426</v>
      </c>
      <c r="L205" s="512" t="s">
        <v>2427</v>
      </c>
      <c r="M205" s="512">
        <v>18</v>
      </c>
      <c r="N205" s="512" t="s">
        <v>2428</v>
      </c>
      <c r="O205" s="512" t="s">
        <v>3349</v>
      </c>
      <c r="P205" s="512" t="s">
        <v>2430</v>
      </c>
      <c r="Q205" s="512">
        <v>10686</v>
      </c>
      <c r="R205" s="514"/>
    </row>
    <row r="206" spans="1:18" x14ac:dyDescent="0.4">
      <c r="A206" s="512" t="s">
        <v>3350</v>
      </c>
      <c r="B206" s="512" t="s">
        <v>3351</v>
      </c>
      <c r="C206" s="512" t="s">
        <v>1542</v>
      </c>
      <c r="D206" s="512" t="s">
        <v>3352</v>
      </c>
      <c r="E206" s="512">
        <v>4</v>
      </c>
      <c r="F206" s="512" t="s">
        <v>2445</v>
      </c>
      <c r="G206" s="512" t="s">
        <v>2446</v>
      </c>
      <c r="H206" s="513">
        <v>12</v>
      </c>
      <c r="I206" s="512" t="s">
        <v>1277</v>
      </c>
      <c r="J206" s="513" t="s">
        <v>2505</v>
      </c>
      <c r="K206" s="512" t="s">
        <v>2426</v>
      </c>
      <c r="L206" s="512" t="s">
        <v>2456</v>
      </c>
      <c r="M206" s="512">
        <v>10</v>
      </c>
      <c r="N206" s="512" t="s">
        <v>2817</v>
      </c>
      <c r="O206" s="512" t="s">
        <v>3353</v>
      </c>
      <c r="P206" s="512" t="s">
        <v>2459</v>
      </c>
      <c r="Q206" s="512">
        <v>10756</v>
      </c>
      <c r="R206" s="514"/>
    </row>
    <row r="207" spans="1:18" x14ac:dyDescent="0.4">
      <c r="A207" s="512" t="s">
        <v>3354</v>
      </c>
      <c r="B207" s="512" t="s">
        <v>3355</v>
      </c>
      <c r="C207" s="512" t="s">
        <v>1543</v>
      </c>
      <c r="D207" s="512" t="s">
        <v>3356</v>
      </c>
      <c r="E207" s="512">
        <v>4</v>
      </c>
      <c r="F207" s="512" t="s">
        <v>2445</v>
      </c>
      <c r="G207" s="512" t="s">
        <v>2446</v>
      </c>
      <c r="H207" s="513">
        <v>12</v>
      </c>
      <c r="I207" s="512" t="s">
        <v>1277</v>
      </c>
      <c r="J207" s="513" t="s">
        <v>2492</v>
      </c>
      <c r="K207" s="512" t="s">
        <v>2426</v>
      </c>
      <c r="L207" s="512" t="s">
        <v>2498</v>
      </c>
      <c r="M207" s="512">
        <v>12</v>
      </c>
      <c r="N207" s="512" t="s">
        <v>2511</v>
      </c>
      <c r="O207" s="512" t="s">
        <v>3357</v>
      </c>
      <c r="P207" s="512" t="s">
        <v>2513</v>
      </c>
      <c r="Q207" s="512">
        <v>10757</v>
      </c>
      <c r="R207" s="514"/>
    </row>
    <row r="208" spans="1:18" x14ac:dyDescent="0.4">
      <c r="A208" s="512" t="s">
        <v>3358</v>
      </c>
      <c r="B208" s="512" t="s">
        <v>3359</v>
      </c>
      <c r="C208" s="512" t="s">
        <v>1544</v>
      </c>
      <c r="D208" s="512" t="s">
        <v>3360</v>
      </c>
      <c r="E208" s="512">
        <v>4</v>
      </c>
      <c r="F208" s="512" t="s">
        <v>2445</v>
      </c>
      <c r="G208" s="512" t="s">
        <v>2446</v>
      </c>
      <c r="H208" s="513">
        <v>12</v>
      </c>
      <c r="I208" s="512" t="s">
        <v>1277</v>
      </c>
      <c r="J208" s="513" t="s">
        <v>2536</v>
      </c>
      <c r="K208" s="512" t="s">
        <v>2426</v>
      </c>
      <c r="L208" s="512" t="s">
        <v>2498</v>
      </c>
      <c r="M208" s="512">
        <v>12</v>
      </c>
      <c r="N208" s="512" t="s">
        <v>2511</v>
      </c>
      <c r="O208" s="512" t="s">
        <v>3361</v>
      </c>
      <c r="P208" s="512" t="s">
        <v>2513</v>
      </c>
      <c r="Q208" s="512">
        <v>10758</v>
      </c>
      <c r="R208" s="514"/>
    </row>
    <row r="209" spans="1:18" x14ac:dyDescent="0.4">
      <c r="A209" s="512" t="s">
        <v>3362</v>
      </c>
      <c r="B209" s="512" t="s">
        <v>3363</v>
      </c>
      <c r="C209" s="512" t="s">
        <v>1545</v>
      </c>
      <c r="D209" s="512" t="s">
        <v>3364</v>
      </c>
      <c r="E209" s="512">
        <v>4</v>
      </c>
      <c r="F209" s="512" t="s">
        <v>2445</v>
      </c>
      <c r="G209" s="512" t="s">
        <v>2446</v>
      </c>
      <c r="H209" s="513">
        <v>12</v>
      </c>
      <c r="I209" s="512" t="s">
        <v>1277</v>
      </c>
      <c r="J209" s="513" t="s">
        <v>2640</v>
      </c>
      <c r="K209" s="512" t="s">
        <v>2426</v>
      </c>
      <c r="L209" s="512" t="s">
        <v>2448</v>
      </c>
      <c r="M209" s="512">
        <v>6</v>
      </c>
      <c r="N209" s="512" t="s">
        <v>2464</v>
      </c>
      <c r="O209" s="512" t="s">
        <v>3365</v>
      </c>
      <c r="P209" s="512" t="s">
        <v>2451</v>
      </c>
      <c r="Q209" s="512">
        <v>10759</v>
      </c>
      <c r="R209" s="514"/>
    </row>
    <row r="210" spans="1:18" x14ac:dyDescent="0.4">
      <c r="A210" s="512" t="s">
        <v>3366</v>
      </c>
      <c r="B210" s="512" t="s">
        <v>3367</v>
      </c>
      <c r="C210" s="512" t="s">
        <v>1546</v>
      </c>
      <c r="D210" s="512" t="s">
        <v>3368</v>
      </c>
      <c r="E210" s="512">
        <v>4</v>
      </c>
      <c r="F210" s="512" t="s">
        <v>2445</v>
      </c>
      <c r="G210" s="512" t="s">
        <v>2446</v>
      </c>
      <c r="H210" s="513">
        <v>12</v>
      </c>
      <c r="I210" s="512" t="s">
        <v>1277</v>
      </c>
      <c r="J210" s="513" t="s">
        <v>2683</v>
      </c>
      <c r="K210" s="512" t="s">
        <v>2426</v>
      </c>
      <c r="L210" s="512" t="s">
        <v>2456</v>
      </c>
      <c r="M210" s="512">
        <v>10</v>
      </c>
      <c r="N210" s="512" t="s">
        <v>2817</v>
      </c>
      <c r="O210" s="512" t="s">
        <v>3369</v>
      </c>
      <c r="P210" s="512" t="s">
        <v>2459</v>
      </c>
      <c r="Q210" s="512">
        <v>10760</v>
      </c>
      <c r="R210" s="514"/>
    </row>
    <row r="211" spans="1:18" x14ac:dyDescent="0.4">
      <c r="A211" s="512" t="s">
        <v>3370</v>
      </c>
      <c r="B211" s="512" t="s">
        <v>3371</v>
      </c>
      <c r="C211" s="512" t="s">
        <v>2225</v>
      </c>
      <c r="D211" s="512" t="s">
        <v>3372</v>
      </c>
      <c r="E211" s="512">
        <v>4</v>
      </c>
      <c r="F211" s="512" t="s">
        <v>2445</v>
      </c>
      <c r="G211" s="512" t="s">
        <v>2446</v>
      </c>
      <c r="H211" s="513">
        <v>12</v>
      </c>
      <c r="I211" s="512" t="s">
        <v>1277</v>
      </c>
      <c r="J211" s="513" t="s">
        <v>2604</v>
      </c>
      <c r="K211" s="512" t="s">
        <v>2426</v>
      </c>
      <c r="L211" s="512" t="s">
        <v>2565</v>
      </c>
      <c r="M211" s="512">
        <v>2</v>
      </c>
      <c r="N211" s="512" t="s">
        <v>2761</v>
      </c>
      <c r="O211" s="512" t="s">
        <v>3373</v>
      </c>
      <c r="P211" s="512" t="s">
        <v>2568</v>
      </c>
      <c r="Q211" s="512">
        <v>28875</v>
      </c>
      <c r="R211" s="514"/>
    </row>
    <row r="212" spans="1:18" x14ac:dyDescent="0.4">
      <c r="A212" s="512" t="s">
        <v>3374</v>
      </c>
      <c r="B212" s="512" t="s">
        <v>3375</v>
      </c>
      <c r="C212" s="512" t="s">
        <v>1547</v>
      </c>
      <c r="D212" s="512" t="s">
        <v>1278</v>
      </c>
      <c r="E212" s="512">
        <v>4</v>
      </c>
      <c r="F212" s="512" t="s">
        <v>2434</v>
      </c>
      <c r="G212" s="512" t="s">
        <v>2435</v>
      </c>
      <c r="H212" s="513">
        <v>13</v>
      </c>
      <c r="I212" s="512" t="s">
        <v>1278</v>
      </c>
      <c r="J212" s="513" t="s">
        <v>3376</v>
      </c>
      <c r="K212" s="512" t="s">
        <v>2437</v>
      </c>
      <c r="L212" s="512" t="s">
        <v>2426</v>
      </c>
      <c r="M212" s="512">
        <v>16</v>
      </c>
      <c r="N212" s="512" t="s">
        <v>2889</v>
      </c>
      <c r="O212" s="512" t="s">
        <v>3377</v>
      </c>
      <c r="P212" s="512" t="s">
        <v>2767</v>
      </c>
      <c r="Q212" s="512">
        <v>10687</v>
      </c>
      <c r="R212" s="514"/>
    </row>
    <row r="213" spans="1:18" x14ac:dyDescent="0.4">
      <c r="A213" s="512" t="s">
        <v>3378</v>
      </c>
      <c r="B213" s="512" t="s">
        <v>3379</v>
      </c>
      <c r="C213" s="512" t="s">
        <v>1548</v>
      </c>
      <c r="D213" s="512" t="s">
        <v>3380</v>
      </c>
      <c r="E213" s="512">
        <v>4</v>
      </c>
      <c r="F213" s="512" t="s">
        <v>2445</v>
      </c>
      <c r="G213" s="512" t="s">
        <v>2446</v>
      </c>
      <c r="H213" s="513">
        <v>13</v>
      </c>
      <c r="I213" s="512" t="s">
        <v>1278</v>
      </c>
      <c r="J213" s="513" t="s">
        <v>2661</v>
      </c>
      <c r="K213" s="512" t="s">
        <v>2437</v>
      </c>
      <c r="L213" s="512" t="s">
        <v>2448</v>
      </c>
      <c r="M213" s="512">
        <v>7</v>
      </c>
      <c r="N213" s="512" t="s">
        <v>3019</v>
      </c>
      <c r="O213" s="512" t="s">
        <v>3381</v>
      </c>
      <c r="P213" s="512" t="s">
        <v>2841</v>
      </c>
      <c r="Q213" s="512">
        <v>10761</v>
      </c>
      <c r="R213" s="514"/>
    </row>
    <row r="214" spans="1:18" x14ac:dyDescent="0.4">
      <c r="A214" s="512" t="s">
        <v>3382</v>
      </c>
      <c r="B214" s="512" t="s">
        <v>3383</v>
      </c>
      <c r="C214" s="512" t="s">
        <v>1549</v>
      </c>
      <c r="D214" s="512" t="s">
        <v>3384</v>
      </c>
      <c r="E214" s="512">
        <v>4</v>
      </c>
      <c r="F214" s="512" t="s">
        <v>2445</v>
      </c>
      <c r="G214" s="512" t="s">
        <v>2446</v>
      </c>
      <c r="H214" s="513">
        <v>13</v>
      </c>
      <c r="I214" s="512" t="s">
        <v>1278</v>
      </c>
      <c r="J214" s="513" t="s">
        <v>2811</v>
      </c>
      <c r="K214" s="512" t="s">
        <v>2437</v>
      </c>
      <c r="L214" s="512" t="s">
        <v>2498</v>
      </c>
      <c r="M214" s="512">
        <v>12</v>
      </c>
      <c r="N214" s="512" t="s">
        <v>2511</v>
      </c>
      <c r="O214" s="512" t="s">
        <v>3385</v>
      </c>
      <c r="P214" s="512" t="s">
        <v>2513</v>
      </c>
      <c r="Q214" s="512">
        <v>10762</v>
      </c>
      <c r="R214" s="514"/>
    </row>
    <row r="215" spans="1:18" x14ac:dyDescent="0.4">
      <c r="A215" s="512" t="s">
        <v>3386</v>
      </c>
      <c r="B215" s="512" t="s">
        <v>3387</v>
      </c>
      <c r="C215" s="512" t="s">
        <v>1550</v>
      </c>
      <c r="D215" s="512" t="s">
        <v>3388</v>
      </c>
      <c r="E215" s="512">
        <v>4</v>
      </c>
      <c r="F215" s="512" t="s">
        <v>2445</v>
      </c>
      <c r="G215" s="512" t="s">
        <v>2446</v>
      </c>
      <c r="H215" s="513">
        <v>13</v>
      </c>
      <c r="I215" s="512" t="s">
        <v>1278</v>
      </c>
      <c r="J215" s="513" t="s">
        <v>2505</v>
      </c>
      <c r="K215" s="512" t="s">
        <v>2437</v>
      </c>
      <c r="L215" s="512" t="s">
        <v>2448</v>
      </c>
      <c r="M215" s="512">
        <v>5</v>
      </c>
      <c r="N215" s="512" t="s">
        <v>3019</v>
      </c>
      <c r="O215" s="512" t="s">
        <v>3389</v>
      </c>
      <c r="P215" s="512" t="s">
        <v>2477</v>
      </c>
      <c r="Q215" s="512">
        <v>10763</v>
      </c>
      <c r="R215" s="514"/>
    </row>
    <row r="216" spans="1:18" x14ac:dyDescent="0.4">
      <c r="A216" s="512" t="s">
        <v>3390</v>
      </c>
      <c r="B216" s="512" t="s">
        <v>3391</v>
      </c>
      <c r="C216" s="512" t="s">
        <v>1551</v>
      </c>
      <c r="D216" s="512" t="s">
        <v>3392</v>
      </c>
      <c r="E216" s="512">
        <v>4</v>
      </c>
      <c r="F216" s="512" t="s">
        <v>2445</v>
      </c>
      <c r="G216" s="512" t="s">
        <v>2446</v>
      </c>
      <c r="H216" s="513">
        <v>13</v>
      </c>
      <c r="I216" s="512" t="s">
        <v>1278</v>
      </c>
      <c r="J216" s="513" t="s">
        <v>2541</v>
      </c>
      <c r="K216" s="512" t="s">
        <v>2437</v>
      </c>
      <c r="L216" s="512" t="s">
        <v>2448</v>
      </c>
      <c r="M216" s="512">
        <v>6</v>
      </c>
      <c r="N216" s="512" t="s">
        <v>2449</v>
      </c>
      <c r="O216" s="512" t="s">
        <v>3393</v>
      </c>
      <c r="P216" s="512" t="s">
        <v>2451</v>
      </c>
      <c r="Q216" s="512">
        <v>10764</v>
      </c>
      <c r="R216" s="514"/>
    </row>
    <row r="217" spans="1:18" x14ac:dyDescent="0.4">
      <c r="A217" s="512" t="s">
        <v>3394</v>
      </c>
      <c r="B217" s="512" t="s">
        <v>3395</v>
      </c>
      <c r="C217" s="512" t="s">
        <v>1552</v>
      </c>
      <c r="D217" s="512" t="s">
        <v>3396</v>
      </c>
      <c r="E217" s="512">
        <v>4</v>
      </c>
      <c r="F217" s="512" t="s">
        <v>2445</v>
      </c>
      <c r="G217" s="512" t="s">
        <v>2446</v>
      </c>
      <c r="H217" s="513">
        <v>13</v>
      </c>
      <c r="I217" s="512" t="s">
        <v>1278</v>
      </c>
      <c r="J217" s="513" t="s">
        <v>2578</v>
      </c>
      <c r="K217" s="512" t="s">
        <v>2437</v>
      </c>
      <c r="L217" s="512" t="s">
        <v>2448</v>
      </c>
      <c r="M217" s="512">
        <v>5</v>
      </c>
      <c r="N217" s="512" t="s">
        <v>2464</v>
      </c>
      <c r="O217" s="512" t="s">
        <v>3397</v>
      </c>
      <c r="P217" s="512" t="s">
        <v>2477</v>
      </c>
      <c r="Q217" s="512">
        <v>10765</v>
      </c>
      <c r="R217" s="514"/>
    </row>
    <row r="218" spans="1:18" x14ac:dyDescent="0.4">
      <c r="A218" s="512" t="s">
        <v>3398</v>
      </c>
      <c r="B218" s="512" t="s">
        <v>3399</v>
      </c>
      <c r="C218" s="512" t="s">
        <v>1553</v>
      </c>
      <c r="D218" s="512" t="s">
        <v>3400</v>
      </c>
      <c r="E218" s="512">
        <v>4</v>
      </c>
      <c r="F218" s="512" t="s">
        <v>2445</v>
      </c>
      <c r="G218" s="512" t="s">
        <v>2446</v>
      </c>
      <c r="H218" s="513">
        <v>13</v>
      </c>
      <c r="I218" s="512" t="s">
        <v>1278</v>
      </c>
      <c r="J218" s="513" t="s">
        <v>2541</v>
      </c>
      <c r="K218" s="512" t="s">
        <v>2437</v>
      </c>
      <c r="L218" s="512" t="s">
        <v>2448</v>
      </c>
      <c r="M218" s="512">
        <v>7</v>
      </c>
      <c r="N218" s="512" t="s">
        <v>3019</v>
      </c>
      <c r="O218" s="512" t="s">
        <v>3401</v>
      </c>
      <c r="P218" s="512" t="s">
        <v>2841</v>
      </c>
      <c r="Q218" s="512">
        <v>10766</v>
      </c>
      <c r="R218" s="514"/>
    </row>
    <row r="219" spans="1:18" x14ac:dyDescent="0.4">
      <c r="A219" s="512" t="s">
        <v>3402</v>
      </c>
      <c r="B219" s="512" t="s">
        <v>3403</v>
      </c>
      <c r="C219" s="512" t="s">
        <v>1554</v>
      </c>
      <c r="D219" s="512" t="s">
        <v>3404</v>
      </c>
      <c r="E219" s="512">
        <v>4</v>
      </c>
      <c r="F219" s="512" t="s">
        <v>2445</v>
      </c>
      <c r="G219" s="512" t="s">
        <v>2446</v>
      </c>
      <c r="H219" s="513">
        <v>13</v>
      </c>
      <c r="I219" s="512" t="s">
        <v>1278</v>
      </c>
      <c r="J219" s="513" t="s">
        <v>2505</v>
      </c>
      <c r="K219" s="512" t="s">
        <v>2437</v>
      </c>
      <c r="L219" s="512" t="s">
        <v>2565</v>
      </c>
      <c r="M219" s="512">
        <v>3</v>
      </c>
      <c r="N219" s="512" t="s">
        <v>2761</v>
      </c>
      <c r="O219" s="512" t="s">
        <v>3405</v>
      </c>
      <c r="P219" s="512" t="s">
        <v>3153</v>
      </c>
      <c r="Q219" s="512">
        <v>10767</v>
      </c>
      <c r="R219" s="514"/>
    </row>
    <row r="220" spans="1:18" x14ac:dyDescent="0.4">
      <c r="A220" s="512" t="s">
        <v>3406</v>
      </c>
      <c r="B220" s="512" t="s">
        <v>3407</v>
      </c>
      <c r="C220" s="512" t="s">
        <v>1555</v>
      </c>
      <c r="D220" s="512" t="s">
        <v>1279</v>
      </c>
      <c r="E220" s="512">
        <v>4</v>
      </c>
      <c r="F220" s="512" t="s">
        <v>2423</v>
      </c>
      <c r="G220" s="512" t="s">
        <v>2424</v>
      </c>
      <c r="H220" s="513">
        <v>14</v>
      </c>
      <c r="I220" s="512" t="s">
        <v>1279</v>
      </c>
      <c r="J220" s="513" t="s">
        <v>3408</v>
      </c>
      <c r="K220" s="512" t="s">
        <v>2426</v>
      </c>
      <c r="L220" s="512" t="s">
        <v>2427</v>
      </c>
      <c r="M220" s="512">
        <v>18</v>
      </c>
      <c r="N220" s="512" t="s">
        <v>2428</v>
      </c>
      <c r="O220" s="512" t="s">
        <v>3409</v>
      </c>
      <c r="P220" s="512" t="s">
        <v>2430</v>
      </c>
      <c r="Q220" s="512">
        <v>10660</v>
      </c>
      <c r="R220" s="514"/>
    </row>
    <row r="221" spans="1:18" x14ac:dyDescent="0.4">
      <c r="A221" s="512" t="s">
        <v>3410</v>
      </c>
      <c r="B221" s="512" t="s">
        <v>3411</v>
      </c>
      <c r="C221" s="512" t="s">
        <v>1556</v>
      </c>
      <c r="D221" s="512" t="s">
        <v>3412</v>
      </c>
      <c r="E221" s="512">
        <v>4</v>
      </c>
      <c r="F221" s="512" t="s">
        <v>2434</v>
      </c>
      <c r="G221" s="512" t="s">
        <v>2435</v>
      </c>
      <c r="H221" s="513">
        <v>14</v>
      </c>
      <c r="I221" s="512" t="s">
        <v>1279</v>
      </c>
      <c r="J221" s="513" t="s">
        <v>3413</v>
      </c>
      <c r="K221" s="512" t="s">
        <v>2426</v>
      </c>
      <c r="L221" s="512" t="s">
        <v>2438</v>
      </c>
      <c r="M221" s="512">
        <v>14</v>
      </c>
      <c r="N221" s="512" t="s">
        <v>2482</v>
      </c>
      <c r="O221" s="512" t="s">
        <v>3414</v>
      </c>
      <c r="P221" s="512" t="s">
        <v>3415</v>
      </c>
      <c r="Q221" s="512">
        <v>10688</v>
      </c>
      <c r="R221" s="514"/>
    </row>
    <row r="222" spans="1:18" x14ac:dyDescent="0.4">
      <c r="A222" s="512" t="s">
        <v>3416</v>
      </c>
      <c r="B222" s="512" t="s">
        <v>3417</v>
      </c>
      <c r="C222" s="512" t="s">
        <v>1557</v>
      </c>
      <c r="D222" s="512" t="s">
        <v>3418</v>
      </c>
      <c r="E222" s="512">
        <v>4</v>
      </c>
      <c r="F222" s="512" t="s">
        <v>2445</v>
      </c>
      <c r="G222" s="512" t="s">
        <v>2446</v>
      </c>
      <c r="H222" s="513">
        <v>14</v>
      </c>
      <c r="I222" s="512" t="s">
        <v>1279</v>
      </c>
      <c r="J222" s="513" t="s">
        <v>2505</v>
      </c>
      <c r="K222" s="512" t="s">
        <v>2426</v>
      </c>
      <c r="L222" s="512" t="s">
        <v>2448</v>
      </c>
      <c r="M222" s="512">
        <v>5</v>
      </c>
      <c r="N222" s="512" t="s">
        <v>2449</v>
      </c>
      <c r="O222" s="512" t="s">
        <v>3419</v>
      </c>
      <c r="P222" s="512" t="s">
        <v>2477</v>
      </c>
      <c r="Q222" s="512">
        <v>10768</v>
      </c>
      <c r="R222" s="514"/>
    </row>
    <row r="223" spans="1:18" x14ac:dyDescent="0.4">
      <c r="A223" s="512" t="s">
        <v>3420</v>
      </c>
      <c r="B223" s="512" t="s">
        <v>3421</v>
      </c>
      <c r="C223" s="512" t="s">
        <v>1558</v>
      </c>
      <c r="D223" s="512" t="s">
        <v>3422</v>
      </c>
      <c r="E223" s="512">
        <v>4</v>
      </c>
      <c r="F223" s="512" t="s">
        <v>2445</v>
      </c>
      <c r="G223" s="512" t="s">
        <v>2446</v>
      </c>
      <c r="H223" s="513">
        <v>14</v>
      </c>
      <c r="I223" s="512" t="s">
        <v>1279</v>
      </c>
      <c r="J223" s="513" t="s">
        <v>3423</v>
      </c>
      <c r="K223" s="512" t="s">
        <v>2437</v>
      </c>
      <c r="L223" s="512" t="s">
        <v>2448</v>
      </c>
      <c r="M223" s="512">
        <v>5</v>
      </c>
      <c r="N223" s="512" t="s">
        <v>2449</v>
      </c>
      <c r="O223" s="512" t="s">
        <v>3424</v>
      </c>
      <c r="P223" s="512" t="s">
        <v>2477</v>
      </c>
      <c r="Q223" s="512">
        <v>10769</v>
      </c>
      <c r="R223" s="514"/>
    </row>
    <row r="224" spans="1:18" x14ac:dyDescent="0.4">
      <c r="A224" s="512" t="s">
        <v>3425</v>
      </c>
      <c r="B224" s="512" t="s">
        <v>3426</v>
      </c>
      <c r="C224" s="512" t="s">
        <v>1559</v>
      </c>
      <c r="D224" s="512" t="s">
        <v>3427</v>
      </c>
      <c r="E224" s="512">
        <v>4</v>
      </c>
      <c r="F224" s="512" t="s">
        <v>2445</v>
      </c>
      <c r="G224" s="512" t="s">
        <v>2446</v>
      </c>
      <c r="H224" s="513">
        <v>14</v>
      </c>
      <c r="I224" s="512" t="s">
        <v>1279</v>
      </c>
      <c r="J224" s="513" t="s">
        <v>3010</v>
      </c>
      <c r="K224" s="512" t="s">
        <v>2437</v>
      </c>
      <c r="L224" s="512" t="s">
        <v>2448</v>
      </c>
      <c r="M224" s="512">
        <v>5</v>
      </c>
      <c r="N224" s="512" t="s">
        <v>2449</v>
      </c>
      <c r="O224" s="512" t="s">
        <v>3428</v>
      </c>
      <c r="P224" s="512" t="s">
        <v>2477</v>
      </c>
      <c r="Q224" s="512">
        <v>10770</v>
      </c>
      <c r="R224" s="514"/>
    </row>
    <row r="225" spans="1:18" x14ac:dyDescent="0.4">
      <c r="A225" s="512" t="s">
        <v>3429</v>
      </c>
      <c r="B225" s="512" t="s">
        <v>3430</v>
      </c>
      <c r="C225" s="512" t="s">
        <v>1560</v>
      </c>
      <c r="D225" s="512" t="s">
        <v>3431</v>
      </c>
      <c r="E225" s="512">
        <v>4</v>
      </c>
      <c r="F225" s="512" t="s">
        <v>2445</v>
      </c>
      <c r="G225" s="512" t="s">
        <v>2446</v>
      </c>
      <c r="H225" s="513">
        <v>14</v>
      </c>
      <c r="I225" s="512" t="s">
        <v>1279</v>
      </c>
      <c r="J225" s="513" t="s">
        <v>2505</v>
      </c>
      <c r="K225" s="512" t="s">
        <v>2437</v>
      </c>
      <c r="L225" s="512" t="s">
        <v>2448</v>
      </c>
      <c r="M225" s="512">
        <v>5</v>
      </c>
      <c r="N225" s="512" t="s">
        <v>2449</v>
      </c>
      <c r="O225" s="512" t="s">
        <v>3432</v>
      </c>
      <c r="P225" s="512" t="s">
        <v>2477</v>
      </c>
      <c r="Q225" s="512">
        <v>10771</v>
      </c>
      <c r="R225" s="514"/>
    </row>
    <row r="226" spans="1:18" x14ac:dyDescent="0.4">
      <c r="A226" s="512" t="s">
        <v>3433</v>
      </c>
      <c r="B226" s="512" t="s">
        <v>3434</v>
      </c>
      <c r="C226" s="512" t="s">
        <v>1561</v>
      </c>
      <c r="D226" s="512" t="s">
        <v>3435</v>
      </c>
      <c r="E226" s="512">
        <v>4</v>
      </c>
      <c r="F226" s="512" t="s">
        <v>2445</v>
      </c>
      <c r="G226" s="512" t="s">
        <v>2446</v>
      </c>
      <c r="H226" s="513">
        <v>14</v>
      </c>
      <c r="I226" s="512" t="s">
        <v>1279</v>
      </c>
      <c r="J226" s="513" t="s">
        <v>3144</v>
      </c>
      <c r="K226" s="512" t="s">
        <v>2437</v>
      </c>
      <c r="L226" s="512" t="s">
        <v>2498</v>
      </c>
      <c r="M226" s="512">
        <v>12</v>
      </c>
      <c r="N226" s="512" t="s">
        <v>2511</v>
      </c>
      <c r="O226" s="512" t="s">
        <v>3436</v>
      </c>
      <c r="P226" s="512" t="s">
        <v>2513</v>
      </c>
      <c r="Q226" s="512">
        <v>10772</v>
      </c>
      <c r="R226" s="514"/>
    </row>
    <row r="227" spans="1:18" x14ac:dyDescent="0.4">
      <c r="A227" s="512" t="s">
        <v>3437</v>
      </c>
      <c r="B227" s="512" t="s">
        <v>3438</v>
      </c>
      <c r="C227" s="512" t="s">
        <v>1562</v>
      </c>
      <c r="D227" s="512" t="s">
        <v>3439</v>
      </c>
      <c r="E227" s="512">
        <v>4</v>
      </c>
      <c r="F227" s="512" t="s">
        <v>2445</v>
      </c>
      <c r="G227" s="512" t="s">
        <v>2446</v>
      </c>
      <c r="H227" s="513">
        <v>14</v>
      </c>
      <c r="I227" s="512" t="s">
        <v>1279</v>
      </c>
      <c r="J227" s="513" t="s">
        <v>2541</v>
      </c>
      <c r="K227" s="512" t="s">
        <v>2426</v>
      </c>
      <c r="L227" s="512" t="s">
        <v>2448</v>
      </c>
      <c r="M227" s="512">
        <v>5</v>
      </c>
      <c r="N227" s="512" t="s">
        <v>2449</v>
      </c>
      <c r="O227" s="512" t="s">
        <v>3440</v>
      </c>
      <c r="P227" s="512" t="s">
        <v>2477</v>
      </c>
      <c r="Q227" s="512">
        <v>10773</v>
      </c>
      <c r="R227" s="514"/>
    </row>
    <row r="228" spans="1:18" x14ac:dyDescent="0.4">
      <c r="A228" s="512" t="s">
        <v>3441</v>
      </c>
      <c r="B228" s="512" t="s">
        <v>3442</v>
      </c>
      <c r="C228" s="512" t="s">
        <v>1563</v>
      </c>
      <c r="D228" s="512" t="s">
        <v>3443</v>
      </c>
      <c r="E228" s="512">
        <v>4</v>
      </c>
      <c r="F228" s="512" t="s">
        <v>2445</v>
      </c>
      <c r="G228" s="512" t="s">
        <v>2446</v>
      </c>
      <c r="H228" s="513">
        <v>14</v>
      </c>
      <c r="I228" s="512" t="s">
        <v>1279</v>
      </c>
      <c r="J228" s="513" t="s">
        <v>2578</v>
      </c>
      <c r="K228" s="512" t="s">
        <v>2437</v>
      </c>
      <c r="L228" s="512" t="s">
        <v>2448</v>
      </c>
      <c r="M228" s="512">
        <v>5</v>
      </c>
      <c r="N228" s="512" t="s">
        <v>2449</v>
      </c>
      <c r="O228" s="512" t="s">
        <v>3444</v>
      </c>
      <c r="P228" s="512" t="s">
        <v>2477</v>
      </c>
      <c r="Q228" s="512">
        <v>10774</v>
      </c>
      <c r="R228" s="514"/>
    </row>
    <row r="229" spans="1:18" x14ac:dyDescent="0.4">
      <c r="A229" s="512" t="s">
        <v>3445</v>
      </c>
      <c r="B229" s="512" t="s">
        <v>3446</v>
      </c>
      <c r="C229" s="512" t="s">
        <v>1564</v>
      </c>
      <c r="D229" s="512" t="s">
        <v>3447</v>
      </c>
      <c r="E229" s="512">
        <v>4</v>
      </c>
      <c r="F229" s="512" t="s">
        <v>2445</v>
      </c>
      <c r="G229" s="512" t="s">
        <v>2446</v>
      </c>
      <c r="H229" s="513">
        <v>14</v>
      </c>
      <c r="I229" s="512" t="s">
        <v>1279</v>
      </c>
      <c r="J229" s="513" t="s">
        <v>3448</v>
      </c>
      <c r="K229" s="512" t="s">
        <v>2437</v>
      </c>
      <c r="L229" s="512" t="s">
        <v>2448</v>
      </c>
      <c r="M229" s="512">
        <v>5</v>
      </c>
      <c r="N229" s="512" t="s">
        <v>2449</v>
      </c>
      <c r="O229" s="512" t="s">
        <v>3449</v>
      </c>
      <c r="P229" s="512" t="s">
        <v>2477</v>
      </c>
      <c r="Q229" s="512">
        <v>10775</v>
      </c>
      <c r="R229" s="514"/>
    </row>
    <row r="230" spans="1:18" x14ac:dyDescent="0.4">
      <c r="A230" s="512" t="s">
        <v>3450</v>
      </c>
      <c r="B230" s="512" t="s">
        <v>3451</v>
      </c>
      <c r="C230" s="512" t="s">
        <v>1565</v>
      </c>
      <c r="D230" s="512" t="s">
        <v>3452</v>
      </c>
      <c r="E230" s="512">
        <v>4</v>
      </c>
      <c r="F230" s="512" t="s">
        <v>2445</v>
      </c>
      <c r="G230" s="512" t="s">
        <v>2446</v>
      </c>
      <c r="H230" s="513">
        <v>14</v>
      </c>
      <c r="I230" s="512" t="s">
        <v>1279</v>
      </c>
      <c r="J230" s="513" t="s">
        <v>2661</v>
      </c>
      <c r="K230" s="512" t="s">
        <v>2426</v>
      </c>
      <c r="L230" s="512" t="s">
        <v>2448</v>
      </c>
      <c r="M230" s="512">
        <v>5</v>
      </c>
      <c r="N230" s="512" t="s">
        <v>2449</v>
      </c>
      <c r="O230" s="512" t="s">
        <v>3453</v>
      </c>
      <c r="P230" s="512" t="s">
        <v>2477</v>
      </c>
      <c r="Q230" s="512">
        <v>10776</v>
      </c>
      <c r="R230" s="514"/>
    </row>
    <row r="231" spans="1:18" x14ac:dyDescent="0.4">
      <c r="A231" s="512" t="s">
        <v>3454</v>
      </c>
      <c r="B231" s="512" t="s">
        <v>3455</v>
      </c>
      <c r="C231" s="512" t="s">
        <v>1566</v>
      </c>
      <c r="D231" s="512" t="s">
        <v>3456</v>
      </c>
      <c r="E231" s="512">
        <v>4</v>
      </c>
      <c r="F231" s="512" t="s">
        <v>2445</v>
      </c>
      <c r="G231" s="512" t="s">
        <v>2446</v>
      </c>
      <c r="H231" s="513">
        <v>14</v>
      </c>
      <c r="I231" s="512" t="s">
        <v>1279</v>
      </c>
      <c r="J231" s="513" t="s">
        <v>3135</v>
      </c>
      <c r="K231" s="512" t="s">
        <v>2426</v>
      </c>
      <c r="L231" s="512" t="s">
        <v>2448</v>
      </c>
      <c r="M231" s="512">
        <v>6</v>
      </c>
      <c r="N231" s="512" t="s">
        <v>2464</v>
      </c>
      <c r="O231" s="512" t="s">
        <v>3457</v>
      </c>
      <c r="P231" s="512" t="s">
        <v>2451</v>
      </c>
      <c r="Q231" s="512">
        <v>10777</v>
      </c>
      <c r="R231" s="514"/>
    </row>
    <row r="232" spans="1:18" x14ac:dyDescent="0.4">
      <c r="A232" s="512" t="s">
        <v>3458</v>
      </c>
      <c r="B232" s="512" t="s">
        <v>3459</v>
      </c>
      <c r="C232" s="512" t="s">
        <v>1567</v>
      </c>
      <c r="D232" s="512" t="s">
        <v>3460</v>
      </c>
      <c r="E232" s="512">
        <v>4</v>
      </c>
      <c r="F232" s="512" t="s">
        <v>2445</v>
      </c>
      <c r="G232" s="512" t="s">
        <v>2446</v>
      </c>
      <c r="H232" s="513">
        <v>14</v>
      </c>
      <c r="I232" s="512" t="s">
        <v>1279</v>
      </c>
      <c r="J232" s="513" t="s">
        <v>3461</v>
      </c>
      <c r="K232" s="512" t="s">
        <v>2437</v>
      </c>
      <c r="L232" s="512" t="s">
        <v>2565</v>
      </c>
      <c r="M232" s="512">
        <v>2</v>
      </c>
      <c r="N232" s="512" t="s">
        <v>2605</v>
      </c>
      <c r="O232" s="512" t="s">
        <v>3462</v>
      </c>
      <c r="P232" s="512" t="s">
        <v>2568</v>
      </c>
      <c r="Q232" s="512">
        <v>10778</v>
      </c>
      <c r="R232" s="514"/>
    </row>
    <row r="233" spans="1:18" x14ac:dyDescent="0.4">
      <c r="A233" s="512" t="s">
        <v>3463</v>
      </c>
      <c r="B233" s="512" t="s">
        <v>3464</v>
      </c>
      <c r="C233" s="512" t="s">
        <v>1568</v>
      </c>
      <c r="D233" s="512" t="s">
        <v>3465</v>
      </c>
      <c r="E233" s="512">
        <v>4</v>
      </c>
      <c r="F233" s="512" t="s">
        <v>2445</v>
      </c>
      <c r="G233" s="512" t="s">
        <v>2446</v>
      </c>
      <c r="H233" s="513">
        <v>14</v>
      </c>
      <c r="I233" s="512" t="s">
        <v>1279</v>
      </c>
      <c r="J233" s="513" t="s">
        <v>2578</v>
      </c>
      <c r="K233" s="512" t="s">
        <v>2437</v>
      </c>
      <c r="L233" s="512" t="s">
        <v>2448</v>
      </c>
      <c r="M233" s="512">
        <v>6</v>
      </c>
      <c r="N233" s="512" t="s">
        <v>2449</v>
      </c>
      <c r="O233" s="512" t="s">
        <v>3466</v>
      </c>
      <c r="P233" s="512" t="s">
        <v>2451</v>
      </c>
      <c r="Q233" s="512">
        <v>10779</v>
      </c>
      <c r="R233" s="514"/>
    </row>
    <row r="234" spans="1:18" x14ac:dyDescent="0.4">
      <c r="A234" s="512" t="s">
        <v>3467</v>
      </c>
      <c r="B234" s="512" t="s">
        <v>3468</v>
      </c>
      <c r="C234" s="512" t="s">
        <v>1569</v>
      </c>
      <c r="D234" s="512" t="s">
        <v>3469</v>
      </c>
      <c r="E234" s="512">
        <v>4</v>
      </c>
      <c r="F234" s="512" t="s">
        <v>2445</v>
      </c>
      <c r="G234" s="512" t="s">
        <v>2446</v>
      </c>
      <c r="H234" s="513">
        <v>14</v>
      </c>
      <c r="I234" s="512" t="s">
        <v>1279</v>
      </c>
      <c r="J234" s="513" t="s">
        <v>3470</v>
      </c>
      <c r="K234" s="512" t="s">
        <v>2437</v>
      </c>
      <c r="L234" s="512" t="s">
        <v>2565</v>
      </c>
      <c r="M234" s="512">
        <v>2</v>
      </c>
      <c r="N234" s="512" t="s">
        <v>2605</v>
      </c>
      <c r="O234" s="512" t="s">
        <v>3471</v>
      </c>
      <c r="P234" s="512" t="s">
        <v>2568</v>
      </c>
      <c r="Q234" s="512">
        <v>10780</v>
      </c>
      <c r="R234" s="514"/>
    </row>
    <row r="235" spans="1:18" x14ac:dyDescent="0.4">
      <c r="A235" s="512" t="s">
        <v>3472</v>
      </c>
      <c r="B235" s="512" t="s">
        <v>3473</v>
      </c>
      <c r="C235" s="512" t="s">
        <v>1570</v>
      </c>
      <c r="D235" s="512" t="s">
        <v>3474</v>
      </c>
      <c r="E235" s="512">
        <v>4</v>
      </c>
      <c r="F235" s="512" t="s">
        <v>2445</v>
      </c>
      <c r="G235" s="512" t="s">
        <v>2446</v>
      </c>
      <c r="H235" s="513">
        <v>14</v>
      </c>
      <c r="I235" s="512" t="s">
        <v>1279</v>
      </c>
      <c r="J235" s="513" t="s">
        <v>3475</v>
      </c>
      <c r="K235" s="512" t="s">
        <v>2437</v>
      </c>
      <c r="L235" s="512" t="s">
        <v>2565</v>
      </c>
      <c r="M235" s="512">
        <v>2</v>
      </c>
      <c r="N235" s="512" t="s">
        <v>2566</v>
      </c>
      <c r="O235" s="512" t="s">
        <v>3476</v>
      </c>
      <c r="P235" s="512" t="s">
        <v>2568</v>
      </c>
      <c r="Q235" s="512">
        <v>10781</v>
      </c>
      <c r="R235" s="514"/>
    </row>
    <row r="236" spans="1:18" x14ac:dyDescent="0.4">
      <c r="A236" s="512" t="s">
        <v>3477</v>
      </c>
      <c r="B236" s="512" t="s">
        <v>3478</v>
      </c>
      <c r="C236" s="512" t="s">
        <v>1600</v>
      </c>
      <c r="D236" s="512" t="s">
        <v>1283</v>
      </c>
      <c r="E236" s="512">
        <v>4</v>
      </c>
      <c r="F236" s="512" t="s">
        <v>2434</v>
      </c>
      <c r="G236" s="512" t="s">
        <v>2435</v>
      </c>
      <c r="H236" s="513">
        <v>15</v>
      </c>
      <c r="I236" s="512" t="s">
        <v>1283</v>
      </c>
      <c r="J236" s="513" t="s">
        <v>3479</v>
      </c>
      <c r="K236" s="512" t="s">
        <v>2437</v>
      </c>
      <c r="L236" s="512" t="s">
        <v>2426</v>
      </c>
      <c r="M236" s="512">
        <v>16</v>
      </c>
      <c r="N236" s="512" t="s">
        <v>2889</v>
      </c>
      <c r="O236" s="512" t="s">
        <v>3480</v>
      </c>
      <c r="P236" s="512" t="s">
        <v>2767</v>
      </c>
      <c r="Q236" s="512">
        <v>10689</v>
      </c>
      <c r="R236" s="514"/>
    </row>
    <row r="237" spans="1:18" x14ac:dyDescent="0.4">
      <c r="A237" s="512" t="s">
        <v>3481</v>
      </c>
      <c r="B237" s="512" t="s">
        <v>3482</v>
      </c>
      <c r="C237" s="512" t="s">
        <v>1601</v>
      </c>
      <c r="D237" s="512" t="s">
        <v>3483</v>
      </c>
      <c r="E237" s="512">
        <v>4</v>
      </c>
      <c r="F237" s="512" t="s">
        <v>2445</v>
      </c>
      <c r="G237" s="512" t="s">
        <v>2446</v>
      </c>
      <c r="H237" s="513">
        <v>15</v>
      </c>
      <c r="I237" s="512" t="s">
        <v>1283</v>
      </c>
      <c r="J237" s="513" t="s">
        <v>2541</v>
      </c>
      <c r="K237" s="512" t="s">
        <v>2437</v>
      </c>
      <c r="L237" s="512" t="s">
        <v>2448</v>
      </c>
      <c r="M237" s="512">
        <v>5</v>
      </c>
      <c r="N237" s="512" t="s">
        <v>2475</v>
      </c>
      <c r="O237" s="512" t="s">
        <v>3484</v>
      </c>
      <c r="P237" s="512" t="s">
        <v>2477</v>
      </c>
      <c r="Q237" s="512">
        <v>10782</v>
      </c>
      <c r="R237" s="514"/>
    </row>
    <row r="238" spans="1:18" x14ac:dyDescent="0.4">
      <c r="A238" s="512" t="s">
        <v>3485</v>
      </c>
      <c r="B238" s="512" t="s">
        <v>3486</v>
      </c>
      <c r="C238" s="512" t="s">
        <v>1602</v>
      </c>
      <c r="D238" s="512" t="s">
        <v>3487</v>
      </c>
      <c r="E238" s="512">
        <v>4</v>
      </c>
      <c r="F238" s="512" t="s">
        <v>2445</v>
      </c>
      <c r="G238" s="512" t="s">
        <v>2446</v>
      </c>
      <c r="H238" s="513">
        <v>15</v>
      </c>
      <c r="I238" s="512" t="s">
        <v>1283</v>
      </c>
      <c r="J238" s="513" t="s">
        <v>3488</v>
      </c>
      <c r="K238" s="512" t="s">
        <v>2437</v>
      </c>
      <c r="L238" s="512" t="s">
        <v>2448</v>
      </c>
      <c r="M238" s="512">
        <v>5</v>
      </c>
      <c r="N238" s="512" t="s">
        <v>2475</v>
      </c>
      <c r="O238" s="512" t="s">
        <v>3489</v>
      </c>
      <c r="P238" s="512" t="s">
        <v>2477</v>
      </c>
      <c r="Q238" s="512">
        <v>10784</v>
      </c>
      <c r="R238" s="514"/>
    </row>
    <row r="239" spans="1:18" x14ac:dyDescent="0.4">
      <c r="A239" s="512" t="s">
        <v>3490</v>
      </c>
      <c r="B239" s="512" t="s">
        <v>3491</v>
      </c>
      <c r="C239" s="512" t="s">
        <v>1603</v>
      </c>
      <c r="D239" s="512" t="s">
        <v>3492</v>
      </c>
      <c r="E239" s="512">
        <v>4</v>
      </c>
      <c r="F239" s="512" t="s">
        <v>2445</v>
      </c>
      <c r="G239" s="512" t="s">
        <v>2446</v>
      </c>
      <c r="H239" s="513">
        <v>15</v>
      </c>
      <c r="I239" s="512" t="s">
        <v>1283</v>
      </c>
      <c r="J239" s="513" t="s">
        <v>3073</v>
      </c>
      <c r="K239" s="512" t="s">
        <v>2437</v>
      </c>
      <c r="L239" s="512" t="s">
        <v>2448</v>
      </c>
      <c r="M239" s="512">
        <v>6</v>
      </c>
      <c r="N239" s="512" t="s">
        <v>2449</v>
      </c>
      <c r="O239" s="512" t="s">
        <v>3493</v>
      </c>
      <c r="P239" s="512" t="s">
        <v>2451</v>
      </c>
      <c r="Q239" s="512">
        <v>10785</v>
      </c>
      <c r="R239" s="514"/>
    </row>
    <row r="240" spans="1:18" x14ac:dyDescent="0.4">
      <c r="A240" s="512" t="s">
        <v>3494</v>
      </c>
      <c r="B240" s="512" t="s">
        <v>3495</v>
      </c>
      <c r="C240" s="512" t="s">
        <v>1604</v>
      </c>
      <c r="D240" s="512" t="s">
        <v>3496</v>
      </c>
      <c r="E240" s="512">
        <v>4</v>
      </c>
      <c r="F240" s="512" t="s">
        <v>2445</v>
      </c>
      <c r="G240" s="512" t="s">
        <v>2446</v>
      </c>
      <c r="H240" s="513">
        <v>15</v>
      </c>
      <c r="I240" s="512" t="s">
        <v>1283</v>
      </c>
      <c r="J240" s="513" t="s">
        <v>3497</v>
      </c>
      <c r="K240" s="512" t="s">
        <v>2437</v>
      </c>
      <c r="L240" s="512" t="s">
        <v>2448</v>
      </c>
      <c r="M240" s="512">
        <v>5</v>
      </c>
      <c r="N240" s="512" t="s">
        <v>2449</v>
      </c>
      <c r="O240" s="512" t="s">
        <v>3498</v>
      </c>
      <c r="P240" s="512" t="s">
        <v>2477</v>
      </c>
      <c r="Q240" s="512">
        <v>10786</v>
      </c>
      <c r="R240" s="514"/>
    </row>
    <row r="241" spans="1:18" x14ac:dyDescent="0.4">
      <c r="A241" s="512" t="s">
        <v>3499</v>
      </c>
      <c r="B241" s="512" t="s">
        <v>3500</v>
      </c>
      <c r="C241" s="512" t="s">
        <v>1605</v>
      </c>
      <c r="D241" s="512" t="s">
        <v>3501</v>
      </c>
      <c r="E241" s="512">
        <v>4</v>
      </c>
      <c r="F241" s="512" t="s">
        <v>2445</v>
      </c>
      <c r="G241" s="512" t="s">
        <v>2446</v>
      </c>
      <c r="H241" s="513">
        <v>15</v>
      </c>
      <c r="I241" s="512" t="s">
        <v>1283</v>
      </c>
      <c r="J241" s="513" t="s">
        <v>3024</v>
      </c>
      <c r="K241" s="512" t="s">
        <v>2437</v>
      </c>
      <c r="L241" s="512" t="s">
        <v>2456</v>
      </c>
      <c r="M241" s="512">
        <v>9</v>
      </c>
      <c r="N241" s="512" t="s">
        <v>2457</v>
      </c>
      <c r="O241" s="512" t="s">
        <v>3502</v>
      </c>
      <c r="P241" s="512" t="s">
        <v>2519</v>
      </c>
      <c r="Q241" s="512">
        <v>10787</v>
      </c>
      <c r="R241" s="514"/>
    </row>
    <row r="242" spans="1:18" x14ac:dyDescent="0.4">
      <c r="A242" s="512" t="s">
        <v>3503</v>
      </c>
      <c r="B242" s="512" t="s">
        <v>3504</v>
      </c>
      <c r="C242" s="512" t="s">
        <v>1606</v>
      </c>
      <c r="D242" s="512" t="s">
        <v>3505</v>
      </c>
      <c r="E242" s="512">
        <v>4</v>
      </c>
      <c r="F242" s="512" t="s">
        <v>2445</v>
      </c>
      <c r="G242" s="512" t="s">
        <v>2446</v>
      </c>
      <c r="H242" s="513">
        <v>15</v>
      </c>
      <c r="I242" s="512" t="s">
        <v>1283</v>
      </c>
      <c r="J242" s="513" t="s">
        <v>2541</v>
      </c>
      <c r="K242" s="512" t="s">
        <v>2437</v>
      </c>
      <c r="L242" s="512" t="s">
        <v>2565</v>
      </c>
      <c r="M242" s="512">
        <v>2</v>
      </c>
      <c r="N242" s="512" t="s">
        <v>2605</v>
      </c>
      <c r="O242" s="512" t="s">
        <v>3506</v>
      </c>
      <c r="P242" s="512" t="s">
        <v>2568</v>
      </c>
      <c r="Q242" s="512">
        <v>10788</v>
      </c>
      <c r="R242" s="514"/>
    </row>
    <row r="243" spans="1:18" x14ac:dyDescent="0.4">
      <c r="A243" s="512" t="s">
        <v>3507</v>
      </c>
      <c r="B243" s="512" t="s">
        <v>3508</v>
      </c>
      <c r="C243" s="512" t="s">
        <v>1571</v>
      </c>
      <c r="D243" s="512" t="s">
        <v>3509</v>
      </c>
      <c r="E243" s="512">
        <v>4</v>
      </c>
      <c r="F243" s="512" t="s">
        <v>2434</v>
      </c>
      <c r="G243" s="512" t="s">
        <v>2435</v>
      </c>
      <c r="H243" s="513">
        <v>16</v>
      </c>
      <c r="I243" s="512" t="s">
        <v>1280</v>
      </c>
      <c r="J243" s="513" t="s">
        <v>3510</v>
      </c>
      <c r="K243" s="512" t="s">
        <v>2426</v>
      </c>
      <c r="L243" s="512" t="s">
        <v>2426</v>
      </c>
      <c r="M243" s="512">
        <v>17</v>
      </c>
      <c r="N243" s="512" t="s">
        <v>2572</v>
      </c>
      <c r="O243" s="512" t="s">
        <v>3511</v>
      </c>
      <c r="P243" s="512" t="s">
        <v>2574</v>
      </c>
      <c r="Q243" s="512">
        <v>10690</v>
      </c>
      <c r="R243" s="514"/>
    </row>
    <row r="244" spans="1:18" x14ac:dyDescent="0.4">
      <c r="A244" s="512" t="s">
        <v>3512</v>
      </c>
      <c r="B244" s="512" t="s">
        <v>3513</v>
      </c>
      <c r="C244" s="512" t="s">
        <v>1572</v>
      </c>
      <c r="D244" s="512" t="s">
        <v>3514</v>
      </c>
      <c r="E244" s="512">
        <v>4</v>
      </c>
      <c r="F244" s="512" t="s">
        <v>2434</v>
      </c>
      <c r="G244" s="512" t="s">
        <v>2435</v>
      </c>
      <c r="H244" s="513">
        <v>16</v>
      </c>
      <c r="I244" s="512" t="s">
        <v>1280</v>
      </c>
      <c r="J244" s="513" t="s">
        <v>3515</v>
      </c>
      <c r="K244" s="512" t="s">
        <v>2426</v>
      </c>
      <c r="L244" s="512" t="s">
        <v>2438</v>
      </c>
      <c r="M244" s="512">
        <v>15</v>
      </c>
      <c r="N244" s="512" t="s">
        <v>2439</v>
      </c>
      <c r="O244" s="512" t="s">
        <v>3516</v>
      </c>
      <c r="P244" s="512" t="s">
        <v>2441</v>
      </c>
      <c r="Q244" s="512">
        <v>10691</v>
      </c>
      <c r="R244" s="514"/>
    </row>
    <row r="245" spans="1:18" x14ac:dyDescent="0.4">
      <c r="A245" s="512" t="s">
        <v>3517</v>
      </c>
      <c r="B245" s="512" t="s">
        <v>3518</v>
      </c>
      <c r="C245" s="512" t="s">
        <v>1573</v>
      </c>
      <c r="D245" s="512" t="s">
        <v>3519</v>
      </c>
      <c r="E245" s="512">
        <v>4</v>
      </c>
      <c r="F245" s="512" t="s">
        <v>2445</v>
      </c>
      <c r="G245" s="512" t="s">
        <v>2446</v>
      </c>
      <c r="H245" s="513">
        <v>16</v>
      </c>
      <c r="I245" s="512" t="s">
        <v>1280</v>
      </c>
      <c r="J245" s="513" t="s">
        <v>2811</v>
      </c>
      <c r="K245" s="512" t="s">
        <v>2426</v>
      </c>
      <c r="L245" s="512" t="s">
        <v>2448</v>
      </c>
      <c r="M245" s="512">
        <v>6</v>
      </c>
      <c r="N245" s="512" t="s">
        <v>2464</v>
      </c>
      <c r="O245" s="512" t="s">
        <v>3520</v>
      </c>
      <c r="P245" s="512" t="s">
        <v>2451</v>
      </c>
      <c r="Q245" s="512">
        <v>10789</v>
      </c>
      <c r="R245" s="514"/>
    </row>
    <row r="246" spans="1:18" x14ac:dyDescent="0.4">
      <c r="A246" s="512" t="s">
        <v>3521</v>
      </c>
      <c r="B246" s="512" t="s">
        <v>3522</v>
      </c>
      <c r="C246" s="512" t="s">
        <v>1574</v>
      </c>
      <c r="D246" s="512" t="s">
        <v>3523</v>
      </c>
      <c r="E246" s="512">
        <v>4</v>
      </c>
      <c r="F246" s="512" t="s">
        <v>2445</v>
      </c>
      <c r="G246" s="512" t="s">
        <v>2446</v>
      </c>
      <c r="H246" s="513">
        <v>16</v>
      </c>
      <c r="I246" s="512" t="s">
        <v>1280</v>
      </c>
      <c r="J246" s="513" t="s">
        <v>3524</v>
      </c>
      <c r="K246" s="512" t="s">
        <v>2426</v>
      </c>
      <c r="L246" s="512" t="s">
        <v>2498</v>
      </c>
      <c r="M246" s="512">
        <v>13</v>
      </c>
      <c r="N246" s="512" t="s">
        <v>2499</v>
      </c>
      <c r="O246" s="512" t="s">
        <v>3525</v>
      </c>
      <c r="P246" s="512" t="s">
        <v>2501</v>
      </c>
      <c r="Q246" s="512">
        <v>10790</v>
      </c>
      <c r="R246" s="514"/>
    </row>
    <row r="247" spans="1:18" x14ac:dyDescent="0.4">
      <c r="A247" s="512" t="s">
        <v>3526</v>
      </c>
      <c r="B247" s="512" t="s">
        <v>3527</v>
      </c>
      <c r="C247" s="512" t="s">
        <v>1575</v>
      </c>
      <c r="D247" s="512" t="s">
        <v>3528</v>
      </c>
      <c r="E247" s="512">
        <v>4</v>
      </c>
      <c r="F247" s="512" t="s">
        <v>2445</v>
      </c>
      <c r="G247" s="512" t="s">
        <v>2446</v>
      </c>
      <c r="H247" s="513">
        <v>16</v>
      </c>
      <c r="I247" s="512" t="s">
        <v>1280</v>
      </c>
      <c r="J247" s="513" t="s">
        <v>3529</v>
      </c>
      <c r="K247" s="512" t="s">
        <v>2426</v>
      </c>
      <c r="L247" s="512" t="s">
        <v>2498</v>
      </c>
      <c r="M247" s="512">
        <v>13</v>
      </c>
      <c r="N247" s="512" t="s">
        <v>2499</v>
      </c>
      <c r="O247" s="512" t="s">
        <v>3530</v>
      </c>
      <c r="P247" s="512" t="s">
        <v>2501</v>
      </c>
      <c r="Q247" s="512">
        <v>10791</v>
      </c>
      <c r="R247" s="514"/>
    </row>
    <row r="248" spans="1:18" x14ac:dyDescent="0.4">
      <c r="A248" s="512" t="s">
        <v>3531</v>
      </c>
      <c r="B248" s="512" t="s">
        <v>3532</v>
      </c>
      <c r="C248" s="512" t="s">
        <v>1576</v>
      </c>
      <c r="D248" s="512" t="s">
        <v>3533</v>
      </c>
      <c r="E248" s="512">
        <v>4</v>
      </c>
      <c r="F248" s="512" t="s">
        <v>2445</v>
      </c>
      <c r="G248" s="512" t="s">
        <v>2446</v>
      </c>
      <c r="H248" s="513">
        <v>16</v>
      </c>
      <c r="I248" s="512" t="s">
        <v>1280</v>
      </c>
      <c r="J248" s="513" t="s">
        <v>3534</v>
      </c>
      <c r="K248" s="512" t="s">
        <v>2426</v>
      </c>
      <c r="L248" s="512" t="s">
        <v>2448</v>
      </c>
      <c r="M248" s="512">
        <v>5</v>
      </c>
      <c r="N248" s="512" t="s">
        <v>2449</v>
      </c>
      <c r="O248" s="512" t="s">
        <v>3535</v>
      </c>
      <c r="P248" s="512" t="s">
        <v>2477</v>
      </c>
      <c r="Q248" s="512">
        <v>10792</v>
      </c>
      <c r="R248" s="514"/>
    </row>
    <row r="249" spans="1:18" x14ac:dyDescent="0.4">
      <c r="A249" s="512" t="s">
        <v>3536</v>
      </c>
      <c r="B249" s="512" t="s">
        <v>3537</v>
      </c>
      <c r="C249" s="512" t="s">
        <v>1577</v>
      </c>
      <c r="D249" s="512" t="s">
        <v>3538</v>
      </c>
      <c r="E249" s="512">
        <v>4</v>
      </c>
      <c r="F249" s="512" t="s">
        <v>2445</v>
      </c>
      <c r="G249" s="512" t="s">
        <v>2446</v>
      </c>
      <c r="H249" s="513">
        <v>16</v>
      </c>
      <c r="I249" s="512" t="s">
        <v>1280</v>
      </c>
      <c r="J249" s="513" t="s">
        <v>2578</v>
      </c>
      <c r="K249" s="512" t="s">
        <v>2426</v>
      </c>
      <c r="L249" s="512" t="s">
        <v>2448</v>
      </c>
      <c r="M249" s="512">
        <v>5</v>
      </c>
      <c r="N249" s="512" t="s">
        <v>2475</v>
      </c>
      <c r="O249" s="512" t="s">
        <v>3539</v>
      </c>
      <c r="P249" s="512" t="s">
        <v>2477</v>
      </c>
      <c r="Q249" s="512">
        <v>10793</v>
      </c>
      <c r="R249" s="514"/>
    </row>
    <row r="250" spans="1:18" x14ac:dyDescent="0.4">
      <c r="A250" s="512" t="s">
        <v>3540</v>
      </c>
      <c r="B250" s="512" t="s">
        <v>3541</v>
      </c>
      <c r="C250" s="512" t="s">
        <v>1578</v>
      </c>
      <c r="D250" s="512" t="s">
        <v>3542</v>
      </c>
      <c r="E250" s="512">
        <v>4</v>
      </c>
      <c r="F250" s="512" t="s">
        <v>2445</v>
      </c>
      <c r="G250" s="512" t="s">
        <v>2446</v>
      </c>
      <c r="H250" s="513">
        <v>16</v>
      </c>
      <c r="I250" s="512" t="s">
        <v>1280</v>
      </c>
      <c r="J250" s="513" t="s">
        <v>2505</v>
      </c>
      <c r="K250" s="512" t="s">
        <v>2426</v>
      </c>
      <c r="L250" s="512" t="s">
        <v>2565</v>
      </c>
      <c r="M250" s="512">
        <v>2</v>
      </c>
      <c r="N250" s="512" t="s">
        <v>2605</v>
      </c>
      <c r="O250" s="512" t="s">
        <v>3543</v>
      </c>
      <c r="P250" s="512" t="s">
        <v>2568</v>
      </c>
      <c r="Q250" s="512">
        <v>10794</v>
      </c>
      <c r="R250" s="514"/>
    </row>
    <row r="251" spans="1:18" x14ac:dyDescent="0.4">
      <c r="A251" s="512" t="s">
        <v>3544</v>
      </c>
      <c r="B251" s="512" t="s">
        <v>3545</v>
      </c>
      <c r="C251" s="512" t="s">
        <v>1579</v>
      </c>
      <c r="D251" s="512" t="s">
        <v>3546</v>
      </c>
      <c r="E251" s="512">
        <v>4</v>
      </c>
      <c r="F251" s="512" t="s">
        <v>2445</v>
      </c>
      <c r="G251" s="512" t="s">
        <v>2446</v>
      </c>
      <c r="H251" s="513">
        <v>16</v>
      </c>
      <c r="I251" s="512" t="s">
        <v>1280</v>
      </c>
      <c r="J251" s="513" t="s">
        <v>2505</v>
      </c>
      <c r="K251" s="512" t="s">
        <v>2426</v>
      </c>
      <c r="L251" s="512" t="s">
        <v>2565</v>
      </c>
      <c r="M251" s="512">
        <v>3</v>
      </c>
      <c r="N251" s="512" t="s">
        <v>2605</v>
      </c>
      <c r="O251" s="512" t="s">
        <v>3547</v>
      </c>
      <c r="P251" s="512" t="s">
        <v>3153</v>
      </c>
      <c r="Q251" s="512">
        <v>10795</v>
      </c>
      <c r="R251" s="514"/>
    </row>
    <row r="252" spans="1:18" x14ac:dyDescent="0.4">
      <c r="A252" s="512" t="s">
        <v>3548</v>
      </c>
      <c r="B252" s="512" t="s">
        <v>3549</v>
      </c>
      <c r="C252" s="512" t="s">
        <v>1580</v>
      </c>
      <c r="D252" s="512" t="s">
        <v>3550</v>
      </c>
      <c r="E252" s="512">
        <v>4</v>
      </c>
      <c r="F252" s="512" t="s">
        <v>2445</v>
      </c>
      <c r="G252" s="512" t="s">
        <v>2446</v>
      </c>
      <c r="H252" s="513">
        <v>16</v>
      </c>
      <c r="I252" s="512" t="s">
        <v>1280</v>
      </c>
      <c r="J252" s="513" t="s">
        <v>2505</v>
      </c>
      <c r="K252" s="512" t="s">
        <v>2426</v>
      </c>
      <c r="L252" s="512" t="s">
        <v>2448</v>
      </c>
      <c r="M252" s="512">
        <v>5</v>
      </c>
      <c r="N252" s="512" t="s">
        <v>2475</v>
      </c>
      <c r="O252" s="512" t="s">
        <v>3551</v>
      </c>
      <c r="P252" s="512" t="s">
        <v>2477</v>
      </c>
      <c r="Q252" s="512">
        <v>10796</v>
      </c>
      <c r="R252" s="514"/>
    </row>
    <row r="253" spans="1:18" x14ac:dyDescent="0.4">
      <c r="A253" s="512" t="s">
        <v>3552</v>
      </c>
      <c r="B253" s="512" t="s">
        <v>3553</v>
      </c>
      <c r="C253" s="512" t="s">
        <v>1581</v>
      </c>
      <c r="D253" s="512" t="s">
        <v>3554</v>
      </c>
      <c r="E253" s="512">
        <v>4</v>
      </c>
      <c r="F253" s="512" t="s">
        <v>2445</v>
      </c>
      <c r="G253" s="512" t="s">
        <v>2446</v>
      </c>
      <c r="H253" s="513">
        <v>16</v>
      </c>
      <c r="I253" s="512" t="s">
        <v>1280</v>
      </c>
      <c r="J253" s="513" t="s">
        <v>2683</v>
      </c>
      <c r="K253" s="512" t="s">
        <v>2426</v>
      </c>
      <c r="L253" s="512" t="s">
        <v>2448</v>
      </c>
      <c r="M253" s="512">
        <v>5</v>
      </c>
      <c r="N253" s="512" t="s">
        <v>2449</v>
      </c>
      <c r="O253" s="512" t="s">
        <v>3555</v>
      </c>
      <c r="P253" s="512" t="s">
        <v>2477</v>
      </c>
      <c r="Q253" s="512">
        <v>10797</v>
      </c>
      <c r="R253" s="514"/>
    </row>
    <row r="254" spans="1:18" x14ac:dyDescent="0.4">
      <c r="A254" s="512" t="s">
        <v>3556</v>
      </c>
      <c r="B254" s="512" t="s">
        <v>3557</v>
      </c>
      <c r="C254" s="512" t="s">
        <v>1594</v>
      </c>
      <c r="D254" s="512" t="s">
        <v>1282</v>
      </c>
      <c r="E254" s="512">
        <v>4</v>
      </c>
      <c r="F254" s="512" t="s">
        <v>2434</v>
      </c>
      <c r="G254" s="512" t="s">
        <v>2435</v>
      </c>
      <c r="H254" s="513">
        <v>17</v>
      </c>
      <c r="I254" s="512" t="s">
        <v>1282</v>
      </c>
      <c r="J254" s="513" t="s">
        <v>3558</v>
      </c>
      <c r="K254" s="512" t="s">
        <v>2426</v>
      </c>
      <c r="L254" s="512" t="s">
        <v>2426</v>
      </c>
      <c r="M254" s="512">
        <v>16</v>
      </c>
      <c r="N254" s="512" t="s">
        <v>2889</v>
      </c>
      <c r="O254" s="512" t="s">
        <v>3559</v>
      </c>
      <c r="P254" s="512" t="s">
        <v>2767</v>
      </c>
      <c r="Q254" s="512">
        <v>10692</v>
      </c>
      <c r="R254" s="514"/>
    </row>
    <row r="255" spans="1:18" x14ac:dyDescent="0.4">
      <c r="A255" s="512" t="s">
        <v>3560</v>
      </c>
      <c r="B255" s="512" t="s">
        <v>3561</v>
      </c>
      <c r="C255" s="512" t="s">
        <v>1595</v>
      </c>
      <c r="D255" s="512" t="s">
        <v>3562</v>
      </c>
      <c r="E255" s="512">
        <v>4</v>
      </c>
      <c r="F255" s="512" t="s">
        <v>2434</v>
      </c>
      <c r="G255" s="512" t="s">
        <v>2435</v>
      </c>
      <c r="H255" s="513">
        <v>17</v>
      </c>
      <c r="I255" s="512" t="s">
        <v>1282</v>
      </c>
      <c r="J255" s="513" t="s">
        <v>3563</v>
      </c>
      <c r="K255" s="512" t="s">
        <v>2437</v>
      </c>
      <c r="L255" s="512" t="s">
        <v>2438</v>
      </c>
      <c r="M255" s="512">
        <v>15</v>
      </c>
      <c r="N255" s="512" t="s">
        <v>2439</v>
      </c>
      <c r="O255" s="512" t="s">
        <v>3564</v>
      </c>
      <c r="P255" s="512" t="s">
        <v>2441</v>
      </c>
      <c r="Q255" s="512">
        <v>10693</v>
      </c>
      <c r="R255" s="514"/>
    </row>
    <row r="256" spans="1:18" x14ac:dyDescent="0.4">
      <c r="A256" s="512" t="s">
        <v>3565</v>
      </c>
      <c r="B256" s="512" t="s">
        <v>3566</v>
      </c>
      <c r="C256" s="512" t="s">
        <v>1596</v>
      </c>
      <c r="D256" s="512" t="s">
        <v>3567</v>
      </c>
      <c r="E256" s="512">
        <v>4</v>
      </c>
      <c r="F256" s="512" t="s">
        <v>2445</v>
      </c>
      <c r="G256" s="512" t="s">
        <v>2446</v>
      </c>
      <c r="H256" s="513">
        <v>17</v>
      </c>
      <c r="I256" s="512" t="s">
        <v>1282</v>
      </c>
      <c r="J256" s="513" t="s">
        <v>2505</v>
      </c>
      <c r="K256" s="512" t="s">
        <v>2426</v>
      </c>
      <c r="L256" s="512" t="s">
        <v>2448</v>
      </c>
      <c r="M256" s="512">
        <v>5</v>
      </c>
      <c r="N256" s="512" t="s">
        <v>2475</v>
      </c>
      <c r="O256" s="512" t="s">
        <v>3568</v>
      </c>
      <c r="P256" s="512" t="s">
        <v>2477</v>
      </c>
      <c r="Q256" s="512">
        <v>10798</v>
      </c>
      <c r="R256" s="514"/>
    </row>
    <row r="257" spans="1:18" x14ac:dyDescent="0.4">
      <c r="A257" s="512" t="s">
        <v>3569</v>
      </c>
      <c r="B257" s="512" t="s">
        <v>3570</v>
      </c>
      <c r="C257" s="512" t="s">
        <v>1597</v>
      </c>
      <c r="D257" s="512" t="s">
        <v>3571</v>
      </c>
      <c r="E257" s="512">
        <v>4</v>
      </c>
      <c r="F257" s="512" t="s">
        <v>2445</v>
      </c>
      <c r="G257" s="512" t="s">
        <v>2446</v>
      </c>
      <c r="H257" s="513">
        <v>17</v>
      </c>
      <c r="I257" s="512" t="s">
        <v>1282</v>
      </c>
      <c r="J257" s="513" t="s">
        <v>2505</v>
      </c>
      <c r="K257" s="512" t="s">
        <v>2426</v>
      </c>
      <c r="L257" s="512" t="s">
        <v>2448</v>
      </c>
      <c r="M257" s="512">
        <v>5</v>
      </c>
      <c r="N257" s="512" t="s">
        <v>2449</v>
      </c>
      <c r="O257" s="512" t="s">
        <v>3572</v>
      </c>
      <c r="P257" s="512" t="s">
        <v>2477</v>
      </c>
      <c r="Q257" s="512">
        <v>10799</v>
      </c>
      <c r="R257" s="514"/>
    </row>
    <row r="258" spans="1:18" x14ac:dyDescent="0.4">
      <c r="A258" s="512" t="s">
        <v>3573</v>
      </c>
      <c r="B258" s="512" t="s">
        <v>3574</v>
      </c>
      <c r="C258" s="512" t="s">
        <v>1598</v>
      </c>
      <c r="D258" s="512" t="s">
        <v>3575</v>
      </c>
      <c r="E258" s="512">
        <v>4</v>
      </c>
      <c r="F258" s="512" t="s">
        <v>2445</v>
      </c>
      <c r="G258" s="512" t="s">
        <v>2446</v>
      </c>
      <c r="H258" s="513">
        <v>17</v>
      </c>
      <c r="I258" s="512" t="s">
        <v>1282</v>
      </c>
      <c r="J258" s="513" t="s">
        <v>2505</v>
      </c>
      <c r="K258" s="512" t="s">
        <v>2426</v>
      </c>
      <c r="L258" s="512" t="s">
        <v>2565</v>
      </c>
      <c r="M258" s="512">
        <v>2</v>
      </c>
      <c r="N258" s="512" t="s">
        <v>2605</v>
      </c>
      <c r="O258" s="512" t="s">
        <v>3576</v>
      </c>
      <c r="P258" s="512" t="s">
        <v>2568</v>
      </c>
      <c r="Q258" s="512">
        <v>10800</v>
      </c>
      <c r="R258" s="514"/>
    </row>
    <row r="259" spans="1:18" x14ac:dyDescent="0.4">
      <c r="A259" s="512" t="s">
        <v>3577</v>
      </c>
      <c r="B259" s="512" t="s">
        <v>3578</v>
      </c>
      <c r="C259" s="512" t="s">
        <v>1599</v>
      </c>
      <c r="D259" s="512" t="s">
        <v>3579</v>
      </c>
      <c r="E259" s="512">
        <v>4</v>
      </c>
      <c r="F259" s="512" t="s">
        <v>2445</v>
      </c>
      <c r="G259" s="512" t="s">
        <v>2446</v>
      </c>
      <c r="H259" s="513">
        <v>17</v>
      </c>
      <c r="I259" s="512" t="s">
        <v>1282</v>
      </c>
      <c r="J259" s="513" t="s">
        <v>2474</v>
      </c>
      <c r="K259" s="512" t="s">
        <v>2426</v>
      </c>
      <c r="L259" s="512" t="s">
        <v>2448</v>
      </c>
      <c r="M259" s="512">
        <v>5</v>
      </c>
      <c r="N259" s="512" t="s">
        <v>2475</v>
      </c>
      <c r="O259" s="512" t="s">
        <v>3580</v>
      </c>
      <c r="P259" s="512" t="s">
        <v>2477</v>
      </c>
      <c r="Q259" s="512">
        <v>10801</v>
      </c>
      <c r="R259" s="514"/>
    </row>
    <row r="260" spans="1:18" x14ac:dyDescent="0.4">
      <c r="A260" s="512" t="s">
        <v>3581</v>
      </c>
      <c r="B260" s="512" t="s">
        <v>3582</v>
      </c>
      <c r="C260" s="512" t="s">
        <v>1582</v>
      </c>
      <c r="D260" s="512" t="s">
        <v>1281</v>
      </c>
      <c r="E260" s="512">
        <v>4</v>
      </c>
      <c r="F260" s="512" t="s">
        <v>2423</v>
      </c>
      <c r="G260" s="512" t="s">
        <v>2424</v>
      </c>
      <c r="H260" s="513">
        <v>19</v>
      </c>
      <c r="I260" s="512" t="s">
        <v>1281</v>
      </c>
      <c r="J260" s="513" t="s">
        <v>3583</v>
      </c>
      <c r="K260" s="512" t="s">
        <v>2437</v>
      </c>
      <c r="L260" s="512" t="s">
        <v>2427</v>
      </c>
      <c r="M260" s="512">
        <v>19</v>
      </c>
      <c r="N260" s="512" t="s">
        <v>2428</v>
      </c>
      <c r="O260" s="512" t="s">
        <v>3584</v>
      </c>
      <c r="P260" s="512" t="s">
        <v>2612</v>
      </c>
      <c r="Q260" s="512">
        <v>10661</v>
      </c>
      <c r="R260" s="514"/>
    </row>
    <row r="261" spans="1:18" x14ac:dyDescent="0.4">
      <c r="A261" s="512" t="s">
        <v>3585</v>
      </c>
      <c r="B261" s="512" t="s">
        <v>3586</v>
      </c>
      <c r="C261" s="512" t="s">
        <v>1583</v>
      </c>
      <c r="D261" s="512" t="s">
        <v>3587</v>
      </c>
      <c r="E261" s="512">
        <v>4</v>
      </c>
      <c r="F261" s="512" t="s">
        <v>2434</v>
      </c>
      <c r="G261" s="512" t="s">
        <v>2435</v>
      </c>
      <c r="H261" s="513">
        <v>19</v>
      </c>
      <c r="I261" s="512" t="s">
        <v>1281</v>
      </c>
      <c r="J261" s="513" t="s">
        <v>3588</v>
      </c>
      <c r="K261" s="512" t="s">
        <v>2437</v>
      </c>
      <c r="L261" s="512" t="s">
        <v>2438</v>
      </c>
      <c r="M261" s="512">
        <v>15</v>
      </c>
      <c r="N261" s="512" t="s">
        <v>2439</v>
      </c>
      <c r="O261" s="512" t="s">
        <v>3589</v>
      </c>
      <c r="P261" s="512" t="s">
        <v>2441</v>
      </c>
      <c r="Q261" s="512">
        <v>10695</v>
      </c>
      <c r="R261" s="514"/>
    </row>
    <row r="262" spans="1:18" x14ac:dyDescent="0.4">
      <c r="A262" s="512" t="s">
        <v>3590</v>
      </c>
      <c r="B262" s="512" t="s">
        <v>3591</v>
      </c>
      <c r="C262" s="512" t="s">
        <v>1584</v>
      </c>
      <c r="D262" s="512" t="s">
        <v>3592</v>
      </c>
      <c r="E262" s="512">
        <v>4</v>
      </c>
      <c r="F262" s="512" t="s">
        <v>2445</v>
      </c>
      <c r="G262" s="512" t="s">
        <v>2446</v>
      </c>
      <c r="H262" s="513">
        <v>19</v>
      </c>
      <c r="I262" s="512" t="s">
        <v>1281</v>
      </c>
      <c r="J262" s="513" t="s">
        <v>3593</v>
      </c>
      <c r="K262" s="512" t="s">
        <v>2437</v>
      </c>
      <c r="L262" s="512" t="s">
        <v>2448</v>
      </c>
      <c r="M262" s="512">
        <v>6</v>
      </c>
      <c r="N262" s="512" t="s">
        <v>3019</v>
      </c>
      <c r="O262" s="512" t="s">
        <v>3594</v>
      </c>
      <c r="P262" s="512" t="s">
        <v>2451</v>
      </c>
      <c r="Q262" s="512">
        <v>10807</v>
      </c>
      <c r="R262" s="514"/>
    </row>
    <row r="263" spans="1:18" x14ac:dyDescent="0.4">
      <c r="A263" s="512" t="s">
        <v>3595</v>
      </c>
      <c r="B263" s="512" t="s">
        <v>3596</v>
      </c>
      <c r="C263" s="512" t="s">
        <v>1585</v>
      </c>
      <c r="D263" s="512" t="s">
        <v>3597</v>
      </c>
      <c r="E263" s="512">
        <v>4</v>
      </c>
      <c r="F263" s="512" t="s">
        <v>2445</v>
      </c>
      <c r="G263" s="512" t="s">
        <v>2446</v>
      </c>
      <c r="H263" s="513">
        <v>19</v>
      </c>
      <c r="I263" s="512" t="s">
        <v>1281</v>
      </c>
      <c r="J263" s="513" t="s">
        <v>2845</v>
      </c>
      <c r="K263" s="512" t="s">
        <v>2437</v>
      </c>
      <c r="L263" s="512" t="s">
        <v>2448</v>
      </c>
      <c r="M263" s="512">
        <v>5</v>
      </c>
      <c r="N263" s="512" t="s">
        <v>3019</v>
      </c>
      <c r="O263" s="512" t="s">
        <v>3598</v>
      </c>
      <c r="P263" s="512" t="s">
        <v>2477</v>
      </c>
      <c r="Q263" s="512">
        <v>10808</v>
      </c>
      <c r="R263" s="514"/>
    </row>
    <row r="264" spans="1:18" x14ac:dyDescent="0.4">
      <c r="A264" s="512" t="s">
        <v>3599</v>
      </c>
      <c r="B264" s="512" t="s">
        <v>3600</v>
      </c>
      <c r="C264" s="512" t="s">
        <v>1586</v>
      </c>
      <c r="D264" s="512" t="s">
        <v>3601</v>
      </c>
      <c r="E264" s="512">
        <v>4</v>
      </c>
      <c r="F264" s="512" t="s">
        <v>2445</v>
      </c>
      <c r="G264" s="512" t="s">
        <v>2446</v>
      </c>
      <c r="H264" s="513">
        <v>19</v>
      </c>
      <c r="I264" s="512" t="s">
        <v>1281</v>
      </c>
      <c r="J264" s="513" t="s">
        <v>2731</v>
      </c>
      <c r="K264" s="512" t="s">
        <v>2437</v>
      </c>
      <c r="L264" s="512" t="s">
        <v>2448</v>
      </c>
      <c r="M264" s="512">
        <v>5</v>
      </c>
      <c r="N264" s="512" t="s">
        <v>2449</v>
      </c>
      <c r="O264" s="512" t="s">
        <v>3602</v>
      </c>
      <c r="P264" s="512" t="s">
        <v>2477</v>
      </c>
      <c r="Q264" s="512">
        <v>10809</v>
      </c>
      <c r="R264" s="514"/>
    </row>
    <row r="265" spans="1:18" x14ac:dyDescent="0.4">
      <c r="A265" s="512" t="s">
        <v>3603</v>
      </c>
      <c r="B265" s="512" t="s">
        <v>3604</v>
      </c>
      <c r="C265" s="512" t="s">
        <v>1587</v>
      </c>
      <c r="D265" s="512" t="s">
        <v>3605</v>
      </c>
      <c r="E265" s="512">
        <v>4</v>
      </c>
      <c r="F265" s="512" t="s">
        <v>2445</v>
      </c>
      <c r="G265" s="512" t="s">
        <v>2446</v>
      </c>
      <c r="H265" s="513">
        <v>19</v>
      </c>
      <c r="I265" s="512" t="s">
        <v>1281</v>
      </c>
      <c r="J265" s="513" t="s">
        <v>3606</v>
      </c>
      <c r="K265" s="512" t="s">
        <v>2437</v>
      </c>
      <c r="L265" s="512" t="s">
        <v>2448</v>
      </c>
      <c r="M265" s="512">
        <v>5</v>
      </c>
      <c r="N265" s="512" t="s">
        <v>2475</v>
      </c>
      <c r="O265" s="512" t="s">
        <v>3607</v>
      </c>
      <c r="P265" s="512" t="s">
        <v>2477</v>
      </c>
      <c r="Q265" s="512">
        <v>10810</v>
      </c>
      <c r="R265" s="514"/>
    </row>
    <row r="266" spans="1:18" x14ac:dyDescent="0.4">
      <c r="A266" s="512" t="s">
        <v>3608</v>
      </c>
      <c r="B266" s="512" t="s">
        <v>3609</v>
      </c>
      <c r="C266" s="512" t="s">
        <v>1588</v>
      </c>
      <c r="D266" s="512" t="s">
        <v>3610</v>
      </c>
      <c r="E266" s="512">
        <v>4</v>
      </c>
      <c r="F266" s="512" t="s">
        <v>2445</v>
      </c>
      <c r="G266" s="512" t="s">
        <v>2446</v>
      </c>
      <c r="H266" s="513">
        <v>19</v>
      </c>
      <c r="I266" s="512" t="s">
        <v>1281</v>
      </c>
      <c r="J266" s="513" t="s">
        <v>2474</v>
      </c>
      <c r="K266" s="512" t="s">
        <v>2437</v>
      </c>
      <c r="L266" s="512" t="s">
        <v>2448</v>
      </c>
      <c r="M266" s="512">
        <v>5</v>
      </c>
      <c r="N266" s="512" t="s">
        <v>2449</v>
      </c>
      <c r="O266" s="512" t="s">
        <v>3611</v>
      </c>
      <c r="P266" s="512" t="s">
        <v>2477</v>
      </c>
      <c r="Q266" s="512">
        <v>10811</v>
      </c>
      <c r="R266" s="514"/>
    </row>
    <row r="267" spans="1:18" x14ac:dyDescent="0.4">
      <c r="A267" s="512" t="s">
        <v>3612</v>
      </c>
      <c r="B267" s="512" t="s">
        <v>3613</v>
      </c>
      <c r="C267" s="512" t="s">
        <v>1589</v>
      </c>
      <c r="D267" s="512" t="s">
        <v>3614</v>
      </c>
      <c r="E267" s="512">
        <v>4</v>
      </c>
      <c r="F267" s="512" t="s">
        <v>2445</v>
      </c>
      <c r="G267" s="512" t="s">
        <v>2446</v>
      </c>
      <c r="H267" s="513">
        <v>19</v>
      </c>
      <c r="I267" s="512" t="s">
        <v>1281</v>
      </c>
      <c r="J267" s="513" t="s">
        <v>3475</v>
      </c>
      <c r="K267" s="512" t="s">
        <v>2437</v>
      </c>
      <c r="L267" s="512" t="s">
        <v>2565</v>
      </c>
      <c r="M267" s="512">
        <v>2</v>
      </c>
      <c r="N267" s="512" t="s">
        <v>2566</v>
      </c>
      <c r="O267" s="512" t="s">
        <v>3615</v>
      </c>
      <c r="P267" s="512" t="s">
        <v>2568</v>
      </c>
      <c r="Q267" s="512">
        <v>10812</v>
      </c>
      <c r="R267" s="514"/>
    </row>
    <row r="268" spans="1:18" x14ac:dyDescent="0.4">
      <c r="A268" s="512" t="s">
        <v>3616</v>
      </c>
      <c r="B268" s="512" t="s">
        <v>3617</v>
      </c>
      <c r="C268" s="512" t="s">
        <v>1590</v>
      </c>
      <c r="D268" s="512" t="s">
        <v>3618</v>
      </c>
      <c r="E268" s="512">
        <v>4</v>
      </c>
      <c r="F268" s="512" t="s">
        <v>2445</v>
      </c>
      <c r="G268" s="512" t="s">
        <v>2446</v>
      </c>
      <c r="H268" s="513">
        <v>19</v>
      </c>
      <c r="I268" s="512" t="s">
        <v>1281</v>
      </c>
      <c r="J268" s="513" t="s">
        <v>3619</v>
      </c>
      <c r="K268" s="512" t="s">
        <v>2437</v>
      </c>
      <c r="L268" s="512" t="s">
        <v>2565</v>
      </c>
      <c r="M268" s="512">
        <v>2</v>
      </c>
      <c r="N268" s="512" t="s">
        <v>2566</v>
      </c>
      <c r="O268" s="512" t="s">
        <v>3620</v>
      </c>
      <c r="P268" s="512" t="s">
        <v>2568</v>
      </c>
      <c r="Q268" s="512">
        <v>10813</v>
      </c>
      <c r="R268" s="514"/>
    </row>
    <row r="269" spans="1:18" x14ac:dyDescent="0.4">
      <c r="A269" s="512" t="s">
        <v>3621</v>
      </c>
      <c r="B269" s="512" t="s">
        <v>3622</v>
      </c>
      <c r="C269" s="512" t="s">
        <v>1591</v>
      </c>
      <c r="D269" s="512" t="s">
        <v>3623</v>
      </c>
      <c r="E269" s="512">
        <v>4</v>
      </c>
      <c r="F269" s="512" t="s">
        <v>2445</v>
      </c>
      <c r="G269" s="512" t="s">
        <v>2446</v>
      </c>
      <c r="H269" s="513">
        <v>19</v>
      </c>
      <c r="I269" s="512" t="s">
        <v>1281</v>
      </c>
      <c r="J269" s="513" t="s">
        <v>2546</v>
      </c>
      <c r="K269" s="512" t="s">
        <v>2437</v>
      </c>
      <c r="L269" s="512" t="s">
        <v>2448</v>
      </c>
      <c r="M269" s="512">
        <v>5</v>
      </c>
      <c r="N269" s="512" t="s">
        <v>2449</v>
      </c>
      <c r="O269" s="512" t="s">
        <v>3624</v>
      </c>
      <c r="P269" s="512" t="s">
        <v>2477</v>
      </c>
      <c r="Q269" s="512">
        <v>10814</v>
      </c>
      <c r="R269" s="514"/>
    </row>
    <row r="270" spans="1:18" x14ac:dyDescent="0.4">
      <c r="A270" s="512" t="s">
        <v>3625</v>
      </c>
      <c r="B270" s="512" t="s">
        <v>3626</v>
      </c>
      <c r="C270" s="512" t="s">
        <v>1592</v>
      </c>
      <c r="D270" s="512" t="s">
        <v>3627</v>
      </c>
      <c r="E270" s="512">
        <v>4</v>
      </c>
      <c r="F270" s="512" t="s">
        <v>2445</v>
      </c>
      <c r="G270" s="512" t="s">
        <v>2446</v>
      </c>
      <c r="H270" s="513">
        <v>19</v>
      </c>
      <c r="I270" s="512" t="s">
        <v>1281</v>
      </c>
      <c r="J270" s="513" t="s">
        <v>2541</v>
      </c>
      <c r="K270" s="512" t="s">
        <v>2437</v>
      </c>
      <c r="L270" s="512" t="s">
        <v>2448</v>
      </c>
      <c r="M270" s="512">
        <v>6</v>
      </c>
      <c r="N270" s="512" t="s">
        <v>2449</v>
      </c>
      <c r="O270" s="512" t="s">
        <v>3628</v>
      </c>
      <c r="P270" s="512" t="s">
        <v>2451</v>
      </c>
      <c r="Q270" s="512">
        <v>10815</v>
      </c>
      <c r="R270" s="514"/>
    </row>
    <row r="271" spans="1:18" x14ac:dyDescent="0.4">
      <c r="A271" s="512" t="s">
        <v>3629</v>
      </c>
      <c r="B271" s="512" t="s">
        <v>3630</v>
      </c>
      <c r="C271" s="512" t="s">
        <v>1593</v>
      </c>
      <c r="D271" s="512" t="s">
        <v>3631</v>
      </c>
      <c r="E271" s="512">
        <v>4</v>
      </c>
      <c r="F271" s="512" t="s">
        <v>2445</v>
      </c>
      <c r="G271" s="512" t="s">
        <v>2446</v>
      </c>
      <c r="H271" s="513">
        <v>19</v>
      </c>
      <c r="I271" s="512" t="s">
        <v>1281</v>
      </c>
      <c r="J271" s="513" t="s">
        <v>3048</v>
      </c>
      <c r="K271" s="512" t="s">
        <v>2437</v>
      </c>
      <c r="L271" s="512" t="s">
        <v>2448</v>
      </c>
      <c r="M271" s="512">
        <v>5</v>
      </c>
      <c r="N271" s="512" t="s">
        <v>2475</v>
      </c>
      <c r="O271" s="512" t="s">
        <v>3632</v>
      </c>
      <c r="P271" s="512" t="s">
        <v>2477</v>
      </c>
      <c r="Q271" s="512">
        <v>10816</v>
      </c>
      <c r="R271" s="514"/>
    </row>
    <row r="272" spans="1:18" x14ac:dyDescent="0.4">
      <c r="A272" s="512" t="s">
        <v>3633</v>
      </c>
      <c r="B272" s="512" t="s">
        <v>3634</v>
      </c>
      <c r="C272" s="512" t="s">
        <v>1537</v>
      </c>
      <c r="D272" s="512" t="s">
        <v>1276</v>
      </c>
      <c r="E272" s="512">
        <v>4</v>
      </c>
      <c r="F272" s="512" t="s">
        <v>2434</v>
      </c>
      <c r="G272" s="512" t="s">
        <v>2435</v>
      </c>
      <c r="H272" s="513">
        <v>26</v>
      </c>
      <c r="I272" s="512" t="s">
        <v>1276</v>
      </c>
      <c r="J272" s="513" t="s">
        <v>3635</v>
      </c>
      <c r="K272" s="512" t="s">
        <v>2437</v>
      </c>
      <c r="L272" s="512" t="s">
        <v>2438</v>
      </c>
      <c r="M272" s="512">
        <v>16</v>
      </c>
      <c r="N272" s="512" t="s">
        <v>2439</v>
      </c>
      <c r="O272" s="512" t="s">
        <v>3636</v>
      </c>
      <c r="P272" s="512" t="s">
        <v>2767</v>
      </c>
      <c r="Q272" s="512">
        <v>10698</v>
      </c>
      <c r="R272" s="514"/>
    </row>
    <row r="273" spans="1:18" x14ac:dyDescent="0.4">
      <c r="A273" s="512" t="s">
        <v>3637</v>
      </c>
      <c r="B273" s="512" t="s">
        <v>3638</v>
      </c>
      <c r="C273" s="512" t="s">
        <v>1538</v>
      </c>
      <c r="D273" s="512" t="s">
        <v>3639</v>
      </c>
      <c r="E273" s="512">
        <v>4</v>
      </c>
      <c r="F273" s="512" t="s">
        <v>2445</v>
      </c>
      <c r="G273" s="512" t="s">
        <v>2446</v>
      </c>
      <c r="H273" s="513">
        <v>26</v>
      </c>
      <c r="I273" s="512" t="s">
        <v>1276</v>
      </c>
      <c r="J273" s="513" t="s">
        <v>2564</v>
      </c>
      <c r="K273" s="512" t="s">
        <v>2437</v>
      </c>
      <c r="L273" s="512" t="s">
        <v>2565</v>
      </c>
      <c r="M273" s="512">
        <v>2</v>
      </c>
      <c r="N273" s="512" t="s">
        <v>2605</v>
      </c>
      <c r="O273" s="512" t="s">
        <v>3640</v>
      </c>
      <c r="P273" s="512" t="s">
        <v>2568</v>
      </c>
      <c r="Q273" s="512">
        <v>10863</v>
      </c>
      <c r="R273" s="514"/>
    </row>
    <row r="274" spans="1:18" x14ac:dyDescent="0.4">
      <c r="A274" s="512" t="s">
        <v>3641</v>
      </c>
      <c r="B274" s="512" t="s">
        <v>3642</v>
      </c>
      <c r="C274" s="512" t="s">
        <v>1539</v>
      </c>
      <c r="D274" s="512" t="s">
        <v>3643</v>
      </c>
      <c r="E274" s="512">
        <v>4</v>
      </c>
      <c r="F274" s="512" t="s">
        <v>2445</v>
      </c>
      <c r="G274" s="512" t="s">
        <v>2446</v>
      </c>
      <c r="H274" s="513">
        <v>26</v>
      </c>
      <c r="I274" s="512" t="s">
        <v>1276</v>
      </c>
      <c r="J274" s="513" t="s">
        <v>2487</v>
      </c>
      <c r="K274" s="512" t="s">
        <v>2437</v>
      </c>
      <c r="L274" s="512" t="s">
        <v>2448</v>
      </c>
      <c r="M274" s="512">
        <v>6</v>
      </c>
      <c r="N274" s="512" t="s">
        <v>2464</v>
      </c>
      <c r="O274" s="512" t="s">
        <v>3644</v>
      </c>
      <c r="P274" s="512" t="s">
        <v>2451</v>
      </c>
      <c r="Q274" s="512">
        <v>10864</v>
      </c>
      <c r="R274" s="514"/>
    </row>
    <row r="275" spans="1:18" x14ac:dyDescent="0.4">
      <c r="A275" s="512" t="s">
        <v>3645</v>
      </c>
      <c r="B275" s="512" t="s">
        <v>3646</v>
      </c>
      <c r="C275" s="512" t="s">
        <v>1540</v>
      </c>
      <c r="D275" s="512" t="s">
        <v>3647</v>
      </c>
      <c r="E275" s="512">
        <v>4</v>
      </c>
      <c r="F275" s="512" t="s">
        <v>2445</v>
      </c>
      <c r="G275" s="512" t="s">
        <v>2446</v>
      </c>
      <c r="H275" s="513">
        <v>26</v>
      </c>
      <c r="I275" s="512" t="s">
        <v>1276</v>
      </c>
      <c r="J275" s="513" t="s">
        <v>2492</v>
      </c>
      <c r="K275" s="512" t="s">
        <v>2437</v>
      </c>
      <c r="L275" s="512" t="s">
        <v>2448</v>
      </c>
      <c r="M275" s="512">
        <v>5</v>
      </c>
      <c r="N275" s="512" t="s">
        <v>2464</v>
      </c>
      <c r="O275" s="512" t="s">
        <v>3648</v>
      </c>
      <c r="P275" s="512" t="s">
        <v>2477</v>
      </c>
      <c r="Q275" s="512">
        <v>10865</v>
      </c>
      <c r="R275" s="514"/>
    </row>
    <row r="276" spans="1:18" x14ac:dyDescent="0.4">
      <c r="A276" s="512" t="s">
        <v>3649</v>
      </c>
      <c r="B276" s="512" t="s">
        <v>3650</v>
      </c>
      <c r="C276" s="512" t="s">
        <v>1647</v>
      </c>
      <c r="D276" s="512" t="s">
        <v>1288</v>
      </c>
      <c r="E276" s="512">
        <v>5</v>
      </c>
      <c r="F276" s="512" t="s">
        <v>2423</v>
      </c>
      <c r="G276" s="512" t="s">
        <v>2424</v>
      </c>
      <c r="H276" s="513">
        <v>70</v>
      </c>
      <c r="I276" s="512" t="s">
        <v>1288</v>
      </c>
      <c r="J276" s="513" t="s">
        <v>3651</v>
      </c>
      <c r="K276" s="512" t="s">
        <v>2437</v>
      </c>
      <c r="L276" s="512" t="s">
        <v>2427</v>
      </c>
      <c r="M276" s="512">
        <v>19</v>
      </c>
      <c r="N276" s="512" t="s">
        <v>2610</v>
      </c>
      <c r="O276" s="512" t="s">
        <v>3652</v>
      </c>
      <c r="P276" s="512" t="s">
        <v>2612</v>
      </c>
      <c r="Q276" s="512">
        <v>10677</v>
      </c>
      <c r="R276" s="514"/>
    </row>
    <row r="277" spans="1:18" x14ac:dyDescent="0.4">
      <c r="A277" s="512" t="s">
        <v>3653</v>
      </c>
      <c r="B277" s="512" t="s">
        <v>3654</v>
      </c>
      <c r="C277" s="512" t="s">
        <v>1648</v>
      </c>
      <c r="D277" s="512" t="s">
        <v>3655</v>
      </c>
      <c r="E277" s="512">
        <v>5</v>
      </c>
      <c r="F277" s="512" t="s">
        <v>2434</v>
      </c>
      <c r="G277" s="512" t="s">
        <v>2435</v>
      </c>
      <c r="H277" s="513">
        <v>70</v>
      </c>
      <c r="I277" s="512" t="s">
        <v>1288</v>
      </c>
      <c r="J277" s="513" t="s">
        <v>3656</v>
      </c>
      <c r="K277" s="512" t="s">
        <v>2437</v>
      </c>
      <c r="L277" s="512" t="s">
        <v>2438</v>
      </c>
      <c r="M277" s="512">
        <v>15</v>
      </c>
      <c r="N277" s="512" t="s">
        <v>2439</v>
      </c>
      <c r="O277" s="512" t="s">
        <v>3657</v>
      </c>
      <c r="P277" s="512" t="s">
        <v>2441</v>
      </c>
      <c r="Q277" s="512">
        <v>10728</v>
      </c>
      <c r="R277" s="514"/>
    </row>
    <row r="278" spans="1:18" x14ac:dyDescent="0.4">
      <c r="A278" s="512" t="s">
        <v>3658</v>
      </c>
      <c r="B278" s="512" t="s">
        <v>3659</v>
      </c>
      <c r="C278" s="512" t="s">
        <v>1649</v>
      </c>
      <c r="D278" s="512" t="s">
        <v>3660</v>
      </c>
      <c r="E278" s="512">
        <v>5</v>
      </c>
      <c r="F278" s="512" t="s">
        <v>2434</v>
      </c>
      <c r="G278" s="512" t="s">
        <v>2435</v>
      </c>
      <c r="H278" s="513">
        <v>70</v>
      </c>
      <c r="I278" s="512" t="s">
        <v>1288</v>
      </c>
      <c r="J278" s="513" t="s">
        <v>3661</v>
      </c>
      <c r="K278" s="512" t="s">
        <v>2437</v>
      </c>
      <c r="L278" s="512" t="s">
        <v>2426</v>
      </c>
      <c r="M278" s="512">
        <v>16</v>
      </c>
      <c r="N278" s="512" t="s">
        <v>2889</v>
      </c>
      <c r="O278" s="512" t="s">
        <v>3662</v>
      </c>
      <c r="P278" s="512" t="s">
        <v>2767</v>
      </c>
      <c r="Q278" s="512">
        <v>10729</v>
      </c>
      <c r="R278" s="514"/>
    </row>
    <row r="279" spans="1:18" x14ac:dyDescent="0.4">
      <c r="A279" s="512" t="s">
        <v>3663</v>
      </c>
      <c r="B279" s="512" t="s">
        <v>3664</v>
      </c>
      <c r="C279" s="512" t="s">
        <v>1650</v>
      </c>
      <c r="D279" s="512" t="s">
        <v>3665</v>
      </c>
      <c r="E279" s="512">
        <v>5</v>
      </c>
      <c r="F279" s="512" t="s">
        <v>2434</v>
      </c>
      <c r="G279" s="512" t="s">
        <v>2435</v>
      </c>
      <c r="H279" s="513">
        <v>70</v>
      </c>
      <c r="I279" s="512" t="s">
        <v>1288</v>
      </c>
      <c r="J279" s="513" t="s">
        <v>3666</v>
      </c>
      <c r="K279" s="512" t="s">
        <v>2437</v>
      </c>
      <c r="L279" s="512" t="s">
        <v>2438</v>
      </c>
      <c r="M279" s="512">
        <v>15</v>
      </c>
      <c r="N279" s="512" t="s">
        <v>2439</v>
      </c>
      <c r="O279" s="512" t="s">
        <v>3667</v>
      </c>
      <c r="P279" s="512" t="s">
        <v>2441</v>
      </c>
      <c r="Q279" s="512">
        <v>10730</v>
      </c>
      <c r="R279" s="514"/>
    </row>
    <row r="280" spans="1:18" x14ac:dyDescent="0.4">
      <c r="A280" s="512" t="s">
        <v>3668</v>
      </c>
      <c r="B280" s="512" t="s">
        <v>3669</v>
      </c>
      <c r="C280" s="512" t="s">
        <v>1651</v>
      </c>
      <c r="D280" s="512" t="s">
        <v>3670</v>
      </c>
      <c r="E280" s="512">
        <v>5</v>
      </c>
      <c r="F280" s="512" t="s">
        <v>2445</v>
      </c>
      <c r="G280" s="512" t="s">
        <v>2446</v>
      </c>
      <c r="H280" s="513">
        <v>70</v>
      </c>
      <c r="I280" s="512" t="s">
        <v>1288</v>
      </c>
      <c r="J280" s="513" t="s">
        <v>2463</v>
      </c>
      <c r="K280" s="512" t="s">
        <v>2437</v>
      </c>
      <c r="L280" s="512" t="s">
        <v>2448</v>
      </c>
      <c r="M280" s="512">
        <v>5</v>
      </c>
      <c r="N280" s="512" t="s">
        <v>2449</v>
      </c>
      <c r="O280" s="512" t="s">
        <v>3671</v>
      </c>
      <c r="P280" s="512" t="s">
        <v>2477</v>
      </c>
      <c r="Q280" s="512">
        <v>11273</v>
      </c>
      <c r="R280" s="514"/>
    </row>
    <row r="281" spans="1:18" x14ac:dyDescent="0.4">
      <c r="A281" s="512" t="s">
        <v>3672</v>
      </c>
      <c r="B281" s="512" t="s">
        <v>3673</v>
      </c>
      <c r="C281" s="512" t="s">
        <v>1652</v>
      </c>
      <c r="D281" s="512" t="s">
        <v>3674</v>
      </c>
      <c r="E281" s="512">
        <v>5</v>
      </c>
      <c r="F281" s="512" t="s">
        <v>2445</v>
      </c>
      <c r="G281" s="512" t="s">
        <v>2446</v>
      </c>
      <c r="H281" s="513">
        <v>70</v>
      </c>
      <c r="I281" s="512" t="s">
        <v>1288</v>
      </c>
      <c r="J281" s="513" t="s">
        <v>2850</v>
      </c>
      <c r="K281" s="512" t="s">
        <v>2437</v>
      </c>
      <c r="L281" s="512" t="s">
        <v>2448</v>
      </c>
      <c r="M281" s="512">
        <v>5</v>
      </c>
      <c r="N281" s="512" t="s">
        <v>2449</v>
      </c>
      <c r="O281" s="512" t="s">
        <v>3675</v>
      </c>
      <c r="P281" s="512" t="s">
        <v>2477</v>
      </c>
      <c r="Q281" s="512">
        <v>11274</v>
      </c>
      <c r="R281" s="514"/>
    </row>
    <row r="282" spans="1:18" x14ac:dyDescent="0.4">
      <c r="A282" s="512" t="s">
        <v>3676</v>
      </c>
      <c r="B282" s="512" t="s">
        <v>3677</v>
      </c>
      <c r="C282" s="512" t="s">
        <v>1653</v>
      </c>
      <c r="D282" s="512" t="s">
        <v>3678</v>
      </c>
      <c r="E282" s="512">
        <v>5</v>
      </c>
      <c r="F282" s="512" t="s">
        <v>2445</v>
      </c>
      <c r="G282" s="512" t="s">
        <v>2446</v>
      </c>
      <c r="H282" s="513">
        <v>70</v>
      </c>
      <c r="I282" s="512" t="s">
        <v>1288</v>
      </c>
      <c r="J282" s="513" t="s">
        <v>2505</v>
      </c>
      <c r="K282" s="512" t="s">
        <v>2437</v>
      </c>
      <c r="L282" s="512" t="s">
        <v>2448</v>
      </c>
      <c r="M282" s="512">
        <v>5</v>
      </c>
      <c r="N282" s="512" t="s">
        <v>3019</v>
      </c>
      <c r="O282" s="512" t="s">
        <v>3679</v>
      </c>
      <c r="P282" s="512" t="s">
        <v>2477</v>
      </c>
      <c r="Q282" s="512">
        <v>11275</v>
      </c>
      <c r="R282" s="514"/>
    </row>
    <row r="283" spans="1:18" x14ac:dyDescent="0.4">
      <c r="A283" s="512" t="s">
        <v>3680</v>
      </c>
      <c r="B283" s="512" t="s">
        <v>3681</v>
      </c>
      <c r="C283" s="512" t="s">
        <v>1654</v>
      </c>
      <c r="D283" s="512" t="s">
        <v>3682</v>
      </c>
      <c r="E283" s="512">
        <v>5</v>
      </c>
      <c r="F283" s="512" t="s">
        <v>2445</v>
      </c>
      <c r="G283" s="512" t="s">
        <v>2446</v>
      </c>
      <c r="H283" s="513">
        <v>70</v>
      </c>
      <c r="I283" s="512" t="s">
        <v>1288</v>
      </c>
      <c r="J283" s="513" t="s">
        <v>2463</v>
      </c>
      <c r="K283" s="512" t="s">
        <v>2437</v>
      </c>
      <c r="L283" s="512" t="s">
        <v>2448</v>
      </c>
      <c r="M283" s="512">
        <v>6</v>
      </c>
      <c r="N283" s="512" t="s">
        <v>2464</v>
      </c>
      <c r="O283" s="512" t="s">
        <v>3683</v>
      </c>
      <c r="P283" s="512" t="s">
        <v>2451</v>
      </c>
      <c r="Q283" s="512">
        <v>11276</v>
      </c>
      <c r="R283" s="514"/>
    </row>
    <row r="284" spans="1:18" x14ac:dyDescent="0.4">
      <c r="A284" s="512" t="s">
        <v>3684</v>
      </c>
      <c r="B284" s="512" t="s">
        <v>3685</v>
      </c>
      <c r="C284" s="512" t="s">
        <v>1655</v>
      </c>
      <c r="D284" s="512" t="s">
        <v>3686</v>
      </c>
      <c r="E284" s="512">
        <v>5</v>
      </c>
      <c r="F284" s="512" t="s">
        <v>2445</v>
      </c>
      <c r="G284" s="512" t="s">
        <v>2446</v>
      </c>
      <c r="H284" s="513">
        <v>70</v>
      </c>
      <c r="I284" s="512" t="s">
        <v>1288</v>
      </c>
      <c r="J284" s="513" t="s">
        <v>3135</v>
      </c>
      <c r="K284" s="512" t="s">
        <v>2437</v>
      </c>
      <c r="L284" s="512" t="s">
        <v>2448</v>
      </c>
      <c r="M284" s="512">
        <v>5</v>
      </c>
      <c r="N284" s="512" t="s">
        <v>2475</v>
      </c>
      <c r="O284" s="512" t="s">
        <v>3687</v>
      </c>
      <c r="P284" s="512" t="s">
        <v>2477</v>
      </c>
      <c r="Q284" s="512">
        <v>11277</v>
      </c>
      <c r="R284" s="514"/>
    </row>
    <row r="285" spans="1:18" x14ac:dyDescent="0.4">
      <c r="A285" s="512" t="s">
        <v>3688</v>
      </c>
      <c r="B285" s="512" t="s">
        <v>3689</v>
      </c>
      <c r="C285" s="512" t="s">
        <v>1656</v>
      </c>
      <c r="D285" s="512" t="s">
        <v>3690</v>
      </c>
      <c r="E285" s="512">
        <v>5</v>
      </c>
      <c r="F285" s="512" t="s">
        <v>2445</v>
      </c>
      <c r="G285" s="512" t="s">
        <v>2446</v>
      </c>
      <c r="H285" s="513">
        <v>70</v>
      </c>
      <c r="I285" s="512" t="s">
        <v>1288</v>
      </c>
      <c r="J285" s="513" t="s">
        <v>2463</v>
      </c>
      <c r="K285" s="512" t="s">
        <v>2437</v>
      </c>
      <c r="L285" s="512" t="s">
        <v>2456</v>
      </c>
      <c r="M285" s="512">
        <v>9</v>
      </c>
      <c r="N285" s="512" t="s">
        <v>2457</v>
      </c>
      <c r="O285" s="512" t="s">
        <v>3691</v>
      </c>
      <c r="P285" s="512" t="s">
        <v>2519</v>
      </c>
      <c r="Q285" s="512">
        <v>11458</v>
      </c>
      <c r="R285" s="514"/>
    </row>
    <row r="286" spans="1:18" x14ac:dyDescent="0.4">
      <c r="A286" s="512" t="s">
        <v>3692</v>
      </c>
      <c r="B286" s="512" t="s">
        <v>3693</v>
      </c>
      <c r="C286" s="512" t="s">
        <v>2226</v>
      </c>
      <c r="D286" s="512" t="s">
        <v>3694</v>
      </c>
      <c r="E286" s="512">
        <v>5</v>
      </c>
      <c r="F286" s="512" t="s">
        <v>2445</v>
      </c>
      <c r="G286" s="512" t="s">
        <v>2446</v>
      </c>
      <c r="H286" s="513">
        <v>70</v>
      </c>
      <c r="I286" s="512" t="s">
        <v>1288</v>
      </c>
      <c r="J286" s="513" t="s">
        <v>2604</v>
      </c>
      <c r="K286" s="512" t="s">
        <v>2426</v>
      </c>
      <c r="L286" s="512" t="s">
        <v>2565</v>
      </c>
      <c r="M286" s="512">
        <v>3</v>
      </c>
      <c r="N286" s="512" t="s">
        <v>2605</v>
      </c>
      <c r="O286" s="512" t="s">
        <v>3695</v>
      </c>
      <c r="P286" s="512" t="s">
        <v>3153</v>
      </c>
      <c r="Q286" s="512">
        <v>28858</v>
      </c>
      <c r="R286" s="514"/>
    </row>
    <row r="287" spans="1:18" x14ac:dyDescent="0.4">
      <c r="A287" s="512" t="s">
        <v>3696</v>
      </c>
      <c r="B287" s="512" t="s">
        <v>3697</v>
      </c>
      <c r="C287" s="512" t="s">
        <v>1607</v>
      </c>
      <c r="D287" s="512" t="s">
        <v>3698</v>
      </c>
      <c r="E287" s="512">
        <v>5</v>
      </c>
      <c r="F287" s="512" t="s">
        <v>2434</v>
      </c>
      <c r="G287" s="512" t="s">
        <v>2435</v>
      </c>
      <c r="H287" s="513">
        <v>71</v>
      </c>
      <c r="I287" s="512" t="s">
        <v>1284</v>
      </c>
      <c r="J287" s="513" t="s">
        <v>3699</v>
      </c>
      <c r="K287" s="512" t="s">
        <v>2426</v>
      </c>
      <c r="L287" s="512" t="s">
        <v>2426</v>
      </c>
      <c r="M287" s="512">
        <v>17</v>
      </c>
      <c r="N287" s="512" t="s">
        <v>2572</v>
      </c>
      <c r="O287" s="512" t="s">
        <v>3700</v>
      </c>
      <c r="P287" s="512" t="s">
        <v>2574</v>
      </c>
      <c r="Q287" s="512">
        <v>10731</v>
      </c>
      <c r="R287" s="514"/>
    </row>
    <row r="288" spans="1:18" x14ac:dyDescent="0.4">
      <c r="A288" s="512" t="s">
        <v>3701</v>
      </c>
      <c r="B288" s="512" t="s">
        <v>3702</v>
      </c>
      <c r="C288" s="512" t="s">
        <v>1608</v>
      </c>
      <c r="D288" s="512" t="s">
        <v>3703</v>
      </c>
      <c r="E288" s="512">
        <v>5</v>
      </c>
      <c r="F288" s="512" t="s">
        <v>2434</v>
      </c>
      <c r="G288" s="512" t="s">
        <v>2435</v>
      </c>
      <c r="H288" s="513">
        <v>71</v>
      </c>
      <c r="I288" s="512" t="s">
        <v>1284</v>
      </c>
      <c r="J288" s="513" t="s">
        <v>3704</v>
      </c>
      <c r="K288" s="512" t="s">
        <v>2426</v>
      </c>
      <c r="L288" s="512" t="s">
        <v>2438</v>
      </c>
      <c r="M288" s="512">
        <v>15</v>
      </c>
      <c r="N288" s="512" t="s">
        <v>2439</v>
      </c>
      <c r="O288" s="512" t="s">
        <v>3705</v>
      </c>
      <c r="P288" s="512" t="s">
        <v>2441</v>
      </c>
      <c r="Q288" s="512">
        <v>10732</v>
      </c>
      <c r="R288" s="514"/>
    </row>
    <row r="289" spans="1:18" x14ac:dyDescent="0.4">
      <c r="A289" s="512" t="s">
        <v>3706</v>
      </c>
      <c r="B289" s="512" t="s">
        <v>3707</v>
      </c>
      <c r="C289" s="512" t="s">
        <v>1609</v>
      </c>
      <c r="D289" s="512" t="s">
        <v>3708</v>
      </c>
      <c r="E289" s="512">
        <v>5</v>
      </c>
      <c r="F289" s="512" t="s">
        <v>2445</v>
      </c>
      <c r="G289" s="512" t="s">
        <v>2446</v>
      </c>
      <c r="H289" s="513">
        <v>71</v>
      </c>
      <c r="I289" s="512" t="s">
        <v>1284</v>
      </c>
      <c r="J289" s="513" t="s">
        <v>2469</v>
      </c>
      <c r="K289" s="512" t="s">
        <v>2426</v>
      </c>
      <c r="L289" s="512" t="s">
        <v>2448</v>
      </c>
      <c r="M289" s="512">
        <v>6</v>
      </c>
      <c r="N289" s="512" t="s">
        <v>2449</v>
      </c>
      <c r="O289" s="512" t="s">
        <v>3709</v>
      </c>
      <c r="P289" s="512" t="s">
        <v>2451</v>
      </c>
      <c r="Q289" s="512">
        <v>11278</v>
      </c>
      <c r="R289" s="514"/>
    </row>
    <row r="290" spans="1:18" x14ac:dyDescent="0.4">
      <c r="A290" s="512" t="s">
        <v>3710</v>
      </c>
      <c r="B290" s="512" t="s">
        <v>3711</v>
      </c>
      <c r="C290" s="512" t="s">
        <v>1610</v>
      </c>
      <c r="D290" s="512" t="s">
        <v>3712</v>
      </c>
      <c r="E290" s="512">
        <v>5</v>
      </c>
      <c r="F290" s="512" t="s">
        <v>2445</v>
      </c>
      <c r="G290" s="512" t="s">
        <v>2446</v>
      </c>
      <c r="H290" s="513">
        <v>71</v>
      </c>
      <c r="I290" s="512" t="s">
        <v>1284</v>
      </c>
      <c r="J290" s="513" t="s">
        <v>2505</v>
      </c>
      <c r="K290" s="512" t="s">
        <v>2426</v>
      </c>
      <c r="L290" s="512" t="s">
        <v>2448</v>
      </c>
      <c r="M290" s="512">
        <v>5</v>
      </c>
      <c r="N290" s="512" t="s">
        <v>2449</v>
      </c>
      <c r="O290" s="512" t="s">
        <v>3713</v>
      </c>
      <c r="P290" s="512" t="s">
        <v>2477</v>
      </c>
      <c r="Q290" s="512">
        <v>11279</v>
      </c>
      <c r="R290" s="514"/>
    </row>
    <row r="291" spans="1:18" x14ac:dyDescent="0.4">
      <c r="A291" s="512" t="s">
        <v>3714</v>
      </c>
      <c r="B291" s="512" t="s">
        <v>3715</v>
      </c>
      <c r="C291" s="512" t="s">
        <v>1611</v>
      </c>
      <c r="D291" s="512" t="s">
        <v>3716</v>
      </c>
      <c r="E291" s="512">
        <v>5</v>
      </c>
      <c r="F291" s="512" t="s">
        <v>2445</v>
      </c>
      <c r="G291" s="512" t="s">
        <v>2446</v>
      </c>
      <c r="H291" s="513">
        <v>71</v>
      </c>
      <c r="I291" s="512" t="s">
        <v>1284</v>
      </c>
      <c r="J291" s="513" t="s">
        <v>3073</v>
      </c>
      <c r="K291" s="512" t="s">
        <v>2426</v>
      </c>
      <c r="L291" s="512" t="s">
        <v>2456</v>
      </c>
      <c r="M291" s="512">
        <v>9</v>
      </c>
      <c r="N291" s="512" t="s">
        <v>2457</v>
      </c>
      <c r="O291" s="512" t="s">
        <v>3717</v>
      </c>
      <c r="P291" s="512" t="s">
        <v>2519</v>
      </c>
      <c r="Q291" s="512">
        <v>11280</v>
      </c>
      <c r="R291" s="514"/>
    </row>
    <row r="292" spans="1:18" x14ac:dyDescent="0.4">
      <c r="A292" s="512" t="s">
        <v>3718</v>
      </c>
      <c r="B292" s="512" t="s">
        <v>3719</v>
      </c>
      <c r="C292" s="512" t="s">
        <v>1612</v>
      </c>
      <c r="D292" s="512" t="s">
        <v>3720</v>
      </c>
      <c r="E292" s="512">
        <v>5</v>
      </c>
      <c r="F292" s="512" t="s">
        <v>2445</v>
      </c>
      <c r="G292" s="512" t="s">
        <v>2446</v>
      </c>
      <c r="H292" s="513">
        <v>71</v>
      </c>
      <c r="I292" s="512" t="s">
        <v>1284</v>
      </c>
      <c r="J292" s="513" t="s">
        <v>2505</v>
      </c>
      <c r="K292" s="512" t="s">
        <v>2426</v>
      </c>
      <c r="L292" s="512" t="s">
        <v>2448</v>
      </c>
      <c r="M292" s="512">
        <v>5</v>
      </c>
      <c r="N292" s="512" t="s">
        <v>2475</v>
      </c>
      <c r="O292" s="512" t="s">
        <v>3721</v>
      </c>
      <c r="P292" s="512" t="s">
        <v>2477</v>
      </c>
      <c r="Q292" s="512">
        <v>11281</v>
      </c>
      <c r="R292" s="514"/>
    </row>
    <row r="293" spans="1:18" x14ac:dyDescent="0.4">
      <c r="A293" s="512" t="s">
        <v>3722</v>
      </c>
      <c r="B293" s="512" t="s">
        <v>3723</v>
      </c>
      <c r="C293" s="512" t="s">
        <v>1613</v>
      </c>
      <c r="D293" s="512" t="s">
        <v>3724</v>
      </c>
      <c r="E293" s="512">
        <v>5</v>
      </c>
      <c r="F293" s="512" t="s">
        <v>2445</v>
      </c>
      <c r="G293" s="512" t="s">
        <v>2446</v>
      </c>
      <c r="H293" s="513">
        <v>71</v>
      </c>
      <c r="I293" s="512" t="s">
        <v>1284</v>
      </c>
      <c r="J293" s="513" t="s">
        <v>2497</v>
      </c>
      <c r="K293" s="512" t="s">
        <v>2426</v>
      </c>
      <c r="L293" s="512" t="s">
        <v>2498</v>
      </c>
      <c r="M293" s="512">
        <v>13</v>
      </c>
      <c r="N293" s="512" t="s">
        <v>2499</v>
      </c>
      <c r="O293" s="512" t="s">
        <v>3725</v>
      </c>
      <c r="P293" s="512" t="s">
        <v>2501</v>
      </c>
      <c r="Q293" s="512">
        <v>11282</v>
      </c>
      <c r="R293" s="514"/>
    </row>
    <row r="294" spans="1:18" x14ac:dyDescent="0.4">
      <c r="A294" s="512" t="s">
        <v>3726</v>
      </c>
      <c r="B294" s="512" t="s">
        <v>3727</v>
      </c>
      <c r="C294" s="512" t="s">
        <v>1614</v>
      </c>
      <c r="D294" s="512" t="s">
        <v>3728</v>
      </c>
      <c r="E294" s="512">
        <v>5</v>
      </c>
      <c r="F294" s="512" t="s">
        <v>2445</v>
      </c>
      <c r="G294" s="512" t="s">
        <v>2446</v>
      </c>
      <c r="H294" s="513">
        <v>71</v>
      </c>
      <c r="I294" s="512" t="s">
        <v>1284</v>
      </c>
      <c r="J294" s="513" t="s">
        <v>2455</v>
      </c>
      <c r="K294" s="512" t="s">
        <v>2426</v>
      </c>
      <c r="L294" s="512" t="s">
        <v>2498</v>
      </c>
      <c r="M294" s="512">
        <v>12</v>
      </c>
      <c r="N294" s="512" t="s">
        <v>2511</v>
      </c>
      <c r="O294" s="512" t="s">
        <v>3729</v>
      </c>
      <c r="P294" s="512" t="s">
        <v>2513</v>
      </c>
      <c r="Q294" s="512">
        <v>11283</v>
      </c>
      <c r="R294" s="514"/>
    </row>
    <row r="295" spans="1:18" x14ac:dyDescent="0.4">
      <c r="A295" s="512" t="s">
        <v>3730</v>
      </c>
      <c r="B295" s="512" t="s">
        <v>3731</v>
      </c>
      <c r="C295" s="512" t="s">
        <v>1615</v>
      </c>
      <c r="D295" s="512" t="s">
        <v>3732</v>
      </c>
      <c r="E295" s="512">
        <v>5</v>
      </c>
      <c r="F295" s="512" t="s">
        <v>2445</v>
      </c>
      <c r="G295" s="512" t="s">
        <v>2446</v>
      </c>
      <c r="H295" s="513">
        <v>71</v>
      </c>
      <c r="I295" s="512" t="s">
        <v>1284</v>
      </c>
      <c r="J295" s="513" t="s">
        <v>2505</v>
      </c>
      <c r="K295" s="512" t="s">
        <v>2426</v>
      </c>
      <c r="L295" s="512" t="s">
        <v>2448</v>
      </c>
      <c r="M295" s="512">
        <v>5</v>
      </c>
      <c r="N295" s="512" t="s">
        <v>2449</v>
      </c>
      <c r="O295" s="512" t="s">
        <v>3733</v>
      </c>
      <c r="P295" s="512" t="s">
        <v>2477</v>
      </c>
      <c r="Q295" s="512">
        <v>11284</v>
      </c>
      <c r="R295" s="514"/>
    </row>
    <row r="296" spans="1:18" x14ac:dyDescent="0.4">
      <c r="A296" s="512" t="s">
        <v>3734</v>
      </c>
      <c r="B296" s="512" t="s">
        <v>3735</v>
      </c>
      <c r="C296" s="512" t="s">
        <v>1616</v>
      </c>
      <c r="D296" s="512" t="s">
        <v>3736</v>
      </c>
      <c r="E296" s="512">
        <v>5</v>
      </c>
      <c r="F296" s="512" t="s">
        <v>2445</v>
      </c>
      <c r="G296" s="512" t="s">
        <v>2446</v>
      </c>
      <c r="H296" s="513">
        <v>71</v>
      </c>
      <c r="I296" s="512" t="s">
        <v>1284</v>
      </c>
      <c r="J296" s="513" t="s">
        <v>3737</v>
      </c>
      <c r="K296" s="512" t="s">
        <v>2426</v>
      </c>
      <c r="L296" s="512" t="s">
        <v>2448</v>
      </c>
      <c r="M296" s="512">
        <v>6</v>
      </c>
      <c r="N296" s="512" t="s">
        <v>2449</v>
      </c>
      <c r="O296" s="512" t="s">
        <v>3738</v>
      </c>
      <c r="P296" s="512" t="s">
        <v>2451</v>
      </c>
      <c r="Q296" s="512">
        <v>11285</v>
      </c>
      <c r="R296" s="514"/>
    </row>
    <row r="297" spans="1:18" x14ac:dyDescent="0.4">
      <c r="A297" s="512" t="s">
        <v>3739</v>
      </c>
      <c r="B297" s="512" t="s">
        <v>3740</v>
      </c>
      <c r="C297" s="512" t="s">
        <v>1617</v>
      </c>
      <c r="D297" s="512" t="s">
        <v>3741</v>
      </c>
      <c r="E297" s="512">
        <v>5</v>
      </c>
      <c r="F297" s="512" t="s">
        <v>2445</v>
      </c>
      <c r="G297" s="512" t="s">
        <v>2446</v>
      </c>
      <c r="H297" s="513">
        <v>71</v>
      </c>
      <c r="I297" s="512" t="s">
        <v>1284</v>
      </c>
      <c r="J297" s="513" t="s">
        <v>2717</v>
      </c>
      <c r="K297" s="512" t="s">
        <v>2426</v>
      </c>
      <c r="L297" s="512" t="s">
        <v>2448</v>
      </c>
      <c r="M297" s="512">
        <v>6</v>
      </c>
      <c r="N297" s="512" t="s">
        <v>2449</v>
      </c>
      <c r="O297" s="512" t="s">
        <v>3742</v>
      </c>
      <c r="P297" s="512" t="s">
        <v>2451</v>
      </c>
      <c r="Q297" s="512">
        <v>11286</v>
      </c>
      <c r="R297" s="514"/>
    </row>
    <row r="298" spans="1:18" x14ac:dyDescent="0.4">
      <c r="A298" s="512" t="s">
        <v>3743</v>
      </c>
      <c r="B298" s="512" t="s">
        <v>3744</v>
      </c>
      <c r="C298" s="512" t="s">
        <v>1618</v>
      </c>
      <c r="D298" s="512" t="s">
        <v>3745</v>
      </c>
      <c r="E298" s="512">
        <v>5</v>
      </c>
      <c r="F298" s="512" t="s">
        <v>2445</v>
      </c>
      <c r="G298" s="512" t="s">
        <v>2446</v>
      </c>
      <c r="H298" s="513">
        <v>71</v>
      </c>
      <c r="I298" s="512" t="s">
        <v>1284</v>
      </c>
      <c r="J298" s="513" t="s">
        <v>2505</v>
      </c>
      <c r="K298" s="512" t="s">
        <v>2426</v>
      </c>
      <c r="L298" s="512" t="s">
        <v>2448</v>
      </c>
      <c r="M298" s="512">
        <v>5</v>
      </c>
      <c r="N298" s="512" t="s">
        <v>2449</v>
      </c>
      <c r="O298" s="512" t="s">
        <v>3746</v>
      </c>
      <c r="P298" s="512" t="s">
        <v>2477</v>
      </c>
      <c r="Q298" s="512">
        <v>11287</v>
      </c>
      <c r="R298" s="514"/>
    </row>
    <row r="299" spans="1:18" x14ac:dyDescent="0.4">
      <c r="A299" s="512" t="s">
        <v>3747</v>
      </c>
      <c r="B299" s="512" t="s">
        <v>3748</v>
      </c>
      <c r="C299" s="512" t="s">
        <v>1619</v>
      </c>
      <c r="D299" s="512" t="s">
        <v>3749</v>
      </c>
      <c r="E299" s="512">
        <v>5</v>
      </c>
      <c r="F299" s="512" t="s">
        <v>2445</v>
      </c>
      <c r="G299" s="512" t="s">
        <v>2446</v>
      </c>
      <c r="H299" s="513">
        <v>71</v>
      </c>
      <c r="I299" s="512" t="s">
        <v>1284</v>
      </c>
      <c r="J299" s="513" t="s">
        <v>2505</v>
      </c>
      <c r="K299" s="512" t="s">
        <v>2426</v>
      </c>
      <c r="L299" s="512" t="s">
        <v>2448</v>
      </c>
      <c r="M299" s="512">
        <v>5</v>
      </c>
      <c r="N299" s="512" t="s">
        <v>2449</v>
      </c>
      <c r="O299" s="512" t="s">
        <v>3750</v>
      </c>
      <c r="P299" s="512" t="s">
        <v>2477</v>
      </c>
      <c r="Q299" s="512">
        <v>11288</v>
      </c>
      <c r="R299" s="514"/>
    </row>
    <row r="300" spans="1:18" x14ac:dyDescent="0.4">
      <c r="A300" s="512" t="s">
        <v>3751</v>
      </c>
      <c r="B300" s="512" t="s">
        <v>3752</v>
      </c>
      <c r="C300" s="512" t="s">
        <v>1620</v>
      </c>
      <c r="D300" s="512" t="s">
        <v>3753</v>
      </c>
      <c r="E300" s="512">
        <v>5</v>
      </c>
      <c r="F300" s="512" t="s">
        <v>2445</v>
      </c>
      <c r="G300" s="512" t="s">
        <v>2446</v>
      </c>
      <c r="H300" s="513">
        <v>71</v>
      </c>
      <c r="I300" s="512" t="s">
        <v>1284</v>
      </c>
      <c r="J300" s="513" t="s">
        <v>3754</v>
      </c>
      <c r="K300" s="512" t="s">
        <v>2426</v>
      </c>
      <c r="L300" s="512" t="s">
        <v>2565</v>
      </c>
      <c r="M300" s="512">
        <v>2</v>
      </c>
      <c r="N300" s="512" t="s">
        <v>2761</v>
      </c>
      <c r="O300" s="512" t="s">
        <v>3755</v>
      </c>
      <c r="P300" s="512" t="s">
        <v>2568</v>
      </c>
      <c r="Q300" s="512">
        <v>14136</v>
      </c>
      <c r="R300" s="514"/>
    </row>
    <row r="301" spans="1:18" x14ac:dyDescent="0.4">
      <c r="A301" s="512" t="s">
        <v>3756</v>
      </c>
      <c r="B301" s="512" t="s">
        <v>3757</v>
      </c>
      <c r="C301" s="512" t="s">
        <v>1621</v>
      </c>
      <c r="D301" s="512" t="s">
        <v>3758</v>
      </c>
      <c r="E301" s="512">
        <v>5</v>
      </c>
      <c r="F301" s="512" t="s">
        <v>2445</v>
      </c>
      <c r="G301" s="512" t="s">
        <v>2446</v>
      </c>
      <c r="H301" s="513">
        <v>71</v>
      </c>
      <c r="I301" s="512" t="s">
        <v>1284</v>
      </c>
      <c r="J301" s="513" t="s">
        <v>2661</v>
      </c>
      <c r="K301" s="512" t="s">
        <v>2426</v>
      </c>
      <c r="L301" s="512" t="s">
        <v>2448</v>
      </c>
      <c r="M301" s="512">
        <v>5</v>
      </c>
      <c r="N301" s="512" t="s">
        <v>2449</v>
      </c>
      <c r="O301" s="512" t="s">
        <v>3759</v>
      </c>
      <c r="P301" s="512" t="s">
        <v>2477</v>
      </c>
      <c r="Q301" s="512">
        <v>21948</v>
      </c>
      <c r="R301" s="514"/>
    </row>
    <row r="302" spans="1:18" x14ac:dyDescent="0.4">
      <c r="A302" s="512" t="s">
        <v>3760</v>
      </c>
      <c r="B302" s="512" t="s">
        <v>3761</v>
      </c>
      <c r="C302" s="512" t="s">
        <v>1662</v>
      </c>
      <c r="D302" s="512" t="s">
        <v>3762</v>
      </c>
      <c r="E302" s="512">
        <v>5</v>
      </c>
      <c r="F302" s="512" t="s">
        <v>2423</v>
      </c>
      <c r="G302" s="512" t="s">
        <v>2424</v>
      </c>
      <c r="H302" s="513">
        <v>72</v>
      </c>
      <c r="I302" s="512" t="s">
        <v>1291</v>
      </c>
      <c r="J302" s="513" t="s">
        <v>3763</v>
      </c>
      <c r="K302" s="512" t="s">
        <v>2437</v>
      </c>
      <c r="L302" s="512" t="s">
        <v>2427</v>
      </c>
      <c r="M302" s="512">
        <v>18</v>
      </c>
      <c r="N302" s="512" t="s">
        <v>2428</v>
      </c>
      <c r="O302" s="512" t="s">
        <v>3764</v>
      </c>
      <c r="P302" s="512" t="s">
        <v>2430</v>
      </c>
      <c r="Q302" s="512">
        <v>10678</v>
      </c>
      <c r="R302" s="514"/>
    </row>
    <row r="303" spans="1:18" x14ac:dyDescent="0.4">
      <c r="A303" s="512" t="s">
        <v>3765</v>
      </c>
      <c r="B303" s="512" t="s">
        <v>3766</v>
      </c>
      <c r="C303" s="512" t="s">
        <v>1663</v>
      </c>
      <c r="D303" s="512" t="s">
        <v>3767</v>
      </c>
      <c r="E303" s="512">
        <v>5</v>
      </c>
      <c r="F303" s="512" t="s">
        <v>2434</v>
      </c>
      <c r="G303" s="512" t="s">
        <v>2435</v>
      </c>
      <c r="H303" s="513">
        <v>72</v>
      </c>
      <c r="I303" s="512" t="s">
        <v>1291</v>
      </c>
      <c r="J303" s="513" t="s">
        <v>3768</v>
      </c>
      <c r="K303" s="512" t="s">
        <v>2437</v>
      </c>
      <c r="L303" s="512" t="s">
        <v>2438</v>
      </c>
      <c r="M303" s="512">
        <v>15</v>
      </c>
      <c r="N303" s="512" t="s">
        <v>2439</v>
      </c>
      <c r="O303" s="512" t="s">
        <v>3769</v>
      </c>
      <c r="P303" s="512" t="s">
        <v>2441</v>
      </c>
      <c r="Q303" s="512">
        <v>10733</v>
      </c>
      <c r="R303" s="514"/>
    </row>
    <row r="304" spans="1:18" x14ac:dyDescent="0.4">
      <c r="A304" s="512" t="s">
        <v>3770</v>
      </c>
      <c r="B304" s="512" t="s">
        <v>3771</v>
      </c>
      <c r="C304" s="512" t="s">
        <v>1664</v>
      </c>
      <c r="D304" s="512" t="s">
        <v>3772</v>
      </c>
      <c r="E304" s="512">
        <v>5</v>
      </c>
      <c r="F304" s="512" t="s">
        <v>2445</v>
      </c>
      <c r="G304" s="512" t="s">
        <v>2446</v>
      </c>
      <c r="H304" s="513">
        <v>72</v>
      </c>
      <c r="I304" s="512" t="s">
        <v>1291</v>
      </c>
      <c r="J304" s="513" t="s">
        <v>2497</v>
      </c>
      <c r="K304" s="512" t="s">
        <v>2437</v>
      </c>
      <c r="L304" s="512" t="s">
        <v>2448</v>
      </c>
      <c r="M304" s="512">
        <v>6</v>
      </c>
      <c r="N304" s="512" t="s">
        <v>2464</v>
      </c>
      <c r="O304" s="512" t="s">
        <v>3773</v>
      </c>
      <c r="P304" s="512" t="s">
        <v>2451</v>
      </c>
      <c r="Q304" s="512">
        <v>11289</v>
      </c>
      <c r="R304" s="514"/>
    </row>
    <row r="305" spans="1:18" x14ac:dyDescent="0.4">
      <c r="A305" s="512" t="s">
        <v>3774</v>
      </c>
      <c r="B305" s="512" t="s">
        <v>3775</v>
      </c>
      <c r="C305" s="512" t="s">
        <v>1665</v>
      </c>
      <c r="D305" s="512" t="s">
        <v>3776</v>
      </c>
      <c r="E305" s="512">
        <v>5</v>
      </c>
      <c r="F305" s="512" t="s">
        <v>2445</v>
      </c>
      <c r="G305" s="512" t="s">
        <v>2446</v>
      </c>
      <c r="H305" s="513">
        <v>72</v>
      </c>
      <c r="I305" s="512" t="s">
        <v>1291</v>
      </c>
      <c r="J305" s="513" t="s">
        <v>3024</v>
      </c>
      <c r="K305" s="512" t="s">
        <v>2437</v>
      </c>
      <c r="L305" s="512" t="s">
        <v>2456</v>
      </c>
      <c r="M305" s="512">
        <v>10</v>
      </c>
      <c r="N305" s="512" t="s">
        <v>2457</v>
      </c>
      <c r="O305" s="512" t="s">
        <v>3777</v>
      </c>
      <c r="P305" s="512" t="s">
        <v>2459</v>
      </c>
      <c r="Q305" s="512">
        <v>11290</v>
      </c>
      <c r="R305" s="514"/>
    </row>
    <row r="306" spans="1:18" x14ac:dyDescent="0.4">
      <c r="A306" s="512" t="s">
        <v>3778</v>
      </c>
      <c r="B306" s="512" t="s">
        <v>3779</v>
      </c>
      <c r="C306" s="512" t="s">
        <v>1666</v>
      </c>
      <c r="D306" s="512" t="s">
        <v>3780</v>
      </c>
      <c r="E306" s="512">
        <v>5</v>
      </c>
      <c r="F306" s="512" t="s">
        <v>2445</v>
      </c>
      <c r="G306" s="512" t="s">
        <v>2446</v>
      </c>
      <c r="H306" s="513">
        <v>72</v>
      </c>
      <c r="I306" s="512" t="s">
        <v>1291</v>
      </c>
      <c r="J306" s="513" t="s">
        <v>2469</v>
      </c>
      <c r="K306" s="512" t="s">
        <v>2437</v>
      </c>
      <c r="L306" s="512" t="s">
        <v>2448</v>
      </c>
      <c r="M306" s="512">
        <v>6</v>
      </c>
      <c r="N306" s="512" t="s">
        <v>2464</v>
      </c>
      <c r="O306" s="512" t="s">
        <v>3781</v>
      </c>
      <c r="P306" s="512" t="s">
        <v>2451</v>
      </c>
      <c r="Q306" s="512">
        <v>11291</v>
      </c>
      <c r="R306" s="514"/>
    </row>
    <row r="307" spans="1:18" x14ac:dyDescent="0.4">
      <c r="A307" s="512" t="s">
        <v>3782</v>
      </c>
      <c r="B307" s="512" t="s">
        <v>3783</v>
      </c>
      <c r="C307" s="512" t="s">
        <v>1667</v>
      </c>
      <c r="D307" s="512" t="s">
        <v>3784</v>
      </c>
      <c r="E307" s="512">
        <v>5</v>
      </c>
      <c r="F307" s="512" t="s">
        <v>2445</v>
      </c>
      <c r="G307" s="512" t="s">
        <v>2446</v>
      </c>
      <c r="H307" s="513">
        <v>72</v>
      </c>
      <c r="I307" s="512" t="s">
        <v>1291</v>
      </c>
      <c r="J307" s="513" t="s">
        <v>3448</v>
      </c>
      <c r="K307" s="512" t="s">
        <v>2437</v>
      </c>
      <c r="L307" s="512" t="s">
        <v>2448</v>
      </c>
      <c r="M307" s="512">
        <v>6</v>
      </c>
      <c r="N307" s="512" t="s">
        <v>2464</v>
      </c>
      <c r="O307" s="512" t="s">
        <v>3785</v>
      </c>
      <c r="P307" s="512" t="s">
        <v>2451</v>
      </c>
      <c r="Q307" s="512">
        <v>11292</v>
      </c>
      <c r="R307" s="514"/>
    </row>
    <row r="308" spans="1:18" x14ac:dyDescent="0.4">
      <c r="A308" s="512" t="s">
        <v>3786</v>
      </c>
      <c r="B308" s="512" t="s">
        <v>3787</v>
      </c>
      <c r="C308" s="512" t="s">
        <v>1668</v>
      </c>
      <c r="D308" s="512" t="s">
        <v>3788</v>
      </c>
      <c r="E308" s="512">
        <v>5</v>
      </c>
      <c r="F308" s="512" t="s">
        <v>2445</v>
      </c>
      <c r="G308" s="512" t="s">
        <v>2446</v>
      </c>
      <c r="H308" s="513">
        <v>72</v>
      </c>
      <c r="I308" s="512" t="s">
        <v>1291</v>
      </c>
      <c r="J308" s="513" t="s">
        <v>2875</v>
      </c>
      <c r="K308" s="512" t="s">
        <v>2437</v>
      </c>
      <c r="L308" s="512" t="s">
        <v>2448</v>
      </c>
      <c r="M308" s="512">
        <v>6</v>
      </c>
      <c r="N308" s="512" t="s">
        <v>2449</v>
      </c>
      <c r="O308" s="512" t="s">
        <v>3789</v>
      </c>
      <c r="P308" s="512" t="s">
        <v>2451</v>
      </c>
      <c r="Q308" s="512">
        <v>11293</v>
      </c>
      <c r="R308" s="514"/>
    </row>
    <row r="309" spans="1:18" x14ac:dyDescent="0.4">
      <c r="A309" s="512" t="s">
        <v>3790</v>
      </c>
      <c r="B309" s="512" t="s">
        <v>3791</v>
      </c>
      <c r="C309" s="512" t="s">
        <v>1669</v>
      </c>
      <c r="D309" s="512" t="s">
        <v>3792</v>
      </c>
      <c r="E309" s="512">
        <v>5</v>
      </c>
      <c r="F309" s="512" t="s">
        <v>2445</v>
      </c>
      <c r="G309" s="512" t="s">
        <v>2446</v>
      </c>
      <c r="H309" s="513">
        <v>72</v>
      </c>
      <c r="I309" s="512" t="s">
        <v>1291</v>
      </c>
      <c r="J309" s="513" t="s">
        <v>3793</v>
      </c>
      <c r="K309" s="512" t="s">
        <v>2437</v>
      </c>
      <c r="L309" s="512" t="s">
        <v>2448</v>
      </c>
      <c r="M309" s="512">
        <v>6</v>
      </c>
      <c r="N309" s="512" t="s">
        <v>2449</v>
      </c>
      <c r="O309" s="512" t="s">
        <v>3794</v>
      </c>
      <c r="P309" s="512" t="s">
        <v>2451</v>
      </c>
      <c r="Q309" s="512">
        <v>11294</v>
      </c>
      <c r="R309" s="514"/>
    </row>
    <row r="310" spans="1:18" x14ac:dyDescent="0.4">
      <c r="A310" s="512" t="s">
        <v>3795</v>
      </c>
      <c r="B310" s="512" t="s">
        <v>3796</v>
      </c>
      <c r="C310" s="512" t="s">
        <v>1670</v>
      </c>
      <c r="D310" s="512" t="s">
        <v>3797</v>
      </c>
      <c r="E310" s="512">
        <v>5</v>
      </c>
      <c r="F310" s="512" t="s">
        <v>2445</v>
      </c>
      <c r="G310" s="512" t="s">
        <v>2446</v>
      </c>
      <c r="H310" s="513">
        <v>72</v>
      </c>
      <c r="I310" s="512" t="s">
        <v>1291</v>
      </c>
      <c r="J310" s="513" t="s">
        <v>3798</v>
      </c>
      <c r="K310" s="512" t="s">
        <v>2437</v>
      </c>
      <c r="L310" s="512" t="s">
        <v>2498</v>
      </c>
      <c r="M310" s="512">
        <v>13</v>
      </c>
      <c r="N310" s="512" t="s">
        <v>2499</v>
      </c>
      <c r="O310" s="512" t="s">
        <v>3799</v>
      </c>
      <c r="P310" s="512" t="s">
        <v>2501</v>
      </c>
      <c r="Q310" s="512">
        <v>11295</v>
      </c>
      <c r="R310" s="514"/>
    </row>
    <row r="311" spans="1:18" x14ac:dyDescent="0.4">
      <c r="A311" s="512" t="s">
        <v>3800</v>
      </c>
      <c r="B311" s="512" t="s">
        <v>3801</v>
      </c>
      <c r="C311" s="512" t="s">
        <v>1671</v>
      </c>
      <c r="D311" s="512" t="s">
        <v>3802</v>
      </c>
      <c r="E311" s="512">
        <v>5</v>
      </c>
      <c r="F311" s="512" t="s">
        <v>2445</v>
      </c>
      <c r="G311" s="512" t="s">
        <v>2446</v>
      </c>
      <c r="H311" s="513">
        <v>72</v>
      </c>
      <c r="I311" s="512" t="s">
        <v>1291</v>
      </c>
      <c r="J311" s="513" t="s">
        <v>2463</v>
      </c>
      <c r="K311" s="512" t="s">
        <v>2437</v>
      </c>
      <c r="L311" s="512" t="s">
        <v>2448</v>
      </c>
      <c r="M311" s="512">
        <v>5</v>
      </c>
      <c r="N311" s="512" t="s">
        <v>2449</v>
      </c>
      <c r="O311" s="512" t="s">
        <v>3803</v>
      </c>
      <c r="P311" s="512" t="s">
        <v>2477</v>
      </c>
      <c r="Q311" s="512">
        <v>11296</v>
      </c>
      <c r="R311" s="514"/>
    </row>
    <row r="312" spans="1:18" x14ac:dyDescent="0.4">
      <c r="A312" s="512" t="s">
        <v>3804</v>
      </c>
      <c r="B312" s="512" t="s">
        <v>3805</v>
      </c>
      <c r="C312" s="512" t="s">
        <v>1622</v>
      </c>
      <c r="D312" s="512" t="s">
        <v>1285</v>
      </c>
      <c r="E312" s="512">
        <v>5</v>
      </c>
      <c r="F312" s="512" t="s">
        <v>2423</v>
      </c>
      <c r="G312" s="512" t="s">
        <v>2424</v>
      </c>
      <c r="H312" s="513">
        <v>73</v>
      </c>
      <c r="I312" s="512" t="s">
        <v>1285</v>
      </c>
      <c r="J312" s="513" t="s">
        <v>3806</v>
      </c>
      <c r="K312" s="512" t="s">
        <v>2437</v>
      </c>
      <c r="L312" s="512" t="s">
        <v>2427</v>
      </c>
      <c r="M312" s="512">
        <v>19</v>
      </c>
      <c r="N312" s="512" t="s">
        <v>2610</v>
      </c>
      <c r="O312" s="512" t="s">
        <v>3807</v>
      </c>
      <c r="P312" s="512" t="s">
        <v>2612</v>
      </c>
      <c r="Q312" s="512">
        <v>10679</v>
      </c>
      <c r="R312" s="514"/>
    </row>
    <row r="313" spans="1:18" x14ac:dyDescent="0.4">
      <c r="A313" s="512" t="s">
        <v>3808</v>
      </c>
      <c r="B313" s="512" t="s">
        <v>3809</v>
      </c>
      <c r="C313" s="512" t="s">
        <v>1623</v>
      </c>
      <c r="D313" s="512" t="s">
        <v>3810</v>
      </c>
      <c r="E313" s="512">
        <v>5</v>
      </c>
      <c r="F313" s="512" t="s">
        <v>2445</v>
      </c>
      <c r="G313" s="512" t="s">
        <v>2446</v>
      </c>
      <c r="H313" s="513">
        <v>73</v>
      </c>
      <c r="I313" s="512" t="s">
        <v>1285</v>
      </c>
      <c r="J313" s="513" t="s">
        <v>3811</v>
      </c>
      <c r="K313" s="512" t="s">
        <v>2437</v>
      </c>
      <c r="L313" s="512" t="s">
        <v>2456</v>
      </c>
      <c r="M313" s="512">
        <v>10</v>
      </c>
      <c r="N313" s="512" t="s">
        <v>2817</v>
      </c>
      <c r="O313" s="512" t="s">
        <v>3812</v>
      </c>
      <c r="P313" s="512" t="s">
        <v>2459</v>
      </c>
      <c r="Q313" s="512">
        <v>11297</v>
      </c>
      <c r="R313" s="514"/>
    </row>
    <row r="314" spans="1:18" x14ac:dyDescent="0.4">
      <c r="A314" s="512" t="s">
        <v>3813</v>
      </c>
      <c r="B314" s="512" t="s">
        <v>3814</v>
      </c>
      <c r="C314" s="512" t="s">
        <v>1624</v>
      </c>
      <c r="D314" s="512" t="s">
        <v>3815</v>
      </c>
      <c r="E314" s="512">
        <v>5</v>
      </c>
      <c r="F314" s="512" t="s">
        <v>2445</v>
      </c>
      <c r="G314" s="512" t="s">
        <v>2446</v>
      </c>
      <c r="H314" s="513">
        <v>73</v>
      </c>
      <c r="I314" s="512" t="s">
        <v>1285</v>
      </c>
      <c r="J314" s="513" t="s">
        <v>2505</v>
      </c>
      <c r="K314" s="512" t="s">
        <v>2437</v>
      </c>
      <c r="L314" s="512" t="s">
        <v>2448</v>
      </c>
      <c r="M314" s="512">
        <v>6</v>
      </c>
      <c r="N314" s="512" t="s">
        <v>3019</v>
      </c>
      <c r="O314" s="512" t="s">
        <v>3816</v>
      </c>
      <c r="P314" s="512" t="s">
        <v>2451</v>
      </c>
      <c r="Q314" s="512">
        <v>11298</v>
      </c>
      <c r="R314" s="514"/>
    </row>
    <row r="315" spans="1:18" x14ac:dyDescent="0.4">
      <c r="A315" s="512" t="s">
        <v>3817</v>
      </c>
      <c r="B315" s="512" t="s">
        <v>3818</v>
      </c>
      <c r="C315" s="512" t="s">
        <v>1625</v>
      </c>
      <c r="D315" s="512" t="s">
        <v>3819</v>
      </c>
      <c r="E315" s="512">
        <v>5</v>
      </c>
      <c r="F315" s="512" t="s">
        <v>2445</v>
      </c>
      <c r="G315" s="512" t="s">
        <v>2446</v>
      </c>
      <c r="H315" s="513">
        <v>73</v>
      </c>
      <c r="I315" s="512" t="s">
        <v>1285</v>
      </c>
      <c r="J315" s="513" t="s">
        <v>3096</v>
      </c>
      <c r="K315" s="512" t="s">
        <v>2437</v>
      </c>
      <c r="L315" s="512" t="s">
        <v>2448</v>
      </c>
      <c r="M315" s="512">
        <v>6</v>
      </c>
      <c r="N315" s="512" t="s">
        <v>3019</v>
      </c>
      <c r="O315" s="512" t="s">
        <v>3820</v>
      </c>
      <c r="P315" s="512" t="s">
        <v>2451</v>
      </c>
      <c r="Q315" s="512">
        <v>11299</v>
      </c>
      <c r="R315" s="514"/>
    </row>
    <row r="316" spans="1:18" x14ac:dyDescent="0.4">
      <c r="A316" s="512" t="s">
        <v>3821</v>
      </c>
      <c r="B316" s="512" t="s">
        <v>3822</v>
      </c>
      <c r="C316" s="512" t="s">
        <v>1626</v>
      </c>
      <c r="D316" s="512" t="s">
        <v>3823</v>
      </c>
      <c r="E316" s="512">
        <v>5</v>
      </c>
      <c r="F316" s="512" t="s">
        <v>2445</v>
      </c>
      <c r="G316" s="512" t="s">
        <v>2446</v>
      </c>
      <c r="H316" s="513">
        <v>73</v>
      </c>
      <c r="I316" s="512" t="s">
        <v>1285</v>
      </c>
      <c r="J316" s="513" t="s">
        <v>3423</v>
      </c>
      <c r="K316" s="512" t="s">
        <v>2437</v>
      </c>
      <c r="L316" s="512" t="s">
        <v>2448</v>
      </c>
      <c r="M316" s="512">
        <v>6</v>
      </c>
      <c r="N316" s="512" t="s">
        <v>2449</v>
      </c>
      <c r="O316" s="512" t="s">
        <v>3824</v>
      </c>
      <c r="P316" s="512" t="s">
        <v>2451</v>
      </c>
      <c r="Q316" s="512">
        <v>11300</v>
      </c>
      <c r="R316" s="514"/>
    </row>
    <row r="317" spans="1:18" x14ac:dyDescent="0.4">
      <c r="A317" s="512" t="s">
        <v>3825</v>
      </c>
      <c r="B317" s="512" t="s">
        <v>3826</v>
      </c>
      <c r="C317" s="512" t="s">
        <v>1627</v>
      </c>
      <c r="D317" s="512" t="s">
        <v>3827</v>
      </c>
      <c r="E317" s="512">
        <v>5</v>
      </c>
      <c r="F317" s="512" t="s">
        <v>2445</v>
      </c>
      <c r="G317" s="512" t="s">
        <v>2446</v>
      </c>
      <c r="H317" s="513">
        <v>73</v>
      </c>
      <c r="I317" s="512" t="s">
        <v>1285</v>
      </c>
      <c r="J317" s="513" t="s">
        <v>2463</v>
      </c>
      <c r="K317" s="512" t="s">
        <v>2437</v>
      </c>
      <c r="L317" s="512" t="s">
        <v>2456</v>
      </c>
      <c r="M317" s="512">
        <v>9</v>
      </c>
      <c r="N317" s="512" t="s">
        <v>2457</v>
      </c>
      <c r="O317" s="512" t="s">
        <v>3828</v>
      </c>
      <c r="P317" s="512" t="s">
        <v>2519</v>
      </c>
      <c r="Q317" s="512">
        <v>11301</v>
      </c>
      <c r="R317" s="514"/>
    </row>
    <row r="318" spans="1:18" x14ac:dyDescent="0.4">
      <c r="A318" s="512" t="s">
        <v>3829</v>
      </c>
      <c r="B318" s="512" t="s">
        <v>3830</v>
      </c>
      <c r="C318" s="512" t="s">
        <v>1628</v>
      </c>
      <c r="D318" s="512" t="s">
        <v>3831</v>
      </c>
      <c r="E318" s="512">
        <v>5</v>
      </c>
      <c r="F318" s="512" t="s">
        <v>2445</v>
      </c>
      <c r="G318" s="512" t="s">
        <v>2446</v>
      </c>
      <c r="H318" s="513">
        <v>73</v>
      </c>
      <c r="I318" s="512" t="s">
        <v>1285</v>
      </c>
      <c r="J318" s="513" t="s">
        <v>3177</v>
      </c>
      <c r="K318" s="512" t="s">
        <v>2437</v>
      </c>
      <c r="L318" s="512" t="s">
        <v>2498</v>
      </c>
      <c r="M318" s="512">
        <v>13</v>
      </c>
      <c r="N318" s="512" t="s">
        <v>2511</v>
      </c>
      <c r="O318" s="512" t="s">
        <v>3832</v>
      </c>
      <c r="P318" s="512" t="s">
        <v>2501</v>
      </c>
      <c r="Q318" s="512">
        <v>11302</v>
      </c>
      <c r="R318" s="514"/>
    </row>
    <row r="319" spans="1:18" x14ac:dyDescent="0.4">
      <c r="A319" s="512" t="s">
        <v>3833</v>
      </c>
      <c r="B319" s="512" t="s">
        <v>3834</v>
      </c>
      <c r="C319" s="512" t="s">
        <v>1629</v>
      </c>
      <c r="D319" s="512" t="s">
        <v>3835</v>
      </c>
      <c r="E319" s="512">
        <v>5</v>
      </c>
      <c r="F319" s="512" t="s">
        <v>2445</v>
      </c>
      <c r="G319" s="512" t="s">
        <v>2446</v>
      </c>
      <c r="H319" s="513">
        <v>73</v>
      </c>
      <c r="I319" s="512" t="s">
        <v>1285</v>
      </c>
      <c r="J319" s="513" t="s">
        <v>2505</v>
      </c>
      <c r="K319" s="512" t="s">
        <v>2437</v>
      </c>
      <c r="L319" s="512" t="s">
        <v>2448</v>
      </c>
      <c r="M319" s="512">
        <v>5</v>
      </c>
      <c r="N319" s="512" t="s">
        <v>2449</v>
      </c>
      <c r="O319" s="512" t="s">
        <v>3836</v>
      </c>
      <c r="P319" s="512" t="s">
        <v>2477</v>
      </c>
      <c r="Q319" s="512">
        <v>11303</v>
      </c>
      <c r="R319" s="514"/>
    </row>
    <row r="320" spans="1:18" x14ac:dyDescent="0.4">
      <c r="A320" s="512" t="s">
        <v>3837</v>
      </c>
      <c r="B320" s="512" t="s">
        <v>3838</v>
      </c>
      <c r="C320" s="512" t="s">
        <v>1630</v>
      </c>
      <c r="D320" s="512" t="s">
        <v>3839</v>
      </c>
      <c r="E320" s="512">
        <v>5</v>
      </c>
      <c r="F320" s="512" t="s">
        <v>2445</v>
      </c>
      <c r="G320" s="512" t="s">
        <v>2446</v>
      </c>
      <c r="H320" s="513">
        <v>73</v>
      </c>
      <c r="I320" s="512" t="s">
        <v>1285</v>
      </c>
      <c r="J320" s="513" t="s">
        <v>2492</v>
      </c>
      <c r="K320" s="512" t="s">
        <v>2437</v>
      </c>
      <c r="L320" s="512" t="s">
        <v>2448</v>
      </c>
      <c r="M320" s="512">
        <v>5</v>
      </c>
      <c r="N320" s="512" t="s">
        <v>3019</v>
      </c>
      <c r="O320" s="512" t="s">
        <v>3840</v>
      </c>
      <c r="P320" s="512" t="s">
        <v>2477</v>
      </c>
      <c r="Q320" s="512">
        <v>13819</v>
      </c>
      <c r="R320" s="514"/>
    </row>
    <row r="321" spans="1:18" x14ac:dyDescent="0.4">
      <c r="A321" s="512" t="s">
        <v>3841</v>
      </c>
      <c r="B321" s="512" t="s">
        <v>3842</v>
      </c>
      <c r="C321" s="512" t="s">
        <v>1660</v>
      </c>
      <c r="D321" s="512" t="s">
        <v>1290</v>
      </c>
      <c r="E321" s="512">
        <v>5</v>
      </c>
      <c r="F321" s="512" t="s">
        <v>2434</v>
      </c>
      <c r="G321" s="512" t="s">
        <v>2435</v>
      </c>
      <c r="H321" s="513">
        <v>74</v>
      </c>
      <c r="I321" s="512" t="s">
        <v>1290</v>
      </c>
      <c r="J321" s="513" t="s">
        <v>3843</v>
      </c>
      <c r="K321" s="512" t="s">
        <v>2426</v>
      </c>
      <c r="L321" s="512" t="s">
        <v>2427</v>
      </c>
      <c r="M321" s="512">
        <v>18</v>
      </c>
      <c r="N321" s="512" t="s">
        <v>2428</v>
      </c>
      <c r="O321" s="512" t="s">
        <v>3844</v>
      </c>
      <c r="P321" s="512" t="s">
        <v>2430</v>
      </c>
      <c r="Q321" s="512">
        <v>10734</v>
      </c>
      <c r="R321" s="514"/>
    </row>
    <row r="322" spans="1:18" x14ac:dyDescent="0.4">
      <c r="A322" s="512" t="s">
        <v>3845</v>
      </c>
      <c r="B322" s="512" t="s">
        <v>3846</v>
      </c>
      <c r="C322" s="512" t="s">
        <v>1661</v>
      </c>
      <c r="D322" s="512" t="s">
        <v>3847</v>
      </c>
      <c r="E322" s="512">
        <v>5</v>
      </c>
      <c r="F322" s="512" t="s">
        <v>2434</v>
      </c>
      <c r="G322" s="512" t="s">
        <v>2435</v>
      </c>
      <c r="H322" s="513">
        <v>74</v>
      </c>
      <c r="I322" s="512" t="s">
        <v>1290</v>
      </c>
      <c r="J322" s="513" t="s">
        <v>3848</v>
      </c>
      <c r="K322" s="512" t="s">
        <v>2426</v>
      </c>
      <c r="L322" s="512" t="s">
        <v>2438</v>
      </c>
      <c r="M322" s="512">
        <v>15</v>
      </c>
      <c r="N322" s="512" t="s">
        <v>2439</v>
      </c>
      <c r="O322" s="512" t="s">
        <v>3849</v>
      </c>
      <c r="P322" s="512" t="s">
        <v>2441</v>
      </c>
      <c r="Q322" s="512">
        <v>11304</v>
      </c>
      <c r="R322" s="514"/>
    </row>
    <row r="323" spans="1:18" x14ac:dyDescent="0.4">
      <c r="A323" s="512" t="s">
        <v>3850</v>
      </c>
      <c r="B323" s="512" t="s">
        <v>3851</v>
      </c>
      <c r="C323" s="512" t="s">
        <v>1657</v>
      </c>
      <c r="D323" s="512" t="s">
        <v>3852</v>
      </c>
      <c r="E323" s="512">
        <v>5</v>
      </c>
      <c r="F323" s="512" t="s">
        <v>2434</v>
      </c>
      <c r="G323" s="512" t="s">
        <v>2435</v>
      </c>
      <c r="H323" s="513">
        <v>75</v>
      </c>
      <c r="I323" s="512" t="s">
        <v>1289</v>
      </c>
      <c r="J323" s="513" t="s">
        <v>3853</v>
      </c>
      <c r="K323" s="512" t="s">
        <v>2437</v>
      </c>
      <c r="L323" s="512" t="s">
        <v>2426</v>
      </c>
      <c r="M323" s="512">
        <v>16</v>
      </c>
      <c r="N323" s="512" t="s">
        <v>2889</v>
      </c>
      <c r="O323" s="512" t="s">
        <v>3854</v>
      </c>
      <c r="P323" s="512" t="s">
        <v>2767</v>
      </c>
      <c r="Q323" s="512">
        <v>10735</v>
      </c>
      <c r="R323" s="514"/>
    </row>
    <row r="324" spans="1:18" x14ac:dyDescent="0.4">
      <c r="A324" s="512" t="s">
        <v>3855</v>
      </c>
      <c r="B324" s="512" t="s">
        <v>3856</v>
      </c>
      <c r="C324" s="512" t="s">
        <v>1658</v>
      </c>
      <c r="D324" s="512" t="s">
        <v>3857</v>
      </c>
      <c r="E324" s="512">
        <v>5</v>
      </c>
      <c r="F324" s="512" t="s">
        <v>2445</v>
      </c>
      <c r="G324" s="512" t="s">
        <v>2446</v>
      </c>
      <c r="H324" s="513">
        <v>75</v>
      </c>
      <c r="I324" s="512" t="s">
        <v>1289</v>
      </c>
      <c r="J324" s="513" t="s">
        <v>3073</v>
      </c>
      <c r="K324" s="512" t="s">
        <v>2437</v>
      </c>
      <c r="L324" s="512" t="s">
        <v>2456</v>
      </c>
      <c r="M324" s="512">
        <v>9</v>
      </c>
      <c r="N324" s="512" t="s">
        <v>2696</v>
      </c>
      <c r="O324" s="512" t="s">
        <v>3858</v>
      </c>
      <c r="P324" s="512" t="s">
        <v>2519</v>
      </c>
      <c r="Q324" s="512">
        <v>11306</v>
      </c>
      <c r="R324" s="514"/>
    </row>
    <row r="325" spans="1:18" x14ac:dyDescent="0.4">
      <c r="A325" s="512" t="s">
        <v>3859</v>
      </c>
      <c r="B325" s="512" t="s">
        <v>3860</v>
      </c>
      <c r="C325" s="512" t="s">
        <v>1659</v>
      </c>
      <c r="D325" s="512" t="s">
        <v>3861</v>
      </c>
      <c r="E325" s="512">
        <v>5</v>
      </c>
      <c r="F325" s="512" t="s">
        <v>2445</v>
      </c>
      <c r="G325" s="512" t="s">
        <v>2446</v>
      </c>
      <c r="H325" s="513">
        <v>75</v>
      </c>
      <c r="I325" s="512" t="s">
        <v>1289</v>
      </c>
      <c r="J325" s="513" t="s">
        <v>3423</v>
      </c>
      <c r="K325" s="512" t="s">
        <v>2437</v>
      </c>
      <c r="L325" s="512" t="s">
        <v>2448</v>
      </c>
      <c r="M325" s="512">
        <v>6</v>
      </c>
      <c r="N325" s="512" t="s">
        <v>2449</v>
      </c>
      <c r="O325" s="512" t="s">
        <v>3862</v>
      </c>
      <c r="P325" s="512" t="s">
        <v>2451</v>
      </c>
      <c r="Q325" s="512">
        <v>11307</v>
      </c>
      <c r="R325" s="514"/>
    </row>
    <row r="326" spans="1:18" x14ac:dyDescent="0.4">
      <c r="A326" s="512" t="s">
        <v>3863</v>
      </c>
      <c r="B326" s="512" t="s">
        <v>3864</v>
      </c>
      <c r="C326" s="512" t="s">
        <v>1639</v>
      </c>
      <c r="D326" s="512" t="s">
        <v>3865</v>
      </c>
      <c r="E326" s="512">
        <v>5</v>
      </c>
      <c r="F326" s="512" t="s">
        <v>2434</v>
      </c>
      <c r="G326" s="512" t="s">
        <v>2435</v>
      </c>
      <c r="H326" s="513">
        <v>76</v>
      </c>
      <c r="I326" s="512" t="s">
        <v>1287</v>
      </c>
      <c r="J326" s="513" t="s">
        <v>3866</v>
      </c>
      <c r="K326" s="512" t="s">
        <v>2426</v>
      </c>
      <c r="L326" s="512" t="s">
        <v>2426</v>
      </c>
      <c r="M326" s="512">
        <v>17</v>
      </c>
      <c r="N326" s="512" t="s">
        <v>2572</v>
      </c>
      <c r="O326" s="512" t="s">
        <v>3867</v>
      </c>
      <c r="P326" s="512" t="s">
        <v>2574</v>
      </c>
      <c r="Q326" s="512">
        <v>10736</v>
      </c>
      <c r="R326" s="514"/>
    </row>
    <row r="327" spans="1:18" x14ac:dyDescent="0.4">
      <c r="A327" s="512" t="s">
        <v>3868</v>
      </c>
      <c r="B327" s="512" t="s">
        <v>3869</v>
      </c>
      <c r="C327" s="512" t="s">
        <v>1640</v>
      </c>
      <c r="D327" s="512" t="s">
        <v>3870</v>
      </c>
      <c r="E327" s="512">
        <v>5</v>
      </c>
      <c r="F327" s="512" t="s">
        <v>2445</v>
      </c>
      <c r="G327" s="512" t="s">
        <v>2446</v>
      </c>
      <c r="H327" s="513">
        <v>76</v>
      </c>
      <c r="I327" s="512" t="s">
        <v>1287</v>
      </c>
      <c r="J327" s="513" t="s">
        <v>2474</v>
      </c>
      <c r="K327" s="512" t="s">
        <v>2426</v>
      </c>
      <c r="L327" s="512" t="s">
        <v>2448</v>
      </c>
      <c r="M327" s="512">
        <v>5</v>
      </c>
      <c r="N327" s="512" t="s">
        <v>2449</v>
      </c>
      <c r="O327" s="512" t="s">
        <v>3871</v>
      </c>
      <c r="P327" s="512" t="s">
        <v>2477</v>
      </c>
      <c r="Q327" s="512">
        <v>11308</v>
      </c>
      <c r="R327" s="514"/>
    </row>
    <row r="328" spans="1:18" x14ac:dyDescent="0.4">
      <c r="A328" s="512" t="s">
        <v>3872</v>
      </c>
      <c r="B328" s="512" t="s">
        <v>3873</v>
      </c>
      <c r="C328" s="512" t="s">
        <v>1641</v>
      </c>
      <c r="D328" s="512" t="s">
        <v>3874</v>
      </c>
      <c r="E328" s="512">
        <v>5</v>
      </c>
      <c r="F328" s="512" t="s">
        <v>2445</v>
      </c>
      <c r="G328" s="512" t="s">
        <v>2446</v>
      </c>
      <c r="H328" s="513">
        <v>76</v>
      </c>
      <c r="I328" s="512" t="s">
        <v>1287</v>
      </c>
      <c r="J328" s="513" t="s">
        <v>2505</v>
      </c>
      <c r="K328" s="512" t="s">
        <v>2426</v>
      </c>
      <c r="L328" s="512" t="s">
        <v>2448</v>
      </c>
      <c r="M328" s="512">
        <v>5</v>
      </c>
      <c r="N328" s="512" t="s">
        <v>2475</v>
      </c>
      <c r="O328" s="512" t="s">
        <v>3875</v>
      </c>
      <c r="P328" s="512" t="s">
        <v>2477</v>
      </c>
      <c r="Q328" s="512">
        <v>11309</v>
      </c>
      <c r="R328" s="514"/>
    </row>
    <row r="329" spans="1:18" x14ac:dyDescent="0.4">
      <c r="A329" s="512" t="s">
        <v>3876</v>
      </c>
      <c r="B329" s="512" t="s">
        <v>3877</v>
      </c>
      <c r="C329" s="512" t="s">
        <v>1642</v>
      </c>
      <c r="D329" s="512" t="s">
        <v>3878</v>
      </c>
      <c r="E329" s="512">
        <v>5</v>
      </c>
      <c r="F329" s="512" t="s">
        <v>2445</v>
      </c>
      <c r="G329" s="512" t="s">
        <v>2446</v>
      </c>
      <c r="H329" s="513">
        <v>76</v>
      </c>
      <c r="I329" s="512" t="s">
        <v>1287</v>
      </c>
      <c r="J329" s="513" t="s">
        <v>3879</v>
      </c>
      <c r="K329" s="512" t="s">
        <v>2426</v>
      </c>
      <c r="L329" s="512" t="s">
        <v>2498</v>
      </c>
      <c r="M329" s="512">
        <v>12</v>
      </c>
      <c r="N329" s="512" t="s">
        <v>2511</v>
      </c>
      <c r="O329" s="512" t="s">
        <v>3880</v>
      </c>
      <c r="P329" s="512" t="s">
        <v>2513</v>
      </c>
      <c r="Q329" s="512">
        <v>11310</v>
      </c>
      <c r="R329" s="514"/>
    </row>
    <row r="330" spans="1:18" x14ac:dyDescent="0.4">
      <c r="A330" s="512" t="s">
        <v>3881</v>
      </c>
      <c r="B330" s="512" t="s">
        <v>3882</v>
      </c>
      <c r="C330" s="512" t="s">
        <v>1643</v>
      </c>
      <c r="D330" s="512" t="s">
        <v>3883</v>
      </c>
      <c r="E330" s="512">
        <v>5</v>
      </c>
      <c r="F330" s="512" t="s">
        <v>2445</v>
      </c>
      <c r="G330" s="512" t="s">
        <v>2446</v>
      </c>
      <c r="H330" s="513">
        <v>76</v>
      </c>
      <c r="I330" s="512" t="s">
        <v>1287</v>
      </c>
      <c r="J330" s="513" t="s">
        <v>2463</v>
      </c>
      <c r="K330" s="512" t="s">
        <v>2426</v>
      </c>
      <c r="L330" s="512" t="s">
        <v>2456</v>
      </c>
      <c r="M330" s="512">
        <v>10</v>
      </c>
      <c r="N330" s="512" t="s">
        <v>2457</v>
      </c>
      <c r="O330" s="512" t="s">
        <v>3884</v>
      </c>
      <c r="P330" s="512" t="s">
        <v>2459</v>
      </c>
      <c r="Q330" s="512">
        <v>11311</v>
      </c>
      <c r="R330" s="514"/>
    </row>
    <row r="331" spans="1:18" x14ac:dyDescent="0.4">
      <c r="A331" s="512" t="s">
        <v>3885</v>
      </c>
      <c r="B331" s="512" t="s">
        <v>3886</v>
      </c>
      <c r="C331" s="512" t="s">
        <v>1644</v>
      </c>
      <c r="D331" s="512" t="s">
        <v>3887</v>
      </c>
      <c r="E331" s="512">
        <v>5</v>
      </c>
      <c r="F331" s="512" t="s">
        <v>2445</v>
      </c>
      <c r="G331" s="512" t="s">
        <v>2446</v>
      </c>
      <c r="H331" s="513">
        <v>76</v>
      </c>
      <c r="I331" s="512" t="s">
        <v>1287</v>
      </c>
      <c r="J331" s="513" t="s">
        <v>2505</v>
      </c>
      <c r="K331" s="512" t="s">
        <v>2426</v>
      </c>
      <c r="L331" s="512" t="s">
        <v>2448</v>
      </c>
      <c r="M331" s="512">
        <v>6</v>
      </c>
      <c r="N331" s="512" t="s">
        <v>2449</v>
      </c>
      <c r="O331" s="512" t="s">
        <v>3888</v>
      </c>
      <c r="P331" s="512" t="s">
        <v>2451</v>
      </c>
      <c r="Q331" s="512">
        <v>11312</v>
      </c>
      <c r="R331" s="514"/>
    </row>
    <row r="332" spans="1:18" x14ac:dyDescent="0.4">
      <c r="A332" s="512" t="s">
        <v>3889</v>
      </c>
      <c r="B332" s="512" t="s">
        <v>3890</v>
      </c>
      <c r="C332" s="512" t="s">
        <v>1645</v>
      </c>
      <c r="D332" s="512" t="s">
        <v>3891</v>
      </c>
      <c r="E332" s="512">
        <v>5</v>
      </c>
      <c r="F332" s="512" t="s">
        <v>2445</v>
      </c>
      <c r="G332" s="512" t="s">
        <v>2446</v>
      </c>
      <c r="H332" s="513">
        <v>76</v>
      </c>
      <c r="I332" s="512" t="s">
        <v>1287</v>
      </c>
      <c r="J332" s="513" t="s">
        <v>2505</v>
      </c>
      <c r="K332" s="512" t="s">
        <v>2426</v>
      </c>
      <c r="L332" s="512" t="s">
        <v>2448</v>
      </c>
      <c r="M332" s="512">
        <v>6</v>
      </c>
      <c r="N332" s="512" t="s">
        <v>2449</v>
      </c>
      <c r="O332" s="512" t="s">
        <v>3892</v>
      </c>
      <c r="P332" s="512" t="s">
        <v>2451</v>
      </c>
      <c r="Q332" s="512">
        <v>11313</v>
      </c>
      <c r="R332" s="514"/>
    </row>
    <row r="333" spans="1:18" x14ac:dyDescent="0.4">
      <c r="A333" s="512" t="s">
        <v>3893</v>
      </c>
      <c r="B333" s="512" t="s">
        <v>3894</v>
      </c>
      <c r="C333" s="512" t="s">
        <v>1646</v>
      </c>
      <c r="D333" s="512" t="s">
        <v>3895</v>
      </c>
      <c r="E333" s="512">
        <v>5</v>
      </c>
      <c r="F333" s="512" t="s">
        <v>2445</v>
      </c>
      <c r="G333" s="512" t="s">
        <v>2446</v>
      </c>
      <c r="H333" s="513">
        <v>76</v>
      </c>
      <c r="I333" s="512" t="s">
        <v>1287</v>
      </c>
      <c r="J333" s="513" t="s">
        <v>2474</v>
      </c>
      <c r="K333" s="512" t="s">
        <v>2426</v>
      </c>
      <c r="L333" s="512" t="s">
        <v>2448</v>
      </c>
      <c r="M333" s="512">
        <v>5</v>
      </c>
      <c r="N333" s="512" t="s">
        <v>2449</v>
      </c>
      <c r="O333" s="512" t="s">
        <v>3896</v>
      </c>
      <c r="P333" s="512" t="s">
        <v>2477</v>
      </c>
      <c r="Q333" s="512">
        <v>11314</v>
      </c>
      <c r="R333" s="514"/>
    </row>
    <row r="334" spans="1:18" x14ac:dyDescent="0.4">
      <c r="A334" s="512" t="s">
        <v>3897</v>
      </c>
      <c r="B334" s="512" t="s">
        <v>3898</v>
      </c>
      <c r="C334" s="512" t="s">
        <v>1631</v>
      </c>
      <c r="D334" s="512" t="s">
        <v>1286</v>
      </c>
      <c r="E334" s="512">
        <v>5</v>
      </c>
      <c r="F334" s="512" t="s">
        <v>2434</v>
      </c>
      <c r="G334" s="512" t="s">
        <v>2435</v>
      </c>
      <c r="H334" s="513">
        <v>77</v>
      </c>
      <c r="I334" s="512" t="s">
        <v>1286</v>
      </c>
      <c r="J334" s="513" t="s">
        <v>3899</v>
      </c>
      <c r="K334" s="512" t="s">
        <v>2437</v>
      </c>
      <c r="L334" s="512" t="s">
        <v>2426</v>
      </c>
      <c r="M334" s="512">
        <v>16</v>
      </c>
      <c r="N334" s="512" t="s">
        <v>2889</v>
      </c>
      <c r="O334" s="512" t="s">
        <v>3900</v>
      </c>
      <c r="P334" s="512" t="s">
        <v>2767</v>
      </c>
      <c r="Q334" s="512">
        <v>10737</v>
      </c>
      <c r="R334" s="514"/>
    </row>
    <row r="335" spans="1:18" x14ac:dyDescent="0.4">
      <c r="A335" s="512" t="s">
        <v>3901</v>
      </c>
      <c r="B335" s="512" t="s">
        <v>3902</v>
      </c>
      <c r="C335" s="512" t="s">
        <v>1632</v>
      </c>
      <c r="D335" s="512" t="s">
        <v>3903</v>
      </c>
      <c r="E335" s="512">
        <v>5</v>
      </c>
      <c r="F335" s="512" t="s">
        <v>2445</v>
      </c>
      <c r="G335" s="512" t="s">
        <v>2446</v>
      </c>
      <c r="H335" s="513">
        <v>77</v>
      </c>
      <c r="I335" s="512" t="s">
        <v>1286</v>
      </c>
      <c r="J335" s="513" t="s">
        <v>2661</v>
      </c>
      <c r="K335" s="512" t="s">
        <v>2437</v>
      </c>
      <c r="L335" s="512" t="s">
        <v>2448</v>
      </c>
      <c r="M335" s="512">
        <v>6</v>
      </c>
      <c r="N335" s="512" t="s">
        <v>2449</v>
      </c>
      <c r="O335" s="512" t="s">
        <v>3904</v>
      </c>
      <c r="P335" s="512" t="s">
        <v>2451</v>
      </c>
      <c r="Q335" s="512">
        <v>11315</v>
      </c>
      <c r="R335" s="514"/>
    </row>
    <row r="336" spans="1:18" x14ac:dyDescent="0.4">
      <c r="A336" s="512" t="s">
        <v>3905</v>
      </c>
      <c r="B336" s="512" t="s">
        <v>3906</v>
      </c>
      <c r="C336" s="512" t="s">
        <v>1633</v>
      </c>
      <c r="D336" s="512" t="s">
        <v>3907</v>
      </c>
      <c r="E336" s="512">
        <v>5</v>
      </c>
      <c r="F336" s="512" t="s">
        <v>2445</v>
      </c>
      <c r="G336" s="512" t="s">
        <v>2446</v>
      </c>
      <c r="H336" s="513">
        <v>77</v>
      </c>
      <c r="I336" s="512" t="s">
        <v>1286</v>
      </c>
      <c r="J336" s="513" t="s">
        <v>2463</v>
      </c>
      <c r="K336" s="512" t="s">
        <v>2437</v>
      </c>
      <c r="L336" s="512" t="s">
        <v>2448</v>
      </c>
      <c r="M336" s="512">
        <v>6</v>
      </c>
      <c r="N336" s="512" t="s">
        <v>2449</v>
      </c>
      <c r="O336" s="512" t="s">
        <v>3908</v>
      </c>
      <c r="P336" s="512" t="s">
        <v>2451</v>
      </c>
      <c r="Q336" s="512">
        <v>11316</v>
      </c>
      <c r="R336" s="514"/>
    </row>
    <row r="337" spans="1:18" x14ac:dyDescent="0.4">
      <c r="A337" s="512" t="s">
        <v>3909</v>
      </c>
      <c r="B337" s="512" t="s">
        <v>3910</v>
      </c>
      <c r="C337" s="512" t="s">
        <v>1634</v>
      </c>
      <c r="D337" s="512" t="s">
        <v>3911</v>
      </c>
      <c r="E337" s="512">
        <v>5</v>
      </c>
      <c r="F337" s="512" t="s">
        <v>2445</v>
      </c>
      <c r="G337" s="512" t="s">
        <v>2446</v>
      </c>
      <c r="H337" s="513">
        <v>77</v>
      </c>
      <c r="I337" s="512" t="s">
        <v>1286</v>
      </c>
      <c r="J337" s="513" t="s">
        <v>3912</v>
      </c>
      <c r="K337" s="512" t="s">
        <v>2437</v>
      </c>
      <c r="L337" s="512" t="s">
        <v>2498</v>
      </c>
      <c r="M337" s="512">
        <v>13</v>
      </c>
      <c r="N337" s="512" t="s">
        <v>2499</v>
      </c>
      <c r="O337" s="512" t="s">
        <v>3913</v>
      </c>
      <c r="P337" s="512" t="s">
        <v>2501</v>
      </c>
      <c r="Q337" s="512">
        <v>11317</v>
      </c>
      <c r="R337" s="514"/>
    </row>
    <row r="338" spans="1:18" x14ac:dyDescent="0.4">
      <c r="A338" s="512" t="s">
        <v>3914</v>
      </c>
      <c r="B338" s="512" t="s">
        <v>3915</v>
      </c>
      <c r="C338" s="512" t="s">
        <v>1635</v>
      </c>
      <c r="D338" s="512" t="s">
        <v>3916</v>
      </c>
      <c r="E338" s="512">
        <v>5</v>
      </c>
      <c r="F338" s="512" t="s">
        <v>2445</v>
      </c>
      <c r="G338" s="512" t="s">
        <v>2446</v>
      </c>
      <c r="H338" s="513">
        <v>77</v>
      </c>
      <c r="I338" s="512" t="s">
        <v>1286</v>
      </c>
      <c r="J338" s="513" t="s">
        <v>3048</v>
      </c>
      <c r="K338" s="512" t="s">
        <v>2437</v>
      </c>
      <c r="L338" s="512" t="s">
        <v>2448</v>
      </c>
      <c r="M338" s="512">
        <v>6</v>
      </c>
      <c r="N338" s="512" t="s">
        <v>2449</v>
      </c>
      <c r="O338" s="512" t="s">
        <v>3917</v>
      </c>
      <c r="P338" s="512" t="s">
        <v>2451</v>
      </c>
      <c r="Q338" s="512">
        <v>11318</v>
      </c>
      <c r="R338" s="514"/>
    </row>
    <row r="339" spans="1:18" x14ac:dyDescent="0.4">
      <c r="A339" s="512" t="s">
        <v>3918</v>
      </c>
      <c r="B339" s="512" t="s">
        <v>3919</v>
      </c>
      <c r="C339" s="512" t="s">
        <v>1636</v>
      </c>
      <c r="D339" s="512" t="s">
        <v>3920</v>
      </c>
      <c r="E339" s="512">
        <v>5</v>
      </c>
      <c r="F339" s="512" t="s">
        <v>2445</v>
      </c>
      <c r="G339" s="512" t="s">
        <v>2446</v>
      </c>
      <c r="H339" s="513">
        <v>77</v>
      </c>
      <c r="I339" s="512" t="s">
        <v>1286</v>
      </c>
      <c r="J339" s="513" t="s">
        <v>2463</v>
      </c>
      <c r="K339" s="512" t="s">
        <v>2437</v>
      </c>
      <c r="L339" s="512" t="s">
        <v>2448</v>
      </c>
      <c r="M339" s="512">
        <v>6</v>
      </c>
      <c r="N339" s="512" t="s">
        <v>2464</v>
      </c>
      <c r="O339" s="512" t="s">
        <v>3921</v>
      </c>
      <c r="P339" s="512" t="s">
        <v>2451</v>
      </c>
      <c r="Q339" s="512">
        <v>11319</v>
      </c>
      <c r="R339" s="514"/>
    </row>
    <row r="340" spans="1:18" x14ac:dyDescent="0.4">
      <c r="A340" s="512" t="s">
        <v>3922</v>
      </c>
      <c r="B340" s="512" t="s">
        <v>3923</v>
      </c>
      <c r="C340" s="512" t="s">
        <v>1637</v>
      </c>
      <c r="D340" s="512" t="s">
        <v>3924</v>
      </c>
      <c r="E340" s="512">
        <v>5</v>
      </c>
      <c r="F340" s="512" t="s">
        <v>2434</v>
      </c>
      <c r="G340" s="512" t="s">
        <v>2435</v>
      </c>
      <c r="H340" s="513">
        <v>77</v>
      </c>
      <c r="I340" s="512" t="s">
        <v>1286</v>
      </c>
      <c r="J340" s="513" t="s">
        <v>3925</v>
      </c>
      <c r="K340" s="512" t="s">
        <v>2437</v>
      </c>
      <c r="L340" s="512" t="s">
        <v>2426</v>
      </c>
      <c r="M340" s="512">
        <v>16</v>
      </c>
      <c r="N340" s="512" t="s">
        <v>2889</v>
      </c>
      <c r="O340" s="512" t="s">
        <v>3926</v>
      </c>
      <c r="P340" s="512" t="s">
        <v>2767</v>
      </c>
      <c r="Q340" s="512">
        <v>11320</v>
      </c>
      <c r="R340" s="514"/>
    </row>
    <row r="341" spans="1:18" x14ac:dyDescent="0.4">
      <c r="A341" s="512" t="s">
        <v>3927</v>
      </c>
      <c r="B341" s="512" t="s">
        <v>3928</v>
      </c>
      <c r="C341" s="512" t="s">
        <v>1638</v>
      </c>
      <c r="D341" s="512" t="s">
        <v>3929</v>
      </c>
      <c r="E341" s="512">
        <v>5</v>
      </c>
      <c r="F341" s="512" t="s">
        <v>2445</v>
      </c>
      <c r="G341" s="512" t="s">
        <v>2446</v>
      </c>
      <c r="H341" s="513">
        <v>77</v>
      </c>
      <c r="I341" s="512" t="s">
        <v>1286</v>
      </c>
      <c r="J341" s="513" t="s">
        <v>2463</v>
      </c>
      <c r="K341" s="512" t="s">
        <v>2437</v>
      </c>
      <c r="L341" s="512" t="s">
        <v>2448</v>
      </c>
      <c r="M341" s="512">
        <v>6</v>
      </c>
      <c r="N341" s="512" t="s">
        <v>2449</v>
      </c>
      <c r="O341" s="512" t="s">
        <v>3930</v>
      </c>
      <c r="P341" s="512" t="s">
        <v>2451</v>
      </c>
      <c r="Q341" s="512">
        <v>11321</v>
      </c>
      <c r="R341" s="514"/>
    </row>
    <row r="342" spans="1:18" x14ac:dyDescent="0.4">
      <c r="A342" s="512" t="s">
        <v>3931</v>
      </c>
      <c r="B342" s="512" t="s">
        <v>3932</v>
      </c>
      <c r="C342" s="512" t="s">
        <v>1729</v>
      </c>
      <c r="D342" s="512" t="s">
        <v>1298</v>
      </c>
      <c r="E342" s="512">
        <v>6</v>
      </c>
      <c r="F342" s="512" t="s">
        <v>2434</v>
      </c>
      <c r="G342" s="512" t="s">
        <v>2435</v>
      </c>
      <c r="H342" s="513">
        <v>11</v>
      </c>
      <c r="I342" s="512" t="s">
        <v>1298</v>
      </c>
      <c r="J342" s="513" t="s">
        <v>3933</v>
      </c>
      <c r="K342" s="512" t="s">
        <v>2437</v>
      </c>
      <c r="L342" s="512" t="s">
        <v>2427</v>
      </c>
      <c r="M342" s="512">
        <v>18</v>
      </c>
      <c r="N342" s="512" t="s">
        <v>2428</v>
      </c>
      <c r="O342" s="512" t="s">
        <v>3934</v>
      </c>
      <c r="P342" s="512" t="s">
        <v>2430</v>
      </c>
      <c r="Q342" s="512">
        <v>10685</v>
      </c>
      <c r="R342" s="514"/>
    </row>
    <row r="343" spans="1:18" x14ac:dyDescent="0.4">
      <c r="A343" s="512" t="s">
        <v>3935</v>
      </c>
      <c r="B343" s="512" t="s">
        <v>3936</v>
      </c>
      <c r="C343" s="512" t="s">
        <v>1730</v>
      </c>
      <c r="D343" s="512" t="s">
        <v>3937</v>
      </c>
      <c r="E343" s="512">
        <v>6</v>
      </c>
      <c r="F343" s="512" t="s">
        <v>2445</v>
      </c>
      <c r="G343" s="512" t="s">
        <v>2446</v>
      </c>
      <c r="H343" s="513">
        <v>11</v>
      </c>
      <c r="I343" s="512" t="s">
        <v>1298</v>
      </c>
      <c r="J343" s="513" t="s">
        <v>2497</v>
      </c>
      <c r="K343" s="512" t="s">
        <v>2426</v>
      </c>
      <c r="L343" s="512" t="s">
        <v>2498</v>
      </c>
      <c r="M343" s="512">
        <v>13</v>
      </c>
      <c r="N343" s="512" t="s">
        <v>2499</v>
      </c>
      <c r="O343" s="512" t="s">
        <v>3938</v>
      </c>
      <c r="P343" s="512" t="s">
        <v>2501</v>
      </c>
      <c r="Q343" s="512">
        <v>10752</v>
      </c>
      <c r="R343" s="514"/>
    </row>
    <row r="344" spans="1:18" x14ac:dyDescent="0.4">
      <c r="A344" s="512" t="s">
        <v>3939</v>
      </c>
      <c r="B344" s="512" t="s">
        <v>3940</v>
      </c>
      <c r="C344" s="512" t="s">
        <v>2233</v>
      </c>
      <c r="D344" s="512" t="s">
        <v>3941</v>
      </c>
      <c r="E344" s="512">
        <v>6</v>
      </c>
      <c r="F344" s="512" t="s">
        <v>2434</v>
      </c>
      <c r="G344" s="512" t="s">
        <v>2435</v>
      </c>
      <c r="H344" s="513">
        <v>11</v>
      </c>
      <c r="I344" s="512" t="s">
        <v>1298</v>
      </c>
      <c r="J344" s="513" t="s">
        <v>3091</v>
      </c>
      <c r="K344" s="512" t="s">
        <v>2437</v>
      </c>
      <c r="L344" s="512" t="s">
        <v>2438</v>
      </c>
      <c r="M344" s="512">
        <v>14</v>
      </c>
      <c r="N344" s="512" t="s">
        <v>2482</v>
      </c>
      <c r="O344" s="512" t="s">
        <v>3942</v>
      </c>
      <c r="P344" s="512" t="s">
        <v>3415</v>
      </c>
      <c r="Q344" s="512">
        <v>10753</v>
      </c>
      <c r="R344" s="514"/>
    </row>
    <row r="345" spans="1:18" x14ac:dyDescent="0.4">
      <c r="A345" s="512" t="s">
        <v>3943</v>
      </c>
      <c r="B345" s="512" t="s">
        <v>3944</v>
      </c>
      <c r="C345" s="512" t="s">
        <v>1732</v>
      </c>
      <c r="D345" s="512" t="s">
        <v>3945</v>
      </c>
      <c r="E345" s="512">
        <v>6</v>
      </c>
      <c r="F345" s="512" t="s">
        <v>2445</v>
      </c>
      <c r="G345" s="512" t="s">
        <v>2446</v>
      </c>
      <c r="H345" s="513">
        <v>11</v>
      </c>
      <c r="I345" s="512" t="s">
        <v>1298</v>
      </c>
      <c r="J345" s="513" t="s">
        <v>3946</v>
      </c>
      <c r="K345" s="512" t="s">
        <v>2437</v>
      </c>
      <c r="L345" s="512" t="s">
        <v>2456</v>
      </c>
      <c r="M345" s="512">
        <v>10</v>
      </c>
      <c r="N345" s="512" t="s">
        <v>2817</v>
      </c>
      <c r="O345" s="512" t="s">
        <v>3947</v>
      </c>
      <c r="P345" s="512" t="s">
        <v>2459</v>
      </c>
      <c r="Q345" s="512">
        <v>10754</v>
      </c>
      <c r="R345" s="514"/>
    </row>
    <row r="346" spans="1:18" x14ac:dyDescent="0.4">
      <c r="A346" s="512" t="s">
        <v>3948</v>
      </c>
      <c r="B346" s="512" t="s">
        <v>3949</v>
      </c>
      <c r="C346" s="512" t="s">
        <v>1733</v>
      </c>
      <c r="D346" s="512" t="s">
        <v>3950</v>
      </c>
      <c r="E346" s="512">
        <v>6</v>
      </c>
      <c r="F346" s="512" t="s">
        <v>2445</v>
      </c>
      <c r="G346" s="512" t="s">
        <v>2446</v>
      </c>
      <c r="H346" s="513">
        <v>11</v>
      </c>
      <c r="I346" s="512" t="s">
        <v>1298</v>
      </c>
      <c r="J346" s="513" t="s">
        <v>3144</v>
      </c>
      <c r="K346" s="512" t="s">
        <v>2437</v>
      </c>
      <c r="L346" s="512" t="s">
        <v>2448</v>
      </c>
      <c r="M346" s="512">
        <v>7</v>
      </c>
      <c r="N346" s="512" t="s">
        <v>3019</v>
      </c>
      <c r="O346" s="512" t="s">
        <v>3951</v>
      </c>
      <c r="P346" s="512" t="s">
        <v>2841</v>
      </c>
      <c r="Q346" s="512">
        <v>10755</v>
      </c>
      <c r="R346" s="514"/>
    </row>
    <row r="347" spans="1:18" x14ac:dyDescent="0.4">
      <c r="A347" s="512" t="s">
        <v>3952</v>
      </c>
      <c r="B347" s="512" t="s">
        <v>3953</v>
      </c>
      <c r="C347" s="512" t="s">
        <v>2234</v>
      </c>
      <c r="D347" s="512" t="s">
        <v>1734</v>
      </c>
      <c r="E347" s="512">
        <v>6</v>
      </c>
      <c r="F347" s="512" t="s">
        <v>2445</v>
      </c>
      <c r="G347" s="512" t="s">
        <v>2446</v>
      </c>
      <c r="H347" s="513">
        <v>11</v>
      </c>
      <c r="I347" s="512" t="s">
        <v>1298</v>
      </c>
      <c r="J347" s="513" t="s">
        <v>2604</v>
      </c>
      <c r="K347" s="512" t="s">
        <v>2426</v>
      </c>
      <c r="L347" s="512" t="s">
        <v>2565</v>
      </c>
      <c r="M347" s="512">
        <v>4</v>
      </c>
      <c r="N347" s="512" t="s">
        <v>2761</v>
      </c>
      <c r="O347" s="512" t="s">
        <v>3954</v>
      </c>
      <c r="P347" s="512" t="s">
        <v>2993</v>
      </c>
      <c r="Q347" s="512">
        <v>28785</v>
      </c>
      <c r="R347" s="514"/>
    </row>
    <row r="348" spans="1:18" x14ac:dyDescent="0.4">
      <c r="A348" s="512" t="s">
        <v>3955</v>
      </c>
      <c r="B348" s="512" t="s">
        <v>3956</v>
      </c>
      <c r="C348" s="512" t="s">
        <v>1694</v>
      </c>
      <c r="D348" s="512" t="s">
        <v>1294</v>
      </c>
      <c r="E348" s="512">
        <v>6</v>
      </c>
      <c r="F348" s="512" t="s">
        <v>2423</v>
      </c>
      <c r="G348" s="512" t="s">
        <v>2424</v>
      </c>
      <c r="H348" s="513">
        <v>20</v>
      </c>
      <c r="I348" s="512" t="s">
        <v>1294</v>
      </c>
      <c r="J348" s="513" t="s">
        <v>3957</v>
      </c>
      <c r="K348" s="512" t="s">
        <v>2437</v>
      </c>
      <c r="L348" s="512" t="s">
        <v>2427</v>
      </c>
      <c r="M348" s="512">
        <v>19</v>
      </c>
      <c r="N348" s="512" t="s">
        <v>2610</v>
      </c>
      <c r="O348" s="512" t="s">
        <v>3958</v>
      </c>
      <c r="P348" s="512" t="s">
        <v>2612</v>
      </c>
      <c r="Q348" s="512">
        <v>10662</v>
      </c>
      <c r="R348" s="514"/>
    </row>
    <row r="349" spans="1:18" x14ac:dyDescent="0.4">
      <c r="A349" s="512" t="s">
        <v>3959</v>
      </c>
      <c r="B349" s="512" t="s">
        <v>3960</v>
      </c>
      <c r="C349" s="512" t="s">
        <v>1695</v>
      </c>
      <c r="D349" s="512" t="s">
        <v>3961</v>
      </c>
      <c r="E349" s="512">
        <v>6</v>
      </c>
      <c r="F349" s="512" t="s">
        <v>2445</v>
      </c>
      <c r="G349" s="512" t="s">
        <v>2446</v>
      </c>
      <c r="H349" s="513">
        <v>20</v>
      </c>
      <c r="I349" s="512" t="s">
        <v>1294</v>
      </c>
      <c r="J349" s="513" t="s">
        <v>3073</v>
      </c>
      <c r="K349" s="512" t="s">
        <v>2437</v>
      </c>
      <c r="L349" s="512" t="s">
        <v>2498</v>
      </c>
      <c r="M349" s="512">
        <v>12</v>
      </c>
      <c r="N349" s="512" t="s">
        <v>2511</v>
      </c>
      <c r="O349" s="512" t="s">
        <v>3962</v>
      </c>
      <c r="P349" s="512" t="s">
        <v>2513</v>
      </c>
      <c r="Q349" s="512">
        <v>10817</v>
      </c>
      <c r="R349" s="514"/>
    </row>
    <row r="350" spans="1:18" x14ac:dyDescent="0.4">
      <c r="A350" s="512" t="s">
        <v>3963</v>
      </c>
      <c r="B350" s="512" t="s">
        <v>3964</v>
      </c>
      <c r="C350" s="512" t="s">
        <v>1696</v>
      </c>
      <c r="D350" s="512" t="s">
        <v>3965</v>
      </c>
      <c r="E350" s="512">
        <v>6</v>
      </c>
      <c r="F350" s="512" t="s">
        <v>2445</v>
      </c>
      <c r="G350" s="512" t="s">
        <v>2446</v>
      </c>
      <c r="H350" s="513">
        <v>20</v>
      </c>
      <c r="I350" s="512" t="s">
        <v>1294</v>
      </c>
      <c r="J350" s="513" t="s">
        <v>2505</v>
      </c>
      <c r="K350" s="512" t="s">
        <v>2437</v>
      </c>
      <c r="L350" s="512" t="s">
        <v>2448</v>
      </c>
      <c r="M350" s="512">
        <v>5</v>
      </c>
      <c r="N350" s="512" t="s">
        <v>2475</v>
      </c>
      <c r="O350" s="512" t="s">
        <v>3966</v>
      </c>
      <c r="P350" s="512" t="s">
        <v>2477</v>
      </c>
      <c r="Q350" s="512">
        <v>10818</v>
      </c>
      <c r="R350" s="514"/>
    </row>
    <row r="351" spans="1:18" x14ac:dyDescent="0.4">
      <c r="A351" s="512" t="s">
        <v>3967</v>
      </c>
      <c r="B351" s="512" t="s">
        <v>3968</v>
      </c>
      <c r="C351" s="512" t="s">
        <v>2228</v>
      </c>
      <c r="D351" s="512" t="s">
        <v>3969</v>
      </c>
      <c r="E351" s="512">
        <v>6</v>
      </c>
      <c r="F351" s="512" t="s">
        <v>2434</v>
      </c>
      <c r="G351" s="512" t="s">
        <v>2435</v>
      </c>
      <c r="H351" s="513">
        <v>20</v>
      </c>
      <c r="I351" s="512" t="s">
        <v>1294</v>
      </c>
      <c r="J351" s="513" t="s">
        <v>3970</v>
      </c>
      <c r="K351" s="512" t="s">
        <v>2437</v>
      </c>
      <c r="L351" s="512" t="s">
        <v>2426</v>
      </c>
      <c r="M351" s="512">
        <v>16</v>
      </c>
      <c r="N351" s="512" t="s">
        <v>2889</v>
      </c>
      <c r="O351" s="512" t="s">
        <v>3971</v>
      </c>
      <c r="P351" s="512" t="s">
        <v>2767</v>
      </c>
      <c r="Q351" s="512">
        <v>10819</v>
      </c>
      <c r="R351" s="514"/>
    </row>
    <row r="352" spans="1:18" x14ac:dyDescent="0.4">
      <c r="A352" s="512" t="s">
        <v>3972</v>
      </c>
      <c r="B352" s="512" t="s">
        <v>3973</v>
      </c>
      <c r="C352" s="512" t="s">
        <v>1698</v>
      </c>
      <c r="D352" s="512" t="s">
        <v>3974</v>
      </c>
      <c r="E352" s="512">
        <v>6</v>
      </c>
      <c r="F352" s="512" t="s">
        <v>2445</v>
      </c>
      <c r="G352" s="512" t="s">
        <v>2446</v>
      </c>
      <c r="H352" s="513">
        <v>20</v>
      </c>
      <c r="I352" s="512" t="s">
        <v>1294</v>
      </c>
      <c r="J352" s="513" t="s">
        <v>3975</v>
      </c>
      <c r="K352" s="512" t="s">
        <v>2437</v>
      </c>
      <c r="L352" s="512" t="s">
        <v>2448</v>
      </c>
      <c r="M352" s="512">
        <v>5</v>
      </c>
      <c r="N352" s="512" t="s">
        <v>3019</v>
      </c>
      <c r="O352" s="512" t="s">
        <v>3976</v>
      </c>
      <c r="P352" s="512" t="s">
        <v>2477</v>
      </c>
      <c r="Q352" s="512">
        <v>10820</v>
      </c>
      <c r="R352" s="514"/>
    </row>
    <row r="353" spans="1:18" x14ac:dyDescent="0.4">
      <c r="A353" s="512" t="s">
        <v>3977</v>
      </c>
      <c r="B353" s="512" t="s">
        <v>3978</v>
      </c>
      <c r="C353" s="512" t="s">
        <v>1699</v>
      </c>
      <c r="D353" s="512" t="s">
        <v>3979</v>
      </c>
      <c r="E353" s="512">
        <v>6</v>
      </c>
      <c r="F353" s="512" t="s">
        <v>2445</v>
      </c>
      <c r="G353" s="512" t="s">
        <v>2446</v>
      </c>
      <c r="H353" s="513">
        <v>20</v>
      </c>
      <c r="I353" s="512" t="s">
        <v>1294</v>
      </c>
      <c r="J353" s="513" t="s">
        <v>3980</v>
      </c>
      <c r="K353" s="512" t="s">
        <v>2437</v>
      </c>
      <c r="L353" s="512" t="s">
        <v>2456</v>
      </c>
      <c r="M353" s="512">
        <v>9</v>
      </c>
      <c r="N353" s="512" t="s">
        <v>2457</v>
      </c>
      <c r="O353" s="512" t="s">
        <v>3981</v>
      </c>
      <c r="P353" s="512" t="s">
        <v>2519</v>
      </c>
      <c r="Q353" s="512">
        <v>10821</v>
      </c>
      <c r="R353" s="514"/>
    </row>
    <row r="354" spans="1:18" x14ac:dyDescent="0.4">
      <c r="A354" s="512" t="s">
        <v>3982</v>
      </c>
      <c r="B354" s="512" t="s">
        <v>3983</v>
      </c>
      <c r="C354" s="512" t="s">
        <v>1700</v>
      </c>
      <c r="D354" s="512" t="s">
        <v>3984</v>
      </c>
      <c r="E354" s="512">
        <v>6</v>
      </c>
      <c r="F354" s="512" t="s">
        <v>2445</v>
      </c>
      <c r="G354" s="512" t="s">
        <v>2446</v>
      </c>
      <c r="H354" s="513">
        <v>20</v>
      </c>
      <c r="I354" s="512" t="s">
        <v>1294</v>
      </c>
      <c r="J354" s="513" t="s">
        <v>3985</v>
      </c>
      <c r="K354" s="512" t="s">
        <v>2437</v>
      </c>
      <c r="L354" s="512" t="s">
        <v>2498</v>
      </c>
      <c r="M354" s="512">
        <v>13</v>
      </c>
      <c r="N354" s="512" t="s">
        <v>2499</v>
      </c>
      <c r="O354" s="512" t="s">
        <v>3986</v>
      </c>
      <c r="P354" s="512" t="s">
        <v>2501</v>
      </c>
      <c r="Q354" s="512">
        <v>10822</v>
      </c>
      <c r="R354" s="514"/>
    </row>
    <row r="355" spans="1:18" x14ac:dyDescent="0.4">
      <c r="A355" s="512" t="s">
        <v>3987</v>
      </c>
      <c r="B355" s="512" t="s">
        <v>3988</v>
      </c>
      <c r="C355" s="512" t="s">
        <v>1701</v>
      </c>
      <c r="D355" s="512" t="s">
        <v>3989</v>
      </c>
      <c r="E355" s="512">
        <v>6</v>
      </c>
      <c r="F355" s="512" t="s">
        <v>2445</v>
      </c>
      <c r="G355" s="512" t="s">
        <v>2446</v>
      </c>
      <c r="H355" s="513">
        <v>20</v>
      </c>
      <c r="I355" s="512" t="s">
        <v>1294</v>
      </c>
      <c r="J355" s="513" t="s">
        <v>3990</v>
      </c>
      <c r="K355" s="512" t="s">
        <v>2426</v>
      </c>
      <c r="L355" s="512" t="s">
        <v>2498</v>
      </c>
      <c r="M355" s="512">
        <v>13</v>
      </c>
      <c r="N355" s="512" t="s">
        <v>2499</v>
      </c>
      <c r="O355" s="512" t="s">
        <v>3991</v>
      </c>
      <c r="P355" s="512" t="s">
        <v>2501</v>
      </c>
      <c r="Q355" s="512">
        <v>10823</v>
      </c>
      <c r="R355" s="514"/>
    </row>
    <row r="356" spans="1:18" x14ac:dyDescent="0.4">
      <c r="A356" s="512" t="s">
        <v>3992</v>
      </c>
      <c r="B356" s="512" t="s">
        <v>3993</v>
      </c>
      <c r="C356" s="512" t="s">
        <v>1702</v>
      </c>
      <c r="D356" s="512" t="s">
        <v>3994</v>
      </c>
      <c r="E356" s="512">
        <v>6</v>
      </c>
      <c r="F356" s="512" t="s">
        <v>2445</v>
      </c>
      <c r="G356" s="512" t="s">
        <v>2446</v>
      </c>
      <c r="H356" s="513">
        <v>20</v>
      </c>
      <c r="I356" s="512" t="s">
        <v>1294</v>
      </c>
      <c r="J356" s="513" t="s">
        <v>2505</v>
      </c>
      <c r="K356" s="512" t="s">
        <v>2437</v>
      </c>
      <c r="L356" s="512" t="s">
        <v>2448</v>
      </c>
      <c r="M356" s="512">
        <v>5</v>
      </c>
      <c r="N356" s="512" t="s">
        <v>3995</v>
      </c>
      <c r="O356" s="512" t="s">
        <v>3996</v>
      </c>
      <c r="P356" s="512" t="s">
        <v>2477</v>
      </c>
      <c r="Q356" s="512">
        <v>10824</v>
      </c>
      <c r="R356" s="514"/>
    </row>
    <row r="357" spans="1:18" x14ac:dyDescent="0.4">
      <c r="A357" s="512" t="s">
        <v>3997</v>
      </c>
      <c r="B357" s="512" t="s">
        <v>3998</v>
      </c>
      <c r="C357" s="512" t="s">
        <v>1703</v>
      </c>
      <c r="D357" s="512" t="s">
        <v>3999</v>
      </c>
      <c r="E357" s="512">
        <v>6</v>
      </c>
      <c r="F357" s="512" t="s">
        <v>2445</v>
      </c>
      <c r="G357" s="512" t="s">
        <v>2446</v>
      </c>
      <c r="H357" s="513">
        <v>20</v>
      </c>
      <c r="I357" s="512" t="s">
        <v>1294</v>
      </c>
      <c r="J357" s="513" t="s">
        <v>3010</v>
      </c>
      <c r="K357" s="512" t="s">
        <v>2437</v>
      </c>
      <c r="L357" s="512" t="s">
        <v>2456</v>
      </c>
      <c r="M357" s="512">
        <v>10</v>
      </c>
      <c r="N357" s="512" t="s">
        <v>2817</v>
      </c>
      <c r="O357" s="512" t="s">
        <v>4000</v>
      </c>
      <c r="P357" s="512" t="s">
        <v>2459</v>
      </c>
      <c r="Q357" s="512">
        <v>10825</v>
      </c>
      <c r="R357" s="514"/>
    </row>
    <row r="358" spans="1:18" x14ac:dyDescent="0.4">
      <c r="A358" s="512" t="s">
        <v>4001</v>
      </c>
      <c r="B358" s="512" t="s">
        <v>4002</v>
      </c>
      <c r="C358" s="512" t="s">
        <v>1704</v>
      </c>
      <c r="D358" s="512" t="s">
        <v>4003</v>
      </c>
      <c r="E358" s="512">
        <v>6</v>
      </c>
      <c r="F358" s="512" t="s">
        <v>2445</v>
      </c>
      <c r="G358" s="512" t="s">
        <v>2446</v>
      </c>
      <c r="H358" s="513">
        <v>20</v>
      </c>
      <c r="I358" s="512" t="s">
        <v>1294</v>
      </c>
      <c r="J358" s="513" t="s">
        <v>2463</v>
      </c>
      <c r="K358" s="512" t="s">
        <v>2437</v>
      </c>
      <c r="L358" s="512" t="s">
        <v>2448</v>
      </c>
      <c r="M358" s="512">
        <v>6</v>
      </c>
      <c r="N358" s="512" t="s">
        <v>2449</v>
      </c>
      <c r="O358" s="512" t="s">
        <v>4004</v>
      </c>
      <c r="P358" s="512" t="s">
        <v>2451</v>
      </c>
      <c r="Q358" s="512">
        <v>10826</v>
      </c>
      <c r="R358" s="514"/>
    </row>
    <row r="359" spans="1:18" x14ac:dyDescent="0.4">
      <c r="A359" s="512" t="s">
        <v>4005</v>
      </c>
      <c r="B359" s="512" t="s">
        <v>4006</v>
      </c>
      <c r="C359" s="512" t="s">
        <v>2229</v>
      </c>
      <c r="D359" s="512" t="s">
        <v>1705</v>
      </c>
      <c r="E359" s="512">
        <v>6</v>
      </c>
      <c r="F359" s="512" t="s">
        <v>2445</v>
      </c>
      <c r="G359" s="512" t="s">
        <v>2446</v>
      </c>
      <c r="H359" s="513">
        <v>20</v>
      </c>
      <c r="I359" s="512" t="s">
        <v>1294</v>
      </c>
      <c r="J359" s="513" t="s">
        <v>2505</v>
      </c>
      <c r="K359" s="512" t="s">
        <v>2426</v>
      </c>
      <c r="L359" s="512" t="s">
        <v>2565</v>
      </c>
      <c r="M359" s="512">
        <v>4</v>
      </c>
      <c r="N359" s="512" t="s">
        <v>2761</v>
      </c>
      <c r="O359" s="512" t="s">
        <v>4007</v>
      </c>
      <c r="P359" s="512" t="s">
        <v>2993</v>
      </c>
      <c r="Q359" s="512">
        <v>28006</v>
      </c>
      <c r="R359" s="514"/>
    </row>
    <row r="360" spans="1:18" x14ac:dyDescent="0.4">
      <c r="A360" s="512" t="s">
        <v>4008</v>
      </c>
      <c r="B360" s="512" t="s">
        <v>4009</v>
      </c>
      <c r="C360" s="512" t="s">
        <v>1720</v>
      </c>
      <c r="D360" s="512" t="s">
        <v>1297</v>
      </c>
      <c r="E360" s="512">
        <v>6</v>
      </c>
      <c r="F360" s="512" t="s">
        <v>2423</v>
      </c>
      <c r="G360" s="512" t="s">
        <v>2424</v>
      </c>
      <c r="H360" s="513">
        <v>21</v>
      </c>
      <c r="I360" s="512" t="s">
        <v>1297</v>
      </c>
      <c r="J360" s="513" t="s">
        <v>4010</v>
      </c>
      <c r="K360" s="512" t="s">
        <v>2437</v>
      </c>
      <c r="L360" s="512" t="s">
        <v>2427</v>
      </c>
      <c r="M360" s="512">
        <v>18</v>
      </c>
      <c r="N360" s="512" t="s">
        <v>2428</v>
      </c>
      <c r="O360" s="512" t="s">
        <v>4011</v>
      </c>
      <c r="P360" s="512" t="s">
        <v>2430</v>
      </c>
      <c r="Q360" s="512">
        <v>10663</v>
      </c>
      <c r="R360" s="514"/>
    </row>
    <row r="361" spans="1:18" x14ac:dyDescent="0.4">
      <c r="A361" s="512" t="s">
        <v>4012</v>
      </c>
      <c r="B361" s="512" t="s">
        <v>4013</v>
      </c>
      <c r="C361" s="512" t="s">
        <v>2231</v>
      </c>
      <c r="D361" s="512" t="s">
        <v>4014</v>
      </c>
      <c r="E361" s="512">
        <v>6</v>
      </c>
      <c r="F361" s="512" t="s">
        <v>2434</v>
      </c>
      <c r="G361" s="512" t="s">
        <v>2435</v>
      </c>
      <c r="H361" s="513">
        <v>21</v>
      </c>
      <c r="I361" s="512" t="s">
        <v>1297</v>
      </c>
      <c r="J361" s="513" t="s">
        <v>4015</v>
      </c>
      <c r="K361" s="512" t="s">
        <v>2426</v>
      </c>
      <c r="L361" s="512" t="s">
        <v>2438</v>
      </c>
      <c r="M361" s="512">
        <v>14</v>
      </c>
      <c r="N361" s="512" t="s">
        <v>2482</v>
      </c>
      <c r="O361" s="512" t="s">
        <v>4016</v>
      </c>
      <c r="P361" s="512" t="s">
        <v>3415</v>
      </c>
      <c r="Q361" s="512">
        <v>10827</v>
      </c>
      <c r="R361" s="514"/>
    </row>
    <row r="362" spans="1:18" x14ac:dyDescent="0.4">
      <c r="A362" s="512" t="s">
        <v>4017</v>
      </c>
      <c r="B362" s="512" t="s">
        <v>4018</v>
      </c>
      <c r="C362" s="512" t="s">
        <v>1722</v>
      </c>
      <c r="D362" s="512" t="s">
        <v>4019</v>
      </c>
      <c r="E362" s="512">
        <v>6</v>
      </c>
      <c r="F362" s="512" t="s">
        <v>2445</v>
      </c>
      <c r="G362" s="512" t="s">
        <v>2446</v>
      </c>
      <c r="H362" s="513">
        <v>21</v>
      </c>
      <c r="I362" s="512" t="s">
        <v>1297</v>
      </c>
      <c r="J362" s="513" t="s">
        <v>2487</v>
      </c>
      <c r="K362" s="512" t="s">
        <v>2426</v>
      </c>
      <c r="L362" s="512" t="s">
        <v>2456</v>
      </c>
      <c r="M362" s="512">
        <v>9</v>
      </c>
      <c r="N362" s="512" t="s">
        <v>2457</v>
      </c>
      <c r="O362" s="512" t="s">
        <v>4020</v>
      </c>
      <c r="P362" s="512" t="s">
        <v>2519</v>
      </c>
      <c r="Q362" s="512">
        <v>10828</v>
      </c>
      <c r="R362" s="514"/>
    </row>
    <row r="363" spans="1:18" x14ac:dyDescent="0.4">
      <c r="A363" s="512" t="s">
        <v>4021</v>
      </c>
      <c r="B363" s="512" t="s">
        <v>4022</v>
      </c>
      <c r="C363" s="512" t="s">
        <v>2232</v>
      </c>
      <c r="D363" s="512" t="s">
        <v>4023</v>
      </c>
      <c r="E363" s="512">
        <v>6</v>
      </c>
      <c r="F363" s="512" t="s">
        <v>2434</v>
      </c>
      <c r="G363" s="512" t="s">
        <v>2435</v>
      </c>
      <c r="H363" s="513">
        <v>21</v>
      </c>
      <c r="I363" s="512" t="s">
        <v>1297</v>
      </c>
      <c r="J363" s="513" t="s">
        <v>3091</v>
      </c>
      <c r="K363" s="512" t="s">
        <v>2426</v>
      </c>
      <c r="L363" s="512" t="s">
        <v>2438</v>
      </c>
      <c r="M363" s="512">
        <v>14</v>
      </c>
      <c r="N363" s="512" t="s">
        <v>2482</v>
      </c>
      <c r="O363" s="512" t="s">
        <v>4024</v>
      </c>
      <c r="P363" s="512" t="s">
        <v>3415</v>
      </c>
      <c r="Q363" s="512">
        <v>10829</v>
      </c>
      <c r="R363" s="514"/>
    </row>
    <row r="364" spans="1:18" x14ac:dyDescent="0.4">
      <c r="A364" s="512" t="s">
        <v>4025</v>
      </c>
      <c r="B364" s="512" t="s">
        <v>4026</v>
      </c>
      <c r="C364" s="512" t="s">
        <v>1724</v>
      </c>
      <c r="D364" s="512" t="s">
        <v>4027</v>
      </c>
      <c r="E364" s="512">
        <v>6</v>
      </c>
      <c r="F364" s="512" t="s">
        <v>2445</v>
      </c>
      <c r="G364" s="512" t="s">
        <v>2446</v>
      </c>
      <c r="H364" s="513">
        <v>21</v>
      </c>
      <c r="I364" s="512" t="s">
        <v>1297</v>
      </c>
      <c r="J364" s="513" t="s">
        <v>2546</v>
      </c>
      <c r="K364" s="512" t="s">
        <v>2426</v>
      </c>
      <c r="L364" s="512" t="s">
        <v>2448</v>
      </c>
      <c r="M364" s="512">
        <v>5</v>
      </c>
      <c r="N364" s="512" t="s">
        <v>2475</v>
      </c>
      <c r="O364" s="512" t="s">
        <v>4028</v>
      </c>
      <c r="P364" s="512" t="s">
        <v>2477</v>
      </c>
      <c r="Q364" s="512">
        <v>10830</v>
      </c>
      <c r="R364" s="514"/>
    </row>
    <row r="365" spans="1:18" x14ac:dyDescent="0.4">
      <c r="A365" s="512" t="s">
        <v>4029</v>
      </c>
      <c r="B365" s="512" t="s">
        <v>4030</v>
      </c>
      <c r="C365" s="512" t="s">
        <v>1725</v>
      </c>
      <c r="D365" s="512" t="s">
        <v>4031</v>
      </c>
      <c r="E365" s="512">
        <v>6</v>
      </c>
      <c r="F365" s="512" t="s">
        <v>2445</v>
      </c>
      <c r="G365" s="512" t="s">
        <v>2446</v>
      </c>
      <c r="H365" s="513">
        <v>21</v>
      </c>
      <c r="I365" s="512" t="s">
        <v>1297</v>
      </c>
      <c r="J365" s="513" t="s">
        <v>3534</v>
      </c>
      <c r="K365" s="512" t="s">
        <v>2426</v>
      </c>
      <c r="L365" s="512" t="s">
        <v>2448</v>
      </c>
      <c r="M365" s="512">
        <v>6</v>
      </c>
      <c r="N365" s="512" t="s">
        <v>2464</v>
      </c>
      <c r="O365" s="512" t="s">
        <v>4032</v>
      </c>
      <c r="P365" s="512" t="s">
        <v>2451</v>
      </c>
      <c r="Q365" s="512">
        <v>10831</v>
      </c>
      <c r="R365" s="514"/>
    </row>
    <row r="366" spans="1:18" x14ac:dyDescent="0.4">
      <c r="A366" s="512" t="s">
        <v>4033</v>
      </c>
      <c r="B366" s="512" t="s">
        <v>4034</v>
      </c>
      <c r="C366" s="512" t="s">
        <v>1728</v>
      </c>
      <c r="D366" s="512" t="s">
        <v>4035</v>
      </c>
      <c r="E366" s="512">
        <v>6</v>
      </c>
      <c r="F366" s="512" t="s">
        <v>2445</v>
      </c>
      <c r="G366" s="512" t="s">
        <v>2446</v>
      </c>
      <c r="H366" s="513">
        <v>21</v>
      </c>
      <c r="I366" s="512" t="s">
        <v>1297</v>
      </c>
      <c r="J366" s="513" t="s">
        <v>2463</v>
      </c>
      <c r="K366" s="512" t="s">
        <v>2426</v>
      </c>
      <c r="L366" s="512" t="s">
        <v>2448</v>
      </c>
      <c r="M366" s="512">
        <v>6</v>
      </c>
      <c r="N366" s="512" t="s">
        <v>2449</v>
      </c>
      <c r="O366" s="512" t="s">
        <v>4036</v>
      </c>
      <c r="P366" s="512" t="s">
        <v>2451</v>
      </c>
      <c r="Q366" s="512">
        <v>10832</v>
      </c>
      <c r="R366" s="514"/>
    </row>
    <row r="367" spans="1:18" x14ac:dyDescent="0.4">
      <c r="A367" s="512" t="s">
        <v>4037</v>
      </c>
      <c r="B367" s="512" t="s">
        <v>4038</v>
      </c>
      <c r="C367" s="512" t="s">
        <v>1726</v>
      </c>
      <c r="D367" s="512" t="s">
        <v>4039</v>
      </c>
      <c r="E367" s="512">
        <v>6</v>
      </c>
      <c r="F367" s="512" t="s">
        <v>2445</v>
      </c>
      <c r="G367" s="512" t="s">
        <v>2446</v>
      </c>
      <c r="H367" s="513">
        <v>21</v>
      </c>
      <c r="I367" s="512" t="s">
        <v>1297</v>
      </c>
      <c r="J367" s="513" t="s">
        <v>3322</v>
      </c>
      <c r="K367" s="512" t="s">
        <v>2437</v>
      </c>
      <c r="L367" s="512" t="s">
        <v>2448</v>
      </c>
      <c r="M367" s="512">
        <v>5</v>
      </c>
      <c r="N367" s="512" t="s">
        <v>2475</v>
      </c>
      <c r="O367" s="512" t="s">
        <v>4040</v>
      </c>
      <c r="P367" s="512" t="s">
        <v>2477</v>
      </c>
      <c r="Q367" s="512">
        <v>22734</v>
      </c>
      <c r="R367" s="514"/>
    </row>
    <row r="368" spans="1:18" x14ac:dyDescent="0.4">
      <c r="A368" s="512" t="s">
        <v>4041</v>
      </c>
      <c r="B368" s="512" t="s">
        <v>4042</v>
      </c>
      <c r="C368" s="512" t="s">
        <v>1727</v>
      </c>
      <c r="D368" s="512" t="s">
        <v>4043</v>
      </c>
      <c r="E368" s="512">
        <v>6</v>
      </c>
      <c r="F368" s="512" t="s">
        <v>2445</v>
      </c>
      <c r="G368" s="512" t="s">
        <v>2446</v>
      </c>
      <c r="H368" s="513">
        <v>21</v>
      </c>
      <c r="I368" s="512" t="s">
        <v>1297</v>
      </c>
      <c r="J368" s="513" t="s">
        <v>2505</v>
      </c>
      <c r="K368" s="512" t="s">
        <v>2426</v>
      </c>
      <c r="L368" s="512" t="s">
        <v>2448</v>
      </c>
      <c r="M368" s="512">
        <v>5</v>
      </c>
      <c r="N368" s="512" t="s">
        <v>2449</v>
      </c>
      <c r="O368" s="512" t="s">
        <v>4044</v>
      </c>
      <c r="P368" s="512" t="s">
        <v>2477</v>
      </c>
      <c r="Q368" s="512">
        <v>23962</v>
      </c>
      <c r="R368" s="514"/>
    </row>
    <row r="369" spans="1:18" x14ac:dyDescent="0.4">
      <c r="A369" s="512" t="s">
        <v>4045</v>
      </c>
      <c r="B369" s="512" t="s">
        <v>4046</v>
      </c>
      <c r="C369" s="512" t="s">
        <v>1672</v>
      </c>
      <c r="D369" s="512" t="s">
        <v>4047</v>
      </c>
      <c r="E369" s="512">
        <v>6</v>
      </c>
      <c r="F369" s="512" t="s">
        <v>2423</v>
      </c>
      <c r="G369" s="512" t="s">
        <v>2424</v>
      </c>
      <c r="H369" s="513">
        <v>22</v>
      </c>
      <c r="I369" s="512" t="s">
        <v>1292</v>
      </c>
      <c r="J369" s="513" t="s">
        <v>4048</v>
      </c>
      <c r="K369" s="512" t="s">
        <v>2437</v>
      </c>
      <c r="L369" s="512" t="s">
        <v>2427</v>
      </c>
      <c r="M369" s="512">
        <v>19</v>
      </c>
      <c r="N369" s="512" t="s">
        <v>2428</v>
      </c>
      <c r="O369" s="512" t="s">
        <v>4049</v>
      </c>
      <c r="P369" s="512" t="s">
        <v>2612</v>
      </c>
      <c r="Q369" s="512">
        <v>10664</v>
      </c>
      <c r="R369" s="514"/>
    </row>
    <row r="370" spans="1:18" x14ac:dyDescent="0.4">
      <c r="A370" s="512" t="s">
        <v>4050</v>
      </c>
      <c r="B370" s="512" t="s">
        <v>4051</v>
      </c>
      <c r="C370" s="512" t="s">
        <v>1673</v>
      </c>
      <c r="D370" s="512" t="s">
        <v>4052</v>
      </c>
      <c r="E370" s="512">
        <v>6</v>
      </c>
      <c r="F370" s="512" t="s">
        <v>2445</v>
      </c>
      <c r="G370" s="512" t="s">
        <v>2446</v>
      </c>
      <c r="H370" s="513">
        <v>22</v>
      </c>
      <c r="I370" s="512" t="s">
        <v>1292</v>
      </c>
      <c r="J370" s="513" t="s">
        <v>2505</v>
      </c>
      <c r="K370" s="512" t="s">
        <v>2426</v>
      </c>
      <c r="L370" s="512" t="s">
        <v>2456</v>
      </c>
      <c r="M370" s="512">
        <v>9</v>
      </c>
      <c r="N370" s="512" t="s">
        <v>2457</v>
      </c>
      <c r="O370" s="512" t="s">
        <v>4053</v>
      </c>
      <c r="P370" s="512" t="s">
        <v>2519</v>
      </c>
      <c r="Q370" s="512">
        <v>10834</v>
      </c>
      <c r="R370" s="514"/>
    </row>
    <row r="371" spans="1:18" x14ac:dyDescent="0.4">
      <c r="A371" s="512" t="s">
        <v>4054</v>
      </c>
      <c r="B371" s="512" t="s">
        <v>4055</v>
      </c>
      <c r="C371" s="512" t="s">
        <v>1674</v>
      </c>
      <c r="D371" s="512" t="s">
        <v>4056</v>
      </c>
      <c r="E371" s="512">
        <v>6</v>
      </c>
      <c r="F371" s="512" t="s">
        <v>2445</v>
      </c>
      <c r="G371" s="512" t="s">
        <v>2446</v>
      </c>
      <c r="H371" s="513">
        <v>22</v>
      </c>
      <c r="I371" s="512" t="s">
        <v>1292</v>
      </c>
      <c r="J371" s="513" t="s">
        <v>2505</v>
      </c>
      <c r="K371" s="512" t="s">
        <v>2426</v>
      </c>
      <c r="L371" s="512" t="s">
        <v>2448</v>
      </c>
      <c r="M371" s="512">
        <v>5</v>
      </c>
      <c r="N371" s="512" t="s">
        <v>2464</v>
      </c>
      <c r="O371" s="512" t="s">
        <v>4057</v>
      </c>
      <c r="P371" s="512" t="s">
        <v>2477</v>
      </c>
      <c r="Q371" s="512">
        <v>10835</v>
      </c>
      <c r="R371" s="514"/>
    </row>
    <row r="372" spans="1:18" x14ac:dyDescent="0.4">
      <c r="A372" s="512" t="s">
        <v>4058</v>
      </c>
      <c r="B372" s="512" t="s">
        <v>4059</v>
      </c>
      <c r="C372" s="512" t="s">
        <v>1675</v>
      </c>
      <c r="D372" s="512" t="s">
        <v>4060</v>
      </c>
      <c r="E372" s="512">
        <v>6</v>
      </c>
      <c r="F372" s="512" t="s">
        <v>2445</v>
      </c>
      <c r="G372" s="512" t="s">
        <v>2446</v>
      </c>
      <c r="H372" s="513">
        <v>22</v>
      </c>
      <c r="I372" s="512" t="s">
        <v>1292</v>
      </c>
      <c r="J372" s="513" t="s">
        <v>2505</v>
      </c>
      <c r="K372" s="512" t="s">
        <v>2426</v>
      </c>
      <c r="L372" s="512" t="s">
        <v>2448</v>
      </c>
      <c r="M372" s="512">
        <v>5</v>
      </c>
      <c r="N372" s="512" t="s">
        <v>2464</v>
      </c>
      <c r="O372" s="512" t="s">
        <v>4061</v>
      </c>
      <c r="P372" s="512" t="s">
        <v>2477</v>
      </c>
      <c r="Q372" s="512">
        <v>10836</v>
      </c>
      <c r="R372" s="514"/>
    </row>
    <row r="373" spans="1:18" x14ac:dyDescent="0.4">
      <c r="A373" s="512" t="s">
        <v>4062</v>
      </c>
      <c r="B373" s="512" t="s">
        <v>4063</v>
      </c>
      <c r="C373" s="512" t="s">
        <v>1676</v>
      </c>
      <c r="D373" s="512" t="s">
        <v>4064</v>
      </c>
      <c r="E373" s="512">
        <v>6</v>
      </c>
      <c r="F373" s="512" t="s">
        <v>2445</v>
      </c>
      <c r="G373" s="512" t="s">
        <v>2446</v>
      </c>
      <c r="H373" s="513">
        <v>22</v>
      </c>
      <c r="I373" s="512" t="s">
        <v>1292</v>
      </c>
      <c r="J373" s="513" t="s">
        <v>3322</v>
      </c>
      <c r="K373" s="512" t="s">
        <v>2426</v>
      </c>
      <c r="L373" s="512" t="s">
        <v>2448</v>
      </c>
      <c r="M373" s="512">
        <v>5</v>
      </c>
      <c r="N373" s="512" t="s">
        <v>2464</v>
      </c>
      <c r="O373" s="512" t="s">
        <v>4065</v>
      </c>
      <c r="P373" s="512" t="s">
        <v>2477</v>
      </c>
      <c r="Q373" s="512">
        <v>10837</v>
      </c>
      <c r="R373" s="514"/>
    </row>
    <row r="374" spans="1:18" x14ac:dyDescent="0.4">
      <c r="A374" s="512" t="s">
        <v>4066</v>
      </c>
      <c r="B374" s="512" t="s">
        <v>4067</v>
      </c>
      <c r="C374" s="512" t="s">
        <v>1677</v>
      </c>
      <c r="D374" s="512" t="s">
        <v>4068</v>
      </c>
      <c r="E374" s="512">
        <v>6</v>
      </c>
      <c r="F374" s="512" t="s">
        <v>2445</v>
      </c>
      <c r="G374" s="512" t="s">
        <v>2446</v>
      </c>
      <c r="H374" s="513">
        <v>22</v>
      </c>
      <c r="I374" s="512" t="s">
        <v>1292</v>
      </c>
      <c r="J374" s="513" t="s">
        <v>4069</v>
      </c>
      <c r="K374" s="512" t="s">
        <v>2437</v>
      </c>
      <c r="L374" s="512" t="s">
        <v>2448</v>
      </c>
      <c r="M374" s="512">
        <v>6</v>
      </c>
      <c r="N374" s="512" t="s">
        <v>2449</v>
      </c>
      <c r="O374" s="512" t="s">
        <v>4070</v>
      </c>
      <c r="P374" s="512" t="s">
        <v>2451</v>
      </c>
      <c r="Q374" s="512">
        <v>10838</v>
      </c>
      <c r="R374" s="514"/>
    </row>
    <row r="375" spans="1:18" x14ac:dyDescent="0.4">
      <c r="A375" s="512" t="s">
        <v>4071</v>
      </c>
      <c r="B375" s="512" t="s">
        <v>4072</v>
      </c>
      <c r="C375" s="512" t="s">
        <v>1678</v>
      </c>
      <c r="D375" s="512" t="s">
        <v>4073</v>
      </c>
      <c r="E375" s="512">
        <v>6</v>
      </c>
      <c r="F375" s="512" t="s">
        <v>2445</v>
      </c>
      <c r="G375" s="512" t="s">
        <v>2446</v>
      </c>
      <c r="H375" s="513">
        <v>22</v>
      </c>
      <c r="I375" s="512" t="s">
        <v>1292</v>
      </c>
      <c r="J375" s="513" t="s">
        <v>2541</v>
      </c>
      <c r="K375" s="512" t="s">
        <v>2437</v>
      </c>
      <c r="L375" s="512" t="s">
        <v>2456</v>
      </c>
      <c r="M375" s="512">
        <v>9</v>
      </c>
      <c r="N375" s="512" t="s">
        <v>2696</v>
      </c>
      <c r="O375" s="512" t="s">
        <v>4074</v>
      </c>
      <c r="P375" s="512" t="s">
        <v>2519</v>
      </c>
      <c r="Q375" s="512">
        <v>10839</v>
      </c>
      <c r="R375" s="514"/>
    </row>
    <row r="376" spans="1:18" x14ac:dyDescent="0.4">
      <c r="A376" s="512" t="s">
        <v>4075</v>
      </c>
      <c r="B376" s="512" t="s">
        <v>4076</v>
      </c>
      <c r="C376" s="512" t="s">
        <v>1679</v>
      </c>
      <c r="D376" s="512" t="s">
        <v>4077</v>
      </c>
      <c r="E376" s="512">
        <v>6</v>
      </c>
      <c r="F376" s="512" t="s">
        <v>2445</v>
      </c>
      <c r="G376" s="512" t="s">
        <v>2446</v>
      </c>
      <c r="H376" s="513">
        <v>22</v>
      </c>
      <c r="I376" s="512" t="s">
        <v>1292</v>
      </c>
      <c r="J376" s="513" t="s">
        <v>3448</v>
      </c>
      <c r="K376" s="512" t="s">
        <v>2437</v>
      </c>
      <c r="L376" s="512" t="s">
        <v>2448</v>
      </c>
      <c r="M376" s="512">
        <v>5</v>
      </c>
      <c r="N376" s="512" t="s">
        <v>2449</v>
      </c>
      <c r="O376" s="512" t="s">
        <v>4078</v>
      </c>
      <c r="P376" s="512" t="s">
        <v>2477</v>
      </c>
      <c r="Q376" s="512">
        <v>10840</v>
      </c>
      <c r="R376" s="514"/>
    </row>
    <row r="377" spans="1:18" x14ac:dyDescent="0.4">
      <c r="A377" s="512" t="s">
        <v>4079</v>
      </c>
      <c r="B377" s="512" t="s">
        <v>4080</v>
      </c>
      <c r="C377" s="512" t="s">
        <v>1680</v>
      </c>
      <c r="D377" s="512" t="s">
        <v>4081</v>
      </c>
      <c r="E377" s="512">
        <v>6</v>
      </c>
      <c r="F377" s="512" t="s">
        <v>2445</v>
      </c>
      <c r="G377" s="512" t="s">
        <v>2446</v>
      </c>
      <c r="H377" s="513">
        <v>22</v>
      </c>
      <c r="I377" s="512" t="s">
        <v>1292</v>
      </c>
      <c r="J377" s="513" t="s">
        <v>2469</v>
      </c>
      <c r="K377" s="512" t="s">
        <v>2437</v>
      </c>
      <c r="L377" s="512" t="s">
        <v>2456</v>
      </c>
      <c r="M377" s="512">
        <v>10</v>
      </c>
      <c r="N377" s="512" t="s">
        <v>2457</v>
      </c>
      <c r="O377" s="512" t="s">
        <v>4082</v>
      </c>
      <c r="P377" s="512" t="s">
        <v>2459</v>
      </c>
      <c r="Q377" s="512">
        <v>10841</v>
      </c>
      <c r="R377" s="514"/>
    </row>
    <row r="378" spans="1:18" x14ac:dyDescent="0.4">
      <c r="A378" s="512" t="s">
        <v>4083</v>
      </c>
      <c r="B378" s="512" t="s">
        <v>4084</v>
      </c>
      <c r="C378" s="512" t="s">
        <v>1681</v>
      </c>
      <c r="D378" s="512" t="s">
        <v>4085</v>
      </c>
      <c r="E378" s="512">
        <v>6</v>
      </c>
      <c r="F378" s="512" t="s">
        <v>2445</v>
      </c>
      <c r="G378" s="512" t="s">
        <v>2446</v>
      </c>
      <c r="H378" s="513">
        <v>22</v>
      </c>
      <c r="I378" s="512" t="s">
        <v>1292</v>
      </c>
      <c r="J378" s="513" t="s">
        <v>2505</v>
      </c>
      <c r="K378" s="512" t="s">
        <v>2437</v>
      </c>
      <c r="L378" s="512" t="s">
        <v>2448</v>
      </c>
      <c r="M378" s="512">
        <v>6</v>
      </c>
      <c r="N378" s="512" t="s">
        <v>2449</v>
      </c>
      <c r="O378" s="512" t="s">
        <v>4086</v>
      </c>
      <c r="P378" s="512" t="s">
        <v>2451</v>
      </c>
      <c r="Q378" s="512">
        <v>10842</v>
      </c>
      <c r="R378" s="514"/>
    </row>
    <row r="379" spans="1:18" x14ac:dyDescent="0.4">
      <c r="A379" s="512" t="s">
        <v>4087</v>
      </c>
      <c r="B379" s="512" t="s">
        <v>4088</v>
      </c>
      <c r="C379" s="512" t="s">
        <v>1682</v>
      </c>
      <c r="D379" s="512" t="s">
        <v>4089</v>
      </c>
      <c r="E379" s="512">
        <v>6</v>
      </c>
      <c r="F379" s="512" t="s">
        <v>2445</v>
      </c>
      <c r="G379" s="512" t="s">
        <v>2446</v>
      </c>
      <c r="H379" s="513">
        <v>22</v>
      </c>
      <c r="I379" s="512" t="s">
        <v>1292</v>
      </c>
      <c r="J379" s="513" t="s">
        <v>2661</v>
      </c>
      <c r="K379" s="512" t="s">
        <v>2437</v>
      </c>
      <c r="L379" s="512" t="s">
        <v>2456</v>
      </c>
      <c r="M379" s="512">
        <v>9</v>
      </c>
      <c r="N379" s="512" t="s">
        <v>2696</v>
      </c>
      <c r="O379" s="512" t="s">
        <v>4090</v>
      </c>
      <c r="P379" s="512" t="s">
        <v>2519</v>
      </c>
      <c r="Q379" s="512">
        <v>10843</v>
      </c>
      <c r="R379" s="514"/>
    </row>
    <row r="380" spans="1:18" x14ac:dyDescent="0.4">
      <c r="A380" s="512" t="s">
        <v>4091</v>
      </c>
      <c r="B380" s="512" t="s">
        <v>4092</v>
      </c>
      <c r="C380" s="512" t="s">
        <v>1683</v>
      </c>
      <c r="D380" s="512" t="s">
        <v>4093</v>
      </c>
      <c r="E380" s="512">
        <v>6</v>
      </c>
      <c r="F380" s="512" t="s">
        <v>2445</v>
      </c>
      <c r="G380" s="512" t="s">
        <v>2446</v>
      </c>
      <c r="H380" s="513">
        <v>22</v>
      </c>
      <c r="I380" s="512" t="s">
        <v>1292</v>
      </c>
      <c r="J380" s="513" t="s">
        <v>2505</v>
      </c>
      <c r="K380" s="512" t="s">
        <v>2426</v>
      </c>
      <c r="L380" s="512" t="s">
        <v>2448</v>
      </c>
      <c r="M380" s="512">
        <v>5</v>
      </c>
      <c r="N380" s="512" t="s">
        <v>2475</v>
      </c>
      <c r="O380" s="512" t="s">
        <v>4094</v>
      </c>
      <c r="P380" s="512" t="s">
        <v>2477</v>
      </c>
      <c r="Q380" s="512">
        <v>10844</v>
      </c>
      <c r="R380" s="514"/>
    </row>
    <row r="381" spans="1:18" x14ac:dyDescent="0.4">
      <c r="A381" s="512" t="s">
        <v>4095</v>
      </c>
      <c r="B381" s="512" t="s">
        <v>4096</v>
      </c>
      <c r="C381" s="512" t="s">
        <v>1706</v>
      </c>
      <c r="D381" s="512" t="s">
        <v>1295</v>
      </c>
      <c r="E381" s="512">
        <v>6</v>
      </c>
      <c r="F381" s="512" t="s">
        <v>2434</v>
      </c>
      <c r="G381" s="512" t="s">
        <v>2435</v>
      </c>
      <c r="H381" s="513">
        <v>23</v>
      </c>
      <c r="I381" s="512" t="s">
        <v>1295</v>
      </c>
      <c r="J381" s="513" t="s">
        <v>4097</v>
      </c>
      <c r="K381" s="512" t="s">
        <v>2437</v>
      </c>
      <c r="L381" s="512" t="s">
        <v>2426</v>
      </c>
      <c r="M381" s="512">
        <v>16</v>
      </c>
      <c r="N381" s="512" t="s">
        <v>2889</v>
      </c>
      <c r="O381" s="512" t="s">
        <v>4098</v>
      </c>
      <c r="P381" s="512" t="s">
        <v>2767</v>
      </c>
      <c r="Q381" s="512">
        <v>10696</v>
      </c>
      <c r="R381" s="514"/>
    </row>
    <row r="382" spans="1:18" x14ac:dyDescent="0.4">
      <c r="A382" s="512" t="s">
        <v>4099</v>
      </c>
      <c r="B382" s="512" t="s">
        <v>4100</v>
      </c>
      <c r="C382" s="512" t="s">
        <v>1707</v>
      </c>
      <c r="D382" s="512" t="s">
        <v>4101</v>
      </c>
      <c r="E382" s="512">
        <v>6</v>
      </c>
      <c r="F382" s="512" t="s">
        <v>2445</v>
      </c>
      <c r="G382" s="512" t="s">
        <v>2446</v>
      </c>
      <c r="H382" s="513">
        <v>23</v>
      </c>
      <c r="I382" s="512" t="s">
        <v>1295</v>
      </c>
      <c r="J382" s="513" t="s">
        <v>2492</v>
      </c>
      <c r="K382" s="512" t="s">
        <v>2426</v>
      </c>
      <c r="L382" s="512" t="s">
        <v>2448</v>
      </c>
      <c r="M382" s="512">
        <v>5</v>
      </c>
      <c r="N382" s="512" t="s">
        <v>2475</v>
      </c>
      <c r="O382" s="512" t="s">
        <v>4102</v>
      </c>
      <c r="P382" s="512" t="s">
        <v>2477</v>
      </c>
      <c r="Q382" s="512">
        <v>10845</v>
      </c>
      <c r="R382" s="514"/>
    </row>
    <row r="383" spans="1:18" x14ac:dyDescent="0.4">
      <c r="A383" s="512" t="s">
        <v>4103</v>
      </c>
      <c r="B383" s="512" t="s">
        <v>4104</v>
      </c>
      <c r="C383" s="512" t="s">
        <v>1708</v>
      </c>
      <c r="D383" s="512" t="s">
        <v>4105</v>
      </c>
      <c r="E383" s="512">
        <v>6</v>
      </c>
      <c r="F383" s="512" t="s">
        <v>2445</v>
      </c>
      <c r="G383" s="512" t="s">
        <v>2446</v>
      </c>
      <c r="H383" s="513">
        <v>23</v>
      </c>
      <c r="I383" s="512" t="s">
        <v>1295</v>
      </c>
      <c r="J383" s="513" t="s">
        <v>2661</v>
      </c>
      <c r="K383" s="512" t="s">
        <v>2426</v>
      </c>
      <c r="L383" s="512" t="s">
        <v>2448</v>
      </c>
      <c r="M383" s="512">
        <v>6</v>
      </c>
      <c r="N383" s="512" t="s">
        <v>2449</v>
      </c>
      <c r="O383" s="512" t="s">
        <v>4106</v>
      </c>
      <c r="P383" s="512" t="s">
        <v>2451</v>
      </c>
      <c r="Q383" s="512">
        <v>10846</v>
      </c>
      <c r="R383" s="514"/>
    </row>
    <row r="384" spans="1:18" x14ac:dyDescent="0.4">
      <c r="A384" s="512" t="s">
        <v>4107</v>
      </c>
      <c r="B384" s="512" t="s">
        <v>4108</v>
      </c>
      <c r="C384" s="512" t="s">
        <v>1709</v>
      </c>
      <c r="D384" s="512" t="s">
        <v>4109</v>
      </c>
      <c r="E384" s="512">
        <v>6</v>
      </c>
      <c r="F384" s="512" t="s">
        <v>2445</v>
      </c>
      <c r="G384" s="512" t="s">
        <v>2446</v>
      </c>
      <c r="H384" s="513">
        <v>23</v>
      </c>
      <c r="I384" s="512" t="s">
        <v>1295</v>
      </c>
      <c r="J384" s="513" t="s">
        <v>2541</v>
      </c>
      <c r="K384" s="512" t="s">
        <v>2426</v>
      </c>
      <c r="L384" s="512" t="s">
        <v>2448</v>
      </c>
      <c r="M384" s="512">
        <v>5</v>
      </c>
      <c r="N384" s="512" t="s">
        <v>2449</v>
      </c>
      <c r="O384" s="512" t="s">
        <v>4110</v>
      </c>
      <c r="P384" s="512" t="s">
        <v>2477</v>
      </c>
      <c r="Q384" s="512">
        <v>10847</v>
      </c>
      <c r="R384" s="514"/>
    </row>
    <row r="385" spans="1:18" x14ac:dyDescent="0.4">
      <c r="A385" s="512" t="s">
        <v>4111</v>
      </c>
      <c r="B385" s="512" t="s">
        <v>4112</v>
      </c>
      <c r="C385" s="512" t="s">
        <v>1710</v>
      </c>
      <c r="D385" s="512" t="s">
        <v>4113</v>
      </c>
      <c r="E385" s="512">
        <v>6</v>
      </c>
      <c r="F385" s="512" t="s">
        <v>2445</v>
      </c>
      <c r="G385" s="512" t="s">
        <v>2446</v>
      </c>
      <c r="H385" s="513">
        <v>23</v>
      </c>
      <c r="I385" s="512" t="s">
        <v>1295</v>
      </c>
      <c r="J385" s="513" t="s">
        <v>2492</v>
      </c>
      <c r="K385" s="512" t="s">
        <v>2426</v>
      </c>
      <c r="L385" s="512" t="s">
        <v>2448</v>
      </c>
      <c r="M385" s="512">
        <v>5</v>
      </c>
      <c r="N385" s="512" t="s">
        <v>2475</v>
      </c>
      <c r="O385" s="512" t="s">
        <v>4114</v>
      </c>
      <c r="P385" s="512" t="s">
        <v>2477</v>
      </c>
      <c r="Q385" s="512">
        <v>10848</v>
      </c>
      <c r="R385" s="514"/>
    </row>
    <row r="386" spans="1:18" x14ac:dyDescent="0.4">
      <c r="A386" s="512" t="s">
        <v>4115</v>
      </c>
      <c r="B386" s="512" t="s">
        <v>4116</v>
      </c>
      <c r="C386" s="512" t="s">
        <v>1711</v>
      </c>
      <c r="D386" s="512" t="s">
        <v>4117</v>
      </c>
      <c r="E386" s="512">
        <v>6</v>
      </c>
      <c r="F386" s="512" t="s">
        <v>2445</v>
      </c>
      <c r="G386" s="512" t="s">
        <v>2446</v>
      </c>
      <c r="H386" s="513">
        <v>23</v>
      </c>
      <c r="I386" s="512" t="s">
        <v>1295</v>
      </c>
      <c r="J386" s="513" t="s">
        <v>4118</v>
      </c>
      <c r="K386" s="512" t="s">
        <v>2426</v>
      </c>
      <c r="L386" s="512" t="s">
        <v>2565</v>
      </c>
      <c r="M386" s="512">
        <v>2</v>
      </c>
      <c r="N386" s="512" t="s">
        <v>3995</v>
      </c>
      <c r="O386" s="512" t="s">
        <v>4119</v>
      </c>
      <c r="P386" s="512" t="s">
        <v>2568</v>
      </c>
      <c r="Q386" s="512">
        <v>10849</v>
      </c>
      <c r="R386" s="514"/>
    </row>
    <row r="387" spans="1:18" x14ac:dyDescent="0.4">
      <c r="A387" s="512" t="s">
        <v>4120</v>
      </c>
      <c r="B387" s="512" t="s">
        <v>4121</v>
      </c>
      <c r="C387" s="512" t="s">
        <v>1712</v>
      </c>
      <c r="D387" s="512" t="s">
        <v>4122</v>
      </c>
      <c r="E387" s="512">
        <v>6</v>
      </c>
      <c r="F387" s="512" t="s">
        <v>2445</v>
      </c>
      <c r="G387" s="512" t="s">
        <v>2446</v>
      </c>
      <c r="H387" s="513">
        <v>23</v>
      </c>
      <c r="I387" s="512" t="s">
        <v>1295</v>
      </c>
      <c r="J387" s="513" t="s">
        <v>3322</v>
      </c>
      <c r="K387" s="512" t="s">
        <v>2426</v>
      </c>
      <c r="L387" s="512" t="s">
        <v>2448</v>
      </c>
      <c r="M387" s="512">
        <v>5</v>
      </c>
      <c r="N387" s="512" t="s">
        <v>3995</v>
      </c>
      <c r="O387" s="512" t="s">
        <v>4123</v>
      </c>
      <c r="P387" s="512" t="s">
        <v>2477</v>
      </c>
      <c r="Q387" s="512">
        <v>13816</v>
      </c>
      <c r="R387" s="514"/>
    </row>
    <row r="388" spans="1:18" x14ac:dyDescent="0.4">
      <c r="A388" s="512" t="s">
        <v>4124</v>
      </c>
      <c r="B388" s="512" t="s">
        <v>4125</v>
      </c>
      <c r="C388" s="512" t="s">
        <v>1684</v>
      </c>
      <c r="D388" s="512" t="s">
        <v>4126</v>
      </c>
      <c r="E388" s="512">
        <v>6</v>
      </c>
      <c r="F388" s="512" t="s">
        <v>2434</v>
      </c>
      <c r="G388" s="512" t="s">
        <v>2435</v>
      </c>
      <c r="H388" s="513">
        <v>24</v>
      </c>
      <c r="I388" s="512" t="s">
        <v>1293</v>
      </c>
      <c r="J388" s="513" t="s">
        <v>2425</v>
      </c>
      <c r="K388" s="512" t="s">
        <v>2437</v>
      </c>
      <c r="L388" s="512" t="s">
        <v>2427</v>
      </c>
      <c r="M388" s="512">
        <v>18</v>
      </c>
      <c r="N388" s="512" t="s">
        <v>2428</v>
      </c>
      <c r="O388" s="512" t="s">
        <v>4127</v>
      </c>
      <c r="P388" s="512" t="s">
        <v>2430</v>
      </c>
      <c r="Q388" s="512">
        <v>10697</v>
      </c>
      <c r="R388" s="514"/>
    </row>
    <row r="389" spans="1:18" x14ac:dyDescent="0.4">
      <c r="A389" s="512" t="s">
        <v>4128</v>
      </c>
      <c r="B389" s="512" t="s">
        <v>4129</v>
      </c>
      <c r="C389" s="512" t="s">
        <v>1685</v>
      </c>
      <c r="D389" s="512" t="s">
        <v>4130</v>
      </c>
      <c r="E389" s="512">
        <v>6</v>
      </c>
      <c r="F389" s="512" t="s">
        <v>2445</v>
      </c>
      <c r="G389" s="512" t="s">
        <v>2446</v>
      </c>
      <c r="H389" s="513">
        <v>24</v>
      </c>
      <c r="I389" s="512" t="s">
        <v>1293</v>
      </c>
      <c r="J389" s="513" t="s">
        <v>2578</v>
      </c>
      <c r="K389" s="512" t="s">
        <v>2426</v>
      </c>
      <c r="L389" s="512" t="s">
        <v>2448</v>
      </c>
      <c r="M389" s="512">
        <v>6</v>
      </c>
      <c r="N389" s="512" t="s">
        <v>2449</v>
      </c>
      <c r="O389" s="512" t="s">
        <v>4131</v>
      </c>
      <c r="P389" s="512" t="s">
        <v>2451</v>
      </c>
      <c r="Q389" s="512">
        <v>10833</v>
      </c>
      <c r="R389" s="514"/>
    </row>
    <row r="390" spans="1:18" x14ac:dyDescent="0.4">
      <c r="A390" s="512" t="s">
        <v>4132</v>
      </c>
      <c r="B390" s="512" t="s">
        <v>4133</v>
      </c>
      <c r="C390" s="512" t="s">
        <v>1686</v>
      </c>
      <c r="D390" s="512" t="s">
        <v>4134</v>
      </c>
      <c r="E390" s="512">
        <v>6</v>
      </c>
      <c r="F390" s="512" t="s">
        <v>2445</v>
      </c>
      <c r="G390" s="512" t="s">
        <v>2446</v>
      </c>
      <c r="H390" s="513">
        <v>24</v>
      </c>
      <c r="I390" s="512" t="s">
        <v>1293</v>
      </c>
      <c r="J390" s="513" t="s">
        <v>2661</v>
      </c>
      <c r="K390" s="512" t="s">
        <v>2426</v>
      </c>
      <c r="L390" s="512" t="s">
        <v>2448</v>
      </c>
      <c r="M390" s="512">
        <v>6</v>
      </c>
      <c r="N390" s="512" t="s">
        <v>2449</v>
      </c>
      <c r="O390" s="512" t="s">
        <v>4135</v>
      </c>
      <c r="P390" s="512" t="s">
        <v>2451</v>
      </c>
      <c r="Q390" s="512">
        <v>10850</v>
      </c>
      <c r="R390" s="514"/>
    </row>
    <row r="391" spans="1:18" x14ac:dyDescent="0.4">
      <c r="A391" s="512" t="s">
        <v>4136</v>
      </c>
      <c r="B391" s="512" t="s">
        <v>4137</v>
      </c>
      <c r="C391" s="512" t="s">
        <v>1687</v>
      </c>
      <c r="D391" s="512" t="s">
        <v>4138</v>
      </c>
      <c r="E391" s="512">
        <v>6</v>
      </c>
      <c r="F391" s="512" t="s">
        <v>2445</v>
      </c>
      <c r="G391" s="512" t="s">
        <v>2446</v>
      </c>
      <c r="H391" s="513">
        <v>24</v>
      </c>
      <c r="I391" s="512" t="s">
        <v>1293</v>
      </c>
      <c r="J391" s="513" t="s">
        <v>2640</v>
      </c>
      <c r="K391" s="512" t="s">
        <v>2426</v>
      </c>
      <c r="L391" s="512" t="s">
        <v>2456</v>
      </c>
      <c r="M391" s="512">
        <v>10</v>
      </c>
      <c r="N391" s="512" t="s">
        <v>2457</v>
      </c>
      <c r="O391" s="512" t="s">
        <v>4139</v>
      </c>
      <c r="P391" s="512" t="s">
        <v>2459</v>
      </c>
      <c r="Q391" s="512">
        <v>10851</v>
      </c>
      <c r="R391" s="514"/>
    </row>
    <row r="392" spans="1:18" x14ac:dyDescent="0.4">
      <c r="A392" s="512" t="s">
        <v>4140</v>
      </c>
      <c r="B392" s="512" t="s">
        <v>4141</v>
      </c>
      <c r="C392" s="512" t="s">
        <v>1688</v>
      </c>
      <c r="D392" s="512" t="s">
        <v>4142</v>
      </c>
      <c r="E392" s="512">
        <v>6</v>
      </c>
      <c r="F392" s="512" t="s">
        <v>2445</v>
      </c>
      <c r="G392" s="512" t="s">
        <v>2446</v>
      </c>
      <c r="H392" s="513">
        <v>24</v>
      </c>
      <c r="I392" s="512" t="s">
        <v>1293</v>
      </c>
      <c r="J392" s="513" t="s">
        <v>3073</v>
      </c>
      <c r="K392" s="512" t="s">
        <v>2426</v>
      </c>
      <c r="L392" s="512" t="s">
        <v>2456</v>
      </c>
      <c r="M392" s="512">
        <v>10</v>
      </c>
      <c r="N392" s="512" t="s">
        <v>2457</v>
      </c>
      <c r="O392" s="512" t="s">
        <v>4143</v>
      </c>
      <c r="P392" s="512" t="s">
        <v>2459</v>
      </c>
      <c r="Q392" s="512">
        <v>10852</v>
      </c>
      <c r="R392" s="514"/>
    </row>
    <row r="393" spans="1:18" x14ac:dyDescent="0.4">
      <c r="A393" s="512" t="s">
        <v>4144</v>
      </c>
      <c r="B393" s="512" t="s">
        <v>4145</v>
      </c>
      <c r="C393" s="512" t="s">
        <v>1689</v>
      </c>
      <c r="D393" s="512" t="s">
        <v>4146</v>
      </c>
      <c r="E393" s="512">
        <v>6</v>
      </c>
      <c r="F393" s="512" t="s">
        <v>2445</v>
      </c>
      <c r="G393" s="512" t="s">
        <v>2446</v>
      </c>
      <c r="H393" s="513">
        <v>24</v>
      </c>
      <c r="I393" s="512" t="s">
        <v>1293</v>
      </c>
      <c r="J393" s="513" t="s">
        <v>2510</v>
      </c>
      <c r="K393" s="512" t="s">
        <v>2426</v>
      </c>
      <c r="L393" s="512" t="s">
        <v>2448</v>
      </c>
      <c r="M393" s="512">
        <v>6</v>
      </c>
      <c r="N393" s="512" t="s">
        <v>2449</v>
      </c>
      <c r="O393" s="512" t="s">
        <v>4147</v>
      </c>
      <c r="P393" s="512" t="s">
        <v>2451</v>
      </c>
      <c r="Q393" s="512">
        <v>10853</v>
      </c>
      <c r="R393" s="514"/>
    </row>
    <row r="394" spans="1:18" x14ac:dyDescent="0.4">
      <c r="A394" s="512" t="s">
        <v>4148</v>
      </c>
      <c r="B394" s="512" t="s">
        <v>4149</v>
      </c>
      <c r="C394" s="512" t="s">
        <v>1690</v>
      </c>
      <c r="D394" s="512" t="s">
        <v>4150</v>
      </c>
      <c r="E394" s="512">
        <v>6</v>
      </c>
      <c r="F394" s="512" t="s">
        <v>2445</v>
      </c>
      <c r="G394" s="512" t="s">
        <v>2446</v>
      </c>
      <c r="H394" s="513">
        <v>24</v>
      </c>
      <c r="I394" s="512" t="s">
        <v>1293</v>
      </c>
      <c r="J394" s="513" t="s">
        <v>4151</v>
      </c>
      <c r="K394" s="512" t="s">
        <v>2426</v>
      </c>
      <c r="L394" s="512" t="s">
        <v>2498</v>
      </c>
      <c r="M394" s="512">
        <v>13</v>
      </c>
      <c r="N394" s="512" t="s">
        <v>2499</v>
      </c>
      <c r="O394" s="512" t="s">
        <v>4152</v>
      </c>
      <c r="P394" s="512" t="s">
        <v>2501</v>
      </c>
      <c r="Q394" s="512">
        <v>10854</v>
      </c>
      <c r="R394" s="514"/>
    </row>
    <row r="395" spans="1:18" x14ac:dyDescent="0.4">
      <c r="A395" s="512" t="s">
        <v>4153</v>
      </c>
      <c r="B395" s="512" t="s">
        <v>4154</v>
      </c>
      <c r="C395" s="512" t="s">
        <v>1691</v>
      </c>
      <c r="D395" s="512" t="s">
        <v>4155</v>
      </c>
      <c r="E395" s="512">
        <v>6</v>
      </c>
      <c r="F395" s="512" t="s">
        <v>2445</v>
      </c>
      <c r="G395" s="512" t="s">
        <v>2446</v>
      </c>
      <c r="H395" s="513">
        <v>24</v>
      </c>
      <c r="I395" s="512" t="s">
        <v>1293</v>
      </c>
      <c r="J395" s="513" t="s">
        <v>4156</v>
      </c>
      <c r="K395" s="512" t="s">
        <v>2426</v>
      </c>
      <c r="L395" s="512" t="s">
        <v>2456</v>
      </c>
      <c r="M395" s="512">
        <v>10</v>
      </c>
      <c r="N395" s="512" t="s">
        <v>2457</v>
      </c>
      <c r="O395" s="512" t="s">
        <v>4157</v>
      </c>
      <c r="P395" s="512" t="s">
        <v>2459</v>
      </c>
      <c r="Q395" s="512">
        <v>10855</v>
      </c>
      <c r="R395" s="514"/>
    </row>
    <row r="396" spans="1:18" x14ac:dyDescent="0.4">
      <c r="A396" s="512" t="s">
        <v>4158</v>
      </c>
      <c r="B396" s="512" t="s">
        <v>4159</v>
      </c>
      <c r="C396" s="512" t="s">
        <v>1692</v>
      </c>
      <c r="D396" s="512" t="s">
        <v>4160</v>
      </c>
      <c r="E396" s="512">
        <v>6</v>
      </c>
      <c r="F396" s="512" t="s">
        <v>2445</v>
      </c>
      <c r="G396" s="512" t="s">
        <v>2446</v>
      </c>
      <c r="H396" s="513">
        <v>24</v>
      </c>
      <c r="I396" s="512" t="s">
        <v>1293</v>
      </c>
      <c r="J396" s="513" t="s">
        <v>3010</v>
      </c>
      <c r="K396" s="512" t="s">
        <v>2426</v>
      </c>
      <c r="L396" s="512" t="s">
        <v>2448</v>
      </c>
      <c r="M396" s="512">
        <v>5</v>
      </c>
      <c r="N396" s="512" t="s">
        <v>2449</v>
      </c>
      <c r="O396" s="512" t="s">
        <v>4161</v>
      </c>
      <c r="P396" s="512" t="s">
        <v>2477</v>
      </c>
      <c r="Q396" s="512">
        <v>10856</v>
      </c>
      <c r="R396" s="514"/>
    </row>
    <row r="397" spans="1:18" x14ac:dyDescent="0.4">
      <c r="A397" s="512" t="s">
        <v>4162</v>
      </c>
      <c r="B397" s="512" t="s">
        <v>4163</v>
      </c>
      <c r="C397" s="512" t="s">
        <v>1693</v>
      </c>
      <c r="D397" s="512" t="s">
        <v>4164</v>
      </c>
      <c r="E397" s="512">
        <v>6</v>
      </c>
      <c r="F397" s="512" t="s">
        <v>2445</v>
      </c>
      <c r="G397" s="512" t="s">
        <v>2446</v>
      </c>
      <c r="H397" s="513">
        <v>24</v>
      </c>
      <c r="I397" s="512" t="s">
        <v>1293</v>
      </c>
      <c r="J397" s="513" t="s">
        <v>3461</v>
      </c>
      <c r="K397" s="512" t="s">
        <v>2426</v>
      </c>
      <c r="L397" s="512" t="s">
        <v>2448</v>
      </c>
      <c r="M397" s="512">
        <v>5</v>
      </c>
      <c r="N397" s="512" t="s">
        <v>2475</v>
      </c>
      <c r="O397" s="512" t="s">
        <v>4165</v>
      </c>
      <c r="P397" s="512" t="s">
        <v>2477</v>
      </c>
      <c r="Q397" s="512">
        <v>13747</v>
      </c>
      <c r="R397" s="514"/>
    </row>
    <row r="398" spans="1:18" x14ac:dyDescent="0.4">
      <c r="A398" s="512" t="s">
        <v>4166</v>
      </c>
      <c r="B398" s="512" t="s">
        <v>4167</v>
      </c>
      <c r="C398" s="512" t="s">
        <v>2227</v>
      </c>
      <c r="D398" s="512" t="s">
        <v>4168</v>
      </c>
      <c r="E398" s="512">
        <v>6</v>
      </c>
      <c r="F398" s="512" t="s">
        <v>2445</v>
      </c>
      <c r="G398" s="512" t="s">
        <v>2446</v>
      </c>
      <c r="H398" s="513">
        <v>24</v>
      </c>
      <c r="I398" s="512" t="s">
        <v>1293</v>
      </c>
      <c r="J398" s="513" t="s">
        <v>2604</v>
      </c>
      <c r="K398" s="512" t="s">
        <v>2426</v>
      </c>
      <c r="L398" s="512" t="s">
        <v>2565</v>
      </c>
      <c r="M398" s="512">
        <v>2</v>
      </c>
      <c r="N398" s="512" t="s">
        <v>2566</v>
      </c>
      <c r="O398" s="512" t="s">
        <v>4169</v>
      </c>
      <c r="P398" s="512" t="s">
        <v>2568</v>
      </c>
      <c r="Q398" s="512">
        <v>31327</v>
      </c>
      <c r="R398" s="514"/>
    </row>
    <row r="399" spans="1:18" x14ac:dyDescent="0.4">
      <c r="A399" s="512" t="s">
        <v>4170</v>
      </c>
      <c r="B399" s="512" t="s">
        <v>4171</v>
      </c>
      <c r="C399" s="512" t="s">
        <v>1713</v>
      </c>
      <c r="D399" s="512" t="s">
        <v>4172</v>
      </c>
      <c r="E399" s="512">
        <v>6</v>
      </c>
      <c r="F399" s="512" t="s">
        <v>2423</v>
      </c>
      <c r="G399" s="512" t="s">
        <v>2424</v>
      </c>
      <c r="H399" s="513">
        <v>25</v>
      </c>
      <c r="I399" s="512" t="s">
        <v>1296</v>
      </c>
      <c r="J399" s="513" t="s">
        <v>4173</v>
      </c>
      <c r="K399" s="512" t="s">
        <v>2437</v>
      </c>
      <c r="L399" s="512" t="s">
        <v>2427</v>
      </c>
      <c r="M399" s="512">
        <v>18</v>
      </c>
      <c r="N399" s="512" t="s">
        <v>2428</v>
      </c>
      <c r="O399" s="512" t="s">
        <v>4174</v>
      </c>
      <c r="P399" s="512" t="s">
        <v>2430</v>
      </c>
      <c r="Q399" s="512">
        <v>10665</v>
      </c>
      <c r="R399" s="514"/>
    </row>
    <row r="400" spans="1:18" x14ac:dyDescent="0.4">
      <c r="A400" s="512" t="s">
        <v>4175</v>
      </c>
      <c r="B400" s="512" t="s">
        <v>4176</v>
      </c>
      <c r="C400" s="512" t="s">
        <v>2230</v>
      </c>
      <c r="D400" s="512" t="s">
        <v>4177</v>
      </c>
      <c r="E400" s="512">
        <v>6</v>
      </c>
      <c r="F400" s="512" t="s">
        <v>2434</v>
      </c>
      <c r="G400" s="512" t="s">
        <v>2435</v>
      </c>
      <c r="H400" s="513">
        <v>25</v>
      </c>
      <c r="I400" s="512" t="s">
        <v>1296</v>
      </c>
      <c r="J400" s="513" t="s">
        <v>3086</v>
      </c>
      <c r="K400" s="512" t="s">
        <v>2437</v>
      </c>
      <c r="L400" s="512" t="s">
        <v>2438</v>
      </c>
      <c r="M400" s="512">
        <v>15</v>
      </c>
      <c r="N400" s="512" t="s">
        <v>2439</v>
      </c>
      <c r="O400" s="512" t="s">
        <v>4178</v>
      </c>
      <c r="P400" s="512" t="s">
        <v>2441</v>
      </c>
      <c r="Q400" s="512">
        <v>10857</v>
      </c>
      <c r="R400" s="514"/>
    </row>
    <row r="401" spans="1:18" x14ac:dyDescent="0.4">
      <c r="A401" s="512" t="s">
        <v>4179</v>
      </c>
      <c r="B401" s="512" t="s">
        <v>4180</v>
      </c>
      <c r="C401" s="512" t="s">
        <v>1715</v>
      </c>
      <c r="D401" s="512" t="s">
        <v>4181</v>
      </c>
      <c r="E401" s="512">
        <v>6</v>
      </c>
      <c r="F401" s="512" t="s">
        <v>2445</v>
      </c>
      <c r="G401" s="512" t="s">
        <v>2446</v>
      </c>
      <c r="H401" s="513">
        <v>25</v>
      </c>
      <c r="I401" s="512" t="s">
        <v>1296</v>
      </c>
      <c r="J401" s="513" t="s">
        <v>2640</v>
      </c>
      <c r="K401" s="512" t="s">
        <v>2437</v>
      </c>
      <c r="L401" s="512" t="s">
        <v>2448</v>
      </c>
      <c r="M401" s="512">
        <v>6</v>
      </c>
      <c r="N401" s="512" t="s">
        <v>2449</v>
      </c>
      <c r="O401" s="512" t="s">
        <v>4182</v>
      </c>
      <c r="P401" s="512" t="s">
        <v>2451</v>
      </c>
      <c r="Q401" s="512">
        <v>10858</v>
      </c>
      <c r="R401" s="514"/>
    </row>
    <row r="402" spans="1:18" x14ac:dyDescent="0.4">
      <c r="A402" s="512" t="s">
        <v>4183</v>
      </c>
      <c r="B402" s="512" t="s">
        <v>4184</v>
      </c>
      <c r="C402" s="512" t="s">
        <v>1716</v>
      </c>
      <c r="D402" s="512" t="s">
        <v>4185</v>
      </c>
      <c r="E402" s="512">
        <v>6</v>
      </c>
      <c r="F402" s="512" t="s">
        <v>2445</v>
      </c>
      <c r="G402" s="512" t="s">
        <v>2446</v>
      </c>
      <c r="H402" s="513">
        <v>25</v>
      </c>
      <c r="I402" s="512" t="s">
        <v>1296</v>
      </c>
      <c r="J402" s="513" t="s">
        <v>2555</v>
      </c>
      <c r="K402" s="512" t="s">
        <v>2437</v>
      </c>
      <c r="L402" s="512" t="s">
        <v>2448</v>
      </c>
      <c r="M402" s="512">
        <v>5</v>
      </c>
      <c r="N402" s="512" t="s">
        <v>2449</v>
      </c>
      <c r="O402" s="512" t="s">
        <v>4186</v>
      </c>
      <c r="P402" s="512" t="s">
        <v>2477</v>
      </c>
      <c r="Q402" s="512">
        <v>10859</v>
      </c>
      <c r="R402" s="514"/>
    </row>
    <row r="403" spans="1:18" x14ac:dyDescent="0.4">
      <c r="A403" s="512" t="s">
        <v>4187</v>
      </c>
      <c r="B403" s="512" t="s">
        <v>4188</v>
      </c>
      <c r="C403" s="512" t="s">
        <v>1717</v>
      </c>
      <c r="D403" s="512" t="s">
        <v>4189</v>
      </c>
      <c r="E403" s="512">
        <v>6</v>
      </c>
      <c r="F403" s="512" t="s">
        <v>2445</v>
      </c>
      <c r="G403" s="512" t="s">
        <v>2446</v>
      </c>
      <c r="H403" s="513">
        <v>25</v>
      </c>
      <c r="I403" s="512" t="s">
        <v>1296</v>
      </c>
      <c r="J403" s="513" t="s">
        <v>2661</v>
      </c>
      <c r="K403" s="512" t="s">
        <v>2437</v>
      </c>
      <c r="L403" s="512" t="s">
        <v>2448</v>
      </c>
      <c r="M403" s="512">
        <v>6</v>
      </c>
      <c r="N403" s="512" t="s">
        <v>2449</v>
      </c>
      <c r="O403" s="512" t="s">
        <v>4190</v>
      </c>
      <c r="P403" s="512" t="s">
        <v>2451</v>
      </c>
      <c r="Q403" s="512">
        <v>10860</v>
      </c>
      <c r="R403" s="514"/>
    </row>
    <row r="404" spans="1:18" x14ac:dyDescent="0.4">
      <c r="A404" s="512" t="s">
        <v>4191</v>
      </c>
      <c r="B404" s="512" t="s">
        <v>4192</v>
      </c>
      <c r="C404" s="512" t="s">
        <v>1718</v>
      </c>
      <c r="D404" s="512" t="s">
        <v>4193</v>
      </c>
      <c r="E404" s="512">
        <v>6</v>
      </c>
      <c r="F404" s="512" t="s">
        <v>2445</v>
      </c>
      <c r="G404" s="512" t="s">
        <v>2446</v>
      </c>
      <c r="H404" s="513">
        <v>25</v>
      </c>
      <c r="I404" s="512" t="s">
        <v>1296</v>
      </c>
      <c r="J404" s="513" t="s">
        <v>2463</v>
      </c>
      <c r="K404" s="512" t="s">
        <v>2437</v>
      </c>
      <c r="L404" s="512" t="s">
        <v>2448</v>
      </c>
      <c r="M404" s="512">
        <v>6</v>
      </c>
      <c r="N404" s="512" t="s">
        <v>2464</v>
      </c>
      <c r="O404" s="512" t="s">
        <v>4194</v>
      </c>
      <c r="P404" s="512" t="s">
        <v>2451</v>
      </c>
      <c r="Q404" s="512">
        <v>10861</v>
      </c>
      <c r="R404" s="514"/>
    </row>
    <row r="405" spans="1:18" x14ac:dyDescent="0.4">
      <c r="A405" s="512" t="s">
        <v>4195</v>
      </c>
      <c r="B405" s="512" t="s">
        <v>4196</v>
      </c>
      <c r="C405" s="512" t="s">
        <v>1719</v>
      </c>
      <c r="D405" s="512" t="s">
        <v>4197</v>
      </c>
      <c r="E405" s="512">
        <v>6</v>
      </c>
      <c r="F405" s="512" t="s">
        <v>2445</v>
      </c>
      <c r="G405" s="512" t="s">
        <v>2446</v>
      </c>
      <c r="H405" s="513">
        <v>25</v>
      </c>
      <c r="I405" s="512" t="s">
        <v>1296</v>
      </c>
      <c r="J405" s="513" t="s">
        <v>2505</v>
      </c>
      <c r="K405" s="512" t="s">
        <v>2437</v>
      </c>
      <c r="L405" s="512" t="s">
        <v>2448</v>
      </c>
      <c r="M405" s="512">
        <v>5</v>
      </c>
      <c r="N405" s="512" t="s">
        <v>2475</v>
      </c>
      <c r="O405" s="512" t="s">
        <v>4198</v>
      </c>
      <c r="P405" s="512" t="s">
        <v>2477</v>
      </c>
      <c r="Q405" s="512">
        <v>10862</v>
      </c>
      <c r="R405" s="514"/>
    </row>
    <row r="406" spans="1:18" x14ac:dyDescent="0.4">
      <c r="A406" s="512" t="s">
        <v>4199</v>
      </c>
      <c r="B406" s="512" t="s">
        <v>4200</v>
      </c>
      <c r="C406" s="512" t="s">
        <v>1735</v>
      </c>
      <c r="D406" s="512" t="s">
        <v>4201</v>
      </c>
      <c r="E406" s="512">
        <v>6</v>
      </c>
      <c r="F406" s="512" t="s">
        <v>2434</v>
      </c>
      <c r="G406" s="512" t="s">
        <v>2435</v>
      </c>
      <c r="H406" s="513">
        <v>27</v>
      </c>
      <c r="I406" s="512" t="s">
        <v>1299</v>
      </c>
      <c r="J406" s="513" t="s">
        <v>4202</v>
      </c>
      <c r="K406" s="512" t="s">
        <v>2437</v>
      </c>
      <c r="L406" s="512" t="s">
        <v>2426</v>
      </c>
      <c r="M406" s="512">
        <v>16</v>
      </c>
      <c r="N406" s="512" t="s">
        <v>2889</v>
      </c>
      <c r="O406" s="512" t="s">
        <v>4203</v>
      </c>
      <c r="P406" s="512" t="s">
        <v>2767</v>
      </c>
      <c r="Q406" s="512">
        <v>10699</v>
      </c>
      <c r="R406" s="514"/>
    </row>
    <row r="407" spans="1:18" x14ac:dyDescent="0.4">
      <c r="A407" s="512" t="s">
        <v>4204</v>
      </c>
      <c r="B407" s="512" t="s">
        <v>4205</v>
      </c>
      <c r="C407" s="512" t="s">
        <v>1736</v>
      </c>
      <c r="D407" s="512" t="s">
        <v>4206</v>
      </c>
      <c r="E407" s="512">
        <v>6</v>
      </c>
      <c r="F407" s="512" t="s">
        <v>2445</v>
      </c>
      <c r="G407" s="512" t="s">
        <v>2446</v>
      </c>
      <c r="H407" s="513">
        <v>27</v>
      </c>
      <c r="I407" s="512" t="s">
        <v>1299</v>
      </c>
      <c r="J407" s="513" t="s">
        <v>2661</v>
      </c>
      <c r="K407" s="512" t="s">
        <v>2437</v>
      </c>
      <c r="L407" s="512" t="s">
        <v>2448</v>
      </c>
      <c r="M407" s="512">
        <v>5</v>
      </c>
      <c r="N407" s="512" t="s">
        <v>2449</v>
      </c>
      <c r="O407" s="512" t="s">
        <v>4207</v>
      </c>
      <c r="P407" s="512" t="s">
        <v>2477</v>
      </c>
      <c r="Q407" s="512">
        <v>10866</v>
      </c>
      <c r="R407" s="514"/>
    </row>
    <row r="408" spans="1:18" x14ac:dyDescent="0.4">
      <c r="A408" s="512" t="s">
        <v>4208</v>
      </c>
      <c r="B408" s="512" t="s">
        <v>4209</v>
      </c>
      <c r="C408" s="512" t="s">
        <v>1737</v>
      </c>
      <c r="D408" s="512" t="s">
        <v>4210</v>
      </c>
      <c r="E408" s="512">
        <v>6</v>
      </c>
      <c r="F408" s="512" t="s">
        <v>2445</v>
      </c>
      <c r="G408" s="512" t="s">
        <v>2446</v>
      </c>
      <c r="H408" s="513">
        <v>27</v>
      </c>
      <c r="I408" s="512" t="s">
        <v>1299</v>
      </c>
      <c r="J408" s="513" t="s">
        <v>3135</v>
      </c>
      <c r="K408" s="512" t="s">
        <v>2437</v>
      </c>
      <c r="L408" s="512" t="s">
        <v>2448</v>
      </c>
      <c r="M408" s="512">
        <v>6</v>
      </c>
      <c r="N408" s="512" t="s">
        <v>2449</v>
      </c>
      <c r="O408" s="512" t="s">
        <v>4211</v>
      </c>
      <c r="P408" s="512" t="s">
        <v>2451</v>
      </c>
      <c r="Q408" s="512">
        <v>10867</v>
      </c>
      <c r="R408" s="514"/>
    </row>
    <row r="409" spans="1:18" x14ac:dyDescent="0.4">
      <c r="A409" s="512" t="s">
        <v>4212</v>
      </c>
      <c r="B409" s="512" t="s">
        <v>4213</v>
      </c>
      <c r="C409" s="512" t="s">
        <v>1738</v>
      </c>
      <c r="D409" s="512" t="s">
        <v>4214</v>
      </c>
      <c r="E409" s="512">
        <v>6</v>
      </c>
      <c r="F409" s="512" t="s">
        <v>2445</v>
      </c>
      <c r="G409" s="512" t="s">
        <v>2446</v>
      </c>
      <c r="H409" s="513">
        <v>27</v>
      </c>
      <c r="I409" s="512" t="s">
        <v>1299</v>
      </c>
      <c r="J409" s="513" t="s">
        <v>4215</v>
      </c>
      <c r="K409" s="512" t="s">
        <v>2437</v>
      </c>
      <c r="L409" s="512" t="s">
        <v>2448</v>
      </c>
      <c r="M409" s="512">
        <v>6</v>
      </c>
      <c r="N409" s="512" t="s">
        <v>2464</v>
      </c>
      <c r="O409" s="512" t="s">
        <v>4216</v>
      </c>
      <c r="P409" s="512" t="s">
        <v>2451</v>
      </c>
      <c r="Q409" s="512">
        <v>10868</v>
      </c>
      <c r="R409" s="514"/>
    </row>
    <row r="410" spans="1:18" x14ac:dyDescent="0.4">
      <c r="A410" s="512" t="s">
        <v>4217</v>
      </c>
      <c r="B410" s="512" t="s">
        <v>4218</v>
      </c>
      <c r="C410" s="512" t="s">
        <v>1739</v>
      </c>
      <c r="D410" s="512" t="s">
        <v>4219</v>
      </c>
      <c r="E410" s="512">
        <v>6</v>
      </c>
      <c r="F410" s="512" t="s">
        <v>2445</v>
      </c>
      <c r="G410" s="512" t="s">
        <v>2446</v>
      </c>
      <c r="H410" s="513">
        <v>27</v>
      </c>
      <c r="I410" s="512" t="s">
        <v>1299</v>
      </c>
      <c r="J410" s="513" t="s">
        <v>2523</v>
      </c>
      <c r="K410" s="512" t="s">
        <v>2437</v>
      </c>
      <c r="L410" s="512" t="s">
        <v>2448</v>
      </c>
      <c r="M410" s="512">
        <v>6</v>
      </c>
      <c r="N410" s="512" t="s">
        <v>2464</v>
      </c>
      <c r="O410" s="512" t="s">
        <v>4220</v>
      </c>
      <c r="P410" s="512" t="s">
        <v>2451</v>
      </c>
      <c r="Q410" s="512">
        <v>10869</v>
      </c>
      <c r="R410" s="514"/>
    </row>
    <row r="411" spans="1:18" x14ac:dyDescent="0.4">
      <c r="A411" s="512" t="s">
        <v>4221</v>
      </c>
      <c r="B411" s="512" t="s">
        <v>4222</v>
      </c>
      <c r="C411" s="512" t="s">
        <v>2235</v>
      </c>
      <c r="D411" s="512" t="s">
        <v>4223</v>
      </c>
      <c r="E411" s="512">
        <v>6</v>
      </c>
      <c r="F411" s="512" t="s">
        <v>2434</v>
      </c>
      <c r="G411" s="512" t="s">
        <v>2435</v>
      </c>
      <c r="H411" s="513">
        <v>27</v>
      </c>
      <c r="I411" s="512" t="s">
        <v>1299</v>
      </c>
      <c r="J411" s="513" t="s">
        <v>4224</v>
      </c>
      <c r="K411" s="512" t="s">
        <v>2437</v>
      </c>
      <c r="L411" s="512" t="s">
        <v>2426</v>
      </c>
      <c r="M411" s="512">
        <v>14</v>
      </c>
      <c r="N411" s="512" t="s">
        <v>2482</v>
      </c>
      <c r="O411" s="512" t="s">
        <v>4225</v>
      </c>
      <c r="P411" s="512" t="s">
        <v>3415</v>
      </c>
      <c r="Q411" s="512">
        <v>10870</v>
      </c>
      <c r="R411" s="514"/>
    </row>
    <row r="412" spans="1:18" x14ac:dyDescent="0.4">
      <c r="A412" s="512" t="s">
        <v>4226</v>
      </c>
      <c r="B412" s="512" t="s">
        <v>4227</v>
      </c>
      <c r="C412" s="512" t="s">
        <v>1741</v>
      </c>
      <c r="D412" s="512" t="s">
        <v>4228</v>
      </c>
      <c r="E412" s="512">
        <v>6</v>
      </c>
      <c r="F412" s="512" t="s">
        <v>2445</v>
      </c>
      <c r="G412" s="512" t="s">
        <v>2446</v>
      </c>
      <c r="H412" s="513">
        <v>27</v>
      </c>
      <c r="I412" s="512" t="s">
        <v>1299</v>
      </c>
      <c r="J412" s="513" t="s">
        <v>3497</v>
      </c>
      <c r="K412" s="512" t="s">
        <v>2437</v>
      </c>
      <c r="L412" s="512" t="s">
        <v>2448</v>
      </c>
      <c r="M412" s="512">
        <v>6</v>
      </c>
      <c r="N412" s="512" t="s">
        <v>2449</v>
      </c>
      <c r="O412" s="512" t="s">
        <v>4229</v>
      </c>
      <c r="P412" s="512" t="s">
        <v>2451</v>
      </c>
      <c r="Q412" s="512">
        <v>13817</v>
      </c>
      <c r="R412" s="514"/>
    </row>
    <row r="413" spans="1:18" x14ac:dyDescent="0.4">
      <c r="A413" s="512" t="s">
        <v>4230</v>
      </c>
      <c r="B413" s="512" t="s">
        <v>4231</v>
      </c>
      <c r="C413" s="512" t="s">
        <v>2236</v>
      </c>
      <c r="D413" s="512" t="s">
        <v>4232</v>
      </c>
      <c r="E413" s="512">
        <v>6</v>
      </c>
      <c r="F413" s="512" t="s">
        <v>2445</v>
      </c>
      <c r="G413" s="512" t="s">
        <v>2446</v>
      </c>
      <c r="H413" s="513">
        <v>27</v>
      </c>
      <c r="I413" s="512" t="s">
        <v>1299</v>
      </c>
      <c r="J413" s="513" t="s">
        <v>2564</v>
      </c>
      <c r="K413" s="512" t="s">
        <v>2426</v>
      </c>
      <c r="L413" s="512" t="s">
        <v>2565</v>
      </c>
      <c r="M413" s="512">
        <v>4</v>
      </c>
      <c r="N413" s="512" t="s">
        <v>2761</v>
      </c>
      <c r="O413" s="512" t="s">
        <v>4233</v>
      </c>
      <c r="P413" s="512" t="s">
        <v>2993</v>
      </c>
      <c r="Q413" s="512">
        <v>28849</v>
      </c>
      <c r="R413" s="514"/>
    </row>
    <row r="414" spans="1:18" x14ac:dyDescent="0.4">
      <c r="A414" s="512" t="s">
        <v>4234</v>
      </c>
      <c r="B414" s="512" t="s">
        <v>4235</v>
      </c>
      <c r="C414" s="512" t="s">
        <v>2237</v>
      </c>
      <c r="D414" s="512" t="s">
        <v>4236</v>
      </c>
      <c r="E414" s="512">
        <v>6</v>
      </c>
      <c r="F414" s="512" t="s">
        <v>2445</v>
      </c>
      <c r="G414" s="512" t="s">
        <v>2446</v>
      </c>
      <c r="H414" s="513">
        <v>27</v>
      </c>
      <c r="I414" s="512" t="s">
        <v>1299</v>
      </c>
      <c r="J414" s="513" t="s">
        <v>2564</v>
      </c>
      <c r="K414" s="512" t="s">
        <v>2426</v>
      </c>
      <c r="L414" s="512" t="s">
        <v>2565</v>
      </c>
      <c r="M414" s="512">
        <v>3</v>
      </c>
      <c r="N414" s="512" t="s">
        <v>2761</v>
      </c>
      <c r="O414" s="512" t="s">
        <v>4237</v>
      </c>
      <c r="P414" s="512" t="s">
        <v>3153</v>
      </c>
      <c r="Q414" s="512">
        <v>28850</v>
      </c>
      <c r="R414" s="514"/>
    </row>
    <row r="415" spans="1:18" x14ac:dyDescent="0.4">
      <c r="A415" s="512" t="s">
        <v>4238</v>
      </c>
      <c r="B415" s="512" t="s">
        <v>4239</v>
      </c>
      <c r="C415" s="512" t="s">
        <v>1756</v>
      </c>
      <c r="D415" s="512" t="s">
        <v>1301</v>
      </c>
      <c r="E415" s="512">
        <v>7</v>
      </c>
      <c r="F415" s="512" t="s">
        <v>2423</v>
      </c>
      <c r="G415" s="512" t="s">
        <v>2424</v>
      </c>
      <c r="H415" s="513">
        <v>40</v>
      </c>
      <c r="I415" s="512" t="s">
        <v>1301</v>
      </c>
      <c r="J415" s="513" t="s">
        <v>4240</v>
      </c>
      <c r="K415" s="512" t="s">
        <v>2426</v>
      </c>
      <c r="L415" s="512" t="s">
        <v>2427</v>
      </c>
      <c r="M415" s="512">
        <v>19</v>
      </c>
      <c r="N415" s="512" t="s">
        <v>2610</v>
      </c>
      <c r="O415" s="512" t="s">
        <v>4241</v>
      </c>
      <c r="P415" s="512" t="s">
        <v>2612</v>
      </c>
      <c r="Q415" s="512">
        <v>10670</v>
      </c>
      <c r="R415" s="514"/>
    </row>
    <row r="416" spans="1:18" x14ac:dyDescent="0.4">
      <c r="A416" s="512" t="s">
        <v>4242</v>
      </c>
      <c r="B416" s="512" t="s">
        <v>4243</v>
      </c>
      <c r="C416" s="512" t="s">
        <v>1757</v>
      </c>
      <c r="D416" s="512" t="s">
        <v>4244</v>
      </c>
      <c r="E416" s="512">
        <v>7</v>
      </c>
      <c r="F416" s="512" t="s">
        <v>2445</v>
      </c>
      <c r="G416" s="512" t="s">
        <v>2446</v>
      </c>
      <c r="H416" s="513">
        <v>40</v>
      </c>
      <c r="I416" s="512" t="s">
        <v>1301</v>
      </c>
      <c r="J416" s="513" t="s">
        <v>2505</v>
      </c>
      <c r="K416" s="512" t="s">
        <v>2426</v>
      </c>
      <c r="L416" s="512" t="s">
        <v>2448</v>
      </c>
      <c r="M416" s="512">
        <v>6</v>
      </c>
      <c r="N416" s="512" t="s">
        <v>2449</v>
      </c>
      <c r="O416" s="512" t="s">
        <v>4245</v>
      </c>
      <c r="P416" s="512" t="s">
        <v>2451</v>
      </c>
      <c r="Q416" s="512">
        <v>10995</v>
      </c>
      <c r="R416" s="514"/>
    </row>
    <row r="417" spans="1:18" x14ac:dyDescent="0.4">
      <c r="A417" s="512" t="s">
        <v>4246</v>
      </c>
      <c r="B417" s="512" t="s">
        <v>4247</v>
      </c>
      <c r="C417" s="512" t="s">
        <v>1758</v>
      </c>
      <c r="D417" s="512" t="s">
        <v>4248</v>
      </c>
      <c r="E417" s="512">
        <v>7</v>
      </c>
      <c r="F417" s="512" t="s">
        <v>2445</v>
      </c>
      <c r="G417" s="512" t="s">
        <v>2446</v>
      </c>
      <c r="H417" s="513">
        <v>40</v>
      </c>
      <c r="I417" s="512" t="s">
        <v>1301</v>
      </c>
      <c r="J417" s="513" t="s">
        <v>2505</v>
      </c>
      <c r="K417" s="512" t="s">
        <v>2426</v>
      </c>
      <c r="L417" s="512" t="s">
        <v>2448</v>
      </c>
      <c r="M417" s="512">
        <v>5</v>
      </c>
      <c r="N417" s="512" t="s">
        <v>2449</v>
      </c>
      <c r="O417" s="512" t="s">
        <v>4249</v>
      </c>
      <c r="P417" s="512" t="s">
        <v>2477</v>
      </c>
      <c r="Q417" s="512">
        <v>10996</v>
      </c>
      <c r="R417" s="514"/>
    </row>
    <row r="418" spans="1:18" x14ac:dyDescent="0.4">
      <c r="A418" s="512" t="s">
        <v>4250</v>
      </c>
      <c r="B418" s="512" t="s">
        <v>4251</v>
      </c>
      <c r="C418" s="512" t="s">
        <v>1759</v>
      </c>
      <c r="D418" s="512" t="s">
        <v>4252</v>
      </c>
      <c r="E418" s="512">
        <v>7</v>
      </c>
      <c r="F418" s="512" t="s">
        <v>2445</v>
      </c>
      <c r="G418" s="512" t="s">
        <v>2446</v>
      </c>
      <c r="H418" s="513">
        <v>40</v>
      </c>
      <c r="I418" s="512" t="s">
        <v>1301</v>
      </c>
      <c r="J418" s="513" t="s">
        <v>2517</v>
      </c>
      <c r="K418" s="512" t="s">
        <v>2426</v>
      </c>
      <c r="L418" s="512" t="s">
        <v>2448</v>
      </c>
      <c r="M418" s="512">
        <v>10</v>
      </c>
      <c r="N418" s="512" t="s">
        <v>3019</v>
      </c>
      <c r="O418" s="512" t="s">
        <v>4253</v>
      </c>
      <c r="P418" s="512" t="s">
        <v>2459</v>
      </c>
      <c r="Q418" s="512">
        <v>10997</v>
      </c>
      <c r="R418" s="514"/>
    </row>
    <row r="419" spans="1:18" x14ac:dyDescent="0.4">
      <c r="A419" s="512" t="s">
        <v>4254</v>
      </c>
      <c r="B419" s="512" t="s">
        <v>4255</v>
      </c>
      <c r="C419" s="512" t="s">
        <v>2243</v>
      </c>
      <c r="D419" s="512" t="s">
        <v>4256</v>
      </c>
      <c r="E419" s="512">
        <v>7</v>
      </c>
      <c r="F419" s="512" t="s">
        <v>2434</v>
      </c>
      <c r="G419" s="512" t="s">
        <v>2435</v>
      </c>
      <c r="H419" s="513">
        <v>40</v>
      </c>
      <c r="I419" s="512" t="s">
        <v>1301</v>
      </c>
      <c r="J419" s="513" t="s">
        <v>4257</v>
      </c>
      <c r="K419" s="512" t="s">
        <v>2426</v>
      </c>
      <c r="L419" s="512" t="s">
        <v>2438</v>
      </c>
      <c r="M419" s="512">
        <v>15</v>
      </c>
      <c r="N419" s="512" t="s">
        <v>2482</v>
      </c>
      <c r="O419" s="512" t="s">
        <v>4258</v>
      </c>
      <c r="P419" s="512" t="s">
        <v>2441</v>
      </c>
      <c r="Q419" s="512">
        <v>10998</v>
      </c>
      <c r="R419" s="514"/>
    </row>
    <row r="420" spans="1:18" x14ac:dyDescent="0.4">
      <c r="A420" s="512" t="s">
        <v>4259</v>
      </c>
      <c r="B420" s="512" t="s">
        <v>4260</v>
      </c>
      <c r="C420" s="512" t="s">
        <v>1761</v>
      </c>
      <c r="D420" s="512" t="s">
        <v>4261</v>
      </c>
      <c r="E420" s="512">
        <v>7</v>
      </c>
      <c r="F420" s="512" t="s">
        <v>2445</v>
      </c>
      <c r="G420" s="512" t="s">
        <v>2446</v>
      </c>
      <c r="H420" s="513">
        <v>40</v>
      </c>
      <c r="I420" s="512" t="s">
        <v>1301</v>
      </c>
      <c r="J420" s="513" t="s">
        <v>2463</v>
      </c>
      <c r="K420" s="512" t="s">
        <v>2426</v>
      </c>
      <c r="L420" s="512" t="s">
        <v>2448</v>
      </c>
      <c r="M420" s="512">
        <v>6</v>
      </c>
      <c r="N420" s="512" t="s">
        <v>2464</v>
      </c>
      <c r="O420" s="512" t="s">
        <v>4262</v>
      </c>
      <c r="P420" s="512" t="s">
        <v>2451</v>
      </c>
      <c r="Q420" s="512">
        <v>10999</v>
      </c>
      <c r="R420" s="514"/>
    </row>
    <row r="421" spans="1:18" x14ac:dyDescent="0.4">
      <c r="A421" s="512" t="s">
        <v>4263</v>
      </c>
      <c r="B421" s="512" t="s">
        <v>4264</v>
      </c>
      <c r="C421" s="512" t="s">
        <v>1762</v>
      </c>
      <c r="D421" s="512" t="s">
        <v>4265</v>
      </c>
      <c r="E421" s="512">
        <v>7</v>
      </c>
      <c r="F421" s="512" t="s">
        <v>2445</v>
      </c>
      <c r="G421" s="512" t="s">
        <v>2446</v>
      </c>
      <c r="H421" s="513">
        <v>40</v>
      </c>
      <c r="I421" s="512" t="s">
        <v>1301</v>
      </c>
      <c r="J421" s="513" t="s">
        <v>2497</v>
      </c>
      <c r="K421" s="512" t="s">
        <v>2426</v>
      </c>
      <c r="L421" s="512" t="s">
        <v>2456</v>
      </c>
      <c r="M421" s="512">
        <v>10</v>
      </c>
      <c r="N421" s="512" t="s">
        <v>2817</v>
      </c>
      <c r="O421" s="512" t="s">
        <v>4266</v>
      </c>
      <c r="P421" s="512" t="s">
        <v>2459</v>
      </c>
      <c r="Q421" s="512">
        <v>11000</v>
      </c>
      <c r="R421" s="514"/>
    </row>
    <row r="422" spans="1:18" x14ac:dyDescent="0.4">
      <c r="A422" s="512" t="s">
        <v>4267</v>
      </c>
      <c r="B422" s="512" t="s">
        <v>4268</v>
      </c>
      <c r="C422" s="512" t="s">
        <v>1763</v>
      </c>
      <c r="D422" s="512" t="s">
        <v>4269</v>
      </c>
      <c r="E422" s="512">
        <v>7</v>
      </c>
      <c r="F422" s="512" t="s">
        <v>2445</v>
      </c>
      <c r="G422" s="512" t="s">
        <v>2446</v>
      </c>
      <c r="H422" s="513">
        <v>40</v>
      </c>
      <c r="I422" s="512" t="s">
        <v>1301</v>
      </c>
      <c r="J422" s="513" t="s">
        <v>2536</v>
      </c>
      <c r="K422" s="512" t="s">
        <v>2426</v>
      </c>
      <c r="L422" s="512" t="s">
        <v>2448</v>
      </c>
      <c r="M422" s="512">
        <v>6</v>
      </c>
      <c r="N422" s="512" t="s">
        <v>2449</v>
      </c>
      <c r="O422" s="512" t="s">
        <v>4270</v>
      </c>
      <c r="P422" s="512" t="s">
        <v>2451</v>
      </c>
      <c r="Q422" s="512">
        <v>11001</v>
      </c>
      <c r="R422" s="514"/>
    </row>
    <row r="423" spans="1:18" x14ac:dyDescent="0.4">
      <c r="A423" s="512" t="s">
        <v>4271</v>
      </c>
      <c r="B423" s="512" t="s">
        <v>4272</v>
      </c>
      <c r="C423" s="512" t="s">
        <v>1764</v>
      </c>
      <c r="D423" s="512" t="s">
        <v>4273</v>
      </c>
      <c r="E423" s="512">
        <v>7</v>
      </c>
      <c r="F423" s="512" t="s">
        <v>2445</v>
      </c>
      <c r="G423" s="512" t="s">
        <v>2446</v>
      </c>
      <c r="H423" s="513">
        <v>40</v>
      </c>
      <c r="I423" s="512" t="s">
        <v>1301</v>
      </c>
      <c r="J423" s="513" t="s">
        <v>2497</v>
      </c>
      <c r="K423" s="512" t="s">
        <v>2426</v>
      </c>
      <c r="L423" s="512" t="s">
        <v>2498</v>
      </c>
      <c r="M423" s="512">
        <v>13</v>
      </c>
      <c r="N423" s="512" t="s">
        <v>2499</v>
      </c>
      <c r="O423" s="512" t="s">
        <v>4274</v>
      </c>
      <c r="P423" s="512" t="s">
        <v>2501</v>
      </c>
      <c r="Q423" s="512">
        <v>11002</v>
      </c>
      <c r="R423" s="514"/>
    </row>
    <row r="424" spans="1:18" x14ac:dyDescent="0.4">
      <c r="A424" s="512" t="s">
        <v>4275</v>
      </c>
      <c r="B424" s="512" t="s">
        <v>4276</v>
      </c>
      <c r="C424" s="512" t="s">
        <v>1765</v>
      </c>
      <c r="D424" s="512" t="s">
        <v>4277</v>
      </c>
      <c r="E424" s="512">
        <v>7</v>
      </c>
      <c r="F424" s="512" t="s">
        <v>2445</v>
      </c>
      <c r="G424" s="512" t="s">
        <v>2446</v>
      </c>
      <c r="H424" s="513">
        <v>40</v>
      </c>
      <c r="I424" s="512" t="s">
        <v>1301</v>
      </c>
      <c r="J424" s="513" t="s">
        <v>2505</v>
      </c>
      <c r="K424" s="512" t="s">
        <v>2426</v>
      </c>
      <c r="L424" s="512" t="s">
        <v>2448</v>
      </c>
      <c r="M424" s="512">
        <v>5</v>
      </c>
      <c r="N424" s="512" t="s">
        <v>2475</v>
      </c>
      <c r="O424" s="512" t="s">
        <v>4278</v>
      </c>
      <c r="P424" s="512" t="s">
        <v>2477</v>
      </c>
      <c r="Q424" s="512">
        <v>11003</v>
      </c>
      <c r="R424" s="514"/>
    </row>
    <row r="425" spans="1:18" x14ac:dyDescent="0.4">
      <c r="A425" s="512" t="s">
        <v>4279</v>
      </c>
      <c r="B425" s="512" t="s">
        <v>4280</v>
      </c>
      <c r="C425" s="512" t="s">
        <v>1766</v>
      </c>
      <c r="D425" s="512" t="s">
        <v>4281</v>
      </c>
      <c r="E425" s="512">
        <v>7</v>
      </c>
      <c r="F425" s="512" t="s">
        <v>2445</v>
      </c>
      <c r="G425" s="512" t="s">
        <v>2446</v>
      </c>
      <c r="H425" s="513">
        <v>40</v>
      </c>
      <c r="I425" s="512" t="s">
        <v>1301</v>
      </c>
      <c r="J425" s="513" t="s">
        <v>4282</v>
      </c>
      <c r="K425" s="512" t="s">
        <v>2426</v>
      </c>
      <c r="L425" s="512" t="s">
        <v>2498</v>
      </c>
      <c r="M425" s="512">
        <v>12</v>
      </c>
      <c r="N425" s="512" t="s">
        <v>2511</v>
      </c>
      <c r="O425" s="512" t="s">
        <v>4283</v>
      </c>
      <c r="P425" s="512" t="s">
        <v>2513</v>
      </c>
      <c r="Q425" s="512">
        <v>11004</v>
      </c>
      <c r="R425" s="514"/>
    </row>
    <row r="426" spans="1:18" x14ac:dyDescent="0.4">
      <c r="A426" s="512" t="s">
        <v>4284</v>
      </c>
      <c r="B426" s="512" t="s">
        <v>4285</v>
      </c>
      <c r="C426" s="512" t="s">
        <v>1767</v>
      </c>
      <c r="D426" s="512" t="s">
        <v>4286</v>
      </c>
      <c r="E426" s="512">
        <v>7</v>
      </c>
      <c r="F426" s="512" t="s">
        <v>2445</v>
      </c>
      <c r="G426" s="512" t="s">
        <v>2446</v>
      </c>
      <c r="H426" s="513">
        <v>40</v>
      </c>
      <c r="I426" s="512" t="s">
        <v>1301</v>
      </c>
      <c r="J426" s="513" t="s">
        <v>2683</v>
      </c>
      <c r="K426" s="512" t="s">
        <v>2426</v>
      </c>
      <c r="L426" s="512" t="s">
        <v>2448</v>
      </c>
      <c r="M426" s="512">
        <v>5</v>
      </c>
      <c r="N426" s="512" t="s">
        <v>2475</v>
      </c>
      <c r="O426" s="512" t="s">
        <v>4287</v>
      </c>
      <c r="P426" s="512" t="s">
        <v>2477</v>
      </c>
      <c r="Q426" s="512">
        <v>11005</v>
      </c>
      <c r="R426" s="514"/>
    </row>
    <row r="427" spans="1:18" x14ac:dyDescent="0.4">
      <c r="A427" s="512" t="s">
        <v>4288</v>
      </c>
      <c r="B427" s="512" t="s">
        <v>4289</v>
      </c>
      <c r="C427" s="512" t="s">
        <v>1768</v>
      </c>
      <c r="D427" s="512" t="s">
        <v>4290</v>
      </c>
      <c r="E427" s="512">
        <v>7</v>
      </c>
      <c r="F427" s="512" t="s">
        <v>2445</v>
      </c>
      <c r="G427" s="512" t="s">
        <v>2446</v>
      </c>
      <c r="H427" s="513">
        <v>40</v>
      </c>
      <c r="I427" s="512" t="s">
        <v>1301</v>
      </c>
      <c r="J427" s="513" t="s">
        <v>2505</v>
      </c>
      <c r="K427" s="512" t="s">
        <v>2426</v>
      </c>
      <c r="L427" s="512" t="s">
        <v>2448</v>
      </c>
      <c r="M427" s="512">
        <v>5</v>
      </c>
      <c r="N427" s="512" t="s">
        <v>2449</v>
      </c>
      <c r="O427" s="512" t="s">
        <v>4291</v>
      </c>
      <c r="P427" s="512" t="s">
        <v>2477</v>
      </c>
      <c r="Q427" s="512">
        <v>11006</v>
      </c>
      <c r="R427" s="514"/>
    </row>
    <row r="428" spans="1:18" x14ac:dyDescent="0.4">
      <c r="A428" s="512" t="s">
        <v>4292</v>
      </c>
      <c r="B428" s="512" t="s">
        <v>4293</v>
      </c>
      <c r="C428" s="512" t="s">
        <v>1769</v>
      </c>
      <c r="D428" s="512" t="s">
        <v>4294</v>
      </c>
      <c r="E428" s="512">
        <v>7</v>
      </c>
      <c r="F428" s="512" t="s">
        <v>2445</v>
      </c>
      <c r="G428" s="512" t="s">
        <v>2446</v>
      </c>
      <c r="H428" s="513">
        <v>40</v>
      </c>
      <c r="I428" s="512" t="s">
        <v>1301</v>
      </c>
      <c r="J428" s="513" t="s">
        <v>2546</v>
      </c>
      <c r="K428" s="512" t="s">
        <v>2426</v>
      </c>
      <c r="L428" s="512" t="s">
        <v>2448</v>
      </c>
      <c r="M428" s="512">
        <v>6</v>
      </c>
      <c r="N428" s="512" t="s">
        <v>2464</v>
      </c>
      <c r="O428" s="512" t="s">
        <v>4295</v>
      </c>
      <c r="P428" s="512" t="s">
        <v>2451</v>
      </c>
      <c r="Q428" s="512">
        <v>11007</v>
      </c>
      <c r="R428" s="514"/>
    </row>
    <row r="429" spans="1:18" x14ac:dyDescent="0.4">
      <c r="A429" s="512" t="s">
        <v>4296</v>
      </c>
      <c r="B429" s="512" t="s">
        <v>4297</v>
      </c>
      <c r="C429" s="512" t="s">
        <v>1770</v>
      </c>
      <c r="D429" s="512" t="s">
        <v>4298</v>
      </c>
      <c r="E429" s="512">
        <v>7</v>
      </c>
      <c r="F429" s="512" t="s">
        <v>2445</v>
      </c>
      <c r="G429" s="512" t="s">
        <v>2446</v>
      </c>
      <c r="H429" s="513">
        <v>40</v>
      </c>
      <c r="I429" s="512" t="s">
        <v>1301</v>
      </c>
      <c r="J429" s="513" t="s">
        <v>3177</v>
      </c>
      <c r="K429" s="512" t="s">
        <v>2426</v>
      </c>
      <c r="L429" s="512" t="s">
        <v>2448</v>
      </c>
      <c r="M429" s="512">
        <v>10</v>
      </c>
      <c r="N429" s="512" t="s">
        <v>2464</v>
      </c>
      <c r="O429" s="512" t="s">
        <v>4299</v>
      </c>
      <c r="P429" s="512" t="s">
        <v>2459</v>
      </c>
      <c r="Q429" s="512">
        <v>11008</v>
      </c>
      <c r="R429" s="514"/>
    </row>
    <row r="430" spans="1:18" x14ac:dyDescent="0.4">
      <c r="A430" s="512" t="s">
        <v>4300</v>
      </c>
      <c r="B430" s="512" t="s">
        <v>4301</v>
      </c>
      <c r="C430" s="512" t="s">
        <v>1771</v>
      </c>
      <c r="D430" s="512" t="s">
        <v>4302</v>
      </c>
      <c r="E430" s="512">
        <v>7</v>
      </c>
      <c r="F430" s="512" t="s">
        <v>2445</v>
      </c>
      <c r="G430" s="512" t="s">
        <v>2446</v>
      </c>
      <c r="H430" s="513">
        <v>40</v>
      </c>
      <c r="I430" s="512" t="s">
        <v>1301</v>
      </c>
      <c r="J430" s="513" t="s">
        <v>2463</v>
      </c>
      <c r="K430" s="512" t="s">
        <v>2426</v>
      </c>
      <c r="L430" s="512" t="s">
        <v>2448</v>
      </c>
      <c r="M430" s="512">
        <v>10</v>
      </c>
      <c r="N430" s="512" t="s">
        <v>2464</v>
      </c>
      <c r="O430" s="512" t="s">
        <v>4303</v>
      </c>
      <c r="P430" s="512" t="s">
        <v>2459</v>
      </c>
      <c r="Q430" s="512">
        <v>11009</v>
      </c>
      <c r="R430" s="514"/>
    </row>
    <row r="431" spans="1:18" x14ac:dyDescent="0.4">
      <c r="A431" s="512" t="s">
        <v>4304</v>
      </c>
      <c r="B431" s="512" t="s">
        <v>4305</v>
      </c>
      <c r="C431" s="512" t="s">
        <v>1772</v>
      </c>
      <c r="D431" s="512" t="s">
        <v>4306</v>
      </c>
      <c r="E431" s="512">
        <v>7</v>
      </c>
      <c r="F431" s="512" t="s">
        <v>2445</v>
      </c>
      <c r="G431" s="512" t="s">
        <v>2446</v>
      </c>
      <c r="H431" s="513">
        <v>40</v>
      </c>
      <c r="I431" s="512" t="s">
        <v>1301</v>
      </c>
      <c r="J431" s="513" t="s">
        <v>2683</v>
      </c>
      <c r="K431" s="512" t="s">
        <v>2426</v>
      </c>
      <c r="L431" s="512" t="s">
        <v>2448</v>
      </c>
      <c r="M431" s="512">
        <v>6</v>
      </c>
      <c r="N431" s="512" t="s">
        <v>2449</v>
      </c>
      <c r="O431" s="512" t="s">
        <v>4307</v>
      </c>
      <c r="P431" s="512" t="s">
        <v>2451</v>
      </c>
      <c r="Q431" s="512">
        <v>11010</v>
      </c>
      <c r="R431" s="514"/>
    </row>
    <row r="432" spans="1:18" x14ac:dyDescent="0.4">
      <c r="A432" s="512" t="s">
        <v>4308</v>
      </c>
      <c r="B432" s="512" t="s">
        <v>4309</v>
      </c>
      <c r="C432" s="512" t="s">
        <v>1773</v>
      </c>
      <c r="D432" s="512" t="s">
        <v>4310</v>
      </c>
      <c r="E432" s="512">
        <v>7</v>
      </c>
      <c r="F432" s="512" t="s">
        <v>2445</v>
      </c>
      <c r="G432" s="512" t="s">
        <v>2446</v>
      </c>
      <c r="H432" s="513">
        <v>40</v>
      </c>
      <c r="I432" s="512" t="s">
        <v>1301</v>
      </c>
      <c r="J432" s="513" t="s">
        <v>2546</v>
      </c>
      <c r="K432" s="512" t="s">
        <v>2426</v>
      </c>
      <c r="L432" s="512" t="s">
        <v>2448</v>
      </c>
      <c r="M432" s="512">
        <v>5</v>
      </c>
      <c r="N432" s="512" t="s">
        <v>2449</v>
      </c>
      <c r="O432" s="512" t="s">
        <v>4311</v>
      </c>
      <c r="P432" s="512" t="s">
        <v>2477</v>
      </c>
      <c r="Q432" s="512">
        <v>11011</v>
      </c>
      <c r="R432" s="514"/>
    </row>
    <row r="433" spans="1:18" x14ac:dyDescent="0.4">
      <c r="A433" s="512" t="s">
        <v>4312</v>
      </c>
      <c r="B433" s="512" t="s">
        <v>4313</v>
      </c>
      <c r="C433" s="512" t="s">
        <v>1774</v>
      </c>
      <c r="D433" s="512" t="s">
        <v>4314</v>
      </c>
      <c r="E433" s="512">
        <v>7</v>
      </c>
      <c r="F433" s="512" t="s">
        <v>2445</v>
      </c>
      <c r="G433" s="512" t="s">
        <v>2446</v>
      </c>
      <c r="H433" s="513">
        <v>40</v>
      </c>
      <c r="I433" s="512" t="s">
        <v>1301</v>
      </c>
      <c r="J433" s="513" t="s">
        <v>2505</v>
      </c>
      <c r="K433" s="512" t="s">
        <v>2426</v>
      </c>
      <c r="L433" s="512" t="s">
        <v>2448</v>
      </c>
      <c r="M433" s="512">
        <v>5</v>
      </c>
      <c r="N433" s="512" t="s">
        <v>2475</v>
      </c>
      <c r="O433" s="512" t="s">
        <v>4315</v>
      </c>
      <c r="P433" s="512" t="s">
        <v>2477</v>
      </c>
      <c r="Q433" s="512">
        <v>11012</v>
      </c>
      <c r="R433" s="514"/>
    </row>
    <row r="434" spans="1:18" x14ac:dyDescent="0.4">
      <c r="A434" s="512" t="s">
        <v>4316</v>
      </c>
      <c r="B434" s="512" t="s">
        <v>4317</v>
      </c>
      <c r="C434" s="512" t="s">
        <v>1775</v>
      </c>
      <c r="D434" s="512" t="s">
        <v>4318</v>
      </c>
      <c r="E434" s="512">
        <v>7</v>
      </c>
      <c r="F434" s="512" t="s">
        <v>2445</v>
      </c>
      <c r="G434" s="512" t="s">
        <v>2446</v>
      </c>
      <c r="H434" s="513">
        <v>40</v>
      </c>
      <c r="I434" s="512" t="s">
        <v>1301</v>
      </c>
      <c r="J434" s="513" t="s">
        <v>4015</v>
      </c>
      <c r="K434" s="512" t="s">
        <v>2426</v>
      </c>
      <c r="L434" s="512" t="s">
        <v>2498</v>
      </c>
      <c r="M434" s="512">
        <v>13</v>
      </c>
      <c r="N434" s="512" t="s">
        <v>2499</v>
      </c>
      <c r="O434" s="512" t="s">
        <v>4319</v>
      </c>
      <c r="P434" s="512" t="s">
        <v>2501</v>
      </c>
      <c r="Q434" s="512">
        <v>11445</v>
      </c>
      <c r="R434" s="514"/>
    </row>
    <row r="435" spans="1:18" x14ac:dyDescent="0.4">
      <c r="A435" s="512" t="s">
        <v>4320</v>
      </c>
      <c r="B435" s="512" t="s">
        <v>4321</v>
      </c>
      <c r="C435" s="512" t="s">
        <v>1776</v>
      </c>
      <c r="D435" s="512" t="s">
        <v>4322</v>
      </c>
      <c r="E435" s="512">
        <v>7</v>
      </c>
      <c r="F435" s="512" t="s">
        <v>2434</v>
      </c>
      <c r="G435" s="512" t="s">
        <v>2435</v>
      </c>
      <c r="H435" s="513">
        <v>40</v>
      </c>
      <c r="I435" s="512" t="s">
        <v>1301</v>
      </c>
      <c r="J435" s="513" t="s">
        <v>3073</v>
      </c>
      <c r="K435" s="512" t="s">
        <v>2426</v>
      </c>
      <c r="L435" s="512" t="s">
        <v>2438</v>
      </c>
      <c r="M435" s="512">
        <v>14</v>
      </c>
      <c r="N435" s="512" t="s">
        <v>2482</v>
      </c>
      <c r="O435" s="512" t="s">
        <v>4323</v>
      </c>
      <c r="P435" s="512" t="s">
        <v>3415</v>
      </c>
      <c r="Q435" s="512">
        <v>12275</v>
      </c>
      <c r="R435" s="514"/>
    </row>
    <row r="436" spans="1:18" x14ac:dyDescent="0.4">
      <c r="A436" s="512" t="s">
        <v>4324</v>
      </c>
      <c r="B436" s="512" t="s">
        <v>4325</v>
      </c>
      <c r="C436" s="512" t="s">
        <v>1777</v>
      </c>
      <c r="D436" s="512" t="s">
        <v>4326</v>
      </c>
      <c r="E436" s="512">
        <v>7</v>
      </c>
      <c r="F436" s="512" t="s">
        <v>2445</v>
      </c>
      <c r="G436" s="512" t="s">
        <v>2446</v>
      </c>
      <c r="H436" s="513">
        <v>40</v>
      </c>
      <c r="I436" s="512" t="s">
        <v>1301</v>
      </c>
      <c r="J436" s="513" t="s">
        <v>2505</v>
      </c>
      <c r="K436" s="512" t="s">
        <v>2426</v>
      </c>
      <c r="L436" s="512" t="s">
        <v>2448</v>
      </c>
      <c r="M436" s="512">
        <v>5</v>
      </c>
      <c r="N436" s="512" t="s">
        <v>2449</v>
      </c>
      <c r="O436" s="512" t="s">
        <v>4327</v>
      </c>
      <c r="P436" s="512" t="s">
        <v>2477</v>
      </c>
      <c r="Q436" s="512">
        <v>14132</v>
      </c>
      <c r="R436" s="514"/>
    </row>
    <row r="437" spans="1:18" x14ac:dyDescent="0.4">
      <c r="A437" s="512" t="s">
        <v>4328</v>
      </c>
      <c r="B437" s="512" t="s">
        <v>4329</v>
      </c>
      <c r="C437" s="512" t="s">
        <v>2244</v>
      </c>
      <c r="D437" s="512" t="s">
        <v>4330</v>
      </c>
      <c r="E437" s="512">
        <v>7</v>
      </c>
      <c r="F437" s="512" t="s">
        <v>2445</v>
      </c>
      <c r="G437" s="512" t="s">
        <v>2446</v>
      </c>
      <c r="H437" s="513">
        <v>40</v>
      </c>
      <c r="I437" s="512" t="s">
        <v>1301</v>
      </c>
      <c r="J437" s="513" t="s">
        <v>2604</v>
      </c>
      <c r="K437" s="512" t="s">
        <v>2426</v>
      </c>
      <c r="L437" s="512" t="s">
        <v>2565</v>
      </c>
      <c r="M437" s="512">
        <v>3</v>
      </c>
      <c r="N437" s="512" t="s">
        <v>2605</v>
      </c>
      <c r="O437" s="512" t="s">
        <v>4331</v>
      </c>
      <c r="P437" s="512" t="s">
        <v>3153</v>
      </c>
      <c r="Q437" s="512">
        <v>77649</v>
      </c>
      <c r="R437" s="514"/>
    </row>
    <row r="438" spans="1:18" x14ac:dyDescent="0.4">
      <c r="A438" s="512" t="s">
        <v>4332</v>
      </c>
      <c r="B438" s="512" t="s">
        <v>4333</v>
      </c>
      <c r="C438" s="512" t="s">
        <v>2245</v>
      </c>
      <c r="D438" s="512" t="s">
        <v>4334</v>
      </c>
      <c r="E438" s="512">
        <v>7</v>
      </c>
      <c r="F438" s="512" t="s">
        <v>2445</v>
      </c>
      <c r="G438" s="512" t="s">
        <v>2446</v>
      </c>
      <c r="H438" s="513">
        <v>40</v>
      </c>
      <c r="I438" s="512" t="s">
        <v>1301</v>
      </c>
      <c r="J438" s="513" t="s">
        <v>2604</v>
      </c>
      <c r="K438" s="512" t="s">
        <v>2426</v>
      </c>
      <c r="L438" s="512" t="s">
        <v>2565</v>
      </c>
      <c r="M438" s="512">
        <v>2</v>
      </c>
      <c r="N438" s="512" t="s">
        <v>2605</v>
      </c>
      <c r="O438" s="512" t="s">
        <v>4335</v>
      </c>
      <c r="P438" s="512" t="s">
        <v>2568</v>
      </c>
      <c r="Q438" s="512">
        <v>77650</v>
      </c>
      <c r="R438" s="514"/>
    </row>
    <row r="439" spans="1:18" x14ac:dyDescent="0.4">
      <c r="A439" s="512" t="s">
        <v>4336</v>
      </c>
      <c r="B439" s="512" t="s">
        <v>4337</v>
      </c>
      <c r="C439" s="512" t="s">
        <v>2246</v>
      </c>
      <c r="D439" s="512" t="s">
        <v>4338</v>
      </c>
      <c r="E439" s="512">
        <v>7</v>
      </c>
      <c r="F439" s="512" t="s">
        <v>2445</v>
      </c>
      <c r="G439" s="512" t="s">
        <v>2446</v>
      </c>
      <c r="H439" s="513">
        <v>40</v>
      </c>
      <c r="I439" s="512" t="s">
        <v>1301</v>
      </c>
      <c r="J439" s="513" t="s">
        <v>2604</v>
      </c>
      <c r="K439" s="512" t="s">
        <v>2426</v>
      </c>
      <c r="L439" s="512" t="s">
        <v>2565</v>
      </c>
      <c r="M439" s="512">
        <v>3</v>
      </c>
      <c r="N439" s="512" t="s">
        <v>2761</v>
      </c>
      <c r="O439" s="512" t="s">
        <v>4339</v>
      </c>
      <c r="P439" s="512" t="s">
        <v>3153</v>
      </c>
      <c r="Q439" s="512">
        <v>77651</v>
      </c>
      <c r="R439" s="514"/>
    </row>
    <row r="440" spans="1:18" x14ac:dyDescent="0.4">
      <c r="A440" s="512" t="s">
        <v>4340</v>
      </c>
      <c r="B440" s="512" t="s">
        <v>4341</v>
      </c>
      <c r="C440" s="512" t="s">
        <v>2247</v>
      </c>
      <c r="D440" s="512" t="s">
        <v>4342</v>
      </c>
      <c r="E440" s="512">
        <v>7</v>
      </c>
      <c r="F440" s="512" t="s">
        <v>2445</v>
      </c>
      <c r="G440" s="512" t="s">
        <v>2446</v>
      </c>
      <c r="H440" s="513">
        <v>40</v>
      </c>
      <c r="I440" s="512" t="s">
        <v>1301</v>
      </c>
      <c r="J440" s="513" t="s">
        <v>2604</v>
      </c>
      <c r="K440" s="512" t="s">
        <v>2426</v>
      </c>
      <c r="L440" s="512" t="s">
        <v>2565</v>
      </c>
      <c r="M440" s="512">
        <v>3</v>
      </c>
      <c r="N440" s="512" t="s">
        <v>2761</v>
      </c>
      <c r="O440" s="512" t="s">
        <v>4343</v>
      </c>
      <c r="P440" s="512" t="s">
        <v>3153</v>
      </c>
      <c r="Q440" s="512">
        <v>77652</v>
      </c>
      <c r="R440" s="514"/>
    </row>
    <row r="441" spans="1:18" x14ac:dyDescent="0.4">
      <c r="A441" s="512" t="s">
        <v>4344</v>
      </c>
      <c r="B441" s="512" t="s">
        <v>4345</v>
      </c>
      <c r="C441" s="512" t="s">
        <v>1778</v>
      </c>
      <c r="D441" s="512" t="s">
        <v>1302</v>
      </c>
      <c r="E441" s="512">
        <v>7</v>
      </c>
      <c r="F441" s="512" t="s">
        <v>2434</v>
      </c>
      <c r="G441" s="512" t="s">
        <v>2435</v>
      </c>
      <c r="H441" s="513">
        <v>44</v>
      </c>
      <c r="I441" s="512" t="s">
        <v>1302</v>
      </c>
      <c r="J441" s="513" t="s">
        <v>4346</v>
      </c>
      <c r="K441" s="512" t="s">
        <v>2437</v>
      </c>
      <c r="L441" s="512" t="s">
        <v>2426</v>
      </c>
      <c r="M441" s="512">
        <v>17</v>
      </c>
      <c r="N441" s="512" t="s">
        <v>2572</v>
      </c>
      <c r="O441" s="512" t="s">
        <v>4347</v>
      </c>
      <c r="P441" s="512" t="s">
        <v>2574</v>
      </c>
      <c r="Q441" s="512">
        <v>10707</v>
      </c>
      <c r="R441" s="514"/>
    </row>
    <row r="442" spans="1:18" x14ac:dyDescent="0.4">
      <c r="A442" s="512" t="s">
        <v>4348</v>
      </c>
      <c r="B442" s="512" t="s">
        <v>4349</v>
      </c>
      <c r="C442" s="512" t="s">
        <v>1779</v>
      </c>
      <c r="D442" s="512" t="s">
        <v>4350</v>
      </c>
      <c r="E442" s="512">
        <v>7</v>
      </c>
      <c r="F442" s="512" t="s">
        <v>2445</v>
      </c>
      <c r="G442" s="512" t="s">
        <v>2446</v>
      </c>
      <c r="H442" s="513">
        <v>44</v>
      </c>
      <c r="I442" s="512" t="s">
        <v>1302</v>
      </c>
      <c r="J442" s="513" t="s">
        <v>2492</v>
      </c>
      <c r="K442" s="512" t="s">
        <v>2437</v>
      </c>
      <c r="L442" s="512" t="s">
        <v>2448</v>
      </c>
      <c r="M442" s="512">
        <v>5</v>
      </c>
      <c r="N442" s="512" t="s">
        <v>2475</v>
      </c>
      <c r="O442" s="512" t="s">
        <v>4351</v>
      </c>
      <c r="P442" s="512" t="s">
        <v>2477</v>
      </c>
      <c r="Q442" s="512">
        <v>11051</v>
      </c>
      <c r="R442" s="514"/>
    </row>
    <row r="443" spans="1:18" x14ac:dyDescent="0.4">
      <c r="A443" s="512" t="s">
        <v>4352</v>
      </c>
      <c r="B443" s="512" t="s">
        <v>4353</v>
      </c>
      <c r="C443" s="512" t="s">
        <v>1780</v>
      </c>
      <c r="D443" s="512" t="s">
        <v>4354</v>
      </c>
      <c r="E443" s="512">
        <v>7</v>
      </c>
      <c r="F443" s="512" t="s">
        <v>2445</v>
      </c>
      <c r="G443" s="512" t="s">
        <v>2446</v>
      </c>
      <c r="H443" s="513">
        <v>44</v>
      </c>
      <c r="I443" s="512" t="s">
        <v>1302</v>
      </c>
      <c r="J443" s="513" t="s">
        <v>4355</v>
      </c>
      <c r="K443" s="512" t="s">
        <v>2437</v>
      </c>
      <c r="L443" s="512" t="s">
        <v>2456</v>
      </c>
      <c r="M443" s="512">
        <v>10</v>
      </c>
      <c r="N443" s="512" t="s">
        <v>2817</v>
      </c>
      <c r="O443" s="512" t="s">
        <v>4356</v>
      </c>
      <c r="P443" s="512" t="s">
        <v>2459</v>
      </c>
      <c r="Q443" s="512">
        <v>11052</v>
      </c>
      <c r="R443" s="514"/>
    </row>
    <row r="444" spans="1:18" x14ac:dyDescent="0.4">
      <c r="A444" s="512" t="s">
        <v>4357</v>
      </c>
      <c r="B444" s="512" t="s">
        <v>4358</v>
      </c>
      <c r="C444" s="512" t="s">
        <v>1781</v>
      </c>
      <c r="D444" s="512" t="s">
        <v>4359</v>
      </c>
      <c r="E444" s="512">
        <v>7</v>
      </c>
      <c r="F444" s="512" t="s">
        <v>2445</v>
      </c>
      <c r="G444" s="512" t="s">
        <v>2446</v>
      </c>
      <c r="H444" s="513">
        <v>44</v>
      </c>
      <c r="I444" s="512" t="s">
        <v>1302</v>
      </c>
      <c r="J444" s="513" t="s">
        <v>2463</v>
      </c>
      <c r="K444" s="512" t="s">
        <v>2437</v>
      </c>
      <c r="L444" s="512" t="s">
        <v>2448</v>
      </c>
      <c r="M444" s="512">
        <v>6</v>
      </c>
      <c r="N444" s="512" t="s">
        <v>2464</v>
      </c>
      <c r="O444" s="512" t="s">
        <v>4360</v>
      </c>
      <c r="P444" s="512" t="s">
        <v>2451</v>
      </c>
      <c r="Q444" s="512">
        <v>11053</v>
      </c>
      <c r="R444" s="514"/>
    </row>
    <row r="445" spans="1:18" x14ac:dyDescent="0.4">
      <c r="A445" s="512" t="s">
        <v>4361</v>
      </c>
      <c r="B445" s="512" t="s">
        <v>4362</v>
      </c>
      <c r="C445" s="512" t="s">
        <v>1782</v>
      </c>
      <c r="D445" s="512" t="s">
        <v>4363</v>
      </c>
      <c r="E445" s="512">
        <v>7</v>
      </c>
      <c r="F445" s="512" t="s">
        <v>2445</v>
      </c>
      <c r="G445" s="512" t="s">
        <v>2446</v>
      </c>
      <c r="H445" s="513">
        <v>44</v>
      </c>
      <c r="I445" s="512" t="s">
        <v>1302</v>
      </c>
      <c r="J445" s="513" t="s">
        <v>4364</v>
      </c>
      <c r="K445" s="512" t="s">
        <v>2437</v>
      </c>
      <c r="L445" s="512" t="s">
        <v>2448</v>
      </c>
      <c r="M445" s="512">
        <v>6</v>
      </c>
      <c r="N445" s="512" t="s">
        <v>2464</v>
      </c>
      <c r="O445" s="512" t="s">
        <v>4365</v>
      </c>
      <c r="P445" s="512" t="s">
        <v>2451</v>
      </c>
      <c r="Q445" s="512">
        <v>11054</v>
      </c>
      <c r="R445" s="514"/>
    </row>
    <row r="446" spans="1:18" x14ac:dyDescent="0.4">
      <c r="A446" s="512" t="s">
        <v>4366</v>
      </c>
      <c r="B446" s="512" t="s">
        <v>4367</v>
      </c>
      <c r="C446" s="512" t="s">
        <v>1783</v>
      </c>
      <c r="D446" s="512" t="s">
        <v>4368</v>
      </c>
      <c r="E446" s="512">
        <v>7</v>
      </c>
      <c r="F446" s="512" t="s">
        <v>2445</v>
      </c>
      <c r="G446" s="512" t="s">
        <v>2446</v>
      </c>
      <c r="H446" s="513">
        <v>44</v>
      </c>
      <c r="I446" s="512" t="s">
        <v>1302</v>
      </c>
      <c r="J446" s="513" t="s">
        <v>3270</v>
      </c>
      <c r="K446" s="512" t="s">
        <v>2437</v>
      </c>
      <c r="L446" s="512" t="s">
        <v>2498</v>
      </c>
      <c r="M446" s="512">
        <v>12</v>
      </c>
      <c r="N446" s="512" t="s">
        <v>2511</v>
      </c>
      <c r="O446" s="512" t="s">
        <v>4369</v>
      </c>
      <c r="P446" s="512" t="s">
        <v>2513</v>
      </c>
      <c r="Q446" s="512">
        <v>11055</v>
      </c>
      <c r="R446" s="514"/>
    </row>
    <row r="447" spans="1:18" x14ac:dyDescent="0.4">
      <c r="A447" s="512" t="s">
        <v>4370</v>
      </c>
      <c r="B447" s="512" t="s">
        <v>4371</v>
      </c>
      <c r="C447" s="512" t="s">
        <v>1784</v>
      </c>
      <c r="D447" s="512" t="s">
        <v>4372</v>
      </c>
      <c r="E447" s="512">
        <v>7</v>
      </c>
      <c r="F447" s="512" t="s">
        <v>2445</v>
      </c>
      <c r="G447" s="512" t="s">
        <v>2446</v>
      </c>
      <c r="H447" s="513">
        <v>44</v>
      </c>
      <c r="I447" s="512" t="s">
        <v>1302</v>
      </c>
      <c r="J447" s="513" t="s">
        <v>3135</v>
      </c>
      <c r="K447" s="512" t="s">
        <v>2437</v>
      </c>
      <c r="L447" s="512" t="s">
        <v>2448</v>
      </c>
      <c r="M447" s="512">
        <v>6</v>
      </c>
      <c r="N447" s="512" t="s">
        <v>2464</v>
      </c>
      <c r="O447" s="512" t="s">
        <v>4373</v>
      </c>
      <c r="P447" s="512" t="s">
        <v>2451</v>
      </c>
      <c r="Q447" s="512">
        <v>11056</v>
      </c>
      <c r="R447" s="514"/>
    </row>
    <row r="448" spans="1:18" x14ac:dyDescent="0.4">
      <c r="A448" s="512" t="s">
        <v>4374</v>
      </c>
      <c r="B448" s="512" t="s">
        <v>4375</v>
      </c>
      <c r="C448" s="512" t="s">
        <v>1785</v>
      </c>
      <c r="D448" s="512" t="s">
        <v>4376</v>
      </c>
      <c r="E448" s="512">
        <v>7</v>
      </c>
      <c r="F448" s="512" t="s">
        <v>2445</v>
      </c>
      <c r="G448" s="512" t="s">
        <v>2446</v>
      </c>
      <c r="H448" s="513">
        <v>44</v>
      </c>
      <c r="I448" s="512" t="s">
        <v>1302</v>
      </c>
      <c r="J448" s="513" t="s">
        <v>4377</v>
      </c>
      <c r="K448" s="512" t="s">
        <v>2437</v>
      </c>
      <c r="L448" s="512" t="s">
        <v>2498</v>
      </c>
      <c r="M448" s="512">
        <v>13</v>
      </c>
      <c r="N448" s="512" t="s">
        <v>2499</v>
      </c>
      <c r="O448" s="512" t="s">
        <v>4378</v>
      </c>
      <c r="P448" s="512" t="s">
        <v>2501</v>
      </c>
      <c r="Q448" s="512">
        <v>11057</v>
      </c>
      <c r="R448" s="514"/>
    </row>
    <row r="449" spans="1:18" x14ac:dyDescent="0.4">
      <c r="A449" s="512" t="s">
        <v>4379</v>
      </c>
      <c r="B449" s="512" t="s">
        <v>4380</v>
      </c>
      <c r="C449" s="512" t="s">
        <v>1786</v>
      </c>
      <c r="D449" s="512" t="s">
        <v>4381</v>
      </c>
      <c r="E449" s="512">
        <v>7</v>
      </c>
      <c r="F449" s="512" t="s">
        <v>2445</v>
      </c>
      <c r="G449" s="512" t="s">
        <v>2446</v>
      </c>
      <c r="H449" s="513">
        <v>44</v>
      </c>
      <c r="I449" s="512" t="s">
        <v>1302</v>
      </c>
      <c r="J449" s="513" t="s">
        <v>4382</v>
      </c>
      <c r="K449" s="512" t="s">
        <v>2437</v>
      </c>
      <c r="L449" s="512" t="s">
        <v>2456</v>
      </c>
      <c r="M449" s="512">
        <v>10</v>
      </c>
      <c r="N449" s="512" t="s">
        <v>2817</v>
      </c>
      <c r="O449" s="512" t="s">
        <v>4383</v>
      </c>
      <c r="P449" s="512" t="s">
        <v>2459</v>
      </c>
      <c r="Q449" s="512">
        <v>11058</v>
      </c>
      <c r="R449" s="514"/>
    </row>
    <row r="450" spans="1:18" x14ac:dyDescent="0.4">
      <c r="A450" s="512" t="s">
        <v>4384</v>
      </c>
      <c r="B450" s="512" t="s">
        <v>4385</v>
      </c>
      <c r="C450" s="512" t="s">
        <v>1787</v>
      </c>
      <c r="D450" s="512" t="s">
        <v>4386</v>
      </c>
      <c r="E450" s="512">
        <v>7</v>
      </c>
      <c r="F450" s="512" t="s">
        <v>2445</v>
      </c>
      <c r="G450" s="512" t="s">
        <v>2446</v>
      </c>
      <c r="H450" s="513">
        <v>44</v>
      </c>
      <c r="I450" s="512" t="s">
        <v>1302</v>
      </c>
      <c r="J450" s="513" t="s">
        <v>2505</v>
      </c>
      <c r="K450" s="512" t="s">
        <v>2437</v>
      </c>
      <c r="L450" s="512" t="s">
        <v>2448</v>
      </c>
      <c r="M450" s="512">
        <v>5</v>
      </c>
      <c r="N450" s="512" t="s">
        <v>2449</v>
      </c>
      <c r="O450" s="512" t="s">
        <v>4387</v>
      </c>
      <c r="P450" s="512" t="s">
        <v>2477</v>
      </c>
      <c r="Q450" s="512">
        <v>11059</v>
      </c>
      <c r="R450" s="514"/>
    </row>
    <row r="451" spans="1:18" x14ac:dyDescent="0.4">
      <c r="A451" s="512" t="s">
        <v>4388</v>
      </c>
      <c r="B451" s="512" t="s">
        <v>4389</v>
      </c>
      <c r="C451" s="512" t="s">
        <v>1788</v>
      </c>
      <c r="D451" s="512" t="s">
        <v>4390</v>
      </c>
      <c r="E451" s="512">
        <v>7</v>
      </c>
      <c r="F451" s="512" t="s">
        <v>2445</v>
      </c>
      <c r="G451" s="512" t="s">
        <v>2446</v>
      </c>
      <c r="H451" s="513">
        <v>44</v>
      </c>
      <c r="I451" s="512" t="s">
        <v>1302</v>
      </c>
      <c r="J451" s="513" t="s">
        <v>2474</v>
      </c>
      <c r="K451" s="512" t="s">
        <v>2437</v>
      </c>
      <c r="L451" s="512" t="s">
        <v>2448</v>
      </c>
      <c r="M451" s="512">
        <v>5</v>
      </c>
      <c r="N451" s="512" t="s">
        <v>2449</v>
      </c>
      <c r="O451" s="512" t="s">
        <v>4391</v>
      </c>
      <c r="P451" s="512" t="s">
        <v>2477</v>
      </c>
      <c r="Q451" s="512">
        <v>11060</v>
      </c>
      <c r="R451" s="514"/>
    </row>
    <row r="452" spans="1:18" x14ac:dyDescent="0.4">
      <c r="A452" s="512" t="s">
        <v>4392</v>
      </c>
      <c r="B452" s="512" t="s">
        <v>4393</v>
      </c>
      <c r="C452" s="512" t="s">
        <v>2248</v>
      </c>
      <c r="D452" s="512" t="s">
        <v>4394</v>
      </c>
      <c r="E452" s="512">
        <v>7</v>
      </c>
      <c r="F452" s="512" t="s">
        <v>2445</v>
      </c>
      <c r="G452" s="512" t="s">
        <v>2446</v>
      </c>
      <c r="H452" s="513">
        <v>44</v>
      </c>
      <c r="I452" s="512" t="s">
        <v>1302</v>
      </c>
      <c r="J452" s="513" t="s">
        <v>2604</v>
      </c>
      <c r="K452" s="512" t="s">
        <v>2426</v>
      </c>
      <c r="L452" s="512" t="s">
        <v>2565</v>
      </c>
      <c r="M452" s="512">
        <v>4</v>
      </c>
      <c r="N452" s="512" t="s">
        <v>2761</v>
      </c>
      <c r="O452" s="512" t="s">
        <v>4395</v>
      </c>
      <c r="P452" s="512" t="s">
        <v>2993</v>
      </c>
      <c r="Q452" s="512">
        <v>24704</v>
      </c>
      <c r="R452" s="514"/>
    </row>
    <row r="453" spans="1:18" x14ac:dyDescent="0.4">
      <c r="A453" s="512" t="s">
        <v>4396</v>
      </c>
      <c r="B453" s="512" t="s">
        <v>4397</v>
      </c>
      <c r="C453" s="512" t="s">
        <v>2249</v>
      </c>
      <c r="D453" s="512" t="s">
        <v>4398</v>
      </c>
      <c r="E453" s="512">
        <v>7</v>
      </c>
      <c r="F453" s="512" t="s">
        <v>2445</v>
      </c>
      <c r="G453" s="512" t="s">
        <v>2446</v>
      </c>
      <c r="H453" s="513">
        <v>44</v>
      </c>
      <c r="I453" s="512" t="s">
        <v>1302</v>
      </c>
      <c r="J453" s="513" t="s">
        <v>2604</v>
      </c>
      <c r="K453" s="512" t="s">
        <v>2426</v>
      </c>
      <c r="L453" s="512" t="s">
        <v>2565</v>
      </c>
      <c r="M453" s="512">
        <v>3</v>
      </c>
      <c r="N453" s="512" t="s">
        <v>2605</v>
      </c>
      <c r="O453" s="512" t="s">
        <v>4399</v>
      </c>
      <c r="P453" s="512" t="s">
        <v>3153</v>
      </c>
      <c r="Q453" s="512">
        <v>28843</v>
      </c>
      <c r="R453" s="514"/>
    </row>
    <row r="454" spans="1:18" x14ac:dyDescent="0.4">
      <c r="A454" s="512" t="s">
        <v>4400</v>
      </c>
      <c r="B454" s="512" t="s">
        <v>4401</v>
      </c>
      <c r="C454" s="512" t="s">
        <v>1789</v>
      </c>
      <c r="D454" s="512" t="s">
        <v>1303</v>
      </c>
      <c r="E454" s="512">
        <v>7</v>
      </c>
      <c r="F454" s="512" t="s">
        <v>2434</v>
      </c>
      <c r="G454" s="512" t="s">
        <v>2435</v>
      </c>
      <c r="H454" s="513">
        <v>45</v>
      </c>
      <c r="I454" s="512" t="s">
        <v>1303</v>
      </c>
      <c r="J454" s="513" t="s">
        <v>4402</v>
      </c>
      <c r="K454" s="512" t="s">
        <v>2437</v>
      </c>
      <c r="L454" s="512" t="s">
        <v>2427</v>
      </c>
      <c r="M454" s="512">
        <v>19</v>
      </c>
      <c r="N454" s="512" t="s">
        <v>2610</v>
      </c>
      <c r="O454" s="512" t="s">
        <v>4403</v>
      </c>
      <c r="P454" s="512" t="s">
        <v>2612</v>
      </c>
      <c r="Q454" s="512">
        <v>10708</v>
      </c>
      <c r="R454" s="514"/>
    </row>
    <row r="455" spans="1:18" x14ac:dyDescent="0.4">
      <c r="A455" s="512" t="s">
        <v>4404</v>
      </c>
      <c r="B455" s="512" t="s">
        <v>4405</v>
      </c>
      <c r="C455" s="512" t="s">
        <v>1790</v>
      </c>
      <c r="D455" s="512" t="s">
        <v>4406</v>
      </c>
      <c r="E455" s="512">
        <v>7</v>
      </c>
      <c r="F455" s="512" t="s">
        <v>2445</v>
      </c>
      <c r="G455" s="512" t="s">
        <v>2446</v>
      </c>
      <c r="H455" s="513">
        <v>45</v>
      </c>
      <c r="I455" s="512" t="s">
        <v>1303</v>
      </c>
      <c r="J455" s="513" t="s">
        <v>4282</v>
      </c>
      <c r="K455" s="512" t="s">
        <v>2437</v>
      </c>
      <c r="L455" s="512" t="s">
        <v>2498</v>
      </c>
      <c r="M455" s="512">
        <v>12</v>
      </c>
      <c r="N455" s="512" t="s">
        <v>2511</v>
      </c>
      <c r="O455" s="512" t="s">
        <v>4407</v>
      </c>
      <c r="P455" s="512" t="s">
        <v>2513</v>
      </c>
      <c r="Q455" s="512">
        <v>11061</v>
      </c>
      <c r="R455" s="514"/>
    </row>
    <row r="456" spans="1:18" x14ac:dyDescent="0.4">
      <c r="A456" s="512" t="s">
        <v>4408</v>
      </c>
      <c r="B456" s="512" t="s">
        <v>4409</v>
      </c>
      <c r="C456" s="512" t="s">
        <v>1791</v>
      </c>
      <c r="D456" s="512" t="s">
        <v>4410</v>
      </c>
      <c r="E456" s="512">
        <v>7</v>
      </c>
      <c r="F456" s="512" t="s">
        <v>2445</v>
      </c>
      <c r="G456" s="512" t="s">
        <v>2446</v>
      </c>
      <c r="H456" s="513">
        <v>45</v>
      </c>
      <c r="I456" s="512" t="s">
        <v>1303</v>
      </c>
      <c r="J456" s="513" t="s">
        <v>2505</v>
      </c>
      <c r="K456" s="512" t="s">
        <v>2437</v>
      </c>
      <c r="L456" s="512" t="s">
        <v>2448</v>
      </c>
      <c r="M456" s="512">
        <v>6</v>
      </c>
      <c r="N456" s="512" t="s">
        <v>2449</v>
      </c>
      <c r="O456" s="512" t="s">
        <v>4411</v>
      </c>
      <c r="P456" s="512" t="s">
        <v>2451</v>
      </c>
      <c r="Q456" s="512">
        <v>11062</v>
      </c>
      <c r="R456" s="514"/>
    </row>
    <row r="457" spans="1:18" x14ac:dyDescent="0.4">
      <c r="A457" s="512" t="s">
        <v>4412</v>
      </c>
      <c r="B457" s="512" t="s">
        <v>4413</v>
      </c>
      <c r="C457" s="512" t="s">
        <v>1792</v>
      </c>
      <c r="D457" s="512" t="s">
        <v>4414</v>
      </c>
      <c r="E457" s="512">
        <v>7</v>
      </c>
      <c r="F457" s="512" t="s">
        <v>2445</v>
      </c>
      <c r="G457" s="512" t="s">
        <v>2446</v>
      </c>
      <c r="H457" s="513">
        <v>45</v>
      </c>
      <c r="I457" s="512" t="s">
        <v>1303</v>
      </c>
      <c r="J457" s="513" t="s">
        <v>2463</v>
      </c>
      <c r="K457" s="512" t="s">
        <v>2437</v>
      </c>
      <c r="L457" s="512" t="s">
        <v>2448</v>
      </c>
      <c r="M457" s="512">
        <v>6</v>
      </c>
      <c r="N457" s="512" t="s">
        <v>2464</v>
      </c>
      <c r="O457" s="512" t="s">
        <v>4415</v>
      </c>
      <c r="P457" s="512" t="s">
        <v>2451</v>
      </c>
      <c r="Q457" s="512">
        <v>11063</v>
      </c>
      <c r="R457" s="514"/>
    </row>
    <row r="458" spans="1:18" x14ac:dyDescent="0.4">
      <c r="A458" s="512" t="s">
        <v>4416</v>
      </c>
      <c r="B458" s="512" t="s">
        <v>4417</v>
      </c>
      <c r="C458" s="512" t="s">
        <v>1793</v>
      </c>
      <c r="D458" s="512" t="s">
        <v>4418</v>
      </c>
      <c r="E458" s="512">
        <v>7</v>
      </c>
      <c r="F458" s="512" t="s">
        <v>2445</v>
      </c>
      <c r="G458" s="512" t="s">
        <v>2446</v>
      </c>
      <c r="H458" s="513">
        <v>45</v>
      </c>
      <c r="I458" s="512" t="s">
        <v>1303</v>
      </c>
      <c r="J458" s="513" t="s">
        <v>2505</v>
      </c>
      <c r="K458" s="512" t="s">
        <v>2437</v>
      </c>
      <c r="L458" s="512" t="s">
        <v>2448</v>
      </c>
      <c r="M458" s="512">
        <v>6</v>
      </c>
      <c r="N458" s="512" t="s">
        <v>2464</v>
      </c>
      <c r="O458" s="512" t="s">
        <v>4419</v>
      </c>
      <c r="P458" s="512" t="s">
        <v>2451</v>
      </c>
      <c r="Q458" s="512">
        <v>11064</v>
      </c>
      <c r="R458" s="514"/>
    </row>
    <row r="459" spans="1:18" x14ac:dyDescent="0.4">
      <c r="A459" s="512" t="s">
        <v>4420</v>
      </c>
      <c r="B459" s="512" t="s">
        <v>4421</v>
      </c>
      <c r="C459" s="512" t="s">
        <v>1794</v>
      </c>
      <c r="D459" s="512" t="s">
        <v>4422</v>
      </c>
      <c r="E459" s="512">
        <v>7</v>
      </c>
      <c r="F459" s="512" t="s">
        <v>2445</v>
      </c>
      <c r="G459" s="512" t="s">
        <v>2446</v>
      </c>
      <c r="H459" s="513">
        <v>45</v>
      </c>
      <c r="I459" s="512" t="s">
        <v>1303</v>
      </c>
      <c r="J459" s="513" t="s">
        <v>3010</v>
      </c>
      <c r="K459" s="512" t="s">
        <v>2437</v>
      </c>
      <c r="L459" s="512" t="s">
        <v>2456</v>
      </c>
      <c r="M459" s="512">
        <v>10</v>
      </c>
      <c r="N459" s="512" t="s">
        <v>2457</v>
      </c>
      <c r="O459" s="512" t="s">
        <v>4423</v>
      </c>
      <c r="P459" s="512" t="s">
        <v>2459</v>
      </c>
      <c r="Q459" s="512">
        <v>11065</v>
      </c>
      <c r="R459" s="514"/>
    </row>
    <row r="460" spans="1:18" x14ac:dyDescent="0.4">
      <c r="A460" s="512" t="s">
        <v>4424</v>
      </c>
      <c r="B460" s="512" t="s">
        <v>4425</v>
      </c>
      <c r="C460" s="512" t="s">
        <v>1795</v>
      </c>
      <c r="D460" s="512" t="s">
        <v>4426</v>
      </c>
      <c r="E460" s="512">
        <v>7</v>
      </c>
      <c r="F460" s="512" t="s">
        <v>2445</v>
      </c>
      <c r="G460" s="512" t="s">
        <v>2446</v>
      </c>
      <c r="H460" s="513">
        <v>45</v>
      </c>
      <c r="I460" s="512" t="s">
        <v>1303</v>
      </c>
      <c r="J460" s="513" t="s">
        <v>4015</v>
      </c>
      <c r="K460" s="512" t="s">
        <v>2437</v>
      </c>
      <c r="L460" s="512" t="s">
        <v>2498</v>
      </c>
      <c r="M460" s="512">
        <v>13</v>
      </c>
      <c r="N460" s="512" t="s">
        <v>2499</v>
      </c>
      <c r="O460" s="512" t="s">
        <v>4427</v>
      </c>
      <c r="P460" s="512" t="s">
        <v>2501</v>
      </c>
      <c r="Q460" s="512">
        <v>11066</v>
      </c>
      <c r="R460" s="514"/>
    </row>
    <row r="461" spans="1:18" x14ac:dyDescent="0.4">
      <c r="A461" s="512" t="s">
        <v>4428</v>
      </c>
      <c r="B461" s="512" t="s">
        <v>4429</v>
      </c>
      <c r="C461" s="512" t="s">
        <v>1796</v>
      </c>
      <c r="D461" s="512" t="s">
        <v>4430</v>
      </c>
      <c r="E461" s="512">
        <v>7</v>
      </c>
      <c r="F461" s="512" t="s">
        <v>2445</v>
      </c>
      <c r="G461" s="512" t="s">
        <v>2446</v>
      </c>
      <c r="H461" s="513">
        <v>45</v>
      </c>
      <c r="I461" s="512" t="s">
        <v>1303</v>
      </c>
      <c r="J461" s="513" t="s">
        <v>2555</v>
      </c>
      <c r="K461" s="512" t="s">
        <v>2437</v>
      </c>
      <c r="L461" s="512" t="s">
        <v>2448</v>
      </c>
      <c r="M461" s="512">
        <v>6</v>
      </c>
      <c r="N461" s="512" t="s">
        <v>2449</v>
      </c>
      <c r="O461" s="512" t="s">
        <v>4431</v>
      </c>
      <c r="P461" s="512" t="s">
        <v>2451</v>
      </c>
      <c r="Q461" s="512">
        <v>11067</v>
      </c>
      <c r="R461" s="514"/>
    </row>
    <row r="462" spans="1:18" x14ac:dyDescent="0.4">
      <c r="A462" s="512" t="s">
        <v>4432</v>
      </c>
      <c r="B462" s="512" t="s">
        <v>4433</v>
      </c>
      <c r="C462" s="512" t="s">
        <v>1797</v>
      </c>
      <c r="D462" s="512" t="s">
        <v>4434</v>
      </c>
      <c r="E462" s="512">
        <v>7</v>
      </c>
      <c r="F462" s="512" t="s">
        <v>2445</v>
      </c>
      <c r="G462" s="512" t="s">
        <v>2446</v>
      </c>
      <c r="H462" s="513">
        <v>45</v>
      </c>
      <c r="I462" s="512" t="s">
        <v>1303</v>
      </c>
      <c r="J462" s="513" t="s">
        <v>2983</v>
      </c>
      <c r="K462" s="512" t="s">
        <v>2437</v>
      </c>
      <c r="L462" s="512" t="s">
        <v>2448</v>
      </c>
      <c r="M462" s="512">
        <v>6</v>
      </c>
      <c r="N462" s="512" t="s">
        <v>2464</v>
      </c>
      <c r="O462" s="512" t="s">
        <v>4435</v>
      </c>
      <c r="P462" s="512" t="s">
        <v>2451</v>
      </c>
      <c r="Q462" s="512">
        <v>11068</v>
      </c>
      <c r="R462" s="514"/>
    </row>
    <row r="463" spans="1:18" x14ac:dyDescent="0.4">
      <c r="A463" s="512" t="s">
        <v>4436</v>
      </c>
      <c r="B463" s="512" t="s">
        <v>4437</v>
      </c>
      <c r="C463" s="512" t="s">
        <v>1798</v>
      </c>
      <c r="D463" s="512" t="s">
        <v>4438</v>
      </c>
      <c r="E463" s="512">
        <v>7</v>
      </c>
      <c r="F463" s="512" t="s">
        <v>2445</v>
      </c>
      <c r="G463" s="512" t="s">
        <v>2446</v>
      </c>
      <c r="H463" s="513">
        <v>45</v>
      </c>
      <c r="I463" s="512" t="s">
        <v>1303</v>
      </c>
      <c r="J463" s="513" t="s">
        <v>4439</v>
      </c>
      <c r="K463" s="512" t="s">
        <v>2437</v>
      </c>
      <c r="L463" s="512" t="s">
        <v>2498</v>
      </c>
      <c r="M463" s="512">
        <v>12</v>
      </c>
      <c r="N463" s="512" t="s">
        <v>2499</v>
      </c>
      <c r="O463" s="512" t="s">
        <v>4440</v>
      </c>
      <c r="P463" s="512" t="s">
        <v>2513</v>
      </c>
      <c r="Q463" s="512">
        <v>11069</v>
      </c>
      <c r="R463" s="514"/>
    </row>
    <row r="464" spans="1:18" x14ac:dyDescent="0.4">
      <c r="A464" s="512" t="s">
        <v>4441</v>
      </c>
      <c r="B464" s="512" t="s">
        <v>4442</v>
      </c>
      <c r="C464" s="512" t="s">
        <v>1799</v>
      </c>
      <c r="D464" s="512" t="s">
        <v>4443</v>
      </c>
      <c r="E464" s="512">
        <v>7</v>
      </c>
      <c r="F464" s="512" t="s">
        <v>2445</v>
      </c>
      <c r="G464" s="512" t="s">
        <v>2446</v>
      </c>
      <c r="H464" s="513">
        <v>45</v>
      </c>
      <c r="I464" s="512" t="s">
        <v>1303</v>
      </c>
      <c r="J464" s="513" t="s">
        <v>4444</v>
      </c>
      <c r="K464" s="512" t="s">
        <v>2437</v>
      </c>
      <c r="L464" s="512" t="s">
        <v>2498</v>
      </c>
      <c r="M464" s="512">
        <v>13</v>
      </c>
      <c r="N464" s="512" t="s">
        <v>2511</v>
      </c>
      <c r="O464" s="512" t="s">
        <v>4445</v>
      </c>
      <c r="P464" s="512" t="s">
        <v>2501</v>
      </c>
      <c r="Q464" s="512">
        <v>11070</v>
      </c>
      <c r="R464" s="514"/>
    </row>
    <row r="465" spans="1:18" x14ac:dyDescent="0.4">
      <c r="A465" s="512" t="s">
        <v>4446</v>
      </c>
      <c r="B465" s="512" t="s">
        <v>4447</v>
      </c>
      <c r="C465" s="512" t="s">
        <v>1800</v>
      </c>
      <c r="D465" s="512" t="s">
        <v>4448</v>
      </c>
      <c r="E465" s="512">
        <v>7</v>
      </c>
      <c r="F465" s="512" t="s">
        <v>2445</v>
      </c>
      <c r="G465" s="512" t="s">
        <v>2446</v>
      </c>
      <c r="H465" s="513">
        <v>45</v>
      </c>
      <c r="I465" s="512" t="s">
        <v>1303</v>
      </c>
      <c r="J465" s="513" t="s">
        <v>2505</v>
      </c>
      <c r="K465" s="512" t="s">
        <v>2437</v>
      </c>
      <c r="L465" s="512" t="s">
        <v>2448</v>
      </c>
      <c r="M465" s="512">
        <v>5</v>
      </c>
      <c r="N465" s="512" t="s">
        <v>2475</v>
      </c>
      <c r="O465" s="512" t="s">
        <v>4449</v>
      </c>
      <c r="P465" s="512" t="s">
        <v>2477</v>
      </c>
      <c r="Q465" s="512">
        <v>11071</v>
      </c>
      <c r="R465" s="514"/>
    </row>
    <row r="466" spans="1:18" x14ac:dyDescent="0.4">
      <c r="A466" s="512" t="s">
        <v>4450</v>
      </c>
      <c r="B466" s="512" t="s">
        <v>4451</v>
      </c>
      <c r="C466" s="512" t="s">
        <v>1801</v>
      </c>
      <c r="D466" s="512" t="s">
        <v>4452</v>
      </c>
      <c r="E466" s="512">
        <v>7</v>
      </c>
      <c r="F466" s="512" t="s">
        <v>2445</v>
      </c>
      <c r="G466" s="512" t="s">
        <v>2446</v>
      </c>
      <c r="H466" s="513">
        <v>45</v>
      </c>
      <c r="I466" s="512" t="s">
        <v>1303</v>
      </c>
      <c r="J466" s="513" t="s">
        <v>2505</v>
      </c>
      <c r="K466" s="512" t="s">
        <v>2437</v>
      </c>
      <c r="L466" s="512" t="s">
        <v>2448</v>
      </c>
      <c r="M466" s="512">
        <v>5</v>
      </c>
      <c r="N466" s="512" t="s">
        <v>2475</v>
      </c>
      <c r="O466" s="512" t="s">
        <v>4453</v>
      </c>
      <c r="P466" s="512" t="s">
        <v>2477</v>
      </c>
      <c r="Q466" s="512">
        <v>11072</v>
      </c>
      <c r="R466" s="514"/>
    </row>
    <row r="467" spans="1:18" x14ac:dyDescent="0.4">
      <c r="A467" s="512" t="s">
        <v>4454</v>
      </c>
      <c r="B467" s="512" t="s">
        <v>4455</v>
      </c>
      <c r="C467" s="512" t="s">
        <v>1802</v>
      </c>
      <c r="D467" s="512" t="s">
        <v>4456</v>
      </c>
      <c r="E467" s="512">
        <v>7</v>
      </c>
      <c r="F467" s="512" t="s">
        <v>2445</v>
      </c>
      <c r="G467" s="512" t="s">
        <v>2446</v>
      </c>
      <c r="H467" s="513">
        <v>45</v>
      </c>
      <c r="I467" s="512" t="s">
        <v>1303</v>
      </c>
      <c r="J467" s="513" t="s">
        <v>2505</v>
      </c>
      <c r="K467" s="512" t="s">
        <v>2437</v>
      </c>
      <c r="L467" s="512" t="s">
        <v>2448</v>
      </c>
      <c r="M467" s="512">
        <v>6</v>
      </c>
      <c r="N467" s="512" t="s">
        <v>2464</v>
      </c>
      <c r="O467" s="512" t="s">
        <v>4457</v>
      </c>
      <c r="P467" s="512" t="s">
        <v>2451</v>
      </c>
      <c r="Q467" s="512">
        <v>11073</v>
      </c>
      <c r="R467" s="514"/>
    </row>
    <row r="468" spans="1:18" x14ac:dyDescent="0.4">
      <c r="A468" s="512" t="s">
        <v>4458</v>
      </c>
      <c r="B468" s="512" t="s">
        <v>4459</v>
      </c>
      <c r="C468" s="512" t="s">
        <v>1803</v>
      </c>
      <c r="D468" s="512" t="s">
        <v>4460</v>
      </c>
      <c r="E468" s="512">
        <v>7</v>
      </c>
      <c r="F468" s="512" t="s">
        <v>2445</v>
      </c>
      <c r="G468" s="512" t="s">
        <v>2446</v>
      </c>
      <c r="H468" s="513">
        <v>45</v>
      </c>
      <c r="I468" s="512" t="s">
        <v>1303</v>
      </c>
      <c r="J468" s="513" t="s">
        <v>4461</v>
      </c>
      <c r="K468" s="512" t="s">
        <v>2437</v>
      </c>
      <c r="L468" s="512" t="s">
        <v>2448</v>
      </c>
      <c r="M468" s="512">
        <v>5</v>
      </c>
      <c r="N468" s="512" t="s">
        <v>2475</v>
      </c>
      <c r="O468" s="512" t="s">
        <v>4462</v>
      </c>
      <c r="P468" s="512" t="s">
        <v>2477</v>
      </c>
      <c r="Q468" s="512">
        <v>11074</v>
      </c>
      <c r="R468" s="514"/>
    </row>
    <row r="469" spans="1:18" x14ac:dyDescent="0.4">
      <c r="A469" s="512" t="s">
        <v>4463</v>
      </c>
      <c r="B469" s="512" t="s">
        <v>4464</v>
      </c>
      <c r="C469" s="512" t="s">
        <v>1804</v>
      </c>
      <c r="D469" s="512" t="s">
        <v>4465</v>
      </c>
      <c r="E469" s="512">
        <v>7</v>
      </c>
      <c r="F469" s="512" t="s">
        <v>2445</v>
      </c>
      <c r="G469" s="512" t="s">
        <v>2446</v>
      </c>
      <c r="H469" s="513">
        <v>45</v>
      </c>
      <c r="I469" s="512" t="s">
        <v>1303</v>
      </c>
      <c r="J469" s="513" t="s">
        <v>2683</v>
      </c>
      <c r="K469" s="512" t="s">
        <v>2437</v>
      </c>
      <c r="L469" s="512" t="s">
        <v>2448</v>
      </c>
      <c r="M469" s="512">
        <v>5</v>
      </c>
      <c r="N469" s="512" t="s">
        <v>2449</v>
      </c>
      <c r="O469" s="512" t="s">
        <v>4466</v>
      </c>
      <c r="P469" s="512" t="s">
        <v>2477</v>
      </c>
      <c r="Q469" s="512">
        <v>11075</v>
      </c>
      <c r="R469" s="514"/>
    </row>
    <row r="470" spans="1:18" x14ac:dyDescent="0.4">
      <c r="A470" s="512" t="s">
        <v>4467</v>
      </c>
      <c r="B470" s="512" t="s">
        <v>4468</v>
      </c>
      <c r="C470" s="512" t="s">
        <v>1805</v>
      </c>
      <c r="D470" s="512" t="s">
        <v>4469</v>
      </c>
      <c r="E470" s="512">
        <v>7</v>
      </c>
      <c r="F470" s="512" t="s">
        <v>2445</v>
      </c>
      <c r="G470" s="512" t="s">
        <v>2446</v>
      </c>
      <c r="H470" s="513">
        <v>45</v>
      </c>
      <c r="I470" s="512" t="s">
        <v>1303</v>
      </c>
      <c r="J470" s="513" t="s">
        <v>2505</v>
      </c>
      <c r="K470" s="512" t="s">
        <v>2437</v>
      </c>
      <c r="L470" s="512" t="s">
        <v>2448</v>
      </c>
      <c r="M470" s="512">
        <v>6</v>
      </c>
      <c r="N470" s="512" t="s">
        <v>2449</v>
      </c>
      <c r="O470" s="512" t="s">
        <v>4470</v>
      </c>
      <c r="P470" s="512" t="s">
        <v>2451</v>
      </c>
      <c r="Q470" s="512">
        <v>11076</v>
      </c>
      <c r="R470" s="514"/>
    </row>
    <row r="471" spans="1:18" x14ac:dyDescent="0.4">
      <c r="A471" s="512" t="s">
        <v>4471</v>
      </c>
      <c r="B471" s="512" t="s">
        <v>4472</v>
      </c>
      <c r="C471" s="512" t="s">
        <v>2250</v>
      </c>
      <c r="D471" s="512" t="s">
        <v>1806</v>
      </c>
      <c r="E471" s="512">
        <v>7</v>
      </c>
      <c r="F471" s="512" t="s">
        <v>2445</v>
      </c>
      <c r="G471" s="512" t="s">
        <v>2446</v>
      </c>
      <c r="H471" s="513">
        <v>45</v>
      </c>
      <c r="I471" s="512" t="s">
        <v>1303</v>
      </c>
      <c r="J471" s="513" t="s">
        <v>2604</v>
      </c>
      <c r="K471" s="512" t="s">
        <v>2426</v>
      </c>
      <c r="L471" s="512" t="s">
        <v>2565</v>
      </c>
      <c r="M471" s="512">
        <v>3</v>
      </c>
      <c r="N471" s="512" t="s">
        <v>2605</v>
      </c>
      <c r="O471" s="512" t="s">
        <v>4473</v>
      </c>
      <c r="P471" s="512" t="s">
        <v>3153</v>
      </c>
      <c r="Q471" s="512">
        <v>27988</v>
      </c>
      <c r="R471" s="514"/>
    </row>
    <row r="472" spans="1:18" x14ac:dyDescent="0.4">
      <c r="A472" s="512" t="s">
        <v>4474</v>
      </c>
      <c r="B472" s="512" t="s">
        <v>4475</v>
      </c>
      <c r="C472" s="512" t="s">
        <v>2251</v>
      </c>
      <c r="D472" s="512" t="s">
        <v>4476</v>
      </c>
      <c r="E472" s="512">
        <v>7</v>
      </c>
      <c r="F472" s="512" t="s">
        <v>2445</v>
      </c>
      <c r="G472" s="512" t="s">
        <v>2446</v>
      </c>
      <c r="H472" s="513">
        <v>45</v>
      </c>
      <c r="I472" s="512" t="s">
        <v>1303</v>
      </c>
      <c r="J472" s="513" t="s">
        <v>2604</v>
      </c>
      <c r="K472" s="512" t="s">
        <v>2426</v>
      </c>
      <c r="L472" s="512" t="s">
        <v>2565</v>
      </c>
      <c r="M472" s="512">
        <v>3</v>
      </c>
      <c r="N472" s="512" t="s">
        <v>2761</v>
      </c>
      <c r="O472" s="512" t="s">
        <v>4477</v>
      </c>
      <c r="P472" s="512" t="s">
        <v>3153</v>
      </c>
      <c r="Q472" s="512">
        <v>27989</v>
      </c>
      <c r="R472" s="514"/>
    </row>
    <row r="473" spans="1:18" x14ac:dyDescent="0.4">
      <c r="A473" s="512" t="s">
        <v>4478</v>
      </c>
      <c r="B473" s="512" t="s">
        <v>4479</v>
      </c>
      <c r="C473" s="512" t="s">
        <v>2252</v>
      </c>
      <c r="D473" s="512" t="s">
        <v>1808</v>
      </c>
      <c r="E473" s="512">
        <v>7</v>
      </c>
      <c r="F473" s="512" t="s">
        <v>2445</v>
      </c>
      <c r="G473" s="512" t="s">
        <v>2446</v>
      </c>
      <c r="H473" s="513">
        <v>45</v>
      </c>
      <c r="I473" s="512" t="s">
        <v>1303</v>
      </c>
      <c r="J473" s="513" t="s">
        <v>2604</v>
      </c>
      <c r="K473" s="512" t="s">
        <v>2426</v>
      </c>
      <c r="L473" s="512" t="s">
        <v>2565</v>
      </c>
      <c r="M473" s="512">
        <v>3</v>
      </c>
      <c r="N473" s="512" t="s">
        <v>2605</v>
      </c>
      <c r="O473" s="512" t="s">
        <v>4480</v>
      </c>
      <c r="P473" s="512" t="s">
        <v>3153</v>
      </c>
      <c r="Q473" s="512">
        <v>27990</v>
      </c>
      <c r="R473" s="514"/>
    </row>
    <row r="474" spans="1:18" x14ac:dyDescent="0.4">
      <c r="A474" s="512" t="s">
        <v>4481</v>
      </c>
      <c r="B474" s="512" t="s">
        <v>4482</v>
      </c>
      <c r="C474" s="512" t="s">
        <v>1742</v>
      </c>
      <c r="D474" s="512" t="s">
        <v>1300</v>
      </c>
      <c r="E474" s="512">
        <v>7</v>
      </c>
      <c r="F474" s="512" t="s">
        <v>2434</v>
      </c>
      <c r="G474" s="512" t="s">
        <v>2435</v>
      </c>
      <c r="H474" s="513">
        <v>46</v>
      </c>
      <c r="I474" s="512" t="s">
        <v>1300</v>
      </c>
      <c r="J474" s="513" t="s">
        <v>4483</v>
      </c>
      <c r="K474" s="512" t="s">
        <v>2437</v>
      </c>
      <c r="L474" s="512" t="s">
        <v>2426</v>
      </c>
      <c r="M474" s="512">
        <v>17</v>
      </c>
      <c r="N474" s="512" t="s">
        <v>2572</v>
      </c>
      <c r="O474" s="512" t="s">
        <v>4484</v>
      </c>
      <c r="P474" s="512" t="s">
        <v>2574</v>
      </c>
      <c r="Q474" s="512">
        <v>10709</v>
      </c>
      <c r="R474" s="514"/>
    </row>
    <row r="475" spans="1:18" x14ac:dyDescent="0.4">
      <c r="A475" s="512" t="s">
        <v>4485</v>
      </c>
      <c r="B475" s="512" t="s">
        <v>4486</v>
      </c>
      <c r="C475" s="512" t="s">
        <v>1743</v>
      </c>
      <c r="D475" s="512" t="s">
        <v>4487</v>
      </c>
      <c r="E475" s="512">
        <v>7</v>
      </c>
      <c r="F475" s="512" t="s">
        <v>2445</v>
      </c>
      <c r="G475" s="512" t="s">
        <v>2446</v>
      </c>
      <c r="H475" s="513">
        <v>46</v>
      </c>
      <c r="I475" s="512" t="s">
        <v>1300</v>
      </c>
      <c r="J475" s="513" t="s">
        <v>2661</v>
      </c>
      <c r="K475" s="512" t="s">
        <v>2437</v>
      </c>
      <c r="L475" s="512" t="s">
        <v>2448</v>
      </c>
      <c r="M475" s="512">
        <v>5</v>
      </c>
      <c r="N475" s="512" t="s">
        <v>2449</v>
      </c>
      <c r="O475" s="512" t="s">
        <v>4488</v>
      </c>
      <c r="P475" s="512" t="s">
        <v>2477</v>
      </c>
      <c r="Q475" s="512">
        <v>11077</v>
      </c>
      <c r="R475" s="514"/>
    </row>
    <row r="476" spans="1:18" x14ac:dyDescent="0.4">
      <c r="A476" s="512" t="s">
        <v>4489</v>
      </c>
      <c r="B476" s="512" t="s">
        <v>4490</v>
      </c>
      <c r="C476" s="512" t="s">
        <v>2238</v>
      </c>
      <c r="D476" s="512" t="s">
        <v>1744</v>
      </c>
      <c r="E476" s="512">
        <v>7</v>
      </c>
      <c r="F476" s="512" t="s">
        <v>2445</v>
      </c>
      <c r="G476" s="512" t="s">
        <v>2446</v>
      </c>
      <c r="H476" s="513">
        <v>46</v>
      </c>
      <c r="I476" s="512" t="s">
        <v>1300</v>
      </c>
      <c r="J476" s="513" t="s">
        <v>3912</v>
      </c>
      <c r="K476" s="512" t="s">
        <v>2437</v>
      </c>
      <c r="L476" s="512" t="s">
        <v>2456</v>
      </c>
      <c r="M476" s="512">
        <v>9</v>
      </c>
      <c r="N476" s="512" t="s">
        <v>2457</v>
      </c>
      <c r="O476" s="512" t="s">
        <v>4491</v>
      </c>
      <c r="P476" s="512" t="s">
        <v>2519</v>
      </c>
      <c r="Q476" s="512">
        <v>11078</v>
      </c>
      <c r="R476" s="514"/>
    </row>
    <row r="477" spans="1:18" x14ac:dyDescent="0.4">
      <c r="A477" s="512" t="s">
        <v>4492</v>
      </c>
      <c r="B477" s="512" t="s">
        <v>4493</v>
      </c>
      <c r="C477" s="512" t="s">
        <v>1745</v>
      </c>
      <c r="D477" s="512" t="s">
        <v>4494</v>
      </c>
      <c r="E477" s="512">
        <v>7</v>
      </c>
      <c r="F477" s="512" t="s">
        <v>2445</v>
      </c>
      <c r="G477" s="512" t="s">
        <v>2446</v>
      </c>
      <c r="H477" s="513">
        <v>46</v>
      </c>
      <c r="I477" s="512" t="s">
        <v>1300</v>
      </c>
      <c r="J477" s="513" t="s">
        <v>2505</v>
      </c>
      <c r="K477" s="512" t="s">
        <v>2437</v>
      </c>
      <c r="L477" s="512" t="s">
        <v>2448</v>
      </c>
      <c r="M477" s="512">
        <v>5</v>
      </c>
      <c r="N477" s="512" t="s">
        <v>2475</v>
      </c>
      <c r="O477" s="512" t="s">
        <v>4495</v>
      </c>
      <c r="P477" s="512" t="s">
        <v>2477</v>
      </c>
      <c r="Q477" s="512">
        <v>11079</v>
      </c>
      <c r="R477" s="514"/>
    </row>
    <row r="478" spans="1:18" x14ac:dyDescent="0.4">
      <c r="A478" s="512" t="s">
        <v>4496</v>
      </c>
      <c r="B478" s="512" t="s">
        <v>4497</v>
      </c>
      <c r="C478" s="512" t="s">
        <v>1746</v>
      </c>
      <c r="D478" s="512" t="s">
        <v>4498</v>
      </c>
      <c r="E478" s="512">
        <v>7</v>
      </c>
      <c r="F478" s="512" t="s">
        <v>2445</v>
      </c>
      <c r="G478" s="512" t="s">
        <v>2446</v>
      </c>
      <c r="H478" s="513">
        <v>46</v>
      </c>
      <c r="I478" s="512" t="s">
        <v>1300</v>
      </c>
      <c r="J478" s="513" t="s">
        <v>3980</v>
      </c>
      <c r="K478" s="512" t="s">
        <v>2437</v>
      </c>
      <c r="L478" s="512" t="s">
        <v>2448</v>
      </c>
      <c r="M478" s="512">
        <v>5</v>
      </c>
      <c r="N478" s="512" t="s">
        <v>2449</v>
      </c>
      <c r="O478" s="512" t="s">
        <v>4499</v>
      </c>
      <c r="P478" s="512" t="s">
        <v>2477</v>
      </c>
      <c r="Q478" s="512">
        <v>11080</v>
      </c>
      <c r="R478" s="514"/>
    </row>
    <row r="479" spans="1:18" x14ac:dyDescent="0.4">
      <c r="A479" s="512" t="s">
        <v>4500</v>
      </c>
      <c r="B479" s="512" t="s">
        <v>4501</v>
      </c>
      <c r="C479" s="512" t="s">
        <v>1747</v>
      </c>
      <c r="D479" s="512" t="s">
        <v>4502</v>
      </c>
      <c r="E479" s="512">
        <v>7</v>
      </c>
      <c r="F479" s="512" t="s">
        <v>2445</v>
      </c>
      <c r="G479" s="512" t="s">
        <v>2446</v>
      </c>
      <c r="H479" s="513">
        <v>46</v>
      </c>
      <c r="I479" s="512" t="s">
        <v>1300</v>
      </c>
      <c r="J479" s="513" t="s">
        <v>2497</v>
      </c>
      <c r="K479" s="512" t="s">
        <v>2437</v>
      </c>
      <c r="L479" s="512" t="s">
        <v>2498</v>
      </c>
      <c r="M479" s="512">
        <v>13</v>
      </c>
      <c r="N479" s="512" t="s">
        <v>2499</v>
      </c>
      <c r="O479" s="512" t="s">
        <v>4503</v>
      </c>
      <c r="P479" s="512" t="s">
        <v>2501</v>
      </c>
      <c r="Q479" s="512">
        <v>11081</v>
      </c>
      <c r="R479" s="514"/>
    </row>
    <row r="480" spans="1:18" x14ac:dyDescent="0.4">
      <c r="A480" s="512" t="s">
        <v>4504</v>
      </c>
      <c r="B480" s="512" t="s">
        <v>4505</v>
      </c>
      <c r="C480" s="512" t="s">
        <v>1748</v>
      </c>
      <c r="D480" s="512" t="s">
        <v>4506</v>
      </c>
      <c r="E480" s="512">
        <v>7</v>
      </c>
      <c r="F480" s="512" t="s">
        <v>2445</v>
      </c>
      <c r="G480" s="512" t="s">
        <v>2446</v>
      </c>
      <c r="H480" s="513">
        <v>46</v>
      </c>
      <c r="I480" s="512" t="s">
        <v>1300</v>
      </c>
      <c r="J480" s="513" t="s">
        <v>3488</v>
      </c>
      <c r="K480" s="512" t="s">
        <v>2437</v>
      </c>
      <c r="L480" s="512" t="s">
        <v>2448</v>
      </c>
      <c r="M480" s="512">
        <v>6</v>
      </c>
      <c r="N480" s="512" t="s">
        <v>2449</v>
      </c>
      <c r="O480" s="512" t="s">
        <v>4507</v>
      </c>
      <c r="P480" s="512" t="s">
        <v>2451</v>
      </c>
      <c r="Q480" s="512">
        <v>11082</v>
      </c>
      <c r="R480" s="514"/>
    </row>
    <row r="481" spans="1:18" x14ac:dyDescent="0.4">
      <c r="A481" s="512" t="s">
        <v>4508</v>
      </c>
      <c r="B481" s="512" t="s">
        <v>4509</v>
      </c>
      <c r="C481" s="512" t="s">
        <v>1749</v>
      </c>
      <c r="D481" s="512" t="s">
        <v>4510</v>
      </c>
      <c r="E481" s="512">
        <v>7</v>
      </c>
      <c r="F481" s="512" t="s">
        <v>2445</v>
      </c>
      <c r="G481" s="512" t="s">
        <v>2446</v>
      </c>
      <c r="H481" s="513">
        <v>46</v>
      </c>
      <c r="I481" s="512" t="s">
        <v>1300</v>
      </c>
      <c r="J481" s="513" t="s">
        <v>2505</v>
      </c>
      <c r="K481" s="512" t="s">
        <v>2437</v>
      </c>
      <c r="L481" s="512" t="s">
        <v>2448</v>
      </c>
      <c r="M481" s="512">
        <v>5</v>
      </c>
      <c r="N481" s="512" t="s">
        <v>2449</v>
      </c>
      <c r="O481" s="512" t="s">
        <v>4511</v>
      </c>
      <c r="P481" s="512" t="s">
        <v>2477</v>
      </c>
      <c r="Q481" s="512">
        <v>11083</v>
      </c>
      <c r="R481" s="514"/>
    </row>
    <row r="482" spans="1:18" x14ac:dyDescent="0.4">
      <c r="A482" s="512" t="s">
        <v>4512</v>
      </c>
      <c r="B482" s="512" t="s">
        <v>4513</v>
      </c>
      <c r="C482" s="512" t="s">
        <v>1750</v>
      </c>
      <c r="D482" s="512" t="s">
        <v>4514</v>
      </c>
      <c r="E482" s="512">
        <v>7</v>
      </c>
      <c r="F482" s="512" t="s">
        <v>2445</v>
      </c>
      <c r="G482" s="512" t="s">
        <v>2446</v>
      </c>
      <c r="H482" s="513">
        <v>46</v>
      </c>
      <c r="I482" s="512" t="s">
        <v>1300</v>
      </c>
      <c r="J482" s="513" t="s">
        <v>3010</v>
      </c>
      <c r="K482" s="512" t="s">
        <v>2437</v>
      </c>
      <c r="L482" s="512" t="s">
        <v>2448</v>
      </c>
      <c r="M482" s="512">
        <v>6</v>
      </c>
      <c r="N482" s="512" t="s">
        <v>2449</v>
      </c>
      <c r="O482" s="512" t="s">
        <v>4515</v>
      </c>
      <c r="P482" s="512" t="s">
        <v>2451</v>
      </c>
      <c r="Q482" s="512">
        <v>11084</v>
      </c>
      <c r="R482" s="514"/>
    </row>
    <row r="483" spans="1:18" x14ac:dyDescent="0.4">
      <c r="A483" s="512" t="s">
        <v>4516</v>
      </c>
      <c r="B483" s="512" t="s">
        <v>4517</v>
      </c>
      <c r="C483" s="512" t="s">
        <v>1751</v>
      </c>
      <c r="D483" s="512" t="s">
        <v>4518</v>
      </c>
      <c r="E483" s="512">
        <v>7</v>
      </c>
      <c r="F483" s="512" t="s">
        <v>2445</v>
      </c>
      <c r="G483" s="512" t="s">
        <v>2446</v>
      </c>
      <c r="H483" s="513">
        <v>46</v>
      </c>
      <c r="I483" s="512" t="s">
        <v>1300</v>
      </c>
      <c r="J483" s="513" t="s">
        <v>2505</v>
      </c>
      <c r="K483" s="512" t="s">
        <v>2437</v>
      </c>
      <c r="L483" s="512" t="s">
        <v>2448</v>
      </c>
      <c r="M483" s="512">
        <v>5</v>
      </c>
      <c r="N483" s="512" t="s">
        <v>2449</v>
      </c>
      <c r="O483" s="512" t="s">
        <v>4519</v>
      </c>
      <c r="P483" s="512" t="s">
        <v>2477</v>
      </c>
      <c r="Q483" s="512">
        <v>11085</v>
      </c>
      <c r="R483" s="514"/>
    </row>
    <row r="484" spans="1:18" x14ac:dyDescent="0.4">
      <c r="A484" s="512" t="s">
        <v>4520</v>
      </c>
      <c r="B484" s="512" t="s">
        <v>4521</v>
      </c>
      <c r="C484" s="512" t="s">
        <v>1752</v>
      </c>
      <c r="D484" s="512" t="s">
        <v>4522</v>
      </c>
      <c r="E484" s="512">
        <v>7</v>
      </c>
      <c r="F484" s="512" t="s">
        <v>2445</v>
      </c>
      <c r="G484" s="512" t="s">
        <v>2446</v>
      </c>
      <c r="H484" s="513">
        <v>46</v>
      </c>
      <c r="I484" s="512" t="s">
        <v>1300</v>
      </c>
      <c r="J484" s="513" t="s">
        <v>2722</v>
      </c>
      <c r="K484" s="512" t="s">
        <v>2437</v>
      </c>
      <c r="L484" s="512" t="s">
        <v>2448</v>
      </c>
      <c r="M484" s="512">
        <v>6</v>
      </c>
      <c r="N484" s="512" t="s">
        <v>2464</v>
      </c>
      <c r="O484" s="512" t="s">
        <v>4523</v>
      </c>
      <c r="P484" s="512" t="s">
        <v>2451</v>
      </c>
      <c r="Q484" s="512">
        <v>11086</v>
      </c>
      <c r="R484" s="514"/>
    </row>
    <row r="485" spans="1:18" x14ac:dyDescent="0.4">
      <c r="A485" s="512" t="s">
        <v>4524</v>
      </c>
      <c r="B485" s="512" t="s">
        <v>4525</v>
      </c>
      <c r="C485" s="512" t="s">
        <v>1753</v>
      </c>
      <c r="D485" s="512" t="s">
        <v>4526</v>
      </c>
      <c r="E485" s="512">
        <v>7</v>
      </c>
      <c r="F485" s="512" t="s">
        <v>2445</v>
      </c>
      <c r="G485" s="512" t="s">
        <v>2446</v>
      </c>
      <c r="H485" s="513">
        <v>46</v>
      </c>
      <c r="I485" s="512" t="s">
        <v>1300</v>
      </c>
      <c r="J485" s="513" t="s">
        <v>2463</v>
      </c>
      <c r="K485" s="512" t="s">
        <v>2437</v>
      </c>
      <c r="L485" s="512" t="s">
        <v>2498</v>
      </c>
      <c r="M485" s="512">
        <v>12</v>
      </c>
      <c r="N485" s="512" t="s">
        <v>2511</v>
      </c>
      <c r="O485" s="512" t="s">
        <v>4527</v>
      </c>
      <c r="P485" s="512" t="s">
        <v>2513</v>
      </c>
      <c r="Q485" s="512">
        <v>11087</v>
      </c>
      <c r="R485" s="514"/>
    </row>
    <row r="486" spans="1:18" x14ac:dyDescent="0.4">
      <c r="A486" s="512" t="s">
        <v>4528</v>
      </c>
      <c r="B486" s="512" t="s">
        <v>4529</v>
      </c>
      <c r="C486" s="512" t="s">
        <v>1754</v>
      </c>
      <c r="D486" s="512" t="s">
        <v>4530</v>
      </c>
      <c r="E486" s="512">
        <v>7</v>
      </c>
      <c r="F486" s="512" t="s">
        <v>2445</v>
      </c>
      <c r="G486" s="512" t="s">
        <v>2446</v>
      </c>
      <c r="H486" s="513">
        <v>46</v>
      </c>
      <c r="I486" s="512" t="s">
        <v>1300</v>
      </c>
      <c r="J486" s="513" t="s">
        <v>2661</v>
      </c>
      <c r="K486" s="512" t="s">
        <v>2437</v>
      </c>
      <c r="L486" s="512" t="s">
        <v>2448</v>
      </c>
      <c r="M486" s="512">
        <v>5</v>
      </c>
      <c r="N486" s="512" t="s">
        <v>2449</v>
      </c>
      <c r="O486" s="512" t="s">
        <v>4531</v>
      </c>
      <c r="P486" s="512" t="s">
        <v>2477</v>
      </c>
      <c r="Q486" s="512">
        <v>11088</v>
      </c>
      <c r="R486" s="514"/>
    </row>
    <row r="487" spans="1:18" x14ac:dyDescent="0.4">
      <c r="A487" s="512" t="s">
        <v>4532</v>
      </c>
      <c r="B487" s="512" t="s">
        <v>4533</v>
      </c>
      <c r="C487" s="512" t="s">
        <v>1755</v>
      </c>
      <c r="D487" s="512" t="s">
        <v>4534</v>
      </c>
      <c r="E487" s="512">
        <v>7</v>
      </c>
      <c r="F487" s="512" t="s">
        <v>2445</v>
      </c>
      <c r="G487" s="512" t="s">
        <v>2446</v>
      </c>
      <c r="H487" s="513">
        <v>46</v>
      </c>
      <c r="I487" s="512" t="s">
        <v>1300</v>
      </c>
      <c r="J487" s="513" t="s">
        <v>2497</v>
      </c>
      <c r="K487" s="512" t="s">
        <v>2437</v>
      </c>
      <c r="L487" s="512" t="s">
        <v>2498</v>
      </c>
      <c r="M487" s="512">
        <v>13</v>
      </c>
      <c r="N487" s="512" t="s">
        <v>2499</v>
      </c>
      <c r="O487" s="512" t="s">
        <v>4535</v>
      </c>
      <c r="P487" s="512" t="s">
        <v>2501</v>
      </c>
      <c r="Q487" s="512">
        <v>11449</v>
      </c>
      <c r="R487" s="514"/>
    </row>
    <row r="488" spans="1:18" x14ac:dyDescent="0.4">
      <c r="A488" s="512" t="s">
        <v>4536</v>
      </c>
      <c r="B488" s="512" t="s">
        <v>4537</v>
      </c>
      <c r="C488" s="512" t="s">
        <v>2239</v>
      </c>
      <c r="D488" s="512" t="s">
        <v>4538</v>
      </c>
      <c r="E488" s="512">
        <v>7</v>
      </c>
      <c r="F488" s="512" t="s">
        <v>2445</v>
      </c>
      <c r="G488" s="512" t="s">
        <v>2446</v>
      </c>
      <c r="H488" s="513">
        <v>46</v>
      </c>
      <c r="I488" s="512" t="s">
        <v>1300</v>
      </c>
      <c r="J488" s="513" t="s">
        <v>2604</v>
      </c>
      <c r="K488" s="512" t="s">
        <v>2426</v>
      </c>
      <c r="L488" s="512" t="s">
        <v>2565</v>
      </c>
      <c r="M488" s="512">
        <v>3</v>
      </c>
      <c r="N488" s="512" t="s">
        <v>2761</v>
      </c>
      <c r="O488" s="512" t="s">
        <v>4539</v>
      </c>
      <c r="P488" s="512" t="s">
        <v>3153</v>
      </c>
      <c r="Q488" s="512">
        <v>28017</v>
      </c>
      <c r="R488" s="514"/>
    </row>
    <row r="489" spans="1:18" x14ac:dyDescent="0.4">
      <c r="A489" s="512" t="s">
        <v>4540</v>
      </c>
      <c r="B489" s="512" t="s">
        <v>4541</v>
      </c>
      <c r="C489" s="512" t="s">
        <v>2240</v>
      </c>
      <c r="D489" s="512" t="s">
        <v>4542</v>
      </c>
      <c r="E489" s="512">
        <v>7</v>
      </c>
      <c r="F489" s="512" t="s">
        <v>2445</v>
      </c>
      <c r="G489" s="512" t="s">
        <v>2446</v>
      </c>
      <c r="H489" s="513">
        <v>46</v>
      </c>
      <c r="I489" s="512" t="s">
        <v>1300</v>
      </c>
      <c r="J489" s="513" t="s">
        <v>2604</v>
      </c>
      <c r="K489" s="512" t="s">
        <v>2426</v>
      </c>
      <c r="L489" s="512" t="s">
        <v>2565</v>
      </c>
      <c r="M489" s="512">
        <v>3</v>
      </c>
      <c r="N489" s="512" t="s">
        <v>2761</v>
      </c>
      <c r="O489" s="512" t="s">
        <v>4543</v>
      </c>
      <c r="P489" s="512" t="s">
        <v>3153</v>
      </c>
      <c r="Q489" s="512">
        <v>28789</v>
      </c>
      <c r="R489" s="514"/>
    </row>
    <row r="490" spans="1:18" x14ac:dyDescent="0.4">
      <c r="A490" s="512" t="s">
        <v>4544</v>
      </c>
      <c r="B490" s="512" t="s">
        <v>4545</v>
      </c>
      <c r="C490" s="512" t="s">
        <v>2241</v>
      </c>
      <c r="D490" s="512" t="s">
        <v>4546</v>
      </c>
      <c r="E490" s="512">
        <v>7</v>
      </c>
      <c r="F490" s="512" t="s">
        <v>2445</v>
      </c>
      <c r="G490" s="512" t="s">
        <v>2446</v>
      </c>
      <c r="H490" s="513">
        <v>46</v>
      </c>
      <c r="I490" s="512" t="s">
        <v>1300</v>
      </c>
      <c r="J490" s="513" t="s">
        <v>2604</v>
      </c>
      <c r="K490" s="512" t="s">
        <v>2426</v>
      </c>
      <c r="L490" s="512" t="s">
        <v>2565</v>
      </c>
      <c r="M490" s="512">
        <v>2</v>
      </c>
      <c r="N490" s="512" t="s">
        <v>2761</v>
      </c>
      <c r="O490" s="512" t="s">
        <v>4547</v>
      </c>
      <c r="P490" s="512" t="s">
        <v>2568</v>
      </c>
      <c r="Q490" s="512">
        <v>28790</v>
      </c>
      <c r="R490" s="514"/>
    </row>
    <row r="491" spans="1:18" x14ac:dyDescent="0.4">
      <c r="A491" s="512" t="s">
        <v>4548</v>
      </c>
      <c r="B491" s="512" t="s">
        <v>4549</v>
      </c>
      <c r="C491" s="512" t="s">
        <v>2242</v>
      </c>
      <c r="D491" s="512" t="s">
        <v>4550</v>
      </c>
      <c r="E491" s="512">
        <v>7</v>
      </c>
      <c r="F491" s="512" t="s">
        <v>2445</v>
      </c>
      <c r="G491" s="512" t="s">
        <v>2446</v>
      </c>
      <c r="H491" s="513">
        <v>46</v>
      </c>
      <c r="I491" s="512" t="s">
        <v>1300</v>
      </c>
      <c r="J491" s="513" t="s">
        <v>2604</v>
      </c>
      <c r="K491" s="512" t="s">
        <v>2426</v>
      </c>
      <c r="L491" s="512" t="s">
        <v>2565</v>
      </c>
      <c r="M491" s="512">
        <v>3</v>
      </c>
      <c r="N491" s="512" t="s">
        <v>2761</v>
      </c>
      <c r="O491" s="512" t="s">
        <v>4551</v>
      </c>
      <c r="P491" s="512" t="s">
        <v>3153</v>
      </c>
      <c r="Q491" s="512">
        <v>28791</v>
      </c>
      <c r="R491" s="514"/>
    </row>
    <row r="492" spans="1:18" x14ac:dyDescent="0.4">
      <c r="A492" s="512" t="s">
        <v>4552</v>
      </c>
      <c r="B492" s="512" t="s">
        <v>4553</v>
      </c>
      <c r="C492" s="512" t="s">
        <v>1820</v>
      </c>
      <c r="D492" s="512" t="s">
        <v>1305</v>
      </c>
      <c r="E492" s="512">
        <v>8</v>
      </c>
      <c r="F492" s="512" t="s">
        <v>2434</v>
      </c>
      <c r="G492" s="512" t="s">
        <v>2435</v>
      </c>
      <c r="H492" s="513">
        <v>38</v>
      </c>
      <c r="I492" s="512" t="s">
        <v>1305</v>
      </c>
      <c r="J492" s="513" t="s">
        <v>4554</v>
      </c>
      <c r="K492" s="512" t="s">
        <v>2426</v>
      </c>
      <c r="L492" s="512" t="s">
        <v>2426</v>
      </c>
      <c r="M492" s="512">
        <v>16</v>
      </c>
      <c r="N492" s="512" t="s">
        <v>2889</v>
      </c>
      <c r="O492" s="512" t="s">
        <v>4555</v>
      </c>
      <c r="P492" s="512" t="s">
        <v>2767</v>
      </c>
      <c r="Q492" s="512">
        <v>11040</v>
      </c>
      <c r="R492" s="514"/>
    </row>
    <row r="493" spans="1:18" x14ac:dyDescent="0.4">
      <c r="A493" s="512" t="s">
        <v>4556</v>
      </c>
      <c r="B493" s="512" t="s">
        <v>4557</v>
      </c>
      <c r="C493" s="512" t="s">
        <v>1821</v>
      </c>
      <c r="D493" s="512" t="s">
        <v>4558</v>
      </c>
      <c r="E493" s="512">
        <v>8</v>
      </c>
      <c r="F493" s="512" t="s">
        <v>2445</v>
      </c>
      <c r="G493" s="512" t="s">
        <v>2446</v>
      </c>
      <c r="H493" s="513">
        <v>38</v>
      </c>
      <c r="I493" s="512" t="s">
        <v>1305</v>
      </c>
      <c r="J493" s="513" t="s">
        <v>3448</v>
      </c>
      <c r="K493" s="512" t="s">
        <v>2426</v>
      </c>
      <c r="L493" s="512" t="s">
        <v>2448</v>
      </c>
      <c r="M493" s="512">
        <v>6</v>
      </c>
      <c r="N493" s="512" t="s">
        <v>2449</v>
      </c>
      <c r="O493" s="512" t="s">
        <v>4559</v>
      </c>
      <c r="P493" s="512" t="s">
        <v>2451</v>
      </c>
      <c r="Q493" s="512">
        <v>11041</v>
      </c>
      <c r="R493" s="514"/>
    </row>
    <row r="494" spans="1:18" x14ac:dyDescent="0.4">
      <c r="A494" s="512" t="s">
        <v>4560</v>
      </c>
      <c r="B494" s="512" t="s">
        <v>4561</v>
      </c>
      <c r="C494" s="512" t="s">
        <v>1822</v>
      </c>
      <c r="D494" s="512" t="s">
        <v>4562</v>
      </c>
      <c r="E494" s="512">
        <v>8</v>
      </c>
      <c r="F494" s="512" t="s">
        <v>2445</v>
      </c>
      <c r="G494" s="512" t="s">
        <v>2446</v>
      </c>
      <c r="H494" s="513">
        <v>38</v>
      </c>
      <c r="I494" s="512" t="s">
        <v>1305</v>
      </c>
      <c r="J494" s="513" t="s">
        <v>3793</v>
      </c>
      <c r="K494" s="512" t="s">
        <v>2426</v>
      </c>
      <c r="L494" s="512" t="s">
        <v>2448</v>
      </c>
      <c r="M494" s="512">
        <v>6</v>
      </c>
      <c r="N494" s="512" t="s">
        <v>2464</v>
      </c>
      <c r="O494" s="512" t="s">
        <v>4563</v>
      </c>
      <c r="P494" s="512" t="s">
        <v>2451</v>
      </c>
      <c r="Q494" s="512">
        <v>11043</v>
      </c>
      <c r="R494" s="514"/>
    </row>
    <row r="495" spans="1:18" x14ac:dyDescent="0.4">
      <c r="A495" s="512" t="s">
        <v>4564</v>
      </c>
      <c r="B495" s="512" t="s">
        <v>4565</v>
      </c>
      <c r="C495" s="512" t="s">
        <v>1823</v>
      </c>
      <c r="D495" s="512" t="s">
        <v>4566</v>
      </c>
      <c r="E495" s="512">
        <v>8</v>
      </c>
      <c r="F495" s="512" t="s">
        <v>2445</v>
      </c>
      <c r="G495" s="512" t="s">
        <v>2446</v>
      </c>
      <c r="H495" s="513">
        <v>38</v>
      </c>
      <c r="I495" s="512" t="s">
        <v>1305</v>
      </c>
      <c r="J495" s="513" t="s">
        <v>4215</v>
      </c>
      <c r="K495" s="512" t="s">
        <v>2426</v>
      </c>
      <c r="L495" s="512" t="s">
        <v>2456</v>
      </c>
      <c r="M495" s="512">
        <v>10</v>
      </c>
      <c r="N495" s="512" t="s">
        <v>2457</v>
      </c>
      <c r="O495" s="512" t="s">
        <v>4567</v>
      </c>
      <c r="P495" s="512" t="s">
        <v>2459</v>
      </c>
      <c r="Q495" s="512">
        <v>11046</v>
      </c>
      <c r="R495" s="514"/>
    </row>
    <row r="496" spans="1:18" x14ac:dyDescent="0.4">
      <c r="A496" s="512" t="s">
        <v>4568</v>
      </c>
      <c r="B496" s="512" t="s">
        <v>4569</v>
      </c>
      <c r="C496" s="512" t="s">
        <v>1824</v>
      </c>
      <c r="D496" s="512" t="s">
        <v>4570</v>
      </c>
      <c r="E496" s="512">
        <v>8</v>
      </c>
      <c r="F496" s="512" t="s">
        <v>2445</v>
      </c>
      <c r="G496" s="512" t="s">
        <v>2446</v>
      </c>
      <c r="H496" s="513">
        <v>38</v>
      </c>
      <c r="I496" s="512" t="s">
        <v>1305</v>
      </c>
      <c r="J496" s="513" t="s">
        <v>3135</v>
      </c>
      <c r="K496" s="512" t="s">
        <v>2426</v>
      </c>
      <c r="L496" s="512" t="s">
        <v>2448</v>
      </c>
      <c r="M496" s="512">
        <v>6</v>
      </c>
      <c r="N496" s="512" t="s">
        <v>2449</v>
      </c>
      <c r="O496" s="512" t="s">
        <v>4571</v>
      </c>
      <c r="P496" s="512" t="s">
        <v>2451</v>
      </c>
      <c r="Q496" s="512">
        <v>11047</v>
      </c>
      <c r="R496" s="514"/>
    </row>
    <row r="497" spans="1:18" x14ac:dyDescent="0.4">
      <c r="A497" s="512" t="s">
        <v>4572</v>
      </c>
      <c r="B497" s="512" t="s">
        <v>4573</v>
      </c>
      <c r="C497" s="512" t="s">
        <v>1825</v>
      </c>
      <c r="D497" s="512" t="s">
        <v>4574</v>
      </c>
      <c r="E497" s="512">
        <v>8</v>
      </c>
      <c r="F497" s="512" t="s">
        <v>2445</v>
      </c>
      <c r="G497" s="512" t="s">
        <v>2446</v>
      </c>
      <c r="H497" s="513">
        <v>38</v>
      </c>
      <c r="I497" s="512" t="s">
        <v>1305</v>
      </c>
      <c r="J497" s="513" t="s">
        <v>2983</v>
      </c>
      <c r="K497" s="512" t="s">
        <v>2426</v>
      </c>
      <c r="L497" s="512" t="s">
        <v>2448</v>
      </c>
      <c r="M497" s="512">
        <v>6</v>
      </c>
      <c r="N497" s="512" t="s">
        <v>2449</v>
      </c>
      <c r="O497" s="512" t="s">
        <v>4575</v>
      </c>
      <c r="P497" s="512" t="s">
        <v>2451</v>
      </c>
      <c r="Q497" s="512">
        <v>11048</v>
      </c>
      <c r="R497" s="514"/>
    </row>
    <row r="498" spans="1:18" x14ac:dyDescent="0.4">
      <c r="A498" s="512" t="s">
        <v>4576</v>
      </c>
      <c r="B498" s="512" t="s">
        <v>4577</v>
      </c>
      <c r="C498" s="512" t="s">
        <v>1826</v>
      </c>
      <c r="D498" s="512" t="s">
        <v>4578</v>
      </c>
      <c r="E498" s="512">
        <v>8</v>
      </c>
      <c r="F498" s="512" t="s">
        <v>2445</v>
      </c>
      <c r="G498" s="512" t="s">
        <v>2446</v>
      </c>
      <c r="H498" s="513">
        <v>38</v>
      </c>
      <c r="I498" s="512" t="s">
        <v>1305</v>
      </c>
      <c r="J498" s="513" t="s">
        <v>3135</v>
      </c>
      <c r="K498" s="512" t="s">
        <v>2426</v>
      </c>
      <c r="L498" s="512" t="s">
        <v>2448</v>
      </c>
      <c r="M498" s="512">
        <v>6</v>
      </c>
      <c r="N498" s="512" t="s">
        <v>2449</v>
      </c>
      <c r="O498" s="512" t="s">
        <v>4579</v>
      </c>
      <c r="P498" s="512" t="s">
        <v>2451</v>
      </c>
      <c r="Q498" s="512">
        <v>11049</v>
      </c>
      <c r="R498" s="514"/>
    </row>
    <row r="499" spans="1:18" x14ac:dyDescent="0.4">
      <c r="A499" s="512" t="s">
        <v>4580</v>
      </c>
      <c r="B499" s="512" t="s">
        <v>4581</v>
      </c>
      <c r="C499" s="512" t="s">
        <v>1827</v>
      </c>
      <c r="D499" s="512" t="s">
        <v>4582</v>
      </c>
      <c r="E499" s="512">
        <v>8</v>
      </c>
      <c r="F499" s="512" t="s">
        <v>2445</v>
      </c>
      <c r="G499" s="512" t="s">
        <v>2446</v>
      </c>
      <c r="H499" s="513">
        <v>38</v>
      </c>
      <c r="I499" s="512" t="s">
        <v>1305</v>
      </c>
      <c r="J499" s="513" t="s">
        <v>3754</v>
      </c>
      <c r="K499" s="512" t="s">
        <v>2426</v>
      </c>
      <c r="L499" s="512" t="s">
        <v>2565</v>
      </c>
      <c r="M499" s="512">
        <v>2</v>
      </c>
      <c r="N499" s="512" t="s">
        <v>2566</v>
      </c>
      <c r="O499" s="512" t="s">
        <v>4583</v>
      </c>
      <c r="P499" s="512" t="s">
        <v>2568</v>
      </c>
      <c r="Q499" s="512">
        <v>11050</v>
      </c>
      <c r="R499" s="514"/>
    </row>
    <row r="500" spans="1:18" x14ac:dyDescent="0.4">
      <c r="A500" s="512" t="s">
        <v>4584</v>
      </c>
      <c r="B500" s="512" t="s">
        <v>4585</v>
      </c>
      <c r="C500" s="512" t="s">
        <v>1868</v>
      </c>
      <c r="D500" s="512" t="s">
        <v>1309</v>
      </c>
      <c r="E500" s="512">
        <v>8</v>
      </c>
      <c r="F500" s="512" t="s">
        <v>2434</v>
      </c>
      <c r="G500" s="512" t="s">
        <v>2435</v>
      </c>
      <c r="H500" s="513">
        <v>39</v>
      </c>
      <c r="I500" s="512" t="s">
        <v>1309</v>
      </c>
      <c r="J500" s="513" t="s">
        <v>4586</v>
      </c>
      <c r="K500" s="512" t="s">
        <v>2437</v>
      </c>
      <c r="L500" s="512" t="s">
        <v>2426</v>
      </c>
      <c r="M500" s="512">
        <v>16</v>
      </c>
      <c r="N500" s="512" t="s">
        <v>2889</v>
      </c>
      <c r="O500" s="512" t="s">
        <v>4587</v>
      </c>
      <c r="P500" s="512" t="s">
        <v>2767</v>
      </c>
      <c r="Q500" s="512">
        <v>10704</v>
      </c>
      <c r="R500" s="514"/>
    </row>
    <row r="501" spans="1:18" x14ac:dyDescent="0.4">
      <c r="A501" s="512" t="s">
        <v>4588</v>
      </c>
      <c r="B501" s="512" t="s">
        <v>4589</v>
      </c>
      <c r="C501" s="512" t="s">
        <v>1869</v>
      </c>
      <c r="D501" s="512" t="s">
        <v>4590</v>
      </c>
      <c r="E501" s="512">
        <v>8</v>
      </c>
      <c r="F501" s="512" t="s">
        <v>2445</v>
      </c>
      <c r="G501" s="512" t="s">
        <v>2446</v>
      </c>
      <c r="H501" s="513">
        <v>39</v>
      </c>
      <c r="I501" s="512" t="s">
        <v>1309</v>
      </c>
      <c r="J501" s="513" t="s">
        <v>2595</v>
      </c>
      <c r="K501" s="512" t="s">
        <v>2437</v>
      </c>
      <c r="L501" s="512" t="s">
        <v>2448</v>
      </c>
      <c r="M501" s="512">
        <v>7</v>
      </c>
      <c r="N501" s="512" t="s">
        <v>3019</v>
      </c>
      <c r="O501" s="512" t="s">
        <v>4591</v>
      </c>
      <c r="P501" s="512" t="s">
        <v>2841</v>
      </c>
      <c r="Q501" s="512">
        <v>10991</v>
      </c>
      <c r="R501" s="514"/>
    </row>
    <row r="502" spans="1:18" x14ac:dyDescent="0.4">
      <c r="A502" s="512" t="s">
        <v>4592</v>
      </c>
      <c r="B502" s="512" t="s">
        <v>4593</v>
      </c>
      <c r="C502" s="512" t="s">
        <v>1870</v>
      </c>
      <c r="D502" s="512" t="s">
        <v>4594</v>
      </c>
      <c r="E502" s="512">
        <v>8</v>
      </c>
      <c r="F502" s="512" t="s">
        <v>2445</v>
      </c>
      <c r="G502" s="512" t="s">
        <v>2446</v>
      </c>
      <c r="H502" s="513">
        <v>39</v>
      </c>
      <c r="I502" s="512" t="s">
        <v>1309</v>
      </c>
      <c r="J502" s="513" t="s">
        <v>2683</v>
      </c>
      <c r="K502" s="512" t="s">
        <v>2437</v>
      </c>
      <c r="L502" s="512" t="s">
        <v>2448</v>
      </c>
      <c r="M502" s="512">
        <v>6</v>
      </c>
      <c r="N502" s="512" t="s">
        <v>2464</v>
      </c>
      <c r="O502" s="512" t="s">
        <v>4595</v>
      </c>
      <c r="P502" s="512" t="s">
        <v>2451</v>
      </c>
      <c r="Q502" s="512">
        <v>10992</v>
      </c>
      <c r="R502" s="514"/>
    </row>
    <row r="503" spans="1:18" x14ac:dyDescent="0.4">
      <c r="A503" s="512" t="s">
        <v>4596</v>
      </c>
      <c r="B503" s="512" t="s">
        <v>4597</v>
      </c>
      <c r="C503" s="512" t="s">
        <v>1871</v>
      </c>
      <c r="D503" s="512" t="s">
        <v>4598</v>
      </c>
      <c r="E503" s="512">
        <v>8</v>
      </c>
      <c r="F503" s="512" t="s">
        <v>2445</v>
      </c>
      <c r="G503" s="512" t="s">
        <v>2446</v>
      </c>
      <c r="H503" s="513">
        <v>39</v>
      </c>
      <c r="I503" s="512" t="s">
        <v>1309</v>
      </c>
      <c r="J503" s="513" t="s">
        <v>4444</v>
      </c>
      <c r="K503" s="512" t="s">
        <v>2437</v>
      </c>
      <c r="L503" s="512" t="s">
        <v>2456</v>
      </c>
      <c r="M503" s="512">
        <v>10</v>
      </c>
      <c r="N503" s="512" t="s">
        <v>2817</v>
      </c>
      <c r="O503" s="512" t="s">
        <v>4599</v>
      </c>
      <c r="P503" s="512" t="s">
        <v>2459</v>
      </c>
      <c r="Q503" s="512">
        <v>10993</v>
      </c>
      <c r="R503" s="514"/>
    </row>
    <row r="504" spans="1:18" x14ac:dyDescent="0.4">
      <c r="A504" s="512" t="s">
        <v>4600</v>
      </c>
      <c r="B504" s="512" t="s">
        <v>4601</v>
      </c>
      <c r="C504" s="512" t="s">
        <v>1872</v>
      </c>
      <c r="D504" s="512" t="s">
        <v>4602</v>
      </c>
      <c r="E504" s="512">
        <v>8</v>
      </c>
      <c r="F504" s="512" t="s">
        <v>2445</v>
      </c>
      <c r="G504" s="512" t="s">
        <v>2446</v>
      </c>
      <c r="H504" s="513">
        <v>39</v>
      </c>
      <c r="I504" s="512" t="s">
        <v>1309</v>
      </c>
      <c r="J504" s="513" t="s">
        <v>3497</v>
      </c>
      <c r="K504" s="512" t="s">
        <v>2437</v>
      </c>
      <c r="L504" s="512" t="s">
        <v>2448</v>
      </c>
      <c r="M504" s="512">
        <v>6</v>
      </c>
      <c r="N504" s="512" t="s">
        <v>2464</v>
      </c>
      <c r="O504" s="512" t="s">
        <v>4603</v>
      </c>
      <c r="P504" s="512" t="s">
        <v>2451</v>
      </c>
      <c r="Q504" s="512">
        <v>10994</v>
      </c>
      <c r="R504" s="514"/>
    </row>
    <row r="505" spans="1:18" x14ac:dyDescent="0.4">
      <c r="A505" s="512" t="s">
        <v>4604</v>
      </c>
      <c r="B505" s="512" t="s">
        <v>4605</v>
      </c>
      <c r="C505" s="512" t="s">
        <v>1873</v>
      </c>
      <c r="D505" s="512" t="s">
        <v>4606</v>
      </c>
      <c r="E505" s="512">
        <v>8</v>
      </c>
      <c r="F505" s="512" t="s">
        <v>2445</v>
      </c>
      <c r="G505" s="512" t="s">
        <v>2446</v>
      </c>
      <c r="H505" s="513">
        <v>39</v>
      </c>
      <c r="I505" s="512" t="s">
        <v>1309</v>
      </c>
      <c r="J505" s="513" t="s">
        <v>3010</v>
      </c>
      <c r="K505" s="512" t="s">
        <v>2437</v>
      </c>
      <c r="L505" s="512" t="s">
        <v>2448</v>
      </c>
      <c r="M505" s="512">
        <v>5</v>
      </c>
      <c r="N505" s="512" t="s">
        <v>2449</v>
      </c>
      <c r="O505" s="512" t="s">
        <v>4607</v>
      </c>
      <c r="P505" s="512" t="s">
        <v>2477</v>
      </c>
      <c r="Q505" s="512">
        <v>23367</v>
      </c>
      <c r="R505" s="514"/>
    </row>
    <row r="506" spans="1:18" x14ac:dyDescent="0.4">
      <c r="A506" s="512" t="s">
        <v>4608</v>
      </c>
      <c r="B506" s="512" t="s">
        <v>4609</v>
      </c>
      <c r="C506" s="512" t="s">
        <v>1874</v>
      </c>
      <c r="D506" s="512" t="s">
        <v>1310</v>
      </c>
      <c r="E506" s="512">
        <v>8</v>
      </c>
      <c r="F506" s="512" t="s">
        <v>2423</v>
      </c>
      <c r="G506" s="512" t="s">
        <v>2424</v>
      </c>
      <c r="H506" s="513">
        <v>41</v>
      </c>
      <c r="I506" s="512" t="s">
        <v>1310</v>
      </c>
      <c r="J506" s="513" t="s">
        <v>4610</v>
      </c>
      <c r="K506" s="512" t="s">
        <v>2437</v>
      </c>
      <c r="L506" s="512" t="s">
        <v>2427</v>
      </c>
      <c r="M506" s="512">
        <v>19</v>
      </c>
      <c r="N506" s="512" t="s">
        <v>2610</v>
      </c>
      <c r="O506" s="512" t="s">
        <v>4611</v>
      </c>
      <c r="P506" s="512" t="s">
        <v>2612</v>
      </c>
      <c r="Q506" s="512">
        <v>10671</v>
      </c>
      <c r="R506" s="514"/>
    </row>
    <row r="507" spans="1:18" x14ac:dyDescent="0.4">
      <c r="A507" s="512" t="s">
        <v>4612</v>
      </c>
      <c r="B507" s="512" t="s">
        <v>4613</v>
      </c>
      <c r="C507" s="512" t="s">
        <v>1875</v>
      </c>
      <c r="D507" s="512" t="s">
        <v>4614</v>
      </c>
      <c r="E507" s="512">
        <v>8</v>
      </c>
      <c r="F507" s="512" t="s">
        <v>2445</v>
      </c>
      <c r="G507" s="512" t="s">
        <v>2446</v>
      </c>
      <c r="H507" s="513">
        <v>41</v>
      </c>
      <c r="I507" s="512" t="s">
        <v>1310</v>
      </c>
      <c r="J507" s="513" t="s">
        <v>2683</v>
      </c>
      <c r="K507" s="512" t="s">
        <v>2437</v>
      </c>
      <c r="L507" s="512" t="s">
        <v>2448</v>
      </c>
      <c r="M507" s="512">
        <v>6</v>
      </c>
      <c r="N507" s="512" t="s">
        <v>2464</v>
      </c>
      <c r="O507" s="512" t="s">
        <v>4615</v>
      </c>
      <c r="P507" s="512" t="s">
        <v>2451</v>
      </c>
      <c r="Q507" s="512">
        <v>11013</v>
      </c>
      <c r="R507" s="514"/>
    </row>
    <row r="508" spans="1:18" x14ac:dyDescent="0.4">
      <c r="A508" s="512" t="s">
        <v>4616</v>
      </c>
      <c r="B508" s="512" t="s">
        <v>4617</v>
      </c>
      <c r="C508" s="512" t="s">
        <v>1876</v>
      </c>
      <c r="D508" s="512" t="s">
        <v>4618</v>
      </c>
      <c r="E508" s="512">
        <v>8</v>
      </c>
      <c r="F508" s="512" t="s">
        <v>2445</v>
      </c>
      <c r="G508" s="512" t="s">
        <v>2446</v>
      </c>
      <c r="H508" s="513">
        <v>41</v>
      </c>
      <c r="I508" s="512" t="s">
        <v>1310</v>
      </c>
      <c r="J508" s="513" t="s">
        <v>2731</v>
      </c>
      <c r="K508" s="512" t="s">
        <v>2437</v>
      </c>
      <c r="L508" s="512" t="s">
        <v>2448</v>
      </c>
      <c r="M508" s="512">
        <v>6</v>
      </c>
      <c r="N508" s="512" t="s">
        <v>2464</v>
      </c>
      <c r="O508" s="512" t="s">
        <v>4619</v>
      </c>
      <c r="P508" s="512" t="s">
        <v>2451</v>
      </c>
      <c r="Q508" s="512">
        <v>11014</v>
      </c>
      <c r="R508" s="514"/>
    </row>
    <row r="509" spans="1:18" x14ac:dyDescent="0.4">
      <c r="A509" s="512" t="s">
        <v>4620</v>
      </c>
      <c r="B509" s="512" t="s">
        <v>4621</v>
      </c>
      <c r="C509" s="512" t="s">
        <v>2259</v>
      </c>
      <c r="D509" s="512" t="s">
        <v>4622</v>
      </c>
      <c r="E509" s="512">
        <v>8</v>
      </c>
      <c r="F509" s="512" t="s">
        <v>2434</v>
      </c>
      <c r="G509" s="512" t="s">
        <v>2435</v>
      </c>
      <c r="H509" s="513">
        <v>41</v>
      </c>
      <c r="I509" s="512" t="s">
        <v>1310</v>
      </c>
      <c r="J509" s="513" t="s">
        <v>3529</v>
      </c>
      <c r="K509" s="512" t="s">
        <v>2437</v>
      </c>
      <c r="L509" s="512" t="s">
        <v>2438</v>
      </c>
      <c r="M509" s="512">
        <v>14</v>
      </c>
      <c r="N509" s="512" t="s">
        <v>2482</v>
      </c>
      <c r="O509" s="512" t="s">
        <v>4623</v>
      </c>
      <c r="P509" s="512" t="s">
        <v>3415</v>
      </c>
      <c r="Q509" s="512">
        <v>11015</v>
      </c>
      <c r="R509" s="514"/>
    </row>
    <row r="510" spans="1:18" x14ac:dyDescent="0.4">
      <c r="A510" s="512" t="s">
        <v>4624</v>
      </c>
      <c r="B510" s="512" t="s">
        <v>4625</v>
      </c>
      <c r="C510" s="512" t="s">
        <v>1878</v>
      </c>
      <c r="D510" s="512" t="s">
        <v>4626</v>
      </c>
      <c r="E510" s="512">
        <v>8</v>
      </c>
      <c r="F510" s="512" t="s">
        <v>2445</v>
      </c>
      <c r="G510" s="512" t="s">
        <v>2446</v>
      </c>
      <c r="H510" s="513">
        <v>41</v>
      </c>
      <c r="I510" s="512" t="s">
        <v>1310</v>
      </c>
      <c r="J510" s="513" t="s">
        <v>2564</v>
      </c>
      <c r="K510" s="512" t="s">
        <v>2437</v>
      </c>
      <c r="L510" s="512" t="s">
        <v>2565</v>
      </c>
      <c r="M510" s="512">
        <v>2</v>
      </c>
      <c r="N510" s="512" t="s">
        <v>2761</v>
      </c>
      <c r="O510" s="512" t="s">
        <v>4627</v>
      </c>
      <c r="P510" s="512" t="s">
        <v>2568</v>
      </c>
      <c r="Q510" s="512">
        <v>11016</v>
      </c>
      <c r="R510" s="514"/>
    </row>
    <row r="511" spans="1:18" x14ac:dyDescent="0.4">
      <c r="A511" s="512" t="s">
        <v>4628</v>
      </c>
      <c r="B511" s="512" t="s">
        <v>4629</v>
      </c>
      <c r="C511" s="512" t="s">
        <v>1879</v>
      </c>
      <c r="D511" s="512" t="s">
        <v>4630</v>
      </c>
      <c r="E511" s="512">
        <v>8</v>
      </c>
      <c r="F511" s="512" t="s">
        <v>2445</v>
      </c>
      <c r="G511" s="512" t="s">
        <v>2446</v>
      </c>
      <c r="H511" s="513">
        <v>41</v>
      </c>
      <c r="I511" s="512" t="s">
        <v>1310</v>
      </c>
      <c r="J511" s="513" t="s">
        <v>2541</v>
      </c>
      <c r="K511" s="512" t="s">
        <v>2437</v>
      </c>
      <c r="L511" s="512" t="s">
        <v>2448</v>
      </c>
      <c r="M511" s="512">
        <v>6</v>
      </c>
      <c r="N511" s="512" t="s">
        <v>2449</v>
      </c>
      <c r="O511" s="512" t="s">
        <v>4631</v>
      </c>
      <c r="P511" s="512" t="s">
        <v>2451</v>
      </c>
      <c r="Q511" s="512">
        <v>11017</v>
      </c>
      <c r="R511" s="514"/>
    </row>
    <row r="512" spans="1:18" x14ac:dyDescent="0.4">
      <c r="A512" s="512" t="s">
        <v>4632</v>
      </c>
      <c r="B512" s="512" t="s">
        <v>4633</v>
      </c>
      <c r="C512" s="512" t="s">
        <v>1880</v>
      </c>
      <c r="D512" s="512" t="s">
        <v>4634</v>
      </c>
      <c r="E512" s="512">
        <v>8</v>
      </c>
      <c r="F512" s="512" t="s">
        <v>2445</v>
      </c>
      <c r="G512" s="512" t="s">
        <v>2446</v>
      </c>
      <c r="H512" s="513">
        <v>41</v>
      </c>
      <c r="I512" s="512" t="s">
        <v>1310</v>
      </c>
      <c r="J512" s="513" t="s">
        <v>4444</v>
      </c>
      <c r="K512" s="512" t="s">
        <v>2437</v>
      </c>
      <c r="L512" s="512" t="s">
        <v>2498</v>
      </c>
      <c r="M512" s="512">
        <v>12</v>
      </c>
      <c r="N512" s="512" t="s">
        <v>2511</v>
      </c>
      <c r="O512" s="512" t="s">
        <v>4635</v>
      </c>
      <c r="P512" s="512" t="s">
        <v>2513</v>
      </c>
      <c r="Q512" s="512">
        <v>11018</v>
      </c>
      <c r="R512" s="514"/>
    </row>
    <row r="513" spans="1:18" x14ac:dyDescent="0.4">
      <c r="A513" s="512" t="s">
        <v>4636</v>
      </c>
      <c r="B513" s="512" t="s">
        <v>4637</v>
      </c>
      <c r="C513" s="512" t="s">
        <v>1881</v>
      </c>
      <c r="D513" s="512" t="s">
        <v>4638</v>
      </c>
      <c r="E513" s="512">
        <v>8</v>
      </c>
      <c r="F513" s="512" t="s">
        <v>2445</v>
      </c>
      <c r="G513" s="512" t="s">
        <v>2446</v>
      </c>
      <c r="H513" s="513">
        <v>41</v>
      </c>
      <c r="I513" s="512" t="s">
        <v>1310</v>
      </c>
      <c r="J513" s="513" t="s">
        <v>2505</v>
      </c>
      <c r="K513" s="512" t="s">
        <v>2437</v>
      </c>
      <c r="L513" s="512" t="s">
        <v>2448</v>
      </c>
      <c r="M513" s="512">
        <v>5</v>
      </c>
      <c r="N513" s="512" t="s">
        <v>2449</v>
      </c>
      <c r="O513" s="512" t="s">
        <v>4639</v>
      </c>
      <c r="P513" s="512" t="s">
        <v>2477</v>
      </c>
      <c r="Q513" s="512">
        <v>11019</v>
      </c>
      <c r="R513" s="514"/>
    </row>
    <row r="514" spans="1:18" x14ac:dyDescent="0.4">
      <c r="A514" s="512" t="s">
        <v>4640</v>
      </c>
      <c r="B514" s="512" t="s">
        <v>4641</v>
      </c>
      <c r="C514" s="512" t="s">
        <v>1882</v>
      </c>
      <c r="D514" s="512" t="s">
        <v>4642</v>
      </c>
      <c r="E514" s="512">
        <v>8</v>
      </c>
      <c r="F514" s="512" t="s">
        <v>2445</v>
      </c>
      <c r="G514" s="512" t="s">
        <v>2446</v>
      </c>
      <c r="H514" s="513">
        <v>41</v>
      </c>
      <c r="I514" s="512" t="s">
        <v>1310</v>
      </c>
      <c r="J514" s="513" t="s">
        <v>2505</v>
      </c>
      <c r="K514" s="512" t="s">
        <v>2437</v>
      </c>
      <c r="L514" s="512" t="s">
        <v>2448</v>
      </c>
      <c r="M514" s="512">
        <v>6</v>
      </c>
      <c r="N514" s="512" t="s">
        <v>2449</v>
      </c>
      <c r="O514" s="512" t="s">
        <v>4643</v>
      </c>
      <c r="P514" s="512" t="s">
        <v>2451</v>
      </c>
      <c r="Q514" s="512">
        <v>11020</v>
      </c>
      <c r="R514" s="514"/>
    </row>
    <row r="515" spans="1:18" x14ac:dyDescent="0.4">
      <c r="A515" s="512" t="s">
        <v>4644</v>
      </c>
      <c r="B515" s="512" t="s">
        <v>4645</v>
      </c>
      <c r="C515" s="512" t="s">
        <v>1883</v>
      </c>
      <c r="D515" s="512" t="s">
        <v>4646</v>
      </c>
      <c r="E515" s="512">
        <v>8</v>
      </c>
      <c r="F515" s="512" t="s">
        <v>2445</v>
      </c>
      <c r="G515" s="512" t="s">
        <v>2446</v>
      </c>
      <c r="H515" s="513">
        <v>41</v>
      </c>
      <c r="I515" s="512" t="s">
        <v>1310</v>
      </c>
      <c r="J515" s="513" t="s">
        <v>2505</v>
      </c>
      <c r="K515" s="512" t="s">
        <v>2437</v>
      </c>
      <c r="L515" s="512" t="s">
        <v>2448</v>
      </c>
      <c r="M515" s="512">
        <v>6</v>
      </c>
      <c r="N515" s="512" t="s">
        <v>2449</v>
      </c>
      <c r="O515" s="512" t="s">
        <v>4647</v>
      </c>
      <c r="P515" s="512" t="s">
        <v>2451</v>
      </c>
      <c r="Q515" s="512">
        <v>11021</v>
      </c>
      <c r="R515" s="514"/>
    </row>
    <row r="516" spans="1:18" x14ac:dyDescent="0.4">
      <c r="A516" s="512" t="s">
        <v>4648</v>
      </c>
      <c r="B516" s="512" t="s">
        <v>4649</v>
      </c>
      <c r="C516" s="512" t="s">
        <v>1884</v>
      </c>
      <c r="D516" s="512" t="s">
        <v>4650</v>
      </c>
      <c r="E516" s="512">
        <v>8</v>
      </c>
      <c r="F516" s="512" t="s">
        <v>2445</v>
      </c>
      <c r="G516" s="512" t="s">
        <v>2446</v>
      </c>
      <c r="H516" s="513">
        <v>41</v>
      </c>
      <c r="I516" s="512" t="s">
        <v>1310</v>
      </c>
      <c r="J516" s="513" t="s">
        <v>4651</v>
      </c>
      <c r="K516" s="512" t="s">
        <v>2437</v>
      </c>
      <c r="L516" s="512" t="s">
        <v>2448</v>
      </c>
      <c r="M516" s="512">
        <v>6</v>
      </c>
      <c r="N516" s="512" t="s">
        <v>2449</v>
      </c>
      <c r="O516" s="512" t="s">
        <v>4652</v>
      </c>
      <c r="P516" s="512" t="s">
        <v>2451</v>
      </c>
      <c r="Q516" s="512">
        <v>11022</v>
      </c>
      <c r="R516" s="514"/>
    </row>
    <row r="517" spans="1:18" x14ac:dyDescent="0.4">
      <c r="A517" s="512" t="s">
        <v>4653</v>
      </c>
      <c r="B517" s="512" t="s">
        <v>4654</v>
      </c>
      <c r="C517" s="512" t="s">
        <v>1885</v>
      </c>
      <c r="D517" s="512" t="s">
        <v>4655</v>
      </c>
      <c r="E517" s="512">
        <v>8</v>
      </c>
      <c r="F517" s="512" t="s">
        <v>2445</v>
      </c>
      <c r="G517" s="512" t="s">
        <v>2446</v>
      </c>
      <c r="H517" s="513">
        <v>41</v>
      </c>
      <c r="I517" s="512" t="s">
        <v>1310</v>
      </c>
      <c r="J517" s="513" t="s">
        <v>4656</v>
      </c>
      <c r="K517" s="512" t="s">
        <v>2437</v>
      </c>
      <c r="L517" s="512" t="s">
        <v>2498</v>
      </c>
      <c r="M517" s="512">
        <v>12</v>
      </c>
      <c r="N517" s="512" t="s">
        <v>2511</v>
      </c>
      <c r="O517" s="512" t="s">
        <v>4657</v>
      </c>
      <c r="P517" s="512" t="s">
        <v>2513</v>
      </c>
      <c r="Q517" s="512">
        <v>11023</v>
      </c>
      <c r="R517" s="514"/>
    </row>
    <row r="518" spans="1:18" x14ac:dyDescent="0.4">
      <c r="A518" s="512" t="s">
        <v>4658</v>
      </c>
      <c r="B518" s="512" t="s">
        <v>4659</v>
      </c>
      <c r="C518" s="512" t="s">
        <v>1886</v>
      </c>
      <c r="D518" s="512" t="s">
        <v>4660</v>
      </c>
      <c r="E518" s="512">
        <v>8</v>
      </c>
      <c r="F518" s="512" t="s">
        <v>2445</v>
      </c>
      <c r="G518" s="512" t="s">
        <v>2446</v>
      </c>
      <c r="H518" s="513">
        <v>41</v>
      </c>
      <c r="I518" s="512" t="s">
        <v>1310</v>
      </c>
      <c r="J518" s="513" t="s">
        <v>2487</v>
      </c>
      <c r="K518" s="512" t="s">
        <v>2437</v>
      </c>
      <c r="L518" s="512" t="s">
        <v>2448</v>
      </c>
      <c r="M518" s="512">
        <v>6</v>
      </c>
      <c r="N518" s="512" t="s">
        <v>2449</v>
      </c>
      <c r="O518" s="512" t="s">
        <v>4661</v>
      </c>
      <c r="P518" s="512" t="s">
        <v>2451</v>
      </c>
      <c r="Q518" s="512">
        <v>11024</v>
      </c>
      <c r="R518" s="514"/>
    </row>
    <row r="519" spans="1:18" x14ac:dyDescent="0.4">
      <c r="A519" s="512" t="s">
        <v>4662</v>
      </c>
      <c r="B519" s="512" t="s">
        <v>4663</v>
      </c>
      <c r="C519" s="512" t="s">
        <v>1887</v>
      </c>
      <c r="D519" s="512" t="s">
        <v>4664</v>
      </c>
      <c r="E519" s="512">
        <v>8</v>
      </c>
      <c r="F519" s="512" t="s">
        <v>2445</v>
      </c>
      <c r="G519" s="512" t="s">
        <v>2446</v>
      </c>
      <c r="H519" s="513">
        <v>41</v>
      </c>
      <c r="I519" s="512" t="s">
        <v>1310</v>
      </c>
      <c r="J519" s="513" t="s">
        <v>4665</v>
      </c>
      <c r="K519" s="512" t="s">
        <v>2437</v>
      </c>
      <c r="L519" s="512" t="s">
        <v>2456</v>
      </c>
      <c r="M519" s="512">
        <v>10</v>
      </c>
      <c r="N519" s="512" t="s">
        <v>2817</v>
      </c>
      <c r="O519" s="512" t="s">
        <v>4666</v>
      </c>
      <c r="P519" s="512" t="s">
        <v>2459</v>
      </c>
      <c r="Q519" s="512">
        <v>11025</v>
      </c>
      <c r="R519" s="514"/>
    </row>
    <row r="520" spans="1:18" x14ac:dyDescent="0.4">
      <c r="A520" s="512" t="s">
        <v>4667</v>
      </c>
      <c r="B520" s="512" t="s">
        <v>4668</v>
      </c>
      <c r="C520" s="512" t="s">
        <v>1888</v>
      </c>
      <c r="D520" s="512" t="s">
        <v>4669</v>
      </c>
      <c r="E520" s="512">
        <v>8</v>
      </c>
      <c r="F520" s="512" t="s">
        <v>2445</v>
      </c>
      <c r="G520" s="512" t="s">
        <v>2446</v>
      </c>
      <c r="H520" s="513">
        <v>41</v>
      </c>
      <c r="I520" s="512" t="s">
        <v>1310</v>
      </c>
      <c r="J520" s="513" t="s">
        <v>2505</v>
      </c>
      <c r="K520" s="512" t="s">
        <v>2437</v>
      </c>
      <c r="L520" s="512" t="s">
        <v>2448</v>
      </c>
      <c r="M520" s="512">
        <v>5</v>
      </c>
      <c r="N520" s="512" t="s">
        <v>2475</v>
      </c>
      <c r="O520" s="512" t="s">
        <v>4670</v>
      </c>
      <c r="P520" s="512" t="s">
        <v>2477</v>
      </c>
      <c r="Q520" s="512">
        <v>11026</v>
      </c>
      <c r="R520" s="514"/>
    </row>
    <row r="521" spans="1:18" x14ac:dyDescent="0.4">
      <c r="A521" s="512" t="s">
        <v>4671</v>
      </c>
      <c r="B521" s="512" t="s">
        <v>4672</v>
      </c>
      <c r="C521" s="512" t="s">
        <v>1889</v>
      </c>
      <c r="D521" s="512" t="s">
        <v>4673</v>
      </c>
      <c r="E521" s="512">
        <v>8</v>
      </c>
      <c r="F521" s="512" t="s">
        <v>2445</v>
      </c>
      <c r="G521" s="512" t="s">
        <v>2446</v>
      </c>
      <c r="H521" s="513">
        <v>41</v>
      </c>
      <c r="I521" s="512" t="s">
        <v>1310</v>
      </c>
      <c r="J521" s="513" t="s">
        <v>2661</v>
      </c>
      <c r="K521" s="512" t="s">
        <v>2437</v>
      </c>
      <c r="L521" s="512" t="s">
        <v>2448</v>
      </c>
      <c r="M521" s="512">
        <v>5</v>
      </c>
      <c r="N521" s="512" t="s">
        <v>2475</v>
      </c>
      <c r="O521" s="512" t="s">
        <v>4674</v>
      </c>
      <c r="P521" s="512" t="s">
        <v>2477</v>
      </c>
      <c r="Q521" s="512">
        <v>11027</v>
      </c>
      <c r="R521" s="514"/>
    </row>
    <row r="522" spans="1:18" x14ac:dyDescent="0.4">
      <c r="A522" s="512" t="s">
        <v>4675</v>
      </c>
      <c r="B522" s="512" t="s">
        <v>4676</v>
      </c>
      <c r="C522" s="512" t="s">
        <v>1890</v>
      </c>
      <c r="D522" s="512" t="s">
        <v>4677</v>
      </c>
      <c r="E522" s="512">
        <v>8</v>
      </c>
      <c r="F522" s="512" t="s">
        <v>2445</v>
      </c>
      <c r="G522" s="512" t="s">
        <v>2446</v>
      </c>
      <c r="H522" s="513">
        <v>41</v>
      </c>
      <c r="I522" s="512" t="s">
        <v>1310</v>
      </c>
      <c r="J522" s="513" t="s">
        <v>2505</v>
      </c>
      <c r="K522" s="512" t="s">
        <v>2437</v>
      </c>
      <c r="L522" s="512" t="s">
        <v>2448</v>
      </c>
      <c r="M522" s="512">
        <v>5</v>
      </c>
      <c r="N522" s="512" t="s">
        <v>2475</v>
      </c>
      <c r="O522" s="512" t="s">
        <v>4678</v>
      </c>
      <c r="P522" s="512" t="s">
        <v>2477</v>
      </c>
      <c r="Q522" s="512">
        <v>11028</v>
      </c>
      <c r="R522" s="514"/>
    </row>
    <row r="523" spans="1:18" x14ac:dyDescent="0.4">
      <c r="A523" s="512" t="s">
        <v>4679</v>
      </c>
      <c r="B523" s="512" t="s">
        <v>4680</v>
      </c>
      <c r="C523" s="512" t="s">
        <v>1891</v>
      </c>
      <c r="D523" s="512" t="s">
        <v>4681</v>
      </c>
      <c r="E523" s="512">
        <v>8</v>
      </c>
      <c r="F523" s="512" t="s">
        <v>2445</v>
      </c>
      <c r="G523" s="512" t="s">
        <v>2446</v>
      </c>
      <c r="H523" s="513">
        <v>41</v>
      </c>
      <c r="I523" s="512" t="s">
        <v>1310</v>
      </c>
      <c r="J523" s="513" t="s">
        <v>2505</v>
      </c>
      <c r="K523" s="512" t="s">
        <v>2437</v>
      </c>
      <c r="L523" s="512" t="s">
        <v>2448</v>
      </c>
      <c r="M523" s="512">
        <v>5</v>
      </c>
      <c r="N523" s="512" t="s">
        <v>2475</v>
      </c>
      <c r="O523" s="512" t="s">
        <v>4682</v>
      </c>
      <c r="P523" s="512" t="s">
        <v>2477</v>
      </c>
      <c r="Q523" s="512">
        <v>11029</v>
      </c>
      <c r="R523" s="514"/>
    </row>
    <row r="524" spans="1:18" x14ac:dyDescent="0.4">
      <c r="A524" s="512" t="s">
        <v>4683</v>
      </c>
      <c r="B524" s="512" t="s">
        <v>4684</v>
      </c>
      <c r="C524" s="512" t="s">
        <v>1892</v>
      </c>
      <c r="D524" s="512" t="s">
        <v>4685</v>
      </c>
      <c r="E524" s="512">
        <v>8</v>
      </c>
      <c r="F524" s="512" t="s">
        <v>2445</v>
      </c>
      <c r="G524" s="512" t="s">
        <v>2446</v>
      </c>
      <c r="H524" s="513">
        <v>41</v>
      </c>
      <c r="I524" s="512" t="s">
        <v>1310</v>
      </c>
      <c r="J524" s="513" t="s">
        <v>4686</v>
      </c>
      <c r="K524" s="512" t="s">
        <v>2437</v>
      </c>
      <c r="L524" s="512" t="s">
        <v>2456</v>
      </c>
      <c r="M524" s="512">
        <v>10</v>
      </c>
      <c r="N524" s="512" t="s">
        <v>2817</v>
      </c>
      <c r="O524" s="512" t="s">
        <v>4687</v>
      </c>
      <c r="P524" s="512" t="s">
        <v>2459</v>
      </c>
      <c r="Q524" s="512">
        <v>11446</v>
      </c>
      <c r="R524" s="514"/>
    </row>
    <row r="525" spans="1:18" x14ac:dyDescent="0.4">
      <c r="A525" s="512" t="s">
        <v>4688</v>
      </c>
      <c r="B525" s="512" t="s">
        <v>4689</v>
      </c>
      <c r="C525" s="512" t="s">
        <v>2260</v>
      </c>
      <c r="D525" s="512" t="s">
        <v>1893</v>
      </c>
      <c r="E525" s="512">
        <v>8</v>
      </c>
      <c r="F525" s="512" t="s">
        <v>2445</v>
      </c>
      <c r="G525" s="512" t="s">
        <v>2446</v>
      </c>
      <c r="H525" s="513">
        <v>41</v>
      </c>
      <c r="I525" s="512" t="s">
        <v>1310</v>
      </c>
      <c r="J525" s="513" t="s">
        <v>2564</v>
      </c>
      <c r="K525" s="512" t="s">
        <v>2426</v>
      </c>
      <c r="L525" s="512" t="s">
        <v>2565</v>
      </c>
      <c r="M525" s="512">
        <v>3</v>
      </c>
      <c r="N525" s="512" t="s">
        <v>2605</v>
      </c>
      <c r="O525" s="512" t="s">
        <v>4690</v>
      </c>
      <c r="P525" s="512" t="s">
        <v>3153</v>
      </c>
      <c r="Q525" s="512">
        <v>25058</v>
      </c>
      <c r="R525" s="514"/>
    </row>
    <row r="526" spans="1:18" x14ac:dyDescent="0.4">
      <c r="A526" s="512" t="s">
        <v>4691</v>
      </c>
      <c r="B526" s="512" t="s">
        <v>4692</v>
      </c>
      <c r="C526" s="512" t="s">
        <v>2261</v>
      </c>
      <c r="D526" s="512" t="s">
        <v>1894</v>
      </c>
      <c r="E526" s="512">
        <v>8</v>
      </c>
      <c r="F526" s="512" t="s">
        <v>2445</v>
      </c>
      <c r="G526" s="512" t="s">
        <v>2446</v>
      </c>
      <c r="H526" s="513">
        <v>41</v>
      </c>
      <c r="I526" s="512" t="s">
        <v>1310</v>
      </c>
      <c r="J526" s="513" t="s">
        <v>2604</v>
      </c>
      <c r="K526" s="512" t="s">
        <v>2426</v>
      </c>
      <c r="L526" s="512" t="s">
        <v>2565</v>
      </c>
      <c r="M526" s="512">
        <v>3</v>
      </c>
      <c r="N526" s="512" t="s">
        <v>2761</v>
      </c>
      <c r="O526" s="512" t="s">
        <v>4693</v>
      </c>
      <c r="P526" s="512" t="s">
        <v>3153</v>
      </c>
      <c r="Q526" s="512">
        <v>25059</v>
      </c>
      <c r="R526" s="514"/>
    </row>
    <row r="527" spans="1:18" x14ac:dyDescent="0.4">
      <c r="A527" s="512" t="s">
        <v>4694</v>
      </c>
      <c r="B527" s="512" t="s">
        <v>4695</v>
      </c>
      <c r="C527" s="512" t="s">
        <v>1828</v>
      </c>
      <c r="D527" s="512" t="s">
        <v>1306</v>
      </c>
      <c r="E527" s="512">
        <v>8</v>
      </c>
      <c r="F527" s="512" t="s">
        <v>2434</v>
      </c>
      <c r="G527" s="512" t="s">
        <v>2435</v>
      </c>
      <c r="H527" s="513">
        <v>42</v>
      </c>
      <c r="I527" s="512" t="s">
        <v>1306</v>
      </c>
      <c r="J527" s="513" t="s">
        <v>4696</v>
      </c>
      <c r="K527" s="512" t="s">
        <v>2426</v>
      </c>
      <c r="L527" s="512" t="s">
        <v>2426</v>
      </c>
      <c r="M527" s="512">
        <v>17</v>
      </c>
      <c r="N527" s="512" t="s">
        <v>2572</v>
      </c>
      <c r="O527" s="512" t="s">
        <v>4697</v>
      </c>
      <c r="P527" s="512" t="s">
        <v>2574</v>
      </c>
      <c r="Q527" s="512">
        <v>10705</v>
      </c>
      <c r="R527" s="514"/>
    </row>
    <row r="528" spans="1:18" x14ac:dyDescent="0.4">
      <c r="A528" s="512" t="s">
        <v>4698</v>
      </c>
      <c r="B528" s="512" t="s">
        <v>4699</v>
      </c>
      <c r="C528" s="512" t="s">
        <v>1829</v>
      </c>
      <c r="D528" s="512" t="s">
        <v>4700</v>
      </c>
      <c r="E528" s="512">
        <v>8</v>
      </c>
      <c r="F528" s="512" t="s">
        <v>2445</v>
      </c>
      <c r="G528" s="512" t="s">
        <v>2446</v>
      </c>
      <c r="H528" s="513">
        <v>42</v>
      </c>
      <c r="I528" s="512" t="s">
        <v>1306</v>
      </c>
      <c r="J528" s="513" t="s">
        <v>2578</v>
      </c>
      <c r="K528" s="512" t="s">
        <v>2426</v>
      </c>
      <c r="L528" s="512" t="s">
        <v>2448</v>
      </c>
      <c r="M528" s="512">
        <v>5</v>
      </c>
      <c r="N528" s="512" t="s">
        <v>2475</v>
      </c>
      <c r="O528" s="512" t="s">
        <v>4701</v>
      </c>
      <c r="P528" s="512" t="s">
        <v>2477</v>
      </c>
      <c r="Q528" s="512">
        <v>11030</v>
      </c>
      <c r="R528" s="514"/>
    </row>
    <row r="529" spans="1:18" x14ac:dyDescent="0.4">
      <c r="A529" s="512" t="s">
        <v>4702</v>
      </c>
      <c r="B529" s="512" t="s">
        <v>4703</v>
      </c>
      <c r="C529" s="512" t="s">
        <v>1830</v>
      </c>
      <c r="D529" s="512" t="s">
        <v>4704</v>
      </c>
      <c r="E529" s="512">
        <v>8</v>
      </c>
      <c r="F529" s="512" t="s">
        <v>2445</v>
      </c>
      <c r="G529" s="512" t="s">
        <v>2446</v>
      </c>
      <c r="H529" s="513">
        <v>42</v>
      </c>
      <c r="I529" s="512" t="s">
        <v>1306</v>
      </c>
      <c r="J529" s="513" t="s">
        <v>2463</v>
      </c>
      <c r="K529" s="512" t="s">
        <v>2426</v>
      </c>
      <c r="L529" s="512" t="s">
        <v>2448</v>
      </c>
      <c r="M529" s="512">
        <v>6</v>
      </c>
      <c r="N529" s="512" t="s">
        <v>2464</v>
      </c>
      <c r="O529" s="512" t="s">
        <v>4705</v>
      </c>
      <c r="P529" s="512" t="s">
        <v>2451</v>
      </c>
      <c r="Q529" s="512">
        <v>11031</v>
      </c>
      <c r="R529" s="514"/>
    </row>
    <row r="530" spans="1:18" x14ac:dyDescent="0.4">
      <c r="A530" s="512" t="s">
        <v>4706</v>
      </c>
      <c r="B530" s="512" t="s">
        <v>4707</v>
      </c>
      <c r="C530" s="512" t="s">
        <v>1831</v>
      </c>
      <c r="D530" s="512" t="s">
        <v>4708</v>
      </c>
      <c r="E530" s="512">
        <v>8</v>
      </c>
      <c r="F530" s="512" t="s">
        <v>2445</v>
      </c>
      <c r="G530" s="512" t="s">
        <v>2446</v>
      </c>
      <c r="H530" s="513">
        <v>42</v>
      </c>
      <c r="I530" s="512" t="s">
        <v>1306</v>
      </c>
      <c r="J530" s="513" t="s">
        <v>3144</v>
      </c>
      <c r="K530" s="512" t="s">
        <v>2426</v>
      </c>
      <c r="L530" s="512" t="s">
        <v>2448</v>
      </c>
      <c r="M530" s="512">
        <v>6</v>
      </c>
      <c r="N530" s="512" t="s">
        <v>2449</v>
      </c>
      <c r="O530" s="512" t="s">
        <v>4709</v>
      </c>
      <c r="P530" s="512" t="s">
        <v>2451</v>
      </c>
      <c r="Q530" s="512">
        <v>11032</v>
      </c>
      <c r="R530" s="514"/>
    </row>
    <row r="531" spans="1:18" x14ac:dyDescent="0.4">
      <c r="A531" s="512" t="s">
        <v>4710</v>
      </c>
      <c r="B531" s="512" t="s">
        <v>4711</v>
      </c>
      <c r="C531" s="512" t="s">
        <v>1832</v>
      </c>
      <c r="D531" s="512" t="s">
        <v>4712</v>
      </c>
      <c r="E531" s="512">
        <v>8</v>
      </c>
      <c r="F531" s="512" t="s">
        <v>2445</v>
      </c>
      <c r="G531" s="512" t="s">
        <v>2446</v>
      </c>
      <c r="H531" s="513">
        <v>42</v>
      </c>
      <c r="I531" s="512" t="s">
        <v>1306</v>
      </c>
      <c r="J531" s="513" t="s">
        <v>3322</v>
      </c>
      <c r="K531" s="512" t="s">
        <v>2426</v>
      </c>
      <c r="L531" s="512" t="s">
        <v>2565</v>
      </c>
      <c r="M531" s="512">
        <v>2</v>
      </c>
      <c r="N531" s="512" t="s">
        <v>2566</v>
      </c>
      <c r="O531" s="512" t="s">
        <v>4713</v>
      </c>
      <c r="P531" s="512" t="s">
        <v>2568</v>
      </c>
      <c r="Q531" s="512">
        <v>11033</v>
      </c>
      <c r="R531" s="514"/>
    </row>
    <row r="532" spans="1:18" x14ac:dyDescent="0.4">
      <c r="A532" s="512" t="s">
        <v>4714</v>
      </c>
      <c r="B532" s="512" t="s">
        <v>4715</v>
      </c>
      <c r="C532" s="512" t="s">
        <v>1833</v>
      </c>
      <c r="D532" s="512" t="s">
        <v>4716</v>
      </c>
      <c r="E532" s="512">
        <v>8</v>
      </c>
      <c r="F532" s="512" t="s">
        <v>2445</v>
      </c>
      <c r="G532" s="512" t="s">
        <v>2446</v>
      </c>
      <c r="H532" s="513">
        <v>42</v>
      </c>
      <c r="I532" s="512" t="s">
        <v>1306</v>
      </c>
      <c r="J532" s="513" t="s">
        <v>2661</v>
      </c>
      <c r="K532" s="512" t="s">
        <v>2426</v>
      </c>
      <c r="L532" s="512" t="s">
        <v>2448</v>
      </c>
      <c r="M532" s="512">
        <v>5</v>
      </c>
      <c r="N532" s="512" t="s">
        <v>2475</v>
      </c>
      <c r="O532" s="512" t="s">
        <v>4717</v>
      </c>
      <c r="P532" s="512" t="s">
        <v>2477</v>
      </c>
      <c r="Q532" s="512">
        <v>11034</v>
      </c>
      <c r="R532" s="514"/>
    </row>
    <row r="533" spans="1:18" x14ac:dyDescent="0.4">
      <c r="A533" s="512" t="s">
        <v>4718</v>
      </c>
      <c r="B533" s="512" t="s">
        <v>4719</v>
      </c>
      <c r="C533" s="512" t="s">
        <v>1834</v>
      </c>
      <c r="D533" s="512" t="s">
        <v>4720</v>
      </c>
      <c r="E533" s="512">
        <v>8</v>
      </c>
      <c r="F533" s="512" t="s">
        <v>2445</v>
      </c>
      <c r="G533" s="512" t="s">
        <v>2446</v>
      </c>
      <c r="H533" s="513">
        <v>42</v>
      </c>
      <c r="I533" s="512" t="s">
        <v>1306</v>
      </c>
      <c r="J533" s="513" t="s">
        <v>4721</v>
      </c>
      <c r="K533" s="512" t="s">
        <v>2426</v>
      </c>
      <c r="L533" s="512" t="s">
        <v>2448</v>
      </c>
      <c r="M533" s="512">
        <v>5</v>
      </c>
      <c r="N533" s="512" t="s">
        <v>2475</v>
      </c>
      <c r="O533" s="512" t="s">
        <v>4722</v>
      </c>
      <c r="P533" s="512" t="s">
        <v>2477</v>
      </c>
      <c r="Q533" s="512">
        <v>11035</v>
      </c>
      <c r="R533" s="514"/>
    </row>
    <row r="534" spans="1:18" x14ac:dyDescent="0.4">
      <c r="A534" s="512" t="s">
        <v>4723</v>
      </c>
      <c r="B534" s="512" t="s">
        <v>4724</v>
      </c>
      <c r="C534" s="512" t="s">
        <v>1835</v>
      </c>
      <c r="D534" s="512" t="s">
        <v>4725</v>
      </c>
      <c r="E534" s="512">
        <v>8</v>
      </c>
      <c r="F534" s="512" t="s">
        <v>2445</v>
      </c>
      <c r="G534" s="512" t="s">
        <v>2446</v>
      </c>
      <c r="H534" s="513">
        <v>42</v>
      </c>
      <c r="I534" s="512" t="s">
        <v>1306</v>
      </c>
      <c r="J534" s="513" t="s">
        <v>3990</v>
      </c>
      <c r="K534" s="512" t="s">
        <v>2426</v>
      </c>
      <c r="L534" s="512" t="s">
        <v>2448</v>
      </c>
      <c r="M534" s="512">
        <v>10</v>
      </c>
      <c r="N534" s="512" t="s">
        <v>3019</v>
      </c>
      <c r="O534" s="512" t="s">
        <v>4726</v>
      </c>
      <c r="P534" s="512" t="s">
        <v>2459</v>
      </c>
      <c r="Q534" s="512">
        <v>11036</v>
      </c>
      <c r="R534" s="514"/>
    </row>
    <row r="535" spans="1:18" x14ac:dyDescent="0.4">
      <c r="A535" s="512" t="s">
        <v>4727</v>
      </c>
      <c r="B535" s="512" t="s">
        <v>4728</v>
      </c>
      <c r="C535" s="512" t="s">
        <v>1836</v>
      </c>
      <c r="D535" s="512" t="s">
        <v>4729</v>
      </c>
      <c r="E535" s="512">
        <v>8</v>
      </c>
      <c r="F535" s="512" t="s">
        <v>2445</v>
      </c>
      <c r="G535" s="512" t="s">
        <v>2446</v>
      </c>
      <c r="H535" s="513">
        <v>42</v>
      </c>
      <c r="I535" s="512" t="s">
        <v>1306</v>
      </c>
      <c r="J535" s="513" t="s">
        <v>3497</v>
      </c>
      <c r="K535" s="512" t="s">
        <v>2426</v>
      </c>
      <c r="L535" s="512" t="s">
        <v>2448</v>
      </c>
      <c r="M535" s="512">
        <v>5</v>
      </c>
      <c r="N535" s="512" t="s">
        <v>2449</v>
      </c>
      <c r="O535" s="512" t="s">
        <v>4730</v>
      </c>
      <c r="P535" s="512" t="s">
        <v>2477</v>
      </c>
      <c r="Q535" s="512">
        <v>11037</v>
      </c>
      <c r="R535" s="514"/>
    </row>
    <row r="536" spans="1:18" x14ac:dyDescent="0.4">
      <c r="A536" s="512" t="s">
        <v>4731</v>
      </c>
      <c r="B536" s="512" t="s">
        <v>4732</v>
      </c>
      <c r="C536" s="512" t="s">
        <v>1837</v>
      </c>
      <c r="D536" s="512" t="s">
        <v>4733</v>
      </c>
      <c r="E536" s="512">
        <v>8</v>
      </c>
      <c r="F536" s="512" t="s">
        <v>2445</v>
      </c>
      <c r="G536" s="512" t="s">
        <v>2446</v>
      </c>
      <c r="H536" s="513">
        <v>42</v>
      </c>
      <c r="I536" s="512" t="s">
        <v>1306</v>
      </c>
      <c r="J536" s="513" t="s">
        <v>2505</v>
      </c>
      <c r="K536" s="512" t="s">
        <v>2426</v>
      </c>
      <c r="L536" s="512" t="s">
        <v>2448</v>
      </c>
      <c r="M536" s="512">
        <v>5</v>
      </c>
      <c r="N536" s="512" t="s">
        <v>2475</v>
      </c>
      <c r="O536" s="512" t="s">
        <v>4734</v>
      </c>
      <c r="P536" s="512" t="s">
        <v>2477</v>
      </c>
      <c r="Q536" s="512">
        <v>11038</v>
      </c>
      <c r="R536" s="514"/>
    </row>
    <row r="537" spans="1:18" x14ac:dyDescent="0.4">
      <c r="A537" s="512" t="s">
        <v>4735</v>
      </c>
      <c r="B537" s="512" t="s">
        <v>4736</v>
      </c>
      <c r="C537" s="512" t="s">
        <v>1838</v>
      </c>
      <c r="D537" s="512" t="s">
        <v>4737</v>
      </c>
      <c r="E537" s="512">
        <v>8</v>
      </c>
      <c r="F537" s="512" t="s">
        <v>2445</v>
      </c>
      <c r="G537" s="512" t="s">
        <v>2446</v>
      </c>
      <c r="H537" s="513">
        <v>42</v>
      </c>
      <c r="I537" s="512" t="s">
        <v>1306</v>
      </c>
      <c r="J537" s="513" t="s">
        <v>2510</v>
      </c>
      <c r="K537" s="512" t="s">
        <v>2437</v>
      </c>
      <c r="L537" s="512" t="s">
        <v>2448</v>
      </c>
      <c r="M537" s="512">
        <v>6</v>
      </c>
      <c r="N537" s="512" t="s">
        <v>2449</v>
      </c>
      <c r="O537" s="512" t="s">
        <v>4738</v>
      </c>
      <c r="P537" s="512" t="s">
        <v>2451</v>
      </c>
      <c r="Q537" s="512">
        <v>11039</v>
      </c>
      <c r="R537" s="514"/>
    </row>
    <row r="538" spans="1:18" x14ac:dyDescent="0.4">
      <c r="A538" s="512" t="s">
        <v>4739</v>
      </c>
      <c r="B538" s="512" t="s">
        <v>4740</v>
      </c>
      <c r="C538" s="512" t="s">
        <v>1839</v>
      </c>
      <c r="D538" s="512" t="s">
        <v>4741</v>
      </c>
      <c r="E538" s="512">
        <v>8</v>
      </c>
      <c r="F538" s="512" t="s">
        <v>2445</v>
      </c>
      <c r="G538" s="512" t="s">
        <v>2446</v>
      </c>
      <c r="H538" s="513">
        <v>42</v>
      </c>
      <c r="I538" s="512" t="s">
        <v>1306</v>
      </c>
      <c r="J538" s="513" t="s">
        <v>2463</v>
      </c>
      <c r="K538" s="512" t="s">
        <v>2426</v>
      </c>
      <c r="L538" s="512" t="s">
        <v>2498</v>
      </c>
      <c r="M538" s="512">
        <v>12</v>
      </c>
      <c r="N538" s="512" t="s">
        <v>2511</v>
      </c>
      <c r="O538" s="512" t="s">
        <v>4742</v>
      </c>
      <c r="P538" s="512" t="s">
        <v>2513</v>
      </c>
      <c r="Q538" s="512">
        <v>11447</v>
      </c>
      <c r="R538" s="514"/>
    </row>
    <row r="539" spans="1:18" x14ac:dyDescent="0.4">
      <c r="A539" s="512" t="s">
        <v>4743</v>
      </c>
      <c r="B539" s="512" t="s">
        <v>4744</v>
      </c>
      <c r="C539" s="512" t="s">
        <v>1840</v>
      </c>
      <c r="D539" s="512" t="s">
        <v>4745</v>
      </c>
      <c r="E539" s="512">
        <v>8</v>
      </c>
      <c r="F539" s="512" t="s">
        <v>2445</v>
      </c>
      <c r="G539" s="512" t="s">
        <v>2446</v>
      </c>
      <c r="H539" s="513">
        <v>42</v>
      </c>
      <c r="I539" s="512" t="s">
        <v>1306</v>
      </c>
      <c r="J539" s="513" t="s">
        <v>2541</v>
      </c>
      <c r="K539" s="512" t="s">
        <v>2426</v>
      </c>
      <c r="L539" s="512" t="s">
        <v>2448</v>
      </c>
      <c r="M539" s="512">
        <v>6</v>
      </c>
      <c r="N539" s="512" t="s">
        <v>2449</v>
      </c>
      <c r="O539" s="512" t="s">
        <v>4746</v>
      </c>
      <c r="P539" s="512" t="s">
        <v>2451</v>
      </c>
      <c r="Q539" s="512">
        <v>14133</v>
      </c>
      <c r="R539" s="514"/>
    </row>
    <row r="540" spans="1:18" x14ac:dyDescent="0.4">
      <c r="A540" s="512" t="s">
        <v>4747</v>
      </c>
      <c r="B540" s="512" t="s">
        <v>4748</v>
      </c>
      <c r="C540" s="512" t="s">
        <v>2254</v>
      </c>
      <c r="D540" s="512" t="s">
        <v>4749</v>
      </c>
      <c r="E540" s="512">
        <v>8</v>
      </c>
      <c r="F540" s="512" t="s">
        <v>2445</v>
      </c>
      <c r="G540" s="512" t="s">
        <v>2446</v>
      </c>
      <c r="H540" s="513">
        <v>42</v>
      </c>
      <c r="I540" s="512" t="s">
        <v>1306</v>
      </c>
      <c r="J540" s="513" t="s">
        <v>3619</v>
      </c>
      <c r="K540" s="512" t="s">
        <v>2426</v>
      </c>
      <c r="L540" s="512" t="s">
        <v>2565</v>
      </c>
      <c r="M540" s="512">
        <v>3</v>
      </c>
      <c r="N540" s="512" t="s">
        <v>2605</v>
      </c>
      <c r="O540" s="512" t="s">
        <v>4750</v>
      </c>
      <c r="P540" s="512" t="s">
        <v>3153</v>
      </c>
      <c r="Q540" s="512">
        <v>28861</v>
      </c>
      <c r="R540" s="514"/>
    </row>
    <row r="541" spans="1:18" x14ac:dyDescent="0.4">
      <c r="A541" s="512" t="s">
        <v>4751</v>
      </c>
      <c r="B541" s="512" t="s">
        <v>4752</v>
      </c>
      <c r="C541" s="512" t="s">
        <v>1859</v>
      </c>
      <c r="D541" s="512" t="s">
        <v>1308</v>
      </c>
      <c r="E541" s="512">
        <v>8</v>
      </c>
      <c r="F541" s="512" t="s">
        <v>2434</v>
      </c>
      <c r="G541" s="512" t="s">
        <v>2435</v>
      </c>
      <c r="H541" s="513">
        <v>43</v>
      </c>
      <c r="I541" s="512" t="s">
        <v>1308</v>
      </c>
      <c r="J541" s="513" t="s">
        <v>4753</v>
      </c>
      <c r="K541" s="512" t="s">
        <v>2426</v>
      </c>
      <c r="L541" s="512" t="s">
        <v>2426</v>
      </c>
      <c r="M541" s="512">
        <v>16</v>
      </c>
      <c r="N541" s="512" t="s">
        <v>2889</v>
      </c>
      <c r="O541" s="512" t="s">
        <v>4754</v>
      </c>
      <c r="P541" s="512" t="s">
        <v>2767</v>
      </c>
      <c r="Q541" s="512">
        <v>10706</v>
      </c>
      <c r="R541" s="514"/>
    </row>
    <row r="542" spans="1:18" x14ac:dyDescent="0.4">
      <c r="A542" s="512" t="s">
        <v>4755</v>
      </c>
      <c r="B542" s="512" t="s">
        <v>4756</v>
      </c>
      <c r="C542" s="512" t="s">
        <v>1860</v>
      </c>
      <c r="D542" s="512" t="s">
        <v>4757</v>
      </c>
      <c r="E542" s="512">
        <v>8</v>
      </c>
      <c r="F542" s="512" t="s">
        <v>2445</v>
      </c>
      <c r="G542" s="512" t="s">
        <v>2446</v>
      </c>
      <c r="H542" s="513">
        <v>43</v>
      </c>
      <c r="I542" s="512" t="s">
        <v>1308</v>
      </c>
      <c r="J542" s="513" t="s">
        <v>4758</v>
      </c>
      <c r="K542" s="512" t="s">
        <v>2426</v>
      </c>
      <c r="L542" s="512" t="s">
        <v>2456</v>
      </c>
      <c r="M542" s="512">
        <v>10</v>
      </c>
      <c r="N542" s="512" t="s">
        <v>2457</v>
      </c>
      <c r="O542" s="512" t="s">
        <v>4759</v>
      </c>
      <c r="P542" s="512" t="s">
        <v>2459</v>
      </c>
      <c r="Q542" s="512">
        <v>11042</v>
      </c>
      <c r="R542" s="514"/>
    </row>
    <row r="543" spans="1:18" x14ac:dyDescent="0.4">
      <c r="A543" s="512" t="s">
        <v>4760</v>
      </c>
      <c r="B543" s="512" t="s">
        <v>4761</v>
      </c>
      <c r="C543" s="512" t="s">
        <v>1861</v>
      </c>
      <c r="D543" s="512" t="s">
        <v>4762</v>
      </c>
      <c r="E543" s="512">
        <v>8</v>
      </c>
      <c r="F543" s="512" t="s">
        <v>2445</v>
      </c>
      <c r="G543" s="512" t="s">
        <v>2446</v>
      </c>
      <c r="H543" s="513">
        <v>43</v>
      </c>
      <c r="I543" s="512" t="s">
        <v>1308</v>
      </c>
      <c r="J543" s="513" t="s">
        <v>2505</v>
      </c>
      <c r="K543" s="512" t="s">
        <v>2426</v>
      </c>
      <c r="L543" s="512" t="s">
        <v>2448</v>
      </c>
      <c r="M543" s="512">
        <v>5</v>
      </c>
      <c r="N543" s="512" t="s">
        <v>2449</v>
      </c>
      <c r="O543" s="512" t="s">
        <v>4763</v>
      </c>
      <c r="P543" s="512" t="s">
        <v>2477</v>
      </c>
      <c r="Q543" s="512">
        <v>11044</v>
      </c>
      <c r="R543" s="514"/>
    </row>
    <row r="544" spans="1:18" x14ac:dyDescent="0.4">
      <c r="A544" s="512" t="s">
        <v>4764</v>
      </c>
      <c r="B544" s="512" t="s">
        <v>4765</v>
      </c>
      <c r="C544" s="512" t="s">
        <v>1862</v>
      </c>
      <c r="D544" s="512" t="s">
        <v>4766</v>
      </c>
      <c r="E544" s="512">
        <v>8</v>
      </c>
      <c r="F544" s="512" t="s">
        <v>2445</v>
      </c>
      <c r="G544" s="512" t="s">
        <v>2446</v>
      </c>
      <c r="H544" s="513">
        <v>43</v>
      </c>
      <c r="I544" s="512" t="s">
        <v>1308</v>
      </c>
      <c r="J544" s="513" t="s">
        <v>2541</v>
      </c>
      <c r="K544" s="512" t="s">
        <v>2426</v>
      </c>
      <c r="L544" s="512" t="s">
        <v>2448</v>
      </c>
      <c r="M544" s="512">
        <v>5</v>
      </c>
      <c r="N544" s="512" t="s">
        <v>2475</v>
      </c>
      <c r="O544" s="512" t="s">
        <v>4767</v>
      </c>
      <c r="P544" s="512" t="s">
        <v>2477</v>
      </c>
      <c r="Q544" s="512">
        <v>11045</v>
      </c>
      <c r="R544" s="514"/>
    </row>
    <row r="545" spans="1:18" x14ac:dyDescent="0.4">
      <c r="A545" s="512" t="s">
        <v>4768</v>
      </c>
      <c r="B545" s="512" t="s">
        <v>4769</v>
      </c>
      <c r="C545" s="512" t="s">
        <v>1863</v>
      </c>
      <c r="D545" s="512" t="s">
        <v>4770</v>
      </c>
      <c r="E545" s="512">
        <v>8</v>
      </c>
      <c r="F545" s="512" t="s">
        <v>2445</v>
      </c>
      <c r="G545" s="512" t="s">
        <v>2446</v>
      </c>
      <c r="H545" s="513">
        <v>43</v>
      </c>
      <c r="I545" s="512" t="s">
        <v>1308</v>
      </c>
      <c r="J545" s="513" t="s">
        <v>3091</v>
      </c>
      <c r="K545" s="512" t="s">
        <v>2426</v>
      </c>
      <c r="L545" s="512" t="s">
        <v>2498</v>
      </c>
      <c r="M545" s="512">
        <v>13</v>
      </c>
      <c r="N545" s="512" t="s">
        <v>2499</v>
      </c>
      <c r="O545" s="512" t="s">
        <v>4771</v>
      </c>
      <c r="P545" s="512" t="s">
        <v>2501</v>
      </c>
      <c r="Q545" s="512">
        <v>11448</v>
      </c>
      <c r="R545" s="514"/>
    </row>
    <row r="546" spans="1:18" x14ac:dyDescent="0.4">
      <c r="A546" s="512" t="s">
        <v>4772</v>
      </c>
      <c r="B546" s="512" t="s">
        <v>4773</v>
      </c>
      <c r="C546" s="512" t="s">
        <v>1864</v>
      </c>
      <c r="D546" s="512" t="s">
        <v>4774</v>
      </c>
      <c r="E546" s="512">
        <v>8</v>
      </c>
      <c r="F546" s="512" t="s">
        <v>2445</v>
      </c>
      <c r="G546" s="512" t="s">
        <v>2446</v>
      </c>
      <c r="H546" s="513">
        <v>43</v>
      </c>
      <c r="I546" s="512" t="s">
        <v>1308</v>
      </c>
      <c r="J546" s="513" t="s">
        <v>2505</v>
      </c>
      <c r="K546" s="512" t="s">
        <v>2426</v>
      </c>
      <c r="L546" s="512" t="s">
        <v>2565</v>
      </c>
      <c r="M546" s="512">
        <v>3</v>
      </c>
      <c r="N546" s="512" t="s">
        <v>2761</v>
      </c>
      <c r="O546" s="512" t="s">
        <v>4775</v>
      </c>
      <c r="P546" s="512" t="s">
        <v>3153</v>
      </c>
      <c r="Q546" s="512">
        <v>21356</v>
      </c>
      <c r="R546" s="514"/>
    </row>
    <row r="547" spans="1:18" x14ac:dyDescent="0.4">
      <c r="A547" s="512" t="s">
        <v>4776</v>
      </c>
      <c r="B547" s="512" t="s">
        <v>4777</v>
      </c>
      <c r="C547" s="512" t="s">
        <v>2256</v>
      </c>
      <c r="D547" s="512" t="s">
        <v>4778</v>
      </c>
      <c r="E547" s="512">
        <v>8</v>
      </c>
      <c r="F547" s="512" t="s">
        <v>2445</v>
      </c>
      <c r="G547" s="512" t="s">
        <v>2446</v>
      </c>
      <c r="H547" s="513">
        <v>43</v>
      </c>
      <c r="I547" s="512" t="s">
        <v>1308</v>
      </c>
      <c r="J547" s="513" t="s">
        <v>2604</v>
      </c>
      <c r="K547" s="512" t="s">
        <v>2426</v>
      </c>
      <c r="L547" s="512" t="s">
        <v>2565</v>
      </c>
      <c r="M547" s="512">
        <v>2</v>
      </c>
      <c r="N547" s="512" t="s">
        <v>2605</v>
      </c>
      <c r="O547" s="512" t="s">
        <v>4779</v>
      </c>
      <c r="P547" s="512" t="s">
        <v>2568</v>
      </c>
      <c r="Q547" s="512">
        <v>28778</v>
      </c>
      <c r="R547" s="514"/>
    </row>
    <row r="548" spans="1:18" x14ac:dyDescent="0.4">
      <c r="A548" s="512" t="s">
        <v>4780</v>
      </c>
      <c r="B548" s="512" t="s">
        <v>4781</v>
      </c>
      <c r="C548" s="512" t="s">
        <v>2257</v>
      </c>
      <c r="D548" s="512" t="s">
        <v>4782</v>
      </c>
      <c r="E548" s="512">
        <v>8</v>
      </c>
      <c r="F548" s="512" t="s">
        <v>2445</v>
      </c>
      <c r="G548" s="512" t="s">
        <v>2446</v>
      </c>
      <c r="H548" s="513">
        <v>43</v>
      </c>
      <c r="I548" s="512" t="s">
        <v>1308</v>
      </c>
      <c r="J548" s="513" t="s">
        <v>2604</v>
      </c>
      <c r="K548" s="512" t="s">
        <v>2426</v>
      </c>
      <c r="L548" s="512" t="s">
        <v>2565</v>
      </c>
      <c r="M548" s="512">
        <v>4</v>
      </c>
      <c r="N548" s="512" t="s">
        <v>2761</v>
      </c>
      <c r="O548" s="512" t="s">
        <v>4783</v>
      </c>
      <c r="P548" s="512" t="s">
        <v>2993</v>
      </c>
      <c r="Q548" s="512">
        <v>28811</v>
      </c>
      <c r="R548" s="514"/>
    </row>
    <row r="549" spans="1:18" x14ac:dyDescent="0.4">
      <c r="A549" s="512" t="s">
        <v>4784</v>
      </c>
      <c r="B549" s="512" t="s">
        <v>4785</v>
      </c>
      <c r="C549" s="512" t="s">
        <v>2258</v>
      </c>
      <c r="D549" s="512" t="s">
        <v>4786</v>
      </c>
      <c r="E549" s="512">
        <v>8</v>
      </c>
      <c r="F549" s="512" t="s">
        <v>2445</v>
      </c>
      <c r="G549" s="512" t="s">
        <v>2446</v>
      </c>
      <c r="H549" s="513">
        <v>43</v>
      </c>
      <c r="I549" s="512" t="s">
        <v>1308</v>
      </c>
      <c r="J549" s="513" t="s">
        <v>2604</v>
      </c>
      <c r="K549" s="512" t="s">
        <v>2426</v>
      </c>
      <c r="L549" s="512" t="s">
        <v>2565</v>
      </c>
      <c r="M549" s="512">
        <v>4</v>
      </c>
      <c r="N549" s="512" t="s">
        <v>2761</v>
      </c>
      <c r="O549" s="512" t="s">
        <v>4787</v>
      </c>
      <c r="P549" s="512" t="s">
        <v>2993</v>
      </c>
      <c r="Q549" s="512">
        <v>28815</v>
      </c>
      <c r="R549" s="514"/>
    </row>
    <row r="550" spans="1:18" x14ac:dyDescent="0.4">
      <c r="A550" s="512" t="s">
        <v>4788</v>
      </c>
      <c r="B550" s="512" t="s">
        <v>4789</v>
      </c>
      <c r="C550" s="512" t="s">
        <v>1841</v>
      </c>
      <c r="D550" s="512" t="s">
        <v>1307</v>
      </c>
      <c r="E550" s="512">
        <v>8</v>
      </c>
      <c r="F550" s="512" t="s">
        <v>2423</v>
      </c>
      <c r="G550" s="512" t="s">
        <v>2424</v>
      </c>
      <c r="H550" s="513">
        <v>47</v>
      </c>
      <c r="I550" s="512" t="s">
        <v>1307</v>
      </c>
      <c r="J550" s="513" t="s">
        <v>4790</v>
      </c>
      <c r="K550" s="512" t="s">
        <v>2426</v>
      </c>
      <c r="L550" s="512" t="s">
        <v>2427</v>
      </c>
      <c r="M550" s="512">
        <v>18</v>
      </c>
      <c r="N550" s="512" t="s">
        <v>2428</v>
      </c>
      <c r="O550" s="512" t="s">
        <v>4791</v>
      </c>
      <c r="P550" s="512" t="s">
        <v>2430</v>
      </c>
      <c r="Q550" s="512">
        <v>10710</v>
      </c>
      <c r="R550" s="514"/>
    </row>
    <row r="551" spans="1:18" x14ac:dyDescent="0.4">
      <c r="A551" s="512" t="s">
        <v>4792</v>
      </c>
      <c r="B551" s="512" t="s">
        <v>4793</v>
      </c>
      <c r="C551" s="512" t="s">
        <v>1842</v>
      </c>
      <c r="D551" s="512" t="s">
        <v>4794</v>
      </c>
      <c r="E551" s="512">
        <v>8</v>
      </c>
      <c r="F551" s="512" t="s">
        <v>2445</v>
      </c>
      <c r="G551" s="512" t="s">
        <v>2446</v>
      </c>
      <c r="H551" s="513">
        <v>47</v>
      </c>
      <c r="I551" s="512" t="s">
        <v>1307</v>
      </c>
      <c r="J551" s="513" t="s">
        <v>2683</v>
      </c>
      <c r="K551" s="512" t="s">
        <v>2426</v>
      </c>
      <c r="L551" s="512" t="s">
        <v>2448</v>
      </c>
      <c r="M551" s="512">
        <v>6</v>
      </c>
      <c r="N551" s="512" t="s">
        <v>2449</v>
      </c>
      <c r="O551" s="512" t="s">
        <v>4795</v>
      </c>
      <c r="P551" s="512" t="s">
        <v>2451</v>
      </c>
      <c r="Q551" s="512">
        <v>11089</v>
      </c>
      <c r="R551" s="514"/>
    </row>
    <row r="552" spans="1:18" x14ac:dyDescent="0.4">
      <c r="A552" s="512" t="s">
        <v>4796</v>
      </c>
      <c r="B552" s="512" t="s">
        <v>4797</v>
      </c>
      <c r="C552" s="512" t="s">
        <v>1843</v>
      </c>
      <c r="D552" s="512" t="s">
        <v>4798</v>
      </c>
      <c r="E552" s="512">
        <v>8</v>
      </c>
      <c r="F552" s="512" t="s">
        <v>2445</v>
      </c>
      <c r="G552" s="512" t="s">
        <v>2446</v>
      </c>
      <c r="H552" s="513">
        <v>47</v>
      </c>
      <c r="I552" s="512" t="s">
        <v>1307</v>
      </c>
      <c r="J552" s="513" t="s">
        <v>2505</v>
      </c>
      <c r="K552" s="512" t="s">
        <v>2426</v>
      </c>
      <c r="L552" s="512" t="s">
        <v>2448</v>
      </c>
      <c r="M552" s="512">
        <v>5</v>
      </c>
      <c r="N552" s="512" t="s">
        <v>2449</v>
      </c>
      <c r="O552" s="512" t="s">
        <v>4799</v>
      </c>
      <c r="P552" s="512" t="s">
        <v>2477</v>
      </c>
      <c r="Q552" s="512">
        <v>11090</v>
      </c>
      <c r="R552" s="514"/>
    </row>
    <row r="553" spans="1:18" x14ac:dyDescent="0.4">
      <c r="A553" s="512" t="s">
        <v>4800</v>
      </c>
      <c r="B553" s="512" t="s">
        <v>4801</v>
      </c>
      <c r="C553" s="512" t="s">
        <v>1844</v>
      </c>
      <c r="D553" s="512" t="s">
        <v>4802</v>
      </c>
      <c r="E553" s="512">
        <v>8</v>
      </c>
      <c r="F553" s="512" t="s">
        <v>2445</v>
      </c>
      <c r="G553" s="512" t="s">
        <v>2446</v>
      </c>
      <c r="H553" s="513">
        <v>47</v>
      </c>
      <c r="I553" s="512" t="s">
        <v>1307</v>
      </c>
      <c r="J553" s="513" t="s">
        <v>2497</v>
      </c>
      <c r="K553" s="512" t="s">
        <v>2426</v>
      </c>
      <c r="L553" s="512" t="s">
        <v>2448</v>
      </c>
      <c r="M553" s="512">
        <v>6</v>
      </c>
      <c r="N553" s="512" t="s">
        <v>2464</v>
      </c>
      <c r="O553" s="512" t="s">
        <v>4803</v>
      </c>
      <c r="P553" s="512" t="s">
        <v>2451</v>
      </c>
      <c r="Q553" s="512">
        <v>11091</v>
      </c>
      <c r="R553" s="514"/>
    </row>
    <row r="554" spans="1:18" x14ac:dyDescent="0.4">
      <c r="A554" s="512" t="s">
        <v>4804</v>
      </c>
      <c r="B554" s="512" t="s">
        <v>4805</v>
      </c>
      <c r="C554" s="512" t="s">
        <v>1845</v>
      </c>
      <c r="D554" s="512" t="s">
        <v>4806</v>
      </c>
      <c r="E554" s="512">
        <v>8</v>
      </c>
      <c r="F554" s="512" t="s">
        <v>2445</v>
      </c>
      <c r="G554" s="512" t="s">
        <v>2446</v>
      </c>
      <c r="H554" s="513">
        <v>47</v>
      </c>
      <c r="I554" s="512" t="s">
        <v>1307</v>
      </c>
      <c r="J554" s="513" t="s">
        <v>4807</v>
      </c>
      <c r="K554" s="512" t="s">
        <v>2426</v>
      </c>
      <c r="L554" s="512" t="s">
        <v>2456</v>
      </c>
      <c r="M554" s="512">
        <v>9</v>
      </c>
      <c r="N554" s="512" t="s">
        <v>2457</v>
      </c>
      <c r="O554" s="512" t="s">
        <v>4808</v>
      </c>
      <c r="P554" s="512" t="s">
        <v>2519</v>
      </c>
      <c r="Q554" s="512">
        <v>11092</v>
      </c>
      <c r="R554" s="514"/>
    </row>
    <row r="555" spans="1:18" x14ac:dyDescent="0.4">
      <c r="A555" s="512" t="s">
        <v>4809</v>
      </c>
      <c r="B555" s="512" t="s">
        <v>4810</v>
      </c>
      <c r="C555" s="512" t="s">
        <v>1846</v>
      </c>
      <c r="D555" s="512" t="s">
        <v>4811</v>
      </c>
      <c r="E555" s="512">
        <v>8</v>
      </c>
      <c r="F555" s="512" t="s">
        <v>2445</v>
      </c>
      <c r="G555" s="512" t="s">
        <v>2446</v>
      </c>
      <c r="H555" s="513">
        <v>47</v>
      </c>
      <c r="I555" s="512" t="s">
        <v>1307</v>
      </c>
      <c r="J555" s="513" t="s">
        <v>2541</v>
      </c>
      <c r="K555" s="512" t="s">
        <v>2426</v>
      </c>
      <c r="L555" s="512" t="s">
        <v>2448</v>
      </c>
      <c r="M555" s="512">
        <v>6</v>
      </c>
      <c r="N555" s="512" t="s">
        <v>2449</v>
      </c>
      <c r="O555" s="512" t="s">
        <v>4812</v>
      </c>
      <c r="P555" s="512" t="s">
        <v>2451</v>
      </c>
      <c r="Q555" s="512">
        <v>11093</v>
      </c>
      <c r="R555" s="514"/>
    </row>
    <row r="556" spans="1:18" x14ac:dyDescent="0.4">
      <c r="A556" s="512" t="s">
        <v>4813</v>
      </c>
      <c r="B556" s="512" t="s">
        <v>4814</v>
      </c>
      <c r="C556" s="512" t="s">
        <v>1847</v>
      </c>
      <c r="D556" s="512" t="s">
        <v>4815</v>
      </c>
      <c r="E556" s="512">
        <v>8</v>
      </c>
      <c r="F556" s="512" t="s">
        <v>2445</v>
      </c>
      <c r="G556" s="512" t="s">
        <v>2446</v>
      </c>
      <c r="H556" s="513">
        <v>47</v>
      </c>
      <c r="I556" s="512" t="s">
        <v>1307</v>
      </c>
      <c r="J556" s="513" t="s">
        <v>4816</v>
      </c>
      <c r="K556" s="512" t="s">
        <v>2426</v>
      </c>
      <c r="L556" s="512" t="s">
        <v>2565</v>
      </c>
      <c r="M556" s="512">
        <v>2</v>
      </c>
      <c r="N556" s="512" t="s">
        <v>2566</v>
      </c>
      <c r="O556" s="512" t="s">
        <v>4817</v>
      </c>
      <c r="P556" s="512" t="s">
        <v>2568</v>
      </c>
      <c r="Q556" s="512">
        <v>11094</v>
      </c>
      <c r="R556" s="514"/>
    </row>
    <row r="557" spans="1:18" x14ac:dyDescent="0.4">
      <c r="A557" s="512" t="s">
        <v>4818</v>
      </c>
      <c r="B557" s="512" t="s">
        <v>4819</v>
      </c>
      <c r="C557" s="512" t="s">
        <v>1848</v>
      </c>
      <c r="D557" s="512" t="s">
        <v>4820</v>
      </c>
      <c r="E557" s="512">
        <v>8</v>
      </c>
      <c r="F557" s="512" t="s">
        <v>2445</v>
      </c>
      <c r="G557" s="512" t="s">
        <v>2446</v>
      </c>
      <c r="H557" s="513">
        <v>47</v>
      </c>
      <c r="I557" s="512" t="s">
        <v>1307</v>
      </c>
      <c r="J557" s="513" t="s">
        <v>3073</v>
      </c>
      <c r="K557" s="512" t="s">
        <v>2426</v>
      </c>
      <c r="L557" s="512" t="s">
        <v>2498</v>
      </c>
      <c r="M557" s="512">
        <v>12</v>
      </c>
      <c r="N557" s="512" t="s">
        <v>2511</v>
      </c>
      <c r="O557" s="512" t="s">
        <v>4821</v>
      </c>
      <c r="P557" s="512" t="s">
        <v>2513</v>
      </c>
      <c r="Q557" s="512">
        <v>11095</v>
      </c>
      <c r="R557" s="514"/>
    </row>
    <row r="558" spans="1:18" x14ac:dyDescent="0.4">
      <c r="A558" s="512" t="s">
        <v>4822</v>
      </c>
      <c r="B558" s="512" t="s">
        <v>4823</v>
      </c>
      <c r="C558" s="512" t="s">
        <v>1849</v>
      </c>
      <c r="D558" s="512" t="s">
        <v>4824</v>
      </c>
      <c r="E558" s="512">
        <v>8</v>
      </c>
      <c r="F558" s="512" t="s">
        <v>2445</v>
      </c>
      <c r="G558" s="512" t="s">
        <v>2446</v>
      </c>
      <c r="H558" s="513">
        <v>47</v>
      </c>
      <c r="I558" s="512" t="s">
        <v>1307</v>
      </c>
      <c r="J558" s="513" t="s">
        <v>2541</v>
      </c>
      <c r="K558" s="512" t="s">
        <v>2426</v>
      </c>
      <c r="L558" s="512" t="s">
        <v>2448</v>
      </c>
      <c r="M558" s="512">
        <v>6</v>
      </c>
      <c r="N558" s="512" t="s">
        <v>2449</v>
      </c>
      <c r="O558" s="512" t="s">
        <v>4825</v>
      </c>
      <c r="P558" s="512" t="s">
        <v>2451</v>
      </c>
      <c r="Q558" s="512">
        <v>11096</v>
      </c>
      <c r="R558" s="514"/>
    </row>
    <row r="559" spans="1:18" x14ac:dyDescent="0.4">
      <c r="A559" s="512" t="s">
        <v>4826</v>
      </c>
      <c r="B559" s="512" t="s">
        <v>4827</v>
      </c>
      <c r="C559" s="512" t="s">
        <v>1850</v>
      </c>
      <c r="D559" s="512" t="s">
        <v>4828</v>
      </c>
      <c r="E559" s="512">
        <v>8</v>
      </c>
      <c r="F559" s="512" t="s">
        <v>2445</v>
      </c>
      <c r="G559" s="512" t="s">
        <v>2446</v>
      </c>
      <c r="H559" s="513">
        <v>47</v>
      </c>
      <c r="I559" s="512" t="s">
        <v>1307</v>
      </c>
      <c r="J559" s="513" t="s">
        <v>3811</v>
      </c>
      <c r="K559" s="512" t="s">
        <v>2426</v>
      </c>
      <c r="L559" s="512" t="s">
        <v>2448</v>
      </c>
      <c r="M559" s="512">
        <v>6</v>
      </c>
      <c r="N559" s="512" t="s">
        <v>2464</v>
      </c>
      <c r="O559" s="512" t="s">
        <v>4829</v>
      </c>
      <c r="P559" s="512" t="s">
        <v>2451</v>
      </c>
      <c r="Q559" s="512">
        <v>11097</v>
      </c>
      <c r="R559" s="514"/>
    </row>
    <row r="560" spans="1:18" x14ac:dyDescent="0.4">
      <c r="A560" s="512" t="s">
        <v>4830</v>
      </c>
      <c r="B560" s="512" t="s">
        <v>4831</v>
      </c>
      <c r="C560" s="512" t="s">
        <v>1851</v>
      </c>
      <c r="D560" s="512" t="s">
        <v>4832</v>
      </c>
      <c r="E560" s="512">
        <v>8</v>
      </c>
      <c r="F560" s="512" t="s">
        <v>2445</v>
      </c>
      <c r="G560" s="512" t="s">
        <v>2446</v>
      </c>
      <c r="H560" s="513">
        <v>47</v>
      </c>
      <c r="I560" s="512" t="s">
        <v>1307</v>
      </c>
      <c r="J560" s="513" t="s">
        <v>3073</v>
      </c>
      <c r="K560" s="512" t="s">
        <v>2426</v>
      </c>
      <c r="L560" s="512" t="s">
        <v>2448</v>
      </c>
      <c r="M560" s="512">
        <v>6</v>
      </c>
      <c r="N560" s="512" t="s">
        <v>2464</v>
      </c>
      <c r="O560" s="512" t="s">
        <v>4833</v>
      </c>
      <c r="P560" s="512" t="s">
        <v>2451</v>
      </c>
      <c r="Q560" s="512">
        <v>11098</v>
      </c>
      <c r="R560" s="514"/>
    </row>
    <row r="561" spans="1:18" x14ac:dyDescent="0.4">
      <c r="A561" s="512" t="s">
        <v>4834</v>
      </c>
      <c r="B561" s="512" t="s">
        <v>4835</v>
      </c>
      <c r="C561" s="512" t="s">
        <v>1852</v>
      </c>
      <c r="D561" s="512" t="s">
        <v>4836</v>
      </c>
      <c r="E561" s="512">
        <v>8</v>
      </c>
      <c r="F561" s="512" t="s">
        <v>2445</v>
      </c>
      <c r="G561" s="512" t="s">
        <v>2446</v>
      </c>
      <c r="H561" s="513">
        <v>47</v>
      </c>
      <c r="I561" s="512" t="s">
        <v>1307</v>
      </c>
      <c r="J561" s="513" t="s">
        <v>3144</v>
      </c>
      <c r="K561" s="512" t="s">
        <v>2437</v>
      </c>
      <c r="L561" s="512" t="s">
        <v>2448</v>
      </c>
      <c r="M561" s="512">
        <v>5</v>
      </c>
      <c r="N561" s="512" t="s">
        <v>2449</v>
      </c>
      <c r="O561" s="512" t="s">
        <v>4837</v>
      </c>
      <c r="P561" s="512" t="s">
        <v>2477</v>
      </c>
      <c r="Q561" s="512">
        <v>11099</v>
      </c>
      <c r="R561" s="514"/>
    </row>
    <row r="562" spans="1:18" x14ac:dyDescent="0.4">
      <c r="A562" s="512" t="s">
        <v>4838</v>
      </c>
      <c r="B562" s="512" t="s">
        <v>4839</v>
      </c>
      <c r="C562" s="512" t="s">
        <v>1853</v>
      </c>
      <c r="D562" s="512" t="s">
        <v>4840</v>
      </c>
      <c r="E562" s="512">
        <v>8</v>
      </c>
      <c r="F562" s="512" t="s">
        <v>2445</v>
      </c>
      <c r="G562" s="512" t="s">
        <v>2446</v>
      </c>
      <c r="H562" s="513">
        <v>47</v>
      </c>
      <c r="I562" s="512" t="s">
        <v>1307</v>
      </c>
      <c r="J562" s="513" t="s">
        <v>2505</v>
      </c>
      <c r="K562" s="512" t="s">
        <v>2426</v>
      </c>
      <c r="L562" s="512" t="s">
        <v>2448</v>
      </c>
      <c r="M562" s="512">
        <v>5</v>
      </c>
      <c r="N562" s="512" t="s">
        <v>2475</v>
      </c>
      <c r="O562" s="512" t="s">
        <v>4841</v>
      </c>
      <c r="P562" s="512" t="s">
        <v>2477</v>
      </c>
      <c r="Q562" s="512">
        <v>11100</v>
      </c>
      <c r="R562" s="514"/>
    </row>
    <row r="563" spans="1:18" x14ac:dyDescent="0.4">
      <c r="A563" s="512" t="s">
        <v>4842</v>
      </c>
      <c r="B563" s="512" t="s">
        <v>4843</v>
      </c>
      <c r="C563" s="512" t="s">
        <v>1854</v>
      </c>
      <c r="D563" s="512" t="s">
        <v>4844</v>
      </c>
      <c r="E563" s="512">
        <v>8</v>
      </c>
      <c r="F563" s="512" t="s">
        <v>2445</v>
      </c>
      <c r="G563" s="512" t="s">
        <v>2446</v>
      </c>
      <c r="H563" s="513">
        <v>47</v>
      </c>
      <c r="I563" s="512" t="s">
        <v>1307</v>
      </c>
      <c r="J563" s="513" t="s">
        <v>3946</v>
      </c>
      <c r="K563" s="512" t="s">
        <v>2437</v>
      </c>
      <c r="L563" s="512" t="s">
        <v>2448</v>
      </c>
      <c r="M563" s="512">
        <v>5</v>
      </c>
      <c r="N563" s="512" t="s">
        <v>2449</v>
      </c>
      <c r="O563" s="512" t="s">
        <v>4845</v>
      </c>
      <c r="P563" s="512" t="s">
        <v>2477</v>
      </c>
      <c r="Q563" s="512">
        <v>11101</v>
      </c>
      <c r="R563" s="514"/>
    </row>
    <row r="564" spans="1:18" x14ac:dyDescent="0.4">
      <c r="A564" s="512" t="s">
        <v>4846</v>
      </c>
      <c r="B564" s="512" t="s">
        <v>4847</v>
      </c>
      <c r="C564" s="512" t="s">
        <v>1855</v>
      </c>
      <c r="D564" s="512" t="s">
        <v>4848</v>
      </c>
      <c r="E564" s="512">
        <v>8</v>
      </c>
      <c r="F564" s="512" t="s">
        <v>2445</v>
      </c>
      <c r="G564" s="512" t="s">
        <v>2446</v>
      </c>
      <c r="H564" s="513">
        <v>47</v>
      </c>
      <c r="I564" s="512" t="s">
        <v>1307</v>
      </c>
      <c r="J564" s="513" t="s">
        <v>3010</v>
      </c>
      <c r="K564" s="512" t="s">
        <v>2426</v>
      </c>
      <c r="L564" s="512" t="s">
        <v>2448</v>
      </c>
      <c r="M564" s="512">
        <v>6</v>
      </c>
      <c r="N564" s="512" t="s">
        <v>2449</v>
      </c>
      <c r="O564" s="512" t="s">
        <v>4849</v>
      </c>
      <c r="P564" s="512" t="s">
        <v>2451</v>
      </c>
      <c r="Q564" s="512">
        <v>11102</v>
      </c>
      <c r="R564" s="514"/>
    </row>
    <row r="565" spans="1:18" x14ac:dyDescent="0.4">
      <c r="A565" s="512" t="s">
        <v>4850</v>
      </c>
      <c r="B565" s="512" t="s">
        <v>4851</v>
      </c>
      <c r="C565" s="512" t="s">
        <v>1856</v>
      </c>
      <c r="D565" s="512" t="s">
        <v>4852</v>
      </c>
      <c r="E565" s="512">
        <v>8</v>
      </c>
      <c r="F565" s="512" t="s">
        <v>2445</v>
      </c>
      <c r="G565" s="512" t="s">
        <v>2446</v>
      </c>
      <c r="H565" s="513">
        <v>47</v>
      </c>
      <c r="I565" s="512" t="s">
        <v>1307</v>
      </c>
      <c r="J565" s="513" t="s">
        <v>3010</v>
      </c>
      <c r="K565" s="512" t="s">
        <v>2426</v>
      </c>
      <c r="L565" s="512" t="s">
        <v>2448</v>
      </c>
      <c r="M565" s="512">
        <v>5</v>
      </c>
      <c r="N565" s="512" t="s">
        <v>2449</v>
      </c>
      <c r="O565" s="512" t="s">
        <v>4853</v>
      </c>
      <c r="P565" s="512" t="s">
        <v>2477</v>
      </c>
      <c r="Q565" s="512">
        <v>11103</v>
      </c>
      <c r="R565" s="514"/>
    </row>
    <row r="566" spans="1:18" x14ac:dyDescent="0.4">
      <c r="A566" s="512" t="s">
        <v>4854</v>
      </c>
      <c r="B566" s="512" t="s">
        <v>4855</v>
      </c>
      <c r="C566" s="512" t="s">
        <v>2255</v>
      </c>
      <c r="D566" s="512" t="s">
        <v>4856</v>
      </c>
      <c r="E566" s="512">
        <v>8</v>
      </c>
      <c r="F566" s="512" t="s">
        <v>2434</v>
      </c>
      <c r="G566" s="512" t="s">
        <v>2435</v>
      </c>
      <c r="H566" s="513">
        <v>47</v>
      </c>
      <c r="I566" s="512" t="s">
        <v>1307</v>
      </c>
      <c r="J566" s="513" t="s">
        <v>4857</v>
      </c>
      <c r="K566" s="512" t="s">
        <v>2426</v>
      </c>
      <c r="L566" s="512" t="s">
        <v>2438</v>
      </c>
      <c r="M566" s="512">
        <v>15</v>
      </c>
      <c r="N566" s="512" t="s">
        <v>2482</v>
      </c>
      <c r="O566" s="512" t="s">
        <v>4858</v>
      </c>
      <c r="P566" s="512" t="s">
        <v>2441</v>
      </c>
      <c r="Q566" s="512">
        <v>11450</v>
      </c>
      <c r="R566" s="514"/>
    </row>
    <row r="567" spans="1:18" x14ac:dyDescent="0.4">
      <c r="A567" s="512" t="s">
        <v>4859</v>
      </c>
      <c r="B567" s="512" t="s">
        <v>4860</v>
      </c>
      <c r="C567" s="512" t="s">
        <v>1858</v>
      </c>
      <c r="D567" s="512" t="s">
        <v>4861</v>
      </c>
      <c r="E567" s="512">
        <v>8</v>
      </c>
      <c r="F567" s="512" t="s">
        <v>2445</v>
      </c>
      <c r="G567" s="512" t="s">
        <v>2446</v>
      </c>
      <c r="H567" s="513">
        <v>47</v>
      </c>
      <c r="I567" s="512" t="s">
        <v>1307</v>
      </c>
      <c r="J567" s="513" t="s">
        <v>3448</v>
      </c>
      <c r="K567" s="512" t="s">
        <v>2426</v>
      </c>
      <c r="L567" s="512" t="s">
        <v>2448</v>
      </c>
      <c r="M567" s="512">
        <v>5</v>
      </c>
      <c r="N567" s="512" t="s">
        <v>2449</v>
      </c>
      <c r="O567" s="512" t="s">
        <v>4862</v>
      </c>
      <c r="P567" s="512" t="s">
        <v>2477</v>
      </c>
      <c r="Q567" s="512">
        <v>21323</v>
      </c>
      <c r="R567" s="514"/>
    </row>
    <row r="568" spans="1:18" x14ac:dyDescent="0.4">
      <c r="A568" s="512" t="s">
        <v>4863</v>
      </c>
      <c r="B568" s="512" t="s">
        <v>4864</v>
      </c>
      <c r="C568" s="512" t="s">
        <v>1809</v>
      </c>
      <c r="D568" s="512" t="s">
        <v>1304</v>
      </c>
      <c r="E568" s="512">
        <v>8</v>
      </c>
      <c r="F568" s="512" t="s">
        <v>2434</v>
      </c>
      <c r="G568" s="512" t="s">
        <v>2435</v>
      </c>
      <c r="H568" s="513">
        <v>48</v>
      </c>
      <c r="I568" s="512" t="s">
        <v>1304</v>
      </c>
      <c r="J568" s="513" t="s">
        <v>4865</v>
      </c>
      <c r="K568" s="512" t="s">
        <v>2437</v>
      </c>
      <c r="L568" s="512" t="s">
        <v>2426</v>
      </c>
      <c r="M568" s="512">
        <v>16</v>
      </c>
      <c r="N568" s="512" t="s">
        <v>2889</v>
      </c>
      <c r="O568" s="512" t="s">
        <v>4866</v>
      </c>
      <c r="P568" s="512" t="s">
        <v>2767</v>
      </c>
      <c r="Q568" s="512">
        <v>10711</v>
      </c>
      <c r="R568" s="514"/>
    </row>
    <row r="569" spans="1:18" x14ac:dyDescent="0.4">
      <c r="A569" s="512" t="s">
        <v>4867</v>
      </c>
      <c r="B569" s="512" t="s">
        <v>4868</v>
      </c>
      <c r="C569" s="512" t="s">
        <v>1810</v>
      </c>
      <c r="D569" s="512" t="s">
        <v>4869</v>
      </c>
      <c r="E569" s="512">
        <v>8</v>
      </c>
      <c r="F569" s="512" t="s">
        <v>2445</v>
      </c>
      <c r="G569" s="512" t="s">
        <v>2446</v>
      </c>
      <c r="H569" s="513">
        <v>48</v>
      </c>
      <c r="I569" s="512" t="s">
        <v>1304</v>
      </c>
      <c r="J569" s="513" t="s">
        <v>2983</v>
      </c>
      <c r="K569" s="512" t="s">
        <v>2437</v>
      </c>
      <c r="L569" s="512" t="s">
        <v>2448</v>
      </c>
      <c r="M569" s="512">
        <v>6</v>
      </c>
      <c r="N569" s="512" t="s">
        <v>2449</v>
      </c>
      <c r="O569" s="512" t="s">
        <v>4870</v>
      </c>
      <c r="P569" s="512" t="s">
        <v>2451</v>
      </c>
      <c r="Q569" s="512">
        <v>11104</v>
      </c>
      <c r="R569" s="514"/>
    </row>
    <row r="570" spans="1:18" x14ac:dyDescent="0.4">
      <c r="A570" s="512" t="s">
        <v>4871</v>
      </c>
      <c r="B570" s="512" t="s">
        <v>4872</v>
      </c>
      <c r="C570" s="512" t="s">
        <v>1811</v>
      </c>
      <c r="D570" s="512" t="s">
        <v>4873</v>
      </c>
      <c r="E570" s="512">
        <v>8</v>
      </c>
      <c r="F570" s="512" t="s">
        <v>2445</v>
      </c>
      <c r="G570" s="512" t="s">
        <v>2446</v>
      </c>
      <c r="H570" s="513">
        <v>48</v>
      </c>
      <c r="I570" s="512" t="s">
        <v>1304</v>
      </c>
      <c r="J570" s="513" t="s">
        <v>3010</v>
      </c>
      <c r="K570" s="512" t="s">
        <v>2437</v>
      </c>
      <c r="L570" s="512" t="s">
        <v>2448</v>
      </c>
      <c r="M570" s="512">
        <v>6</v>
      </c>
      <c r="N570" s="512" t="s">
        <v>2449</v>
      </c>
      <c r="O570" s="512" t="s">
        <v>4874</v>
      </c>
      <c r="P570" s="512" t="s">
        <v>2451</v>
      </c>
      <c r="Q570" s="512">
        <v>11105</v>
      </c>
      <c r="R570" s="514"/>
    </row>
    <row r="571" spans="1:18" x14ac:dyDescent="0.4">
      <c r="A571" s="512" t="s">
        <v>4875</v>
      </c>
      <c r="B571" s="512" t="s">
        <v>4876</v>
      </c>
      <c r="C571" s="512" t="s">
        <v>1812</v>
      </c>
      <c r="D571" s="512" t="s">
        <v>4877</v>
      </c>
      <c r="E571" s="512">
        <v>8</v>
      </c>
      <c r="F571" s="512" t="s">
        <v>2445</v>
      </c>
      <c r="G571" s="512" t="s">
        <v>2446</v>
      </c>
      <c r="H571" s="513">
        <v>48</v>
      </c>
      <c r="I571" s="512" t="s">
        <v>1304</v>
      </c>
      <c r="J571" s="513" t="s">
        <v>2678</v>
      </c>
      <c r="K571" s="512" t="s">
        <v>2437</v>
      </c>
      <c r="L571" s="512" t="s">
        <v>2448</v>
      </c>
      <c r="M571" s="512">
        <v>5</v>
      </c>
      <c r="N571" s="512" t="s">
        <v>2449</v>
      </c>
      <c r="O571" s="512" t="s">
        <v>4878</v>
      </c>
      <c r="P571" s="512" t="s">
        <v>2477</v>
      </c>
      <c r="Q571" s="512">
        <v>11106</v>
      </c>
      <c r="R571" s="514"/>
    </row>
    <row r="572" spans="1:18" x14ac:dyDescent="0.4">
      <c r="A572" s="512" t="s">
        <v>4879</v>
      </c>
      <c r="B572" s="512" t="s">
        <v>4880</v>
      </c>
      <c r="C572" s="512" t="s">
        <v>1813</v>
      </c>
      <c r="D572" s="512" t="s">
        <v>4881</v>
      </c>
      <c r="E572" s="512">
        <v>8</v>
      </c>
      <c r="F572" s="512" t="s">
        <v>2445</v>
      </c>
      <c r="G572" s="512" t="s">
        <v>2446</v>
      </c>
      <c r="H572" s="513">
        <v>48</v>
      </c>
      <c r="I572" s="512" t="s">
        <v>1304</v>
      </c>
      <c r="J572" s="513" t="s">
        <v>2731</v>
      </c>
      <c r="K572" s="512" t="s">
        <v>2437</v>
      </c>
      <c r="L572" s="512" t="s">
        <v>2448</v>
      </c>
      <c r="M572" s="512">
        <v>5</v>
      </c>
      <c r="N572" s="512" t="s">
        <v>2475</v>
      </c>
      <c r="O572" s="512" t="s">
        <v>4882</v>
      </c>
      <c r="P572" s="512" t="s">
        <v>2477</v>
      </c>
      <c r="Q572" s="512">
        <v>11107</v>
      </c>
      <c r="R572" s="514"/>
    </row>
    <row r="573" spans="1:18" x14ac:dyDescent="0.4">
      <c r="A573" s="512" t="s">
        <v>4883</v>
      </c>
      <c r="B573" s="512" t="s">
        <v>4884</v>
      </c>
      <c r="C573" s="512" t="s">
        <v>1814</v>
      </c>
      <c r="D573" s="512" t="s">
        <v>4885</v>
      </c>
      <c r="E573" s="512">
        <v>8</v>
      </c>
      <c r="F573" s="512" t="s">
        <v>2445</v>
      </c>
      <c r="G573" s="512" t="s">
        <v>2446</v>
      </c>
      <c r="H573" s="513">
        <v>48</v>
      </c>
      <c r="I573" s="512" t="s">
        <v>1304</v>
      </c>
      <c r="J573" s="513" t="s">
        <v>3448</v>
      </c>
      <c r="K573" s="512" t="s">
        <v>2437</v>
      </c>
      <c r="L573" s="512" t="s">
        <v>2448</v>
      </c>
      <c r="M573" s="512">
        <v>6</v>
      </c>
      <c r="N573" s="512" t="s">
        <v>2449</v>
      </c>
      <c r="O573" s="512" t="s">
        <v>4886</v>
      </c>
      <c r="P573" s="512" t="s">
        <v>2451</v>
      </c>
      <c r="Q573" s="512">
        <v>11108</v>
      </c>
      <c r="R573" s="514"/>
    </row>
    <row r="574" spans="1:18" x14ac:dyDescent="0.4">
      <c r="A574" s="512" t="s">
        <v>4887</v>
      </c>
      <c r="B574" s="512" t="s">
        <v>4888</v>
      </c>
      <c r="C574" s="512" t="s">
        <v>1815</v>
      </c>
      <c r="D574" s="512" t="s">
        <v>4889</v>
      </c>
      <c r="E574" s="512">
        <v>8</v>
      </c>
      <c r="F574" s="512" t="s">
        <v>2445</v>
      </c>
      <c r="G574" s="512" t="s">
        <v>2446</v>
      </c>
      <c r="H574" s="513">
        <v>48</v>
      </c>
      <c r="I574" s="512" t="s">
        <v>1304</v>
      </c>
      <c r="J574" s="513" t="s">
        <v>3793</v>
      </c>
      <c r="K574" s="512" t="s">
        <v>2437</v>
      </c>
      <c r="L574" s="512" t="s">
        <v>2448</v>
      </c>
      <c r="M574" s="512">
        <v>7</v>
      </c>
      <c r="N574" s="512" t="s">
        <v>2464</v>
      </c>
      <c r="O574" s="512" t="s">
        <v>4890</v>
      </c>
      <c r="P574" s="512" t="s">
        <v>2841</v>
      </c>
      <c r="Q574" s="512">
        <v>11109</v>
      </c>
      <c r="R574" s="514"/>
    </row>
    <row r="575" spans="1:18" x14ac:dyDescent="0.4">
      <c r="A575" s="512" t="s">
        <v>4891</v>
      </c>
      <c r="B575" s="512" t="s">
        <v>4892</v>
      </c>
      <c r="C575" s="512" t="s">
        <v>1816</v>
      </c>
      <c r="D575" s="512" t="s">
        <v>4893</v>
      </c>
      <c r="E575" s="512">
        <v>8</v>
      </c>
      <c r="F575" s="512" t="s">
        <v>2445</v>
      </c>
      <c r="G575" s="512" t="s">
        <v>2446</v>
      </c>
      <c r="H575" s="513">
        <v>48</v>
      </c>
      <c r="I575" s="512" t="s">
        <v>1304</v>
      </c>
      <c r="J575" s="513" t="s">
        <v>2784</v>
      </c>
      <c r="K575" s="512" t="s">
        <v>2437</v>
      </c>
      <c r="L575" s="512" t="s">
        <v>2456</v>
      </c>
      <c r="M575" s="512">
        <v>10</v>
      </c>
      <c r="N575" s="512" t="s">
        <v>2457</v>
      </c>
      <c r="O575" s="512" t="s">
        <v>4894</v>
      </c>
      <c r="P575" s="512" t="s">
        <v>2459</v>
      </c>
      <c r="Q575" s="512">
        <v>11110</v>
      </c>
      <c r="R575" s="514"/>
    </row>
    <row r="576" spans="1:18" x14ac:dyDescent="0.4">
      <c r="A576" s="512" t="s">
        <v>4895</v>
      </c>
      <c r="B576" s="512" t="s">
        <v>4896</v>
      </c>
      <c r="C576" s="512" t="s">
        <v>1817</v>
      </c>
      <c r="D576" s="512" t="s">
        <v>4897</v>
      </c>
      <c r="E576" s="512">
        <v>8</v>
      </c>
      <c r="F576" s="512" t="s">
        <v>2445</v>
      </c>
      <c r="G576" s="512" t="s">
        <v>2446</v>
      </c>
      <c r="H576" s="513">
        <v>48</v>
      </c>
      <c r="I576" s="512" t="s">
        <v>1304</v>
      </c>
      <c r="J576" s="513" t="s">
        <v>3135</v>
      </c>
      <c r="K576" s="512" t="s">
        <v>2437</v>
      </c>
      <c r="L576" s="512" t="s">
        <v>2448</v>
      </c>
      <c r="M576" s="512">
        <v>6</v>
      </c>
      <c r="N576" s="512" t="s">
        <v>2449</v>
      </c>
      <c r="O576" s="512" t="s">
        <v>4898</v>
      </c>
      <c r="P576" s="512" t="s">
        <v>2451</v>
      </c>
      <c r="Q576" s="512">
        <v>11111</v>
      </c>
      <c r="R576" s="514"/>
    </row>
    <row r="577" spans="1:18" x14ac:dyDescent="0.4">
      <c r="A577" s="512" t="s">
        <v>4899</v>
      </c>
      <c r="B577" s="512" t="s">
        <v>4900</v>
      </c>
      <c r="C577" s="512" t="s">
        <v>1818</v>
      </c>
      <c r="D577" s="512" t="s">
        <v>4901</v>
      </c>
      <c r="E577" s="512">
        <v>8</v>
      </c>
      <c r="F577" s="512" t="s">
        <v>2445</v>
      </c>
      <c r="G577" s="512" t="s">
        <v>2446</v>
      </c>
      <c r="H577" s="513">
        <v>48</v>
      </c>
      <c r="I577" s="512" t="s">
        <v>1304</v>
      </c>
      <c r="J577" s="513" t="s">
        <v>3010</v>
      </c>
      <c r="K577" s="512" t="s">
        <v>2437</v>
      </c>
      <c r="L577" s="512" t="s">
        <v>2448</v>
      </c>
      <c r="M577" s="512">
        <v>6</v>
      </c>
      <c r="N577" s="512" t="s">
        <v>2449</v>
      </c>
      <c r="O577" s="512" t="s">
        <v>4902</v>
      </c>
      <c r="P577" s="512" t="s">
        <v>2451</v>
      </c>
      <c r="Q577" s="512">
        <v>11112</v>
      </c>
      <c r="R577" s="514"/>
    </row>
    <row r="578" spans="1:18" x14ac:dyDescent="0.4">
      <c r="A578" s="512" t="s">
        <v>4903</v>
      </c>
      <c r="B578" s="512" t="s">
        <v>4904</v>
      </c>
      <c r="C578" s="512" t="s">
        <v>1819</v>
      </c>
      <c r="D578" s="512" t="s">
        <v>4905</v>
      </c>
      <c r="E578" s="512">
        <v>8</v>
      </c>
      <c r="F578" s="512" t="s">
        <v>2445</v>
      </c>
      <c r="G578" s="512" t="s">
        <v>2446</v>
      </c>
      <c r="H578" s="513">
        <v>48</v>
      </c>
      <c r="I578" s="512" t="s">
        <v>1304</v>
      </c>
      <c r="J578" s="513" t="s">
        <v>4906</v>
      </c>
      <c r="K578" s="512" t="s">
        <v>2437</v>
      </c>
      <c r="L578" s="512" t="s">
        <v>2498</v>
      </c>
      <c r="M578" s="512">
        <v>13</v>
      </c>
      <c r="N578" s="512" t="s">
        <v>2499</v>
      </c>
      <c r="O578" s="512" t="s">
        <v>4907</v>
      </c>
      <c r="P578" s="512" t="s">
        <v>2501</v>
      </c>
      <c r="Q578" s="512">
        <v>11451</v>
      </c>
      <c r="R578" s="514"/>
    </row>
    <row r="579" spans="1:18" x14ac:dyDescent="0.4">
      <c r="A579" s="512" t="s">
        <v>4908</v>
      </c>
      <c r="B579" s="512" t="s">
        <v>4909</v>
      </c>
      <c r="C579" s="512" t="s">
        <v>2253</v>
      </c>
      <c r="D579" s="512" t="s">
        <v>4910</v>
      </c>
      <c r="E579" s="512">
        <v>8</v>
      </c>
      <c r="F579" s="512" t="s">
        <v>2445</v>
      </c>
      <c r="G579" s="512" t="s">
        <v>2446</v>
      </c>
      <c r="H579" s="513">
        <v>48</v>
      </c>
      <c r="I579" s="512" t="s">
        <v>1304</v>
      </c>
      <c r="J579" s="513" t="s">
        <v>2564</v>
      </c>
      <c r="K579" s="512" t="s">
        <v>2426</v>
      </c>
      <c r="L579" s="512" t="s">
        <v>2565</v>
      </c>
      <c r="M579" s="512">
        <v>2</v>
      </c>
      <c r="N579" s="512" t="s">
        <v>2605</v>
      </c>
      <c r="O579" s="512" t="s">
        <v>4911</v>
      </c>
      <c r="P579" s="512" t="s">
        <v>2568</v>
      </c>
      <c r="Q579" s="512">
        <v>40840</v>
      </c>
      <c r="R579" s="514"/>
    </row>
    <row r="580" spans="1:18" x14ac:dyDescent="0.4">
      <c r="A580" s="512" t="s">
        <v>4912</v>
      </c>
      <c r="B580" s="512" t="s">
        <v>4913</v>
      </c>
      <c r="C580" s="512" t="s">
        <v>1911</v>
      </c>
      <c r="D580" s="512" t="s">
        <v>4914</v>
      </c>
      <c r="E580" s="512">
        <v>9</v>
      </c>
      <c r="F580" s="512" t="s">
        <v>2423</v>
      </c>
      <c r="G580" s="512" t="s">
        <v>2424</v>
      </c>
      <c r="H580" s="513">
        <v>30</v>
      </c>
      <c r="I580" s="512" t="s">
        <v>1312</v>
      </c>
      <c r="J580" s="513" t="s">
        <v>4915</v>
      </c>
      <c r="K580" s="512" t="s">
        <v>2426</v>
      </c>
      <c r="L580" s="512" t="s">
        <v>2427</v>
      </c>
      <c r="M580" s="512">
        <v>20</v>
      </c>
      <c r="N580" s="512" t="s">
        <v>3038</v>
      </c>
      <c r="O580" s="512" t="s">
        <v>4916</v>
      </c>
      <c r="P580" s="512" t="s">
        <v>3040</v>
      </c>
      <c r="Q580" s="512">
        <v>10666</v>
      </c>
      <c r="R580" s="514"/>
    </row>
    <row r="581" spans="1:18" x14ac:dyDescent="0.4">
      <c r="A581" s="512" t="s">
        <v>4917</v>
      </c>
      <c r="B581" s="512" t="s">
        <v>4918</v>
      </c>
      <c r="C581" s="512" t="s">
        <v>1912</v>
      </c>
      <c r="D581" s="512" t="s">
        <v>4919</v>
      </c>
      <c r="E581" s="512">
        <v>9</v>
      </c>
      <c r="F581" s="512" t="s">
        <v>2445</v>
      </c>
      <c r="G581" s="512" t="s">
        <v>2446</v>
      </c>
      <c r="H581" s="513">
        <v>30</v>
      </c>
      <c r="I581" s="512" t="s">
        <v>1312</v>
      </c>
      <c r="J581" s="513" t="s">
        <v>4444</v>
      </c>
      <c r="K581" s="512" t="s">
        <v>2437</v>
      </c>
      <c r="L581" s="512" t="s">
        <v>2498</v>
      </c>
      <c r="M581" s="512">
        <v>13</v>
      </c>
      <c r="N581" s="512" t="s">
        <v>2511</v>
      </c>
      <c r="O581" s="512" t="s">
        <v>4920</v>
      </c>
      <c r="P581" s="512" t="s">
        <v>2501</v>
      </c>
      <c r="Q581" s="512">
        <v>10871</v>
      </c>
      <c r="R581" s="514"/>
    </row>
    <row r="582" spans="1:18" x14ac:dyDescent="0.4">
      <c r="A582" s="512" t="s">
        <v>4921</v>
      </c>
      <c r="B582" s="512" t="s">
        <v>4922</v>
      </c>
      <c r="C582" s="512" t="s">
        <v>1913</v>
      </c>
      <c r="D582" s="512" t="s">
        <v>4923</v>
      </c>
      <c r="E582" s="512">
        <v>9</v>
      </c>
      <c r="F582" s="512" t="s">
        <v>2445</v>
      </c>
      <c r="G582" s="512" t="s">
        <v>2446</v>
      </c>
      <c r="H582" s="513">
        <v>30</v>
      </c>
      <c r="I582" s="512" t="s">
        <v>1312</v>
      </c>
      <c r="J582" s="513" t="s">
        <v>4651</v>
      </c>
      <c r="K582" s="512" t="s">
        <v>2437</v>
      </c>
      <c r="L582" s="512" t="s">
        <v>2448</v>
      </c>
      <c r="M582" s="512">
        <v>6</v>
      </c>
      <c r="N582" s="512" t="s">
        <v>2464</v>
      </c>
      <c r="O582" s="512" t="s">
        <v>4924</v>
      </c>
      <c r="P582" s="512" t="s">
        <v>2451</v>
      </c>
      <c r="Q582" s="512">
        <v>10872</v>
      </c>
      <c r="R582" s="514"/>
    </row>
    <row r="583" spans="1:18" x14ac:dyDescent="0.4">
      <c r="A583" s="512" t="s">
        <v>4925</v>
      </c>
      <c r="B583" s="512" t="s">
        <v>4926</v>
      </c>
      <c r="C583" s="512" t="s">
        <v>1914</v>
      </c>
      <c r="D583" s="512" t="s">
        <v>4927</v>
      </c>
      <c r="E583" s="512">
        <v>9</v>
      </c>
      <c r="F583" s="512" t="s">
        <v>2445</v>
      </c>
      <c r="G583" s="512" t="s">
        <v>2446</v>
      </c>
      <c r="H583" s="513">
        <v>30</v>
      </c>
      <c r="I583" s="512" t="s">
        <v>1312</v>
      </c>
      <c r="J583" s="513" t="s">
        <v>4069</v>
      </c>
      <c r="K583" s="512" t="s">
        <v>2437</v>
      </c>
      <c r="L583" s="512" t="s">
        <v>2448</v>
      </c>
      <c r="M583" s="512">
        <v>6</v>
      </c>
      <c r="N583" s="512" t="s">
        <v>2464</v>
      </c>
      <c r="O583" s="512" t="s">
        <v>4928</v>
      </c>
      <c r="P583" s="512" t="s">
        <v>2451</v>
      </c>
      <c r="Q583" s="512">
        <v>10873</v>
      </c>
      <c r="R583" s="514"/>
    </row>
    <row r="584" spans="1:18" x14ac:dyDescent="0.4">
      <c r="A584" s="512" t="s">
        <v>4929</v>
      </c>
      <c r="B584" s="512" t="s">
        <v>4930</v>
      </c>
      <c r="C584" s="512" t="s">
        <v>1915</v>
      </c>
      <c r="D584" s="512" t="s">
        <v>4931</v>
      </c>
      <c r="E584" s="512">
        <v>9</v>
      </c>
      <c r="F584" s="512" t="s">
        <v>2445</v>
      </c>
      <c r="G584" s="512" t="s">
        <v>2446</v>
      </c>
      <c r="H584" s="513">
        <v>30</v>
      </c>
      <c r="I584" s="512" t="s">
        <v>1312</v>
      </c>
      <c r="J584" s="513" t="s">
        <v>3010</v>
      </c>
      <c r="K584" s="512" t="s">
        <v>2437</v>
      </c>
      <c r="L584" s="512" t="s">
        <v>2448</v>
      </c>
      <c r="M584" s="512">
        <v>5</v>
      </c>
      <c r="N584" s="512" t="s">
        <v>2475</v>
      </c>
      <c r="O584" s="512" t="s">
        <v>4932</v>
      </c>
      <c r="P584" s="512" t="s">
        <v>2477</v>
      </c>
      <c r="Q584" s="512">
        <v>10874</v>
      </c>
      <c r="R584" s="514"/>
    </row>
    <row r="585" spans="1:18" x14ac:dyDescent="0.4">
      <c r="A585" s="512" t="s">
        <v>4933</v>
      </c>
      <c r="B585" s="512" t="s">
        <v>4934</v>
      </c>
      <c r="C585" s="512" t="s">
        <v>1916</v>
      </c>
      <c r="D585" s="512" t="s">
        <v>4935</v>
      </c>
      <c r="E585" s="512">
        <v>9</v>
      </c>
      <c r="F585" s="512" t="s">
        <v>2445</v>
      </c>
      <c r="G585" s="512" t="s">
        <v>2446</v>
      </c>
      <c r="H585" s="513">
        <v>30</v>
      </c>
      <c r="I585" s="512" t="s">
        <v>1312</v>
      </c>
      <c r="J585" s="513" t="s">
        <v>4721</v>
      </c>
      <c r="K585" s="512" t="s">
        <v>2437</v>
      </c>
      <c r="L585" s="512" t="s">
        <v>2456</v>
      </c>
      <c r="M585" s="512">
        <v>10</v>
      </c>
      <c r="N585" s="512" t="s">
        <v>2457</v>
      </c>
      <c r="O585" s="512" t="s">
        <v>4936</v>
      </c>
      <c r="P585" s="512" t="s">
        <v>2459</v>
      </c>
      <c r="Q585" s="512">
        <v>10875</v>
      </c>
      <c r="R585" s="514"/>
    </row>
    <row r="586" spans="1:18" x14ac:dyDescent="0.4">
      <c r="A586" s="512" t="s">
        <v>4937</v>
      </c>
      <c r="B586" s="512" t="s">
        <v>4938</v>
      </c>
      <c r="C586" s="512" t="s">
        <v>1917</v>
      </c>
      <c r="D586" s="512" t="s">
        <v>4939</v>
      </c>
      <c r="E586" s="512">
        <v>9</v>
      </c>
      <c r="F586" s="512" t="s">
        <v>2445</v>
      </c>
      <c r="G586" s="512" t="s">
        <v>2446</v>
      </c>
      <c r="H586" s="513">
        <v>30</v>
      </c>
      <c r="I586" s="512" t="s">
        <v>1312</v>
      </c>
      <c r="J586" s="513" t="s">
        <v>4940</v>
      </c>
      <c r="K586" s="512" t="s">
        <v>2437</v>
      </c>
      <c r="L586" s="512" t="s">
        <v>2498</v>
      </c>
      <c r="M586" s="512">
        <v>12</v>
      </c>
      <c r="N586" s="512" t="s">
        <v>2511</v>
      </c>
      <c r="O586" s="512" t="s">
        <v>4941</v>
      </c>
      <c r="P586" s="512" t="s">
        <v>2513</v>
      </c>
      <c r="Q586" s="512">
        <v>10876</v>
      </c>
      <c r="R586" s="514"/>
    </row>
    <row r="587" spans="1:18" x14ac:dyDescent="0.4">
      <c r="A587" s="512" t="s">
        <v>4942</v>
      </c>
      <c r="B587" s="512" t="s">
        <v>4943</v>
      </c>
      <c r="C587" s="512" t="s">
        <v>1918</v>
      </c>
      <c r="D587" s="512" t="s">
        <v>4944</v>
      </c>
      <c r="E587" s="512">
        <v>9</v>
      </c>
      <c r="F587" s="512" t="s">
        <v>2445</v>
      </c>
      <c r="G587" s="512" t="s">
        <v>2446</v>
      </c>
      <c r="H587" s="513">
        <v>30</v>
      </c>
      <c r="I587" s="512" t="s">
        <v>1312</v>
      </c>
      <c r="J587" s="513" t="s">
        <v>4945</v>
      </c>
      <c r="K587" s="512" t="s">
        <v>2437</v>
      </c>
      <c r="L587" s="512" t="s">
        <v>2498</v>
      </c>
      <c r="M587" s="512">
        <v>13</v>
      </c>
      <c r="N587" s="512" t="s">
        <v>2499</v>
      </c>
      <c r="O587" s="512" t="s">
        <v>4946</v>
      </c>
      <c r="P587" s="512" t="s">
        <v>2501</v>
      </c>
      <c r="Q587" s="512">
        <v>10877</v>
      </c>
      <c r="R587" s="514"/>
    </row>
    <row r="588" spans="1:18" x14ac:dyDescent="0.4">
      <c r="A588" s="512" t="s">
        <v>4947</v>
      </c>
      <c r="B588" s="512" t="s">
        <v>4948</v>
      </c>
      <c r="C588" s="512" t="s">
        <v>1919</v>
      </c>
      <c r="D588" s="512" t="s">
        <v>4949</v>
      </c>
      <c r="E588" s="512">
        <v>9</v>
      </c>
      <c r="F588" s="512" t="s">
        <v>2445</v>
      </c>
      <c r="G588" s="512" t="s">
        <v>2446</v>
      </c>
      <c r="H588" s="513">
        <v>30</v>
      </c>
      <c r="I588" s="512" t="s">
        <v>1312</v>
      </c>
      <c r="J588" s="513" t="s">
        <v>2811</v>
      </c>
      <c r="K588" s="512" t="s">
        <v>2437</v>
      </c>
      <c r="L588" s="512" t="s">
        <v>2448</v>
      </c>
      <c r="M588" s="512">
        <v>6</v>
      </c>
      <c r="N588" s="512" t="s">
        <v>2464</v>
      </c>
      <c r="O588" s="512" t="s">
        <v>4950</v>
      </c>
      <c r="P588" s="512" t="s">
        <v>2451</v>
      </c>
      <c r="Q588" s="512">
        <v>10878</v>
      </c>
      <c r="R588" s="514"/>
    </row>
    <row r="589" spans="1:18" x14ac:dyDescent="0.4">
      <c r="A589" s="512" t="s">
        <v>4951</v>
      </c>
      <c r="B589" s="512" t="s">
        <v>4952</v>
      </c>
      <c r="C589" s="512" t="s">
        <v>1920</v>
      </c>
      <c r="D589" s="512" t="s">
        <v>4953</v>
      </c>
      <c r="E589" s="512">
        <v>9</v>
      </c>
      <c r="F589" s="512" t="s">
        <v>2445</v>
      </c>
      <c r="G589" s="512" t="s">
        <v>2446</v>
      </c>
      <c r="H589" s="513">
        <v>30</v>
      </c>
      <c r="I589" s="512" t="s">
        <v>1312</v>
      </c>
      <c r="J589" s="513" t="s">
        <v>3980</v>
      </c>
      <c r="K589" s="512" t="s">
        <v>2437</v>
      </c>
      <c r="L589" s="512" t="s">
        <v>2448</v>
      </c>
      <c r="M589" s="512">
        <v>7</v>
      </c>
      <c r="N589" s="512" t="s">
        <v>3019</v>
      </c>
      <c r="O589" s="512" t="s">
        <v>4954</v>
      </c>
      <c r="P589" s="512" t="s">
        <v>2841</v>
      </c>
      <c r="Q589" s="512">
        <v>10879</v>
      </c>
      <c r="R589" s="514"/>
    </row>
    <row r="590" spans="1:18" x14ac:dyDescent="0.4">
      <c r="A590" s="512" t="s">
        <v>4955</v>
      </c>
      <c r="B590" s="512" t="s">
        <v>4956</v>
      </c>
      <c r="C590" s="512" t="s">
        <v>1921</v>
      </c>
      <c r="D590" s="512" t="s">
        <v>4957</v>
      </c>
      <c r="E590" s="512">
        <v>9</v>
      </c>
      <c r="F590" s="512" t="s">
        <v>2445</v>
      </c>
      <c r="G590" s="512" t="s">
        <v>2446</v>
      </c>
      <c r="H590" s="513">
        <v>30</v>
      </c>
      <c r="I590" s="512" t="s">
        <v>1312</v>
      </c>
      <c r="J590" s="513" t="s">
        <v>2683</v>
      </c>
      <c r="K590" s="512" t="s">
        <v>2437</v>
      </c>
      <c r="L590" s="512" t="s">
        <v>2448</v>
      </c>
      <c r="M590" s="512">
        <v>6</v>
      </c>
      <c r="N590" s="512" t="s">
        <v>2449</v>
      </c>
      <c r="O590" s="512" t="s">
        <v>4958</v>
      </c>
      <c r="P590" s="512" t="s">
        <v>2451</v>
      </c>
      <c r="Q590" s="512">
        <v>10880</v>
      </c>
      <c r="R590" s="514"/>
    </row>
    <row r="591" spans="1:18" x14ac:dyDescent="0.4">
      <c r="A591" s="512" t="s">
        <v>4959</v>
      </c>
      <c r="B591" s="512" t="s">
        <v>4960</v>
      </c>
      <c r="C591" s="512" t="s">
        <v>1922</v>
      </c>
      <c r="D591" s="512" t="s">
        <v>4961</v>
      </c>
      <c r="E591" s="512">
        <v>9</v>
      </c>
      <c r="F591" s="512" t="s">
        <v>2445</v>
      </c>
      <c r="G591" s="512" t="s">
        <v>2446</v>
      </c>
      <c r="H591" s="513">
        <v>30</v>
      </c>
      <c r="I591" s="512" t="s">
        <v>1312</v>
      </c>
      <c r="J591" s="513" t="s">
        <v>3912</v>
      </c>
      <c r="K591" s="512" t="s">
        <v>2437</v>
      </c>
      <c r="L591" s="512" t="s">
        <v>2498</v>
      </c>
      <c r="M591" s="512">
        <v>13</v>
      </c>
      <c r="N591" s="512" t="s">
        <v>2499</v>
      </c>
      <c r="O591" s="512" t="s">
        <v>4962</v>
      </c>
      <c r="P591" s="512" t="s">
        <v>2501</v>
      </c>
      <c r="Q591" s="512">
        <v>10881</v>
      </c>
      <c r="R591" s="514"/>
    </row>
    <row r="592" spans="1:18" x14ac:dyDescent="0.4">
      <c r="A592" s="512" t="s">
        <v>4963</v>
      </c>
      <c r="B592" s="512" t="s">
        <v>4964</v>
      </c>
      <c r="C592" s="512" t="s">
        <v>1923</v>
      </c>
      <c r="D592" s="512" t="s">
        <v>4965</v>
      </c>
      <c r="E592" s="512">
        <v>9</v>
      </c>
      <c r="F592" s="512" t="s">
        <v>2445</v>
      </c>
      <c r="G592" s="512" t="s">
        <v>2446</v>
      </c>
      <c r="H592" s="513">
        <v>30</v>
      </c>
      <c r="I592" s="512" t="s">
        <v>1312</v>
      </c>
      <c r="J592" s="513" t="s">
        <v>4966</v>
      </c>
      <c r="K592" s="512" t="s">
        <v>2437</v>
      </c>
      <c r="L592" s="512" t="s">
        <v>2456</v>
      </c>
      <c r="M592" s="512">
        <v>10</v>
      </c>
      <c r="N592" s="512" t="s">
        <v>2457</v>
      </c>
      <c r="O592" s="512" t="s">
        <v>4967</v>
      </c>
      <c r="P592" s="512" t="s">
        <v>2459</v>
      </c>
      <c r="Q592" s="512">
        <v>10882</v>
      </c>
      <c r="R592" s="514"/>
    </row>
    <row r="593" spans="1:18" x14ac:dyDescent="0.4">
      <c r="A593" s="512" t="s">
        <v>4968</v>
      </c>
      <c r="B593" s="512" t="s">
        <v>4969</v>
      </c>
      <c r="C593" s="512" t="s">
        <v>1924</v>
      </c>
      <c r="D593" s="512" t="s">
        <v>4970</v>
      </c>
      <c r="E593" s="512">
        <v>9</v>
      </c>
      <c r="F593" s="512" t="s">
        <v>2445</v>
      </c>
      <c r="G593" s="512" t="s">
        <v>2446</v>
      </c>
      <c r="H593" s="513">
        <v>30</v>
      </c>
      <c r="I593" s="512" t="s">
        <v>1312</v>
      </c>
      <c r="J593" s="513" t="s">
        <v>3024</v>
      </c>
      <c r="K593" s="512" t="s">
        <v>2437</v>
      </c>
      <c r="L593" s="512" t="s">
        <v>2456</v>
      </c>
      <c r="M593" s="512">
        <v>10</v>
      </c>
      <c r="N593" s="512" t="s">
        <v>2817</v>
      </c>
      <c r="O593" s="512" t="s">
        <v>4971</v>
      </c>
      <c r="P593" s="512" t="s">
        <v>2459</v>
      </c>
      <c r="Q593" s="512">
        <v>10883</v>
      </c>
      <c r="R593" s="514"/>
    </row>
    <row r="594" spans="1:18" x14ac:dyDescent="0.4">
      <c r="A594" s="512" t="s">
        <v>4972</v>
      </c>
      <c r="B594" s="512" t="s">
        <v>4973</v>
      </c>
      <c r="C594" s="512" t="s">
        <v>1925</v>
      </c>
      <c r="D594" s="512" t="s">
        <v>4974</v>
      </c>
      <c r="E594" s="512">
        <v>9</v>
      </c>
      <c r="F594" s="512" t="s">
        <v>2445</v>
      </c>
      <c r="G594" s="512" t="s">
        <v>2446</v>
      </c>
      <c r="H594" s="513">
        <v>30</v>
      </c>
      <c r="I594" s="512" t="s">
        <v>1312</v>
      </c>
      <c r="J594" s="513" t="s">
        <v>3798</v>
      </c>
      <c r="K594" s="512" t="s">
        <v>2437</v>
      </c>
      <c r="L594" s="512" t="s">
        <v>2498</v>
      </c>
      <c r="M594" s="512">
        <v>13</v>
      </c>
      <c r="N594" s="512" t="s">
        <v>2499</v>
      </c>
      <c r="O594" s="512" t="s">
        <v>4975</v>
      </c>
      <c r="P594" s="512" t="s">
        <v>2501</v>
      </c>
      <c r="Q594" s="512">
        <v>10884</v>
      </c>
      <c r="R594" s="514"/>
    </row>
    <row r="595" spans="1:18" x14ac:dyDescent="0.4">
      <c r="A595" s="512" t="s">
        <v>4976</v>
      </c>
      <c r="B595" s="512" t="s">
        <v>4977</v>
      </c>
      <c r="C595" s="512" t="s">
        <v>1926</v>
      </c>
      <c r="D595" s="512" t="s">
        <v>4978</v>
      </c>
      <c r="E595" s="512">
        <v>9</v>
      </c>
      <c r="F595" s="512" t="s">
        <v>2445</v>
      </c>
      <c r="G595" s="512" t="s">
        <v>2446</v>
      </c>
      <c r="H595" s="513">
        <v>30</v>
      </c>
      <c r="I595" s="512" t="s">
        <v>1312</v>
      </c>
      <c r="J595" s="513" t="s">
        <v>2845</v>
      </c>
      <c r="K595" s="512" t="s">
        <v>2437</v>
      </c>
      <c r="L595" s="512" t="s">
        <v>2448</v>
      </c>
      <c r="M595" s="512">
        <v>6</v>
      </c>
      <c r="N595" s="512" t="s">
        <v>2464</v>
      </c>
      <c r="O595" s="512" t="s">
        <v>4979</v>
      </c>
      <c r="P595" s="512" t="s">
        <v>2451</v>
      </c>
      <c r="Q595" s="512">
        <v>10885</v>
      </c>
      <c r="R595" s="514"/>
    </row>
    <row r="596" spans="1:18" x14ac:dyDescent="0.4">
      <c r="A596" s="512" t="s">
        <v>4980</v>
      </c>
      <c r="B596" s="512" t="s">
        <v>4981</v>
      </c>
      <c r="C596" s="512" t="s">
        <v>1927</v>
      </c>
      <c r="D596" s="512" t="s">
        <v>4982</v>
      </c>
      <c r="E596" s="512">
        <v>9</v>
      </c>
      <c r="F596" s="512" t="s">
        <v>2445</v>
      </c>
      <c r="G596" s="512" t="s">
        <v>2446</v>
      </c>
      <c r="H596" s="513">
        <v>30</v>
      </c>
      <c r="I596" s="512" t="s">
        <v>1312</v>
      </c>
      <c r="J596" s="513" t="s">
        <v>2455</v>
      </c>
      <c r="K596" s="512" t="s">
        <v>2437</v>
      </c>
      <c r="L596" s="512" t="s">
        <v>2456</v>
      </c>
      <c r="M596" s="512">
        <v>10</v>
      </c>
      <c r="N596" s="512" t="s">
        <v>2457</v>
      </c>
      <c r="O596" s="512" t="s">
        <v>4983</v>
      </c>
      <c r="P596" s="512" t="s">
        <v>2459</v>
      </c>
      <c r="Q596" s="512">
        <v>10886</v>
      </c>
      <c r="R596" s="514"/>
    </row>
    <row r="597" spans="1:18" x14ac:dyDescent="0.4">
      <c r="A597" s="512" t="s">
        <v>4984</v>
      </c>
      <c r="B597" s="512" t="s">
        <v>4985</v>
      </c>
      <c r="C597" s="512" t="s">
        <v>1928</v>
      </c>
      <c r="D597" s="512" t="s">
        <v>4986</v>
      </c>
      <c r="E597" s="512">
        <v>9</v>
      </c>
      <c r="F597" s="512" t="s">
        <v>2445</v>
      </c>
      <c r="G597" s="512" t="s">
        <v>2446</v>
      </c>
      <c r="H597" s="513">
        <v>30</v>
      </c>
      <c r="I597" s="512" t="s">
        <v>1312</v>
      </c>
      <c r="J597" s="513" t="s">
        <v>4987</v>
      </c>
      <c r="K597" s="512" t="s">
        <v>2437</v>
      </c>
      <c r="L597" s="512" t="s">
        <v>2456</v>
      </c>
      <c r="M597" s="512">
        <v>10</v>
      </c>
      <c r="N597" s="512" t="s">
        <v>2457</v>
      </c>
      <c r="O597" s="512" t="s">
        <v>4988</v>
      </c>
      <c r="P597" s="512" t="s">
        <v>2459</v>
      </c>
      <c r="Q597" s="512">
        <v>10887</v>
      </c>
      <c r="R597" s="514"/>
    </row>
    <row r="598" spans="1:18" x14ac:dyDescent="0.4">
      <c r="A598" s="512" t="s">
        <v>4989</v>
      </c>
      <c r="B598" s="512" t="s">
        <v>4990</v>
      </c>
      <c r="C598" s="512" t="s">
        <v>1929</v>
      </c>
      <c r="D598" s="512" t="s">
        <v>4991</v>
      </c>
      <c r="E598" s="512">
        <v>9</v>
      </c>
      <c r="F598" s="512" t="s">
        <v>2445</v>
      </c>
      <c r="G598" s="512" t="s">
        <v>2446</v>
      </c>
      <c r="H598" s="513">
        <v>30</v>
      </c>
      <c r="I598" s="512" t="s">
        <v>1312</v>
      </c>
      <c r="J598" s="513" t="s">
        <v>2661</v>
      </c>
      <c r="K598" s="512" t="s">
        <v>2437</v>
      </c>
      <c r="L598" s="512" t="s">
        <v>2448</v>
      </c>
      <c r="M598" s="512">
        <v>5</v>
      </c>
      <c r="N598" s="512" t="s">
        <v>2475</v>
      </c>
      <c r="O598" s="512" t="s">
        <v>4992</v>
      </c>
      <c r="P598" s="512" t="s">
        <v>2477</v>
      </c>
      <c r="Q598" s="512">
        <v>10888</v>
      </c>
      <c r="R598" s="514"/>
    </row>
    <row r="599" spans="1:18" x14ac:dyDescent="0.4">
      <c r="A599" s="512" t="s">
        <v>4993</v>
      </c>
      <c r="B599" s="512" t="s">
        <v>4994</v>
      </c>
      <c r="C599" s="512" t="s">
        <v>1930</v>
      </c>
      <c r="D599" s="512" t="s">
        <v>4995</v>
      </c>
      <c r="E599" s="512">
        <v>9</v>
      </c>
      <c r="F599" s="512" t="s">
        <v>2445</v>
      </c>
      <c r="G599" s="512" t="s">
        <v>2446</v>
      </c>
      <c r="H599" s="513">
        <v>30</v>
      </c>
      <c r="I599" s="512" t="s">
        <v>1312</v>
      </c>
      <c r="J599" s="513" t="s">
        <v>4996</v>
      </c>
      <c r="K599" s="512" t="s">
        <v>2437</v>
      </c>
      <c r="L599" s="512" t="s">
        <v>2456</v>
      </c>
      <c r="M599" s="512">
        <v>10</v>
      </c>
      <c r="N599" s="512" t="s">
        <v>2817</v>
      </c>
      <c r="O599" s="512" t="s">
        <v>4997</v>
      </c>
      <c r="P599" s="512" t="s">
        <v>2459</v>
      </c>
      <c r="Q599" s="512">
        <v>10889</v>
      </c>
      <c r="R599" s="514"/>
    </row>
    <row r="600" spans="1:18" x14ac:dyDescent="0.4">
      <c r="A600" s="512" t="s">
        <v>4998</v>
      </c>
      <c r="B600" s="512" t="s">
        <v>4999</v>
      </c>
      <c r="C600" s="512" t="s">
        <v>2264</v>
      </c>
      <c r="D600" s="512" t="s">
        <v>5000</v>
      </c>
      <c r="E600" s="512">
        <v>9</v>
      </c>
      <c r="F600" s="512" t="s">
        <v>2434</v>
      </c>
      <c r="G600" s="512" t="s">
        <v>2435</v>
      </c>
      <c r="H600" s="513">
        <v>30</v>
      </c>
      <c r="I600" s="512" t="s">
        <v>1312</v>
      </c>
      <c r="J600" s="513" t="s">
        <v>5001</v>
      </c>
      <c r="K600" s="512" t="s">
        <v>2437</v>
      </c>
      <c r="L600" s="512" t="s">
        <v>2438</v>
      </c>
      <c r="M600" s="512">
        <v>15</v>
      </c>
      <c r="N600" s="512" t="s">
        <v>2439</v>
      </c>
      <c r="O600" s="512" t="s">
        <v>5002</v>
      </c>
      <c r="P600" s="512" t="s">
        <v>2441</v>
      </c>
      <c r="Q600" s="512">
        <v>10890</v>
      </c>
      <c r="R600" s="514"/>
    </row>
    <row r="601" spans="1:18" x14ac:dyDescent="0.4">
      <c r="A601" s="512" t="s">
        <v>5003</v>
      </c>
      <c r="B601" s="512" t="s">
        <v>5004</v>
      </c>
      <c r="C601" s="512" t="s">
        <v>2265</v>
      </c>
      <c r="D601" s="512" t="s">
        <v>5005</v>
      </c>
      <c r="E601" s="512">
        <v>9</v>
      </c>
      <c r="F601" s="512" t="s">
        <v>2445</v>
      </c>
      <c r="G601" s="512" t="s">
        <v>2446</v>
      </c>
      <c r="H601" s="513">
        <v>30</v>
      </c>
      <c r="I601" s="512" t="s">
        <v>1312</v>
      </c>
      <c r="J601" s="513" t="s">
        <v>3946</v>
      </c>
      <c r="K601" s="512" t="s">
        <v>2437</v>
      </c>
      <c r="L601" s="512" t="s">
        <v>2448</v>
      </c>
      <c r="M601" s="512">
        <v>6</v>
      </c>
      <c r="N601" s="512" t="s">
        <v>2464</v>
      </c>
      <c r="O601" s="512" t="s">
        <v>5006</v>
      </c>
      <c r="P601" s="512" t="s">
        <v>2451</v>
      </c>
      <c r="Q601" s="512">
        <v>10891</v>
      </c>
      <c r="R601" s="514"/>
    </row>
    <row r="602" spans="1:18" x14ac:dyDescent="0.4">
      <c r="A602" s="512" t="s">
        <v>5007</v>
      </c>
      <c r="B602" s="512" t="s">
        <v>5008</v>
      </c>
      <c r="C602" s="512" t="s">
        <v>1933</v>
      </c>
      <c r="D602" s="512" t="s">
        <v>5009</v>
      </c>
      <c r="E602" s="512">
        <v>9</v>
      </c>
      <c r="F602" s="512" t="s">
        <v>2445</v>
      </c>
      <c r="G602" s="512" t="s">
        <v>2446</v>
      </c>
      <c r="H602" s="513">
        <v>30</v>
      </c>
      <c r="I602" s="512" t="s">
        <v>1312</v>
      </c>
      <c r="J602" s="513" t="s">
        <v>2731</v>
      </c>
      <c r="K602" s="512" t="s">
        <v>2437</v>
      </c>
      <c r="L602" s="512" t="s">
        <v>2448</v>
      </c>
      <c r="M602" s="512">
        <v>5</v>
      </c>
      <c r="N602" s="512" t="s">
        <v>2449</v>
      </c>
      <c r="O602" s="512" t="s">
        <v>5010</v>
      </c>
      <c r="P602" s="512" t="s">
        <v>2477</v>
      </c>
      <c r="Q602" s="512">
        <v>10892</v>
      </c>
      <c r="R602" s="514"/>
    </row>
    <row r="603" spans="1:18" x14ac:dyDescent="0.4">
      <c r="A603" s="512" t="s">
        <v>5011</v>
      </c>
      <c r="B603" s="512" t="s">
        <v>5012</v>
      </c>
      <c r="C603" s="512" t="s">
        <v>1934</v>
      </c>
      <c r="D603" s="512" t="s">
        <v>5013</v>
      </c>
      <c r="E603" s="512">
        <v>9</v>
      </c>
      <c r="F603" s="512" t="s">
        <v>2445</v>
      </c>
      <c r="G603" s="512" t="s">
        <v>2446</v>
      </c>
      <c r="H603" s="513">
        <v>30</v>
      </c>
      <c r="I603" s="512" t="s">
        <v>1312</v>
      </c>
      <c r="J603" s="513" t="s">
        <v>2717</v>
      </c>
      <c r="K603" s="512" t="s">
        <v>2437</v>
      </c>
      <c r="L603" s="512" t="s">
        <v>2448</v>
      </c>
      <c r="M603" s="512">
        <v>5</v>
      </c>
      <c r="N603" s="512" t="s">
        <v>2475</v>
      </c>
      <c r="O603" s="512" t="s">
        <v>5014</v>
      </c>
      <c r="P603" s="512" t="s">
        <v>2477</v>
      </c>
      <c r="Q603" s="512">
        <v>10893</v>
      </c>
      <c r="R603" s="514"/>
    </row>
    <row r="604" spans="1:18" x14ac:dyDescent="0.4">
      <c r="A604" s="512" t="s">
        <v>5015</v>
      </c>
      <c r="B604" s="512" t="s">
        <v>5016</v>
      </c>
      <c r="C604" s="512" t="s">
        <v>1935</v>
      </c>
      <c r="D604" s="512" t="s">
        <v>5017</v>
      </c>
      <c r="E604" s="512">
        <v>9</v>
      </c>
      <c r="F604" s="512" t="s">
        <v>2445</v>
      </c>
      <c r="G604" s="512" t="s">
        <v>2446</v>
      </c>
      <c r="H604" s="513">
        <v>30</v>
      </c>
      <c r="I604" s="512" t="s">
        <v>1312</v>
      </c>
      <c r="J604" s="513" t="s">
        <v>2731</v>
      </c>
      <c r="K604" s="512" t="s">
        <v>2437</v>
      </c>
      <c r="L604" s="512" t="s">
        <v>2448</v>
      </c>
      <c r="M604" s="512">
        <v>6</v>
      </c>
      <c r="N604" s="512" t="s">
        <v>2449</v>
      </c>
      <c r="O604" s="512" t="s">
        <v>5018</v>
      </c>
      <c r="P604" s="512" t="s">
        <v>2451</v>
      </c>
      <c r="Q604" s="512">
        <v>10894</v>
      </c>
      <c r="R604" s="514"/>
    </row>
    <row r="605" spans="1:18" x14ac:dyDescent="0.4">
      <c r="A605" s="512" t="s">
        <v>5019</v>
      </c>
      <c r="B605" s="512" t="s">
        <v>5020</v>
      </c>
      <c r="C605" s="512" t="s">
        <v>2266</v>
      </c>
      <c r="D605" s="512" t="s">
        <v>5021</v>
      </c>
      <c r="E605" s="512">
        <v>9</v>
      </c>
      <c r="F605" s="512" t="s">
        <v>2445</v>
      </c>
      <c r="G605" s="512" t="s">
        <v>2446</v>
      </c>
      <c r="H605" s="513">
        <v>30</v>
      </c>
      <c r="I605" s="512" t="s">
        <v>1312</v>
      </c>
      <c r="J605" s="513" t="s">
        <v>2661</v>
      </c>
      <c r="K605" s="512" t="s">
        <v>2437</v>
      </c>
      <c r="L605" s="512" t="s">
        <v>2448</v>
      </c>
      <c r="M605" s="512">
        <v>5</v>
      </c>
      <c r="N605" s="512" t="s">
        <v>2475</v>
      </c>
      <c r="O605" s="512" t="s">
        <v>5022</v>
      </c>
      <c r="P605" s="512" t="s">
        <v>2477</v>
      </c>
      <c r="Q605" s="512">
        <v>11602</v>
      </c>
      <c r="R605" s="514"/>
    </row>
    <row r="606" spans="1:18" x14ac:dyDescent="0.4">
      <c r="A606" s="512" t="s">
        <v>5023</v>
      </c>
      <c r="B606" s="512" t="s">
        <v>5024</v>
      </c>
      <c r="C606" s="512" t="s">
        <v>1937</v>
      </c>
      <c r="D606" s="512" t="s">
        <v>5025</v>
      </c>
      <c r="E606" s="512">
        <v>9</v>
      </c>
      <c r="F606" s="512" t="s">
        <v>2445</v>
      </c>
      <c r="G606" s="512" t="s">
        <v>2446</v>
      </c>
      <c r="H606" s="513">
        <v>30</v>
      </c>
      <c r="I606" s="512" t="s">
        <v>1312</v>
      </c>
      <c r="J606" s="513" t="s">
        <v>2661</v>
      </c>
      <c r="K606" s="512" t="s">
        <v>2437</v>
      </c>
      <c r="L606" s="512" t="s">
        <v>2448</v>
      </c>
      <c r="M606" s="512">
        <v>5</v>
      </c>
      <c r="N606" s="512" t="s">
        <v>2449</v>
      </c>
      <c r="O606" s="512" t="s">
        <v>5026</v>
      </c>
      <c r="P606" s="512" t="s">
        <v>2477</v>
      </c>
      <c r="Q606" s="512">
        <v>11608</v>
      </c>
      <c r="R606" s="514"/>
    </row>
    <row r="607" spans="1:18" x14ac:dyDescent="0.4">
      <c r="A607" s="512" t="s">
        <v>5027</v>
      </c>
      <c r="B607" s="512" t="s">
        <v>5028</v>
      </c>
      <c r="C607" s="512" t="s">
        <v>1938</v>
      </c>
      <c r="D607" s="512" t="s">
        <v>5029</v>
      </c>
      <c r="E607" s="512">
        <v>9</v>
      </c>
      <c r="F607" s="512" t="s">
        <v>2445</v>
      </c>
      <c r="G607" s="512" t="s">
        <v>2446</v>
      </c>
      <c r="H607" s="513">
        <v>30</v>
      </c>
      <c r="I607" s="512" t="s">
        <v>1312</v>
      </c>
      <c r="J607" s="513" t="s">
        <v>2661</v>
      </c>
      <c r="K607" s="512" t="s">
        <v>2437</v>
      </c>
      <c r="L607" s="512" t="s">
        <v>2448</v>
      </c>
      <c r="M607" s="512">
        <v>6</v>
      </c>
      <c r="N607" s="512" t="s">
        <v>2449</v>
      </c>
      <c r="O607" s="512" t="s">
        <v>5030</v>
      </c>
      <c r="P607" s="512" t="s">
        <v>2451</v>
      </c>
      <c r="Q607" s="512">
        <v>22456</v>
      </c>
      <c r="R607" s="514"/>
    </row>
    <row r="608" spans="1:18" x14ac:dyDescent="0.4">
      <c r="A608" s="512" t="s">
        <v>5031</v>
      </c>
      <c r="B608" s="512" t="s">
        <v>5032</v>
      </c>
      <c r="C608" s="512" t="s">
        <v>1939</v>
      </c>
      <c r="D608" s="512" t="s">
        <v>5033</v>
      </c>
      <c r="E608" s="512">
        <v>9</v>
      </c>
      <c r="F608" s="512" t="s">
        <v>2434</v>
      </c>
      <c r="G608" s="512" t="s">
        <v>2435</v>
      </c>
      <c r="H608" s="513">
        <v>30</v>
      </c>
      <c r="I608" s="512" t="s">
        <v>1312</v>
      </c>
      <c r="J608" s="513" t="s">
        <v>3091</v>
      </c>
      <c r="K608" s="512" t="s">
        <v>2426</v>
      </c>
      <c r="L608" s="512" t="s">
        <v>2438</v>
      </c>
      <c r="M608" s="512">
        <v>14</v>
      </c>
      <c r="N608" s="512" t="s">
        <v>2482</v>
      </c>
      <c r="O608" s="512" t="s">
        <v>5034</v>
      </c>
      <c r="P608" s="512" t="s">
        <v>3415</v>
      </c>
      <c r="Q608" s="512">
        <v>23839</v>
      </c>
      <c r="R608" s="514"/>
    </row>
    <row r="609" spans="1:18" x14ac:dyDescent="0.4">
      <c r="A609" s="512" t="s">
        <v>5035</v>
      </c>
      <c r="B609" s="512" t="s">
        <v>2756</v>
      </c>
      <c r="C609" s="512" t="s">
        <v>1940</v>
      </c>
      <c r="D609" s="512" t="s">
        <v>5036</v>
      </c>
      <c r="E609" s="512">
        <v>9</v>
      </c>
      <c r="F609" s="512" t="s">
        <v>2445</v>
      </c>
      <c r="G609" s="512" t="s">
        <v>2446</v>
      </c>
      <c r="H609" s="513">
        <v>30</v>
      </c>
      <c r="I609" s="512" t="s">
        <v>1312</v>
      </c>
      <c r="J609" s="513" t="s">
        <v>2661</v>
      </c>
      <c r="K609" s="512" t="s">
        <v>2426</v>
      </c>
      <c r="L609" s="512" t="s">
        <v>2565</v>
      </c>
      <c r="M609" s="512">
        <v>4</v>
      </c>
      <c r="N609" s="512" t="s">
        <v>2761</v>
      </c>
      <c r="O609" s="512" t="s">
        <v>5037</v>
      </c>
      <c r="P609" s="512" t="s">
        <v>2993</v>
      </c>
      <c r="Q609" s="512">
        <v>24692</v>
      </c>
      <c r="R609" s="514"/>
    </row>
    <row r="610" spans="1:18" x14ac:dyDescent="0.4">
      <c r="A610" s="512" t="s">
        <v>5038</v>
      </c>
      <c r="B610" s="512" t="s">
        <v>5039</v>
      </c>
      <c r="C610" s="512" t="s">
        <v>2267</v>
      </c>
      <c r="D610" s="512" t="s">
        <v>1941</v>
      </c>
      <c r="E610" s="512">
        <v>9</v>
      </c>
      <c r="F610" s="512" t="s">
        <v>2445</v>
      </c>
      <c r="G610" s="512" t="s">
        <v>2446</v>
      </c>
      <c r="H610" s="513">
        <v>30</v>
      </c>
      <c r="I610" s="512" t="s">
        <v>1312</v>
      </c>
      <c r="J610" s="513" t="s">
        <v>2505</v>
      </c>
      <c r="K610" s="512" t="s">
        <v>2426</v>
      </c>
      <c r="L610" s="512" t="s">
        <v>2565</v>
      </c>
      <c r="M610" s="512">
        <v>3</v>
      </c>
      <c r="N610" s="512" t="s">
        <v>2605</v>
      </c>
      <c r="O610" s="512" t="s">
        <v>5040</v>
      </c>
      <c r="P610" s="512" t="s">
        <v>3153</v>
      </c>
      <c r="Q610" s="512">
        <v>27839</v>
      </c>
      <c r="R610" s="514"/>
    </row>
    <row r="611" spans="1:18" x14ac:dyDescent="0.4">
      <c r="A611" s="512" t="s">
        <v>5041</v>
      </c>
      <c r="B611" s="512" t="s">
        <v>5042</v>
      </c>
      <c r="C611" s="512" t="s">
        <v>2268</v>
      </c>
      <c r="D611" s="512" t="s">
        <v>1942</v>
      </c>
      <c r="E611" s="512">
        <v>9</v>
      </c>
      <c r="F611" s="512" t="s">
        <v>2445</v>
      </c>
      <c r="G611" s="512" t="s">
        <v>2446</v>
      </c>
      <c r="H611" s="513">
        <v>30</v>
      </c>
      <c r="I611" s="512" t="s">
        <v>1312</v>
      </c>
      <c r="J611" s="513" t="s">
        <v>2505</v>
      </c>
      <c r="K611" s="512" t="s">
        <v>2426</v>
      </c>
      <c r="L611" s="512" t="s">
        <v>2565</v>
      </c>
      <c r="M611" s="512">
        <v>3</v>
      </c>
      <c r="N611" s="512" t="s">
        <v>2605</v>
      </c>
      <c r="O611" s="512" t="s">
        <v>5043</v>
      </c>
      <c r="P611" s="512" t="s">
        <v>3153</v>
      </c>
      <c r="Q611" s="512">
        <v>27840</v>
      </c>
      <c r="R611" s="514"/>
    </row>
    <row r="612" spans="1:18" x14ac:dyDescent="0.4">
      <c r="A612" s="512" t="s">
        <v>5044</v>
      </c>
      <c r="B612" s="512" t="s">
        <v>5045</v>
      </c>
      <c r="C612" s="512" t="s">
        <v>2269</v>
      </c>
      <c r="D612" s="512" t="s">
        <v>1943</v>
      </c>
      <c r="E612" s="512">
        <v>9</v>
      </c>
      <c r="F612" s="512" t="s">
        <v>2445</v>
      </c>
      <c r="G612" s="512" t="s">
        <v>2446</v>
      </c>
      <c r="H612" s="513">
        <v>30</v>
      </c>
      <c r="I612" s="512" t="s">
        <v>1312</v>
      </c>
      <c r="J612" s="513" t="s">
        <v>2505</v>
      </c>
      <c r="K612" s="512" t="s">
        <v>2426</v>
      </c>
      <c r="L612" s="512" t="s">
        <v>2565</v>
      </c>
      <c r="M612" s="512">
        <v>3</v>
      </c>
      <c r="N612" s="512" t="s">
        <v>2605</v>
      </c>
      <c r="O612" s="512" t="s">
        <v>5046</v>
      </c>
      <c r="P612" s="512" t="s">
        <v>3153</v>
      </c>
      <c r="Q612" s="512">
        <v>27841</v>
      </c>
      <c r="R612" s="514"/>
    </row>
    <row r="613" spans="1:18" x14ac:dyDescent="0.4">
      <c r="A613" s="512" t="s">
        <v>5047</v>
      </c>
      <c r="B613" s="512" t="s">
        <v>5048</v>
      </c>
      <c r="C613" s="512" t="s">
        <v>1944</v>
      </c>
      <c r="D613" s="512" t="s">
        <v>1313</v>
      </c>
      <c r="E613" s="512">
        <v>9</v>
      </c>
      <c r="F613" s="512" t="s">
        <v>2423</v>
      </c>
      <c r="G613" s="512" t="s">
        <v>2424</v>
      </c>
      <c r="H613" s="513">
        <v>31</v>
      </c>
      <c r="I613" s="512" t="s">
        <v>1313</v>
      </c>
      <c r="J613" s="513" t="s">
        <v>5049</v>
      </c>
      <c r="K613" s="512" t="s">
        <v>2437</v>
      </c>
      <c r="L613" s="512" t="s">
        <v>2427</v>
      </c>
      <c r="M613" s="512">
        <v>19</v>
      </c>
      <c r="N613" s="512" t="s">
        <v>2610</v>
      </c>
      <c r="O613" s="512" t="s">
        <v>5050</v>
      </c>
      <c r="P613" s="512" t="s">
        <v>2612</v>
      </c>
      <c r="Q613" s="512">
        <v>10667</v>
      </c>
      <c r="R613" s="514"/>
    </row>
    <row r="614" spans="1:18" x14ac:dyDescent="0.4">
      <c r="A614" s="512" t="s">
        <v>5051</v>
      </c>
      <c r="B614" s="512" t="s">
        <v>5052</v>
      </c>
      <c r="C614" s="512" t="s">
        <v>1945</v>
      </c>
      <c r="D614" s="512" t="s">
        <v>5053</v>
      </c>
      <c r="E614" s="512">
        <v>9</v>
      </c>
      <c r="F614" s="512" t="s">
        <v>2445</v>
      </c>
      <c r="G614" s="512" t="s">
        <v>2446</v>
      </c>
      <c r="H614" s="513">
        <v>31</v>
      </c>
      <c r="I614" s="512" t="s">
        <v>1313</v>
      </c>
      <c r="J614" s="513" t="s">
        <v>2784</v>
      </c>
      <c r="K614" s="512" t="s">
        <v>2437</v>
      </c>
      <c r="L614" s="512" t="s">
        <v>2448</v>
      </c>
      <c r="M614" s="512">
        <v>9</v>
      </c>
      <c r="N614" s="512" t="s">
        <v>2464</v>
      </c>
      <c r="O614" s="512" t="s">
        <v>5054</v>
      </c>
      <c r="P614" s="512" t="s">
        <v>2519</v>
      </c>
      <c r="Q614" s="512">
        <v>10895</v>
      </c>
      <c r="R614" s="514"/>
    </row>
    <row r="615" spans="1:18" x14ac:dyDescent="0.4">
      <c r="A615" s="512" t="s">
        <v>5055</v>
      </c>
      <c r="B615" s="512" t="s">
        <v>5056</v>
      </c>
      <c r="C615" s="512" t="s">
        <v>1946</v>
      </c>
      <c r="D615" s="512" t="s">
        <v>5057</v>
      </c>
      <c r="E615" s="512">
        <v>9</v>
      </c>
      <c r="F615" s="512" t="s">
        <v>2445</v>
      </c>
      <c r="G615" s="512" t="s">
        <v>2446</v>
      </c>
      <c r="H615" s="513">
        <v>31</v>
      </c>
      <c r="I615" s="512" t="s">
        <v>1313</v>
      </c>
      <c r="J615" s="513" t="s">
        <v>2517</v>
      </c>
      <c r="K615" s="512" t="s">
        <v>2437</v>
      </c>
      <c r="L615" s="512" t="s">
        <v>2448</v>
      </c>
      <c r="M615" s="512">
        <v>7</v>
      </c>
      <c r="N615" s="512" t="s">
        <v>3019</v>
      </c>
      <c r="O615" s="512" t="s">
        <v>5058</v>
      </c>
      <c r="P615" s="512" t="s">
        <v>2841</v>
      </c>
      <c r="Q615" s="512">
        <v>10896</v>
      </c>
      <c r="R615" s="514"/>
    </row>
    <row r="616" spans="1:18" x14ac:dyDescent="0.4">
      <c r="A616" s="512" t="s">
        <v>5059</v>
      </c>
      <c r="B616" s="512" t="s">
        <v>5060</v>
      </c>
      <c r="C616" s="512" t="s">
        <v>2270</v>
      </c>
      <c r="D616" s="512" t="s">
        <v>5061</v>
      </c>
      <c r="E616" s="512">
        <v>9</v>
      </c>
      <c r="F616" s="512" t="s">
        <v>2434</v>
      </c>
      <c r="G616" s="512" t="s">
        <v>2435</v>
      </c>
      <c r="H616" s="513">
        <v>31</v>
      </c>
      <c r="I616" s="512" t="s">
        <v>1313</v>
      </c>
      <c r="J616" s="513" t="s">
        <v>5062</v>
      </c>
      <c r="K616" s="512" t="s">
        <v>2426</v>
      </c>
      <c r="L616" s="512" t="s">
        <v>2438</v>
      </c>
      <c r="M616" s="512">
        <v>16</v>
      </c>
      <c r="N616" s="512" t="s">
        <v>2439</v>
      </c>
      <c r="O616" s="512" t="s">
        <v>5063</v>
      </c>
      <c r="P616" s="512" t="s">
        <v>2767</v>
      </c>
      <c r="Q616" s="512">
        <v>10897</v>
      </c>
      <c r="R616" s="514"/>
    </row>
    <row r="617" spans="1:18" x14ac:dyDescent="0.4">
      <c r="A617" s="512" t="s">
        <v>5064</v>
      </c>
      <c r="B617" s="512" t="s">
        <v>5065</v>
      </c>
      <c r="C617" s="512" t="s">
        <v>1948</v>
      </c>
      <c r="D617" s="512" t="s">
        <v>5066</v>
      </c>
      <c r="E617" s="512">
        <v>9</v>
      </c>
      <c r="F617" s="512" t="s">
        <v>2445</v>
      </c>
      <c r="G617" s="512" t="s">
        <v>2446</v>
      </c>
      <c r="H617" s="513">
        <v>31</v>
      </c>
      <c r="I617" s="512" t="s">
        <v>1313</v>
      </c>
      <c r="J617" s="513" t="s">
        <v>2487</v>
      </c>
      <c r="K617" s="512" t="s">
        <v>2437</v>
      </c>
      <c r="L617" s="512" t="s">
        <v>2448</v>
      </c>
      <c r="M617" s="512">
        <v>6</v>
      </c>
      <c r="N617" s="512" t="s">
        <v>2464</v>
      </c>
      <c r="O617" s="512" t="s">
        <v>5067</v>
      </c>
      <c r="P617" s="512" t="s">
        <v>2451</v>
      </c>
      <c r="Q617" s="512">
        <v>10898</v>
      </c>
      <c r="R617" s="514"/>
    </row>
    <row r="618" spans="1:18" x14ac:dyDescent="0.4">
      <c r="A618" s="512" t="s">
        <v>5068</v>
      </c>
      <c r="B618" s="512" t="s">
        <v>5069</v>
      </c>
      <c r="C618" s="512" t="s">
        <v>1949</v>
      </c>
      <c r="D618" s="512" t="s">
        <v>5070</v>
      </c>
      <c r="E618" s="512">
        <v>9</v>
      </c>
      <c r="F618" s="512" t="s">
        <v>2445</v>
      </c>
      <c r="G618" s="512" t="s">
        <v>2446</v>
      </c>
      <c r="H618" s="513">
        <v>31</v>
      </c>
      <c r="I618" s="512" t="s">
        <v>1313</v>
      </c>
      <c r="J618" s="513" t="s">
        <v>4156</v>
      </c>
      <c r="K618" s="512" t="s">
        <v>2437</v>
      </c>
      <c r="L618" s="512" t="s">
        <v>2456</v>
      </c>
      <c r="M618" s="512">
        <v>10</v>
      </c>
      <c r="N618" s="512" t="s">
        <v>2457</v>
      </c>
      <c r="O618" s="512" t="s">
        <v>5071</v>
      </c>
      <c r="P618" s="512" t="s">
        <v>2459</v>
      </c>
      <c r="Q618" s="512">
        <v>10899</v>
      </c>
      <c r="R618" s="514"/>
    </row>
    <row r="619" spans="1:18" x14ac:dyDescent="0.4">
      <c r="A619" s="512" t="s">
        <v>5072</v>
      </c>
      <c r="B619" s="512" t="s">
        <v>5073</v>
      </c>
      <c r="C619" s="512" t="s">
        <v>1950</v>
      </c>
      <c r="D619" s="512" t="s">
        <v>5074</v>
      </c>
      <c r="E619" s="512">
        <v>9</v>
      </c>
      <c r="F619" s="512" t="s">
        <v>2445</v>
      </c>
      <c r="G619" s="512" t="s">
        <v>2446</v>
      </c>
      <c r="H619" s="513">
        <v>31</v>
      </c>
      <c r="I619" s="512" t="s">
        <v>1313</v>
      </c>
      <c r="J619" s="513" t="s">
        <v>4987</v>
      </c>
      <c r="K619" s="512" t="s">
        <v>2437</v>
      </c>
      <c r="L619" s="512" t="s">
        <v>2498</v>
      </c>
      <c r="M619" s="512">
        <v>13</v>
      </c>
      <c r="N619" s="512" t="s">
        <v>2499</v>
      </c>
      <c r="O619" s="512" t="s">
        <v>5075</v>
      </c>
      <c r="P619" s="512" t="s">
        <v>2501</v>
      </c>
      <c r="Q619" s="512">
        <v>10900</v>
      </c>
      <c r="R619" s="514"/>
    </row>
    <row r="620" spans="1:18" x14ac:dyDescent="0.4">
      <c r="A620" s="512" t="s">
        <v>5076</v>
      </c>
      <c r="B620" s="512" t="s">
        <v>5077</v>
      </c>
      <c r="C620" s="512" t="s">
        <v>1951</v>
      </c>
      <c r="D620" s="512" t="s">
        <v>5078</v>
      </c>
      <c r="E620" s="512">
        <v>9</v>
      </c>
      <c r="F620" s="512" t="s">
        <v>2445</v>
      </c>
      <c r="G620" s="512" t="s">
        <v>2446</v>
      </c>
      <c r="H620" s="513">
        <v>31</v>
      </c>
      <c r="I620" s="512" t="s">
        <v>1313</v>
      </c>
      <c r="J620" s="513" t="s">
        <v>2463</v>
      </c>
      <c r="K620" s="512" t="s">
        <v>2437</v>
      </c>
      <c r="L620" s="512" t="s">
        <v>2448</v>
      </c>
      <c r="M620" s="512">
        <v>6</v>
      </c>
      <c r="N620" s="512" t="s">
        <v>2464</v>
      </c>
      <c r="O620" s="512" t="s">
        <v>5079</v>
      </c>
      <c r="P620" s="512" t="s">
        <v>2451</v>
      </c>
      <c r="Q620" s="512">
        <v>10901</v>
      </c>
      <c r="R620" s="514"/>
    </row>
    <row r="621" spans="1:18" x14ac:dyDescent="0.4">
      <c r="A621" s="512" t="s">
        <v>5080</v>
      </c>
      <c r="B621" s="512" t="s">
        <v>5081</v>
      </c>
      <c r="C621" s="512" t="s">
        <v>1952</v>
      </c>
      <c r="D621" s="512" t="s">
        <v>5082</v>
      </c>
      <c r="E621" s="512">
        <v>9</v>
      </c>
      <c r="F621" s="512" t="s">
        <v>2445</v>
      </c>
      <c r="G621" s="512" t="s">
        <v>2446</v>
      </c>
      <c r="H621" s="513">
        <v>31</v>
      </c>
      <c r="I621" s="512" t="s">
        <v>1313</v>
      </c>
      <c r="J621" s="513" t="s">
        <v>3593</v>
      </c>
      <c r="K621" s="512" t="s">
        <v>2437</v>
      </c>
      <c r="L621" s="512" t="s">
        <v>2456</v>
      </c>
      <c r="M621" s="512">
        <v>9</v>
      </c>
      <c r="N621" s="512" t="s">
        <v>2696</v>
      </c>
      <c r="O621" s="512" t="s">
        <v>5083</v>
      </c>
      <c r="P621" s="512" t="s">
        <v>2519</v>
      </c>
      <c r="Q621" s="512">
        <v>10902</v>
      </c>
      <c r="R621" s="514"/>
    </row>
    <row r="622" spans="1:18" x14ac:dyDescent="0.4">
      <c r="A622" s="512" t="s">
        <v>5084</v>
      </c>
      <c r="B622" s="512" t="s">
        <v>5085</v>
      </c>
      <c r="C622" s="512" t="s">
        <v>1953</v>
      </c>
      <c r="D622" s="512" t="s">
        <v>5086</v>
      </c>
      <c r="E622" s="512">
        <v>9</v>
      </c>
      <c r="F622" s="512" t="s">
        <v>2445</v>
      </c>
      <c r="G622" s="512" t="s">
        <v>2446</v>
      </c>
      <c r="H622" s="513">
        <v>31</v>
      </c>
      <c r="I622" s="512" t="s">
        <v>1313</v>
      </c>
      <c r="J622" s="513" t="s">
        <v>5087</v>
      </c>
      <c r="K622" s="512" t="s">
        <v>2437</v>
      </c>
      <c r="L622" s="512" t="s">
        <v>2498</v>
      </c>
      <c r="M622" s="512">
        <v>13</v>
      </c>
      <c r="N622" s="512" t="s">
        <v>2499</v>
      </c>
      <c r="O622" s="512" t="s">
        <v>5088</v>
      </c>
      <c r="P622" s="512" t="s">
        <v>2501</v>
      </c>
      <c r="Q622" s="512">
        <v>10904</v>
      </c>
      <c r="R622" s="514"/>
    </row>
    <row r="623" spans="1:18" x14ac:dyDescent="0.4">
      <c r="A623" s="512" t="s">
        <v>5089</v>
      </c>
      <c r="B623" s="512" t="s">
        <v>5090</v>
      </c>
      <c r="C623" s="512" t="s">
        <v>1954</v>
      </c>
      <c r="D623" s="512" t="s">
        <v>5091</v>
      </c>
      <c r="E623" s="512">
        <v>9</v>
      </c>
      <c r="F623" s="512" t="s">
        <v>2445</v>
      </c>
      <c r="G623" s="512" t="s">
        <v>2446</v>
      </c>
      <c r="H623" s="513">
        <v>31</v>
      </c>
      <c r="I623" s="512" t="s">
        <v>1313</v>
      </c>
      <c r="J623" s="513" t="s">
        <v>3990</v>
      </c>
      <c r="K623" s="512" t="s">
        <v>2437</v>
      </c>
      <c r="L623" s="512" t="s">
        <v>2498</v>
      </c>
      <c r="M623" s="512">
        <v>13</v>
      </c>
      <c r="N623" s="512" t="s">
        <v>2499</v>
      </c>
      <c r="O623" s="512" t="s">
        <v>5092</v>
      </c>
      <c r="P623" s="512" t="s">
        <v>2501</v>
      </c>
      <c r="Q623" s="512">
        <v>10905</v>
      </c>
      <c r="R623" s="514"/>
    </row>
    <row r="624" spans="1:18" x14ac:dyDescent="0.4">
      <c r="A624" s="512" t="s">
        <v>5093</v>
      </c>
      <c r="B624" s="512" t="s">
        <v>5094</v>
      </c>
      <c r="C624" s="512" t="s">
        <v>1955</v>
      </c>
      <c r="D624" s="512" t="s">
        <v>5095</v>
      </c>
      <c r="E624" s="512">
        <v>9</v>
      </c>
      <c r="F624" s="512" t="s">
        <v>2445</v>
      </c>
      <c r="G624" s="512" t="s">
        <v>2446</v>
      </c>
      <c r="H624" s="513">
        <v>31</v>
      </c>
      <c r="I624" s="512" t="s">
        <v>1313</v>
      </c>
      <c r="J624" s="513" t="s">
        <v>2510</v>
      </c>
      <c r="K624" s="512" t="s">
        <v>2437</v>
      </c>
      <c r="L624" s="512" t="s">
        <v>2448</v>
      </c>
      <c r="M624" s="512">
        <v>6</v>
      </c>
      <c r="N624" s="512" t="s">
        <v>2449</v>
      </c>
      <c r="O624" s="512" t="s">
        <v>5096</v>
      </c>
      <c r="P624" s="512" t="s">
        <v>2451</v>
      </c>
      <c r="Q624" s="512">
        <v>10906</v>
      </c>
      <c r="R624" s="514"/>
    </row>
    <row r="625" spans="1:18" x14ac:dyDescent="0.4">
      <c r="A625" s="512" t="s">
        <v>5097</v>
      </c>
      <c r="B625" s="512" t="s">
        <v>5098</v>
      </c>
      <c r="C625" s="512" t="s">
        <v>1956</v>
      </c>
      <c r="D625" s="512" t="s">
        <v>5099</v>
      </c>
      <c r="E625" s="512">
        <v>9</v>
      </c>
      <c r="F625" s="512" t="s">
        <v>2445</v>
      </c>
      <c r="G625" s="512" t="s">
        <v>2446</v>
      </c>
      <c r="H625" s="513">
        <v>31</v>
      </c>
      <c r="I625" s="512" t="s">
        <v>1313</v>
      </c>
      <c r="J625" s="513" t="s">
        <v>2536</v>
      </c>
      <c r="K625" s="512" t="s">
        <v>2437</v>
      </c>
      <c r="L625" s="512" t="s">
        <v>2448</v>
      </c>
      <c r="M625" s="512">
        <v>5</v>
      </c>
      <c r="N625" s="512" t="s">
        <v>2449</v>
      </c>
      <c r="O625" s="512" t="s">
        <v>5100</v>
      </c>
      <c r="P625" s="512" t="s">
        <v>2477</v>
      </c>
      <c r="Q625" s="512">
        <v>10907</v>
      </c>
      <c r="R625" s="514"/>
    </row>
    <row r="626" spans="1:18" x14ac:dyDescent="0.4">
      <c r="A626" s="512" t="s">
        <v>5101</v>
      </c>
      <c r="B626" s="512" t="s">
        <v>5102</v>
      </c>
      <c r="C626" s="512" t="s">
        <v>1957</v>
      </c>
      <c r="D626" s="512" t="s">
        <v>5103</v>
      </c>
      <c r="E626" s="512">
        <v>9</v>
      </c>
      <c r="F626" s="512" t="s">
        <v>2445</v>
      </c>
      <c r="G626" s="512" t="s">
        <v>2446</v>
      </c>
      <c r="H626" s="513">
        <v>31</v>
      </c>
      <c r="I626" s="512" t="s">
        <v>1313</v>
      </c>
      <c r="J626" s="513" t="s">
        <v>3010</v>
      </c>
      <c r="K626" s="512" t="s">
        <v>2437</v>
      </c>
      <c r="L626" s="512" t="s">
        <v>2448</v>
      </c>
      <c r="M626" s="512">
        <v>6</v>
      </c>
      <c r="N626" s="512" t="s">
        <v>2449</v>
      </c>
      <c r="O626" s="512" t="s">
        <v>5104</v>
      </c>
      <c r="P626" s="512" t="s">
        <v>2451</v>
      </c>
      <c r="Q626" s="512">
        <v>10908</v>
      </c>
      <c r="R626" s="514"/>
    </row>
    <row r="627" spans="1:18" x14ac:dyDescent="0.4">
      <c r="A627" s="512" t="s">
        <v>5105</v>
      </c>
      <c r="B627" s="512" t="s">
        <v>5106</v>
      </c>
      <c r="C627" s="512" t="s">
        <v>1958</v>
      </c>
      <c r="D627" s="512" t="s">
        <v>5107</v>
      </c>
      <c r="E627" s="512">
        <v>9</v>
      </c>
      <c r="F627" s="512" t="s">
        <v>2445</v>
      </c>
      <c r="G627" s="512" t="s">
        <v>2446</v>
      </c>
      <c r="H627" s="513">
        <v>31</v>
      </c>
      <c r="I627" s="512" t="s">
        <v>1313</v>
      </c>
      <c r="J627" s="513" t="s">
        <v>2683</v>
      </c>
      <c r="K627" s="512" t="s">
        <v>2437</v>
      </c>
      <c r="L627" s="512" t="s">
        <v>2448</v>
      </c>
      <c r="M627" s="512">
        <v>6</v>
      </c>
      <c r="N627" s="512" t="s">
        <v>2449</v>
      </c>
      <c r="O627" s="512" t="s">
        <v>5108</v>
      </c>
      <c r="P627" s="512" t="s">
        <v>2451</v>
      </c>
      <c r="Q627" s="512">
        <v>10909</v>
      </c>
      <c r="R627" s="514"/>
    </row>
    <row r="628" spans="1:18" x14ac:dyDescent="0.4">
      <c r="A628" s="512" t="s">
        <v>5109</v>
      </c>
      <c r="B628" s="512" t="s">
        <v>5110</v>
      </c>
      <c r="C628" s="512" t="s">
        <v>1959</v>
      </c>
      <c r="D628" s="512" t="s">
        <v>5111</v>
      </c>
      <c r="E628" s="512">
        <v>9</v>
      </c>
      <c r="F628" s="512" t="s">
        <v>2445</v>
      </c>
      <c r="G628" s="512" t="s">
        <v>2446</v>
      </c>
      <c r="H628" s="513">
        <v>31</v>
      </c>
      <c r="I628" s="512" t="s">
        <v>1313</v>
      </c>
      <c r="J628" s="513" t="s">
        <v>2678</v>
      </c>
      <c r="K628" s="512" t="s">
        <v>2437</v>
      </c>
      <c r="L628" s="512" t="s">
        <v>2448</v>
      </c>
      <c r="M628" s="512">
        <v>5</v>
      </c>
      <c r="N628" s="512" t="s">
        <v>2449</v>
      </c>
      <c r="O628" s="512" t="s">
        <v>5112</v>
      </c>
      <c r="P628" s="512" t="s">
        <v>2477</v>
      </c>
      <c r="Q628" s="512">
        <v>10910</v>
      </c>
      <c r="R628" s="514"/>
    </row>
    <row r="629" spans="1:18" x14ac:dyDescent="0.4">
      <c r="A629" s="512" t="s">
        <v>5113</v>
      </c>
      <c r="B629" s="512" t="s">
        <v>5114</v>
      </c>
      <c r="C629" s="512" t="s">
        <v>1960</v>
      </c>
      <c r="D629" s="512" t="s">
        <v>5115</v>
      </c>
      <c r="E629" s="512">
        <v>9</v>
      </c>
      <c r="F629" s="512" t="s">
        <v>2445</v>
      </c>
      <c r="G629" s="512" t="s">
        <v>2446</v>
      </c>
      <c r="H629" s="513">
        <v>31</v>
      </c>
      <c r="I629" s="512" t="s">
        <v>1313</v>
      </c>
      <c r="J629" s="513" t="s">
        <v>2541</v>
      </c>
      <c r="K629" s="512" t="s">
        <v>2437</v>
      </c>
      <c r="L629" s="512" t="s">
        <v>2448</v>
      </c>
      <c r="M629" s="512">
        <v>5</v>
      </c>
      <c r="N629" s="512" t="s">
        <v>2475</v>
      </c>
      <c r="O629" s="512" t="s">
        <v>5116</v>
      </c>
      <c r="P629" s="512" t="s">
        <v>2477</v>
      </c>
      <c r="Q629" s="512">
        <v>10911</v>
      </c>
      <c r="R629" s="514"/>
    </row>
    <row r="630" spans="1:18" x14ac:dyDescent="0.4">
      <c r="A630" s="512" t="s">
        <v>5117</v>
      </c>
      <c r="B630" s="512" t="s">
        <v>5118</v>
      </c>
      <c r="C630" s="512" t="s">
        <v>1961</v>
      </c>
      <c r="D630" s="512" t="s">
        <v>5119</v>
      </c>
      <c r="E630" s="512">
        <v>9</v>
      </c>
      <c r="F630" s="512" t="s">
        <v>2445</v>
      </c>
      <c r="G630" s="512" t="s">
        <v>2446</v>
      </c>
      <c r="H630" s="513">
        <v>31</v>
      </c>
      <c r="I630" s="512" t="s">
        <v>1313</v>
      </c>
      <c r="J630" s="513" t="s">
        <v>2474</v>
      </c>
      <c r="K630" s="512" t="s">
        <v>2437</v>
      </c>
      <c r="L630" s="512" t="s">
        <v>2448</v>
      </c>
      <c r="M630" s="512">
        <v>5</v>
      </c>
      <c r="N630" s="512" t="s">
        <v>2449</v>
      </c>
      <c r="O630" s="512" t="s">
        <v>5120</v>
      </c>
      <c r="P630" s="512" t="s">
        <v>2477</v>
      </c>
      <c r="Q630" s="512">
        <v>10912</v>
      </c>
      <c r="R630" s="514"/>
    </row>
    <row r="631" spans="1:18" x14ac:dyDescent="0.4">
      <c r="A631" s="512" t="s">
        <v>5121</v>
      </c>
      <c r="B631" s="512" t="s">
        <v>5122</v>
      </c>
      <c r="C631" s="512" t="s">
        <v>1962</v>
      </c>
      <c r="D631" s="512" t="s">
        <v>5123</v>
      </c>
      <c r="E631" s="512">
        <v>9</v>
      </c>
      <c r="F631" s="512" t="s">
        <v>2445</v>
      </c>
      <c r="G631" s="512" t="s">
        <v>2446</v>
      </c>
      <c r="H631" s="513">
        <v>31</v>
      </c>
      <c r="I631" s="512" t="s">
        <v>1313</v>
      </c>
      <c r="J631" s="513" t="s">
        <v>2875</v>
      </c>
      <c r="K631" s="512" t="s">
        <v>2437</v>
      </c>
      <c r="L631" s="512" t="s">
        <v>2448</v>
      </c>
      <c r="M631" s="512">
        <v>5</v>
      </c>
      <c r="N631" s="512" t="s">
        <v>2475</v>
      </c>
      <c r="O631" s="512" t="s">
        <v>5124</v>
      </c>
      <c r="P631" s="512" t="s">
        <v>2477</v>
      </c>
      <c r="Q631" s="512">
        <v>10913</v>
      </c>
      <c r="R631" s="514"/>
    </row>
    <row r="632" spans="1:18" x14ac:dyDescent="0.4">
      <c r="A632" s="512" t="s">
        <v>5125</v>
      </c>
      <c r="B632" s="512" t="s">
        <v>5126</v>
      </c>
      <c r="C632" s="512" t="s">
        <v>1963</v>
      </c>
      <c r="D632" s="512" t="s">
        <v>5127</v>
      </c>
      <c r="E632" s="512">
        <v>9</v>
      </c>
      <c r="F632" s="512" t="s">
        <v>2445</v>
      </c>
      <c r="G632" s="512" t="s">
        <v>2446</v>
      </c>
      <c r="H632" s="513">
        <v>31</v>
      </c>
      <c r="I632" s="512" t="s">
        <v>1313</v>
      </c>
      <c r="J632" s="513" t="s">
        <v>2661</v>
      </c>
      <c r="K632" s="512" t="s">
        <v>2437</v>
      </c>
      <c r="L632" s="512" t="s">
        <v>2448</v>
      </c>
      <c r="M632" s="512">
        <v>5</v>
      </c>
      <c r="N632" s="512" t="s">
        <v>2475</v>
      </c>
      <c r="O632" s="512" t="s">
        <v>5128</v>
      </c>
      <c r="P632" s="512" t="s">
        <v>2477</v>
      </c>
      <c r="Q632" s="512">
        <v>10914</v>
      </c>
      <c r="R632" s="514"/>
    </row>
    <row r="633" spans="1:18" x14ac:dyDescent="0.4">
      <c r="A633" s="512" t="s">
        <v>5129</v>
      </c>
      <c r="B633" s="512" t="s">
        <v>2756</v>
      </c>
      <c r="C633" s="512" t="s">
        <v>1964</v>
      </c>
      <c r="D633" s="512" t="s">
        <v>5130</v>
      </c>
      <c r="E633" s="512">
        <v>9</v>
      </c>
      <c r="F633" s="512" t="s">
        <v>2445</v>
      </c>
      <c r="G633" s="512" t="s">
        <v>2446</v>
      </c>
      <c r="H633" s="513">
        <v>31</v>
      </c>
      <c r="I633" s="512" t="s">
        <v>1313</v>
      </c>
      <c r="J633" s="513" t="s">
        <v>3423</v>
      </c>
      <c r="K633" s="512" t="s">
        <v>2437</v>
      </c>
      <c r="L633" s="512" t="s">
        <v>2448</v>
      </c>
      <c r="M633" s="512">
        <v>5</v>
      </c>
      <c r="N633" s="512" t="s">
        <v>2449</v>
      </c>
      <c r="O633" s="512" t="s">
        <v>5131</v>
      </c>
      <c r="P633" s="512" t="s">
        <v>2477</v>
      </c>
      <c r="Q633" s="512">
        <v>11619</v>
      </c>
      <c r="R633" s="514"/>
    </row>
    <row r="634" spans="1:18" x14ac:dyDescent="0.4">
      <c r="A634" s="512" t="s">
        <v>5132</v>
      </c>
      <c r="B634" s="512" t="s">
        <v>5133</v>
      </c>
      <c r="C634" s="512" t="s">
        <v>2271</v>
      </c>
      <c r="D634" s="512" t="s">
        <v>5134</v>
      </c>
      <c r="E634" s="512">
        <v>9</v>
      </c>
      <c r="F634" s="512" t="s">
        <v>2445</v>
      </c>
      <c r="G634" s="512" t="s">
        <v>2446</v>
      </c>
      <c r="H634" s="513">
        <v>31</v>
      </c>
      <c r="I634" s="512" t="s">
        <v>1313</v>
      </c>
      <c r="J634" s="513" t="s">
        <v>2578</v>
      </c>
      <c r="K634" s="512" t="s">
        <v>2437</v>
      </c>
      <c r="L634" s="512" t="s">
        <v>2565</v>
      </c>
      <c r="M634" s="512">
        <v>3</v>
      </c>
      <c r="N634" s="512" t="s">
        <v>2761</v>
      </c>
      <c r="O634" s="512" t="s">
        <v>5135</v>
      </c>
      <c r="P634" s="512" t="s">
        <v>3153</v>
      </c>
      <c r="Q634" s="512">
        <v>23578</v>
      </c>
      <c r="R634" s="514"/>
    </row>
    <row r="635" spans="1:18" x14ac:dyDescent="0.4">
      <c r="A635" s="512" t="s">
        <v>5136</v>
      </c>
      <c r="B635" s="512" t="s">
        <v>5137</v>
      </c>
      <c r="C635" s="512" t="s">
        <v>2272</v>
      </c>
      <c r="D635" s="512" t="s">
        <v>1966</v>
      </c>
      <c r="E635" s="512">
        <v>9</v>
      </c>
      <c r="F635" s="512" t="s">
        <v>2445</v>
      </c>
      <c r="G635" s="512" t="s">
        <v>2446</v>
      </c>
      <c r="H635" s="513">
        <v>31</v>
      </c>
      <c r="I635" s="512" t="s">
        <v>1313</v>
      </c>
      <c r="J635" s="513" t="s">
        <v>3470</v>
      </c>
      <c r="K635" s="512" t="s">
        <v>2426</v>
      </c>
      <c r="L635" s="512" t="s">
        <v>2565</v>
      </c>
      <c r="M635" s="512">
        <v>2</v>
      </c>
      <c r="N635" s="512" t="s">
        <v>2761</v>
      </c>
      <c r="O635" s="512" t="s">
        <v>5138</v>
      </c>
      <c r="P635" s="512" t="s">
        <v>2568</v>
      </c>
      <c r="Q635" s="512">
        <v>28020</v>
      </c>
      <c r="R635" s="514"/>
    </row>
    <row r="636" spans="1:18" x14ac:dyDescent="0.4">
      <c r="A636" s="512" t="s">
        <v>5139</v>
      </c>
      <c r="B636" s="512" t="s">
        <v>5140</v>
      </c>
      <c r="C636" s="512" t="s">
        <v>1967</v>
      </c>
      <c r="D636" s="512" t="s">
        <v>1314</v>
      </c>
      <c r="E636" s="512">
        <v>9</v>
      </c>
      <c r="F636" s="512" t="s">
        <v>2423</v>
      </c>
      <c r="G636" s="512" t="s">
        <v>2424</v>
      </c>
      <c r="H636" s="513">
        <v>32</v>
      </c>
      <c r="I636" s="512" t="s">
        <v>1314</v>
      </c>
      <c r="J636" s="513" t="s">
        <v>5141</v>
      </c>
      <c r="K636" s="512" t="s">
        <v>2437</v>
      </c>
      <c r="L636" s="512" t="s">
        <v>2427</v>
      </c>
      <c r="M636" s="512">
        <v>19</v>
      </c>
      <c r="N636" s="512" t="s">
        <v>2610</v>
      </c>
      <c r="O636" s="512" t="s">
        <v>5142</v>
      </c>
      <c r="P636" s="512" t="s">
        <v>2612</v>
      </c>
      <c r="Q636" s="512">
        <v>10668</v>
      </c>
      <c r="R636" s="514"/>
    </row>
    <row r="637" spans="1:18" x14ac:dyDescent="0.4">
      <c r="A637" s="512" t="s">
        <v>5143</v>
      </c>
      <c r="B637" s="512" t="s">
        <v>5144</v>
      </c>
      <c r="C637" s="512" t="s">
        <v>1968</v>
      </c>
      <c r="D637" s="512" t="s">
        <v>5145</v>
      </c>
      <c r="E637" s="512">
        <v>9</v>
      </c>
      <c r="F637" s="512" t="s">
        <v>2445</v>
      </c>
      <c r="G637" s="512" t="s">
        <v>2446</v>
      </c>
      <c r="H637" s="513">
        <v>32</v>
      </c>
      <c r="I637" s="512" t="s">
        <v>1314</v>
      </c>
      <c r="J637" s="513" t="s">
        <v>2811</v>
      </c>
      <c r="K637" s="512" t="s">
        <v>2426</v>
      </c>
      <c r="L637" s="512" t="s">
        <v>2448</v>
      </c>
      <c r="M637" s="512">
        <v>6</v>
      </c>
      <c r="N637" s="512" t="s">
        <v>2464</v>
      </c>
      <c r="O637" s="512" t="s">
        <v>5146</v>
      </c>
      <c r="P637" s="512" t="s">
        <v>2451</v>
      </c>
      <c r="Q637" s="512">
        <v>10915</v>
      </c>
      <c r="R637" s="514"/>
    </row>
    <row r="638" spans="1:18" x14ac:dyDescent="0.4">
      <c r="A638" s="512" t="s">
        <v>5147</v>
      </c>
      <c r="B638" s="512" t="s">
        <v>5148</v>
      </c>
      <c r="C638" s="512" t="s">
        <v>1969</v>
      </c>
      <c r="D638" s="512" t="s">
        <v>5149</v>
      </c>
      <c r="E638" s="512">
        <v>9</v>
      </c>
      <c r="F638" s="512" t="s">
        <v>2445</v>
      </c>
      <c r="G638" s="512" t="s">
        <v>2446</v>
      </c>
      <c r="H638" s="513">
        <v>32</v>
      </c>
      <c r="I638" s="512" t="s">
        <v>1314</v>
      </c>
      <c r="J638" s="513" t="s">
        <v>4444</v>
      </c>
      <c r="K638" s="512" t="s">
        <v>2426</v>
      </c>
      <c r="L638" s="512" t="s">
        <v>2456</v>
      </c>
      <c r="M638" s="512">
        <v>10</v>
      </c>
      <c r="N638" s="512" t="s">
        <v>2457</v>
      </c>
      <c r="O638" s="512" t="s">
        <v>5150</v>
      </c>
      <c r="P638" s="512" t="s">
        <v>2459</v>
      </c>
      <c r="Q638" s="512">
        <v>10916</v>
      </c>
      <c r="R638" s="514"/>
    </row>
    <row r="639" spans="1:18" x14ac:dyDescent="0.4">
      <c r="A639" s="512" t="s">
        <v>5151</v>
      </c>
      <c r="B639" s="512" t="s">
        <v>5152</v>
      </c>
      <c r="C639" s="512" t="s">
        <v>1970</v>
      </c>
      <c r="D639" s="512" t="s">
        <v>5153</v>
      </c>
      <c r="E639" s="512">
        <v>9</v>
      </c>
      <c r="F639" s="512" t="s">
        <v>2445</v>
      </c>
      <c r="G639" s="512" t="s">
        <v>2446</v>
      </c>
      <c r="H639" s="513">
        <v>32</v>
      </c>
      <c r="I639" s="512" t="s">
        <v>1314</v>
      </c>
      <c r="J639" s="513" t="s">
        <v>2463</v>
      </c>
      <c r="K639" s="512" t="s">
        <v>2437</v>
      </c>
      <c r="L639" s="512" t="s">
        <v>2448</v>
      </c>
      <c r="M639" s="512">
        <v>6</v>
      </c>
      <c r="N639" s="512" t="s">
        <v>2464</v>
      </c>
      <c r="O639" s="512" t="s">
        <v>5154</v>
      </c>
      <c r="P639" s="512" t="s">
        <v>2451</v>
      </c>
      <c r="Q639" s="512">
        <v>10917</v>
      </c>
      <c r="R639" s="514"/>
    </row>
    <row r="640" spans="1:18" x14ac:dyDescent="0.4">
      <c r="A640" s="512" t="s">
        <v>5155</v>
      </c>
      <c r="B640" s="512" t="s">
        <v>5156</v>
      </c>
      <c r="C640" s="512" t="s">
        <v>2273</v>
      </c>
      <c r="D640" s="512" t="s">
        <v>5157</v>
      </c>
      <c r="E640" s="512">
        <v>9</v>
      </c>
      <c r="F640" s="512" t="s">
        <v>2434</v>
      </c>
      <c r="G640" s="512" t="s">
        <v>2435</v>
      </c>
      <c r="H640" s="513">
        <v>32</v>
      </c>
      <c r="I640" s="512" t="s">
        <v>1314</v>
      </c>
      <c r="J640" s="513" t="s">
        <v>5158</v>
      </c>
      <c r="K640" s="512" t="s">
        <v>2437</v>
      </c>
      <c r="L640" s="512" t="s">
        <v>2438</v>
      </c>
      <c r="M640" s="512">
        <v>14</v>
      </c>
      <c r="N640" s="512" t="s">
        <v>2482</v>
      </c>
      <c r="O640" s="512" t="s">
        <v>5159</v>
      </c>
      <c r="P640" s="512" t="s">
        <v>3415</v>
      </c>
      <c r="Q640" s="512">
        <v>10918</v>
      </c>
      <c r="R640" s="514"/>
    </row>
    <row r="641" spans="1:18" x14ac:dyDescent="0.4">
      <c r="A641" s="512" t="s">
        <v>5160</v>
      </c>
      <c r="B641" s="512" t="s">
        <v>5161</v>
      </c>
      <c r="C641" s="512" t="s">
        <v>1972</v>
      </c>
      <c r="D641" s="512" t="s">
        <v>5162</v>
      </c>
      <c r="E641" s="512">
        <v>9</v>
      </c>
      <c r="F641" s="512" t="s">
        <v>2445</v>
      </c>
      <c r="G641" s="512" t="s">
        <v>2446</v>
      </c>
      <c r="H641" s="513">
        <v>32</v>
      </c>
      <c r="I641" s="512" t="s">
        <v>1314</v>
      </c>
      <c r="J641" s="513" t="s">
        <v>4215</v>
      </c>
      <c r="K641" s="512" t="s">
        <v>2437</v>
      </c>
      <c r="L641" s="512" t="s">
        <v>2448</v>
      </c>
      <c r="M641" s="512">
        <v>6</v>
      </c>
      <c r="N641" s="512" t="s">
        <v>2464</v>
      </c>
      <c r="O641" s="512" t="s">
        <v>5163</v>
      </c>
      <c r="P641" s="512" t="s">
        <v>2451</v>
      </c>
      <c r="Q641" s="512">
        <v>10919</v>
      </c>
      <c r="R641" s="514"/>
    </row>
    <row r="642" spans="1:18" x14ac:dyDescent="0.4">
      <c r="A642" s="512" t="s">
        <v>5164</v>
      </c>
      <c r="B642" s="512" t="s">
        <v>5165</v>
      </c>
      <c r="C642" s="512" t="s">
        <v>1973</v>
      </c>
      <c r="D642" s="512" t="s">
        <v>5166</v>
      </c>
      <c r="E642" s="512">
        <v>9</v>
      </c>
      <c r="F642" s="512" t="s">
        <v>2445</v>
      </c>
      <c r="G642" s="512" t="s">
        <v>2446</v>
      </c>
      <c r="H642" s="513">
        <v>32</v>
      </c>
      <c r="I642" s="512" t="s">
        <v>1314</v>
      </c>
      <c r="J642" s="513" t="s">
        <v>2497</v>
      </c>
      <c r="K642" s="512" t="s">
        <v>2437</v>
      </c>
      <c r="L642" s="512" t="s">
        <v>2498</v>
      </c>
      <c r="M642" s="512">
        <v>13</v>
      </c>
      <c r="N642" s="512" t="s">
        <v>2499</v>
      </c>
      <c r="O642" s="512" t="s">
        <v>5167</v>
      </c>
      <c r="P642" s="512" t="s">
        <v>2501</v>
      </c>
      <c r="Q642" s="512">
        <v>10920</v>
      </c>
      <c r="R642" s="514"/>
    </row>
    <row r="643" spans="1:18" x14ac:dyDescent="0.4">
      <c r="A643" s="512" t="s">
        <v>5168</v>
      </c>
      <c r="B643" s="512" t="s">
        <v>5169</v>
      </c>
      <c r="C643" s="512" t="s">
        <v>1974</v>
      </c>
      <c r="D643" s="512" t="s">
        <v>5170</v>
      </c>
      <c r="E643" s="512">
        <v>9</v>
      </c>
      <c r="F643" s="512" t="s">
        <v>2445</v>
      </c>
      <c r="G643" s="512" t="s">
        <v>2446</v>
      </c>
      <c r="H643" s="513">
        <v>32</v>
      </c>
      <c r="I643" s="512" t="s">
        <v>1314</v>
      </c>
      <c r="J643" s="513" t="s">
        <v>2510</v>
      </c>
      <c r="K643" s="512" t="s">
        <v>2437</v>
      </c>
      <c r="L643" s="512" t="s">
        <v>2448</v>
      </c>
      <c r="M643" s="512">
        <v>5</v>
      </c>
      <c r="N643" s="512" t="s">
        <v>2449</v>
      </c>
      <c r="O643" s="512" t="s">
        <v>5171</v>
      </c>
      <c r="P643" s="512" t="s">
        <v>2477</v>
      </c>
      <c r="Q643" s="512">
        <v>10921</v>
      </c>
      <c r="R643" s="514"/>
    </row>
    <row r="644" spans="1:18" x14ac:dyDescent="0.4">
      <c r="A644" s="512" t="s">
        <v>5172</v>
      </c>
      <c r="B644" s="512" t="s">
        <v>5173</v>
      </c>
      <c r="C644" s="512" t="s">
        <v>1975</v>
      </c>
      <c r="D644" s="512" t="s">
        <v>5174</v>
      </c>
      <c r="E644" s="512">
        <v>9</v>
      </c>
      <c r="F644" s="512" t="s">
        <v>2445</v>
      </c>
      <c r="G644" s="512" t="s">
        <v>2446</v>
      </c>
      <c r="H644" s="513">
        <v>32</v>
      </c>
      <c r="I644" s="512" t="s">
        <v>1314</v>
      </c>
      <c r="J644" s="513" t="s">
        <v>2888</v>
      </c>
      <c r="K644" s="512" t="s">
        <v>2437</v>
      </c>
      <c r="L644" s="512" t="s">
        <v>2498</v>
      </c>
      <c r="M644" s="512">
        <v>13</v>
      </c>
      <c r="N644" s="512" t="s">
        <v>2499</v>
      </c>
      <c r="O644" s="512" t="s">
        <v>5175</v>
      </c>
      <c r="P644" s="512" t="s">
        <v>2501</v>
      </c>
      <c r="Q644" s="512">
        <v>10922</v>
      </c>
      <c r="R644" s="514"/>
    </row>
    <row r="645" spans="1:18" x14ac:dyDescent="0.4">
      <c r="A645" s="512" t="s">
        <v>5176</v>
      </c>
      <c r="B645" s="512" t="s">
        <v>5177</v>
      </c>
      <c r="C645" s="512" t="s">
        <v>1976</v>
      </c>
      <c r="D645" s="512" t="s">
        <v>5178</v>
      </c>
      <c r="E645" s="512">
        <v>9</v>
      </c>
      <c r="F645" s="512" t="s">
        <v>2445</v>
      </c>
      <c r="G645" s="512" t="s">
        <v>2446</v>
      </c>
      <c r="H645" s="513">
        <v>32</v>
      </c>
      <c r="I645" s="512" t="s">
        <v>1314</v>
      </c>
      <c r="J645" s="513" t="s">
        <v>5179</v>
      </c>
      <c r="K645" s="512" t="s">
        <v>2437</v>
      </c>
      <c r="L645" s="512" t="s">
        <v>2498</v>
      </c>
      <c r="M645" s="512">
        <v>13</v>
      </c>
      <c r="N645" s="512" t="s">
        <v>2499</v>
      </c>
      <c r="O645" s="512" t="s">
        <v>5180</v>
      </c>
      <c r="P645" s="512" t="s">
        <v>2501</v>
      </c>
      <c r="Q645" s="512">
        <v>10923</v>
      </c>
      <c r="R645" s="514"/>
    </row>
    <row r="646" spans="1:18" x14ac:dyDescent="0.4">
      <c r="A646" s="512" t="s">
        <v>5181</v>
      </c>
      <c r="B646" s="512" t="s">
        <v>5182</v>
      </c>
      <c r="C646" s="512" t="s">
        <v>1977</v>
      </c>
      <c r="D646" s="512" t="s">
        <v>5183</v>
      </c>
      <c r="E646" s="512">
        <v>9</v>
      </c>
      <c r="F646" s="512" t="s">
        <v>2445</v>
      </c>
      <c r="G646" s="512" t="s">
        <v>2446</v>
      </c>
      <c r="H646" s="513">
        <v>32</v>
      </c>
      <c r="I646" s="512" t="s">
        <v>1314</v>
      </c>
      <c r="J646" s="513" t="s">
        <v>2902</v>
      </c>
      <c r="K646" s="512" t="s">
        <v>2437</v>
      </c>
      <c r="L646" s="512" t="s">
        <v>2448</v>
      </c>
      <c r="M646" s="512">
        <v>6</v>
      </c>
      <c r="N646" s="512" t="s">
        <v>2449</v>
      </c>
      <c r="O646" s="512" t="s">
        <v>5184</v>
      </c>
      <c r="P646" s="512" t="s">
        <v>2451</v>
      </c>
      <c r="Q646" s="512">
        <v>10924</v>
      </c>
      <c r="R646" s="514"/>
    </row>
    <row r="647" spans="1:18" x14ac:dyDescent="0.4">
      <c r="A647" s="512" t="s">
        <v>5185</v>
      </c>
      <c r="B647" s="512" t="s">
        <v>5186</v>
      </c>
      <c r="C647" s="512" t="s">
        <v>1978</v>
      </c>
      <c r="D647" s="512" t="s">
        <v>5187</v>
      </c>
      <c r="E647" s="512">
        <v>9</v>
      </c>
      <c r="F647" s="512" t="s">
        <v>2445</v>
      </c>
      <c r="G647" s="512" t="s">
        <v>2446</v>
      </c>
      <c r="H647" s="513">
        <v>32</v>
      </c>
      <c r="I647" s="512" t="s">
        <v>1314</v>
      </c>
      <c r="J647" s="513" t="s">
        <v>2850</v>
      </c>
      <c r="K647" s="512" t="s">
        <v>2437</v>
      </c>
      <c r="L647" s="512" t="s">
        <v>2448</v>
      </c>
      <c r="M647" s="512">
        <v>6</v>
      </c>
      <c r="N647" s="512" t="s">
        <v>2449</v>
      </c>
      <c r="O647" s="512" t="s">
        <v>5188</v>
      </c>
      <c r="P647" s="512" t="s">
        <v>2451</v>
      </c>
      <c r="Q647" s="512">
        <v>10925</v>
      </c>
      <c r="R647" s="514"/>
    </row>
    <row r="648" spans="1:18" x14ac:dyDescent="0.4">
      <c r="A648" s="512" t="s">
        <v>5189</v>
      </c>
      <c r="B648" s="512" t="s">
        <v>5190</v>
      </c>
      <c r="C648" s="512" t="s">
        <v>1979</v>
      </c>
      <c r="D648" s="512" t="s">
        <v>5191</v>
      </c>
      <c r="E648" s="512">
        <v>9</v>
      </c>
      <c r="F648" s="512" t="s">
        <v>2445</v>
      </c>
      <c r="G648" s="512" t="s">
        <v>2446</v>
      </c>
      <c r="H648" s="513">
        <v>32</v>
      </c>
      <c r="I648" s="512" t="s">
        <v>1314</v>
      </c>
      <c r="J648" s="513" t="s">
        <v>2678</v>
      </c>
      <c r="K648" s="512" t="s">
        <v>2437</v>
      </c>
      <c r="L648" s="512" t="s">
        <v>2448</v>
      </c>
      <c r="M648" s="512">
        <v>6</v>
      </c>
      <c r="N648" s="512" t="s">
        <v>2449</v>
      </c>
      <c r="O648" s="512" t="s">
        <v>5192</v>
      </c>
      <c r="P648" s="512" t="s">
        <v>2451</v>
      </c>
      <c r="Q648" s="512">
        <v>10926</v>
      </c>
      <c r="R648" s="514"/>
    </row>
    <row r="649" spans="1:18" x14ac:dyDescent="0.4">
      <c r="A649" s="512" t="s">
        <v>5193</v>
      </c>
      <c r="B649" s="512" t="s">
        <v>5194</v>
      </c>
      <c r="C649" s="512" t="s">
        <v>1980</v>
      </c>
      <c r="D649" s="512" t="s">
        <v>5195</v>
      </c>
      <c r="E649" s="512">
        <v>9</v>
      </c>
      <c r="F649" s="512" t="s">
        <v>2445</v>
      </c>
      <c r="G649" s="512" t="s">
        <v>2446</v>
      </c>
      <c r="H649" s="513">
        <v>32</v>
      </c>
      <c r="I649" s="512" t="s">
        <v>1314</v>
      </c>
      <c r="J649" s="513" t="s">
        <v>3135</v>
      </c>
      <c r="K649" s="512" t="s">
        <v>2437</v>
      </c>
      <c r="L649" s="512" t="s">
        <v>2448</v>
      </c>
      <c r="M649" s="512">
        <v>5</v>
      </c>
      <c r="N649" s="512" t="s">
        <v>2449</v>
      </c>
      <c r="O649" s="512" t="s">
        <v>5196</v>
      </c>
      <c r="P649" s="512" t="s">
        <v>2477</v>
      </c>
      <c r="Q649" s="512">
        <v>22302</v>
      </c>
      <c r="R649" s="514"/>
    </row>
    <row r="650" spans="1:18" x14ac:dyDescent="0.4">
      <c r="A650" s="512" t="s">
        <v>5197</v>
      </c>
      <c r="B650" s="512" t="s">
        <v>5198</v>
      </c>
      <c r="C650" s="512" t="s">
        <v>2274</v>
      </c>
      <c r="D650" s="512" t="s">
        <v>1981</v>
      </c>
      <c r="E650" s="512">
        <v>9</v>
      </c>
      <c r="F650" s="512" t="s">
        <v>2445</v>
      </c>
      <c r="G650" s="512" t="s">
        <v>2446</v>
      </c>
      <c r="H650" s="513">
        <v>32</v>
      </c>
      <c r="I650" s="512" t="s">
        <v>1314</v>
      </c>
      <c r="J650" s="513" t="s">
        <v>3109</v>
      </c>
      <c r="K650" s="512" t="s">
        <v>2426</v>
      </c>
      <c r="L650" s="512" t="s">
        <v>2565</v>
      </c>
      <c r="M650" s="512">
        <v>3</v>
      </c>
      <c r="N650" s="512" t="s">
        <v>2761</v>
      </c>
      <c r="O650" s="512" t="s">
        <v>5199</v>
      </c>
      <c r="P650" s="512" t="s">
        <v>3153</v>
      </c>
      <c r="Q650" s="512">
        <v>27842</v>
      </c>
      <c r="R650" s="514"/>
    </row>
    <row r="651" spans="1:18" x14ac:dyDescent="0.4">
      <c r="A651" s="512" t="s">
        <v>5200</v>
      </c>
      <c r="B651" s="512" t="s">
        <v>5201</v>
      </c>
      <c r="C651" s="512" t="s">
        <v>2275</v>
      </c>
      <c r="D651" s="512" t="s">
        <v>1982</v>
      </c>
      <c r="E651" s="512">
        <v>9</v>
      </c>
      <c r="F651" s="512" t="s">
        <v>2445</v>
      </c>
      <c r="G651" s="512" t="s">
        <v>2446</v>
      </c>
      <c r="H651" s="513">
        <v>32</v>
      </c>
      <c r="I651" s="512" t="s">
        <v>1314</v>
      </c>
      <c r="J651" s="513" t="s">
        <v>2505</v>
      </c>
      <c r="K651" s="512" t="s">
        <v>2437</v>
      </c>
      <c r="L651" s="512" t="s">
        <v>2565</v>
      </c>
      <c r="M651" s="512">
        <v>4</v>
      </c>
      <c r="N651" s="512" t="s">
        <v>2761</v>
      </c>
      <c r="O651" s="512" t="s">
        <v>5202</v>
      </c>
      <c r="P651" s="512" t="s">
        <v>2993</v>
      </c>
      <c r="Q651" s="512">
        <v>27843</v>
      </c>
      <c r="R651" s="514"/>
    </row>
    <row r="652" spans="1:18" x14ac:dyDescent="0.4">
      <c r="A652" s="512" t="s">
        <v>5203</v>
      </c>
      <c r="B652" s="512" t="s">
        <v>5204</v>
      </c>
      <c r="C652" s="512" t="s">
        <v>2276</v>
      </c>
      <c r="D652" s="512" t="s">
        <v>1983</v>
      </c>
      <c r="E652" s="512">
        <v>9</v>
      </c>
      <c r="F652" s="512" t="s">
        <v>2445</v>
      </c>
      <c r="G652" s="512" t="s">
        <v>2446</v>
      </c>
      <c r="H652" s="513">
        <v>32</v>
      </c>
      <c r="I652" s="512" t="s">
        <v>1314</v>
      </c>
      <c r="J652" s="513" t="s">
        <v>2564</v>
      </c>
      <c r="K652" s="512" t="s">
        <v>2426</v>
      </c>
      <c r="L652" s="512" t="s">
        <v>2565</v>
      </c>
      <c r="M652" s="512">
        <v>3</v>
      </c>
      <c r="N652" s="512" t="s">
        <v>2761</v>
      </c>
      <c r="O652" s="512" t="s">
        <v>5205</v>
      </c>
      <c r="P652" s="512" t="s">
        <v>3153</v>
      </c>
      <c r="Q652" s="512">
        <v>27844</v>
      </c>
      <c r="R652" s="514"/>
    </row>
    <row r="653" spans="1:18" x14ac:dyDescent="0.4">
      <c r="A653" s="512" t="s">
        <v>5206</v>
      </c>
      <c r="B653" s="512" t="s">
        <v>5207</v>
      </c>
      <c r="C653" s="512" t="s">
        <v>2262</v>
      </c>
      <c r="D653" s="512" t="s">
        <v>1895</v>
      </c>
      <c r="E653" s="512">
        <v>9</v>
      </c>
      <c r="F653" s="512" t="s">
        <v>2445</v>
      </c>
      <c r="G653" s="512" t="s">
        <v>2446</v>
      </c>
      <c r="H653" s="513">
        <v>36</v>
      </c>
      <c r="I653" s="512" t="s">
        <v>1311</v>
      </c>
      <c r="J653" s="513" t="s">
        <v>2564</v>
      </c>
      <c r="K653" s="512" t="s">
        <v>2437</v>
      </c>
      <c r="L653" s="512" t="s">
        <v>2565</v>
      </c>
      <c r="M653" s="512">
        <v>2</v>
      </c>
      <c r="N653" s="512" t="s">
        <v>2566</v>
      </c>
      <c r="O653" s="512" t="s">
        <v>5208</v>
      </c>
      <c r="P653" s="512" t="s">
        <v>2568</v>
      </c>
      <c r="Q653" s="512">
        <v>4007</v>
      </c>
      <c r="R653" s="514"/>
    </row>
    <row r="654" spans="1:18" x14ac:dyDescent="0.4">
      <c r="A654" s="512" t="s">
        <v>5209</v>
      </c>
      <c r="B654" s="512" t="s">
        <v>5210</v>
      </c>
      <c r="C654" s="512" t="s">
        <v>1896</v>
      </c>
      <c r="D654" s="512" t="s">
        <v>1311</v>
      </c>
      <c r="E654" s="512">
        <v>9</v>
      </c>
      <c r="F654" s="512" t="s">
        <v>2434</v>
      </c>
      <c r="G654" s="512" t="s">
        <v>2435</v>
      </c>
      <c r="H654" s="513">
        <v>36</v>
      </c>
      <c r="I654" s="512" t="s">
        <v>1311</v>
      </c>
      <c r="J654" s="513" t="s">
        <v>5211</v>
      </c>
      <c r="K654" s="512" t="s">
        <v>2437</v>
      </c>
      <c r="L654" s="512" t="s">
        <v>2426</v>
      </c>
      <c r="M654" s="512">
        <v>17</v>
      </c>
      <c r="N654" s="512" t="s">
        <v>2572</v>
      </c>
      <c r="O654" s="512" t="s">
        <v>5212</v>
      </c>
      <c r="P654" s="512" t="s">
        <v>2574</v>
      </c>
      <c r="Q654" s="512">
        <v>10702</v>
      </c>
      <c r="R654" s="514"/>
    </row>
    <row r="655" spans="1:18" x14ac:dyDescent="0.4">
      <c r="A655" s="512" t="s">
        <v>5213</v>
      </c>
      <c r="B655" s="512" t="s">
        <v>5214</v>
      </c>
      <c r="C655" s="512" t="s">
        <v>1897</v>
      </c>
      <c r="D655" s="512" t="s">
        <v>5215</v>
      </c>
      <c r="E655" s="512">
        <v>9</v>
      </c>
      <c r="F655" s="512" t="s">
        <v>2445</v>
      </c>
      <c r="G655" s="512" t="s">
        <v>2446</v>
      </c>
      <c r="H655" s="513">
        <v>36</v>
      </c>
      <c r="I655" s="512" t="s">
        <v>1311</v>
      </c>
      <c r="J655" s="513" t="s">
        <v>2983</v>
      </c>
      <c r="K655" s="512" t="s">
        <v>2437</v>
      </c>
      <c r="L655" s="512" t="s">
        <v>2448</v>
      </c>
      <c r="M655" s="512">
        <v>6</v>
      </c>
      <c r="N655" s="512" t="s">
        <v>2449</v>
      </c>
      <c r="O655" s="512" t="s">
        <v>5216</v>
      </c>
      <c r="P655" s="512" t="s">
        <v>2451</v>
      </c>
      <c r="Q655" s="512">
        <v>10970</v>
      </c>
      <c r="R655" s="514"/>
    </row>
    <row r="656" spans="1:18" x14ac:dyDescent="0.4">
      <c r="A656" s="512" t="s">
        <v>5217</v>
      </c>
      <c r="B656" s="512" t="s">
        <v>5218</v>
      </c>
      <c r="C656" s="512" t="s">
        <v>1898</v>
      </c>
      <c r="D656" s="512" t="s">
        <v>5219</v>
      </c>
      <c r="E656" s="512">
        <v>9</v>
      </c>
      <c r="F656" s="512" t="s">
        <v>2445</v>
      </c>
      <c r="G656" s="512" t="s">
        <v>2446</v>
      </c>
      <c r="H656" s="513">
        <v>36</v>
      </c>
      <c r="I656" s="512" t="s">
        <v>1311</v>
      </c>
      <c r="J656" s="513" t="s">
        <v>2505</v>
      </c>
      <c r="K656" s="512" t="s">
        <v>2437</v>
      </c>
      <c r="L656" s="512" t="s">
        <v>2448</v>
      </c>
      <c r="M656" s="512">
        <v>6</v>
      </c>
      <c r="N656" s="512" t="s">
        <v>2449</v>
      </c>
      <c r="O656" s="512" t="s">
        <v>5220</v>
      </c>
      <c r="P656" s="512" t="s">
        <v>2451</v>
      </c>
      <c r="Q656" s="512">
        <v>10971</v>
      </c>
      <c r="R656" s="514"/>
    </row>
    <row r="657" spans="1:18" x14ac:dyDescent="0.4">
      <c r="A657" s="512" t="s">
        <v>5221</v>
      </c>
      <c r="B657" s="512" t="s">
        <v>5222</v>
      </c>
      <c r="C657" s="512" t="s">
        <v>1899</v>
      </c>
      <c r="D657" s="512" t="s">
        <v>5223</v>
      </c>
      <c r="E657" s="512">
        <v>9</v>
      </c>
      <c r="F657" s="512" t="s">
        <v>2445</v>
      </c>
      <c r="G657" s="512" t="s">
        <v>2446</v>
      </c>
      <c r="H657" s="513">
        <v>36</v>
      </c>
      <c r="I657" s="512" t="s">
        <v>1311</v>
      </c>
      <c r="J657" s="513" t="s">
        <v>3811</v>
      </c>
      <c r="K657" s="512" t="s">
        <v>2437</v>
      </c>
      <c r="L657" s="512" t="s">
        <v>2448</v>
      </c>
      <c r="M657" s="512">
        <v>7</v>
      </c>
      <c r="N657" s="512" t="s">
        <v>3019</v>
      </c>
      <c r="O657" s="512" t="s">
        <v>5224</v>
      </c>
      <c r="P657" s="512" t="s">
        <v>2841</v>
      </c>
      <c r="Q657" s="512">
        <v>10972</v>
      </c>
      <c r="R657" s="514"/>
    </row>
    <row r="658" spans="1:18" x14ac:dyDescent="0.4">
      <c r="A658" s="512" t="s">
        <v>5225</v>
      </c>
      <c r="B658" s="512" t="s">
        <v>5226</v>
      </c>
      <c r="C658" s="512" t="s">
        <v>1900</v>
      </c>
      <c r="D658" s="512" t="s">
        <v>5227</v>
      </c>
      <c r="E658" s="512">
        <v>9</v>
      </c>
      <c r="F658" s="512" t="s">
        <v>2445</v>
      </c>
      <c r="G658" s="512" t="s">
        <v>2446</v>
      </c>
      <c r="H658" s="513">
        <v>36</v>
      </c>
      <c r="I658" s="512" t="s">
        <v>1311</v>
      </c>
      <c r="J658" s="513" t="s">
        <v>2978</v>
      </c>
      <c r="K658" s="512" t="s">
        <v>2437</v>
      </c>
      <c r="L658" s="512" t="s">
        <v>2498</v>
      </c>
      <c r="M658" s="512">
        <v>12</v>
      </c>
      <c r="N658" s="512" t="s">
        <v>2511</v>
      </c>
      <c r="O658" s="512" t="s">
        <v>5228</v>
      </c>
      <c r="P658" s="512" t="s">
        <v>2513</v>
      </c>
      <c r="Q658" s="512">
        <v>10973</v>
      </c>
      <c r="R658" s="514"/>
    </row>
    <row r="659" spans="1:18" x14ac:dyDescent="0.4">
      <c r="A659" s="512" t="s">
        <v>5229</v>
      </c>
      <c r="B659" s="512" t="s">
        <v>5230</v>
      </c>
      <c r="C659" s="512" t="s">
        <v>1901</v>
      </c>
      <c r="D659" s="512" t="s">
        <v>5231</v>
      </c>
      <c r="E659" s="512">
        <v>9</v>
      </c>
      <c r="F659" s="512" t="s">
        <v>2445</v>
      </c>
      <c r="G659" s="512" t="s">
        <v>2446</v>
      </c>
      <c r="H659" s="513">
        <v>36</v>
      </c>
      <c r="I659" s="512" t="s">
        <v>1311</v>
      </c>
      <c r="J659" s="513" t="s">
        <v>2463</v>
      </c>
      <c r="K659" s="512" t="s">
        <v>2437</v>
      </c>
      <c r="L659" s="512" t="s">
        <v>2456</v>
      </c>
      <c r="M659" s="512">
        <v>10</v>
      </c>
      <c r="N659" s="512" t="s">
        <v>2457</v>
      </c>
      <c r="O659" s="512" t="s">
        <v>5232</v>
      </c>
      <c r="P659" s="512" t="s">
        <v>2459</v>
      </c>
      <c r="Q659" s="512">
        <v>10974</v>
      </c>
      <c r="R659" s="514"/>
    </row>
    <row r="660" spans="1:18" x14ac:dyDescent="0.4">
      <c r="A660" s="512" t="s">
        <v>5233</v>
      </c>
      <c r="B660" s="512" t="s">
        <v>5234</v>
      </c>
      <c r="C660" s="512" t="s">
        <v>1902</v>
      </c>
      <c r="D660" s="512" t="s">
        <v>5235</v>
      </c>
      <c r="E660" s="512">
        <v>9</v>
      </c>
      <c r="F660" s="512" t="s">
        <v>2445</v>
      </c>
      <c r="G660" s="512" t="s">
        <v>2446</v>
      </c>
      <c r="H660" s="513">
        <v>36</v>
      </c>
      <c r="I660" s="512" t="s">
        <v>1311</v>
      </c>
      <c r="J660" s="513" t="s">
        <v>2595</v>
      </c>
      <c r="K660" s="512" t="s">
        <v>2437</v>
      </c>
      <c r="L660" s="512" t="s">
        <v>2456</v>
      </c>
      <c r="M660" s="512">
        <v>9</v>
      </c>
      <c r="N660" s="512" t="s">
        <v>2457</v>
      </c>
      <c r="O660" s="512" t="s">
        <v>5236</v>
      </c>
      <c r="P660" s="512" t="s">
        <v>2519</v>
      </c>
      <c r="Q660" s="512">
        <v>10975</v>
      </c>
      <c r="R660" s="514"/>
    </row>
    <row r="661" spans="1:18" x14ac:dyDescent="0.4">
      <c r="A661" s="512" t="s">
        <v>5237</v>
      </c>
      <c r="B661" s="512" t="s">
        <v>5238</v>
      </c>
      <c r="C661" s="512" t="s">
        <v>1903</v>
      </c>
      <c r="D661" s="512" t="s">
        <v>5239</v>
      </c>
      <c r="E661" s="512">
        <v>9</v>
      </c>
      <c r="F661" s="512" t="s">
        <v>2445</v>
      </c>
      <c r="G661" s="512" t="s">
        <v>2446</v>
      </c>
      <c r="H661" s="513">
        <v>36</v>
      </c>
      <c r="I661" s="512" t="s">
        <v>1311</v>
      </c>
      <c r="J661" s="513" t="s">
        <v>2505</v>
      </c>
      <c r="K661" s="512" t="s">
        <v>2437</v>
      </c>
      <c r="L661" s="512" t="s">
        <v>2448</v>
      </c>
      <c r="M661" s="512">
        <v>5</v>
      </c>
      <c r="N661" s="512" t="s">
        <v>2449</v>
      </c>
      <c r="O661" s="512" t="s">
        <v>5240</v>
      </c>
      <c r="P661" s="512" t="s">
        <v>2477</v>
      </c>
      <c r="Q661" s="512">
        <v>10976</v>
      </c>
      <c r="R661" s="514"/>
    </row>
    <row r="662" spans="1:18" x14ac:dyDescent="0.4">
      <c r="A662" s="512" t="s">
        <v>5241</v>
      </c>
      <c r="B662" s="512" t="s">
        <v>5242</v>
      </c>
      <c r="C662" s="512" t="s">
        <v>1904</v>
      </c>
      <c r="D662" s="512" t="s">
        <v>5243</v>
      </c>
      <c r="E662" s="512">
        <v>9</v>
      </c>
      <c r="F662" s="512" t="s">
        <v>2445</v>
      </c>
      <c r="G662" s="512" t="s">
        <v>2446</v>
      </c>
      <c r="H662" s="513">
        <v>36</v>
      </c>
      <c r="I662" s="512" t="s">
        <v>1311</v>
      </c>
      <c r="J662" s="513" t="s">
        <v>2505</v>
      </c>
      <c r="K662" s="512" t="s">
        <v>2437</v>
      </c>
      <c r="L662" s="512" t="s">
        <v>2448</v>
      </c>
      <c r="M662" s="512">
        <v>6</v>
      </c>
      <c r="N662" s="512" t="s">
        <v>2464</v>
      </c>
      <c r="O662" s="512" t="s">
        <v>5244</v>
      </c>
      <c r="P662" s="512" t="s">
        <v>2451</v>
      </c>
      <c r="Q662" s="512">
        <v>10977</v>
      </c>
      <c r="R662" s="514"/>
    </row>
    <row r="663" spans="1:18" x14ac:dyDescent="0.4">
      <c r="A663" s="512" t="s">
        <v>5245</v>
      </c>
      <c r="B663" s="512" t="s">
        <v>5246</v>
      </c>
      <c r="C663" s="512" t="s">
        <v>2263</v>
      </c>
      <c r="D663" s="512" t="s">
        <v>5247</v>
      </c>
      <c r="E663" s="512">
        <v>9</v>
      </c>
      <c r="F663" s="512" t="s">
        <v>2445</v>
      </c>
      <c r="G663" s="512" t="s">
        <v>2446</v>
      </c>
      <c r="H663" s="513">
        <v>36</v>
      </c>
      <c r="I663" s="512" t="s">
        <v>1311</v>
      </c>
      <c r="J663" s="513" t="s">
        <v>5248</v>
      </c>
      <c r="K663" s="512" t="s">
        <v>2437</v>
      </c>
      <c r="L663" s="512" t="s">
        <v>2498</v>
      </c>
      <c r="M663" s="512">
        <v>14</v>
      </c>
      <c r="N663" s="512" t="s">
        <v>2499</v>
      </c>
      <c r="O663" s="512" t="s">
        <v>5249</v>
      </c>
      <c r="P663" s="512" t="s">
        <v>3415</v>
      </c>
      <c r="Q663" s="512">
        <v>10978</v>
      </c>
      <c r="R663" s="514"/>
    </row>
    <row r="664" spans="1:18" x14ac:dyDescent="0.4">
      <c r="A664" s="512" t="s">
        <v>5250</v>
      </c>
      <c r="B664" s="512" t="s">
        <v>5251</v>
      </c>
      <c r="C664" s="512" t="s">
        <v>1906</v>
      </c>
      <c r="D664" s="512" t="s">
        <v>5252</v>
      </c>
      <c r="E664" s="512">
        <v>9</v>
      </c>
      <c r="F664" s="512" t="s">
        <v>2445</v>
      </c>
      <c r="G664" s="512" t="s">
        <v>2446</v>
      </c>
      <c r="H664" s="513">
        <v>36</v>
      </c>
      <c r="I664" s="512" t="s">
        <v>1311</v>
      </c>
      <c r="J664" s="513" t="s">
        <v>2505</v>
      </c>
      <c r="K664" s="512" t="s">
        <v>2437</v>
      </c>
      <c r="L664" s="512" t="s">
        <v>2448</v>
      </c>
      <c r="M664" s="512">
        <v>6</v>
      </c>
      <c r="N664" s="512" t="s">
        <v>2449</v>
      </c>
      <c r="O664" s="512" t="s">
        <v>5253</v>
      </c>
      <c r="P664" s="512" t="s">
        <v>2451</v>
      </c>
      <c r="Q664" s="512">
        <v>10979</v>
      </c>
      <c r="R664" s="514"/>
    </row>
    <row r="665" spans="1:18" x14ac:dyDescent="0.4">
      <c r="A665" s="512" t="s">
        <v>5254</v>
      </c>
      <c r="B665" s="512" t="s">
        <v>5255</v>
      </c>
      <c r="C665" s="512" t="s">
        <v>1907</v>
      </c>
      <c r="D665" s="512" t="s">
        <v>5256</v>
      </c>
      <c r="E665" s="512">
        <v>9</v>
      </c>
      <c r="F665" s="512" t="s">
        <v>2445</v>
      </c>
      <c r="G665" s="512" t="s">
        <v>2446</v>
      </c>
      <c r="H665" s="513">
        <v>36</v>
      </c>
      <c r="I665" s="512" t="s">
        <v>1311</v>
      </c>
      <c r="J665" s="513" t="s">
        <v>5257</v>
      </c>
      <c r="K665" s="512" t="s">
        <v>2437</v>
      </c>
      <c r="L665" s="512" t="s">
        <v>2498</v>
      </c>
      <c r="M665" s="512">
        <v>12</v>
      </c>
      <c r="N665" s="512" t="s">
        <v>2511</v>
      </c>
      <c r="O665" s="512" t="s">
        <v>5258</v>
      </c>
      <c r="P665" s="512" t="s">
        <v>2513</v>
      </c>
      <c r="Q665" s="512">
        <v>10980</v>
      </c>
      <c r="R665" s="514"/>
    </row>
    <row r="666" spans="1:18" x14ac:dyDescent="0.4">
      <c r="A666" s="512" t="s">
        <v>5259</v>
      </c>
      <c r="B666" s="512" t="s">
        <v>5260</v>
      </c>
      <c r="C666" s="512" t="s">
        <v>1908</v>
      </c>
      <c r="D666" s="512" t="s">
        <v>5261</v>
      </c>
      <c r="E666" s="512">
        <v>9</v>
      </c>
      <c r="F666" s="512" t="s">
        <v>2445</v>
      </c>
      <c r="G666" s="512" t="s">
        <v>2446</v>
      </c>
      <c r="H666" s="513">
        <v>36</v>
      </c>
      <c r="I666" s="512" t="s">
        <v>1311</v>
      </c>
      <c r="J666" s="513" t="s">
        <v>2505</v>
      </c>
      <c r="K666" s="512" t="s">
        <v>2437</v>
      </c>
      <c r="L666" s="512" t="s">
        <v>2448</v>
      </c>
      <c r="M666" s="512">
        <v>6</v>
      </c>
      <c r="N666" s="512" t="s">
        <v>2464</v>
      </c>
      <c r="O666" s="512" t="s">
        <v>5262</v>
      </c>
      <c r="P666" s="512" t="s">
        <v>2451</v>
      </c>
      <c r="Q666" s="512">
        <v>10981</v>
      </c>
      <c r="R666" s="514"/>
    </row>
    <row r="667" spans="1:18" x14ac:dyDescent="0.4">
      <c r="A667" s="512" t="s">
        <v>5263</v>
      </c>
      <c r="B667" s="512" t="s">
        <v>5264</v>
      </c>
      <c r="C667" s="512" t="s">
        <v>1909</v>
      </c>
      <c r="D667" s="512" t="s">
        <v>5265</v>
      </c>
      <c r="E667" s="512">
        <v>9</v>
      </c>
      <c r="F667" s="512" t="s">
        <v>2445</v>
      </c>
      <c r="G667" s="512" t="s">
        <v>2446</v>
      </c>
      <c r="H667" s="513">
        <v>36</v>
      </c>
      <c r="I667" s="512" t="s">
        <v>1311</v>
      </c>
      <c r="J667" s="513" t="s">
        <v>2505</v>
      </c>
      <c r="K667" s="512" t="s">
        <v>2437</v>
      </c>
      <c r="L667" s="512" t="s">
        <v>2448</v>
      </c>
      <c r="M667" s="512">
        <v>5</v>
      </c>
      <c r="N667" s="512" t="s">
        <v>2449</v>
      </c>
      <c r="O667" s="512" t="s">
        <v>5266</v>
      </c>
      <c r="P667" s="512" t="s">
        <v>2477</v>
      </c>
      <c r="Q667" s="512">
        <v>10982</v>
      </c>
      <c r="R667" s="514"/>
    </row>
    <row r="668" spans="1:18" x14ac:dyDescent="0.4">
      <c r="A668" s="512" t="s">
        <v>5267</v>
      </c>
      <c r="B668" s="512" t="s">
        <v>5268</v>
      </c>
      <c r="C668" s="512" t="s">
        <v>1910</v>
      </c>
      <c r="D668" s="512" t="s">
        <v>5269</v>
      </c>
      <c r="E668" s="512">
        <v>9</v>
      </c>
      <c r="F668" s="512" t="s">
        <v>2445</v>
      </c>
      <c r="G668" s="512" t="s">
        <v>2446</v>
      </c>
      <c r="H668" s="513">
        <v>36</v>
      </c>
      <c r="I668" s="512" t="s">
        <v>1311</v>
      </c>
      <c r="J668" s="513" t="s">
        <v>2505</v>
      </c>
      <c r="K668" s="512" t="s">
        <v>2437</v>
      </c>
      <c r="L668" s="512" t="s">
        <v>2448</v>
      </c>
      <c r="M668" s="512">
        <v>5</v>
      </c>
      <c r="N668" s="512" t="s">
        <v>2475</v>
      </c>
      <c r="O668" s="512" t="s">
        <v>5270</v>
      </c>
      <c r="P668" s="512" t="s">
        <v>2477</v>
      </c>
      <c r="Q668" s="512">
        <v>10983</v>
      </c>
      <c r="R668" s="514"/>
    </row>
    <row r="669" spans="1:18" x14ac:dyDescent="0.4">
      <c r="A669" s="512" t="s">
        <v>5271</v>
      </c>
      <c r="B669" s="512" t="s">
        <v>5272</v>
      </c>
      <c r="C669" s="512" t="s">
        <v>2000</v>
      </c>
      <c r="D669" s="512" t="s">
        <v>1317</v>
      </c>
      <c r="E669" s="512">
        <v>10</v>
      </c>
      <c r="F669" s="512" t="s">
        <v>2434</v>
      </c>
      <c r="G669" s="512" t="s">
        <v>2435</v>
      </c>
      <c r="H669" s="513">
        <v>33</v>
      </c>
      <c r="I669" s="512" t="s">
        <v>1317</v>
      </c>
      <c r="J669" s="513" t="s">
        <v>5273</v>
      </c>
      <c r="K669" s="512" t="s">
        <v>2426</v>
      </c>
      <c r="L669" s="512" t="s">
        <v>2426</v>
      </c>
      <c r="M669" s="512">
        <v>17</v>
      </c>
      <c r="N669" s="512" t="s">
        <v>2572</v>
      </c>
      <c r="O669" s="512" t="s">
        <v>5274</v>
      </c>
      <c r="P669" s="512" t="s">
        <v>2574</v>
      </c>
      <c r="Q669" s="512">
        <v>10700</v>
      </c>
      <c r="R669" s="514"/>
    </row>
    <row r="670" spans="1:18" x14ac:dyDescent="0.4">
      <c r="A670" s="512" t="s">
        <v>5275</v>
      </c>
      <c r="B670" s="512" t="s">
        <v>5276</v>
      </c>
      <c r="C670" s="512" t="s">
        <v>2001</v>
      </c>
      <c r="D670" s="512" t="s">
        <v>5277</v>
      </c>
      <c r="E670" s="512">
        <v>10</v>
      </c>
      <c r="F670" s="512" t="s">
        <v>2445</v>
      </c>
      <c r="G670" s="512" t="s">
        <v>2446</v>
      </c>
      <c r="H670" s="513">
        <v>33</v>
      </c>
      <c r="I670" s="512" t="s">
        <v>1317</v>
      </c>
      <c r="J670" s="513" t="s">
        <v>2505</v>
      </c>
      <c r="K670" s="512" t="s">
        <v>2426</v>
      </c>
      <c r="L670" s="512" t="s">
        <v>2448</v>
      </c>
      <c r="M670" s="512">
        <v>5</v>
      </c>
      <c r="N670" s="512" t="s">
        <v>2449</v>
      </c>
      <c r="O670" s="512" t="s">
        <v>5278</v>
      </c>
      <c r="P670" s="512" t="s">
        <v>2477</v>
      </c>
      <c r="Q670" s="512">
        <v>10927</v>
      </c>
      <c r="R670" s="514"/>
    </row>
    <row r="671" spans="1:18" x14ac:dyDescent="0.4">
      <c r="A671" s="512" t="s">
        <v>5279</v>
      </c>
      <c r="B671" s="512" t="s">
        <v>5280</v>
      </c>
      <c r="C671" s="512" t="s">
        <v>2002</v>
      </c>
      <c r="D671" s="512" t="s">
        <v>5281</v>
      </c>
      <c r="E671" s="512">
        <v>10</v>
      </c>
      <c r="F671" s="512" t="s">
        <v>2445</v>
      </c>
      <c r="G671" s="512" t="s">
        <v>2446</v>
      </c>
      <c r="H671" s="513">
        <v>33</v>
      </c>
      <c r="I671" s="512" t="s">
        <v>1317</v>
      </c>
      <c r="J671" s="513" t="s">
        <v>3073</v>
      </c>
      <c r="K671" s="512" t="s">
        <v>2426</v>
      </c>
      <c r="L671" s="512" t="s">
        <v>2448</v>
      </c>
      <c r="M671" s="512">
        <v>10</v>
      </c>
      <c r="N671" s="512" t="s">
        <v>3019</v>
      </c>
      <c r="O671" s="512" t="s">
        <v>5282</v>
      </c>
      <c r="P671" s="512" t="s">
        <v>2459</v>
      </c>
      <c r="Q671" s="512">
        <v>10928</v>
      </c>
      <c r="R671" s="514"/>
    </row>
    <row r="672" spans="1:18" x14ac:dyDescent="0.4">
      <c r="A672" s="512" t="s">
        <v>5283</v>
      </c>
      <c r="B672" s="512" t="s">
        <v>5284</v>
      </c>
      <c r="C672" s="512" t="s">
        <v>2003</v>
      </c>
      <c r="D672" s="512" t="s">
        <v>5285</v>
      </c>
      <c r="E672" s="512">
        <v>10</v>
      </c>
      <c r="F672" s="512" t="s">
        <v>2445</v>
      </c>
      <c r="G672" s="512" t="s">
        <v>2446</v>
      </c>
      <c r="H672" s="513">
        <v>33</v>
      </c>
      <c r="I672" s="512" t="s">
        <v>1317</v>
      </c>
      <c r="J672" s="513" t="s">
        <v>5286</v>
      </c>
      <c r="K672" s="512" t="s">
        <v>2426</v>
      </c>
      <c r="L672" s="512" t="s">
        <v>2498</v>
      </c>
      <c r="M672" s="512">
        <v>13</v>
      </c>
      <c r="N672" s="512" t="s">
        <v>2499</v>
      </c>
      <c r="O672" s="512" t="s">
        <v>5287</v>
      </c>
      <c r="P672" s="512" t="s">
        <v>2501</v>
      </c>
      <c r="Q672" s="512">
        <v>10929</v>
      </c>
      <c r="R672" s="514"/>
    </row>
    <row r="673" spans="1:18" x14ac:dyDescent="0.4">
      <c r="A673" s="512" t="s">
        <v>5288</v>
      </c>
      <c r="B673" s="512" t="s">
        <v>5289</v>
      </c>
      <c r="C673" s="512" t="s">
        <v>2004</v>
      </c>
      <c r="D673" s="512" t="s">
        <v>5290</v>
      </c>
      <c r="E673" s="512">
        <v>10</v>
      </c>
      <c r="F673" s="512" t="s">
        <v>2445</v>
      </c>
      <c r="G673" s="512" t="s">
        <v>2446</v>
      </c>
      <c r="H673" s="513">
        <v>33</v>
      </c>
      <c r="I673" s="512" t="s">
        <v>1317</v>
      </c>
      <c r="J673" s="513" t="s">
        <v>5291</v>
      </c>
      <c r="K673" s="512" t="s">
        <v>2426</v>
      </c>
      <c r="L673" s="512" t="s">
        <v>2498</v>
      </c>
      <c r="M673" s="512">
        <v>13</v>
      </c>
      <c r="N673" s="512" t="s">
        <v>2499</v>
      </c>
      <c r="O673" s="512" t="s">
        <v>5292</v>
      </c>
      <c r="P673" s="512" t="s">
        <v>2501</v>
      </c>
      <c r="Q673" s="512">
        <v>10930</v>
      </c>
      <c r="R673" s="514"/>
    </row>
    <row r="674" spans="1:18" x14ac:dyDescent="0.4">
      <c r="A674" s="512" t="s">
        <v>5293</v>
      </c>
      <c r="B674" s="512" t="s">
        <v>5294</v>
      </c>
      <c r="C674" s="512" t="s">
        <v>2005</v>
      </c>
      <c r="D674" s="512" t="s">
        <v>5295</v>
      </c>
      <c r="E674" s="512">
        <v>10</v>
      </c>
      <c r="F674" s="512" t="s">
        <v>2445</v>
      </c>
      <c r="G674" s="512" t="s">
        <v>2446</v>
      </c>
      <c r="H674" s="513">
        <v>33</v>
      </c>
      <c r="I674" s="512" t="s">
        <v>1317</v>
      </c>
      <c r="J674" s="513" t="s">
        <v>2541</v>
      </c>
      <c r="K674" s="512" t="s">
        <v>2426</v>
      </c>
      <c r="L674" s="512" t="s">
        <v>2448</v>
      </c>
      <c r="M674" s="512">
        <v>6</v>
      </c>
      <c r="N674" s="512" t="s">
        <v>2449</v>
      </c>
      <c r="O674" s="512" t="s">
        <v>5296</v>
      </c>
      <c r="P674" s="512" t="s">
        <v>2451</v>
      </c>
      <c r="Q674" s="512">
        <v>10931</v>
      </c>
      <c r="R674" s="514"/>
    </row>
    <row r="675" spans="1:18" x14ac:dyDescent="0.4">
      <c r="A675" s="512" t="s">
        <v>5297</v>
      </c>
      <c r="B675" s="512" t="s">
        <v>5298</v>
      </c>
      <c r="C675" s="512" t="s">
        <v>2006</v>
      </c>
      <c r="D675" s="512" t="s">
        <v>5299</v>
      </c>
      <c r="E675" s="512">
        <v>10</v>
      </c>
      <c r="F675" s="512" t="s">
        <v>2445</v>
      </c>
      <c r="G675" s="512" t="s">
        <v>2446</v>
      </c>
      <c r="H675" s="513">
        <v>33</v>
      </c>
      <c r="I675" s="512" t="s">
        <v>1317</v>
      </c>
      <c r="J675" s="513" t="s">
        <v>3010</v>
      </c>
      <c r="K675" s="512" t="s">
        <v>2426</v>
      </c>
      <c r="L675" s="512" t="s">
        <v>2448</v>
      </c>
      <c r="M675" s="512">
        <v>6</v>
      </c>
      <c r="N675" s="512" t="s">
        <v>2464</v>
      </c>
      <c r="O675" s="512" t="s">
        <v>5300</v>
      </c>
      <c r="P675" s="512" t="s">
        <v>2451</v>
      </c>
      <c r="Q675" s="512">
        <v>10932</v>
      </c>
      <c r="R675" s="514"/>
    </row>
    <row r="676" spans="1:18" x14ac:dyDescent="0.4">
      <c r="A676" s="512" t="s">
        <v>5301</v>
      </c>
      <c r="B676" s="512" t="s">
        <v>5302</v>
      </c>
      <c r="C676" s="512" t="s">
        <v>2007</v>
      </c>
      <c r="D676" s="512" t="s">
        <v>5303</v>
      </c>
      <c r="E676" s="512">
        <v>10</v>
      </c>
      <c r="F676" s="512" t="s">
        <v>2445</v>
      </c>
      <c r="G676" s="512" t="s">
        <v>2446</v>
      </c>
      <c r="H676" s="513">
        <v>33</v>
      </c>
      <c r="I676" s="512" t="s">
        <v>1317</v>
      </c>
      <c r="J676" s="513" t="s">
        <v>4444</v>
      </c>
      <c r="K676" s="512" t="s">
        <v>2426</v>
      </c>
      <c r="L676" s="512" t="s">
        <v>2456</v>
      </c>
      <c r="M676" s="512">
        <v>10</v>
      </c>
      <c r="N676" s="512" t="s">
        <v>2817</v>
      </c>
      <c r="O676" s="512" t="s">
        <v>5304</v>
      </c>
      <c r="P676" s="512" t="s">
        <v>2459</v>
      </c>
      <c r="Q676" s="512">
        <v>10933</v>
      </c>
      <c r="R676" s="514"/>
    </row>
    <row r="677" spans="1:18" x14ac:dyDescent="0.4">
      <c r="A677" s="512" t="s">
        <v>5305</v>
      </c>
      <c r="B677" s="512" t="s">
        <v>5306</v>
      </c>
      <c r="C677" s="512" t="s">
        <v>2008</v>
      </c>
      <c r="D677" s="512" t="s">
        <v>5307</v>
      </c>
      <c r="E677" s="512">
        <v>10</v>
      </c>
      <c r="F677" s="512" t="s">
        <v>2445</v>
      </c>
      <c r="G677" s="512" t="s">
        <v>2446</v>
      </c>
      <c r="H677" s="513">
        <v>33</v>
      </c>
      <c r="I677" s="512" t="s">
        <v>1317</v>
      </c>
      <c r="J677" s="513" t="s">
        <v>4444</v>
      </c>
      <c r="K677" s="512" t="s">
        <v>2426</v>
      </c>
      <c r="L677" s="512" t="s">
        <v>2456</v>
      </c>
      <c r="M677" s="512">
        <v>10</v>
      </c>
      <c r="N677" s="512" t="s">
        <v>2457</v>
      </c>
      <c r="O677" s="512" t="s">
        <v>5308</v>
      </c>
      <c r="P677" s="512" t="s">
        <v>2459</v>
      </c>
      <c r="Q677" s="512">
        <v>10934</v>
      </c>
      <c r="R677" s="514"/>
    </row>
    <row r="678" spans="1:18" x14ac:dyDescent="0.4">
      <c r="A678" s="512" t="s">
        <v>5309</v>
      </c>
      <c r="B678" s="512" t="s">
        <v>5310</v>
      </c>
      <c r="C678" s="512" t="s">
        <v>2009</v>
      </c>
      <c r="D678" s="512" t="s">
        <v>5311</v>
      </c>
      <c r="E678" s="512">
        <v>10</v>
      </c>
      <c r="F678" s="512" t="s">
        <v>2445</v>
      </c>
      <c r="G678" s="512" t="s">
        <v>2446</v>
      </c>
      <c r="H678" s="513">
        <v>33</v>
      </c>
      <c r="I678" s="512" t="s">
        <v>1317</v>
      </c>
      <c r="J678" s="513" t="s">
        <v>2973</v>
      </c>
      <c r="K678" s="512" t="s">
        <v>2426</v>
      </c>
      <c r="L678" s="512" t="s">
        <v>2498</v>
      </c>
      <c r="M678" s="512">
        <v>13</v>
      </c>
      <c r="N678" s="512" t="s">
        <v>2511</v>
      </c>
      <c r="O678" s="512" t="s">
        <v>5312</v>
      </c>
      <c r="P678" s="512" t="s">
        <v>2501</v>
      </c>
      <c r="Q678" s="512">
        <v>10935</v>
      </c>
      <c r="R678" s="514"/>
    </row>
    <row r="679" spans="1:18" x14ac:dyDescent="0.4">
      <c r="A679" s="512" t="s">
        <v>5313</v>
      </c>
      <c r="B679" s="512" t="s">
        <v>5314</v>
      </c>
      <c r="C679" s="512" t="s">
        <v>2010</v>
      </c>
      <c r="D679" s="512" t="s">
        <v>5315</v>
      </c>
      <c r="E679" s="512">
        <v>10</v>
      </c>
      <c r="F679" s="512" t="s">
        <v>2445</v>
      </c>
      <c r="G679" s="512" t="s">
        <v>2446</v>
      </c>
      <c r="H679" s="513">
        <v>33</v>
      </c>
      <c r="I679" s="512" t="s">
        <v>1317</v>
      </c>
      <c r="J679" s="513" t="s">
        <v>2505</v>
      </c>
      <c r="K679" s="512" t="s">
        <v>2426</v>
      </c>
      <c r="L679" s="512" t="s">
        <v>2448</v>
      </c>
      <c r="M679" s="512">
        <v>5</v>
      </c>
      <c r="N679" s="512" t="s">
        <v>2475</v>
      </c>
      <c r="O679" s="512" t="s">
        <v>5316</v>
      </c>
      <c r="P679" s="512" t="s">
        <v>2477</v>
      </c>
      <c r="Q679" s="512">
        <v>10936</v>
      </c>
      <c r="R679" s="514"/>
    </row>
    <row r="680" spans="1:18" x14ac:dyDescent="0.4">
      <c r="A680" s="512" t="s">
        <v>5317</v>
      </c>
      <c r="B680" s="512" t="s">
        <v>5318</v>
      </c>
      <c r="C680" s="512" t="s">
        <v>2011</v>
      </c>
      <c r="D680" s="512" t="s">
        <v>5319</v>
      </c>
      <c r="E680" s="512">
        <v>10</v>
      </c>
      <c r="F680" s="512" t="s">
        <v>2445</v>
      </c>
      <c r="G680" s="512" t="s">
        <v>2446</v>
      </c>
      <c r="H680" s="513">
        <v>33</v>
      </c>
      <c r="I680" s="512" t="s">
        <v>1317</v>
      </c>
      <c r="J680" s="513" t="s">
        <v>2505</v>
      </c>
      <c r="K680" s="512" t="s">
        <v>2426</v>
      </c>
      <c r="L680" s="512" t="s">
        <v>2448</v>
      </c>
      <c r="M680" s="512">
        <v>6</v>
      </c>
      <c r="N680" s="512" t="s">
        <v>2449</v>
      </c>
      <c r="O680" s="512" t="s">
        <v>5320</v>
      </c>
      <c r="P680" s="512" t="s">
        <v>2451</v>
      </c>
      <c r="Q680" s="512">
        <v>10937</v>
      </c>
      <c r="R680" s="514"/>
    </row>
    <row r="681" spans="1:18" x14ac:dyDescent="0.4">
      <c r="A681" s="512" t="s">
        <v>5321</v>
      </c>
      <c r="B681" s="512" t="s">
        <v>5322</v>
      </c>
      <c r="C681" s="512" t="s">
        <v>2012</v>
      </c>
      <c r="D681" s="512" t="s">
        <v>5323</v>
      </c>
      <c r="E681" s="512">
        <v>10</v>
      </c>
      <c r="F681" s="512" t="s">
        <v>2445</v>
      </c>
      <c r="G681" s="512" t="s">
        <v>2446</v>
      </c>
      <c r="H681" s="513">
        <v>33</v>
      </c>
      <c r="I681" s="512" t="s">
        <v>1317</v>
      </c>
      <c r="J681" s="513" t="s">
        <v>2505</v>
      </c>
      <c r="K681" s="512" t="s">
        <v>2426</v>
      </c>
      <c r="L681" s="512" t="s">
        <v>2448</v>
      </c>
      <c r="M681" s="512">
        <v>5</v>
      </c>
      <c r="N681" s="512" t="s">
        <v>2449</v>
      </c>
      <c r="O681" s="512" t="s">
        <v>5324</v>
      </c>
      <c r="P681" s="512" t="s">
        <v>2477</v>
      </c>
      <c r="Q681" s="512">
        <v>10938</v>
      </c>
      <c r="R681" s="514"/>
    </row>
    <row r="682" spans="1:18" x14ac:dyDescent="0.4">
      <c r="A682" s="512" t="s">
        <v>5325</v>
      </c>
      <c r="B682" s="512" t="s">
        <v>5326</v>
      </c>
      <c r="C682" s="512" t="s">
        <v>2013</v>
      </c>
      <c r="D682" s="512" t="s">
        <v>5327</v>
      </c>
      <c r="E682" s="512">
        <v>10</v>
      </c>
      <c r="F682" s="512" t="s">
        <v>2445</v>
      </c>
      <c r="G682" s="512" t="s">
        <v>2446</v>
      </c>
      <c r="H682" s="513">
        <v>33</v>
      </c>
      <c r="I682" s="512" t="s">
        <v>1317</v>
      </c>
      <c r="J682" s="513" t="s">
        <v>2640</v>
      </c>
      <c r="K682" s="512" t="s">
        <v>2426</v>
      </c>
      <c r="L682" s="512" t="s">
        <v>2448</v>
      </c>
      <c r="M682" s="512">
        <v>6</v>
      </c>
      <c r="N682" s="512" t="s">
        <v>2449</v>
      </c>
      <c r="O682" s="512" t="s">
        <v>5328</v>
      </c>
      <c r="P682" s="512" t="s">
        <v>2451</v>
      </c>
      <c r="Q682" s="512">
        <v>10939</v>
      </c>
      <c r="R682" s="514"/>
    </row>
    <row r="683" spans="1:18" x14ac:dyDescent="0.4">
      <c r="A683" s="512" t="s">
        <v>5329</v>
      </c>
      <c r="B683" s="512" t="s">
        <v>5330</v>
      </c>
      <c r="C683" s="512" t="s">
        <v>2014</v>
      </c>
      <c r="D683" s="512" t="s">
        <v>5331</v>
      </c>
      <c r="E683" s="512">
        <v>10</v>
      </c>
      <c r="F683" s="512" t="s">
        <v>2445</v>
      </c>
      <c r="G683" s="512" t="s">
        <v>2446</v>
      </c>
      <c r="H683" s="513">
        <v>33</v>
      </c>
      <c r="I683" s="512" t="s">
        <v>1317</v>
      </c>
      <c r="J683" s="513" t="s">
        <v>3423</v>
      </c>
      <c r="K683" s="512" t="s">
        <v>2426</v>
      </c>
      <c r="L683" s="512" t="s">
        <v>2448</v>
      </c>
      <c r="M683" s="512">
        <v>6</v>
      </c>
      <c r="N683" s="512" t="s">
        <v>2449</v>
      </c>
      <c r="O683" s="512" t="s">
        <v>5332</v>
      </c>
      <c r="P683" s="512" t="s">
        <v>2451</v>
      </c>
      <c r="Q683" s="512">
        <v>10940</v>
      </c>
      <c r="R683" s="514"/>
    </row>
    <row r="684" spans="1:18" x14ac:dyDescent="0.4">
      <c r="A684" s="512" t="s">
        <v>5333</v>
      </c>
      <c r="B684" s="512" t="s">
        <v>5334</v>
      </c>
      <c r="C684" s="512" t="s">
        <v>2015</v>
      </c>
      <c r="D684" s="512" t="s">
        <v>5335</v>
      </c>
      <c r="E684" s="512">
        <v>10</v>
      </c>
      <c r="F684" s="512" t="s">
        <v>2445</v>
      </c>
      <c r="G684" s="512" t="s">
        <v>2446</v>
      </c>
      <c r="H684" s="513">
        <v>33</v>
      </c>
      <c r="I684" s="512" t="s">
        <v>1317</v>
      </c>
      <c r="J684" s="513" t="s">
        <v>2492</v>
      </c>
      <c r="K684" s="512" t="s">
        <v>2426</v>
      </c>
      <c r="L684" s="512" t="s">
        <v>2448</v>
      </c>
      <c r="M684" s="512">
        <v>6</v>
      </c>
      <c r="N684" s="512" t="s">
        <v>2449</v>
      </c>
      <c r="O684" s="512" t="s">
        <v>5336</v>
      </c>
      <c r="P684" s="512" t="s">
        <v>2451</v>
      </c>
      <c r="Q684" s="512">
        <v>10941</v>
      </c>
      <c r="R684" s="514"/>
    </row>
    <row r="685" spans="1:18" x14ac:dyDescent="0.4">
      <c r="A685" s="512" t="s">
        <v>5337</v>
      </c>
      <c r="B685" s="512" t="s">
        <v>5338</v>
      </c>
      <c r="C685" s="512" t="s">
        <v>2016</v>
      </c>
      <c r="D685" s="512" t="s">
        <v>5339</v>
      </c>
      <c r="E685" s="512">
        <v>10</v>
      </c>
      <c r="F685" s="512" t="s">
        <v>2445</v>
      </c>
      <c r="G685" s="512" t="s">
        <v>2446</v>
      </c>
      <c r="H685" s="513">
        <v>33</v>
      </c>
      <c r="I685" s="512" t="s">
        <v>1317</v>
      </c>
      <c r="J685" s="513" t="s">
        <v>2541</v>
      </c>
      <c r="K685" s="512" t="s">
        <v>2426</v>
      </c>
      <c r="L685" s="512" t="s">
        <v>2448</v>
      </c>
      <c r="M685" s="512">
        <v>6</v>
      </c>
      <c r="N685" s="512" t="s">
        <v>2449</v>
      </c>
      <c r="O685" s="512" t="s">
        <v>5340</v>
      </c>
      <c r="P685" s="512" t="s">
        <v>2451</v>
      </c>
      <c r="Q685" s="512">
        <v>10942</v>
      </c>
      <c r="R685" s="514"/>
    </row>
    <row r="686" spans="1:18" x14ac:dyDescent="0.4">
      <c r="A686" s="512" t="s">
        <v>5341</v>
      </c>
      <c r="B686" s="512" t="s">
        <v>5342</v>
      </c>
      <c r="C686" s="512" t="s">
        <v>2017</v>
      </c>
      <c r="D686" s="512" t="s">
        <v>5343</v>
      </c>
      <c r="E686" s="512">
        <v>10</v>
      </c>
      <c r="F686" s="512" t="s">
        <v>2445</v>
      </c>
      <c r="G686" s="512" t="s">
        <v>2446</v>
      </c>
      <c r="H686" s="513">
        <v>33</v>
      </c>
      <c r="I686" s="512" t="s">
        <v>1317</v>
      </c>
      <c r="J686" s="513" t="s">
        <v>2505</v>
      </c>
      <c r="K686" s="512" t="s">
        <v>2426</v>
      </c>
      <c r="L686" s="512" t="s">
        <v>2448</v>
      </c>
      <c r="M686" s="512">
        <v>5</v>
      </c>
      <c r="N686" s="512" t="s">
        <v>2475</v>
      </c>
      <c r="O686" s="512" t="s">
        <v>5344</v>
      </c>
      <c r="P686" s="512" t="s">
        <v>2477</v>
      </c>
      <c r="Q686" s="512">
        <v>10943</v>
      </c>
      <c r="R686" s="514"/>
    </row>
    <row r="687" spans="1:18" x14ac:dyDescent="0.4">
      <c r="A687" s="512" t="s">
        <v>5345</v>
      </c>
      <c r="B687" s="512" t="s">
        <v>5346</v>
      </c>
      <c r="C687" s="512" t="s">
        <v>2018</v>
      </c>
      <c r="D687" s="512" t="s">
        <v>5347</v>
      </c>
      <c r="E687" s="512">
        <v>10</v>
      </c>
      <c r="F687" s="512" t="s">
        <v>2445</v>
      </c>
      <c r="G687" s="512" t="s">
        <v>2446</v>
      </c>
      <c r="H687" s="513">
        <v>33</v>
      </c>
      <c r="I687" s="512" t="s">
        <v>1317</v>
      </c>
      <c r="J687" s="513" t="s">
        <v>2505</v>
      </c>
      <c r="K687" s="512" t="s">
        <v>2437</v>
      </c>
      <c r="L687" s="512" t="s">
        <v>2448</v>
      </c>
      <c r="M687" s="512">
        <v>5</v>
      </c>
      <c r="N687" s="512" t="s">
        <v>2449</v>
      </c>
      <c r="O687" s="512" t="s">
        <v>5348</v>
      </c>
      <c r="P687" s="512" t="s">
        <v>2477</v>
      </c>
      <c r="Q687" s="512">
        <v>23125</v>
      </c>
      <c r="R687" s="514"/>
    </row>
    <row r="688" spans="1:18" x14ac:dyDescent="0.4">
      <c r="A688" s="512" t="s">
        <v>5349</v>
      </c>
      <c r="B688" s="512" t="s">
        <v>5350</v>
      </c>
      <c r="C688" s="512" t="s">
        <v>2277</v>
      </c>
      <c r="D688" s="512" t="s">
        <v>5351</v>
      </c>
      <c r="E688" s="512">
        <v>10</v>
      </c>
      <c r="F688" s="512" t="s">
        <v>2445</v>
      </c>
      <c r="G688" s="512" t="s">
        <v>2446</v>
      </c>
      <c r="H688" s="513">
        <v>33</v>
      </c>
      <c r="I688" s="512" t="s">
        <v>1317</v>
      </c>
      <c r="J688" s="513" t="s">
        <v>2564</v>
      </c>
      <c r="K688" s="512" t="s">
        <v>2426</v>
      </c>
      <c r="L688" s="512" t="s">
        <v>2565</v>
      </c>
      <c r="M688" s="512">
        <v>4</v>
      </c>
      <c r="N688" s="512" t="s">
        <v>2761</v>
      </c>
      <c r="O688" s="512" t="s">
        <v>5352</v>
      </c>
      <c r="P688" s="512" t="s">
        <v>2993</v>
      </c>
      <c r="Q688" s="512">
        <v>28014</v>
      </c>
      <c r="R688" s="514"/>
    </row>
    <row r="689" spans="1:18" x14ac:dyDescent="0.4">
      <c r="A689" s="512" t="s">
        <v>5353</v>
      </c>
      <c r="B689" s="512" t="s">
        <v>5354</v>
      </c>
      <c r="C689" s="512" t="s">
        <v>2278</v>
      </c>
      <c r="D689" s="512" t="s">
        <v>2020</v>
      </c>
      <c r="E689" s="512">
        <v>10</v>
      </c>
      <c r="F689" s="512" t="s">
        <v>2445</v>
      </c>
      <c r="G689" s="512" t="s">
        <v>2446</v>
      </c>
      <c r="H689" s="513">
        <v>33</v>
      </c>
      <c r="I689" s="512" t="s">
        <v>1317</v>
      </c>
      <c r="J689" s="513" t="s">
        <v>2744</v>
      </c>
      <c r="K689" s="512" t="s">
        <v>2426</v>
      </c>
      <c r="L689" s="512" t="s">
        <v>2565</v>
      </c>
      <c r="M689" s="512">
        <v>3</v>
      </c>
      <c r="N689" s="512" t="s">
        <v>2605</v>
      </c>
      <c r="O689" s="512" t="s">
        <v>5355</v>
      </c>
      <c r="P689" s="512" t="s">
        <v>3153</v>
      </c>
      <c r="Q689" s="512">
        <v>28015</v>
      </c>
      <c r="R689" s="514"/>
    </row>
    <row r="690" spans="1:18" x14ac:dyDescent="0.4">
      <c r="A690" s="512" t="s">
        <v>5356</v>
      </c>
      <c r="B690" s="512" t="s">
        <v>5357</v>
      </c>
      <c r="C690" s="512" t="s">
        <v>2279</v>
      </c>
      <c r="D690" s="512" t="s">
        <v>5358</v>
      </c>
      <c r="E690" s="512">
        <v>10</v>
      </c>
      <c r="F690" s="512" t="s">
        <v>2445</v>
      </c>
      <c r="G690" s="512" t="s">
        <v>2446</v>
      </c>
      <c r="H690" s="513">
        <v>33</v>
      </c>
      <c r="I690" s="512" t="s">
        <v>1317</v>
      </c>
      <c r="J690" s="513" t="s">
        <v>2604</v>
      </c>
      <c r="K690" s="512" t="s">
        <v>2426</v>
      </c>
      <c r="L690" s="512" t="s">
        <v>2565</v>
      </c>
      <c r="M690" s="512">
        <v>2</v>
      </c>
      <c r="N690" s="512" t="s">
        <v>2605</v>
      </c>
      <c r="O690" s="512" t="s">
        <v>5359</v>
      </c>
      <c r="P690" s="512" t="s">
        <v>2568</v>
      </c>
      <c r="Q690" s="512">
        <v>28016</v>
      </c>
      <c r="R690" s="514"/>
    </row>
    <row r="691" spans="1:18" x14ac:dyDescent="0.4">
      <c r="A691" s="512" t="s">
        <v>5360</v>
      </c>
      <c r="B691" s="512" t="s">
        <v>5361</v>
      </c>
      <c r="C691" s="512" t="s">
        <v>2029</v>
      </c>
      <c r="D691" s="512" t="s">
        <v>5362</v>
      </c>
      <c r="E691" s="512">
        <v>10</v>
      </c>
      <c r="F691" s="512" t="s">
        <v>2423</v>
      </c>
      <c r="G691" s="512" t="s">
        <v>2424</v>
      </c>
      <c r="H691" s="513">
        <v>34</v>
      </c>
      <c r="I691" s="512" t="s">
        <v>1319</v>
      </c>
      <c r="J691" s="513" t="s">
        <v>5363</v>
      </c>
      <c r="K691" s="512" t="s">
        <v>2437</v>
      </c>
      <c r="L691" s="512" t="s">
        <v>2427</v>
      </c>
      <c r="M691" s="512">
        <v>20</v>
      </c>
      <c r="N691" s="512" t="s">
        <v>3038</v>
      </c>
      <c r="O691" s="512" t="s">
        <v>5364</v>
      </c>
      <c r="P691" s="512" t="s">
        <v>3040</v>
      </c>
      <c r="Q691" s="512">
        <v>10669</v>
      </c>
      <c r="R691" s="514"/>
    </row>
    <row r="692" spans="1:18" x14ac:dyDescent="0.4">
      <c r="A692" s="512" t="s">
        <v>5365</v>
      </c>
      <c r="B692" s="512" t="s">
        <v>5366</v>
      </c>
      <c r="C692" s="512" t="s">
        <v>2030</v>
      </c>
      <c r="D692" s="512" t="s">
        <v>5367</v>
      </c>
      <c r="E692" s="512">
        <v>10</v>
      </c>
      <c r="F692" s="512" t="s">
        <v>2445</v>
      </c>
      <c r="G692" s="512" t="s">
        <v>2446</v>
      </c>
      <c r="H692" s="513">
        <v>34</v>
      </c>
      <c r="I692" s="512" t="s">
        <v>1319</v>
      </c>
      <c r="J692" s="513" t="s">
        <v>2463</v>
      </c>
      <c r="K692" s="512" t="s">
        <v>2437</v>
      </c>
      <c r="L692" s="512" t="s">
        <v>2448</v>
      </c>
      <c r="M692" s="512">
        <v>6</v>
      </c>
      <c r="N692" s="512" t="s">
        <v>2464</v>
      </c>
      <c r="O692" s="512" t="s">
        <v>5368</v>
      </c>
      <c r="P692" s="512" t="s">
        <v>2451</v>
      </c>
      <c r="Q692" s="512">
        <v>10944</v>
      </c>
      <c r="R692" s="514"/>
    </row>
    <row r="693" spans="1:18" x14ac:dyDescent="0.4">
      <c r="A693" s="512" t="s">
        <v>5369</v>
      </c>
      <c r="B693" s="512" t="s">
        <v>5370</v>
      </c>
      <c r="C693" s="512" t="s">
        <v>2031</v>
      </c>
      <c r="D693" s="512" t="s">
        <v>5371</v>
      </c>
      <c r="E693" s="512">
        <v>10</v>
      </c>
      <c r="F693" s="512" t="s">
        <v>2445</v>
      </c>
      <c r="G693" s="512" t="s">
        <v>2446</v>
      </c>
      <c r="H693" s="513">
        <v>34</v>
      </c>
      <c r="I693" s="512" t="s">
        <v>1319</v>
      </c>
      <c r="J693" s="513" t="s">
        <v>2505</v>
      </c>
      <c r="K693" s="512" t="s">
        <v>2437</v>
      </c>
      <c r="L693" s="512" t="s">
        <v>2448</v>
      </c>
      <c r="M693" s="512">
        <v>5</v>
      </c>
      <c r="N693" s="512" t="s">
        <v>2449</v>
      </c>
      <c r="O693" s="512" t="s">
        <v>5372</v>
      </c>
      <c r="P693" s="512" t="s">
        <v>2477</v>
      </c>
      <c r="Q693" s="512">
        <v>10945</v>
      </c>
      <c r="R693" s="514"/>
    </row>
    <row r="694" spans="1:18" x14ac:dyDescent="0.4">
      <c r="A694" s="512" t="s">
        <v>5373</v>
      </c>
      <c r="B694" s="512" t="s">
        <v>5374</v>
      </c>
      <c r="C694" s="512" t="s">
        <v>2032</v>
      </c>
      <c r="D694" s="512" t="s">
        <v>5375</v>
      </c>
      <c r="E694" s="512">
        <v>10</v>
      </c>
      <c r="F694" s="512" t="s">
        <v>2445</v>
      </c>
      <c r="G694" s="512" t="s">
        <v>2446</v>
      </c>
      <c r="H694" s="513">
        <v>34</v>
      </c>
      <c r="I694" s="512" t="s">
        <v>1319</v>
      </c>
      <c r="J694" s="513" t="s">
        <v>4721</v>
      </c>
      <c r="K694" s="512" t="s">
        <v>2437</v>
      </c>
      <c r="L694" s="512" t="s">
        <v>2448</v>
      </c>
      <c r="M694" s="512">
        <v>7</v>
      </c>
      <c r="N694" s="512" t="s">
        <v>3019</v>
      </c>
      <c r="O694" s="512" t="s">
        <v>5376</v>
      </c>
      <c r="P694" s="512" t="s">
        <v>2841</v>
      </c>
      <c r="Q694" s="512">
        <v>10946</v>
      </c>
      <c r="R694" s="514"/>
    </row>
    <row r="695" spans="1:18" x14ac:dyDescent="0.4">
      <c r="A695" s="512" t="s">
        <v>5377</v>
      </c>
      <c r="B695" s="512" t="s">
        <v>5378</v>
      </c>
      <c r="C695" s="512" t="s">
        <v>2033</v>
      </c>
      <c r="D695" s="512" t="s">
        <v>5379</v>
      </c>
      <c r="E695" s="512">
        <v>10</v>
      </c>
      <c r="F695" s="512" t="s">
        <v>2445</v>
      </c>
      <c r="G695" s="512" t="s">
        <v>2446</v>
      </c>
      <c r="H695" s="513">
        <v>34</v>
      </c>
      <c r="I695" s="512" t="s">
        <v>1319</v>
      </c>
      <c r="J695" s="513" t="s">
        <v>3811</v>
      </c>
      <c r="K695" s="512" t="s">
        <v>2437</v>
      </c>
      <c r="L695" s="512" t="s">
        <v>2448</v>
      </c>
      <c r="M695" s="512">
        <v>7</v>
      </c>
      <c r="N695" s="512" t="s">
        <v>2464</v>
      </c>
      <c r="O695" s="512" t="s">
        <v>5380</v>
      </c>
      <c r="P695" s="512" t="s">
        <v>2841</v>
      </c>
      <c r="Q695" s="512">
        <v>10947</v>
      </c>
      <c r="R695" s="514"/>
    </row>
    <row r="696" spans="1:18" x14ac:dyDescent="0.4">
      <c r="A696" s="512" t="s">
        <v>5381</v>
      </c>
      <c r="B696" s="512" t="s">
        <v>5382</v>
      </c>
      <c r="C696" s="512" t="s">
        <v>2034</v>
      </c>
      <c r="D696" s="512" t="s">
        <v>5383</v>
      </c>
      <c r="E696" s="512">
        <v>10</v>
      </c>
      <c r="F696" s="512" t="s">
        <v>2445</v>
      </c>
      <c r="G696" s="512" t="s">
        <v>2446</v>
      </c>
      <c r="H696" s="513">
        <v>34</v>
      </c>
      <c r="I696" s="512" t="s">
        <v>1319</v>
      </c>
      <c r="J696" s="513" t="s">
        <v>2541</v>
      </c>
      <c r="K696" s="512" t="s">
        <v>2437</v>
      </c>
      <c r="L696" s="512" t="s">
        <v>2448</v>
      </c>
      <c r="M696" s="512">
        <v>6</v>
      </c>
      <c r="N696" s="512" t="s">
        <v>2449</v>
      </c>
      <c r="O696" s="512" t="s">
        <v>5384</v>
      </c>
      <c r="P696" s="512" t="s">
        <v>2451</v>
      </c>
      <c r="Q696" s="512">
        <v>10948</v>
      </c>
      <c r="R696" s="514"/>
    </row>
    <row r="697" spans="1:18" x14ac:dyDescent="0.4">
      <c r="A697" s="512" t="s">
        <v>5385</v>
      </c>
      <c r="B697" s="512" t="s">
        <v>5386</v>
      </c>
      <c r="C697" s="512" t="s">
        <v>2035</v>
      </c>
      <c r="D697" s="512" t="s">
        <v>5387</v>
      </c>
      <c r="E697" s="512">
        <v>10</v>
      </c>
      <c r="F697" s="512" t="s">
        <v>2445</v>
      </c>
      <c r="G697" s="512" t="s">
        <v>2446</v>
      </c>
      <c r="H697" s="513">
        <v>34</v>
      </c>
      <c r="I697" s="512" t="s">
        <v>1319</v>
      </c>
      <c r="J697" s="513" t="s">
        <v>2463</v>
      </c>
      <c r="K697" s="512" t="s">
        <v>2437</v>
      </c>
      <c r="L697" s="512" t="s">
        <v>2448</v>
      </c>
      <c r="M697" s="512">
        <v>6</v>
      </c>
      <c r="N697" s="512" t="s">
        <v>2464</v>
      </c>
      <c r="O697" s="512" t="s">
        <v>5388</v>
      </c>
      <c r="P697" s="512" t="s">
        <v>2451</v>
      </c>
      <c r="Q697" s="512">
        <v>10949</v>
      </c>
      <c r="R697" s="514"/>
    </row>
    <row r="698" spans="1:18" x14ac:dyDescent="0.4">
      <c r="A698" s="512" t="s">
        <v>5389</v>
      </c>
      <c r="B698" s="512" t="s">
        <v>5390</v>
      </c>
      <c r="C698" s="512" t="s">
        <v>2036</v>
      </c>
      <c r="D698" s="512" t="s">
        <v>5391</v>
      </c>
      <c r="E698" s="512">
        <v>10</v>
      </c>
      <c r="F698" s="512" t="s">
        <v>2445</v>
      </c>
      <c r="G698" s="512" t="s">
        <v>2446</v>
      </c>
      <c r="H698" s="513">
        <v>34</v>
      </c>
      <c r="I698" s="512" t="s">
        <v>1319</v>
      </c>
      <c r="J698" s="513" t="s">
        <v>2536</v>
      </c>
      <c r="K698" s="512" t="s">
        <v>2437</v>
      </c>
      <c r="L698" s="512" t="s">
        <v>2448</v>
      </c>
      <c r="M698" s="512">
        <v>7</v>
      </c>
      <c r="N698" s="512" t="s">
        <v>3019</v>
      </c>
      <c r="O698" s="512" t="s">
        <v>5392</v>
      </c>
      <c r="P698" s="512" t="s">
        <v>2841</v>
      </c>
      <c r="Q698" s="512">
        <v>10950</v>
      </c>
      <c r="R698" s="514"/>
    </row>
    <row r="699" spans="1:18" x14ac:dyDescent="0.4">
      <c r="A699" s="512" t="s">
        <v>5393</v>
      </c>
      <c r="B699" s="512" t="s">
        <v>5394</v>
      </c>
      <c r="C699" s="512" t="s">
        <v>2037</v>
      </c>
      <c r="D699" s="512" t="s">
        <v>5395</v>
      </c>
      <c r="E699" s="512">
        <v>10</v>
      </c>
      <c r="F699" s="512" t="s">
        <v>2445</v>
      </c>
      <c r="G699" s="512" t="s">
        <v>2446</v>
      </c>
      <c r="H699" s="513">
        <v>34</v>
      </c>
      <c r="I699" s="512" t="s">
        <v>1319</v>
      </c>
      <c r="J699" s="513" t="s">
        <v>5396</v>
      </c>
      <c r="K699" s="512" t="s">
        <v>2437</v>
      </c>
      <c r="L699" s="512" t="s">
        <v>2498</v>
      </c>
      <c r="M699" s="512">
        <v>13</v>
      </c>
      <c r="N699" s="512" t="s">
        <v>2499</v>
      </c>
      <c r="O699" s="512" t="s">
        <v>5397</v>
      </c>
      <c r="P699" s="512" t="s">
        <v>2501</v>
      </c>
      <c r="Q699" s="512">
        <v>10951</v>
      </c>
      <c r="R699" s="514"/>
    </row>
    <row r="700" spans="1:18" x14ac:dyDescent="0.4">
      <c r="A700" s="512" t="s">
        <v>5398</v>
      </c>
      <c r="B700" s="512" t="s">
        <v>5399</v>
      </c>
      <c r="C700" s="512" t="s">
        <v>2038</v>
      </c>
      <c r="D700" s="512" t="s">
        <v>5400</v>
      </c>
      <c r="E700" s="512">
        <v>10</v>
      </c>
      <c r="F700" s="512" t="s">
        <v>2445</v>
      </c>
      <c r="G700" s="512" t="s">
        <v>2446</v>
      </c>
      <c r="H700" s="513">
        <v>34</v>
      </c>
      <c r="I700" s="512" t="s">
        <v>1319</v>
      </c>
      <c r="J700" s="513" t="s">
        <v>3144</v>
      </c>
      <c r="K700" s="512" t="s">
        <v>2437</v>
      </c>
      <c r="L700" s="512" t="s">
        <v>2448</v>
      </c>
      <c r="M700" s="512">
        <v>6</v>
      </c>
      <c r="N700" s="512" t="s">
        <v>2449</v>
      </c>
      <c r="O700" s="512" t="s">
        <v>5401</v>
      </c>
      <c r="P700" s="512" t="s">
        <v>2451</v>
      </c>
      <c r="Q700" s="512">
        <v>10952</v>
      </c>
      <c r="R700" s="514"/>
    </row>
    <row r="701" spans="1:18" x14ac:dyDescent="0.4">
      <c r="A701" s="512" t="s">
        <v>5402</v>
      </c>
      <c r="B701" s="512" t="s">
        <v>5403</v>
      </c>
      <c r="C701" s="512" t="s">
        <v>2039</v>
      </c>
      <c r="D701" s="512" t="s">
        <v>5404</v>
      </c>
      <c r="E701" s="512">
        <v>10</v>
      </c>
      <c r="F701" s="512" t="s">
        <v>2445</v>
      </c>
      <c r="G701" s="512" t="s">
        <v>2446</v>
      </c>
      <c r="H701" s="513">
        <v>34</v>
      </c>
      <c r="I701" s="512" t="s">
        <v>1319</v>
      </c>
      <c r="J701" s="513" t="s">
        <v>2463</v>
      </c>
      <c r="K701" s="512" t="s">
        <v>2437</v>
      </c>
      <c r="L701" s="512" t="s">
        <v>2448</v>
      </c>
      <c r="M701" s="512">
        <v>7</v>
      </c>
      <c r="N701" s="512" t="s">
        <v>2464</v>
      </c>
      <c r="O701" s="512" t="s">
        <v>5405</v>
      </c>
      <c r="P701" s="512" t="s">
        <v>2841</v>
      </c>
      <c r="Q701" s="512">
        <v>10953</v>
      </c>
      <c r="R701" s="514"/>
    </row>
    <row r="702" spans="1:18" x14ac:dyDescent="0.4">
      <c r="A702" s="512" t="s">
        <v>5406</v>
      </c>
      <c r="B702" s="512" t="s">
        <v>5407</v>
      </c>
      <c r="C702" s="512" t="s">
        <v>2280</v>
      </c>
      <c r="D702" s="512" t="s">
        <v>5408</v>
      </c>
      <c r="E702" s="512">
        <v>10</v>
      </c>
      <c r="F702" s="512" t="s">
        <v>2434</v>
      </c>
      <c r="G702" s="512" t="s">
        <v>2435</v>
      </c>
      <c r="H702" s="513">
        <v>34</v>
      </c>
      <c r="I702" s="512" t="s">
        <v>1319</v>
      </c>
      <c r="J702" s="513" t="s">
        <v>5409</v>
      </c>
      <c r="K702" s="512" t="s">
        <v>2437</v>
      </c>
      <c r="L702" s="512" t="s">
        <v>2438</v>
      </c>
      <c r="M702" s="512">
        <v>15</v>
      </c>
      <c r="N702" s="512" t="s">
        <v>2439</v>
      </c>
      <c r="O702" s="512" t="s">
        <v>5410</v>
      </c>
      <c r="P702" s="512" t="s">
        <v>2441</v>
      </c>
      <c r="Q702" s="512">
        <v>10954</v>
      </c>
      <c r="R702" s="514"/>
    </row>
    <row r="703" spans="1:18" x14ac:dyDescent="0.4">
      <c r="A703" s="512" t="s">
        <v>5411</v>
      </c>
      <c r="B703" s="512" t="s">
        <v>5412</v>
      </c>
      <c r="C703" s="512" t="s">
        <v>2041</v>
      </c>
      <c r="D703" s="512" t="s">
        <v>5413</v>
      </c>
      <c r="E703" s="512">
        <v>10</v>
      </c>
      <c r="F703" s="512" t="s">
        <v>2445</v>
      </c>
      <c r="G703" s="512" t="s">
        <v>2446</v>
      </c>
      <c r="H703" s="513">
        <v>34</v>
      </c>
      <c r="I703" s="512" t="s">
        <v>1319</v>
      </c>
      <c r="J703" s="513" t="s">
        <v>2753</v>
      </c>
      <c r="K703" s="512" t="s">
        <v>2437</v>
      </c>
      <c r="L703" s="512" t="s">
        <v>2498</v>
      </c>
      <c r="M703" s="512">
        <v>13</v>
      </c>
      <c r="N703" s="512" t="s">
        <v>2499</v>
      </c>
      <c r="O703" s="512" t="s">
        <v>5414</v>
      </c>
      <c r="P703" s="512" t="s">
        <v>2501</v>
      </c>
      <c r="Q703" s="512">
        <v>10956</v>
      </c>
      <c r="R703" s="514"/>
    </row>
    <row r="704" spans="1:18" x14ac:dyDescent="0.4">
      <c r="A704" s="512" t="s">
        <v>5415</v>
      </c>
      <c r="B704" s="512" t="s">
        <v>5416</v>
      </c>
      <c r="C704" s="512" t="s">
        <v>2042</v>
      </c>
      <c r="D704" s="512" t="s">
        <v>5417</v>
      </c>
      <c r="E704" s="512">
        <v>10</v>
      </c>
      <c r="F704" s="512" t="s">
        <v>2445</v>
      </c>
      <c r="G704" s="512" t="s">
        <v>2446</v>
      </c>
      <c r="H704" s="513">
        <v>34</v>
      </c>
      <c r="I704" s="512" t="s">
        <v>1319</v>
      </c>
      <c r="J704" s="513" t="s">
        <v>2505</v>
      </c>
      <c r="K704" s="512" t="s">
        <v>2437</v>
      </c>
      <c r="L704" s="512" t="s">
        <v>2448</v>
      </c>
      <c r="M704" s="512">
        <v>5</v>
      </c>
      <c r="N704" s="512" t="s">
        <v>2449</v>
      </c>
      <c r="O704" s="512" t="s">
        <v>5418</v>
      </c>
      <c r="P704" s="512" t="s">
        <v>2477</v>
      </c>
      <c r="Q704" s="512">
        <v>10957</v>
      </c>
      <c r="R704" s="514"/>
    </row>
    <row r="705" spans="1:18" x14ac:dyDescent="0.4">
      <c r="A705" s="512" t="s">
        <v>5419</v>
      </c>
      <c r="B705" s="512" t="s">
        <v>5420</v>
      </c>
      <c r="C705" s="512" t="s">
        <v>2043</v>
      </c>
      <c r="D705" s="512" t="s">
        <v>5421</v>
      </c>
      <c r="E705" s="512">
        <v>10</v>
      </c>
      <c r="F705" s="512" t="s">
        <v>2445</v>
      </c>
      <c r="G705" s="512" t="s">
        <v>2446</v>
      </c>
      <c r="H705" s="513">
        <v>34</v>
      </c>
      <c r="I705" s="512" t="s">
        <v>1319</v>
      </c>
      <c r="J705" s="513" t="s">
        <v>2661</v>
      </c>
      <c r="K705" s="512" t="s">
        <v>2437</v>
      </c>
      <c r="L705" s="512" t="s">
        <v>2448</v>
      </c>
      <c r="M705" s="512">
        <v>6</v>
      </c>
      <c r="N705" s="512" t="s">
        <v>2449</v>
      </c>
      <c r="O705" s="512" t="s">
        <v>5422</v>
      </c>
      <c r="P705" s="512" t="s">
        <v>2451</v>
      </c>
      <c r="Q705" s="512">
        <v>10958</v>
      </c>
      <c r="R705" s="514"/>
    </row>
    <row r="706" spans="1:18" x14ac:dyDescent="0.4">
      <c r="A706" s="512" t="s">
        <v>5423</v>
      </c>
      <c r="B706" s="512" t="s">
        <v>5424</v>
      </c>
      <c r="C706" s="512" t="s">
        <v>2044</v>
      </c>
      <c r="D706" s="512" t="s">
        <v>5425</v>
      </c>
      <c r="E706" s="512">
        <v>10</v>
      </c>
      <c r="F706" s="512" t="s">
        <v>2445</v>
      </c>
      <c r="G706" s="512" t="s">
        <v>2446</v>
      </c>
      <c r="H706" s="513">
        <v>34</v>
      </c>
      <c r="I706" s="512" t="s">
        <v>1319</v>
      </c>
      <c r="J706" s="513" t="s">
        <v>2505</v>
      </c>
      <c r="K706" s="512" t="s">
        <v>2437</v>
      </c>
      <c r="L706" s="512" t="s">
        <v>2448</v>
      </c>
      <c r="M706" s="512">
        <v>6</v>
      </c>
      <c r="N706" s="512" t="s">
        <v>2449</v>
      </c>
      <c r="O706" s="512" t="s">
        <v>5426</v>
      </c>
      <c r="P706" s="512" t="s">
        <v>2451</v>
      </c>
      <c r="Q706" s="512">
        <v>10959</v>
      </c>
      <c r="R706" s="514"/>
    </row>
    <row r="707" spans="1:18" x14ac:dyDescent="0.4">
      <c r="A707" s="512" t="s">
        <v>5427</v>
      </c>
      <c r="B707" s="512" t="s">
        <v>5428</v>
      </c>
      <c r="C707" s="512" t="s">
        <v>2045</v>
      </c>
      <c r="D707" s="512" t="s">
        <v>5429</v>
      </c>
      <c r="E707" s="512">
        <v>10</v>
      </c>
      <c r="F707" s="512" t="s">
        <v>2445</v>
      </c>
      <c r="G707" s="512" t="s">
        <v>2446</v>
      </c>
      <c r="H707" s="513">
        <v>34</v>
      </c>
      <c r="I707" s="512" t="s">
        <v>1319</v>
      </c>
      <c r="J707" s="513" t="s">
        <v>4461</v>
      </c>
      <c r="K707" s="512" t="s">
        <v>2437</v>
      </c>
      <c r="L707" s="512" t="s">
        <v>2448</v>
      </c>
      <c r="M707" s="512">
        <v>5</v>
      </c>
      <c r="N707" s="512" t="s">
        <v>2475</v>
      </c>
      <c r="O707" s="512" t="s">
        <v>5430</v>
      </c>
      <c r="P707" s="512" t="s">
        <v>2477</v>
      </c>
      <c r="Q707" s="512">
        <v>10960</v>
      </c>
      <c r="R707" s="514"/>
    </row>
    <row r="708" spans="1:18" x14ac:dyDescent="0.4">
      <c r="A708" s="512" t="s">
        <v>5431</v>
      </c>
      <c r="B708" s="512" t="s">
        <v>5432</v>
      </c>
      <c r="C708" s="512" t="s">
        <v>2046</v>
      </c>
      <c r="D708" s="512" t="s">
        <v>5433</v>
      </c>
      <c r="E708" s="512">
        <v>10</v>
      </c>
      <c r="F708" s="512" t="s">
        <v>2445</v>
      </c>
      <c r="G708" s="512" t="s">
        <v>2446</v>
      </c>
      <c r="H708" s="513">
        <v>34</v>
      </c>
      <c r="I708" s="512" t="s">
        <v>1319</v>
      </c>
      <c r="J708" s="513" t="s">
        <v>3423</v>
      </c>
      <c r="K708" s="512" t="s">
        <v>2437</v>
      </c>
      <c r="L708" s="512" t="s">
        <v>2448</v>
      </c>
      <c r="M708" s="512">
        <v>6</v>
      </c>
      <c r="N708" s="512" t="s">
        <v>2449</v>
      </c>
      <c r="O708" s="512" t="s">
        <v>5434</v>
      </c>
      <c r="P708" s="512" t="s">
        <v>2451</v>
      </c>
      <c r="Q708" s="512">
        <v>10961</v>
      </c>
      <c r="R708" s="514"/>
    </row>
    <row r="709" spans="1:18" x14ac:dyDescent="0.4">
      <c r="A709" s="512" t="s">
        <v>5435</v>
      </c>
      <c r="B709" s="512" t="s">
        <v>5436</v>
      </c>
      <c r="C709" s="512" t="s">
        <v>2047</v>
      </c>
      <c r="D709" s="512" t="s">
        <v>5437</v>
      </c>
      <c r="E709" s="512">
        <v>10</v>
      </c>
      <c r="F709" s="512" t="s">
        <v>2445</v>
      </c>
      <c r="G709" s="512" t="s">
        <v>2446</v>
      </c>
      <c r="H709" s="513">
        <v>34</v>
      </c>
      <c r="I709" s="512" t="s">
        <v>1319</v>
      </c>
      <c r="J709" s="513" t="s">
        <v>5438</v>
      </c>
      <c r="K709" s="512" t="s">
        <v>2437</v>
      </c>
      <c r="L709" s="512" t="s">
        <v>2448</v>
      </c>
      <c r="M709" s="512">
        <v>5</v>
      </c>
      <c r="N709" s="512" t="s">
        <v>2475</v>
      </c>
      <c r="O709" s="512" t="s">
        <v>5439</v>
      </c>
      <c r="P709" s="512" t="s">
        <v>2477</v>
      </c>
      <c r="Q709" s="512">
        <v>10962</v>
      </c>
      <c r="R709" s="514"/>
    </row>
    <row r="710" spans="1:18" x14ac:dyDescent="0.4">
      <c r="A710" s="512" t="s">
        <v>5440</v>
      </c>
      <c r="B710" s="512" t="s">
        <v>5441</v>
      </c>
      <c r="C710" s="512" t="s">
        <v>2281</v>
      </c>
      <c r="D710" s="512" t="s">
        <v>5442</v>
      </c>
      <c r="E710" s="512">
        <v>10</v>
      </c>
      <c r="F710" s="512" t="s">
        <v>2434</v>
      </c>
      <c r="G710" s="512" t="s">
        <v>2435</v>
      </c>
      <c r="H710" s="513">
        <v>34</v>
      </c>
      <c r="I710" s="512" t="s">
        <v>1319</v>
      </c>
      <c r="J710" s="513" t="s">
        <v>5443</v>
      </c>
      <c r="K710" s="512" t="s">
        <v>2437</v>
      </c>
      <c r="L710" s="512" t="s">
        <v>2438</v>
      </c>
      <c r="M710" s="512">
        <v>15</v>
      </c>
      <c r="N710" s="512" t="s">
        <v>2439</v>
      </c>
      <c r="O710" s="512" t="s">
        <v>5444</v>
      </c>
      <c r="P710" s="512" t="s">
        <v>2441</v>
      </c>
      <c r="Q710" s="512">
        <v>11443</v>
      </c>
      <c r="R710" s="514"/>
    </row>
    <row r="711" spans="1:18" x14ac:dyDescent="0.4">
      <c r="A711" s="512" t="s">
        <v>5445</v>
      </c>
      <c r="B711" s="512" t="s">
        <v>5446</v>
      </c>
      <c r="C711" s="512" t="s">
        <v>2282</v>
      </c>
      <c r="D711" s="512" t="s">
        <v>5447</v>
      </c>
      <c r="E711" s="512">
        <v>10</v>
      </c>
      <c r="F711" s="512" t="s">
        <v>2434</v>
      </c>
      <c r="G711" s="512" t="s">
        <v>2435</v>
      </c>
      <c r="H711" s="513">
        <v>34</v>
      </c>
      <c r="I711" s="512" t="s">
        <v>1319</v>
      </c>
      <c r="J711" s="513" t="s">
        <v>2888</v>
      </c>
      <c r="K711" s="512" t="s">
        <v>2437</v>
      </c>
      <c r="L711" s="512" t="s">
        <v>2426</v>
      </c>
      <c r="M711" s="512">
        <v>16</v>
      </c>
      <c r="N711" s="512" t="s">
        <v>2889</v>
      </c>
      <c r="O711" s="512" t="s">
        <v>5448</v>
      </c>
      <c r="P711" s="512" t="s">
        <v>2767</v>
      </c>
      <c r="Q711" s="512">
        <v>21984</v>
      </c>
      <c r="R711" s="514"/>
    </row>
    <row r="712" spans="1:18" x14ac:dyDescent="0.4">
      <c r="A712" s="512" t="s">
        <v>5449</v>
      </c>
      <c r="B712" s="512" t="s">
        <v>5450</v>
      </c>
      <c r="C712" s="512" t="s">
        <v>2050</v>
      </c>
      <c r="D712" s="512" t="s">
        <v>5451</v>
      </c>
      <c r="E712" s="512">
        <v>10</v>
      </c>
      <c r="F712" s="512" t="s">
        <v>2445</v>
      </c>
      <c r="G712" s="512" t="s">
        <v>2446</v>
      </c>
      <c r="H712" s="513">
        <v>34</v>
      </c>
      <c r="I712" s="512" t="s">
        <v>1319</v>
      </c>
      <c r="J712" s="513" t="s">
        <v>3109</v>
      </c>
      <c r="K712" s="512" t="s">
        <v>2426</v>
      </c>
      <c r="L712" s="512" t="s">
        <v>2565</v>
      </c>
      <c r="M712" s="512">
        <v>4</v>
      </c>
      <c r="N712" s="512" t="s">
        <v>2761</v>
      </c>
      <c r="O712" s="512" t="s">
        <v>5452</v>
      </c>
      <c r="P712" s="512" t="s">
        <v>2993</v>
      </c>
      <c r="Q712" s="512">
        <v>24032</v>
      </c>
      <c r="R712" s="514"/>
    </row>
    <row r="713" spans="1:18" x14ac:dyDescent="0.4">
      <c r="A713" s="512" t="s">
        <v>5453</v>
      </c>
      <c r="B713" s="512" t="s">
        <v>5454</v>
      </c>
      <c r="C713" s="512" t="s">
        <v>2283</v>
      </c>
      <c r="D713" s="512" t="s">
        <v>5455</v>
      </c>
      <c r="E713" s="512">
        <v>10</v>
      </c>
      <c r="F713" s="512" t="s">
        <v>2445</v>
      </c>
      <c r="G713" s="512" t="s">
        <v>2446</v>
      </c>
      <c r="H713" s="513">
        <v>34</v>
      </c>
      <c r="I713" s="512" t="s">
        <v>1319</v>
      </c>
      <c r="J713" s="513" t="s">
        <v>4816</v>
      </c>
      <c r="K713" s="512" t="s">
        <v>2426</v>
      </c>
      <c r="L713" s="512" t="s">
        <v>2565</v>
      </c>
      <c r="M713" s="512">
        <v>3</v>
      </c>
      <c r="N713" s="512" t="s">
        <v>2761</v>
      </c>
      <c r="O713" s="512" t="s">
        <v>5456</v>
      </c>
      <c r="P713" s="512" t="s">
        <v>3153</v>
      </c>
      <c r="Q713" s="512">
        <v>24821</v>
      </c>
      <c r="R713" s="514"/>
    </row>
    <row r="714" spans="1:18" x14ac:dyDescent="0.4">
      <c r="A714" s="512" t="s">
        <v>5457</v>
      </c>
      <c r="B714" s="512" t="s">
        <v>5458</v>
      </c>
      <c r="C714" s="512" t="s">
        <v>2284</v>
      </c>
      <c r="D714" s="512" t="s">
        <v>2052</v>
      </c>
      <c r="E714" s="512">
        <v>10</v>
      </c>
      <c r="F714" s="512" t="s">
        <v>2445</v>
      </c>
      <c r="G714" s="512" t="s">
        <v>2446</v>
      </c>
      <c r="H714" s="513">
        <v>34</v>
      </c>
      <c r="I714" s="512" t="s">
        <v>1319</v>
      </c>
      <c r="J714" s="513" t="s">
        <v>2564</v>
      </c>
      <c r="K714" s="512" t="s">
        <v>2426</v>
      </c>
      <c r="L714" s="512" t="s">
        <v>2565</v>
      </c>
      <c r="M714" s="512">
        <v>3</v>
      </c>
      <c r="N714" s="512" t="s">
        <v>2761</v>
      </c>
      <c r="O714" s="512" t="s">
        <v>5459</v>
      </c>
      <c r="P714" s="512" t="s">
        <v>3153</v>
      </c>
      <c r="Q714" s="512">
        <v>27967</v>
      </c>
      <c r="R714" s="514"/>
    </row>
    <row r="715" spans="1:18" x14ac:dyDescent="0.4">
      <c r="A715" s="512" t="s">
        <v>5460</v>
      </c>
      <c r="B715" s="512" t="s">
        <v>5461</v>
      </c>
      <c r="C715" s="512" t="s">
        <v>2285</v>
      </c>
      <c r="D715" s="512" t="s">
        <v>2053</v>
      </c>
      <c r="E715" s="512">
        <v>10</v>
      </c>
      <c r="F715" s="512" t="s">
        <v>2445</v>
      </c>
      <c r="G715" s="512" t="s">
        <v>2446</v>
      </c>
      <c r="H715" s="513">
        <v>34</v>
      </c>
      <c r="I715" s="512" t="s">
        <v>1319</v>
      </c>
      <c r="J715" s="513" t="s">
        <v>2564</v>
      </c>
      <c r="K715" s="512" t="s">
        <v>2426</v>
      </c>
      <c r="L715" s="512" t="s">
        <v>2565</v>
      </c>
      <c r="M715" s="512">
        <v>3</v>
      </c>
      <c r="N715" s="512" t="s">
        <v>2761</v>
      </c>
      <c r="O715" s="512" t="s">
        <v>5462</v>
      </c>
      <c r="P715" s="512" t="s">
        <v>3153</v>
      </c>
      <c r="Q715" s="512">
        <v>27968</v>
      </c>
      <c r="R715" s="514"/>
    </row>
    <row r="716" spans="1:18" x14ac:dyDescent="0.4">
      <c r="A716" s="512" t="s">
        <v>5463</v>
      </c>
      <c r="B716" s="512" t="s">
        <v>5464</v>
      </c>
      <c r="C716" s="512" t="s">
        <v>2286</v>
      </c>
      <c r="D716" s="512" t="s">
        <v>2054</v>
      </c>
      <c r="E716" s="512">
        <v>10</v>
      </c>
      <c r="F716" s="512" t="s">
        <v>2445</v>
      </c>
      <c r="G716" s="512" t="s">
        <v>2446</v>
      </c>
      <c r="H716" s="513">
        <v>34</v>
      </c>
      <c r="I716" s="512" t="s">
        <v>1319</v>
      </c>
      <c r="J716" s="513" t="s">
        <v>3109</v>
      </c>
      <c r="K716" s="512" t="s">
        <v>2426</v>
      </c>
      <c r="L716" s="512" t="s">
        <v>2565</v>
      </c>
      <c r="M716" s="512">
        <v>3</v>
      </c>
      <c r="N716" s="512" t="s">
        <v>2761</v>
      </c>
      <c r="O716" s="512" t="s">
        <v>5465</v>
      </c>
      <c r="P716" s="512" t="s">
        <v>3153</v>
      </c>
      <c r="Q716" s="512">
        <v>27976</v>
      </c>
      <c r="R716" s="514"/>
    </row>
    <row r="717" spans="1:18" x14ac:dyDescent="0.4">
      <c r="A717" s="512" t="s">
        <v>5466</v>
      </c>
      <c r="B717" s="512" t="s">
        <v>5467</v>
      </c>
      <c r="C717" s="512" t="s">
        <v>1991</v>
      </c>
      <c r="D717" s="512" t="s">
        <v>1316</v>
      </c>
      <c r="E717" s="512">
        <v>10</v>
      </c>
      <c r="F717" s="512" t="s">
        <v>2434</v>
      </c>
      <c r="G717" s="512" t="s">
        <v>2435</v>
      </c>
      <c r="H717" s="513">
        <v>35</v>
      </c>
      <c r="I717" s="512" t="s">
        <v>1316</v>
      </c>
      <c r="J717" s="513" t="s">
        <v>5468</v>
      </c>
      <c r="K717" s="512" t="s">
        <v>2437</v>
      </c>
      <c r="L717" s="512" t="s">
        <v>2426</v>
      </c>
      <c r="M717" s="512">
        <v>16</v>
      </c>
      <c r="N717" s="512" t="s">
        <v>2889</v>
      </c>
      <c r="O717" s="512" t="s">
        <v>5469</v>
      </c>
      <c r="P717" s="512" t="s">
        <v>2767</v>
      </c>
      <c r="Q717" s="512">
        <v>10701</v>
      </c>
      <c r="R717" s="514"/>
    </row>
    <row r="718" spans="1:18" x14ac:dyDescent="0.4">
      <c r="A718" s="512" t="s">
        <v>5470</v>
      </c>
      <c r="B718" s="512" t="s">
        <v>5471</v>
      </c>
      <c r="C718" s="512" t="s">
        <v>1992</v>
      </c>
      <c r="D718" s="512" t="s">
        <v>5472</v>
      </c>
      <c r="E718" s="512">
        <v>10</v>
      </c>
      <c r="F718" s="512" t="s">
        <v>2445</v>
      </c>
      <c r="G718" s="512" t="s">
        <v>2446</v>
      </c>
      <c r="H718" s="513">
        <v>35</v>
      </c>
      <c r="I718" s="512" t="s">
        <v>1316</v>
      </c>
      <c r="J718" s="513" t="s">
        <v>2541</v>
      </c>
      <c r="K718" s="512" t="s">
        <v>2437</v>
      </c>
      <c r="L718" s="512" t="s">
        <v>2448</v>
      </c>
      <c r="M718" s="512">
        <v>5</v>
      </c>
      <c r="N718" s="512" t="s">
        <v>2449</v>
      </c>
      <c r="O718" s="512" t="s">
        <v>5473</v>
      </c>
      <c r="P718" s="512" t="s">
        <v>2477</v>
      </c>
      <c r="Q718" s="512">
        <v>10963</v>
      </c>
      <c r="R718" s="514"/>
    </row>
    <row r="719" spans="1:18" x14ac:dyDescent="0.4">
      <c r="A719" s="512" t="s">
        <v>5474</v>
      </c>
      <c r="B719" s="512" t="s">
        <v>5475</v>
      </c>
      <c r="C719" s="512" t="s">
        <v>1993</v>
      </c>
      <c r="D719" s="512" t="s">
        <v>5476</v>
      </c>
      <c r="E719" s="512">
        <v>10</v>
      </c>
      <c r="F719" s="512" t="s">
        <v>2445</v>
      </c>
      <c r="G719" s="512" t="s">
        <v>2446</v>
      </c>
      <c r="H719" s="513">
        <v>35</v>
      </c>
      <c r="I719" s="512" t="s">
        <v>1316</v>
      </c>
      <c r="J719" s="513" t="s">
        <v>2683</v>
      </c>
      <c r="K719" s="512" t="s">
        <v>2437</v>
      </c>
      <c r="L719" s="512" t="s">
        <v>2448</v>
      </c>
      <c r="M719" s="512">
        <v>6</v>
      </c>
      <c r="N719" s="512" t="s">
        <v>2464</v>
      </c>
      <c r="O719" s="512" t="s">
        <v>5477</v>
      </c>
      <c r="P719" s="512" t="s">
        <v>2451</v>
      </c>
      <c r="Q719" s="512">
        <v>10964</v>
      </c>
      <c r="R719" s="514"/>
    </row>
    <row r="720" spans="1:18" x14ac:dyDescent="0.4">
      <c r="A720" s="512" t="s">
        <v>5478</v>
      </c>
      <c r="B720" s="512" t="s">
        <v>5479</v>
      </c>
      <c r="C720" s="512" t="s">
        <v>1994</v>
      </c>
      <c r="D720" s="512" t="s">
        <v>5480</v>
      </c>
      <c r="E720" s="512">
        <v>10</v>
      </c>
      <c r="F720" s="512" t="s">
        <v>2445</v>
      </c>
      <c r="G720" s="512" t="s">
        <v>2446</v>
      </c>
      <c r="H720" s="513">
        <v>35</v>
      </c>
      <c r="I720" s="512" t="s">
        <v>1316</v>
      </c>
      <c r="J720" s="513" t="s">
        <v>3423</v>
      </c>
      <c r="K720" s="512" t="s">
        <v>2437</v>
      </c>
      <c r="L720" s="512" t="s">
        <v>2448</v>
      </c>
      <c r="M720" s="512">
        <v>6</v>
      </c>
      <c r="N720" s="512" t="s">
        <v>2464</v>
      </c>
      <c r="O720" s="512" t="s">
        <v>5481</v>
      </c>
      <c r="P720" s="512" t="s">
        <v>2451</v>
      </c>
      <c r="Q720" s="512">
        <v>10965</v>
      </c>
      <c r="R720" s="514"/>
    </row>
    <row r="721" spans="1:18" x14ac:dyDescent="0.4">
      <c r="A721" s="512" t="s">
        <v>5482</v>
      </c>
      <c r="B721" s="512" t="s">
        <v>5483</v>
      </c>
      <c r="C721" s="512" t="s">
        <v>1995</v>
      </c>
      <c r="D721" s="512" t="s">
        <v>5484</v>
      </c>
      <c r="E721" s="512">
        <v>10</v>
      </c>
      <c r="F721" s="512" t="s">
        <v>2445</v>
      </c>
      <c r="G721" s="512" t="s">
        <v>2446</v>
      </c>
      <c r="H721" s="513">
        <v>35</v>
      </c>
      <c r="I721" s="512" t="s">
        <v>1316</v>
      </c>
      <c r="J721" s="513" t="s">
        <v>2541</v>
      </c>
      <c r="K721" s="512" t="s">
        <v>2437</v>
      </c>
      <c r="L721" s="512" t="s">
        <v>2448</v>
      </c>
      <c r="M721" s="512">
        <v>5</v>
      </c>
      <c r="N721" s="512" t="s">
        <v>2449</v>
      </c>
      <c r="O721" s="512" t="s">
        <v>5485</v>
      </c>
      <c r="P721" s="512" t="s">
        <v>2477</v>
      </c>
      <c r="Q721" s="512">
        <v>10966</v>
      </c>
      <c r="R721" s="514"/>
    </row>
    <row r="722" spans="1:18" x14ac:dyDescent="0.4">
      <c r="A722" s="512" t="s">
        <v>5486</v>
      </c>
      <c r="B722" s="512" t="s">
        <v>5487</v>
      </c>
      <c r="C722" s="512" t="s">
        <v>1996</v>
      </c>
      <c r="D722" s="512" t="s">
        <v>5488</v>
      </c>
      <c r="E722" s="512">
        <v>10</v>
      </c>
      <c r="F722" s="512" t="s">
        <v>2445</v>
      </c>
      <c r="G722" s="512" t="s">
        <v>2446</v>
      </c>
      <c r="H722" s="513">
        <v>35</v>
      </c>
      <c r="I722" s="512" t="s">
        <v>1316</v>
      </c>
      <c r="J722" s="513" t="s">
        <v>2541</v>
      </c>
      <c r="K722" s="512" t="s">
        <v>2437</v>
      </c>
      <c r="L722" s="512" t="s">
        <v>2448</v>
      </c>
      <c r="M722" s="512">
        <v>6</v>
      </c>
      <c r="N722" s="512" t="s">
        <v>2449</v>
      </c>
      <c r="O722" s="512" t="s">
        <v>5489</v>
      </c>
      <c r="P722" s="512" t="s">
        <v>2451</v>
      </c>
      <c r="Q722" s="512">
        <v>10967</v>
      </c>
      <c r="R722" s="514"/>
    </row>
    <row r="723" spans="1:18" x14ac:dyDescent="0.4">
      <c r="A723" s="512" t="s">
        <v>5490</v>
      </c>
      <c r="B723" s="512" t="s">
        <v>5491</v>
      </c>
      <c r="C723" s="512" t="s">
        <v>1997</v>
      </c>
      <c r="D723" s="512" t="s">
        <v>5492</v>
      </c>
      <c r="E723" s="512">
        <v>10</v>
      </c>
      <c r="F723" s="512" t="s">
        <v>2445</v>
      </c>
      <c r="G723" s="512" t="s">
        <v>2446</v>
      </c>
      <c r="H723" s="513">
        <v>35</v>
      </c>
      <c r="I723" s="512" t="s">
        <v>1316</v>
      </c>
      <c r="J723" s="513" t="s">
        <v>2661</v>
      </c>
      <c r="K723" s="512" t="s">
        <v>2437</v>
      </c>
      <c r="L723" s="512" t="s">
        <v>2448</v>
      </c>
      <c r="M723" s="512">
        <v>5</v>
      </c>
      <c r="N723" s="512" t="s">
        <v>2475</v>
      </c>
      <c r="O723" s="512" t="s">
        <v>5493</v>
      </c>
      <c r="P723" s="512" t="s">
        <v>2477</v>
      </c>
      <c r="Q723" s="512">
        <v>10968</v>
      </c>
      <c r="R723" s="514"/>
    </row>
    <row r="724" spans="1:18" x14ac:dyDescent="0.4">
      <c r="A724" s="512" t="s">
        <v>5494</v>
      </c>
      <c r="B724" s="512" t="s">
        <v>5495</v>
      </c>
      <c r="C724" s="512" t="s">
        <v>1998</v>
      </c>
      <c r="D724" s="512" t="s">
        <v>5496</v>
      </c>
      <c r="E724" s="512">
        <v>10</v>
      </c>
      <c r="F724" s="512" t="s">
        <v>2445</v>
      </c>
      <c r="G724" s="512" t="s">
        <v>2446</v>
      </c>
      <c r="H724" s="513">
        <v>35</v>
      </c>
      <c r="I724" s="512" t="s">
        <v>1316</v>
      </c>
      <c r="J724" s="513" t="s">
        <v>4816</v>
      </c>
      <c r="K724" s="512" t="s">
        <v>2437</v>
      </c>
      <c r="L724" s="512" t="s">
        <v>2565</v>
      </c>
      <c r="M724" s="512">
        <v>3</v>
      </c>
      <c r="N724" s="512" t="s">
        <v>2761</v>
      </c>
      <c r="O724" s="512" t="s">
        <v>5497</v>
      </c>
      <c r="P724" s="512" t="s">
        <v>3153</v>
      </c>
      <c r="Q724" s="512">
        <v>10969</v>
      </c>
      <c r="R724" s="514"/>
    </row>
    <row r="725" spans="1:18" x14ac:dyDescent="0.4">
      <c r="A725" s="512" t="s">
        <v>5498</v>
      </c>
      <c r="B725" s="512" t="s">
        <v>5499</v>
      </c>
      <c r="C725" s="512" t="s">
        <v>1999</v>
      </c>
      <c r="D725" s="512" t="s">
        <v>5500</v>
      </c>
      <c r="E725" s="512">
        <v>10</v>
      </c>
      <c r="F725" s="512" t="s">
        <v>2445</v>
      </c>
      <c r="G725" s="512" t="s">
        <v>2446</v>
      </c>
      <c r="H725" s="513">
        <v>35</v>
      </c>
      <c r="I725" s="512" t="s">
        <v>1316</v>
      </c>
      <c r="J725" s="513" t="s">
        <v>2973</v>
      </c>
      <c r="K725" s="512" t="s">
        <v>2437</v>
      </c>
      <c r="L725" s="512" t="s">
        <v>2456</v>
      </c>
      <c r="M725" s="512">
        <v>10</v>
      </c>
      <c r="N725" s="512" t="s">
        <v>2457</v>
      </c>
      <c r="O725" s="512" t="s">
        <v>5501</v>
      </c>
      <c r="P725" s="512" t="s">
        <v>2459</v>
      </c>
      <c r="Q725" s="512">
        <v>11444</v>
      </c>
      <c r="R725" s="514"/>
    </row>
    <row r="726" spans="1:18" x14ac:dyDescent="0.4">
      <c r="A726" s="512" t="s">
        <v>5502</v>
      </c>
      <c r="B726" s="512" t="s">
        <v>5503</v>
      </c>
      <c r="C726" s="512" t="s">
        <v>2022</v>
      </c>
      <c r="D726" s="512" t="s">
        <v>1318</v>
      </c>
      <c r="E726" s="512">
        <v>10</v>
      </c>
      <c r="F726" s="512" t="s">
        <v>2434</v>
      </c>
      <c r="G726" s="512" t="s">
        <v>2435</v>
      </c>
      <c r="H726" s="513">
        <v>37</v>
      </c>
      <c r="I726" s="512" t="s">
        <v>1318</v>
      </c>
      <c r="J726" s="513" t="s">
        <v>5504</v>
      </c>
      <c r="K726" s="512" t="s">
        <v>2437</v>
      </c>
      <c r="L726" s="512" t="s">
        <v>2426</v>
      </c>
      <c r="M726" s="512">
        <v>16</v>
      </c>
      <c r="N726" s="512" t="s">
        <v>2889</v>
      </c>
      <c r="O726" s="512" t="s">
        <v>5505</v>
      </c>
      <c r="P726" s="512" t="s">
        <v>2767</v>
      </c>
      <c r="Q726" s="512">
        <v>10703</v>
      </c>
      <c r="R726" s="514"/>
    </row>
    <row r="727" spans="1:18" x14ac:dyDescent="0.4">
      <c r="A727" s="512" t="s">
        <v>5506</v>
      </c>
      <c r="B727" s="512" t="s">
        <v>5507</v>
      </c>
      <c r="C727" s="512" t="s">
        <v>2023</v>
      </c>
      <c r="D727" s="512" t="s">
        <v>5508</v>
      </c>
      <c r="E727" s="512">
        <v>10</v>
      </c>
      <c r="F727" s="512" t="s">
        <v>2445</v>
      </c>
      <c r="G727" s="512" t="s">
        <v>2446</v>
      </c>
      <c r="H727" s="513">
        <v>37</v>
      </c>
      <c r="I727" s="512" t="s">
        <v>1318</v>
      </c>
      <c r="J727" s="513" t="s">
        <v>2683</v>
      </c>
      <c r="K727" s="512" t="s">
        <v>2437</v>
      </c>
      <c r="L727" s="512" t="s">
        <v>2448</v>
      </c>
      <c r="M727" s="512">
        <v>6</v>
      </c>
      <c r="N727" s="512" t="s">
        <v>2449</v>
      </c>
      <c r="O727" s="512" t="s">
        <v>5509</v>
      </c>
      <c r="P727" s="512" t="s">
        <v>2451</v>
      </c>
      <c r="Q727" s="512">
        <v>10985</v>
      </c>
      <c r="R727" s="514"/>
    </row>
    <row r="728" spans="1:18" x14ac:dyDescent="0.4">
      <c r="A728" s="512" t="s">
        <v>5510</v>
      </c>
      <c r="B728" s="512" t="s">
        <v>5511</v>
      </c>
      <c r="C728" s="512" t="s">
        <v>2024</v>
      </c>
      <c r="D728" s="512" t="s">
        <v>5512</v>
      </c>
      <c r="E728" s="512">
        <v>10</v>
      </c>
      <c r="F728" s="512" t="s">
        <v>2445</v>
      </c>
      <c r="G728" s="512" t="s">
        <v>2446</v>
      </c>
      <c r="H728" s="513">
        <v>37</v>
      </c>
      <c r="I728" s="512" t="s">
        <v>1318</v>
      </c>
      <c r="J728" s="513" t="s">
        <v>2505</v>
      </c>
      <c r="K728" s="512" t="s">
        <v>2437</v>
      </c>
      <c r="L728" s="512" t="s">
        <v>2448</v>
      </c>
      <c r="M728" s="512">
        <v>6</v>
      </c>
      <c r="N728" s="512" t="s">
        <v>2449</v>
      </c>
      <c r="O728" s="512" t="s">
        <v>5513</v>
      </c>
      <c r="P728" s="512" t="s">
        <v>2451</v>
      </c>
      <c r="Q728" s="512">
        <v>10986</v>
      </c>
      <c r="R728" s="514"/>
    </row>
    <row r="729" spans="1:18" x14ac:dyDescent="0.4">
      <c r="A729" s="512" t="s">
        <v>5514</v>
      </c>
      <c r="B729" s="512" t="s">
        <v>5515</v>
      </c>
      <c r="C729" s="512" t="s">
        <v>2025</v>
      </c>
      <c r="D729" s="512" t="s">
        <v>5516</v>
      </c>
      <c r="E729" s="512">
        <v>10</v>
      </c>
      <c r="F729" s="512" t="s">
        <v>2445</v>
      </c>
      <c r="G729" s="512" t="s">
        <v>2446</v>
      </c>
      <c r="H729" s="513">
        <v>37</v>
      </c>
      <c r="I729" s="512" t="s">
        <v>1318</v>
      </c>
      <c r="J729" s="513" t="s">
        <v>2505</v>
      </c>
      <c r="K729" s="512" t="s">
        <v>2437</v>
      </c>
      <c r="L729" s="512" t="s">
        <v>2448</v>
      </c>
      <c r="M729" s="512">
        <v>5</v>
      </c>
      <c r="N729" s="512" t="s">
        <v>2475</v>
      </c>
      <c r="O729" s="512" t="s">
        <v>5517</v>
      </c>
      <c r="P729" s="512" t="s">
        <v>2477</v>
      </c>
      <c r="Q729" s="512">
        <v>10987</v>
      </c>
      <c r="R729" s="514"/>
    </row>
    <row r="730" spans="1:18" x14ac:dyDescent="0.4">
      <c r="A730" s="512" t="s">
        <v>5518</v>
      </c>
      <c r="B730" s="512" t="s">
        <v>5519</v>
      </c>
      <c r="C730" s="512" t="s">
        <v>2026</v>
      </c>
      <c r="D730" s="512" t="s">
        <v>5520</v>
      </c>
      <c r="E730" s="512">
        <v>10</v>
      </c>
      <c r="F730" s="512" t="s">
        <v>2445</v>
      </c>
      <c r="G730" s="512" t="s">
        <v>2446</v>
      </c>
      <c r="H730" s="513">
        <v>37</v>
      </c>
      <c r="I730" s="512" t="s">
        <v>1318</v>
      </c>
      <c r="J730" s="513" t="s">
        <v>2505</v>
      </c>
      <c r="K730" s="512" t="s">
        <v>2437</v>
      </c>
      <c r="L730" s="512" t="s">
        <v>2448</v>
      </c>
      <c r="M730" s="512">
        <v>5</v>
      </c>
      <c r="N730" s="512" t="s">
        <v>2449</v>
      </c>
      <c r="O730" s="512" t="s">
        <v>5521</v>
      </c>
      <c r="P730" s="512" t="s">
        <v>2477</v>
      </c>
      <c r="Q730" s="512">
        <v>10988</v>
      </c>
      <c r="R730" s="514"/>
    </row>
    <row r="731" spans="1:18" x14ac:dyDescent="0.4">
      <c r="A731" s="512" t="s">
        <v>5522</v>
      </c>
      <c r="B731" s="512" t="s">
        <v>5523</v>
      </c>
      <c r="C731" s="512" t="s">
        <v>2027</v>
      </c>
      <c r="D731" s="512" t="s">
        <v>5524</v>
      </c>
      <c r="E731" s="512">
        <v>10</v>
      </c>
      <c r="F731" s="512" t="s">
        <v>2445</v>
      </c>
      <c r="G731" s="512" t="s">
        <v>2446</v>
      </c>
      <c r="H731" s="513">
        <v>37</v>
      </c>
      <c r="I731" s="512" t="s">
        <v>1318</v>
      </c>
      <c r="J731" s="513" t="s">
        <v>3135</v>
      </c>
      <c r="K731" s="512" t="s">
        <v>2437</v>
      </c>
      <c r="L731" s="512" t="s">
        <v>2448</v>
      </c>
      <c r="M731" s="512">
        <v>6</v>
      </c>
      <c r="N731" s="512" t="s">
        <v>2449</v>
      </c>
      <c r="O731" s="512" t="s">
        <v>5525</v>
      </c>
      <c r="P731" s="512" t="s">
        <v>2451</v>
      </c>
      <c r="Q731" s="512">
        <v>10989</v>
      </c>
      <c r="R731" s="514"/>
    </row>
    <row r="732" spans="1:18" x14ac:dyDescent="0.4">
      <c r="A732" s="512" t="s">
        <v>5526</v>
      </c>
      <c r="B732" s="512" t="s">
        <v>5527</v>
      </c>
      <c r="C732" s="512" t="s">
        <v>2028</v>
      </c>
      <c r="D732" s="512" t="s">
        <v>5528</v>
      </c>
      <c r="E732" s="512">
        <v>10</v>
      </c>
      <c r="F732" s="512" t="s">
        <v>2445</v>
      </c>
      <c r="G732" s="512" t="s">
        <v>2446</v>
      </c>
      <c r="H732" s="513">
        <v>37</v>
      </c>
      <c r="I732" s="512" t="s">
        <v>1318</v>
      </c>
      <c r="J732" s="513" t="s">
        <v>2505</v>
      </c>
      <c r="K732" s="512" t="s">
        <v>2437</v>
      </c>
      <c r="L732" s="512" t="s">
        <v>2448</v>
      </c>
      <c r="M732" s="512">
        <v>5</v>
      </c>
      <c r="N732" s="512" t="s">
        <v>2449</v>
      </c>
      <c r="O732" s="512" t="s">
        <v>5529</v>
      </c>
      <c r="P732" s="512" t="s">
        <v>2477</v>
      </c>
      <c r="Q732" s="512">
        <v>10990</v>
      </c>
      <c r="R732" s="514"/>
    </row>
    <row r="733" spans="1:18" x14ac:dyDescent="0.4">
      <c r="A733" s="512" t="s">
        <v>5530</v>
      </c>
      <c r="B733" s="512" t="s">
        <v>5531</v>
      </c>
      <c r="C733" s="512" t="s">
        <v>1984</v>
      </c>
      <c r="D733" s="512" t="s">
        <v>1315</v>
      </c>
      <c r="E733" s="512">
        <v>10</v>
      </c>
      <c r="F733" s="512" t="s">
        <v>2434</v>
      </c>
      <c r="G733" s="512" t="s">
        <v>2435</v>
      </c>
      <c r="H733" s="513">
        <v>49</v>
      </c>
      <c r="I733" s="512" t="s">
        <v>1315</v>
      </c>
      <c r="J733" s="513" t="s">
        <v>5532</v>
      </c>
      <c r="K733" s="512" t="s">
        <v>2437</v>
      </c>
      <c r="L733" s="512" t="s">
        <v>2426</v>
      </c>
      <c r="M733" s="512">
        <v>16</v>
      </c>
      <c r="N733" s="512" t="s">
        <v>2889</v>
      </c>
      <c r="O733" s="512" t="s">
        <v>5533</v>
      </c>
      <c r="P733" s="512" t="s">
        <v>2767</v>
      </c>
      <c r="Q733" s="512">
        <v>10712</v>
      </c>
      <c r="R733" s="514"/>
    </row>
    <row r="734" spans="1:18" x14ac:dyDescent="0.4">
      <c r="A734" s="512" t="s">
        <v>5534</v>
      </c>
      <c r="B734" s="512" t="s">
        <v>5535</v>
      </c>
      <c r="C734" s="512" t="s">
        <v>1985</v>
      </c>
      <c r="D734" s="512" t="s">
        <v>5536</v>
      </c>
      <c r="E734" s="512">
        <v>10</v>
      </c>
      <c r="F734" s="512" t="s">
        <v>2445</v>
      </c>
      <c r="G734" s="512" t="s">
        <v>2446</v>
      </c>
      <c r="H734" s="513">
        <v>49</v>
      </c>
      <c r="I734" s="512" t="s">
        <v>1315</v>
      </c>
      <c r="J734" s="513" t="s">
        <v>2505</v>
      </c>
      <c r="K734" s="512" t="s">
        <v>2437</v>
      </c>
      <c r="L734" s="512" t="s">
        <v>2448</v>
      </c>
      <c r="M734" s="512">
        <v>6</v>
      </c>
      <c r="N734" s="512" t="s">
        <v>2449</v>
      </c>
      <c r="O734" s="512" t="s">
        <v>5537</v>
      </c>
      <c r="P734" s="512" t="s">
        <v>2451</v>
      </c>
      <c r="Q734" s="512">
        <v>11113</v>
      </c>
      <c r="R734" s="514"/>
    </row>
    <row r="735" spans="1:18" x14ac:dyDescent="0.4">
      <c r="A735" s="512" t="s">
        <v>5538</v>
      </c>
      <c r="B735" s="512" t="s">
        <v>5539</v>
      </c>
      <c r="C735" s="512" t="s">
        <v>1986</v>
      </c>
      <c r="D735" s="512" t="s">
        <v>5540</v>
      </c>
      <c r="E735" s="512">
        <v>10</v>
      </c>
      <c r="F735" s="512" t="s">
        <v>2445</v>
      </c>
      <c r="G735" s="512" t="s">
        <v>2446</v>
      </c>
      <c r="H735" s="513">
        <v>49</v>
      </c>
      <c r="I735" s="512" t="s">
        <v>1315</v>
      </c>
      <c r="J735" s="513" t="s">
        <v>2505</v>
      </c>
      <c r="K735" s="512" t="s">
        <v>2437</v>
      </c>
      <c r="L735" s="512" t="s">
        <v>2448</v>
      </c>
      <c r="M735" s="512">
        <v>6</v>
      </c>
      <c r="N735" s="512" t="s">
        <v>2449</v>
      </c>
      <c r="O735" s="512" t="s">
        <v>5541</v>
      </c>
      <c r="P735" s="512" t="s">
        <v>2451</v>
      </c>
      <c r="Q735" s="512">
        <v>11114</v>
      </c>
      <c r="R735" s="514"/>
    </row>
    <row r="736" spans="1:18" x14ac:dyDescent="0.4">
      <c r="A736" s="512" t="s">
        <v>5542</v>
      </c>
      <c r="B736" s="512" t="s">
        <v>5543</v>
      </c>
      <c r="C736" s="512" t="s">
        <v>1987</v>
      </c>
      <c r="D736" s="512" t="s">
        <v>5544</v>
      </c>
      <c r="E736" s="512">
        <v>10</v>
      </c>
      <c r="F736" s="512" t="s">
        <v>2445</v>
      </c>
      <c r="G736" s="512" t="s">
        <v>2446</v>
      </c>
      <c r="H736" s="513">
        <v>49</v>
      </c>
      <c r="I736" s="512" t="s">
        <v>1315</v>
      </c>
      <c r="J736" s="513" t="s">
        <v>2505</v>
      </c>
      <c r="K736" s="512" t="s">
        <v>2437</v>
      </c>
      <c r="L736" s="512" t="s">
        <v>2448</v>
      </c>
      <c r="M736" s="512">
        <v>6</v>
      </c>
      <c r="N736" s="512" t="s">
        <v>2449</v>
      </c>
      <c r="O736" s="512" t="s">
        <v>5545</v>
      </c>
      <c r="P736" s="512" t="s">
        <v>2451</v>
      </c>
      <c r="Q736" s="512">
        <v>11115</v>
      </c>
      <c r="R736" s="514"/>
    </row>
    <row r="737" spans="1:18" x14ac:dyDescent="0.4">
      <c r="A737" s="512" t="s">
        <v>5546</v>
      </c>
      <c r="B737" s="512" t="s">
        <v>5547</v>
      </c>
      <c r="C737" s="512" t="s">
        <v>1988</v>
      </c>
      <c r="D737" s="512" t="s">
        <v>5548</v>
      </c>
      <c r="E737" s="512">
        <v>10</v>
      </c>
      <c r="F737" s="512" t="s">
        <v>2445</v>
      </c>
      <c r="G737" s="512" t="s">
        <v>2446</v>
      </c>
      <c r="H737" s="513">
        <v>49</v>
      </c>
      <c r="I737" s="512" t="s">
        <v>1315</v>
      </c>
      <c r="J737" s="513" t="s">
        <v>2505</v>
      </c>
      <c r="K737" s="512" t="s">
        <v>2437</v>
      </c>
      <c r="L737" s="512" t="s">
        <v>2448</v>
      </c>
      <c r="M737" s="512">
        <v>6</v>
      </c>
      <c r="N737" s="512" t="s">
        <v>2449</v>
      </c>
      <c r="O737" s="512" t="s">
        <v>5549</v>
      </c>
      <c r="P737" s="512" t="s">
        <v>2451</v>
      </c>
      <c r="Q737" s="512">
        <v>11116</v>
      </c>
      <c r="R737" s="514"/>
    </row>
    <row r="738" spans="1:18" x14ac:dyDescent="0.4">
      <c r="A738" s="512" t="s">
        <v>5550</v>
      </c>
      <c r="B738" s="512" t="s">
        <v>5551</v>
      </c>
      <c r="C738" s="512" t="s">
        <v>1989</v>
      </c>
      <c r="D738" s="512" t="s">
        <v>5552</v>
      </c>
      <c r="E738" s="512">
        <v>10</v>
      </c>
      <c r="F738" s="512" t="s">
        <v>2445</v>
      </c>
      <c r="G738" s="512" t="s">
        <v>2446</v>
      </c>
      <c r="H738" s="513">
        <v>49</v>
      </c>
      <c r="I738" s="512" t="s">
        <v>1315</v>
      </c>
      <c r="J738" s="513" t="s">
        <v>2505</v>
      </c>
      <c r="K738" s="512" t="s">
        <v>2437</v>
      </c>
      <c r="L738" s="512" t="s">
        <v>2448</v>
      </c>
      <c r="M738" s="512">
        <v>5</v>
      </c>
      <c r="N738" s="512" t="s">
        <v>2475</v>
      </c>
      <c r="O738" s="512" t="s">
        <v>5553</v>
      </c>
      <c r="P738" s="512" t="s">
        <v>2477</v>
      </c>
      <c r="Q738" s="512">
        <v>11117</v>
      </c>
      <c r="R738" s="514"/>
    </row>
    <row r="739" spans="1:18" x14ac:dyDescent="0.4">
      <c r="A739" s="512" t="s">
        <v>5554</v>
      </c>
      <c r="B739" s="512" t="s">
        <v>5555</v>
      </c>
      <c r="C739" s="512" t="s">
        <v>1990</v>
      </c>
      <c r="D739" s="512" t="s">
        <v>5556</v>
      </c>
      <c r="E739" s="512">
        <v>10</v>
      </c>
      <c r="F739" s="512" t="s">
        <v>2445</v>
      </c>
      <c r="G739" s="512" t="s">
        <v>2446</v>
      </c>
      <c r="H739" s="513">
        <v>49</v>
      </c>
      <c r="I739" s="512" t="s">
        <v>1315</v>
      </c>
      <c r="J739" s="513" t="s">
        <v>2505</v>
      </c>
      <c r="K739" s="512" t="s">
        <v>2437</v>
      </c>
      <c r="L739" s="512" t="s">
        <v>2448</v>
      </c>
      <c r="M739" s="512">
        <v>5</v>
      </c>
      <c r="N739" s="512" t="s">
        <v>2475</v>
      </c>
      <c r="O739" s="512" t="s">
        <v>5557</v>
      </c>
      <c r="P739" s="512" t="s">
        <v>2477</v>
      </c>
      <c r="Q739" s="512">
        <v>11118</v>
      </c>
      <c r="R739" s="514"/>
    </row>
    <row r="740" spans="1:18" x14ac:dyDescent="0.4">
      <c r="A740" s="512" t="s">
        <v>5558</v>
      </c>
      <c r="B740" s="512" t="s">
        <v>5559</v>
      </c>
      <c r="C740" s="512" t="s">
        <v>2074</v>
      </c>
      <c r="D740" s="512" t="s">
        <v>5560</v>
      </c>
      <c r="E740" s="512">
        <v>11</v>
      </c>
      <c r="F740" s="512" t="s">
        <v>2423</v>
      </c>
      <c r="G740" s="512" t="s">
        <v>2424</v>
      </c>
      <c r="H740" s="513">
        <v>80</v>
      </c>
      <c r="I740" s="512" t="s">
        <v>1322</v>
      </c>
      <c r="J740" s="513" t="s">
        <v>5561</v>
      </c>
      <c r="K740" s="512" t="s">
        <v>2437</v>
      </c>
      <c r="L740" s="512" t="s">
        <v>2427</v>
      </c>
      <c r="M740" s="512">
        <v>19</v>
      </c>
      <c r="N740" s="512" t="s">
        <v>2610</v>
      </c>
      <c r="O740" s="512" t="s">
        <v>5562</v>
      </c>
      <c r="P740" s="512" t="s">
        <v>2612</v>
      </c>
      <c r="Q740" s="512">
        <v>10680</v>
      </c>
      <c r="R740" s="514"/>
    </row>
    <row r="741" spans="1:18" x14ac:dyDescent="0.4">
      <c r="A741" s="512" t="s">
        <v>5563</v>
      </c>
      <c r="B741" s="512" t="s">
        <v>5564</v>
      </c>
      <c r="C741" s="512" t="s">
        <v>2075</v>
      </c>
      <c r="D741" s="512" t="s">
        <v>5565</v>
      </c>
      <c r="E741" s="512">
        <v>11</v>
      </c>
      <c r="F741" s="512" t="s">
        <v>2445</v>
      </c>
      <c r="G741" s="512" t="s">
        <v>2446</v>
      </c>
      <c r="H741" s="513">
        <v>80</v>
      </c>
      <c r="I741" s="512" t="s">
        <v>1322</v>
      </c>
      <c r="J741" s="513" t="s">
        <v>2505</v>
      </c>
      <c r="K741" s="512" t="s">
        <v>2437</v>
      </c>
      <c r="L741" s="512" t="s">
        <v>2448</v>
      </c>
      <c r="M741" s="512">
        <v>6</v>
      </c>
      <c r="N741" s="512" t="s">
        <v>2449</v>
      </c>
      <c r="O741" s="512" t="s">
        <v>5566</v>
      </c>
      <c r="P741" s="512" t="s">
        <v>2451</v>
      </c>
      <c r="Q741" s="512">
        <v>11322</v>
      </c>
      <c r="R741" s="514"/>
    </row>
    <row r="742" spans="1:18" x14ac:dyDescent="0.4">
      <c r="A742" s="512" t="s">
        <v>5567</v>
      </c>
      <c r="B742" s="512" t="s">
        <v>5568</v>
      </c>
      <c r="C742" s="512" t="s">
        <v>2076</v>
      </c>
      <c r="D742" s="512" t="s">
        <v>5569</v>
      </c>
      <c r="E742" s="512">
        <v>11</v>
      </c>
      <c r="F742" s="512" t="s">
        <v>2445</v>
      </c>
      <c r="G742" s="512" t="s">
        <v>2446</v>
      </c>
      <c r="H742" s="513">
        <v>80</v>
      </c>
      <c r="I742" s="512" t="s">
        <v>1322</v>
      </c>
      <c r="J742" s="513" t="s">
        <v>2505</v>
      </c>
      <c r="K742" s="512" t="s">
        <v>2437</v>
      </c>
      <c r="L742" s="512" t="s">
        <v>2448</v>
      </c>
      <c r="M742" s="512">
        <v>6</v>
      </c>
      <c r="N742" s="512" t="s">
        <v>2449</v>
      </c>
      <c r="O742" s="512" t="s">
        <v>5570</v>
      </c>
      <c r="P742" s="512" t="s">
        <v>2451</v>
      </c>
      <c r="Q742" s="512">
        <v>11324</v>
      </c>
      <c r="R742" s="514"/>
    </row>
    <row r="743" spans="1:18" x14ac:dyDescent="0.4">
      <c r="A743" s="512" t="s">
        <v>5571</v>
      </c>
      <c r="B743" s="512" t="s">
        <v>5572</v>
      </c>
      <c r="C743" s="512" t="s">
        <v>2077</v>
      </c>
      <c r="D743" s="512" t="s">
        <v>5573</v>
      </c>
      <c r="E743" s="512">
        <v>11</v>
      </c>
      <c r="F743" s="512" t="s">
        <v>2445</v>
      </c>
      <c r="G743" s="512" t="s">
        <v>2446</v>
      </c>
      <c r="H743" s="513">
        <v>80</v>
      </c>
      <c r="I743" s="512" t="s">
        <v>1322</v>
      </c>
      <c r="J743" s="513" t="s">
        <v>5574</v>
      </c>
      <c r="K743" s="512" t="s">
        <v>2437</v>
      </c>
      <c r="L743" s="512" t="s">
        <v>2498</v>
      </c>
      <c r="M743" s="512">
        <v>13</v>
      </c>
      <c r="N743" s="512" t="s">
        <v>2499</v>
      </c>
      <c r="O743" s="512" t="s">
        <v>5575</v>
      </c>
      <c r="P743" s="512" t="s">
        <v>2501</v>
      </c>
      <c r="Q743" s="512">
        <v>11325</v>
      </c>
      <c r="R743" s="514"/>
    </row>
    <row r="744" spans="1:18" x14ac:dyDescent="0.4">
      <c r="A744" s="512" t="s">
        <v>5576</v>
      </c>
      <c r="B744" s="512" t="s">
        <v>5577</v>
      </c>
      <c r="C744" s="512" t="s">
        <v>2078</v>
      </c>
      <c r="D744" s="512" t="s">
        <v>5578</v>
      </c>
      <c r="E744" s="512">
        <v>11</v>
      </c>
      <c r="F744" s="512" t="s">
        <v>2445</v>
      </c>
      <c r="G744" s="512" t="s">
        <v>2446</v>
      </c>
      <c r="H744" s="513">
        <v>80</v>
      </c>
      <c r="I744" s="512" t="s">
        <v>1322</v>
      </c>
      <c r="J744" s="513" t="s">
        <v>2492</v>
      </c>
      <c r="K744" s="512" t="s">
        <v>2437</v>
      </c>
      <c r="L744" s="512" t="s">
        <v>2448</v>
      </c>
      <c r="M744" s="512">
        <v>5</v>
      </c>
      <c r="N744" s="512" t="s">
        <v>2475</v>
      </c>
      <c r="O744" s="512" t="s">
        <v>5579</v>
      </c>
      <c r="P744" s="512" t="s">
        <v>2477</v>
      </c>
      <c r="Q744" s="512">
        <v>11326</v>
      </c>
      <c r="R744" s="514"/>
    </row>
    <row r="745" spans="1:18" x14ac:dyDescent="0.4">
      <c r="A745" s="512" t="s">
        <v>5580</v>
      </c>
      <c r="B745" s="512" t="s">
        <v>5581</v>
      </c>
      <c r="C745" s="512" t="s">
        <v>2079</v>
      </c>
      <c r="D745" s="512" t="s">
        <v>5582</v>
      </c>
      <c r="E745" s="512">
        <v>11</v>
      </c>
      <c r="F745" s="512" t="s">
        <v>2445</v>
      </c>
      <c r="G745" s="512" t="s">
        <v>2446</v>
      </c>
      <c r="H745" s="513">
        <v>80</v>
      </c>
      <c r="I745" s="512" t="s">
        <v>1322</v>
      </c>
      <c r="J745" s="513" t="s">
        <v>2469</v>
      </c>
      <c r="K745" s="512" t="s">
        <v>2437</v>
      </c>
      <c r="L745" s="512" t="s">
        <v>2456</v>
      </c>
      <c r="M745" s="512">
        <v>9</v>
      </c>
      <c r="N745" s="512" t="s">
        <v>2696</v>
      </c>
      <c r="O745" s="512" t="s">
        <v>5583</v>
      </c>
      <c r="P745" s="512" t="s">
        <v>2519</v>
      </c>
      <c r="Q745" s="512">
        <v>11327</v>
      </c>
      <c r="R745" s="514"/>
    </row>
    <row r="746" spans="1:18" x14ac:dyDescent="0.4">
      <c r="A746" s="512" t="s">
        <v>5584</v>
      </c>
      <c r="B746" s="512" t="s">
        <v>5585</v>
      </c>
      <c r="C746" s="512" t="s">
        <v>2080</v>
      </c>
      <c r="D746" s="512" t="s">
        <v>5586</v>
      </c>
      <c r="E746" s="512">
        <v>11</v>
      </c>
      <c r="F746" s="512" t="s">
        <v>2445</v>
      </c>
      <c r="G746" s="512" t="s">
        <v>2446</v>
      </c>
      <c r="H746" s="513">
        <v>80</v>
      </c>
      <c r="I746" s="512" t="s">
        <v>1322</v>
      </c>
      <c r="J746" s="513" t="s">
        <v>2463</v>
      </c>
      <c r="K746" s="512" t="s">
        <v>2437</v>
      </c>
      <c r="L746" s="512" t="s">
        <v>2456</v>
      </c>
      <c r="M746" s="512">
        <v>10</v>
      </c>
      <c r="N746" s="512" t="s">
        <v>2457</v>
      </c>
      <c r="O746" s="512" t="s">
        <v>5587</v>
      </c>
      <c r="P746" s="512" t="s">
        <v>2459</v>
      </c>
      <c r="Q746" s="512">
        <v>11328</v>
      </c>
      <c r="R746" s="514"/>
    </row>
    <row r="747" spans="1:18" x14ac:dyDescent="0.4">
      <c r="A747" s="512" t="s">
        <v>5588</v>
      </c>
      <c r="B747" s="512" t="s">
        <v>5589</v>
      </c>
      <c r="C747" s="512" t="s">
        <v>2081</v>
      </c>
      <c r="D747" s="512" t="s">
        <v>5590</v>
      </c>
      <c r="E747" s="512">
        <v>11</v>
      </c>
      <c r="F747" s="512" t="s">
        <v>2445</v>
      </c>
      <c r="G747" s="512" t="s">
        <v>2446</v>
      </c>
      <c r="H747" s="513">
        <v>80</v>
      </c>
      <c r="I747" s="512" t="s">
        <v>1322</v>
      </c>
      <c r="J747" s="513" t="s">
        <v>5591</v>
      </c>
      <c r="K747" s="512" t="s">
        <v>2437</v>
      </c>
      <c r="L747" s="512" t="s">
        <v>2498</v>
      </c>
      <c r="M747" s="512">
        <v>13</v>
      </c>
      <c r="N747" s="512" t="s">
        <v>2499</v>
      </c>
      <c r="O747" s="512" t="s">
        <v>5592</v>
      </c>
      <c r="P747" s="512" t="s">
        <v>2501</v>
      </c>
      <c r="Q747" s="512">
        <v>11329</v>
      </c>
      <c r="R747" s="514"/>
    </row>
    <row r="748" spans="1:18" x14ac:dyDescent="0.4">
      <c r="A748" s="512" t="s">
        <v>5593</v>
      </c>
      <c r="B748" s="512" t="s">
        <v>5594</v>
      </c>
      <c r="C748" s="512" t="s">
        <v>2288</v>
      </c>
      <c r="D748" s="512" t="s">
        <v>5595</v>
      </c>
      <c r="E748" s="512">
        <v>11</v>
      </c>
      <c r="F748" s="512" t="s">
        <v>2434</v>
      </c>
      <c r="G748" s="512" t="s">
        <v>2435</v>
      </c>
      <c r="H748" s="513">
        <v>80</v>
      </c>
      <c r="I748" s="512" t="s">
        <v>1322</v>
      </c>
      <c r="J748" s="513" t="s">
        <v>5596</v>
      </c>
      <c r="K748" s="512" t="s">
        <v>2437</v>
      </c>
      <c r="L748" s="512" t="s">
        <v>2438</v>
      </c>
      <c r="M748" s="512">
        <v>15</v>
      </c>
      <c r="N748" s="512" t="s">
        <v>2439</v>
      </c>
      <c r="O748" s="512" t="s">
        <v>5597</v>
      </c>
      <c r="P748" s="512" t="s">
        <v>2441</v>
      </c>
      <c r="Q748" s="512">
        <v>11330</v>
      </c>
      <c r="R748" s="514"/>
    </row>
    <row r="749" spans="1:18" x14ac:dyDescent="0.4">
      <c r="A749" s="512" t="s">
        <v>5598</v>
      </c>
      <c r="B749" s="512" t="s">
        <v>5599</v>
      </c>
      <c r="C749" s="512" t="s">
        <v>2083</v>
      </c>
      <c r="D749" s="512" t="s">
        <v>5600</v>
      </c>
      <c r="E749" s="512">
        <v>11</v>
      </c>
      <c r="F749" s="512" t="s">
        <v>2445</v>
      </c>
      <c r="G749" s="512" t="s">
        <v>2446</v>
      </c>
      <c r="H749" s="513">
        <v>80</v>
      </c>
      <c r="I749" s="512" t="s">
        <v>1322</v>
      </c>
      <c r="J749" s="513" t="s">
        <v>2505</v>
      </c>
      <c r="K749" s="512" t="s">
        <v>2437</v>
      </c>
      <c r="L749" s="512" t="s">
        <v>2448</v>
      </c>
      <c r="M749" s="512">
        <v>5</v>
      </c>
      <c r="N749" s="512" t="s">
        <v>2475</v>
      </c>
      <c r="O749" s="512" t="s">
        <v>5601</v>
      </c>
      <c r="P749" s="512" t="s">
        <v>2477</v>
      </c>
      <c r="Q749" s="512">
        <v>11331</v>
      </c>
      <c r="R749" s="514"/>
    </row>
    <row r="750" spans="1:18" x14ac:dyDescent="0.4">
      <c r="A750" s="512" t="s">
        <v>5602</v>
      </c>
      <c r="B750" s="512" t="s">
        <v>5603</v>
      </c>
      <c r="C750" s="512" t="s">
        <v>2084</v>
      </c>
      <c r="D750" s="512" t="s">
        <v>5604</v>
      </c>
      <c r="E750" s="512">
        <v>11</v>
      </c>
      <c r="F750" s="512" t="s">
        <v>2445</v>
      </c>
      <c r="G750" s="512" t="s">
        <v>2446</v>
      </c>
      <c r="H750" s="513">
        <v>80</v>
      </c>
      <c r="I750" s="512" t="s">
        <v>1322</v>
      </c>
      <c r="J750" s="513" t="s">
        <v>3737</v>
      </c>
      <c r="K750" s="512" t="s">
        <v>2437</v>
      </c>
      <c r="L750" s="512" t="s">
        <v>2456</v>
      </c>
      <c r="M750" s="512">
        <v>10</v>
      </c>
      <c r="N750" s="512" t="s">
        <v>2457</v>
      </c>
      <c r="O750" s="512" t="s">
        <v>5605</v>
      </c>
      <c r="P750" s="512" t="s">
        <v>2459</v>
      </c>
      <c r="Q750" s="512">
        <v>11332</v>
      </c>
      <c r="R750" s="514"/>
    </row>
    <row r="751" spans="1:18" x14ac:dyDescent="0.4">
      <c r="A751" s="512" t="s">
        <v>5606</v>
      </c>
      <c r="B751" s="512" t="s">
        <v>5607</v>
      </c>
      <c r="C751" s="512" t="s">
        <v>2085</v>
      </c>
      <c r="D751" s="512" t="s">
        <v>5608</v>
      </c>
      <c r="E751" s="512">
        <v>11</v>
      </c>
      <c r="F751" s="512" t="s">
        <v>2445</v>
      </c>
      <c r="G751" s="512" t="s">
        <v>2446</v>
      </c>
      <c r="H751" s="513">
        <v>80</v>
      </c>
      <c r="I751" s="512" t="s">
        <v>1322</v>
      </c>
      <c r="J751" s="513" t="s">
        <v>2816</v>
      </c>
      <c r="K751" s="512" t="s">
        <v>2437</v>
      </c>
      <c r="L751" s="512" t="s">
        <v>2498</v>
      </c>
      <c r="M751" s="512">
        <v>13</v>
      </c>
      <c r="N751" s="512" t="s">
        <v>2499</v>
      </c>
      <c r="O751" s="512" t="s">
        <v>5609</v>
      </c>
      <c r="P751" s="512" t="s">
        <v>2501</v>
      </c>
      <c r="Q751" s="512">
        <v>11333</v>
      </c>
      <c r="R751" s="514"/>
    </row>
    <row r="752" spans="1:18" x14ac:dyDescent="0.4">
      <c r="A752" s="512" t="s">
        <v>5610</v>
      </c>
      <c r="B752" s="512" t="s">
        <v>5611</v>
      </c>
      <c r="C752" s="512" t="s">
        <v>2086</v>
      </c>
      <c r="D752" s="512" t="s">
        <v>5612</v>
      </c>
      <c r="E752" s="512">
        <v>11</v>
      </c>
      <c r="F752" s="512" t="s">
        <v>2445</v>
      </c>
      <c r="G752" s="512" t="s">
        <v>2446</v>
      </c>
      <c r="H752" s="513">
        <v>80</v>
      </c>
      <c r="I752" s="512" t="s">
        <v>1322</v>
      </c>
      <c r="J752" s="513" t="s">
        <v>2983</v>
      </c>
      <c r="K752" s="512" t="s">
        <v>2437</v>
      </c>
      <c r="L752" s="512" t="s">
        <v>2456</v>
      </c>
      <c r="M752" s="512">
        <v>10</v>
      </c>
      <c r="N752" s="512" t="s">
        <v>2457</v>
      </c>
      <c r="O752" s="512" t="s">
        <v>5613</v>
      </c>
      <c r="P752" s="512" t="s">
        <v>2459</v>
      </c>
      <c r="Q752" s="512">
        <v>11334</v>
      </c>
      <c r="R752" s="514"/>
    </row>
    <row r="753" spans="1:18" x14ac:dyDescent="0.4">
      <c r="A753" s="512" t="s">
        <v>5614</v>
      </c>
      <c r="B753" s="512" t="s">
        <v>5615</v>
      </c>
      <c r="C753" s="512" t="s">
        <v>2289</v>
      </c>
      <c r="D753" s="512" t="s">
        <v>5616</v>
      </c>
      <c r="E753" s="512">
        <v>11</v>
      </c>
      <c r="F753" s="512" t="s">
        <v>2434</v>
      </c>
      <c r="G753" s="512" t="s">
        <v>2435</v>
      </c>
      <c r="H753" s="513">
        <v>80</v>
      </c>
      <c r="I753" s="512" t="s">
        <v>1322</v>
      </c>
      <c r="J753" s="513" t="s">
        <v>5617</v>
      </c>
      <c r="K753" s="512" t="s">
        <v>2437</v>
      </c>
      <c r="L753" s="512" t="s">
        <v>2438</v>
      </c>
      <c r="M753" s="512">
        <v>14</v>
      </c>
      <c r="N753" s="512" t="s">
        <v>2482</v>
      </c>
      <c r="O753" s="512" t="s">
        <v>5618</v>
      </c>
      <c r="P753" s="512" t="s">
        <v>3415</v>
      </c>
      <c r="Q753" s="512">
        <v>11335</v>
      </c>
      <c r="R753" s="514"/>
    </row>
    <row r="754" spans="1:18" x14ac:dyDescent="0.4">
      <c r="A754" s="512" t="s">
        <v>5619</v>
      </c>
      <c r="B754" s="512" t="s">
        <v>5620</v>
      </c>
      <c r="C754" s="512" t="s">
        <v>2088</v>
      </c>
      <c r="D754" s="512" t="s">
        <v>5621</v>
      </c>
      <c r="E754" s="512">
        <v>11</v>
      </c>
      <c r="F754" s="512" t="s">
        <v>2445</v>
      </c>
      <c r="G754" s="512" t="s">
        <v>2446</v>
      </c>
      <c r="H754" s="513">
        <v>80</v>
      </c>
      <c r="I754" s="512" t="s">
        <v>1322</v>
      </c>
      <c r="J754" s="513" t="s">
        <v>2469</v>
      </c>
      <c r="K754" s="512" t="s">
        <v>2437</v>
      </c>
      <c r="L754" s="512" t="s">
        <v>2448</v>
      </c>
      <c r="M754" s="512">
        <v>5</v>
      </c>
      <c r="N754" s="512" t="s">
        <v>2449</v>
      </c>
      <c r="O754" s="512" t="s">
        <v>5622</v>
      </c>
      <c r="P754" s="512" t="s">
        <v>2477</v>
      </c>
      <c r="Q754" s="512">
        <v>11336</v>
      </c>
      <c r="R754" s="514"/>
    </row>
    <row r="755" spans="1:18" x14ac:dyDescent="0.4">
      <c r="A755" s="512" t="s">
        <v>5623</v>
      </c>
      <c r="B755" s="512" t="s">
        <v>5624</v>
      </c>
      <c r="C755" s="512" t="s">
        <v>2089</v>
      </c>
      <c r="D755" s="512" t="s">
        <v>5625</v>
      </c>
      <c r="E755" s="512">
        <v>11</v>
      </c>
      <c r="F755" s="512" t="s">
        <v>2445</v>
      </c>
      <c r="G755" s="512" t="s">
        <v>2446</v>
      </c>
      <c r="H755" s="513">
        <v>80</v>
      </c>
      <c r="I755" s="512" t="s">
        <v>1322</v>
      </c>
      <c r="J755" s="513" t="s">
        <v>2463</v>
      </c>
      <c r="K755" s="512" t="s">
        <v>2437</v>
      </c>
      <c r="L755" s="512" t="s">
        <v>2448</v>
      </c>
      <c r="M755" s="512">
        <v>6</v>
      </c>
      <c r="N755" s="512" t="s">
        <v>2464</v>
      </c>
      <c r="O755" s="512" t="s">
        <v>5626</v>
      </c>
      <c r="P755" s="512" t="s">
        <v>2451</v>
      </c>
      <c r="Q755" s="512">
        <v>11337</v>
      </c>
      <c r="R755" s="514"/>
    </row>
    <row r="756" spans="1:18" x14ac:dyDescent="0.4">
      <c r="A756" s="512" t="s">
        <v>5627</v>
      </c>
      <c r="B756" s="512" t="s">
        <v>5628</v>
      </c>
      <c r="C756" s="512" t="s">
        <v>2090</v>
      </c>
      <c r="D756" s="512" t="s">
        <v>5629</v>
      </c>
      <c r="E756" s="512">
        <v>11</v>
      </c>
      <c r="F756" s="512" t="s">
        <v>2445</v>
      </c>
      <c r="G756" s="512" t="s">
        <v>2446</v>
      </c>
      <c r="H756" s="513">
        <v>80</v>
      </c>
      <c r="I756" s="512" t="s">
        <v>1322</v>
      </c>
      <c r="J756" s="513" t="s">
        <v>2505</v>
      </c>
      <c r="K756" s="512" t="s">
        <v>2437</v>
      </c>
      <c r="L756" s="512" t="s">
        <v>2448</v>
      </c>
      <c r="M756" s="512">
        <v>6</v>
      </c>
      <c r="N756" s="512" t="s">
        <v>2449</v>
      </c>
      <c r="O756" s="512" t="s">
        <v>5630</v>
      </c>
      <c r="P756" s="512" t="s">
        <v>2451</v>
      </c>
      <c r="Q756" s="512">
        <v>11338</v>
      </c>
      <c r="R756" s="514"/>
    </row>
    <row r="757" spans="1:18" x14ac:dyDescent="0.4">
      <c r="A757" s="512" t="s">
        <v>5631</v>
      </c>
      <c r="B757" s="512" t="s">
        <v>5632</v>
      </c>
      <c r="C757" s="512" t="s">
        <v>2091</v>
      </c>
      <c r="D757" s="512" t="s">
        <v>5633</v>
      </c>
      <c r="E757" s="512">
        <v>11</v>
      </c>
      <c r="F757" s="512" t="s">
        <v>2445</v>
      </c>
      <c r="G757" s="512" t="s">
        <v>2446</v>
      </c>
      <c r="H757" s="513">
        <v>80</v>
      </c>
      <c r="I757" s="512" t="s">
        <v>1322</v>
      </c>
      <c r="J757" s="513" t="s">
        <v>3475</v>
      </c>
      <c r="K757" s="512" t="s">
        <v>2437</v>
      </c>
      <c r="L757" s="512" t="s">
        <v>2565</v>
      </c>
      <c r="M757" s="512">
        <v>3</v>
      </c>
      <c r="N757" s="512" t="s">
        <v>2605</v>
      </c>
      <c r="O757" s="512" t="s">
        <v>5634</v>
      </c>
      <c r="P757" s="512" t="s">
        <v>3153</v>
      </c>
      <c r="Q757" s="512">
        <v>11339</v>
      </c>
      <c r="R757" s="514"/>
    </row>
    <row r="758" spans="1:18" x14ac:dyDescent="0.4">
      <c r="A758" s="512" t="s">
        <v>5635</v>
      </c>
      <c r="B758" s="512" t="s">
        <v>5636</v>
      </c>
      <c r="C758" s="512" t="s">
        <v>2092</v>
      </c>
      <c r="D758" s="512" t="s">
        <v>5637</v>
      </c>
      <c r="E758" s="512">
        <v>11</v>
      </c>
      <c r="F758" s="512" t="s">
        <v>2445</v>
      </c>
      <c r="G758" s="512" t="s">
        <v>2446</v>
      </c>
      <c r="H758" s="513">
        <v>80</v>
      </c>
      <c r="I758" s="512" t="s">
        <v>1322</v>
      </c>
      <c r="J758" s="513" t="s">
        <v>2661</v>
      </c>
      <c r="K758" s="512" t="s">
        <v>2437</v>
      </c>
      <c r="L758" s="512" t="s">
        <v>2448</v>
      </c>
      <c r="M758" s="512">
        <v>5</v>
      </c>
      <c r="N758" s="512" t="s">
        <v>2449</v>
      </c>
      <c r="O758" s="512" t="s">
        <v>5638</v>
      </c>
      <c r="P758" s="512" t="s">
        <v>2477</v>
      </c>
      <c r="Q758" s="512">
        <v>11660</v>
      </c>
      <c r="R758" s="514"/>
    </row>
    <row r="759" spans="1:18" x14ac:dyDescent="0.4">
      <c r="A759" s="512" t="s">
        <v>5639</v>
      </c>
      <c r="B759" s="512" t="s">
        <v>2756</v>
      </c>
      <c r="C759" s="512" t="s">
        <v>1940</v>
      </c>
      <c r="D759" s="512" t="s">
        <v>5036</v>
      </c>
      <c r="E759" s="512">
        <v>11</v>
      </c>
      <c r="F759" s="512" t="s">
        <v>2445</v>
      </c>
      <c r="G759" s="512" t="s">
        <v>2446</v>
      </c>
      <c r="H759" s="513">
        <v>80</v>
      </c>
      <c r="I759" s="512" t="s">
        <v>1322</v>
      </c>
      <c r="J759" s="513" t="s">
        <v>2604</v>
      </c>
      <c r="K759" s="512" t="s">
        <v>2426</v>
      </c>
      <c r="L759" s="512" t="s">
        <v>2565</v>
      </c>
      <c r="M759" s="512">
        <v>3</v>
      </c>
      <c r="N759" s="512" t="s">
        <v>2761</v>
      </c>
      <c r="O759" s="512" t="s">
        <v>5640</v>
      </c>
      <c r="P759" s="512" t="s">
        <v>3153</v>
      </c>
      <c r="Q759" s="512">
        <v>40491</v>
      </c>
      <c r="R759" s="514"/>
    </row>
    <row r="760" spans="1:18" x14ac:dyDescent="0.4">
      <c r="A760" s="512" t="s">
        <v>5641</v>
      </c>
      <c r="B760" s="512" t="s">
        <v>5642</v>
      </c>
      <c r="C760" s="512" t="s">
        <v>2290</v>
      </c>
      <c r="D760" s="512" t="s">
        <v>5643</v>
      </c>
      <c r="E760" s="512">
        <v>11</v>
      </c>
      <c r="F760" s="512" t="s">
        <v>2445</v>
      </c>
      <c r="G760" s="512" t="s">
        <v>2446</v>
      </c>
      <c r="H760" s="513">
        <v>80</v>
      </c>
      <c r="I760" s="512" t="s">
        <v>1322</v>
      </c>
      <c r="J760" s="513" t="s">
        <v>2604</v>
      </c>
      <c r="K760" s="512" t="s">
        <v>2437</v>
      </c>
      <c r="L760" s="512" t="s">
        <v>2565</v>
      </c>
      <c r="M760" s="512">
        <v>3</v>
      </c>
      <c r="N760" s="512" t="s">
        <v>2761</v>
      </c>
      <c r="O760" s="512" t="s">
        <v>5644</v>
      </c>
      <c r="P760" s="512" t="s">
        <v>3153</v>
      </c>
      <c r="Q760" s="512">
        <v>40492</v>
      </c>
      <c r="R760" s="514"/>
    </row>
    <row r="761" spans="1:18" x14ac:dyDescent="0.4">
      <c r="A761" s="512" t="s">
        <v>5645</v>
      </c>
      <c r="B761" s="512" t="s">
        <v>5646</v>
      </c>
      <c r="C761" s="512" t="s">
        <v>2291</v>
      </c>
      <c r="D761" s="512" t="s">
        <v>5647</v>
      </c>
      <c r="E761" s="512">
        <v>11</v>
      </c>
      <c r="F761" s="512" t="s">
        <v>2445</v>
      </c>
      <c r="G761" s="512" t="s">
        <v>2446</v>
      </c>
      <c r="H761" s="513">
        <v>80</v>
      </c>
      <c r="I761" s="512" t="s">
        <v>1322</v>
      </c>
      <c r="J761" s="513" t="s">
        <v>2604</v>
      </c>
      <c r="K761" s="512" t="s">
        <v>2426</v>
      </c>
      <c r="L761" s="512" t="s">
        <v>2565</v>
      </c>
      <c r="M761" s="512">
        <v>2</v>
      </c>
      <c r="N761" s="512" t="s">
        <v>2761</v>
      </c>
      <c r="O761" s="512" t="s">
        <v>5648</v>
      </c>
      <c r="P761" s="512" t="s">
        <v>2568</v>
      </c>
      <c r="Q761" s="512">
        <v>40742</v>
      </c>
      <c r="R761" s="514"/>
    </row>
    <row r="762" spans="1:18" x14ac:dyDescent="0.4">
      <c r="A762" s="512" t="s">
        <v>5649</v>
      </c>
      <c r="B762" s="512" t="s">
        <v>5650</v>
      </c>
      <c r="C762" s="512" t="s">
        <v>2292</v>
      </c>
      <c r="D762" s="512" t="s">
        <v>5651</v>
      </c>
      <c r="E762" s="512">
        <v>11</v>
      </c>
      <c r="F762" s="512" t="s">
        <v>2445</v>
      </c>
      <c r="G762" s="512" t="s">
        <v>2446</v>
      </c>
      <c r="H762" s="513">
        <v>80</v>
      </c>
      <c r="I762" s="512" t="s">
        <v>1322</v>
      </c>
      <c r="J762" s="513" t="s">
        <v>2604</v>
      </c>
      <c r="K762" s="512" t="s">
        <v>2426</v>
      </c>
      <c r="L762" s="512" t="s">
        <v>2565</v>
      </c>
      <c r="M762" s="512">
        <v>4</v>
      </c>
      <c r="N762" s="512" t="s">
        <v>2761</v>
      </c>
      <c r="O762" s="512" t="s">
        <v>5652</v>
      </c>
      <c r="P762" s="512" t="s">
        <v>2993</v>
      </c>
      <c r="Q762" s="512">
        <v>40743</v>
      </c>
      <c r="R762" s="514"/>
    </row>
    <row r="763" spans="1:18" x14ac:dyDescent="0.4">
      <c r="A763" s="512" t="s">
        <v>5653</v>
      </c>
      <c r="B763" s="512" t="s">
        <v>5654</v>
      </c>
      <c r="C763" s="512" t="s">
        <v>2055</v>
      </c>
      <c r="D763" s="512" t="s">
        <v>1320</v>
      </c>
      <c r="E763" s="512">
        <v>11</v>
      </c>
      <c r="F763" s="512" t="s">
        <v>2434</v>
      </c>
      <c r="G763" s="512" t="s">
        <v>2435</v>
      </c>
      <c r="H763" s="513">
        <v>81</v>
      </c>
      <c r="I763" s="512" t="s">
        <v>1320</v>
      </c>
      <c r="J763" s="513" t="s">
        <v>5655</v>
      </c>
      <c r="K763" s="512" t="s">
        <v>2437</v>
      </c>
      <c r="L763" s="512" t="s">
        <v>2426</v>
      </c>
      <c r="M763" s="512">
        <v>16</v>
      </c>
      <c r="N763" s="512" t="s">
        <v>2889</v>
      </c>
      <c r="O763" s="512" t="s">
        <v>5656</v>
      </c>
      <c r="P763" s="512" t="s">
        <v>2767</v>
      </c>
      <c r="Q763" s="512">
        <v>10738</v>
      </c>
      <c r="R763" s="514"/>
    </row>
    <row r="764" spans="1:18" x14ac:dyDescent="0.4">
      <c r="A764" s="512" t="s">
        <v>5657</v>
      </c>
      <c r="B764" s="512" t="s">
        <v>5658</v>
      </c>
      <c r="C764" s="512" t="s">
        <v>2056</v>
      </c>
      <c r="D764" s="512" t="s">
        <v>5659</v>
      </c>
      <c r="E764" s="512">
        <v>11</v>
      </c>
      <c r="F764" s="512" t="s">
        <v>2445</v>
      </c>
      <c r="G764" s="512" t="s">
        <v>2446</v>
      </c>
      <c r="H764" s="513">
        <v>81</v>
      </c>
      <c r="I764" s="512" t="s">
        <v>1320</v>
      </c>
      <c r="J764" s="513" t="s">
        <v>2546</v>
      </c>
      <c r="K764" s="512" t="s">
        <v>2437</v>
      </c>
      <c r="L764" s="512" t="s">
        <v>2448</v>
      </c>
      <c r="M764" s="512">
        <v>6</v>
      </c>
      <c r="N764" s="512" t="s">
        <v>2449</v>
      </c>
      <c r="O764" s="512" t="s">
        <v>5660</v>
      </c>
      <c r="P764" s="512" t="s">
        <v>2451</v>
      </c>
      <c r="Q764" s="512">
        <v>11340</v>
      </c>
      <c r="R764" s="514"/>
    </row>
    <row r="765" spans="1:18" x14ac:dyDescent="0.4">
      <c r="A765" s="512" t="s">
        <v>5661</v>
      </c>
      <c r="B765" s="512" t="s">
        <v>5662</v>
      </c>
      <c r="C765" s="512" t="s">
        <v>2057</v>
      </c>
      <c r="D765" s="512" t="s">
        <v>5663</v>
      </c>
      <c r="E765" s="512">
        <v>11</v>
      </c>
      <c r="F765" s="512" t="s">
        <v>2445</v>
      </c>
      <c r="G765" s="512" t="s">
        <v>2446</v>
      </c>
      <c r="H765" s="513">
        <v>81</v>
      </c>
      <c r="I765" s="512" t="s">
        <v>1320</v>
      </c>
      <c r="J765" s="513" t="s">
        <v>3470</v>
      </c>
      <c r="K765" s="512" t="s">
        <v>2437</v>
      </c>
      <c r="L765" s="512" t="s">
        <v>2565</v>
      </c>
      <c r="M765" s="512">
        <v>4</v>
      </c>
      <c r="N765" s="512" t="s">
        <v>3995</v>
      </c>
      <c r="O765" s="512" t="s">
        <v>5664</v>
      </c>
      <c r="P765" s="512" t="s">
        <v>2993</v>
      </c>
      <c r="Q765" s="512">
        <v>11341</v>
      </c>
      <c r="R765" s="514"/>
    </row>
    <row r="766" spans="1:18" x14ac:dyDescent="0.4">
      <c r="A766" s="512" t="s">
        <v>5665</v>
      </c>
      <c r="B766" s="512" t="s">
        <v>5666</v>
      </c>
      <c r="C766" s="512" t="s">
        <v>2058</v>
      </c>
      <c r="D766" s="512" t="s">
        <v>5667</v>
      </c>
      <c r="E766" s="512">
        <v>11</v>
      </c>
      <c r="F766" s="512" t="s">
        <v>2445</v>
      </c>
      <c r="G766" s="512" t="s">
        <v>2446</v>
      </c>
      <c r="H766" s="513">
        <v>81</v>
      </c>
      <c r="I766" s="512" t="s">
        <v>1320</v>
      </c>
      <c r="J766" s="513" t="s">
        <v>3096</v>
      </c>
      <c r="K766" s="512" t="s">
        <v>2437</v>
      </c>
      <c r="L766" s="512" t="s">
        <v>2448</v>
      </c>
      <c r="M766" s="512">
        <v>7</v>
      </c>
      <c r="N766" s="512" t="s">
        <v>2464</v>
      </c>
      <c r="O766" s="512" t="s">
        <v>5668</v>
      </c>
      <c r="P766" s="512" t="s">
        <v>2841</v>
      </c>
      <c r="Q766" s="512">
        <v>11342</v>
      </c>
      <c r="R766" s="514"/>
    </row>
    <row r="767" spans="1:18" x14ac:dyDescent="0.4">
      <c r="A767" s="512" t="s">
        <v>5669</v>
      </c>
      <c r="B767" s="512" t="s">
        <v>5670</v>
      </c>
      <c r="C767" s="512" t="s">
        <v>2059</v>
      </c>
      <c r="D767" s="512" t="s">
        <v>5671</v>
      </c>
      <c r="E767" s="512">
        <v>11</v>
      </c>
      <c r="F767" s="512" t="s">
        <v>2445</v>
      </c>
      <c r="G767" s="512" t="s">
        <v>2446</v>
      </c>
      <c r="H767" s="513">
        <v>81</v>
      </c>
      <c r="I767" s="512" t="s">
        <v>1320</v>
      </c>
      <c r="J767" s="513" t="s">
        <v>2463</v>
      </c>
      <c r="K767" s="512" t="s">
        <v>2437</v>
      </c>
      <c r="L767" s="512" t="s">
        <v>2448</v>
      </c>
      <c r="M767" s="512">
        <v>6</v>
      </c>
      <c r="N767" s="512" t="s">
        <v>2449</v>
      </c>
      <c r="O767" s="512" t="s">
        <v>5672</v>
      </c>
      <c r="P767" s="512" t="s">
        <v>2451</v>
      </c>
      <c r="Q767" s="512">
        <v>11343</v>
      </c>
      <c r="R767" s="514"/>
    </row>
    <row r="768" spans="1:18" x14ac:dyDescent="0.4">
      <c r="A768" s="512" t="s">
        <v>5673</v>
      </c>
      <c r="B768" s="512" t="s">
        <v>5674</v>
      </c>
      <c r="C768" s="512" t="s">
        <v>2060</v>
      </c>
      <c r="D768" s="512" t="s">
        <v>5675</v>
      </c>
      <c r="E768" s="512">
        <v>11</v>
      </c>
      <c r="F768" s="512" t="s">
        <v>2445</v>
      </c>
      <c r="G768" s="512" t="s">
        <v>2446</v>
      </c>
      <c r="H768" s="513">
        <v>81</v>
      </c>
      <c r="I768" s="512" t="s">
        <v>1320</v>
      </c>
      <c r="J768" s="513" t="s">
        <v>2578</v>
      </c>
      <c r="K768" s="512" t="s">
        <v>2437</v>
      </c>
      <c r="L768" s="512" t="s">
        <v>2448</v>
      </c>
      <c r="M768" s="512">
        <v>6</v>
      </c>
      <c r="N768" s="512" t="s">
        <v>2449</v>
      </c>
      <c r="O768" s="512" t="s">
        <v>5676</v>
      </c>
      <c r="P768" s="512" t="s">
        <v>2451</v>
      </c>
      <c r="Q768" s="512">
        <v>11344</v>
      </c>
      <c r="R768" s="514"/>
    </row>
    <row r="769" spans="1:18" x14ac:dyDescent="0.4">
      <c r="A769" s="512" t="s">
        <v>5677</v>
      </c>
      <c r="B769" s="512" t="s">
        <v>5678</v>
      </c>
      <c r="C769" s="512" t="s">
        <v>2061</v>
      </c>
      <c r="D769" s="512" t="s">
        <v>5679</v>
      </c>
      <c r="E769" s="512">
        <v>11</v>
      </c>
      <c r="F769" s="512" t="s">
        <v>2445</v>
      </c>
      <c r="G769" s="512" t="s">
        <v>2446</v>
      </c>
      <c r="H769" s="513">
        <v>81</v>
      </c>
      <c r="I769" s="512" t="s">
        <v>1320</v>
      </c>
      <c r="J769" s="513" t="s">
        <v>2505</v>
      </c>
      <c r="K769" s="512" t="s">
        <v>2437</v>
      </c>
      <c r="L769" s="512" t="s">
        <v>2448</v>
      </c>
      <c r="M769" s="512">
        <v>5</v>
      </c>
      <c r="N769" s="512" t="s">
        <v>2475</v>
      </c>
      <c r="O769" s="512" t="s">
        <v>5680</v>
      </c>
      <c r="P769" s="512" t="s">
        <v>2477</v>
      </c>
      <c r="Q769" s="512">
        <v>11345</v>
      </c>
      <c r="R769" s="514"/>
    </row>
    <row r="770" spans="1:18" x14ac:dyDescent="0.4">
      <c r="A770" s="512" t="s">
        <v>5681</v>
      </c>
      <c r="B770" s="512" t="s">
        <v>5682</v>
      </c>
      <c r="C770" s="512" t="s">
        <v>2062</v>
      </c>
      <c r="D770" s="512" t="s">
        <v>5683</v>
      </c>
      <c r="E770" s="512">
        <v>11</v>
      </c>
      <c r="F770" s="512" t="s">
        <v>2445</v>
      </c>
      <c r="G770" s="512" t="s">
        <v>2446</v>
      </c>
      <c r="H770" s="513">
        <v>81</v>
      </c>
      <c r="I770" s="512" t="s">
        <v>1320</v>
      </c>
      <c r="J770" s="513" t="s">
        <v>2541</v>
      </c>
      <c r="K770" s="512" t="s">
        <v>2437</v>
      </c>
      <c r="L770" s="512" t="s">
        <v>2448</v>
      </c>
      <c r="M770" s="512">
        <v>6</v>
      </c>
      <c r="N770" s="512" t="s">
        <v>2464</v>
      </c>
      <c r="O770" s="512" t="s">
        <v>5684</v>
      </c>
      <c r="P770" s="512" t="s">
        <v>2451</v>
      </c>
      <c r="Q770" s="512">
        <v>11346</v>
      </c>
      <c r="R770" s="514"/>
    </row>
    <row r="771" spans="1:18" x14ac:dyDescent="0.4">
      <c r="A771" s="512" t="s">
        <v>5685</v>
      </c>
      <c r="B771" s="512" t="s">
        <v>5686</v>
      </c>
      <c r="C771" s="512" t="s">
        <v>2287</v>
      </c>
      <c r="D771" s="512" t="s">
        <v>5687</v>
      </c>
      <c r="E771" s="512">
        <v>11</v>
      </c>
      <c r="F771" s="512" t="s">
        <v>2445</v>
      </c>
      <c r="G771" s="512" t="s">
        <v>2446</v>
      </c>
      <c r="H771" s="513">
        <v>81</v>
      </c>
      <c r="I771" s="512" t="s">
        <v>1320</v>
      </c>
      <c r="J771" s="513" t="s">
        <v>4118</v>
      </c>
      <c r="K771" s="512" t="s">
        <v>2426</v>
      </c>
      <c r="L771" s="512" t="s">
        <v>2565</v>
      </c>
      <c r="M771" s="512">
        <v>2</v>
      </c>
      <c r="N771" s="512" t="s">
        <v>3995</v>
      </c>
      <c r="O771" s="512" t="s">
        <v>5688</v>
      </c>
      <c r="P771" s="512" t="s">
        <v>2568</v>
      </c>
      <c r="Q771" s="512">
        <v>77753</v>
      </c>
      <c r="R771" s="514"/>
    </row>
    <row r="772" spans="1:18" x14ac:dyDescent="0.4">
      <c r="A772" s="512" t="s">
        <v>5689</v>
      </c>
      <c r="B772" s="512" t="s">
        <v>5690</v>
      </c>
      <c r="C772" s="512" t="s">
        <v>2093</v>
      </c>
      <c r="D772" s="512" t="s">
        <v>1323</v>
      </c>
      <c r="E772" s="512">
        <v>11</v>
      </c>
      <c r="F772" s="512" t="s">
        <v>2434</v>
      </c>
      <c r="G772" s="512" t="s">
        <v>2435</v>
      </c>
      <c r="H772" s="513">
        <v>82</v>
      </c>
      <c r="I772" s="512" t="s">
        <v>1323</v>
      </c>
      <c r="J772" s="513" t="s">
        <v>5691</v>
      </c>
      <c r="K772" s="512" t="s">
        <v>2437</v>
      </c>
      <c r="L772" s="512" t="s">
        <v>2426</v>
      </c>
      <c r="M772" s="512">
        <v>16</v>
      </c>
      <c r="N772" s="512" t="s">
        <v>2889</v>
      </c>
      <c r="O772" s="512" t="s">
        <v>5692</v>
      </c>
      <c r="P772" s="512" t="s">
        <v>2767</v>
      </c>
      <c r="Q772" s="512">
        <v>10739</v>
      </c>
      <c r="R772" s="514"/>
    </row>
    <row r="773" spans="1:18" x14ac:dyDescent="0.4">
      <c r="A773" s="512" t="s">
        <v>5693</v>
      </c>
      <c r="B773" s="512" t="s">
        <v>5694</v>
      </c>
      <c r="C773" s="512" t="s">
        <v>2094</v>
      </c>
      <c r="D773" s="512" t="s">
        <v>5695</v>
      </c>
      <c r="E773" s="512">
        <v>11</v>
      </c>
      <c r="F773" s="512" t="s">
        <v>2434</v>
      </c>
      <c r="G773" s="512" t="s">
        <v>2435</v>
      </c>
      <c r="H773" s="513">
        <v>82</v>
      </c>
      <c r="I773" s="512" t="s">
        <v>1323</v>
      </c>
      <c r="J773" s="513" t="s">
        <v>5696</v>
      </c>
      <c r="K773" s="512" t="s">
        <v>2437</v>
      </c>
      <c r="L773" s="512" t="s">
        <v>2438</v>
      </c>
      <c r="M773" s="512">
        <v>14</v>
      </c>
      <c r="N773" s="512" t="s">
        <v>2482</v>
      </c>
      <c r="O773" s="512" t="s">
        <v>5697</v>
      </c>
      <c r="P773" s="512" t="s">
        <v>3415</v>
      </c>
      <c r="Q773" s="512">
        <v>10740</v>
      </c>
      <c r="R773" s="514"/>
    </row>
    <row r="774" spans="1:18" x14ac:dyDescent="0.4">
      <c r="A774" s="512" t="s">
        <v>5698</v>
      </c>
      <c r="B774" s="512" t="s">
        <v>5699</v>
      </c>
      <c r="C774" s="512" t="s">
        <v>2095</v>
      </c>
      <c r="D774" s="512" t="s">
        <v>5700</v>
      </c>
      <c r="E774" s="512">
        <v>11</v>
      </c>
      <c r="F774" s="512" t="s">
        <v>2445</v>
      </c>
      <c r="G774" s="512" t="s">
        <v>2446</v>
      </c>
      <c r="H774" s="513">
        <v>82</v>
      </c>
      <c r="I774" s="512" t="s">
        <v>1323</v>
      </c>
      <c r="J774" s="513" t="s">
        <v>2505</v>
      </c>
      <c r="K774" s="512" t="s">
        <v>2437</v>
      </c>
      <c r="L774" s="512" t="s">
        <v>2448</v>
      </c>
      <c r="M774" s="512">
        <v>5</v>
      </c>
      <c r="N774" s="512" t="s">
        <v>3995</v>
      </c>
      <c r="O774" s="512" t="s">
        <v>5701</v>
      </c>
      <c r="P774" s="512" t="s">
        <v>2477</v>
      </c>
      <c r="Q774" s="512">
        <v>11347</v>
      </c>
      <c r="R774" s="514"/>
    </row>
    <row r="775" spans="1:18" x14ac:dyDescent="0.4">
      <c r="A775" s="512" t="s">
        <v>5702</v>
      </c>
      <c r="B775" s="512" t="s">
        <v>5703</v>
      </c>
      <c r="C775" s="512" t="s">
        <v>2096</v>
      </c>
      <c r="D775" s="512" t="s">
        <v>5704</v>
      </c>
      <c r="E775" s="512">
        <v>11</v>
      </c>
      <c r="F775" s="512" t="s">
        <v>2445</v>
      </c>
      <c r="G775" s="512" t="s">
        <v>2446</v>
      </c>
      <c r="H775" s="513">
        <v>82</v>
      </c>
      <c r="I775" s="512" t="s">
        <v>1323</v>
      </c>
      <c r="J775" s="513" t="s">
        <v>2505</v>
      </c>
      <c r="K775" s="512" t="s">
        <v>2437</v>
      </c>
      <c r="L775" s="512" t="s">
        <v>2448</v>
      </c>
      <c r="M775" s="512">
        <v>5</v>
      </c>
      <c r="N775" s="512" t="s">
        <v>2475</v>
      </c>
      <c r="O775" s="512" t="s">
        <v>5705</v>
      </c>
      <c r="P775" s="512" t="s">
        <v>2477</v>
      </c>
      <c r="Q775" s="512">
        <v>11348</v>
      </c>
      <c r="R775" s="514"/>
    </row>
    <row r="776" spans="1:18" x14ac:dyDescent="0.4">
      <c r="A776" s="512" t="s">
        <v>5706</v>
      </c>
      <c r="B776" s="512" t="s">
        <v>5707</v>
      </c>
      <c r="C776" s="512" t="s">
        <v>2097</v>
      </c>
      <c r="D776" s="512" t="s">
        <v>5708</v>
      </c>
      <c r="E776" s="512">
        <v>11</v>
      </c>
      <c r="F776" s="512" t="s">
        <v>2445</v>
      </c>
      <c r="G776" s="512" t="s">
        <v>2446</v>
      </c>
      <c r="H776" s="513">
        <v>82</v>
      </c>
      <c r="I776" s="512" t="s">
        <v>1323</v>
      </c>
      <c r="J776" s="513" t="s">
        <v>2505</v>
      </c>
      <c r="K776" s="512" t="s">
        <v>2437</v>
      </c>
      <c r="L776" s="512" t="s">
        <v>2448</v>
      </c>
      <c r="M776" s="512">
        <v>6</v>
      </c>
      <c r="N776" s="512" t="s">
        <v>2449</v>
      </c>
      <c r="O776" s="512" t="s">
        <v>5709</v>
      </c>
      <c r="P776" s="512" t="s">
        <v>2451</v>
      </c>
      <c r="Q776" s="512">
        <v>11349</v>
      </c>
      <c r="R776" s="514"/>
    </row>
    <row r="777" spans="1:18" x14ac:dyDescent="0.4">
      <c r="A777" s="512" t="s">
        <v>5710</v>
      </c>
      <c r="B777" s="512" t="s">
        <v>3426</v>
      </c>
      <c r="C777" s="512" t="s">
        <v>1559</v>
      </c>
      <c r="D777" s="512" t="s">
        <v>3427</v>
      </c>
      <c r="E777" s="512">
        <v>11</v>
      </c>
      <c r="F777" s="512" t="s">
        <v>2445</v>
      </c>
      <c r="G777" s="512" t="s">
        <v>2446</v>
      </c>
      <c r="H777" s="513">
        <v>82</v>
      </c>
      <c r="I777" s="512" t="s">
        <v>1323</v>
      </c>
      <c r="J777" s="513" t="s">
        <v>2564</v>
      </c>
      <c r="K777" s="512" t="s">
        <v>2437</v>
      </c>
      <c r="L777" s="512" t="s">
        <v>2565</v>
      </c>
      <c r="M777" s="512">
        <v>2</v>
      </c>
      <c r="N777" s="512" t="s">
        <v>2761</v>
      </c>
      <c r="O777" s="512" t="s">
        <v>5711</v>
      </c>
      <c r="P777" s="512" t="s">
        <v>2568</v>
      </c>
      <c r="Q777" s="512">
        <v>11350</v>
      </c>
      <c r="R777" s="514"/>
    </row>
    <row r="778" spans="1:18" x14ac:dyDescent="0.4">
      <c r="A778" s="512" t="s">
        <v>5712</v>
      </c>
      <c r="B778" s="512" t="s">
        <v>5713</v>
      </c>
      <c r="C778" s="512" t="s">
        <v>2098</v>
      </c>
      <c r="D778" s="512" t="s">
        <v>5714</v>
      </c>
      <c r="E778" s="512">
        <v>11</v>
      </c>
      <c r="F778" s="512" t="s">
        <v>2445</v>
      </c>
      <c r="G778" s="512" t="s">
        <v>2446</v>
      </c>
      <c r="H778" s="513">
        <v>82</v>
      </c>
      <c r="I778" s="512" t="s">
        <v>1323</v>
      </c>
      <c r="J778" s="513" t="s">
        <v>2505</v>
      </c>
      <c r="K778" s="512" t="s">
        <v>2437</v>
      </c>
      <c r="L778" s="512" t="s">
        <v>2448</v>
      </c>
      <c r="M778" s="512">
        <v>5</v>
      </c>
      <c r="N778" s="512" t="s">
        <v>2475</v>
      </c>
      <c r="O778" s="512" t="s">
        <v>5715</v>
      </c>
      <c r="P778" s="512" t="s">
        <v>2477</v>
      </c>
      <c r="Q778" s="512">
        <v>11352</v>
      </c>
      <c r="R778" s="514"/>
    </row>
    <row r="779" spans="1:18" x14ac:dyDescent="0.4">
      <c r="A779" s="512" t="s">
        <v>5716</v>
      </c>
      <c r="B779" s="512" t="s">
        <v>5717</v>
      </c>
      <c r="C779" s="512" t="s">
        <v>2099</v>
      </c>
      <c r="D779" s="512" t="s">
        <v>5718</v>
      </c>
      <c r="E779" s="512">
        <v>11</v>
      </c>
      <c r="F779" s="512" t="s">
        <v>2445</v>
      </c>
      <c r="G779" s="512" t="s">
        <v>2446</v>
      </c>
      <c r="H779" s="513">
        <v>82</v>
      </c>
      <c r="I779" s="512" t="s">
        <v>1323</v>
      </c>
      <c r="J779" s="513" t="s">
        <v>2505</v>
      </c>
      <c r="K779" s="512" t="s">
        <v>2437</v>
      </c>
      <c r="L779" s="512" t="s">
        <v>2448</v>
      </c>
      <c r="M779" s="512">
        <v>5</v>
      </c>
      <c r="N779" s="512" t="s">
        <v>2475</v>
      </c>
      <c r="O779" s="512" t="s">
        <v>5719</v>
      </c>
      <c r="P779" s="512" t="s">
        <v>2477</v>
      </c>
      <c r="Q779" s="512">
        <v>11353</v>
      </c>
      <c r="R779" s="514"/>
    </row>
    <row r="780" spans="1:18" x14ac:dyDescent="0.4">
      <c r="A780" s="512" t="s">
        <v>5720</v>
      </c>
      <c r="B780" s="512" t="s">
        <v>5721</v>
      </c>
      <c r="C780" s="512" t="s">
        <v>2100</v>
      </c>
      <c r="D780" s="512" t="s">
        <v>5722</v>
      </c>
      <c r="E780" s="512">
        <v>11</v>
      </c>
      <c r="F780" s="512" t="s">
        <v>2445</v>
      </c>
      <c r="G780" s="512" t="s">
        <v>2446</v>
      </c>
      <c r="H780" s="513">
        <v>82</v>
      </c>
      <c r="I780" s="512" t="s">
        <v>1323</v>
      </c>
      <c r="J780" s="513" t="s">
        <v>2505</v>
      </c>
      <c r="K780" s="512" t="s">
        <v>2426</v>
      </c>
      <c r="L780" s="512" t="s">
        <v>2448</v>
      </c>
      <c r="M780" s="512">
        <v>6</v>
      </c>
      <c r="N780" s="512" t="s">
        <v>2449</v>
      </c>
      <c r="O780" s="512" t="s">
        <v>5723</v>
      </c>
      <c r="P780" s="512" t="s">
        <v>2451</v>
      </c>
      <c r="Q780" s="512">
        <v>11354</v>
      </c>
      <c r="R780" s="514"/>
    </row>
    <row r="781" spans="1:18" x14ac:dyDescent="0.4">
      <c r="A781" s="512" t="s">
        <v>5724</v>
      </c>
      <c r="B781" s="512" t="s">
        <v>5725</v>
      </c>
      <c r="C781" s="512" t="s">
        <v>2101</v>
      </c>
      <c r="D781" s="512" t="s">
        <v>5726</v>
      </c>
      <c r="E781" s="512">
        <v>11</v>
      </c>
      <c r="F781" s="512" t="s">
        <v>2423</v>
      </c>
      <c r="G781" s="512" t="s">
        <v>2424</v>
      </c>
      <c r="H781" s="513">
        <v>83</v>
      </c>
      <c r="I781" s="512" t="s">
        <v>1324</v>
      </c>
      <c r="J781" s="513" t="s">
        <v>5727</v>
      </c>
      <c r="K781" s="512" t="s">
        <v>2437</v>
      </c>
      <c r="L781" s="512" t="s">
        <v>2427</v>
      </c>
      <c r="M781" s="512">
        <v>18</v>
      </c>
      <c r="N781" s="512" t="s">
        <v>2428</v>
      </c>
      <c r="O781" s="512" t="s">
        <v>5728</v>
      </c>
      <c r="P781" s="512" t="s">
        <v>2430</v>
      </c>
      <c r="Q781" s="512">
        <v>10741</v>
      </c>
      <c r="R781" s="514"/>
    </row>
    <row r="782" spans="1:18" x14ac:dyDescent="0.4">
      <c r="A782" s="512" t="s">
        <v>5729</v>
      </c>
      <c r="B782" s="512" t="s">
        <v>5730</v>
      </c>
      <c r="C782" s="512" t="s">
        <v>2102</v>
      </c>
      <c r="D782" s="512" t="s">
        <v>5731</v>
      </c>
      <c r="E782" s="512">
        <v>11</v>
      </c>
      <c r="F782" s="512" t="s">
        <v>2445</v>
      </c>
      <c r="G782" s="512" t="s">
        <v>2446</v>
      </c>
      <c r="H782" s="513">
        <v>83</v>
      </c>
      <c r="I782" s="512" t="s">
        <v>1324</v>
      </c>
      <c r="J782" s="513" t="s">
        <v>2469</v>
      </c>
      <c r="K782" s="512" t="s">
        <v>2437</v>
      </c>
      <c r="L782" s="512" t="s">
        <v>2498</v>
      </c>
      <c r="M782" s="512">
        <v>12</v>
      </c>
      <c r="N782" s="512" t="s">
        <v>2511</v>
      </c>
      <c r="O782" s="512" t="s">
        <v>5732</v>
      </c>
      <c r="P782" s="512" t="s">
        <v>2513</v>
      </c>
      <c r="Q782" s="512">
        <v>11355</v>
      </c>
      <c r="R782" s="514"/>
    </row>
    <row r="783" spans="1:18" x14ac:dyDescent="0.4">
      <c r="A783" s="512" t="s">
        <v>5733</v>
      </c>
      <c r="B783" s="512" t="s">
        <v>5734</v>
      </c>
      <c r="C783" s="512" t="s">
        <v>2103</v>
      </c>
      <c r="D783" s="512" t="s">
        <v>5735</v>
      </c>
      <c r="E783" s="512">
        <v>11</v>
      </c>
      <c r="F783" s="512" t="s">
        <v>2445</v>
      </c>
      <c r="G783" s="512" t="s">
        <v>2446</v>
      </c>
      <c r="H783" s="513">
        <v>83</v>
      </c>
      <c r="I783" s="512" t="s">
        <v>1324</v>
      </c>
      <c r="J783" s="513" t="s">
        <v>2487</v>
      </c>
      <c r="K783" s="512" t="s">
        <v>2437</v>
      </c>
      <c r="L783" s="512" t="s">
        <v>2456</v>
      </c>
      <c r="M783" s="512">
        <v>10</v>
      </c>
      <c r="N783" s="512" t="s">
        <v>2457</v>
      </c>
      <c r="O783" s="512" t="s">
        <v>5736</v>
      </c>
      <c r="P783" s="512" t="s">
        <v>2459</v>
      </c>
      <c r="Q783" s="512">
        <v>11356</v>
      </c>
      <c r="R783" s="514"/>
    </row>
    <row r="784" spans="1:18" x14ac:dyDescent="0.4">
      <c r="A784" s="512" t="s">
        <v>5737</v>
      </c>
      <c r="B784" s="512" t="s">
        <v>5738</v>
      </c>
      <c r="C784" s="512" t="s">
        <v>2109</v>
      </c>
      <c r="D784" s="512" t="s">
        <v>1326</v>
      </c>
      <c r="E784" s="512">
        <v>11</v>
      </c>
      <c r="F784" s="512" t="s">
        <v>2423</v>
      </c>
      <c r="G784" s="512" t="s">
        <v>2424</v>
      </c>
      <c r="H784" s="513">
        <v>84</v>
      </c>
      <c r="I784" s="512" t="s">
        <v>1326</v>
      </c>
      <c r="J784" s="513" t="s">
        <v>5739</v>
      </c>
      <c r="K784" s="512" t="s">
        <v>2426</v>
      </c>
      <c r="L784" s="512" t="s">
        <v>2427</v>
      </c>
      <c r="M784" s="512">
        <v>19</v>
      </c>
      <c r="N784" s="512" t="s">
        <v>2610</v>
      </c>
      <c r="O784" s="512" t="s">
        <v>5740</v>
      </c>
      <c r="P784" s="512" t="s">
        <v>2612</v>
      </c>
      <c r="Q784" s="512">
        <v>10681</v>
      </c>
      <c r="R784" s="514"/>
    </row>
    <row r="785" spans="1:18" x14ac:dyDescent="0.4">
      <c r="A785" s="512" t="s">
        <v>5741</v>
      </c>
      <c r="B785" s="512" t="s">
        <v>5742</v>
      </c>
      <c r="C785" s="512" t="s">
        <v>2110</v>
      </c>
      <c r="D785" s="512" t="s">
        <v>5743</v>
      </c>
      <c r="E785" s="512">
        <v>11</v>
      </c>
      <c r="F785" s="512" t="s">
        <v>2434</v>
      </c>
      <c r="G785" s="512" t="s">
        <v>2435</v>
      </c>
      <c r="H785" s="513">
        <v>84</v>
      </c>
      <c r="I785" s="512" t="s">
        <v>1326</v>
      </c>
      <c r="J785" s="513" t="s">
        <v>5744</v>
      </c>
      <c r="K785" s="512" t="s">
        <v>2426</v>
      </c>
      <c r="L785" s="512" t="s">
        <v>2438</v>
      </c>
      <c r="M785" s="512">
        <v>14</v>
      </c>
      <c r="N785" s="512" t="s">
        <v>2482</v>
      </c>
      <c r="O785" s="512" t="s">
        <v>5745</v>
      </c>
      <c r="P785" s="512" t="s">
        <v>3415</v>
      </c>
      <c r="Q785" s="512">
        <v>10742</v>
      </c>
      <c r="R785" s="514"/>
    </row>
    <row r="786" spans="1:18" x14ac:dyDescent="0.4">
      <c r="A786" s="512" t="s">
        <v>5746</v>
      </c>
      <c r="B786" s="512" t="s">
        <v>5747</v>
      </c>
      <c r="C786" s="512" t="s">
        <v>2111</v>
      </c>
      <c r="D786" s="512" t="s">
        <v>5748</v>
      </c>
      <c r="E786" s="512">
        <v>11</v>
      </c>
      <c r="F786" s="512" t="s">
        <v>2445</v>
      </c>
      <c r="G786" s="512" t="s">
        <v>2446</v>
      </c>
      <c r="H786" s="513">
        <v>84</v>
      </c>
      <c r="I786" s="512" t="s">
        <v>1326</v>
      </c>
      <c r="J786" s="513" t="s">
        <v>3177</v>
      </c>
      <c r="K786" s="512" t="s">
        <v>2426</v>
      </c>
      <c r="L786" s="512" t="s">
        <v>2498</v>
      </c>
      <c r="M786" s="512">
        <v>13</v>
      </c>
      <c r="N786" s="512" t="s">
        <v>2511</v>
      </c>
      <c r="O786" s="512" t="s">
        <v>5749</v>
      </c>
      <c r="P786" s="512" t="s">
        <v>2501</v>
      </c>
      <c r="Q786" s="512">
        <v>11357</v>
      </c>
      <c r="R786" s="514"/>
    </row>
    <row r="787" spans="1:18" x14ac:dyDescent="0.4">
      <c r="A787" s="512" t="s">
        <v>5750</v>
      </c>
      <c r="B787" s="512" t="s">
        <v>5751</v>
      </c>
      <c r="C787" s="512" t="s">
        <v>2112</v>
      </c>
      <c r="D787" s="512" t="s">
        <v>5752</v>
      </c>
      <c r="E787" s="512">
        <v>11</v>
      </c>
      <c r="F787" s="512" t="s">
        <v>2445</v>
      </c>
      <c r="G787" s="512" t="s">
        <v>2446</v>
      </c>
      <c r="H787" s="513">
        <v>84</v>
      </c>
      <c r="I787" s="512" t="s">
        <v>1326</v>
      </c>
      <c r="J787" s="513" t="s">
        <v>2505</v>
      </c>
      <c r="K787" s="512" t="s">
        <v>2426</v>
      </c>
      <c r="L787" s="512" t="s">
        <v>2448</v>
      </c>
      <c r="M787" s="512">
        <v>5</v>
      </c>
      <c r="N787" s="512" t="s">
        <v>2449</v>
      </c>
      <c r="O787" s="512" t="s">
        <v>5753</v>
      </c>
      <c r="P787" s="512" t="s">
        <v>2477</v>
      </c>
      <c r="Q787" s="512">
        <v>11358</v>
      </c>
      <c r="R787" s="514"/>
    </row>
    <row r="788" spans="1:18" x14ac:dyDescent="0.4">
      <c r="A788" s="512" t="s">
        <v>5754</v>
      </c>
      <c r="B788" s="512" t="s">
        <v>5755</v>
      </c>
      <c r="C788" s="512" t="s">
        <v>2128</v>
      </c>
      <c r="D788" s="512" t="s">
        <v>5756</v>
      </c>
      <c r="E788" s="512">
        <v>11</v>
      </c>
      <c r="F788" s="512" t="s">
        <v>2445</v>
      </c>
      <c r="G788" s="512" t="s">
        <v>2446</v>
      </c>
      <c r="H788" s="513">
        <v>84</v>
      </c>
      <c r="I788" s="512" t="s">
        <v>1326</v>
      </c>
      <c r="J788" s="513" t="s">
        <v>2492</v>
      </c>
      <c r="K788" s="512" t="s">
        <v>2426</v>
      </c>
      <c r="L788" s="512" t="s">
        <v>2448</v>
      </c>
      <c r="M788" s="512">
        <v>5</v>
      </c>
      <c r="N788" s="512" t="s">
        <v>3995</v>
      </c>
      <c r="O788" s="512" t="s">
        <v>5757</v>
      </c>
      <c r="P788" s="512" t="s">
        <v>2477</v>
      </c>
      <c r="Q788" s="512">
        <v>11359</v>
      </c>
      <c r="R788" s="514"/>
    </row>
    <row r="789" spans="1:18" x14ac:dyDescent="0.4">
      <c r="A789" s="512" t="s">
        <v>5758</v>
      </c>
      <c r="B789" s="512" t="s">
        <v>5759</v>
      </c>
      <c r="C789" s="512" t="s">
        <v>2113</v>
      </c>
      <c r="D789" s="512" t="s">
        <v>5760</v>
      </c>
      <c r="E789" s="512">
        <v>11</v>
      </c>
      <c r="F789" s="512" t="s">
        <v>2445</v>
      </c>
      <c r="G789" s="512" t="s">
        <v>2446</v>
      </c>
      <c r="H789" s="513">
        <v>84</v>
      </c>
      <c r="I789" s="512" t="s">
        <v>1326</v>
      </c>
      <c r="J789" s="513" t="s">
        <v>2487</v>
      </c>
      <c r="K789" s="512" t="s">
        <v>2426</v>
      </c>
      <c r="L789" s="512" t="s">
        <v>2498</v>
      </c>
      <c r="M789" s="512">
        <v>12</v>
      </c>
      <c r="N789" s="512" t="s">
        <v>2511</v>
      </c>
      <c r="O789" s="512" t="s">
        <v>5761</v>
      </c>
      <c r="P789" s="512" t="s">
        <v>2513</v>
      </c>
      <c r="Q789" s="512">
        <v>11360</v>
      </c>
      <c r="R789" s="514"/>
    </row>
    <row r="790" spans="1:18" x14ac:dyDescent="0.4">
      <c r="A790" s="512" t="s">
        <v>5762</v>
      </c>
      <c r="B790" s="512" t="s">
        <v>5763</v>
      </c>
      <c r="C790" s="512" t="s">
        <v>2114</v>
      </c>
      <c r="D790" s="512" t="s">
        <v>5764</v>
      </c>
      <c r="E790" s="512">
        <v>11</v>
      </c>
      <c r="F790" s="512" t="s">
        <v>2445</v>
      </c>
      <c r="G790" s="512" t="s">
        <v>2446</v>
      </c>
      <c r="H790" s="513">
        <v>84</v>
      </c>
      <c r="I790" s="512" t="s">
        <v>1326</v>
      </c>
      <c r="J790" s="513" t="s">
        <v>2505</v>
      </c>
      <c r="K790" s="512" t="s">
        <v>2426</v>
      </c>
      <c r="L790" s="512" t="s">
        <v>2448</v>
      </c>
      <c r="M790" s="512">
        <v>6</v>
      </c>
      <c r="N790" s="512" t="s">
        <v>2449</v>
      </c>
      <c r="O790" s="512" t="s">
        <v>5765</v>
      </c>
      <c r="P790" s="512" t="s">
        <v>2451</v>
      </c>
      <c r="Q790" s="512">
        <v>11361</v>
      </c>
      <c r="R790" s="514"/>
    </row>
    <row r="791" spans="1:18" x14ac:dyDescent="0.4">
      <c r="A791" s="512" t="s">
        <v>5766</v>
      </c>
      <c r="B791" s="512" t="s">
        <v>5767</v>
      </c>
      <c r="C791" s="512" t="s">
        <v>2115</v>
      </c>
      <c r="D791" s="512" t="s">
        <v>5768</v>
      </c>
      <c r="E791" s="512">
        <v>11</v>
      </c>
      <c r="F791" s="512" t="s">
        <v>2445</v>
      </c>
      <c r="G791" s="512" t="s">
        <v>2446</v>
      </c>
      <c r="H791" s="513">
        <v>84</v>
      </c>
      <c r="I791" s="512" t="s">
        <v>1326</v>
      </c>
      <c r="J791" s="513" t="s">
        <v>2505</v>
      </c>
      <c r="K791" s="512" t="s">
        <v>2426</v>
      </c>
      <c r="L791" s="512" t="s">
        <v>2448</v>
      </c>
      <c r="M791" s="512">
        <v>6</v>
      </c>
      <c r="N791" s="512" t="s">
        <v>2449</v>
      </c>
      <c r="O791" s="512" t="s">
        <v>5769</v>
      </c>
      <c r="P791" s="512" t="s">
        <v>2451</v>
      </c>
      <c r="Q791" s="512">
        <v>11362</v>
      </c>
      <c r="R791" s="514"/>
    </row>
    <row r="792" spans="1:18" x14ac:dyDescent="0.4">
      <c r="A792" s="512" t="s">
        <v>5770</v>
      </c>
      <c r="B792" s="512" t="s">
        <v>5771</v>
      </c>
      <c r="C792" s="512" t="s">
        <v>2116</v>
      </c>
      <c r="D792" s="512" t="s">
        <v>5772</v>
      </c>
      <c r="E792" s="512">
        <v>11</v>
      </c>
      <c r="F792" s="512" t="s">
        <v>2445</v>
      </c>
      <c r="G792" s="512" t="s">
        <v>2446</v>
      </c>
      <c r="H792" s="513">
        <v>84</v>
      </c>
      <c r="I792" s="512" t="s">
        <v>1326</v>
      </c>
      <c r="J792" s="513" t="s">
        <v>3144</v>
      </c>
      <c r="K792" s="512" t="s">
        <v>2426</v>
      </c>
      <c r="L792" s="512" t="s">
        <v>2565</v>
      </c>
      <c r="M792" s="512">
        <v>2</v>
      </c>
      <c r="N792" s="512" t="s">
        <v>2566</v>
      </c>
      <c r="O792" s="512" t="s">
        <v>5773</v>
      </c>
      <c r="P792" s="512" t="s">
        <v>2568</v>
      </c>
      <c r="Q792" s="512">
        <v>11363</v>
      </c>
      <c r="R792" s="514"/>
    </row>
    <row r="793" spans="1:18" x14ac:dyDescent="0.4">
      <c r="A793" s="512" t="s">
        <v>5774</v>
      </c>
      <c r="B793" s="512" t="s">
        <v>5775</v>
      </c>
      <c r="C793" s="512" t="s">
        <v>2117</v>
      </c>
      <c r="D793" s="512" t="s">
        <v>5776</v>
      </c>
      <c r="E793" s="512">
        <v>11</v>
      </c>
      <c r="F793" s="512" t="s">
        <v>2445</v>
      </c>
      <c r="G793" s="512" t="s">
        <v>2446</v>
      </c>
      <c r="H793" s="513">
        <v>84</v>
      </c>
      <c r="I793" s="512" t="s">
        <v>1326</v>
      </c>
      <c r="J793" s="513" t="s">
        <v>3448</v>
      </c>
      <c r="K793" s="512" t="s">
        <v>2426</v>
      </c>
      <c r="L793" s="512" t="s">
        <v>2448</v>
      </c>
      <c r="M793" s="512">
        <v>6</v>
      </c>
      <c r="N793" s="512" t="s">
        <v>2449</v>
      </c>
      <c r="O793" s="512" t="s">
        <v>5777</v>
      </c>
      <c r="P793" s="512" t="s">
        <v>2451</v>
      </c>
      <c r="Q793" s="512">
        <v>11364</v>
      </c>
      <c r="R793" s="514"/>
    </row>
    <row r="794" spans="1:18" x14ac:dyDescent="0.4">
      <c r="A794" s="512" t="s">
        <v>5778</v>
      </c>
      <c r="B794" s="512" t="s">
        <v>5779</v>
      </c>
      <c r="C794" s="512" t="s">
        <v>2118</v>
      </c>
      <c r="D794" s="512" t="s">
        <v>5780</v>
      </c>
      <c r="E794" s="512">
        <v>11</v>
      </c>
      <c r="F794" s="512" t="s">
        <v>2445</v>
      </c>
      <c r="G794" s="512" t="s">
        <v>2446</v>
      </c>
      <c r="H794" s="513">
        <v>84</v>
      </c>
      <c r="I794" s="512" t="s">
        <v>1326</v>
      </c>
      <c r="J794" s="513" t="s">
        <v>4461</v>
      </c>
      <c r="K794" s="512" t="s">
        <v>2426</v>
      </c>
      <c r="L794" s="512" t="s">
        <v>2448</v>
      </c>
      <c r="M794" s="512">
        <v>5</v>
      </c>
      <c r="N794" s="512" t="s">
        <v>2449</v>
      </c>
      <c r="O794" s="512" t="s">
        <v>5781</v>
      </c>
      <c r="P794" s="512" t="s">
        <v>2477</v>
      </c>
      <c r="Q794" s="512">
        <v>11365</v>
      </c>
      <c r="R794" s="514"/>
    </row>
    <row r="795" spans="1:18" x14ac:dyDescent="0.4">
      <c r="A795" s="512" t="s">
        <v>5782</v>
      </c>
      <c r="B795" s="512" t="s">
        <v>5783</v>
      </c>
      <c r="C795" s="512" t="s">
        <v>2119</v>
      </c>
      <c r="D795" s="512" t="s">
        <v>5784</v>
      </c>
      <c r="E795" s="512">
        <v>11</v>
      </c>
      <c r="F795" s="512" t="s">
        <v>2445</v>
      </c>
      <c r="G795" s="512" t="s">
        <v>2446</v>
      </c>
      <c r="H795" s="513">
        <v>84</v>
      </c>
      <c r="I795" s="512" t="s">
        <v>1326</v>
      </c>
      <c r="J795" s="513" t="s">
        <v>2463</v>
      </c>
      <c r="K795" s="512" t="s">
        <v>2426</v>
      </c>
      <c r="L795" s="512" t="s">
        <v>2498</v>
      </c>
      <c r="M795" s="512">
        <v>12</v>
      </c>
      <c r="N795" s="512" t="s">
        <v>2511</v>
      </c>
      <c r="O795" s="512" t="s">
        <v>5785</v>
      </c>
      <c r="P795" s="512" t="s">
        <v>2513</v>
      </c>
      <c r="Q795" s="512">
        <v>11366</v>
      </c>
      <c r="R795" s="514"/>
    </row>
    <row r="796" spans="1:18" x14ac:dyDescent="0.4">
      <c r="A796" s="512" t="s">
        <v>5786</v>
      </c>
      <c r="B796" s="512" t="s">
        <v>5787</v>
      </c>
      <c r="C796" s="512" t="s">
        <v>2120</v>
      </c>
      <c r="D796" s="512" t="s">
        <v>5788</v>
      </c>
      <c r="E796" s="512">
        <v>11</v>
      </c>
      <c r="F796" s="512" t="s">
        <v>2445</v>
      </c>
      <c r="G796" s="512" t="s">
        <v>2446</v>
      </c>
      <c r="H796" s="513">
        <v>84</v>
      </c>
      <c r="I796" s="512" t="s">
        <v>1326</v>
      </c>
      <c r="J796" s="513" t="s">
        <v>2505</v>
      </c>
      <c r="K796" s="512" t="s">
        <v>2437</v>
      </c>
      <c r="L796" s="512" t="s">
        <v>2448</v>
      </c>
      <c r="M796" s="512">
        <v>5</v>
      </c>
      <c r="N796" s="512" t="s">
        <v>2475</v>
      </c>
      <c r="O796" s="512" t="s">
        <v>5789</v>
      </c>
      <c r="P796" s="512" t="s">
        <v>2477</v>
      </c>
      <c r="Q796" s="512">
        <v>11367</v>
      </c>
      <c r="R796" s="514"/>
    </row>
    <row r="797" spans="1:18" x14ac:dyDescent="0.4">
      <c r="A797" s="512" t="s">
        <v>5790</v>
      </c>
      <c r="B797" s="512" t="s">
        <v>5791</v>
      </c>
      <c r="C797" s="512" t="s">
        <v>2121</v>
      </c>
      <c r="D797" s="512" t="s">
        <v>5792</v>
      </c>
      <c r="E797" s="512">
        <v>11</v>
      </c>
      <c r="F797" s="512" t="s">
        <v>2445</v>
      </c>
      <c r="G797" s="512" t="s">
        <v>2446</v>
      </c>
      <c r="H797" s="513">
        <v>84</v>
      </c>
      <c r="I797" s="512" t="s">
        <v>1326</v>
      </c>
      <c r="J797" s="513" t="s">
        <v>3048</v>
      </c>
      <c r="K797" s="512" t="s">
        <v>2426</v>
      </c>
      <c r="L797" s="512" t="s">
        <v>2448</v>
      </c>
      <c r="M797" s="512">
        <v>6</v>
      </c>
      <c r="N797" s="512" t="s">
        <v>2449</v>
      </c>
      <c r="O797" s="512" t="s">
        <v>5793</v>
      </c>
      <c r="P797" s="512" t="s">
        <v>2451</v>
      </c>
      <c r="Q797" s="512">
        <v>11368</v>
      </c>
      <c r="R797" s="514"/>
    </row>
    <row r="798" spans="1:18" x14ac:dyDescent="0.4">
      <c r="A798" s="512" t="s">
        <v>5794</v>
      </c>
      <c r="B798" s="512" t="s">
        <v>5795</v>
      </c>
      <c r="C798" s="512" t="s">
        <v>2122</v>
      </c>
      <c r="D798" s="512" t="s">
        <v>5796</v>
      </c>
      <c r="E798" s="512">
        <v>11</v>
      </c>
      <c r="F798" s="512" t="s">
        <v>2445</v>
      </c>
      <c r="G798" s="512" t="s">
        <v>2446</v>
      </c>
      <c r="H798" s="513">
        <v>84</v>
      </c>
      <c r="I798" s="512" t="s">
        <v>1326</v>
      </c>
      <c r="J798" s="513" t="s">
        <v>2463</v>
      </c>
      <c r="K798" s="512" t="s">
        <v>2426</v>
      </c>
      <c r="L798" s="512" t="s">
        <v>2448</v>
      </c>
      <c r="M798" s="512">
        <v>6</v>
      </c>
      <c r="N798" s="512" t="s">
        <v>2464</v>
      </c>
      <c r="O798" s="512" t="s">
        <v>5797</v>
      </c>
      <c r="P798" s="512" t="s">
        <v>2451</v>
      </c>
      <c r="Q798" s="512">
        <v>11369</v>
      </c>
      <c r="R798" s="514"/>
    </row>
    <row r="799" spans="1:18" x14ac:dyDescent="0.4">
      <c r="A799" s="512" t="s">
        <v>5798</v>
      </c>
      <c r="B799" s="512" t="s">
        <v>5799</v>
      </c>
      <c r="C799" s="512" t="s">
        <v>2123</v>
      </c>
      <c r="D799" s="512" t="s">
        <v>5800</v>
      </c>
      <c r="E799" s="512">
        <v>11</v>
      </c>
      <c r="F799" s="512" t="s">
        <v>2445</v>
      </c>
      <c r="G799" s="512" t="s">
        <v>2446</v>
      </c>
      <c r="H799" s="513">
        <v>84</v>
      </c>
      <c r="I799" s="512" t="s">
        <v>1326</v>
      </c>
      <c r="J799" s="513" t="s">
        <v>4807</v>
      </c>
      <c r="K799" s="512" t="s">
        <v>2426</v>
      </c>
      <c r="L799" s="512" t="s">
        <v>2448</v>
      </c>
      <c r="M799" s="512">
        <v>6</v>
      </c>
      <c r="N799" s="512" t="s">
        <v>3019</v>
      </c>
      <c r="O799" s="512" t="s">
        <v>5801</v>
      </c>
      <c r="P799" s="512" t="s">
        <v>2451</v>
      </c>
      <c r="Q799" s="512">
        <v>11370</v>
      </c>
      <c r="R799" s="514"/>
    </row>
    <row r="800" spans="1:18" x14ac:dyDescent="0.4">
      <c r="A800" s="512" t="s">
        <v>5802</v>
      </c>
      <c r="B800" s="512" t="s">
        <v>5803</v>
      </c>
      <c r="C800" s="512" t="s">
        <v>2124</v>
      </c>
      <c r="D800" s="512" t="s">
        <v>5804</v>
      </c>
      <c r="E800" s="512">
        <v>11</v>
      </c>
      <c r="F800" s="512" t="s">
        <v>2445</v>
      </c>
      <c r="G800" s="512" t="s">
        <v>2446</v>
      </c>
      <c r="H800" s="513">
        <v>84</v>
      </c>
      <c r="I800" s="512" t="s">
        <v>1326</v>
      </c>
      <c r="J800" s="513" t="s">
        <v>2505</v>
      </c>
      <c r="K800" s="512" t="s">
        <v>2426</v>
      </c>
      <c r="L800" s="512" t="s">
        <v>2448</v>
      </c>
      <c r="M800" s="512">
        <v>5</v>
      </c>
      <c r="N800" s="512" t="s">
        <v>2475</v>
      </c>
      <c r="O800" s="512" t="s">
        <v>5805</v>
      </c>
      <c r="P800" s="512" t="s">
        <v>2477</v>
      </c>
      <c r="Q800" s="512">
        <v>11371</v>
      </c>
      <c r="R800" s="514"/>
    </row>
    <row r="801" spans="1:18" x14ac:dyDescent="0.4">
      <c r="A801" s="512" t="s">
        <v>5806</v>
      </c>
      <c r="B801" s="512" t="s">
        <v>5807</v>
      </c>
      <c r="C801" s="512" t="s">
        <v>2125</v>
      </c>
      <c r="D801" s="512" t="s">
        <v>5808</v>
      </c>
      <c r="E801" s="512">
        <v>11</v>
      </c>
      <c r="F801" s="512" t="s">
        <v>2445</v>
      </c>
      <c r="G801" s="512" t="s">
        <v>2446</v>
      </c>
      <c r="H801" s="513">
        <v>84</v>
      </c>
      <c r="I801" s="512" t="s">
        <v>1326</v>
      </c>
      <c r="J801" s="513" t="s">
        <v>5809</v>
      </c>
      <c r="K801" s="512" t="s">
        <v>2426</v>
      </c>
      <c r="L801" s="512" t="s">
        <v>2498</v>
      </c>
      <c r="M801" s="512">
        <v>13</v>
      </c>
      <c r="N801" s="512" t="s">
        <v>2499</v>
      </c>
      <c r="O801" s="512" t="s">
        <v>5810</v>
      </c>
      <c r="P801" s="512" t="s">
        <v>2501</v>
      </c>
      <c r="Q801" s="512">
        <v>11459</v>
      </c>
      <c r="R801" s="514"/>
    </row>
    <row r="802" spans="1:18" x14ac:dyDescent="0.4">
      <c r="A802" s="512" t="s">
        <v>5811</v>
      </c>
      <c r="B802" s="512" t="s">
        <v>5812</v>
      </c>
      <c r="C802" s="512" t="s">
        <v>2126</v>
      </c>
      <c r="D802" s="512" t="s">
        <v>5813</v>
      </c>
      <c r="E802" s="512">
        <v>11</v>
      </c>
      <c r="F802" s="512" t="s">
        <v>2445</v>
      </c>
      <c r="G802" s="512" t="s">
        <v>2446</v>
      </c>
      <c r="H802" s="513">
        <v>84</v>
      </c>
      <c r="I802" s="512" t="s">
        <v>1326</v>
      </c>
      <c r="J802" s="513" t="s">
        <v>2505</v>
      </c>
      <c r="K802" s="512" t="s">
        <v>2426</v>
      </c>
      <c r="L802" s="512" t="s">
        <v>2448</v>
      </c>
      <c r="M802" s="512">
        <v>5</v>
      </c>
      <c r="N802" s="512" t="s">
        <v>2475</v>
      </c>
      <c r="O802" s="512" t="s">
        <v>5814</v>
      </c>
      <c r="P802" s="512" t="s">
        <v>2477</v>
      </c>
      <c r="Q802" s="512">
        <v>11654</v>
      </c>
      <c r="R802" s="514"/>
    </row>
    <row r="803" spans="1:18" x14ac:dyDescent="0.4">
      <c r="A803" s="512" t="s">
        <v>5815</v>
      </c>
      <c r="B803" s="512" t="s">
        <v>5816</v>
      </c>
      <c r="C803" s="512" t="s">
        <v>2127</v>
      </c>
      <c r="D803" s="512" t="s">
        <v>5817</v>
      </c>
      <c r="E803" s="512">
        <v>11</v>
      </c>
      <c r="F803" s="512" t="s">
        <v>2445</v>
      </c>
      <c r="G803" s="512" t="s">
        <v>2446</v>
      </c>
      <c r="H803" s="513">
        <v>84</v>
      </c>
      <c r="I803" s="512" t="s">
        <v>1326</v>
      </c>
      <c r="J803" s="513" t="s">
        <v>3073</v>
      </c>
      <c r="K803" s="512" t="s">
        <v>2426</v>
      </c>
      <c r="L803" s="512" t="s">
        <v>2498</v>
      </c>
      <c r="M803" s="512">
        <v>12</v>
      </c>
      <c r="N803" s="512" t="s">
        <v>2511</v>
      </c>
      <c r="O803" s="512" t="s">
        <v>5818</v>
      </c>
      <c r="P803" s="512" t="s">
        <v>2513</v>
      </c>
      <c r="Q803" s="512">
        <v>14138</v>
      </c>
      <c r="R803" s="514"/>
    </row>
    <row r="804" spans="1:18" x14ac:dyDescent="0.4">
      <c r="A804" s="512" t="s">
        <v>5819</v>
      </c>
      <c r="B804" s="512" t="s">
        <v>5820</v>
      </c>
      <c r="C804" s="512" t="s">
        <v>2104</v>
      </c>
      <c r="D804" s="512" t="s">
        <v>1325</v>
      </c>
      <c r="E804" s="512">
        <v>11</v>
      </c>
      <c r="F804" s="512" t="s">
        <v>2434</v>
      </c>
      <c r="G804" s="512" t="s">
        <v>2435</v>
      </c>
      <c r="H804" s="513">
        <v>85</v>
      </c>
      <c r="I804" s="512" t="s">
        <v>1325</v>
      </c>
      <c r="J804" s="513" t="s">
        <v>5821</v>
      </c>
      <c r="K804" s="512" t="s">
        <v>2426</v>
      </c>
      <c r="L804" s="512" t="s">
        <v>2426</v>
      </c>
      <c r="M804" s="512">
        <v>16</v>
      </c>
      <c r="N804" s="512" t="s">
        <v>2889</v>
      </c>
      <c r="O804" s="512" t="s">
        <v>5822</v>
      </c>
      <c r="P804" s="512" t="s">
        <v>2767</v>
      </c>
      <c r="Q804" s="512">
        <v>10743</v>
      </c>
      <c r="R804" s="514"/>
    </row>
    <row r="805" spans="1:18" x14ac:dyDescent="0.4">
      <c r="A805" s="512" t="s">
        <v>5823</v>
      </c>
      <c r="B805" s="512" t="s">
        <v>5824</v>
      </c>
      <c r="C805" s="512" t="s">
        <v>2105</v>
      </c>
      <c r="D805" s="512" t="s">
        <v>5825</v>
      </c>
      <c r="E805" s="512">
        <v>11</v>
      </c>
      <c r="F805" s="512" t="s">
        <v>2445</v>
      </c>
      <c r="G805" s="512" t="s">
        <v>2446</v>
      </c>
      <c r="H805" s="513">
        <v>85</v>
      </c>
      <c r="I805" s="512" t="s">
        <v>1325</v>
      </c>
      <c r="J805" s="513" t="s">
        <v>3461</v>
      </c>
      <c r="K805" s="512" t="s">
        <v>2426</v>
      </c>
      <c r="L805" s="512" t="s">
        <v>2565</v>
      </c>
      <c r="M805" s="512">
        <v>2</v>
      </c>
      <c r="N805" s="512" t="s">
        <v>2566</v>
      </c>
      <c r="O805" s="512" t="s">
        <v>5826</v>
      </c>
      <c r="P805" s="512" t="s">
        <v>2568</v>
      </c>
      <c r="Q805" s="512">
        <v>11323</v>
      </c>
      <c r="R805" s="514"/>
    </row>
    <row r="806" spans="1:18" x14ac:dyDescent="0.4">
      <c r="A806" s="512" t="s">
        <v>5827</v>
      </c>
      <c r="B806" s="512" t="s">
        <v>5828</v>
      </c>
      <c r="C806" s="512" t="s">
        <v>2106</v>
      </c>
      <c r="D806" s="512" t="s">
        <v>5829</v>
      </c>
      <c r="E806" s="512">
        <v>11</v>
      </c>
      <c r="F806" s="512" t="s">
        <v>2445</v>
      </c>
      <c r="G806" s="512" t="s">
        <v>2446</v>
      </c>
      <c r="H806" s="513">
        <v>85</v>
      </c>
      <c r="I806" s="512" t="s">
        <v>1325</v>
      </c>
      <c r="J806" s="513" t="s">
        <v>2505</v>
      </c>
      <c r="K806" s="512" t="s">
        <v>2426</v>
      </c>
      <c r="L806" s="512" t="s">
        <v>2448</v>
      </c>
      <c r="M806" s="512">
        <v>5</v>
      </c>
      <c r="N806" s="512" t="s">
        <v>2475</v>
      </c>
      <c r="O806" s="512" t="s">
        <v>5830</v>
      </c>
      <c r="P806" s="512" t="s">
        <v>2477</v>
      </c>
      <c r="Q806" s="512">
        <v>11372</v>
      </c>
      <c r="R806" s="514"/>
    </row>
    <row r="807" spans="1:18" x14ac:dyDescent="0.4">
      <c r="A807" s="512" t="s">
        <v>5831</v>
      </c>
      <c r="B807" s="512" t="s">
        <v>5832</v>
      </c>
      <c r="C807" s="512" t="s">
        <v>2107</v>
      </c>
      <c r="D807" s="512" t="s">
        <v>5833</v>
      </c>
      <c r="E807" s="512">
        <v>11</v>
      </c>
      <c r="F807" s="512" t="s">
        <v>2445</v>
      </c>
      <c r="G807" s="512" t="s">
        <v>2446</v>
      </c>
      <c r="H807" s="513">
        <v>85</v>
      </c>
      <c r="I807" s="512" t="s">
        <v>1325</v>
      </c>
      <c r="J807" s="513" t="s">
        <v>2850</v>
      </c>
      <c r="K807" s="512" t="s">
        <v>2426</v>
      </c>
      <c r="L807" s="512" t="s">
        <v>2448</v>
      </c>
      <c r="M807" s="512">
        <v>6</v>
      </c>
      <c r="N807" s="512" t="s">
        <v>2449</v>
      </c>
      <c r="O807" s="512" t="s">
        <v>5834</v>
      </c>
      <c r="P807" s="512" t="s">
        <v>2451</v>
      </c>
      <c r="Q807" s="512">
        <v>11373</v>
      </c>
      <c r="R807" s="514"/>
    </row>
    <row r="808" spans="1:18" x14ac:dyDescent="0.4">
      <c r="A808" s="512" t="s">
        <v>5835</v>
      </c>
      <c r="B808" s="512" t="s">
        <v>5836</v>
      </c>
      <c r="C808" s="512" t="s">
        <v>2108</v>
      </c>
      <c r="D808" s="512" t="s">
        <v>5837</v>
      </c>
      <c r="E808" s="512">
        <v>11</v>
      </c>
      <c r="F808" s="512" t="s">
        <v>2445</v>
      </c>
      <c r="G808" s="512" t="s">
        <v>2446</v>
      </c>
      <c r="H808" s="513">
        <v>85</v>
      </c>
      <c r="I808" s="512" t="s">
        <v>1325</v>
      </c>
      <c r="J808" s="513" t="s">
        <v>3606</v>
      </c>
      <c r="K808" s="512" t="s">
        <v>2426</v>
      </c>
      <c r="L808" s="512" t="s">
        <v>2565</v>
      </c>
      <c r="M808" s="512">
        <v>2</v>
      </c>
      <c r="N808" s="512" t="s">
        <v>2566</v>
      </c>
      <c r="O808" s="512" t="s">
        <v>5838</v>
      </c>
      <c r="P808" s="512" t="s">
        <v>2568</v>
      </c>
      <c r="Q808" s="512">
        <v>11374</v>
      </c>
      <c r="R808" s="514"/>
    </row>
    <row r="809" spans="1:18" x14ac:dyDescent="0.4">
      <c r="A809" s="512" t="s">
        <v>5839</v>
      </c>
      <c r="B809" s="512" t="s">
        <v>5840</v>
      </c>
      <c r="C809" s="512" t="s">
        <v>2063</v>
      </c>
      <c r="D809" s="512" t="s">
        <v>5841</v>
      </c>
      <c r="E809" s="512">
        <v>11</v>
      </c>
      <c r="F809" s="512" t="s">
        <v>2434</v>
      </c>
      <c r="G809" s="512" t="s">
        <v>2435</v>
      </c>
      <c r="H809" s="513">
        <v>86</v>
      </c>
      <c r="I809" s="512" t="s">
        <v>1321</v>
      </c>
      <c r="J809" s="513" t="s">
        <v>3077</v>
      </c>
      <c r="K809" s="512" t="s">
        <v>2437</v>
      </c>
      <c r="L809" s="512" t="s">
        <v>2426</v>
      </c>
      <c r="M809" s="512">
        <v>17</v>
      </c>
      <c r="N809" s="512" t="s">
        <v>2572</v>
      </c>
      <c r="O809" s="512" t="s">
        <v>5842</v>
      </c>
      <c r="P809" s="512" t="s">
        <v>2574</v>
      </c>
      <c r="Q809" s="512">
        <v>10744</v>
      </c>
      <c r="R809" s="514"/>
    </row>
    <row r="810" spans="1:18" x14ac:dyDescent="0.4">
      <c r="A810" s="512" t="s">
        <v>5843</v>
      </c>
      <c r="B810" s="512" t="s">
        <v>5844</v>
      </c>
      <c r="C810" s="512" t="s">
        <v>2064</v>
      </c>
      <c r="D810" s="512" t="s">
        <v>5845</v>
      </c>
      <c r="E810" s="512">
        <v>11</v>
      </c>
      <c r="F810" s="512" t="s">
        <v>2445</v>
      </c>
      <c r="G810" s="512" t="s">
        <v>2446</v>
      </c>
      <c r="H810" s="513">
        <v>86</v>
      </c>
      <c r="I810" s="512" t="s">
        <v>1321</v>
      </c>
      <c r="J810" s="513" t="s">
        <v>3109</v>
      </c>
      <c r="K810" s="512" t="s">
        <v>2437</v>
      </c>
      <c r="L810" s="512" t="s">
        <v>2565</v>
      </c>
      <c r="M810" s="512">
        <v>2</v>
      </c>
      <c r="N810" s="512" t="s">
        <v>2761</v>
      </c>
      <c r="O810" s="512" t="s">
        <v>5846</v>
      </c>
      <c r="P810" s="512" t="s">
        <v>2568</v>
      </c>
      <c r="Q810" s="512">
        <v>11375</v>
      </c>
      <c r="R810" s="514"/>
    </row>
    <row r="811" spans="1:18" x14ac:dyDescent="0.4">
      <c r="A811" s="512" t="s">
        <v>5847</v>
      </c>
      <c r="B811" s="512" t="s">
        <v>5848</v>
      </c>
      <c r="C811" s="512" t="s">
        <v>2065</v>
      </c>
      <c r="D811" s="512" t="s">
        <v>5849</v>
      </c>
      <c r="E811" s="512">
        <v>11</v>
      </c>
      <c r="F811" s="512" t="s">
        <v>2445</v>
      </c>
      <c r="G811" s="512" t="s">
        <v>2446</v>
      </c>
      <c r="H811" s="513">
        <v>86</v>
      </c>
      <c r="I811" s="512" t="s">
        <v>1321</v>
      </c>
      <c r="J811" s="513" t="s">
        <v>2811</v>
      </c>
      <c r="K811" s="512" t="s">
        <v>2437</v>
      </c>
      <c r="L811" s="512" t="s">
        <v>2448</v>
      </c>
      <c r="M811" s="512">
        <v>7</v>
      </c>
      <c r="N811" s="512" t="s">
        <v>2464</v>
      </c>
      <c r="O811" s="512" t="s">
        <v>5850</v>
      </c>
      <c r="P811" s="512" t="s">
        <v>2841</v>
      </c>
      <c r="Q811" s="512">
        <v>11376</v>
      </c>
      <c r="R811" s="514"/>
    </row>
    <row r="812" spans="1:18" x14ac:dyDescent="0.4">
      <c r="A812" s="512" t="s">
        <v>5851</v>
      </c>
      <c r="B812" s="512" t="s">
        <v>5852</v>
      </c>
      <c r="C812" s="512" t="s">
        <v>2066</v>
      </c>
      <c r="D812" s="512" t="s">
        <v>5853</v>
      </c>
      <c r="E812" s="512">
        <v>11</v>
      </c>
      <c r="F812" s="512" t="s">
        <v>2445</v>
      </c>
      <c r="G812" s="512" t="s">
        <v>2446</v>
      </c>
      <c r="H812" s="513">
        <v>86</v>
      </c>
      <c r="I812" s="512" t="s">
        <v>1321</v>
      </c>
      <c r="J812" s="513" t="s">
        <v>2845</v>
      </c>
      <c r="K812" s="512" t="s">
        <v>2437</v>
      </c>
      <c r="L812" s="512" t="s">
        <v>2448</v>
      </c>
      <c r="M812" s="512">
        <v>5</v>
      </c>
      <c r="N812" s="512" t="s">
        <v>2449</v>
      </c>
      <c r="O812" s="512" t="s">
        <v>5854</v>
      </c>
      <c r="P812" s="512" t="s">
        <v>2477</v>
      </c>
      <c r="Q812" s="512">
        <v>11377</v>
      </c>
      <c r="R812" s="514"/>
    </row>
    <row r="813" spans="1:18" x14ac:dyDescent="0.4">
      <c r="A813" s="512" t="s">
        <v>5855</v>
      </c>
      <c r="B813" s="512" t="s">
        <v>5856</v>
      </c>
      <c r="C813" s="512" t="s">
        <v>2067</v>
      </c>
      <c r="D813" s="512" t="s">
        <v>5857</v>
      </c>
      <c r="E813" s="512">
        <v>11</v>
      </c>
      <c r="F813" s="512" t="s">
        <v>2445</v>
      </c>
      <c r="G813" s="512" t="s">
        <v>2446</v>
      </c>
      <c r="H813" s="513">
        <v>86</v>
      </c>
      <c r="I813" s="512" t="s">
        <v>1321</v>
      </c>
      <c r="J813" s="513" t="s">
        <v>2505</v>
      </c>
      <c r="K813" s="512" t="s">
        <v>2437</v>
      </c>
      <c r="L813" s="512" t="s">
        <v>2565</v>
      </c>
      <c r="M813" s="512">
        <v>3</v>
      </c>
      <c r="N813" s="512" t="s">
        <v>2761</v>
      </c>
      <c r="O813" s="512" t="s">
        <v>5858</v>
      </c>
      <c r="P813" s="512" t="s">
        <v>3153</v>
      </c>
      <c r="Q813" s="512">
        <v>11378</v>
      </c>
      <c r="R813" s="514"/>
    </row>
    <row r="814" spans="1:18" x14ac:dyDescent="0.4">
      <c r="A814" s="512" t="s">
        <v>5859</v>
      </c>
      <c r="B814" s="512" t="s">
        <v>5860</v>
      </c>
      <c r="C814" s="512" t="s">
        <v>2068</v>
      </c>
      <c r="D814" s="512" t="s">
        <v>5861</v>
      </c>
      <c r="E814" s="512">
        <v>11</v>
      </c>
      <c r="F814" s="512" t="s">
        <v>2445</v>
      </c>
      <c r="G814" s="512" t="s">
        <v>2446</v>
      </c>
      <c r="H814" s="513">
        <v>86</v>
      </c>
      <c r="I814" s="512" t="s">
        <v>1321</v>
      </c>
      <c r="J814" s="513" t="s">
        <v>5744</v>
      </c>
      <c r="K814" s="512" t="s">
        <v>2437</v>
      </c>
      <c r="L814" s="512" t="s">
        <v>2498</v>
      </c>
      <c r="M814" s="512">
        <v>13</v>
      </c>
      <c r="N814" s="512" t="s">
        <v>2499</v>
      </c>
      <c r="O814" s="512" t="s">
        <v>5862</v>
      </c>
      <c r="P814" s="512" t="s">
        <v>2501</v>
      </c>
      <c r="Q814" s="512">
        <v>11379</v>
      </c>
      <c r="R814" s="514"/>
    </row>
    <row r="815" spans="1:18" x14ac:dyDescent="0.4">
      <c r="A815" s="512" t="s">
        <v>5863</v>
      </c>
      <c r="B815" s="512" t="s">
        <v>5864</v>
      </c>
      <c r="C815" s="512" t="s">
        <v>2069</v>
      </c>
      <c r="D815" s="512" t="s">
        <v>5865</v>
      </c>
      <c r="E815" s="512">
        <v>11</v>
      </c>
      <c r="F815" s="512" t="s">
        <v>2445</v>
      </c>
      <c r="G815" s="512" t="s">
        <v>2446</v>
      </c>
      <c r="H815" s="513">
        <v>86</v>
      </c>
      <c r="I815" s="512" t="s">
        <v>1321</v>
      </c>
      <c r="J815" s="513" t="s">
        <v>3975</v>
      </c>
      <c r="K815" s="512" t="s">
        <v>2437</v>
      </c>
      <c r="L815" s="512" t="s">
        <v>2565</v>
      </c>
      <c r="M815" s="512">
        <v>3</v>
      </c>
      <c r="N815" s="512" t="s">
        <v>2761</v>
      </c>
      <c r="O815" s="512" t="s">
        <v>5866</v>
      </c>
      <c r="P815" s="512" t="s">
        <v>3153</v>
      </c>
      <c r="Q815" s="512">
        <v>11380</v>
      </c>
      <c r="R815" s="514"/>
    </row>
    <row r="816" spans="1:18" x14ac:dyDescent="0.4">
      <c r="A816" s="512" t="s">
        <v>5867</v>
      </c>
      <c r="B816" s="512" t="s">
        <v>5868</v>
      </c>
      <c r="C816" s="512" t="s">
        <v>2070</v>
      </c>
      <c r="D816" s="512" t="s">
        <v>5869</v>
      </c>
      <c r="E816" s="512">
        <v>11</v>
      </c>
      <c r="F816" s="512" t="s">
        <v>2445</v>
      </c>
      <c r="G816" s="512" t="s">
        <v>2446</v>
      </c>
      <c r="H816" s="513">
        <v>86</v>
      </c>
      <c r="I816" s="512" t="s">
        <v>1321</v>
      </c>
      <c r="J816" s="513" t="s">
        <v>3534</v>
      </c>
      <c r="K816" s="512" t="s">
        <v>2437</v>
      </c>
      <c r="L816" s="512" t="s">
        <v>2448</v>
      </c>
      <c r="M816" s="512">
        <v>5</v>
      </c>
      <c r="N816" s="512" t="s">
        <v>2475</v>
      </c>
      <c r="O816" s="512" t="s">
        <v>5870</v>
      </c>
      <c r="P816" s="512" t="s">
        <v>2477</v>
      </c>
      <c r="Q816" s="512">
        <v>11381</v>
      </c>
      <c r="R816" s="514"/>
    </row>
    <row r="817" spans="1:18" x14ac:dyDescent="0.4">
      <c r="A817" s="512" t="s">
        <v>5871</v>
      </c>
      <c r="B817" s="512" t="s">
        <v>5872</v>
      </c>
      <c r="C817" s="512" t="s">
        <v>2071</v>
      </c>
      <c r="D817" s="512" t="s">
        <v>5873</v>
      </c>
      <c r="E817" s="512">
        <v>11</v>
      </c>
      <c r="F817" s="512" t="s">
        <v>2445</v>
      </c>
      <c r="G817" s="512" t="s">
        <v>2446</v>
      </c>
      <c r="H817" s="513">
        <v>86</v>
      </c>
      <c r="I817" s="512" t="s">
        <v>1321</v>
      </c>
      <c r="J817" s="513" t="s">
        <v>3448</v>
      </c>
      <c r="K817" s="512" t="s">
        <v>2437</v>
      </c>
      <c r="L817" s="512" t="s">
        <v>2448</v>
      </c>
      <c r="M817" s="512">
        <v>5</v>
      </c>
      <c r="N817" s="512" t="s">
        <v>2475</v>
      </c>
      <c r="O817" s="512" t="s">
        <v>5874</v>
      </c>
      <c r="P817" s="512" t="s">
        <v>2477</v>
      </c>
      <c r="Q817" s="512">
        <v>11382</v>
      </c>
      <c r="R817" s="514"/>
    </row>
    <row r="818" spans="1:18" x14ac:dyDescent="0.4">
      <c r="A818" s="512" t="s">
        <v>5875</v>
      </c>
      <c r="B818" s="512" t="s">
        <v>5876</v>
      </c>
      <c r="C818" s="512" t="s">
        <v>2072</v>
      </c>
      <c r="D818" s="512" t="s">
        <v>5877</v>
      </c>
      <c r="E818" s="512">
        <v>11</v>
      </c>
      <c r="F818" s="512" t="s">
        <v>2445</v>
      </c>
      <c r="G818" s="512" t="s">
        <v>2446</v>
      </c>
      <c r="H818" s="513">
        <v>86</v>
      </c>
      <c r="I818" s="512" t="s">
        <v>1321</v>
      </c>
      <c r="J818" s="513" t="s">
        <v>2487</v>
      </c>
      <c r="K818" s="512" t="s">
        <v>2437</v>
      </c>
      <c r="L818" s="512" t="s">
        <v>2448</v>
      </c>
      <c r="M818" s="512">
        <v>7</v>
      </c>
      <c r="N818" s="512" t="s">
        <v>2464</v>
      </c>
      <c r="O818" s="512" t="s">
        <v>5878</v>
      </c>
      <c r="P818" s="512" t="s">
        <v>2841</v>
      </c>
      <c r="Q818" s="512">
        <v>11383</v>
      </c>
      <c r="R818" s="514"/>
    </row>
    <row r="819" spans="1:18" x14ac:dyDescent="0.4">
      <c r="A819" s="512" t="s">
        <v>5879</v>
      </c>
      <c r="B819" s="512" t="s">
        <v>5880</v>
      </c>
      <c r="C819" s="512" t="s">
        <v>2073</v>
      </c>
      <c r="D819" s="512" t="s">
        <v>5881</v>
      </c>
      <c r="E819" s="512">
        <v>11</v>
      </c>
      <c r="F819" s="512" t="s">
        <v>2445</v>
      </c>
      <c r="G819" s="512" t="s">
        <v>2446</v>
      </c>
      <c r="H819" s="513">
        <v>86</v>
      </c>
      <c r="I819" s="512" t="s">
        <v>1321</v>
      </c>
      <c r="J819" s="513" t="s">
        <v>2505</v>
      </c>
      <c r="K819" s="512" t="s">
        <v>2437</v>
      </c>
      <c r="L819" s="512" t="s">
        <v>2565</v>
      </c>
      <c r="M819" s="512">
        <v>3</v>
      </c>
      <c r="N819" s="512" t="s">
        <v>2761</v>
      </c>
      <c r="O819" s="512" t="s">
        <v>5882</v>
      </c>
      <c r="P819" s="512" t="s">
        <v>3153</v>
      </c>
      <c r="Q819" s="512">
        <v>11385</v>
      </c>
      <c r="R819" s="514"/>
    </row>
    <row r="820" spans="1:18" x14ac:dyDescent="0.4">
      <c r="A820" s="512" t="s">
        <v>5883</v>
      </c>
      <c r="B820" s="512" t="s">
        <v>5884</v>
      </c>
      <c r="C820" s="512" t="s">
        <v>2183</v>
      </c>
      <c r="D820" s="512" t="s">
        <v>5885</v>
      </c>
      <c r="E820" s="512">
        <v>12</v>
      </c>
      <c r="F820" s="512" t="s">
        <v>2423</v>
      </c>
      <c r="G820" s="512" t="s">
        <v>2424</v>
      </c>
      <c r="H820" s="513">
        <v>90</v>
      </c>
      <c r="I820" s="512" t="s">
        <v>1332</v>
      </c>
      <c r="J820" s="513" t="s">
        <v>5886</v>
      </c>
      <c r="K820" s="512" t="s">
        <v>2426</v>
      </c>
      <c r="L820" s="512" t="s">
        <v>2427</v>
      </c>
      <c r="M820" s="512">
        <v>18</v>
      </c>
      <c r="N820" s="512" t="s">
        <v>2428</v>
      </c>
      <c r="O820" s="512" t="s">
        <v>5887</v>
      </c>
      <c r="P820" s="512" t="s">
        <v>2430</v>
      </c>
      <c r="Q820" s="512">
        <v>10682</v>
      </c>
      <c r="R820" s="514"/>
    </row>
    <row r="821" spans="1:18" x14ac:dyDescent="0.4">
      <c r="A821" s="512" t="s">
        <v>5888</v>
      </c>
      <c r="B821" s="512" t="s">
        <v>5889</v>
      </c>
      <c r="C821" s="512" t="s">
        <v>2184</v>
      </c>
      <c r="D821" s="512" t="s">
        <v>1332</v>
      </c>
      <c r="E821" s="512">
        <v>12</v>
      </c>
      <c r="F821" s="512" t="s">
        <v>2434</v>
      </c>
      <c r="G821" s="512" t="s">
        <v>2435</v>
      </c>
      <c r="H821" s="513">
        <v>90</v>
      </c>
      <c r="I821" s="512" t="s">
        <v>1332</v>
      </c>
      <c r="J821" s="513" t="s">
        <v>5890</v>
      </c>
      <c r="K821" s="512" t="s">
        <v>2426</v>
      </c>
      <c r="L821" s="512" t="s">
        <v>2426</v>
      </c>
      <c r="M821" s="512">
        <v>17</v>
      </c>
      <c r="N821" s="512" t="s">
        <v>2572</v>
      </c>
      <c r="O821" s="512" t="s">
        <v>5891</v>
      </c>
      <c r="P821" s="512" t="s">
        <v>2574</v>
      </c>
      <c r="Q821" s="512">
        <v>10745</v>
      </c>
      <c r="R821" s="514"/>
    </row>
    <row r="822" spans="1:18" x14ac:dyDescent="0.4">
      <c r="A822" s="512" t="s">
        <v>5892</v>
      </c>
      <c r="B822" s="512" t="s">
        <v>5893</v>
      </c>
      <c r="C822" s="512" t="s">
        <v>2185</v>
      </c>
      <c r="D822" s="512" t="s">
        <v>5894</v>
      </c>
      <c r="E822" s="512">
        <v>12</v>
      </c>
      <c r="F822" s="512" t="s">
        <v>2445</v>
      </c>
      <c r="G822" s="512" t="s">
        <v>2446</v>
      </c>
      <c r="H822" s="513">
        <v>90</v>
      </c>
      <c r="I822" s="512" t="s">
        <v>1332</v>
      </c>
      <c r="J822" s="513" t="s">
        <v>2505</v>
      </c>
      <c r="K822" s="512" t="s">
        <v>2437</v>
      </c>
      <c r="L822" s="512" t="s">
        <v>2448</v>
      </c>
      <c r="M822" s="512">
        <v>6</v>
      </c>
      <c r="N822" s="512" t="s">
        <v>2449</v>
      </c>
      <c r="O822" s="512" t="s">
        <v>5895</v>
      </c>
      <c r="P822" s="512" t="s">
        <v>2451</v>
      </c>
      <c r="Q822" s="512">
        <v>11386</v>
      </c>
      <c r="R822" s="514"/>
    </row>
    <row r="823" spans="1:18" x14ac:dyDescent="0.4">
      <c r="A823" s="512" t="s">
        <v>5896</v>
      </c>
      <c r="B823" s="512" t="s">
        <v>5897</v>
      </c>
      <c r="C823" s="512" t="s">
        <v>2186</v>
      </c>
      <c r="D823" s="512" t="s">
        <v>5898</v>
      </c>
      <c r="E823" s="512">
        <v>12</v>
      </c>
      <c r="F823" s="512" t="s">
        <v>2445</v>
      </c>
      <c r="G823" s="512" t="s">
        <v>2446</v>
      </c>
      <c r="H823" s="513">
        <v>90</v>
      </c>
      <c r="I823" s="512" t="s">
        <v>1332</v>
      </c>
      <c r="J823" s="513" t="s">
        <v>2875</v>
      </c>
      <c r="K823" s="512" t="s">
        <v>2426</v>
      </c>
      <c r="L823" s="512" t="s">
        <v>2448</v>
      </c>
      <c r="M823" s="512">
        <v>7</v>
      </c>
      <c r="N823" s="512" t="s">
        <v>3019</v>
      </c>
      <c r="O823" s="512" t="s">
        <v>5899</v>
      </c>
      <c r="P823" s="512" t="s">
        <v>2841</v>
      </c>
      <c r="Q823" s="512">
        <v>11387</v>
      </c>
      <c r="R823" s="514"/>
    </row>
    <row r="824" spans="1:18" x14ac:dyDescent="0.4">
      <c r="A824" s="512" t="s">
        <v>5900</v>
      </c>
      <c r="B824" s="512" t="s">
        <v>5901</v>
      </c>
      <c r="C824" s="512" t="s">
        <v>2187</v>
      </c>
      <c r="D824" s="512" t="s">
        <v>5902</v>
      </c>
      <c r="E824" s="512">
        <v>12</v>
      </c>
      <c r="F824" s="512" t="s">
        <v>2445</v>
      </c>
      <c r="G824" s="512" t="s">
        <v>2446</v>
      </c>
      <c r="H824" s="513">
        <v>90</v>
      </c>
      <c r="I824" s="512" t="s">
        <v>1332</v>
      </c>
      <c r="J824" s="513" t="s">
        <v>5903</v>
      </c>
      <c r="K824" s="512" t="s">
        <v>2426</v>
      </c>
      <c r="L824" s="512" t="s">
        <v>2498</v>
      </c>
      <c r="M824" s="512">
        <v>13</v>
      </c>
      <c r="N824" s="512" t="s">
        <v>2511</v>
      </c>
      <c r="O824" s="512" t="s">
        <v>5904</v>
      </c>
      <c r="P824" s="512" t="s">
        <v>2501</v>
      </c>
      <c r="Q824" s="512">
        <v>11388</v>
      </c>
      <c r="R824" s="514"/>
    </row>
    <row r="825" spans="1:18" x14ac:dyDescent="0.4">
      <c r="A825" s="512" t="s">
        <v>5905</v>
      </c>
      <c r="B825" s="512" t="s">
        <v>5906</v>
      </c>
      <c r="C825" s="512" t="s">
        <v>2188</v>
      </c>
      <c r="D825" s="512" t="s">
        <v>5907</v>
      </c>
      <c r="E825" s="512">
        <v>12</v>
      </c>
      <c r="F825" s="512" t="s">
        <v>2445</v>
      </c>
      <c r="G825" s="512" t="s">
        <v>2446</v>
      </c>
      <c r="H825" s="513">
        <v>90</v>
      </c>
      <c r="I825" s="512" t="s">
        <v>1332</v>
      </c>
      <c r="J825" s="513" t="s">
        <v>2463</v>
      </c>
      <c r="K825" s="512" t="s">
        <v>2426</v>
      </c>
      <c r="L825" s="512" t="s">
        <v>2448</v>
      </c>
      <c r="M825" s="512">
        <v>7</v>
      </c>
      <c r="N825" s="512" t="s">
        <v>2464</v>
      </c>
      <c r="O825" s="512" t="s">
        <v>5908</v>
      </c>
      <c r="P825" s="512" t="s">
        <v>2841</v>
      </c>
      <c r="Q825" s="512">
        <v>11390</v>
      </c>
      <c r="R825" s="514"/>
    </row>
    <row r="826" spans="1:18" x14ac:dyDescent="0.4">
      <c r="A826" s="512" t="s">
        <v>5909</v>
      </c>
      <c r="B826" s="512" t="s">
        <v>5910</v>
      </c>
      <c r="C826" s="512" t="s">
        <v>2189</v>
      </c>
      <c r="D826" s="512" t="s">
        <v>5911</v>
      </c>
      <c r="E826" s="512">
        <v>12</v>
      </c>
      <c r="F826" s="512" t="s">
        <v>2445</v>
      </c>
      <c r="G826" s="512" t="s">
        <v>2446</v>
      </c>
      <c r="H826" s="513">
        <v>90</v>
      </c>
      <c r="I826" s="512" t="s">
        <v>1332</v>
      </c>
      <c r="J826" s="513" t="s">
        <v>2510</v>
      </c>
      <c r="K826" s="512" t="s">
        <v>2426</v>
      </c>
      <c r="L826" s="512" t="s">
        <v>2448</v>
      </c>
      <c r="M826" s="512">
        <v>7</v>
      </c>
      <c r="N826" s="512" t="s">
        <v>2464</v>
      </c>
      <c r="O826" s="512" t="s">
        <v>5912</v>
      </c>
      <c r="P826" s="512" t="s">
        <v>2841</v>
      </c>
      <c r="Q826" s="512">
        <v>11391</v>
      </c>
      <c r="R826" s="514"/>
    </row>
    <row r="827" spans="1:18" x14ac:dyDescent="0.4">
      <c r="A827" s="512" t="s">
        <v>5913</v>
      </c>
      <c r="B827" s="512" t="s">
        <v>5914</v>
      </c>
      <c r="C827" s="512" t="s">
        <v>2190</v>
      </c>
      <c r="D827" s="512" t="s">
        <v>5915</v>
      </c>
      <c r="E827" s="512">
        <v>12</v>
      </c>
      <c r="F827" s="512" t="s">
        <v>2445</v>
      </c>
      <c r="G827" s="512" t="s">
        <v>2446</v>
      </c>
      <c r="H827" s="513">
        <v>90</v>
      </c>
      <c r="I827" s="512" t="s">
        <v>1332</v>
      </c>
      <c r="J827" s="513" t="s">
        <v>2463</v>
      </c>
      <c r="K827" s="512" t="s">
        <v>2426</v>
      </c>
      <c r="L827" s="512" t="s">
        <v>2456</v>
      </c>
      <c r="M827" s="512">
        <v>9</v>
      </c>
      <c r="N827" s="512" t="s">
        <v>2457</v>
      </c>
      <c r="O827" s="512" t="s">
        <v>5916</v>
      </c>
      <c r="P827" s="512" t="s">
        <v>2519</v>
      </c>
      <c r="Q827" s="512">
        <v>11392</v>
      </c>
      <c r="R827" s="514"/>
    </row>
    <row r="828" spans="1:18" x14ac:dyDescent="0.4">
      <c r="A828" s="512" t="s">
        <v>5917</v>
      </c>
      <c r="B828" s="512" t="s">
        <v>5918</v>
      </c>
      <c r="C828" s="512" t="s">
        <v>2191</v>
      </c>
      <c r="D828" s="512" t="s">
        <v>5919</v>
      </c>
      <c r="E828" s="512">
        <v>12</v>
      </c>
      <c r="F828" s="512" t="s">
        <v>2445</v>
      </c>
      <c r="G828" s="512" t="s">
        <v>2446</v>
      </c>
      <c r="H828" s="513">
        <v>90</v>
      </c>
      <c r="I828" s="512" t="s">
        <v>1332</v>
      </c>
      <c r="J828" s="513" t="s">
        <v>2555</v>
      </c>
      <c r="K828" s="512" t="s">
        <v>2426</v>
      </c>
      <c r="L828" s="512" t="s">
        <v>2448</v>
      </c>
      <c r="M828" s="512">
        <v>5</v>
      </c>
      <c r="N828" s="512" t="s">
        <v>2475</v>
      </c>
      <c r="O828" s="512" t="s">
        <v>5920</v>
      </c>
      <c r="P828" s="512" t="s">
        <v>2477</v>
      </c>
      <c r="Q828" s="512">
        <v>11393</v>
      </c>
      <c r="R828" s="514"/>
    </row>
    <row r="829" spans="1:18" x14ac:dyDescent="0.4">
      <c r="A829" s="512" t="s">
        <v>5921</v>
      </c>
      <c r="B829" s="512" t="s">
        <v>5922</v>
      </c>
      <c r="C829" s="512" t="s">
        <v>2192</v>
      </c>
      <c r="D829" s="512" t="s">
        <v>5923</v>
      </c>
      <c r="E829" s="512">
        <v>12</v>
      </c>
      <c r="F829" s="512" t="s">
        <v>2445</v>
      </c>
      <c r="G829" s="512" t="s">
        <v>2446</v>
      </c>
      <c r="H829" s="513">
        <v>90</v>
      </c>
      <c r="I829" s="512" t="s">
        <v>1332</v>
      </c>
      <c r="J829" s="513" t="s">
        <v>2541</v>
      </c>
      <c r="K829" s="512" t="s">
        <v>2426</v>
      </c>
      <c r="L829" s="512" t="s">
        <v>2448</v>
      </c>
      <c r="M829" s="512">
        <v>6</v>
      </c>
      <c r="N829" s="512" t="s">
        <v>2464</v>
      </c>
      <c r="O829" s="512" t="s">
        <v>5924</v>
      </c>
      <c r="P829" s="512" t="s">
        <v>2451</v>
      </c>
      <c r="Q829" s="512">
        <v>11394</v>
      </c>
      <c r="R829" s="514"/>
    </row>
    <row r="830" spans="1:18" x14ac:dyDescent="0.4">
      <c r="A830" s="512" t="s">
        <v>5925</v>
      </c>
      <c r="B830" s="512" t="s">
        <v>5926</v>
      </c>
      <c r="C830" s="512" t="s">
        <v>2193</v>
      </c>
      <c r="D830" s="512" t="s">
        <v>5927</v>
      </c>
      <c r="E830" s="512">
        <v>12</v>
      </c>
      <c r="F830" s="512" t="s">
        <v>2445</v>
      </c>
      <c r="G830" s="512" t="s">
        <v>2446</v>
      </c>
      <c r="H830" s="513">
        <v>90</v>
      </c>
      <c r="I830" s="512" t="s">
        <v>1332</v>
      </c>
      <c r="J830" s="513" t="s">
        <v>2505</v>
      </c>
      <c r="K830" s="512" t="s">
        <v>2426</v>
      </c>
      <c r="L830" s="512" t="s">
        <v>2448</v>
      </c>
      <c r="M830" s="512">
        <v>6</v>
      </c>
      <c r="N830" s="512" t="s">
        <v>3019</v>
      </c>
      <c r="O830" s="512" t="s">
        <v>5928</v>
      </c>
      <c r="P830" s="512" t="s">
        <v>2451</v>
      </c>
      <c r="Q830" s="512">
        <v>11395</v>
      </c>
      <c r="R830" s="514"/>
    </row>
    <row r="831" spans="1:18" x14ac:dyDescent="0.4">
      <c r="A831" s="512" t="s">
        <v>5929</v>
      </c>
      <c r="B831" s="512" t="s">
        <v>5930</v>
      </c>
      <c r="C831" s="512" t="s">
        <v>2194</v>
      </c>
      <c r="D831" s="512" t="s">
        <v>5931</v>
      </c>
      <c r="E831" s="512">
        <v>12</v>
      </c>
      <c r="F831" s="512" t="s">
        <v>2445</v>
      </c>
      <c r="G831" s="512" t="s">
        <v>2446</v>
      </c>
      <c r="H831" s="513">
        <v>90</v>
      </c>
      <c r="I831" s="512" t="s">
        <v>1332</v>
      </c>
      <c r="J831" s="513" t="s">
        <v>4461</v>
      </c>
      <c r="K831" s="512" t="s">
        <v>2426</v>
      </c>
      <c r="L831" s="512" t="s">
        <v>2448</v>
      </c>
      <c r="M831" s="512">
        <v>5</v>
      </c>
      <c r="N831" s="512" t="s">
        <v>2475</v>
      </c>
      <c r="O831" s="512" t="s">
        <v>5932</v>
      </c>
      <c r="P831" s="512" t="s">
        <v>2477</v>
      </c>
      <c r="Q831" s="512">
        <v>11396</v>
      </c>
      <c r="R831" s="514"/>
    </row>
    <row r="832" spans="1:18" x14ac:dyDescent="0.4">
      <c r="A832" s="512" t="s">
        <v>5933</v>
      </c>
      <c r="B832" s="512" t="s">
        <v>5934</v>
      </c>
      <c r="C832" s="512" t="s">
        <v>2195</v>
      </c>
      <c r="D832" s="512" t="s">
        <v>5935</v>
      </c>
      <c r="E832" s="512">
        <v>12</v>
      </c>
      <c r="F832" s="512" t="s">
        <v>2445</v>
      </c>
      <c r="G832" s="512" t="s">
        <v>2446</v>
      </c>
      <c r="H832" s="513">
        <v>90</v>
      </c>
      <c r="I832" s="512" t="s">
        <v>1332</v>
      </c>
      <c r="J832" s="513" t="s">
        <v>2505</v>
      </c>
      <c r="K832" s="512" t="s">
        <v>2426</v>
      </c>
      <c r="L832" s="512" t="s">
        <v>2448</v>
      </c>
      <c r="M832" s="512">
        <v>5</v>
      </c>
      <c r="N832" s="512" t="s">
        <v>2449</v>
      </c>
      <c r="O832" s="512" t="s">
        <v>5936</v>
      </c>
      <c r="P832" s="512" t="s">
        <v>2477</v>
      </c>
      <c r="Q832" s="512">
        <v>11397</v>
      </c>
      <c r="R832" s="514"/>
    </row>
    <row r="833" spans="1:18" x14ac:dyDescent="0.4">
      <c r="A833" s="512" t="s">
        <v>5937</v>
      </c>
      <c r="B833" s="512" t="s">
        <v>5938</v>
      </c>
      <c r="C833" s="512" t="s">
        <v>2196</v>
      </c>
      <c r="D833" s="512" t="s">
        <v>5939</v>
      </c>
      <c r="E833" s="512">
        <v>12</v>
      </c>
      <c r="F833" s="512" t="s">
        <v>2445</v>
      </c>
      <c r="G833" s="512" t="s">
        <v>2446</v>
      </c>
      <c r="H833" s="513">
        <v>90</v>
      </c>
      <c r="I833" s="512" t="s">
        <v>1332</v>
      </c>
      <c r="J833" s="513" t="s">
        <v>2505</v>
      </c>
      <c r="K833" s="512" t="s">
        <v>2426</v>
      </c>
      <c r="L833" s="512" t="s">
        <v>2448</v>
      </c>
      <c r="M833" s="512">
        <v>6</v>
      </c>
      <c r="N833" s="512" t="s">
        <v>3019</v>
      </c>
      <c r="O833" s="512" t="s">
        <v>5940</v>
      </c>
      <c r="P833" s="512" t="s">
        <v>2451</v>
      </c>
      <c r="Q833" s="512">
        <v>11398</v>
      </c>
      <c r="R833" s="514"/>
    </row>
    <row r="834" spans="1:18" x14ac:dyDescent="0.4">
      <c r="A834" s="512" t="s">
        <v>5941</v>
      </c>
      <c r="B834" s="512" t="s">
        <v>5942</v>
      </c>
      <c r="C834" s="512" t="s">
        <v>2197</v>
      </c>
      <c r="D834" s="512" t="s">
        <v>5943</v>
      </c>
      <c r="E834" s="512">
        <v>12</v>
      </c>
      <c r="F834" s="512" t="s">
        <v>2445</v>
      </c>
      <c r="G834" s="512" t="s">
        <v>2446</v>
      </c>
      <c r="H834" s="513">
        <v>90</v>
      </c>
      <c r="I834" s="512" t="s">
        <v>1332</v>
      </c>
      <c r="J834" s="513" t="s">
        <v>3606</v>
      </c>
      <c r="K834" s="512" t="s">
        <v>2426</v>
      </c>
      <c r="L834" s="512" t="s">
        <v>2448</v>
      </c>
      <c r="M834" s="512">
        <v>5</v>
      </c>
      <c r="N834" s="512" t="s">
        <v>2449</v>
      </c>
      <c r="O834" s="512" t="s">
        <v>5944</v>
      </c>
      <c r="P834" s="512" t="s">
        <v>2477</v>
      </c>
      <c r="Q834" s="512">
        <v>11399</v>
      </c>
      <c r="R834" s="514"/>
    </row>
    <row r="835" spans="1:18" x14ac:dyDescent="0.4">
      <c r="A835" s="512" t="s">
        <v>5945</v>
      </c>
      <c r="B835" s="512" t="s">
        <v>5946</v>
      </c>
      <c r="C835" s="512" t="s">
        <v>2198</v>
      </c>
      <c r="D835" s="512" t="s">
        <v>5947</v>
      </c>
      <c r="E835" s="512">
        <v>12</v>
      </c>
      <c r="F835" s="512" t="s">
        <v>2445</v>
      </c>
      <c r="G835" s="512" t="s">
        <v>2446</v>
      </c>
      <c r="H835" s="513">
        <v>90</v>
      </c>
      <c r="I835" s="512" t="s">
        <v>1332</v>
      </c>
      <c r="J835" s="513" t="s">
        <v>2505</v>
      </c>
      <c r="K835" s="512" t="s">
        <v>2426</v>
      </c>
      <c r="L835" s="512" t="s">
        <v>2448</v>
      </c>
      <c r="M835" s="512">
        <v>6</v>
      </c>
      <c r="N835" s="512" t="s">
        <v>2464</v>
      </c>
      <c r="O835" s="512" t="s">
        <v>5948</v>
      </c>
      <c r="P835" s="512" t="s">
        <v>2451</v>
      </c>
      <c r="Q835" s="512">
        <v>11400</v>
      </c>
      <c r="R835" s="514"/>
    </row>
    <row r="836" spans="1:18" x14ac:dyDescent="0.4">
      <c r="A836" s="512" t="s">
        <v>5949</v>
      </c>
      <c r="B836" s="512" t="s">
        <v>5950</v>
      </c>
      <c r="C836" s="512" t="s">
        <v>2199</v>
      </c>
      <c r="D836" s="512" t="s">
        <v>5951</v>
      </c>
      <c r="E836" s="512">
        <v>12</v>
      </c>
      <c r="F836" s="512" t="s">
        <v>2445</v>
      </c>
      <c r="G836" s="512" t="s">
        <v>2446</v>
      </c>
      <c r="H836" s="513">
        <v>90</v>
      </c>
      <c r="I836" s="512" t="s">
        <v>1332</v>
      </c>
      <c r="J836" s="513" t="s">
        <v>3322</v>
      </c>
      <c r="K836" s="512" t="s">
        <v>2426</v>
      </c>
      <c r="L836" s="512" t="s">
        <v>2448</v>
      </c>
      <c r="M836" s="512">
        <v>5</v>
      </c>
      <c r="N836" s="512" t="s">
        <v>2475</v>
      </c>
      <c r="O836" s="512" t="s">
        <v>5952</v>
      </c>
      <c r="P836" s="512" t="s">
        <v>2477</v>
      </c>
      <c r="Q836" s="512">
        <v>11401</v>
      </c>
      <c r="R836" s="514"/>
    </row>
    <row r="837" spans="1:18" x14ac:dyDescent="0.4">
      <c r="A837" s="512" t="s">
        <v>5953</v>
      </c>
      <c r="B837" s="512" t="s">
        <v>5954</v>
      </c>
      <c r="C837" s="512" t="s">
        <v>2200</v>
      </c>
      <c r="D837" s="512" t="s">
        <v>1333</v>
      </c>
      <c r="E837" s="512">
        <v>12</v>
      </c>
      <c r="F837" s="512" t="s">
        <v>2434</v>
      </c>
      <c r="G837" s="512" t="s">
        <v>2435</v>
      </c>
      <c r="H837" s="513">
        <v>91</v>
      </c>
      <c r="I837" s="512" t="s">
        <v>1333</v>
      </c>
      <c r="J837" s="513" t="s">
        <v>5955</v>
      </c>
      <c r="K837" s="512" t="s">
        <v>2437</v>
      </c>
      <c r="L837" s="512" t="s">
        <v>2426</v>
      </c>
      <c r="M837" s="512">
        <v>16</v>
      </c>
      <c r="N837" s="512" t="s">
        <v>2889</v>
      </c>
      <c r="O837" s="512" t="s">
        <v>5956</v>
      </c>
      <c r="P837" s="512" t="s">
        <v>2767</v>
      </c>
      <c r="Q837" s="512">
        <v>10746</v>
      </c>
      <c r="R837" s="514"/>
    </row>
    <row r="838" spans="1:18" x14ac:dyDescent="0.4">
      <c r="A838" s="512" t="s">
        <v>5957</v>
      </c>
      <c r="B838" s="512" t="s">
        <v>5958</v>
      </c>
      <c r="C838" s="512" t="s">
        <v>2201</v>
      </c>
      <c r="D838" s="512" t="s">
        <v>5959</v>
      </c>
      <c r="E838" s="512">
        <v>12</v>
      </c>
      <c r="F838" s="512" t="s">
        <v>2445</v>
      </c>
      <c r="G838" s="512" t="s">
        <v>2446</v>
      </c>
      <c r="H838" s="513">
        <v>91</v>
      </c>
      <c r="I838" s="512" t="s">
        <v>1333</v>
      </c>
      <c r="J838" s="513" t="s">
        <v>2505</v>
      </c>
      <c r="K838" s="512" t="s">
        <v>2437</v>
      </c>
      <c r="L838" s="512" t="s">
        <v>2448</v>
      </c>
      <c r="M838" s="512">
        <v>5</v>
      </c>
      <c r="N838" s="512" t="s">
        <v>2475</v>
      </c>
      <c r="O838" s="512" t="s">
        <v>5960</v>
      </c>
      <c r="P838" s="512" t="s">
        <v>2477</v>
      </c>
      <c r="Q838" s="512">
        <v>11402</v>
      </c>
      <c r="R838" s="514"/>
    </row>
    <row r="839" spans="1:18" x14ac:dyDescent="0.4">
      <c r="A839" s="512" t="s">
        <v>5961</v>
      </c>
      <c r="B839" s="512" t="s">
        <v>5962</v>
      </c>
      <c r="C839" s="512" t="s">
        <v>2202</v>
      </c>
      <c r="D839" s="512" t="s">
        <v>5963</v>
      </c>
      <c r="E839" s="512">
        <v>12</v>
      </c>
      <c r="F839" s="512" t="s">
        <v>2445</v>
      </c>
      <c r="G839" s="512" t="s">
        <v>2446</v>
      </c>
      <c r="H839" s="513">
        <v>91</v>
      </c>
      <c r="I839" s="512" t="s">
        <v>1333</v>
      </c>
      <c r="J839" s="513" t="s">
        <v>2492</v>
      </c>
      <c r="K839" s="512" t="s">
        <v>2437</v>
      </c>
      <c r="L839" s="512" t="s">
        <v>2448</v>
      </c>
      <c r="M839" s="512">
        <v>5</v>
      </c>
      <c r="N839" s="512" t="s">
        <v>2449</v>
      </c>
      <c r="O839" s="512" t="s">
        <v>5964</v>
      </c>
      <c r="P839" s="512" t="s">
        <v>2477</v>
      </c>
      <c r="Q839" s="512">
        <v>11403</v>
      </c>
      <c r="R839" s="514"/>
    </row>
    <row r="840" spans="1:18" x14ac:dyDescent="0.4">
      <c r="A840" s="512" t="s">
        <v>5965</v>
      </c>
      <c r="B840" s="512" t="s">
        <v>5966</v>
      </c>
      <c r="C840" s="512" t="s">
        <v>2203</v>
      </c>
      <c r="D840" s="512" t="s">
        <v>5967</v>
      </c>
      <c r="E840" s="512">
        <v>12</v>
      </c>
      <c r="F840" s="512" t="s">
        <v>2445</v>
      </c>
      <c r="G840" s="512" t="s">
        <v>2446</v>
      </c>
      <c r="H840" s="513">
        <v>91</v>
      </c>
      <c r="I840" s="512" t="s">
        <v>1333</v>
      </c>
      <c r="J840" s="513" t="s">
        <v>2492</v>
      </c>
      <c r="K840" s="512" t="s">
        <v>2437</v>
      </c>
      <c r="L840" s="512" t="s">
        <v>2448</v>
      </c>
      <c r="M840" s="512">
        <v>5</v>
      </c>
      <c r="N840" s="512" t="s">
        <v>2475</v>
      </c>
      <c r="O840" s="512" t="s">
        <v>5968</v>
      </c>
      <c r="P840" s="512" t="s">
        <v>2477</v>
      </c>
      <c r="Q840" s="512">
        <v>11404</v>
      </c>
      <c r="R840" s="514"/>
    </row>
    <row r="841" spans="1:18" x14ac:dyDescent="0.4">
      <c r="A841" s="512" t="s">
        <v>5969</v>
      </c>
      <c r="B841" s="512" t="s">
        <v>5970</v>
      </c>
      <c r="C841" s="512" t="s">
        <v>2204</v>
      </c>
      <c r="D841" s="512" t="s">
        <v>5971</v>
      </c>
      <c r="E841" s="512">
        <v>12</v>
      </c>
      <c r="F841" s="512" t="s">
        <v>2445</v>
      </c>
      <c r="G841" s="512" t="s">
        <v>2446</v>
      </c>
      <c r="H841" s="513">
        <v>91</v>
      </c>
      <c r="I841" s="512" t="s">
        <v>1333</v>
      </c>
      <c r="J841" s="513" t="s">
        <v>3737</v>
      </c>
      <c r="K841" s="512" t="s">
        <v>2437</v>
      </c>
      <c r="L841" s="512" t="s">
        <v>2456</v>
      </c>
      <c r="M841" s="512">
        <v>10</v>
      </c>
      <c r="N841" s="512" t="s">
        <v>2457</v>
      </c>
      <c r="O841" s="512" t="s">
        <v>5972</v>
      </c>
      <c r="P841" s="512" t="s">
        <v>2459</v>
      </c>
      <c r="Q841" s="512">
        <v>11405</v>
      </c>
      <c r="R841" s="514"/>
    </row>
    <row r="842" spans="1:18" x14ac:dyDescent="0.4">
      <c r="A842" s="512" t="s">
        <v>5973</v>
      </c>
      <c r="B842" s="512" t="s">
        <v>5974</v>
      </c>
      <c r="C842" s="512" t="s">
        <v>2205</v>
      </c>
      <c r="D842" s="512" t="s">
        <v>5975</v>
      </c>
      <c r="E842" s="512">
        <v>12</v>
      </c>
      <c r="F842" s="512" t="s">
        <v>2445</v>
      </c>
      <c r="G842" s="512" t="s">
        <v>2446</v>
      </c>
      <c r="H842" s="513">
        <v>91</v>
      </c>
      <c r="I842" s="512" t="s">
        <v>1333</v>
      </c>
      <c r="J842" s="513" t="s">
        <v>2505</v>
      </c>
      <c r="K842" s="512" t="s">
        <v>2437</v>
      </c>
      <c r="L842" s="512" t="s">
        <v>2448</v>
      </c>
      <c r="M842" s="512">
        <v>5</v>
      </c>
      <c r="N842" s="512" t="s">
        <v>2475</v>
      </c>
      <c r="O842" s="512" t="s">
        <v>5976</v>
      </c>
      <c r="P842" s="512" t="s">
        <v>2477</v>
      </c>
      <c r="Q842" s="512">
        <v>11406</v>
      </c>
      <c r="R842" s="514"/>
    </row>
    <row r="843" spans="1:18" x14ac:dyDescent="0.4">
      <c r="A843" s="512" t="s">
        <v>5977</v>
      </c>
      <c r="B843" s="512" t="s">
        <v>5978</v>
      </c>
      <c r="C843" s="512" t="s">
        <v>2206</v>
      </c>
      <c r="D843" s="512" t="s">
        <v>5979</v>
      </c>
      <c r="E843" s="512">
        <v>12</v>
      </c>
      <c r="F843" s="512" t="s">
        <v>2445</v>
      </c>
      <c r="G843" s="512" t="s">
        <v>2446</v>
      </c>
      <c r="H843" s="513">
        <v>91</v>
      </c>
      <c r="I843" s="512" t="s">
        <v>1333</v>
      </c>
      <c r="J843" s="513" t="s">
        <v>2505</v>
      </c>
      <c r="K843" s="512" t="s">
        <v>2426</v>
      </c>
      <c r="L843" s="512" t="s">
        <v>2565</v>
      </c>
      <c r="M843" s="512">
        <v>3</v>
      </c>
      <c r="N843" s="512" t="s">
        <v>2605</v>
      </c>
      <c r="O843" s="512" t="s">
        <v>5980</v>
      </c>
      <c r="P843" s="512" t="s">
        <v>3153</v>
      </c>
      <c r="Q843" s="512">
        <v>28786</v>
      </c>
      <c r="R843" s="514"/>
    </row>
    <row r="844" spans="1:18" x14ac:dyDescent="0.4">
      <c r="A844" s="512" t="s">
        <v>5981</v>
      </c>
      <c r="B844" s="512" t="s">
        <v>5982</v>
      </c>
      <c r="C844" s="512" t="s">
        <v>2129</v>
      </c>
      <c r="D844" s="512" t="s">
        <v>1327</v>
      </c>
      <c r="E844" s="512">
        <v>12</v>
      </c>
      <c r="F844" s="512" t="s">
        <v>2423</v>
      </c>
      <c r="G844" s="512" t="s">
        <v>2424</v>
      </c>
      <c r="H844" s="513">
        <v>92</v>
      </c>
      <c r="I844" s="512" t="s">
        <v>1327</v>
      </c>
      <c r="J844" s="513" t="s">
        <v>5983</v>
      </c>
      <c r="K844" s="512" t="s">
        <v>2426</v>
      </c>
      <c r="L844" s="512" t="s">
        <v>2427</v>
      </c>
      <c r="M844" s="512">
        <v>18</v>
      </c>
      <c r="N844" s="512" t="s">
        <v>2428</v>
      </c>
      <c r="O844" s="512" t="s">
        <v>5984</v>
      </c>
      <c r="P844" s="512" t="s">
        <v>2430</v>
      </c>
      <c r="Q844" s="512">
        <v>10683</v>
      </c>
      <c r="R844" s="514"/>
    </row>
    <row r="845" spans="1:18" x14ac:dyDescent="0.4">
      <c r="A845" s="512" t="s">
        <v>5985</v>
      </c>
      <c r="B845" s="512" t="s">
        <v>5986</v>
      </c>
      <c r="C845" s="512" t="s">
        <v>2130</v>
      </c>
      <c r="D845" s="512" t="s">
        <v>5987</v>
      </c>
      <c r="E845" s="512">
        <v>12</v>
      </c>
      <c r="F845" s="512" t="s">
        <v>2445</v>
      </c>
      <c r="G845" s="512" t="s">
        <v>2446</v>
      </c>
      <c r="H845" s="513">
        <v>92</v>
      </c>
      <c r="I845" s="512" t="s">
        <v>1327</v>
      </c>
      <c r="J845" s="513" t="s">
        <v>2463</v>
      </c>
      <c r="K845" s="512" t="s">
        <v>2426</v>
      </c>
      <c r="L845" s="512" t="s">
        <v>2448</v>
      </c>
      <c r="M845" s="512">
        <v>10</v>
      </c>
      <c r="N845" s="512" t="s">
        <v>2464</v>
      </c>
      <c r="O845" s="512" t="s">
        <v>5988</v>
      </c>
      <c r="P845" s="512" t="s">
        <v>2459</v>
      </c>
      <c r="Q845" s="512">
        <v>11407</v>
      </c>
      <c r="R845" s="514"/>
    </row>
    <row r="846" spans="1:18" x14ac:dyDescent="0.4">
      <c r="A846" s="512" t="s">
        <v>5989</v>
      </c>
      <c r="B846" s="512" t="s">
        <v>5990</v>
      </c>
      <c r="C846" s="512" t="s">
        <v>2131</v>
      </c>
      <c r="D846" s="512" t="s">
        <v>5991</v>
      </c>
      <c r="E846" s="512">
        <v>12</v>
      </c>
      <c r="F846" s="512" t="s">
        <v>2445</v>
      </c>
      <c r="G846" s="512" t="s">
        <v>2446</v>
      </c>
      <c r="H846" s="513">
        <v>92</v>
      </c>
      <c r="I846" s="512" t="s">
        <v>1327</v>
      </c>
      <c r="J846" s="513" t="s">
        <v>2463</v>
      </c>
      <c r="K846" s="512" t="s">
        <v>2426</v>
      </c>
      <c r="L846" s="512" t="s">
        <v>2456</v>
      </c>
      <c r="M846" s="512">
        <v>9</v>
      </c>
      <c r="N846" s="512" t="s">
        <v>2457</v>
      </c>
      <c r="O846" s="512" t="s">
        <v>5992</v>
      </c>
      <c r="P846" s="512" t="s">
        <v>2519</v>
      </c>
      <c r="Q846" s="512">
        <v>11408</v>
      </c>
      <c r="R846" s="514"/>
    </row>
    <row r="847" spans="1:18" x14ac:dyDescent="0.4">
      <c r="A847" s="512" t="s">
        <v>5993</v>
      </c>
      <c r="B847" s="512" t="s">
        <v>5994</v>
      </c>
      <c r="C847" s="512" t="s">
        <v>2132</v>
      </c>
      <c r="D847" s="512" t="s">
        <v>5995</v>
      </c>
      <c r="E847" s="512">
        <v>12</v>
      </c>
      <c r="F847" s="512" t="s">
        <v>2445</v>
      </c>
      <c r="G847" s="512" t="s">
        <v>2446</v>
      </c>
      <c r="H847" s="513">
        <v>92</v>
      </c>
      <c r="I847" s="512" t="s">
        <v>1327</v>
      </c>
      <c r="J847" s="513" t="s">
        <v>2505</v>
      </c>
      <c r="K847" s="512" t="s">
        <v>2426</v>
      </c>
      <c r="L847" s="512" t="s">
        <v>2448</v>
      </c>
      <c r="M847" s="512">
        <v>6</v>
      </c>
      <c r="N847" s="512" t="s">
        <v>2464</v>
      </c>
      <c r="O847" s="512" t="s">
        <v>5996</v>
      </c>
      <c r="P847" s="512" t="s">
        <v>2451</v>
      </c>
      <c r="Q847" s="512">
        <v>11409</v>
      </c>
      <c r="R847" s="514"/>
    </row>
    <row r="848" spans="1:18" x14ac:dyDescent="0.4">
      <c r="A848" s="512" t="s">
        <v>5997</v>
      </c>
      <c r="B848" s="512" t="s">
        <v>5998</v>
      </c>
      <c r="C848" s="512" t="s">
        <v>2133</v>
      </c>
      <c r="D848" s="512" t="s">
        <v>5999</v>
      </c>
      <c r="E848" s="512">
        <v>12</v>
      </c>
      <c r="F848" s="512" t="s">
        <v>2445</v>
      </c>
      <c r="G848" s="512" t="s">
        <v>2446</v>
      </c>
      <c r="H848" s="513">
        <v>92</v>
      </c>
      <c r="I848" s="512" t="s">
        <v>1327</v>
      </c>
      <c r="J848" s="513" t="s">
        <v>2463</v>
      </c>
      <c r="K848" s="512" t="s">
        <v>2426</v>
      </c>
      <c r="L848" s="512" t="s">
        <v>2448</v>
      </c>
      <c r="M848" s="512">
        <v>6</v>
      </c>
      <c r="N848" s="512" t="s">
        <v>2449</v>
      </c>
      <c r="O848" s="512" t="s">
        <v>6000</v>
      </c>
      <c r="P848" s="512" t="s">
        <v>2451</v>
      </c>
      <c r="Q848" s="512">
        <v>11410</v>
      </c>
      <c r="R848" s="514"/>
    </row>
    <row r="849" spans="1:18" x14ac:dyDescent="0.4">
      <c r="A849" s="512" t="s">
        <v>6001</v>
      </c>
      <c r="B849" s="512" t="s">
        <v>6002</v>
      </c>
      <c r="C849" s="512" t="s">
        <v>2134</v>
      </c>
      <c r="D849" s="512" t="s">
        <v>6003</v>
      </c>
      <c r="E849" s="512">
        <v>12</v>
      </c>
      <c r="F849" s="512" t="s">
        <v>2445</v>
      </c>
      <c r="G849" s="512" t="s">
        <v>2446</v>
      </c>
      <c r="H849" s="513">
        <v>92</v>
      </c>
      <c r="I849" s="512" t="s">
        <v>1327</v>
      </c>
      <c r="J849" s="513" t="s">
        <v>3073</v>
      </c>
      <c r="K849" s="512" t="s">
        <v>2426</v>
      </c>
      <c r="L849" s="512" t="s">
        <v>2498</v>
      </c>
      <c r="M849" s="512">
        <v>12</v>
      </c>
      <c r="N849" s="512" t="s">
        <v>2511</v>
      </c>
      <c r="O849" s="512" t="s">
        <v>6004</v>
      </c>
      <c r="P849" s="512" t="s">
        <v>2513</v>
      </c>
      <c r="Q849" s="512">
        <v>11411</v>
      </c>
      <c r="R849" s="514"/>
    </row>
    <row r="850" spans="1:18" x14ac:dyDescent="0.4">
      <c r="A850" s="512" t="s">
        <v>6005</v>
      </c>
      <c r="B850" s="512" t="s">
        <v>6006</v>
      </c>
      <c r="C850" s="512" t="s">
        <v>2135</v>
      </c>
      <c r="D850" s="512" t="s">
        <v>6007</v>
      </c>
      <c r="E850" s="512">
        <v>12</v>
      </c>
      <c r="F850" s="512" t="s">
        <v>2445</v>
      </c>
      <c r="G850" s="512" t="s">
        <v>2446</v>
      </c>
      <c r="H850" s="513">
        <v>92</v>
      </c>
      <c r="I850" s="512" t="s">
        <v>1327</v>
      </c>
      <c r="J850" s="513" t="s">
        <v>2505</v>
      </c>
      <c r="K850" s="512" t="s">
        <v>2426</v>
      </c>
      <c r="L850" s="512" t="s">
        <v>2448</v>
      </c>
      <c r="M850" s="512">
        <v>6</v>
      </c>
      <c r="N850" s="512" t="s">
        <v>2449</v>
      </c>
      <c r="O850" s="512" t="s">
        <v>6008</v>
      </c>
      <c r="P850" s="512" t="s">
        <v>2451</v>
      </c>
      <c r="Q850" s="512">
        <v>11412</v>
      </c>
      <c r="R850" s="514"/>
    </row>
    <row r="851" spans="1:18" x14ac:dyDescent="0.4">
      <c r="A851" s="512" t="s">
        <v>6009</v>
      </c>
      <c r="B851" s="512" t="s">
        <v>6010</v>
      </c>
      <c r="C851" s="512" t="s">
        <v>2136</v>
      </c>
      <c r="D851" s="512" t="s">
        <v>6011</v>
      </c>
      <c r="E851" s="512">
        <v>12</v>
      </c>
      <c r="F851" s="512" t="s">
        <v>2445</v>
      </c>
      <c r="G851" s="512" t="s">
        <v>2446</v>
      </c>
      <c r="H851" s="513">
        <v>92</v>
      </c>
      <c r="I851" s="512" t="s">
        <v>1327</v>
      </c>
      <c r="J851" s="513" t="s">
        <v>2463</v>
      </c>
      <c r="K851" s="512" t="s">
        <v>2426</v>
      </c>
      <c r="L851" s="512" t="s">
        <v>2448</v>
      </c>
      <c r="M851" s="512">
        <v>6</v>
      </c>
      <c r="N851" s="512" t="s">
        <v>2449</v>
      </c>
      <c r="O851" s="512" t="s">
        <v>6012</v>
      </c>
      <c r="P851" s="512" t="s">
        <v>2451</v>
      </c>
      <c r="Q851" s="512">
        <v>11413</v>
      </c>
      <c r="R851" s="514"/>
    </row>
    <row r="852" spans="1:18" x14ac:dyDescent="0.4">
      <c r="A852" s="512" t="s">
        <v>6013</v>
      </c>
      <c r="B852" s="512" t="s">
        <v>6014</v>
      </c>
      <c r="C852" s="512" t="s">
        <v>2137</v>
      </c>
      <c r="D852" s="512" t="s">
        <v>6015</v>
      </c>
      <c r="E852" s="512">
        <v>12</v>
      </c>
      <c r="F852" s="512" t="s">
        <v>2445</v>
      </c>
      <c r="G852" s="512" t="s">
        <v>2446</v>
      </c>
      <c r="H852" s="513">
        <v>92</v>
      </c>
      <c r="I852" s="512" t="s">
        <v>1327</v>
      </c>
      <c r="J852" s="513" t="s">
        <v>2505</v>
      </c>
      <c r="K852" s="512" t="s">
        <v>2426</v>
      </c>
      <c r="L852" s="512" t="s">
        <v>2448</v>
      </c>
      <c r="M852" s="512">
        <v>5</v>
      </c>
      <c r="N852" s="512" t="s">
        <v>2475</v>
      </c>
      <c r="O852" s="512" t="s">
        <v>6016</v>
      </c>
      <c r="P852" s="512" t="s">
        <v>2477</v>
      </c>
      <c r="Q852" s="512">
        <v>14139</v>
      </c>
      <c r="R852" s="514"/>
    </row>
    <row r="853" spans="1:18" x14ac:dyDescent="0.4">
      <c r="A853" s="512" t="s">
        <v>6017</v>
      </c>
      <c r="B853" s="512" t="s">
        <v>6018</v>
      </c>
      <c r="C853" s="512" t="s">
        <v>2138</v>
      </c>
      <c r="D853" s="512" t="s">
        <v>6019</v>
      </c>
      <c r="E853" s="512">
        <v>12</v>
      </c>
      <c r="F853" s="512" t="s">
        <v>2445</v>
      </c>
      <c r="G853" s="512" t="s">
        <v>2446</v>
      </c>
      <c r="H853" s="513">
        <v>92</v>
      </c>
      <c r="I853" s="512" t="s">
        <v>1327</v>
      </c>
      <c r="J853" s="513" t="s">
        <v>2604</v>
      </c>
      <c r="K853" s="512" t="s">
        <v>2426</v>
      </c>
      <c r="L853" s="512" t="s">
        <v>2565</v>
      </c>
      <c r="M853" s="512">
        <v>2</v>
      </c>
      <c r="N853" s="512" t="s">
        <v>2605</v>
      </c>
      <c r="O853" s="512" t="s">
        <v>6020</v>
      </c>
      <c r="P853" s="512" t="s">
        <v>2568</v>
      </c>
      <c r="Q853" s="512">
        <v>28817</v>
      </c>
      <c r="R853" s="514"/>
    </row>
    <row r="854" spans="1:18" x14ac:dyDescent="0.4">
      <c r="A854" s="512" t="s">
        <v>6021</v>
      </c>
      <c r="B854" s="512" t="s">
        <v>6022</v>
      </c>
      <c r="C854" s="512" t="s">
        <v>2164</v>
      </c>
      <c r="D854" s="512" t="s">
        <v>1330</v>
      </c>
      <c r="E854" s="512">
        <v>12</v>
      </c>
      <c r="F854" s="512" t="s">
        <v>2434</v>
      </c>
      <c r="G854" s="512" t="s">
        <v>2435</v>
      </c>
      <c r="H854" s="513">
        <v>93</v>
      </c>
      <c r="I854" s="512" t="s">
        <v>1330</v>
      </c>
      <c r="J854" s="513" t="s">
        <v>6023</v>
      </c>
      <c r="K854" s="512" t="s">
        <v>2437</v>
      </c>
      <c r="L854" s="512" t="s">
        <v>2426</v>
      </c>
      <c r="M854" s="512">
        <v>17</v>
      </c>
      <c r="N854" s="512" t="s">
        <v>2572</v>
      </c>
      <c r="O854" s="512" t="s">
        <v>6024</v>
      </c>
      <c r="P854" s="512" t="s">
        <v>2574</v>
      </c>
      <c r="Q854" s="512">
        <v>10747</v>
      </c>
      <c r="R854" s="514"/>
    </row>
    <row r="855" spans="1:18" x14ac:dyDescent="0.4">
      <c r="A855" s="512" t="s">
        <v>6025</v>
      </c>
      <c r="B855" s="512" t="s">
        <v>6026</v>
      </c>
      <c r="C855" s="512" t="s">
        <v>2165</v>
      </c>
      <c r="D855" s="512" t="s">
        <v>6027</v>
      </c>
      <c r="E855" s="512">
        <v>12</v>
      </c>
      <c r="F855" s="512" t="s">
        <v>2445</v>
      </c>
      <c r="G855" s="512" t="s">
        <v>2446</v>
      </c>
      <c r="H855" s="513">
        <v>93</v>
      </c>
      <c r="I855" s="512" t="s">
        <v>1330</v>
      </c>
      <c r="J855" s="513" t="s">
        <v>2505</v>
      </c>
      <c r="K855" s="512" t="s">
        <v>2426</v>
      </c>
      <c r="L855" s="512" t="s">
        <v>2448</v>
      </c>
      <c r="M855" s="512">
        <v>5</v>
      </c>
      <c r="N855" s="512" t="s">
        <v>2449</v>
      </c>
      <c r="O855" s="512" t="s">
        <v>6028</v>
      </c>
      <c r="P855" s="512" t="s">
        <v>2477</v>
      </c>
      <c r="Q855" s="512">
        <v>11414</v>
      </c>
      <c r="R855" s="514"/>
    </row>
    <row r="856" spans="1:18" x14ac:dyDescent="0.4">
      <c r="A856" s="512" t="s">
        <v>6029</v>
      </c>
      <c r="B856" s="512" t="s">
        <v>6030</v>
      </c>
      <c r="C856" s="512" t="s">
        <v>2166</v>
      </c>
      <c r="D856" s="512" t="s">
        <v>6031</v>
      </c>
      <c r="E856" s="512">
        <v>12</v>
      </c>
      <c r="F856" s="512" t="s">
        <v>2445</v>
      </c>
      <c r="G856" s="512" t="s">
        <v>2446</v>
      </c>
      <c r="H856" s="513">
        <v>93</v>
      </c>
      <c r="I856" s="512" t="s">
        <v>1330</v>
      </c>
      <c r="J856" s="513" t="s">
        <v>2474</v>
      </c>
      <c r="K856" s="512" t="s">
        <v>2426</v>
      </c>
      <c r="L856" s="512" t="s">
        <v>2448</v>
      </c>
      <c r="M856" s="512">
        <v>6</v>
      </c>
      <c r="N856" s="512" t="s">
        <v>2449</v>
      </c>
      <c r="O856" s="512" t="s">
        <v>6032</v>
      </c>
      <c r="P856" s="512" t="s">
        <v>2451</v>
      </c>
      <c r="Q856" s="512">
        <v>11415</v>
      </c>
      <c r="R856" s="514"/>
    </row>
    <row r="857" spans="1:18" x14ac:dyDescent="0.4">
      <c r="A857" s="512" t="s">
        <v>6033</v>
      </c>
      <c r="B857" s="512" t="s">
        <v>6034</v>
      </c>
      <c r="C857" s="512" t="s">
        <v>2167</v>
      </c>
      <c r="D857" s="512" t="s">
        <v>6035</v>
      </c>
      <c r="E857" s="512">
        <v>12</v>
      </c>
      <c r="F857" s="512" t="s">
        <v>2445</v>
      </c>
      <c r="G857" s="512" t="s">
        <v>2446</v>
      </c>
      <c r="H857" s="513">
        <v>93</v>
      </c>
      <c r="I857" s="512" t="s">
        <v>1330</v>
      </c>
      <c r="J857" s="513" t="s">
        <v>2505</v>
      </c>
      <c r="K857" s="512" t="s">
        <v>2426</v>
      </c>
      <c r="L857" s="512" t="s">
        <v>2456</v>
      </c>
      <c r="M857" s="512">
        <v>9</v>
      </c>
      <c r="N857" s="512" t="s">
        <v>2696</v>
      </c>
      <c r="O857" s="512" t="s">
        <v>6036</v>
      </c>
      <c r="P857" s="512" t="s">
        <v>2519</v>
      </c>
      <c r="Q857" s="512">
        <v>11416</v>
      </c>
      <c r="R857" s="514"/>
    </row>
    <row r="858" spans="1:18" x14ac:dyDescent="0.4">
      <c r="A858" s="512" t="s">
        <v>6037</v>
      </c>
      <c r="B858" s="512" t="s">
        <v>6038</v>
      </c>
      <c r="C858" s="512" t="s">
        <v>2168</v>
      </c>
      <c r="D858" s="512" t="s">
        <v>6039</v>
      </c>
      <c r="E858" s="512">
        <v>12</v>
      </c>
      <c r="F858" s="512" t="s">
        <v>2445</v>
      </c>
      <c r="G858" s="512" t="s">
        <v>2446</v>
      </c>
      <c r="H858" s="513">
        <v>93</v>
      </c>
      <c r="I858" s="512" t="s">
        <v>1330</v>
      </c>
      <c r="J858" s="513" t="s">
        <v>3073</v>
      </c>
      <c r="K858" s="512" t="s">
        <v>2426</v>
      </c>
      <c r="L858" s="512" t="s">
        <v>2498</v>
      </c>
      <c r="M858" s="512">
        <v>12</v>
      </c>
      <c r="N858" s="512" t="s">
        <v>2511</v>
      </c>
      <c r="O858" s="512" t="s">
        <v>6040</v>
      </c>
      <c r="P858" s="512" t="s">
        <v>2513</v>
      </c>
      <c r="Q858" s="512">
        <v>11417</v>
      </c>
      <c r="R858" s="514"/>
    </row>
    <row r="859" spans="1:18" x14ac:dyDescent="0.4">
      <c r="A859" s="512" t="s">
        <v>6041</v>
      </c>
      <c r="B859" s="512" t="s">
        <v>6042</v>
      </c>
      <c r="C859" s="512" t="s">
        <v>2169</v>
      </c>
      <c r="D859" s="512" t="s">
        <v>6043</v>
      </c>
      <c r="E859" s="512">
        <v>12</v>
      </c>
      <c r="F859" s="512" t="s">
        <v>2445</v>
      </c>
      <c r="G859" s="512" t="s">
        <v>2446</v>
      </c>
      <c r="H859" s="513">
        <v>93</v>
      </c>
      <c r="I859" s="512" t="s">
        <v>1330</v>
      </c>
      <c r="J859" s="513" t="s">
        <v>2505</v>
      </c>
      <c r="K859" s="512" t="s">
        <v>2426</v>
      </c>
      <c r="L859" s="512" t="s">
        <v>2448</v>
      </c>
      <c r="M859" s="512">
        <v>6</v>
      </c>
      <c r="N859" s="512" t="s">
        <v>2449</v>
      </c>
      <c r="O859" s="512" t="s">
        <v>6044</v>
      </c>
      <c r="P859" s="512" t="s">
        <v>2451</v>
      </c>
      <c r="Q859" s="512">
        <v>11418</v>
      </c>
      <c r="R859" s="514"/>
    </row>
    <row r="860" spans="1:18" x14ac:dyDescent="0.4">
      <c r="A860" s="512" t="s">
        <v>6045</v>
      </c>
      <c r="B860" s="512" t="s">
        <v>6046</v>
      </c>
      <c r="C860" s="512" t="s">
        <v>2170</v>
      </c>
      <c r="D860" s="512" t="s">
        <v>6047</v>
      </c>
      <c r="E860" s="512">
        <v>12</v>
      </c>
      <c r="F860" s="512" t="s">
        <v>2445</v>
      </c>
      <c r="G860" s="512" t="s">
        <v>2446</v>
      </c>
      <c r="H860" s="513">
        <v>93</v>
      </c>
      <c r="I860" s="512" t="s">
        <v>1330</v>
      </c>
      <c r="J860" s="513" t="s">
        <v>2505</v>
      </c>
      <c r="K860" s="512" t="s">
        <v>2426</v>
      </c>
      <c r="L860" s="512" t="s">
        <v>2448</v>
      </c>
      <c r="M860" s="512">
        <v>5</v>
      </c>
      <c r="N860" s="512" t="s">
        <v>2475</v>
      </c>
      <c r="O860" s="512" t="s">
        <v>6048</v>
      </c>
      <c r="P860" s="512" t="s">
        <v>2477</v>
      </c>
      <c r="Q860" s="512">
        <v>11419</v>
      </c>
      <c r="R860" s="514"/>
    </row>
    <row r="861" spans="1:18" x14ac:dyDescent="0.4">
      <c r="A861" s="512" t="s">
        <v>6049</v>
      </c>
      <c r="B861" s="512" t="s">
        <v>6050</v>
      </c>
      <c r="C861" s="512" t="s">
        <v>2171</v>
      </c>
      <c r="D861" s="512" t="s">
        <v>6051</v>
      </c>
      <c r="E861" s="512">
        <v>12</v>
      </c>
      <c r="F861" s="512" t="s">
        <v>2445</v>
      </c>
      <c r="G861" s="512" t="s">
        <v>2446</v>
      </c>
      <c r="H861" s="513">
        <v>93</v>
      </c>
      <c r="I861" s="512" t="s">
        <v>1330</v>
      </c>
      <c r="J861" s="513" t="s">
        <v>2505</v>
      </c>
      <c r="K861" s="512" t="s">
        <v>2426</v>
      </c>
      <c r="L861" s="512" t="s">
        <v>2448</v>
      </c>
      <c r="M861" s="512">
        <v>6</v>
      </c>
      <c r="N861" s="512" t="s">
        <v>2449</v>
      </c>
      <c r="O861" s="512" t="s">
        <v>6052</v>
      </c>
      <c r="P861" s="512" t="s">
        <v>2451</v>
      </c>
      <c r="Q861" s="512">
        <v>11420</v>
      </c>
      <c r="R861" s="514"/>
    </row>
    <row r="862" spans="1:18" x14ac:dyDescent="0.4">
      <c r="A862" s="512" t="s">
        <v>6053</v>
      </c>
      <c r="B862" s="512" t="s">
        <v>6054</v>
      </c>
      <c r="C862" s="512" t="s">
        <v>2172</v>
      </c>
      <c r="D862" s="512" t="s">
        <v>6055</v>
      </c>
      <c r="E862" s="512">
        <v>12</v>
      </c>
      <c r="F862" s="512" t="s">
        <v>2445</v>
      </c>
      <c r="G862" s="512" t="s">
        <v>2446</v>
      </c>
      <c r="H862" s="513">
        <v>93</v>
      </c>
      <c r="I862" s="512" t="s">
        <v>1330</v>
      </c>
      <c r="J862" s="513" t="s">
        <v>2578</v>
      </c>
      <c r="K862" s="512" t="s">
        <v>2426</v>
      </c>
      <c r="L862" s="512" t="s">
        <v>2448</v>
      </c>
      <c r="M862" s="512">
        <v>5</v>
      </c>
      <c r="N862" s="512" t="s">
        <v>2475</v>
      </c>
      <c r="O862" s="512" t="s">
        <v>6056</v>
      </c>
      <c r="P862" s="512" t="s">
        <v>2477</v>
      </c>
      <c r="Q862" s="512">
        <v>11421</v>
      </c>
      <c r="R862" s="514"/>
    </row>
    <row r="863" spans="1:18" x14ac:dyDescent="0.4">
      <c r="A863" s="512" t="s">
        <v>6057</v>
      </c>
      <c r="B863" s="512" t="s">
        <v>6058</v>
      </c>
      <c r="C863" s="512" t="s">
        <v>2173</v>
      </c>
      <c r="D863" s="512" t="s">
        <v>6059</v>
      </c>
      <c r="E863" s="512">
        <v>12</v>
      </c>
      <c r="F863" s="512" t="s">
        <v>2445</v>
      </c>
      <c r="G863" s="512" t="s">
        <v>2446</v>
      </c>
      <c r="H863" s="513">
        <v>93</v>
      </c>
      <c r="I863" s="512" t="s">
        <v>1330</v>
      </c>
      <c r="J863" s="513" t="s">
        <v>2505</v>
      </c>
      <c r="K863" s="512" t="s">
        <v>2426</v>
      </c>
      <c r="L863" s="512" t="s">
        <v>2448</v>
      </c>
      <c r="M863" s="512">
        <v>5</v>
      </c>
      <c r="N863" s="512" t="s">
        <v>2449</v>
      </c>
      <c r="O863" s="512" t="s">
        <v>6060</v>
      </c>
      <c r="P863" s="512" t="s">
        <v>2477</v>
      </c>
      <c r="Q863" s="512">
        <v>11422</v>
      </c>
      <c r="R863" s="514"/>
    </row>
    <row r="864" spans="1:18" x14ac:dyDescent="0.4">
      <c r="A864" s="512" t="s">
        <v>6061</v>
      </c>
      <c r="B864" s="512" t="s">
        <v>6062</v>
      </c>
      <c r="C864" s="512" t="s">
        <v>2174</v>
      </c>
      <c r="D864" s="512" t="s">
        <v>6063</v>
      </c>
      <c r="E864" s="512">
        <v>12</v>
      </c>
      <c r="F864" s="512" t="s">
        <v>2445</v>
      </c>
      <c r="G864" s="512" t="s">
        <v>2446</v>
      </c>
      <c r="H864" s="513">
        <v>93</v>
      </c>
      <c r="I864" s="512" t="s">
        <v>1330</v>
      </c>
      <c r="J864" s="513" t="s">
        <v>2505</v>
      </c>
      <c r="K864" s="512" t="s">
        <v>2426</v>
      </c>
      <c r="L864" s="512" t="s">
        <v>2565</v>
      </c>
      <c r="M864" s="512">
        <v>3</v>
      </c>
      <c r="N864" s="512" t="s">
        <v>2761</v>
      </c>
      <c r="O864" s="512" t="s">
        <v>6064</v>
      </c>
      <c r="P864" s="512" t="s">
        <v>3153</v>
      </c>
      <c r="Q864" s="512">
        <v>24673</v>
      </c>
      <c r="R864" s="514"/>
    </row>
    <row r="865" spans="1:18" x14ac:dyDescent="0.4">
      <c r="A865" s="512" t="s">
        <v>6065</v>
      </c>
      <c r="B865" s="512" t="s">
        <v>6066</v>
      </c>
      <c r="C865" s="512" t="s">
        <v>2152</v>
      </c>
      <c r="D865" s="512" t="s">
        <v>1329</v>
      </c>
      <c r="E865" s="512">
        <v>12</v>
      </c>
      <c r="F865" s="512" t="s">
        <v>2434</v>
      </c>
      <c r="G865" s="512" t="s">
        <v>2435</v>
      </c>
      <c r="H865" s="513">
        <v>94</v>
      </c>
      <c r="I865" s="512" t="s">
        <v>1329</v>
      </c>
      <c r="J865" s="513" t="s">
        <v>6067</v>
      </c>
      <c r="K865" s="512" t="s">
        <v>2426</v>
      </c>
      <c r="L865" s="512" t="s">
        <v>2426</v>
      </c>
      <c r="M865" s="512">
        <v>17</v>
      </c>
      <c r="N865" s="512" t="s">
        <v>2572</v>
      </c>
      <c r="O865" s="512" t="s">
        <v>6068</v>
      </c>
      <c r="P865" s="512" t="s">
        <v>2574</v>
      </c>
      <c r="Q865" s="512">
        <v>10748</v>
      </c>
      <c r="R865" s="514"/>
    </row>
    <row r="866" spans="1:18" x14ac:dyDescent="0.4">
      <c r="A866" s="512" t="s">
        <v>6069</v>
      </c>
      <c r="B866" s="512" t="s">
        <v>6070</v>
      </c>
      <c r="C866" s="512" t="s">
        <v>2153</v>
      </c>
      <c r="D866" s="512" t="s">
        <v>6071</v>
      </c>
      <c r="E866" s="512">
        <v>12</v>
      </c>
      <c r="F866" s="512" t="s">
        <v>2445</v>
      </c>
      <c r="G866" s="512" t="s">
        <v>2446</v>
      </c>
      <c r="H866" s="513">
        <v>94</v>
      </c>
      <c r="I866" s="512" t="s">
        <v>1329</v>
      </c>
      <c r="J866" s="513" t="s">
        <v>5574</v>
      </c>
      <c r="K866" s="512" t="s">
        <v>2426</v>
      </c>
      <c r="L866" s="512" t="s">
        <v>2456</v>
      </c>
      <c r="M866" s="512">
        <v>10</v>
      </c>
      <c r="N866" s="512" t="s">
        <v>2457</v>
      </c>
      <c r="O866" s="512" t="s">
        <v>6072</v>
      </c>
      <c r="P866" s="512" t="s">
        <v>2459</v>
      </c>
      <c r="Q866" s="512">
        <v>11423</v>
      </c>
      <c r="R866" s="514"/>
    </row>
    <row r="867" spans="1:18" x14ac:dyDescent="0.4">
      <c r="A867" s="512" t="s">
        <v>6073</v>
      </c>
      <c r="B867" s="512" t="s">
        <v>6074</v>
      </c>
      <c r="C867" s="512" t="s">
        <v>2154</v>
      </c>
      <c r="D867" s="512" t="s">
        <v>6075</v>
      </c>
      <c r="E867" s="512">
        <v>12</v>
      </c>
      <c r="F867" s="512" t="s">
        <v>2445</v>
      </c>
      <c r="G867" s="512" t="s">
        <v>2446</v>
      </c>
      <c r="H867" s="513">
        <v>94</v>
      </c>
      <c r="I867" s="512" t="s">
        <v>1329</v>
      </c>
      <c r="J867" s="513" t="s">
        <v>2510</v>
      </c>
      <c r="K867" s="512" t="s">
        <v>2426</v>
      </c>
      <c r="L867" s="512" t="s">
        <v>2448</v>
      </c>
      <c r="M867" s="512">
        <v>7</v>
      </c>
      <c r="N867" s="512" t="s">
        <v>2464</v>
      </c>
      <c r="O867" s="512" t="s">
        <v>6076</v>
      </c>
      <c r="P867" s="512" t="s">
        <v>2841</v>
      </c>
      <c r="Q867" s="512">
        <v>11424</v>
      </c>
      <c r="R867" s="514"/>
    </row>
    <row r="868" spans="1:18" x14ac:dyDescent="0.4">
      <c r="A868" s="512" t="s">
        <v>6077</v>
      </c>
      <c r="B868" s="512" t="s">
        <v>6078</v>
      </c>
      <c r="C868" s="512" t="s">
        <v>2155</v>
      </c>
      <c r="D868" s="512" t="s">
        <v>6079</v>
      </c>
      <c r="E868" s="512">
        <v>12</v>
      </c>
      <c r="F868" s="512" t="s">
        <v>2445</v>
      </c>
      <c r="G868" s="512" t="s">
        <v>2446</v>
      </c>
      <c r="H868" s="513">
        <v>94</v>
      </c>
      <c r="I868" s="512" t="s">
        <v>1329</v>
      </c>
      <c r="J868" s="513" t="s">
        <v>3135</v>
      </c>
      <c r="K868" s="512" t="s">
        <v>2437</v>
      </c>
      <c r="L868" s="512" t="s">
        <v>2448</v>
      </c>
      <c r="M868" s="512">
        <v>6</v>
      </c>
      <c r="N868" s="512" t="s">
        <v>2449</v>
      </c>
      <c r="O868" s="512" t="s">
        <v>6080</v>
      </c>
      <c r="P868" s="512" t="s">
        <v>2451</v>
      </c>
      <c r="Q868" s="512">
        <v>11425</v>
      </c>
      <c r="R868" s="514"/>
    </row>
    <row r="869" spans="1:18" x14ac:dyDescent="0.4">
      <c r="A869" s="512" t="s">
        <v>6081</v>
      </c>
      <c r="B869" s="512" t="s">
        <v>6082</v>
      </c>
      <c r="C869" s="512" t="s">
        <v>2156</v>
      </c>
      <c r="D869" s="512" t="s">
        <v>6083</v>
      </c>
      <c r="E869" s="512">
        <v>12</v>
      </c>
      <c r="F869" s="512" t="s">
        <v>2445</v>
      </c>
      <c r="G869" s="512" t="s">
        <v>2446</v>
      </c>
      <c r="H869" s="513">
        <v>94</v>
      </c>
      <c r="I869" s="512" t="s">
        <v>1329</v>
      </c>
      <c r="J869" s="513" t="s">
        <v>2731</v>
      </c>
      <c r="K869" s="512" t="s">
        <v>2426</v>
      </c>
      <c r="L869" s="512" t="s">
        <v>2448</v>
      </c>
      <c r="M869" s="512">
        <v>6</v>
      </c>
      <c r="N869" s="512" t="s">
        <v>2449</v>
      </c>
      <c r="O869" s="512" t="s">
        <v>6084</v>
      </c>
      <c r="P869" s="512" t="s">
        <v>2451</v>
      </c>
      <c r="Q869" s="512">
        <v>11426</v>
      </c>
      <c r="R869" s="514"/>
    </row>
    <row r="870" spans="1:18" x14ac:dyDescent="0.4">
      <c r="A870" s="512" t="s">
        <v>6085</v>
      </c>
      <c r="B870" s="512" t="s">
        <v>6086</v>
      </c>
      <c r="C870" s="512" t="s">
        <v>2157</v>
      </c>
      <c r="D870" s="512" t="s">
        <v>6087</v>
      </c>
      <c r="E870" s="512">
        <v>12</v>
      </c>
      <c r="F870" s="512" t="s">
        <v>2445</v>
      </c>
      <c r="G870" s="512" t="s">
        <v>2446</v>
      </c>
      <c r="H870" s="513">
        <v>94</v>
      </c>
      <c r="I870" s="512" t="s">
        <v>1329</v>
      </c>
      <c r="J870" s="513" t="s">
        <v>2505</v>
      </c>
      <c r="K870" s="512" t="s">
        <v>2426</v>
      </c>
      <c r="L870" s="512" t="s">
        <v>2448</v>
      </c>
      <c r="M870" s="512">
        <v>5</v>
      </c>
      <c r="N870" s="512" t="s">
        <v>2475</v>
      </c>
      <c r="O870" s="512" t="s">
        <v>6088</v>
      </c>
      <c r="P870" s="512" t="s">
        <v>2477</v>
      </c>
      <c r="Q870" s="512">
        <v>11427</v>
      </c>
      <c r="R870" s="514"/>
    </row>
    <row r="871" spans="1:18" x14ac:dyDescent="0.4">
      <c r="A871" s="512" t="s">
        <v>6089</v>
      </c>
      <c r="B871" s="512" t="s">
        <v>6090</v>
      </c>
      <c r="C871" s="512" t="s">
        <v>2158</v>
      </c>
      <c r="D871" s="512" t="s">
        <v>6091</v>
      </c>
      <c r="E871" s="512">
        <v>12</v>
      </c>
      <c r="F871" s="512" t="s">
        <v>2445</v>
      </c>
      <c r="G871" s="512" t="s">
        <v>2446</v>
      </c>
      <c r="H871" s="513">
        <v>94</v>
      </c>
      <c r="I871" s="512" t="s">
        <v>1329</v>
      </c>
      <c r="J871" s="513" t="s">
        <v>2505</v>
      </c>
      <c r="K871" s="512" t="s">
        <v>2426</v>
      </c>
      <c r="L871" s="512" t="s">
        <v>2448</v>
      </c>
      <c r="M871" s="512">
        <v>5</v>
      </c>
      <c r="N871" s="512" t="s">
        <v>2475</v>
      </c>
      <c r="O871" s="512" t="s">
        <v>6092</v>
      </c>
      <c r="P871" s="512" t="s">
        <v>2477</v>
      </c>
      <c r="Q871" s="512">
        <v>11428</v>
      </c>
      <c r="R871" s="514"/>
    </row>
    <row r="872" spans="1:18" x14ac:dyDescent="0.4">
      <c r="A872" s="512" t="s">
        <v>6093</v>
      </c>
      <c r="B872" s="512" t="s">
        <v>6094</v>
      </c>
      <c r="C872" s="512" t="s">
        <v>2159</v>
      </c>
      <c r="D872" s="512" t="s">
        <v>6095</v>
      </c>
      <c r="E872" s="512">
        <v>12</v>
      </c>
      <c r="F872" s="512" t="s">
        <v>2445</v>
      </c>
      <c r="G872" s="512" t="s">
        <v>2446</v>
      </c>
      <c r="H872" s="513">
        <v>94</v>
      </c>
      <c r="I872" s="512" t="s">
        <v>1329</v>
      </c>
      <c r="J872" s="513" t="s">
        <v>2469</v>
      </c>
      <c r="K872" s="512" t="s">
        <v>2426</v>
      </c>
      <c r="L872" s="512" t="s">
        <v>2448</v>
      </c>
      <c r="M872" s="512">
        <v>7</v>
      </c>
      <c r="N872" s="512" t="s">
        <v>2464</v>
      </c>
      <c r="O872" s="512" t="s">
        <v>6096</v>
      </c>
      <c r="P872" s="512" t="s">
        <v>2841</v>
      </c>
      <c r="Q872" s="512">
        <v>11429</v>
      </c>
      <c r="R872" s="514"/>
    </row>
    <row r="873" spans="1:18" x14ac:dyDescent="0.4">
      <c r="A873" s="512" t="s">
        <v>6097</v>
      </c>
      <c r="B873" s="512" t="s">
        <v>6098</v>
      </c>
      <c r="C873" s="512" t="s">
        <v>2160</v>
      </c>
      <c r="D873" s="512" t="s">
        <v>6099</v>
      </c>
      <c r="E873" s="512">
        <v>12</v>
      </c>
      <c r="F873" s="512" t="s">
        <v>2445</v>
      </c>
      <c r="G873" s="512" t="s">
        <v>2446</v>
      </c>
      <c r="H873" s="513">
        <v>94</v>
      </c>
      <c r="I873" s="512" t="s">
        <v>1329</v>
      </c>
      <c r="J873" s="513" t="s">
        <v>2717</v>
      </c>
      <c r="K873" s="512" t="s">
        <v>2437</v>
      </c>
      <c r="L873" s="512" t="s">
        <v>2448</v>
      </c>
      <c r="M873" s="512">
        <v>7</v>
      </c>
      <c r="N873" s="512" t="s">
        <v>3019</v>
      </c>
      <c r="O873" s="512" t="s">
        <v>6100</v>
      </c>
      <c r="P873" s="512" t="s">
        <v>2841</v>
      </c>
      <c r="Q873" s="512">
        <v>11430</v>
      </c>
      <c r="R873" s="514"/>
    </row>
    <row r="874" spans="1:18" x14ac:dyDescent="0.4">
      <c r="A874" s="512" t="s">
        <v>6101</v>
      </c>
      <c r="B874" s="512" t="s">
        <v>6102</v>
      </c>
      <c r="C874" s="512" t="s">
        <v>2161</v>
      </c>
      <c r="D874" s="512" t="s">
        <v>6103</v>
      </c>
      <c r="E874" s="512">
        <v>12</v>
      </c>
      <c r="F874" s="512" t="s">
        <v>2445</v>
      </c>
      <c r="G874" s="512" t="s">
        <v>2446</v>
      </c>
      <c r="H874" s="513">
        <v>94</v>
      </c>
      <c r="I874" s="512" t="s">
        <v>1329</v>
      </c>
      <c r="J874" s="513" t="s">
        <v>6104</v>
      </c>
      <c r="K874" s="512" t="s">
        <v>2426</v>
      </c>
      <c r="L874" s="512" t="s">
        <v>2448</v>
      </c>
      <c r="M874" s="512">
        <v>5</v>
      </c>
      <c r="N874" s="512" t="s">
        <v>2475</v>
      </c>
      <c r="O874" s="512" t="s">
        <v>6105</v>
      </c>
      <c r="P874" s="512" t="s">
        <v>2477</v>
      </c>
      <c r="Q874" s="512">
        <v>11431</v>
      </c>
      <c r="R874" s="514"/>
    </row>
    <row r="875" spans="1:18" x14ac:dyDescent="0.4">
      <c r="A875" s="512" t="s">
        <v>6106</v>
      </c>
      <c r="B875" s="512" t="s">
        <v>6107</v>
      </c>
      <c r="C875" s="512" t="s">
        <v>2162</v>
      </c>
      <c r="D875" s="512" t="s">
        <v>6108</v>
      </c>
      <c r="E875" s="512">
        <v>12</v>
      </c>
      <c r="F875" s="512" t="s">
        <v>2445</v>
      </c>
      <c r="G875" s="512" t="s">
        <v>2446</v>
      </c>
      <c r="H875" s="513">
        <v>94</v>
      </c>
      <c r="I875" s="512" t="s">
        <v>1329</v>
      </c>
      <c r="J875" s="513" t="s">
        <v>2722</v>
      </c>
      <c r="K875" s="512" t="s">
        <v>2437</v>
      </c>
      <c r="L875" s="512" t="s">
        <v>2498</v>
      </c>
      <c r="M875" s="512">
        <v>12</v>
      </c>
      <c r="N875" s="512" t="s">
        <v>2511</v>
      </c>
      <c r="O875" s="512" t="s">
        <v>6109</v>
      </c>
      <c r="P875" s="512" t="s">
        <v>2513</v>
      </c>
      <c r="Q875" s="512">
        <v>11460</v>
      </c>
      <c r="R875" s="514"/>
    </row>
    <row r="876" spans="1:18" x14ac:dyDescent="0.4">
      <c r="A876" s="512" t="s">
        <v>6110</v>
      </c>
      <c r="B876" s="512" t="s">
        <v>6111</v>
      </c>
      <c r="C876" s="512" t="s">
        <v>2163</v>
      </c>
      <c r="D876" s="512" t="s">
        <v>6112</v>
      </c>
      <c r="E876" s="512">
        <v>12</v>
      </c>
      <c r="F876" s="512" t="s">
        <v>2445</v>
      </c>
      <c r="G876" s="512" t="s">
        <v>2446</v>
      </c>
      <c r="H876" s="513">
        <v>94</v>
      </c>
      <c r="I876" s="512" t="s">
        <v>1329</v>
      </c>
      <c r="J876" s="513" t="s">
        <v>2474</v>
      </c>
      <c r="K876" s="512" t="s">
        <v>2426</v>
      </c>
      <c r="L876" s="512" t="s">
        <v>2448</v>
      </c>
      <c r="M876" s="512">
        <v>5</v>
      </c>
      <c r="N876" s="512" t="s">
        <v>2475</v>
      </c>
      <c r="O876" s="512" t="s">
        <v>6113</v>
      </c>
      <c r="P876" s="512" t="s">
        <v>2477</v>
      </c>
      <c r="Q876" s="512">
        <v>11464</v>
      </c>
      <c r="R876" s="514"/>
    </row>
    <row r="877" spans="1:18" x14ac:dyDescent="0.4">
      <c r="A877" s="512" t="s">
        <v>6114</v>
      </c>
      <c r="B877" s="512" t="s">
        <v>6115</v>
      </c>
      <c r="C877" s="512" t="s">
        <v>2175</v>
      </c>
      <c r="D877" s="512" t="s">
        <v>1331</v>
      </c>
      <c r="E877" s="512">
        <v>12</v>
      </c>
      <c r="F877" s="512" t="s">
        <v>2423</v>
      </c>
      <c r="G877" s="512" t="s">
        <v>2424</v>
      </c>
      <c r="H877" s="513">
        <v>95</v>
      </c>
      <c r="I877" s="512" t="s">
        <v>1331</v>
      </c>
      <c r="J877" s="513" t="s">
        <v>6116</v>
      </c>
      <c r="K877" s="512" t="s">
        <v>2437</v>
      </c>
      <c r="L877" s="512" t="s">
        <v>2427</v>
      </c>
      <c r="M877" s="512">
        <v>18</v>
      </c>
      <c r="N877" s="512" t="s">
        <v>2428</v>
      </c>
      <c r="O877" s="512" t="s">
        <v>6117</v>
      </c>
      <c r="P877" s="512" t="s">
        <v>2430</v>
      </c>
      <c r="Q877" s="512">
        <v>10684</v>
      </c>
      <c r="R877" s="514"/>
    </row>
    <row r="878" spans="1:18" x14ac:dyDescent="0.4">
      <c r="A878" s="512" t="s">
        <v>6118</v>
      </c>
      <c r="B878" s="512" t="s">
        <v>6119</v>
      </c>
      <c r="C878" s="512" t="s">
        <v>2176</v>
      </c>
      <c r="D878" s="512" t="s">
        <v>6120</v>
      </c>
      <c r="E878" s="512">
        <v>12</v>
      </c>
      <c r="F878" s="512" t="s">
        <v>2434</v>
      </c>
      <c r="G878" s="512" t="s">
        <v>2435</v>
      </c>
      <c r="H878" s="513">
        <v>95</v>
      </c>
      <c r="I878" s="512" t="s">
        <v>1331</v>
      </c>
      <c r="J878" s="513" t="s">
        <v>6121</v>
      </c>
      <c r="K878" s="512" t="s">
        <v>2426</v>
      </c>
      <c r="L878" s="512" t="s">
        <v>2438</v>
      </c>
      <c r="M878" s="512">
        <v>14</v>
      </c>
      <c r="N878" s="512" t="s">
        <v>2482</v>
      </c>
      <c r="O878" s="512" t="s">
        <v>6122</v>
      </c>
      <c r="P878" s="512" t="s">
        <v>3415</v>
      </c>
      <c r="Q878" s="512">
        <v>10749</v>
      </c>
      <c r="R878" s="514"/>
    </row>
    <row r="879" spans="1:18" x14ac:dyDescent="0.4">
      <c r="A879" s="512" t="s">
        <v>6123</v>
      </c>
      <c r="B879" s="512" t="s">
        <v>6124</v>
      </c>
      <c r="C879" s="512" t="s">
        <v>2177</v>
      </c>
      <c r="D879" s="512" t="s">
        <v>6125</v>
      </c>
      <c r="E879" s="512">
        <v>12</v>
      </c>
      <c r="F879" s="512" t="s">
        <v>2445</v>
      </c>
      <c r="G879" s="512" t="s">
        <v>2446</v>
      </c>
      <c r="H879" s="513">
        <v>95</v>
      </c>
      <c r="I879" s="512" t="s">
        <v>1331</v>
      </c>
      <c r="J879" s="513" t="s">
        <v>2463</v>
      </c>
      <c r="K879" s="512" t="s">
        <v>2426</v>
      </c>
      <c r="L879" s="512" t="s">
        <v>2448</v>
      </c>
      <c r="M879" s="512">
        <v>6</v>
      </c>
      <c r="N879" s="512" t="s">
        <v>2449</v>
      </c>
      <c r="O879" s="512" t="s">
        <v>6126</v>
      </c>
      <c r="P879" s="512" t="s">
        <v>2451</v>
      </c>
      <c r="Q879" s="512">
        <v>11432</v>
      </c>
      <c r="R879" s="514"/>
    </row>
    <row r="880" spans="1:18" x14ac:dyDescent="0.4">
      <c r="A880" s="512" t="s">
        <v>6127</v>
      </c>
      <c r="B880" s="512" t="s">
        <v>6128</v>
      </c>
      <c r="C880" s="512" t="s">
        <v>2178</v>
      </c>
      <c r="D880" s="512" t="s">
        <v>6129</v>
      </c>
      <c r="E880" s="512">
        <v>12</v>
      </c>
      <c r="F880" s="512" t="s">
        <v>2445</v>
      </c>
      <c r="G880" s="512" t="s">
        <v>2446</v>
      </c>
      <c r="H880" s="513">
        <v>95</v>
      </c>
      <c r="I880" s="512" t="s">
        <v>1331</v>
      </c>
      <c r="J880" s="513" t="s">
        <v>2555</v>
      </c>
      <c r="K880" s="512" t="s">
        <v>2426</v>
      </c>
      <c r="L880" s="512" t="s">
        <v>2448</v>
      </c>
      <c r="M880" s="512">
        <v>5</v>
      </c>
      <c r="N880" s="512" t="s">
        <v>2475</v>
      </c>
      <c r="O880" s="512" t="s">
        <v>6130</v>
      </c>
      <c r="P880" s="512" t="s">
        <v>2477</v>
      </c>
      <c r="Q880" s="512">
        <v>11433</v>
      </c>
      <c r="R880" s="514"/>
    </row>
    <row r="881" spans="1:18" x14ac:dyDescent="0.4">
      <c r="A881" s="512" t="s">
        <v>6131</v>
      </c>
      <c r="B881" s="512" t="s">
        <v>6132</v>
      </c>
      <c r="C881" s="512" t="s">
        <v>2179</v>
      </c>
      <c r="D881" s="512" t="s">
        <v>6133</v>
      </c>
      <c r="E881" s="512">
        <v>12</v>
      </c>
      <c r="F881" s="512" t="s">
        <v>2445</v>
      </c>
      <c r="G881" s="512" t="s">
        <v>2446</v>
      </c>
      <c r="H881" s="513">
        <v>95</v>
      </c>
      <c r="I881" s="512" t="s">
        <v>1331</v>
      </c>
      <c r="J881" s="513" t="s">
        <v>2455</v>
      </c>
      <c r="K881" s="512" t="s">
        <v>2426</v>
      </c>
      <c r="L881" s="512" t="s">
        <v>2456</v>
      </c>
      <c r="M881" s="512">
        <v>10</v>
      </c>
      <c r="N881" s="512" t="s">
        <v>2457</v>
      </c>
      <c r="O881" s="512" t="s">
        <v>6134</v>
      </c>
      <c r="P881" s="512" t="s">
        <v>2459</v>
      </c>
      <c r="Q881" s="512">
        <v>11434</v>
      </c>
      <c r="R881" s="514"/>
    </row>
    <row r="882" spans="1:18" x14ac:dyDescent="0.4">
      <c r="A882" s="512" t="s">
        <v>6135</v>
      </c>
      <c r="B882" s="512" t="s">
        <v>6136</v>
      </c>
      <c r="C882" s="512" t="s">
        <v>2180</v>
      </c>
      <c r="D882" s="512" t="s">
        <v>6137</v>
      </c>
      <c r="E882" s="512">
        <v>12</v>
      </c>
      <c r="F882" s="512" t="s">
        <v>2445</v>
      </c>
      <c r="G882" s="512" t="s">
        <v>2446</v>
      </c>
      <c r="H882" s="513">
        <v>95</v>
      </c>
      <c r="I882" s="512" t="s">
        <v>1331</v>
      </c>
      <c r="J882" s="513" t="s">
        <v>2845</v>
      </c>
      <c r="K882" s="512" t="s">
        <v>2426</v>
      </c>
      <c r="L882" s="512" t="s">
        <v>2456</v>
      </c>
      <c r="M882" s="512">
        <v>10</v>
      </c>
      <c r="N882" s="512" t="s">
        <v>2457</v>
      </c>
      <c r="O882" s="512" t="s">
        <v>6138</v>
      </c>
      <c r="P882" s="512" t="s">
        <v>2459</v>
      </c>
      <c r="Q882" s="512">
        <v>11461</v>
      </c>
      <c r="R882" s="514"/>
    </row>
    <row r="883" spans="1:18" x14ac:dyDescent="0.4">
      <c r="A883" s="512" t="s">
        <v>6139</v>
      </c>
      <c r="B883" s="512" t="s">
        <v>6140</v>
      </c>
      <c r="C883" s="512" t="s">
        <v>2181</v>
      </c>
      <c r="D883" s="512" t="s">
        <v>6141</v>
      </c>
      <c r="E883" s="512">
        <v>12</v>
      </c>
      <c r="F883" s="512" t="s">
        <v>2445</v>
      </c>
      <c r="G883" s="512" t="s">
        <v>2446</v>
      </c>
      <c r="H883" s="513">
        <v>95</v>
      </c>
      <c r="I883" s="512" t="s">
        <v>1331</v>
      </c>
      <c r="J883" s="513" t="s">
        <v>5438</v>
      </c>
      <c r="K883" s="512" t="s">
        <v>2437</v>
      </c>
      <c r="L883" s="512" t="s">
        <v>2448</v>
      </c>
      <c r="M883" s="512">
        <v>5</v>
      </c>
      <c r="N883" s="512" t="s">
        <v>2475</v>
      </c>
      <c r="O883" s="512" t="s">
        <v>6142</v>
      </c>
      <c r="P883" s="512" t="s">
        <v>2477</v>
      </c>
      <c r="Q883" s="512">
        <v>13806</v>
      </c>
      <c r="R883" s="514"/>
    </row>
    <row r="884" spans="1:18" x14ac:dyDescent="0.4">
      <c r="A884" s="512" t="s">
        <v>6143</v>
      </c>
      <c r="B884" s="512" t="s">
        <v>6144</v>
      </c>
      <c r="C884" s="512" t="s">
        <v>2182</v>
      </c>
      <c r="D884" s="512" t="s">
        <v>6145</v>
      </c>
      <c r="E884" s="512">
        <v>12</v>
      </c>
      <c r="F884" s="512" t="s">
        <v>2445</v>
      </c>
      <c r="G884" s="512" t="s">
        <v>2446</v>
      </c>
      <c r="H884" s="513">
        <v>95</v>
      </c>
      <c r="I884" s="512" t="s">
        <v>1331</v>
      </c>
      <c r="J884" s="513" t="s">
        <v>2505</v>
      </c>
      <c r="K884" s="512" t="s">
        <v>2426</v>
      </c>
      <c r="L884" s="512" t="s">
        <v>2448</v>
      </c>
      <c r="M884" s="512">
        <v>5</v>
      </c>
      <c r="N884" s="512" t="s">
        <v>2475</v>
      </c>
      <c r="O884" s="512" t="s">
        <v>6146</v>
      </c>
      <c r="P884" s="512" t="s">
        <v>2477</v>
      </c>
      <c r="Q884" s="512">
        <v>24689</v>
      </c>
      <c r="R884" s="514"/>
    </row>
    <row r="885" spans="1:18" x14ac:dyDescent="0.4">
      <c r="A885" s="512" t="s">
        <v>6147</v>
      </c>
      <c r="B885" s="512" t="s">
        <v>6148</v>
      </c>
      <c r="C885" s="512" t="s">
        <v>2139</v>
      </c>
      <c r="D885" s="512" t="s">
        <v>6149</v>
      </c>
      <c r="E885" s="512">
        <v>12</v>
      </c>
      <c r="F885" s="512" t="s">
        <v>2434</v>
      </c>
      <c r="G885" s="512" t="s">
        <v>2435</v>
      </c>
      <c r="H885" s="513">
        <v>96</v>
      </c>
      <c r="I885" s="512" t="s">
        <v>1328</v>
      </c>
      <c r="J885" s="513" t="s">
        <v>6150</v>
      </c>
      <c r="K885" s="512" t="s">
        <v>2437</v>
      </c>
      <c r="L885" s="512" t="s">
        <v>2426</v>
      </c>
      <c r="M885" s="512">
        <v>17</v>
      </c>
      <c r="N885" s="512" t="s">
        <v>2572</v>
      </c>
      <c r="O885" s="512" t="s">
        <v>6151</v>
      </c>
      <c r="P885" s="512" t="s">
        <v>2574</v>
      </c>
      <c r="Q885" s="512">
        <v>10750</v>
      </c>
      <c r="R885" s="514"/>
    </row>
    <row r="886" spans="1:18" x14ac:dyDescent="0.4">
      <c r="A886" s="512" t="s">
        <v>6152</v>
      </c>
      <c r="B886" s="512" t="s">
        <v>6153</v>
      </c>
      <c r="C886" s="512" t="s">
        <v>2140</v>
      </c>
      <c r="D886" s="512" t="s">
        <v>6154</v>
      </c>
      <c r="E886" s="512">
        <v>12</v>
      </c>
      <c r="F886" s="512" t="s">
        <v>2434</v>
      </c>
      <c r="G886" s="512" t="s">
        <v>2435</v>
      </c>
      <c r="H886" s="513">
        <v>96</v>
      </c>
      <c r="I886" s="512" t="s">
        <v>1328</v>
      </c>
      <c r="J886" s="513" t="s">
        <v>6155</v>
      </c>
      <c r="K886" s="512" t="s">
        <v>2437</v>
      </c>
      <c r="L886" s="512" t="s">
        <v>2438</v>
      </c>
      <c r="M886" s="512">
        <v>15</v>
      </c>
      <c r="N886" s="512" t="s">
        <v>2439</v>
      </c>
      <c r="O886" s="512" t="s">
        <v>6156</v>
      </c>
      <c r="P886" s="512" t="s">
        <v>2441</v>
      </c>
      <c r="Q886" s="512">
        <v>10751</v>
      </c>
      <c r="R886" s="514"/>
    </row>
    <row r="887" spans="1:18" x14ac:dyDescent="0.4">
      <c r="A887" s="512" t="s">
        <v>6157</v>
      </c>
      <c r="B887" s="512" t="s">
        <v>6158</v>
      </c>
      <c r="C887" s="512" t="s">
        <v>2141</v>
      </c>
      <c r="D887" s="512" t="s">
        <v>6159</v>
      </c>
      <c r="E887" s="512">
        <v>12</v>
      </c>
      <c r="F887" s="512" t="s">
        <v>2445</v>
      </c>
      <c r="G887" s="512" t="s">
        <v>2446</v>
      </c>
      <c r="H887" s="513">
        <v>96</v>
      </c>
      <c r="I887" s="512" t="s">
        <v>1328</v>
      </c>
      <c r="J887" s="513" t="s">
        <v>2463</v>
      </c>
      <c r="K887" s="512" t="s">
        <v>2437</v>
      </c>
      <c r="L887" s="512" t="s">
        <v>2456</v>
      </c>
      <c r="M887" s="512">
        <v>10</v>
      </c>
      <c r="N887" s="512" t="s">
        <v>2457</v>
      </c>
      <c r="O887" s="512" t="s">
        <v>6160</v>
      </c>
      <c r="P887" s="512" t="s">
        <v>2459</v>
      </c>
      <c r="Q887" s="512">
        <v>11435</v>
      </c>
      <c r="R887" s="514"/>
    </row>
    <row r="888" spans="1:18" x14ac:dyDescent="0.4">
      <c r="A888" s="512" t="s">
        <v>6161</v>
      </c>
      <c r="B888" s="512" t="s">
        <v>6162</v>
      </c>
      <c r="C888" s="512" t="s">
        <v>2142</v>
      </c>
      <c r="D888" s="512" t="s">
        <v>6163</v>
      </c>
      <c r="E888" s="512">
        <v>12</v>
      </c>
      <c r="F888" s="512" t="s">
        <v>2445</v>
      </c>
      <c r="G888" s="512" t="s">
        <v>2446</v>
      </c>
      <c r="H888" s="513">
        <v>96</v>
      </c>
      <c r="I888" s="512" t="s">
        <v>1328</v>
      </c>
      <c r="J888" s="513" t="s">
        <v>2505</v>
      </c>
      <c r="K888" s="512" t="s">
        <v>2437</v>
      </c>
      <c r="L888" s="512" t="s">
        <v>2448</v>
      </c>
      <c r="M888" s="512">
        <v>6</v>
      </c>
      <c r="N888" s="512" t="s">
        <v>2449</v>
      </c>
      <c r="O888" s="512" t="s">
        <v>6164</v>
      </c>
      <c r="P888" s="512" t="s">
        <v>2451</v>
      </c>
      <c r="Q888" s="512">
        <v>11436</v>
      </c>
      <c r="R888" s="514"/>
    </row>
    <row r="889" spans="1:18" x14ac:dyDescent="0.4">
      <c r="A889" s="512" t="s">
        <v>6165</v>
      </c>
      <c r="B889" s="512" t="s">
        <v>6166</v>
      </c>
      <c r="C889" s="512" t="s">
        <v>2143</v>
      </c>
      <c r="D889" s="512" t="s">
        <v>6167</v>
      </c>
      <c r="E889" s="512">
        <v>12</v>
      </c>
      <c r="F889" s="512" t="s">
        <v>2445</v>
      </c>
      <c r="G889" s="512" t="s">
        <v>2446</v>
      </c>
      <c r="H889" s="513">
        <v>96</v>
      </c>
      <c r="I889" s="512" t="s">
        <v>1328</v>
      </c>
      <c r="J889" s="513" t="s">
        <v>4215</v>
      </c>
      <c r="K889" s="512" t="s">
        <v>2437</v>
      </c>
      <c r="L889" s="512" t="s">
        <v>2456</v>
      </c>
      <c r="M889" s="512">
        <v>10</v>
      </c>
      <c r="N889" s="512" t="s">
        <v>2457</v>
      </c>
      <c r="O889" s="512" t="s">
        <v>6168</v>
      </c>
      <c r="P889" s="512" t="s">
        <v>2459</v>
      </c>
      <c r="Q889" s="512">
        <v>11437</v>
      </c>
      <c r="R889" s="514"/>
    </row>
    <row r="890" spans="1:18" x14ac:dyDescent="0.4">
      <c r="A890" s="512" t="s">
        <v>6169</v>
      </c>
      <c r="B890" s="512" t="s">
        <v>6170</v>
      </c>
      <c r="C890" s="512" t="s">
        <v>2144</v>
      </c>
      <c r="D890" s="512" t="s">
        <v>6171</v>
      </c>
      <c r="E890" s="512">
        <v>12</v>
      </c>
      <c r="F890" s="512" t="s">
        <v>2445</v>
      </c>
      <c r="G890" s="512" t="s">
        <v>2446</v>
      </c>
      <c r="H890" s="513">
        <v>96</v>
      </c>
      <c r="I890" s="512" t="s">
        <v>1328</v>
      </c>
      <c r="J890" s="513" t="s">
        <v>2469</v>
      </c>
      <c r="K890" s="512" t="s">
        <v>2437</v>
      </c>
      <c r="L890" s="512" t="s">
        <v>2448</v>
      </c>
      <c r="M890" s="512">
        <v>7</v>
      </c>
      <c r="N890" s="512" t="s">
        <v>2464</v>
      </c>
      <c r="O890" s="512" t="s">
        <v>6172</v>
      </c>
      <c r="P890" s="512" t="s">
        <v>2841</v>
      </c>
      <c r="Q890" s="512">
        <v>11438</v>
      </c>
      <c r="R890" s="514"/>
    </row>
    <row r="891" spans="1:18" x14ac:dyDescent="0.4">
      <c r="A891" s="512" t="s">
        <v>6173</v>
      </c>
      <c r="B891" s="512" t="s">
        <v>6174</v>
      </c>
      <c r="C891" s="512" t="s">
        <v>2145</v>
      </c>
      <c r="D891" s="512" t="s">
        <v>6175</v>
      </c>
      <c r="E891" s="512">
        <v>12</v>
      </c>
      <c r="F891" s="512" t="s">
        <v>2445</v>
      </c>
      <c r="G891" s="512" t="s">
        <v>2446</v>
      </c>
      <c r="H891" s="513">
        <v>96</v>
      </c>
      <c r="I891" s="512" t="s">
        <v>1328</v>
      </c>
      <c r="J891" s="513" t="s">
        <v>2731</v>
      </c>
      <c r="K891" s="512" t="s">
        <v>2437</v>
      </c>
      <c r="L891" s="512" t="s">
        <v>2448</v>
      </c>
      <c r="M891" s="512">
        <v>6</v>
      </c>
      <c r="N891" s="512" t="s">
        <v>2449</v>
      </c>
      <c r="O891" s="512" t="s">
        <v>6176</v>
      </c>
      <c r="P891" s="512" t="s">
        <v>2451</v>
      </c>
      <c r="Q891" s="512">
        <v>11439</v>
      </c>
      <c r="R891" s="514"/>
    </row>
    <row r="892" spans="1:18" x14ac:dyDescent="0.4">
      <c r="A892" s="512" t="s">
        <v>6177</v>
      </c>
      <c r="B892" s="512" t="s">
        <v>6178</v>
      </c>
      <c r="C892" s="512" t="s">
        <v>2146</v>
      </c>
      <c r="D892" s="512" t="s">
        <v>6179</v>
      </c>
      <c r="E892" s="512">
        <v>12</v>
      </c>
      <c r="F892" s="512" t="s">
        <v>2445</v>
      </c>
      <c r="G892" s="512" t="s">
        <v>2446</v>
      </c>
      <c r="H892" s="513">
        <v>96</v>
      </c>
      <c r="I892" s="512" t="s">
        <v>1328</v>
      </c>
      <c r="J892" s="513" t="s">
        <v>2541</v>
      </c>
      <c r="K892" s="512" t="s">
        <v>2437</v>
      </c>
      <c r="L892" s="512" t="s">
        <v>2448</v>
      </c>
      <c r="M892" s="512">
        <v>6</v>
      </c>
      <c r="N892" s="512" t="s">
        <v>2449</v>
      </c>
      <c r="O892" s="512" t="s">
        <v>6180</v>
      </c>
      <c r="P892" s="512" t="s">
        <v>2451</v>
      </c>
      <c r="Q892" s="512">
        <v>11440</v>
      </c>
      <c r="R892" s="514"/>
    </row>
    <row r="893" spans="1:18" x14ac:dyDescent="0.4">
      <c r="A893" s="512" t="s">
        <v>6181</v>
      </c>
      <c r="B893" s="512" t="s">
        <v>6182</v>
      </c>
      <c r="C893" s="512" t="s">
        <v>2147</v>
      </c>
      <c r="D893" s="512" t="s">
        <v>6183</v>
      </c>
      <c r="E893" s="512">
        <v>12</v>
      </c>
      <c r="F893" s="512" t="s">
        <v>2445</v>
      </c>
      <c r="G893" s="512" t="s">
        <v>2446</v>
      </c>
      <c r="H893" s="513">
        <v>96</v>
      </c>
      <c r="I893" s="512" t="s">
        <v>1328</v>
      </c>
      <c r="J893" s="513" t="s">
        <v>3135</v>
      </c>
      <c r="K893" s="512" t="s">
        <v>2437</v>
      </c>
      <c r="L893" s="512" t="s">
        <v>2448</v>
      </c>
      <c r="M893" s="512">
        <v>5</v>
      </c>
      <c r="N893" s="512" t="s">
        <v>2475</v>
      </c>
      <c r="O893" s="512" t="s">
        <v>6184</v>
      </c>
      <c r="P893" s="512" t="s">
        <v>2477</v>
      </c>
      <c r="Q893" s="512">
        <v>11441</v>
      </c>
      <c r="R893" s="514"/>
    </row>
    <row r="894" spans="1:18" x14ac:dyDescent="0.4">
      <c r="A894" s="512" t="s">
        <v>6185</v>
      </c>
      <c r="B894" s="512" t="s">
        <v>6186</v>
      </c>
      <c r="C894" s="512" t="s">
        <v>2148</v>
      </c>
      <c r="D894" s="512" t="s">
        <v>6187</v>
      </c>
      <c r="E894" s="512">
        <v>12</v>
      </c>
      <c r="F894" s="512" t="s">
        <v>2445</v>
      </c>
      <c r="G894" s="512" t="s">
        <v>2446</v>
      </c>
      <c r="H894" s="513">
        <v>96</v>
      </c>
      <c r="I894" s="512" t="s">
        <v>1328</v>
      </c>
      <c r="J894" s="513" t="s">
        <v>2683</v>
      </c>
      <c r="K894" s="512" t="s">
        <v>2437</v>
      </c>
      <c r="L894" s="512" t="s">
        <v>2448</v>
      </c>
      <c r="M894" s="512">
        <v>6</v>
      </c>
      <c r="N894" s="512" t="s">
        <v>2449</v>
      </c>
      <c r="O894" s="512" t="s">
        <v>6188</v>
      </c>
      <c r="P894" s="512" t="s">
        <v>2451</v>
      </c>
      <c r="Q894" s="512">
        <v>11442</v>
      </c>
      <c r="R894" s="514"/>
    </row>
    <row r="895" spans="1:18" x14ac:dyDescent="0.4">
      <c r="A895" s="512" t="s">
        <v>6189</v>
      </c>
      <c r="B895" s="512" t="s">
        <v>6190</v>
      </c>
      <c r="C895" s="512" t="s">
        <v>2149</v>
      </c>
      <c r="D895" s="512" t="s">
        <v>6191</v>
      </c>
      <c r="E895" s="512">
        <v>12</v>
      </c>
      <c r="F895" s="512" t="s">
        <v>2445</v>
      </c>
      <c r="G895" s="512" t="s">
        <v>2446</v>
      </c>
      <c r="H895" s="513">
        <v>96</v>
      </c>
      <c r="I895" s="512" t="s">
        <v>1328</v>
      </c>
      <c r="J895" s="513" t="s">
        <v>3423</v>
      </c>
      <c r="K895" s="512" t="s">
        <v>2437</v>
      </c>
      <c r="L895" s="512" t="s">
        <v>2448</v>
      </c>
      <c r="M895" s="512">
        <v>6</v>
      </c>
      <c r="N895" s="512" t="s">
        <v>2449</v>
      </c>
      <c r="O895" s="512" t="s">
        <v>6192</v>
      </c>
      <c r="P895" s="512" t="s">
        <v>2451</v>
      </c>
      <c r="Q895" s="512">
        <v>13818</v>
      </c>
      <c r="R895" s="514"/>
    </row>
    <row r="896" spans="1:18" x14ac:dyDescent="0.4">
      <c r="A896" s="512" t="s">
        <v>6193</v>
      </c>
      <c r="B896" s="512" t="s">
        <v>6194</v>
      </c>
      <c r="C896" s="512" t="s">
        <v>2150</v>
      </c>
      <c r="D896" s="512" t="s">
        <v>6195</v>
      </c>
      <c r="E896" s="512">
        <v>12</v>
      </c>
      <c r="F896" s="512" t="s">
        <v>2445</v>
      </c>
      <c r="G896" s="512" t="s">
        <v>2446</v>
      </c>
      <c r="H896" s="513">
        <v>96</v>
      </c>
      <c r="I896" s="512" t="s">
        <v>1328</v>
      </c>
      <c r="J896" s="513" t="s">
        <v>2505</v>
      </c>
      <c r="K896" s="512" t="s">
        <v>2437</v>
      </c>
      <c r="L896" s="512" t="s">
        <v>2448</v>
      </c>
      <c r="M896" s="512">
        <v>6</v>
      </c>
      <c r="N896" s="512" t="s">
        <v>2449</v>
      </c>
      <c r="O896" s="512" t="s">
        <v>6196</v>
      </c>
      <c r="P896" s="512" t="s">
        <v>2451</v>
      </c>
      <c r="Q896" s="512">
        <v>15010</v>
      </c>
      <c r="R896" s="514"/>
    </row>
    <row r="897" spans="1:18" x14ac:dyDescent="0.4">
      <c r="A897" s="512" t="s">
        <v>6197</v>
      </c>
      <c r="B897" s="512" t="s">
        <v>6198</v>
      </c>
      <c r="C897" s="512" t="s">
        <v>2151</v>
      </c>
      <c r="D897" s="512" t="s">
        <v>6199</v>
      </c>
      <c r="E897" s="512">
        <v>12</v>
      </c>
      <c r="F897" s="512" t="s">
        <v>2445</v>
      </c>
      <c r="G897" s="512" t="s">
        <v>2446</v>
      </c>
      <c r="H897" s="513">
        <v>96</v>
      </c>
      <c r="I897" s="512" t="s">
        <v>1328</v>
      </c>
      <c r="J897" s="513" t="s">
        <v>2541</v>
      </c>
      <c r="K897" s="512" t="s">
        <v>2437</v>
      </c>
      <c r="L897" s="512" t="s">
        <v>2448</v>
      </c>
      <c r="M897" s="512">
        <v>6</v>
      </c>
      <c r="N897" s="512" t="s">
        <v>2449</v>
      </c>
      <c r="O897" s="512" t="s">
        <v>6200</v>
      </c>
      <c r="P897" s="512" t="s">
        <v>2451</v>
      </c>
      <c r="Q897" s="512">
        <v>23771</v>
      </c>
      <c r="R897" s="514"/>
    </row>
    <row r="898" spans="1:18" ht="23.4" x14ac:dyDescent="0.45">
      <c r="A898" s="656" t="s">
        <v>6364</v>
      </c>
      <c r="B898" s="656" t="s">
        <v>6365</v>
      </c>
      <c r="C898" s="656" t="s">
        <v>6366</v>
      </c>
      <c r="D898" s="656" t="s">
        <v>6367</v>
      </c>
      <c r="E898" s="657">
        <v>11</v>
      </c>
      <c r="F898" s="656" t="s">
        <v>2445</v>
      </c>
      <c r="G898" s="656" t="e">
        <f>INDEX('[1]Org2564 NEW'!E$4:E$902,MATCH([1]!OrgTbl[[#This Row],[code5]],'[1]Org2564 NEW'!$C$4:$C$902,0))</f>
        <v>#REF!</v>
      </c>
      <c r="H898" s="657">
        <v>83</v>
      </c>
      <c r="I898" s="656" t="s">
        <v>1324</v>
      </c>
      <c r="J898" s="658" t="e">
        <f>INDEX('[1]Org2564 NEW'!G$4:G$902,MATCH([1]!OrgTbl[[#This Row],[code5]],'[1]Org2564 NEW'!$C$4:$C$902,0))</f>
        <v>#REF!</v>
      </c>
      <c r="K898" s="656" t="s">
        <v>2437</v>
      </c>
      <c r="L898" s="656" t="e">
        <f>INDEX('[1]Org2564 NEW'!F$4:F$902,MATCH([1]!OrgTbl[[#This Row],[code5]],'[1]Org2564 NEW'!$C$4:$C$902,0))</f>
        <v>#REF!</v>
      </c>
      <c r="M898" s="657" t="e">
        <f>INDEX('[1]Org2564 NEW'!I$4:I$902,MATCH([1]!OrgTbl[[#This Row],[code5]],'[1]Org2564 NEW'!$C$4:$C$902,0))</f>
        <v>#REF!</v>
      </c>
      <c r="N898" s="659"/>
      <c r="O898" s="656" t="s">
        <v>6368</v>
      </c>
      <c r="P898" s="656" t="e">
        <f>INDEX('[1]Org2564 NEW'!J$4:J$902,MATCH([1]!OrgTbl[[#This Row],[code5]],'[1]Org2564 NEW'!$C$4:$C$902,0))</f>
        <v>#REF!</v>
      </c>
      <c r="Q898" s="512">
        <v>41436</v>
      </c>
    </row>
    <row r="899" spans="1:18" ht="23.4" x14ac:dyDescent="0.45">
      <c r="A899" s="660" t="s">
        <v>6369</v>
      </c>
      <c r="B899" s="660" t="s">
        <v>6370</v>
      </c>
      <c r="C899" s="660" t="s">
        <v>6371</v>
      </c>
      <c r="D899" s="660" t="s">
        <v>6372</v>
      </c>
      <c r="E899" s="661">
        <v>5</v>
      </c>
      <c r="F899" s="660" t="s">
        <v>2445</v>
      </c>
      <c r="G899" s="660" t="e">
        <f>INDEX('[1]Org2564 NEW'!E$4:E$902,MATCH([1]!OrgTbl[[#This Row],[code5]],'[1]Org2564 NEW'!$C$4:$C$902,0))</f>
        <v>#REF!</v>
      </c>
      <c r="H899" s="661">
        <v>71</v>
      </c>
      <c r="I899" s="660" t="s">
        <v>1284</v>
      </c>
      <c r="J899" s="662" t="e">
        <f>INDEX('[1]Org2564 NEW'!G$4:G$902,MATCH([1]!OrgTbl[[#This Row],[code5]],'[1]Org2564 NEW'!$C$4:$C$902,0))</f>
        <v>#REF!</v>
      </c>
      <c r="K899" s="660" t="s">
        <v>2437</v>
      </c>
      <c r="L899" s="660" t="e">
        <f>INDEX('[1]Org2564 NEW'!F$4:F$902,MATCH([1]!OrgTbl[[#This Row],[code5]],'[1]Org2564 NEW'!$C$4:$C$902,0))</f>
        <v>#REF!</v>
      </c>
      <c r="M899" s="661" t="e">
        <f>INDEX('[1]Org2564 NEW'!I$4:I$902,MATCH([1]!OrgTbl[[#This Row],[code5]],'[1]Org2564 NEW'!$C$4:$C$902,0))</f>
        <v>#REF!</v>
      </c>
      <c r="N899" s="663"/>
      <c r="O899" s="660" t="s">
        <v>6373</v>
      </c>
      <c r="P899" s="660" t="e">
        <f>INDEX('[1]Org2564 NEW'!J$4:J$902,MATCH([1]!OrgTbl[[#This Row],[code5]],'[1]Org2564 NEW'!$C$4:$C$902,0))</f>
        <v>#REF!</v>
      </c>
      <c r="Q899" s="512">
        <v>41701</v>
      </c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96875" defaultRowHeight="13.8" x14ac:dyDescent="0.25"/>
  <cols>
    <col min="1" max="1" width="8.796875" style="297"/>
    <col min="2" max="2" width="31.19921875" style="297" customWidth="1"/>
    <col min="3" max="3" width="15.19921875" style="299" customWidth="1"/>
    <col min="4" max="898" width="14.3984375" style="299" customWidth="1"/>
    <col min="899" max="899" width="8.796875" style="299"/>
    <col min="900" max="16384" width="8.796875" style="297"/>
  </cols>
  <sheetData>
    <row r="1" spans="1:899" ht="24.6" x14ac:dyDescent="0.7">
      <c r="A1" s="128"/>
      <c r="B1" s="128"/>
      <c r="C1" s="128">
        <f>INT(C3)</f>
        <v>10674</v>
      </c>
      <c r="D1" s="128">
        <f t="shared" ref="D1:BO1" si="0">INT(D3)</f>
        <v>11189</v>
      </c>
      <c r="E1" s="128">
        <f t="shared" si="0"/>
        <v>11190</v>
      </c>
      <c r="F1" s="128">
        <f t="shared" si="0"/>
        <v>11191</v>
      </c>
      <c r="G1" s="128">
        <f t="shared" si="0"/>
        <v>11192</v>
      </c>
      <c r="H1" s="128">
        <f t="shared" si="0"/>
        <v>11193</v>
      </c>
      <c r="I1" s="128">
        <f t="shared" si="0"/>
        <v>11194</v>
      </c>
      <c r="J1" s="128">
        <f t="shared" si="0"/>
        <v>11195</v>
      </c>
      <c r="K1" s="128">
        <f t="shared" si="0"/>
        <v>11196</v>
      </c>
      <c r="L1" s="128">
        <f t="shared" si="0"/>
        <v>11197</v>
      </c>
      <c r="M1" s="128">
        <f t="shared" si="0"/>
        <v>11198</v>
      </c>
      <c r="N1" s="128">
        <f t="shared" si="0"/>
        <v>11199</v>
      </c>
      <c r="O1" s="128">
        <f t="shared" si="0"/>
        <v>11200</v>
      </c>
      <c r="P1" s="128">
        <f t="shared" si="0"/>
        <v>11201</v>
      </c>
      <c r="Q1" s="128">
        <f t="shared" si="0"/>
        <v>11202</v>
      </c>
      <c r="R1" s="128">
        <f t="shared" si="0"/>
        <v>11454</v>
      </c>
      <c r="S1" s="128">
        <f t="shared" si="0"/>
        <v>15012</v>
      </c>
      <c r="T1" s="128">
        <f t="shared" si="0"/>
        <v>28823</v>
      </c>
      <c r="U1" s="128">
        <f t="shared" si="0"/>
        <v>10713</v>
      </c>
      <c r="V1" s="128">
        <f t="shared" si="0"/>
        <v>11119</v>
      </c>
      <c r="W1" s="128">
        <f t="shared" si="0"/>
        <v>11120</v>
      </c>
      <c r="X1" s="128">
        <f t="shared" si="0"/>
        <v>11121</v>
      </c>
      <c r="Y1" s="128">
        <f t="shared" si="0"/>
        <v>11122</v>
      </c>
      <c r="Z1" s="128">
        <f t="shared" si="0"/>
        <v>11123</v>
      </c>
      <c r="AA1" s="128">
        <f t="shared" si="0"/>
        <v>11124</v>
      </c>
      <c r="AB1" s="128">
        <f t="shared" si="0"/>
        <v>11125</v>
      </c>
      <c r="AC1" s="128">
        <f t="shared" si="0"/>
        <v>11126</v>
      </c>
      <c r="AD1" s="128">
        <f t="shared" si="0"/>
        <v>11127</v>
      </c>
      <c r="AE1" s="128">
        <f t="shared" si="0"/>
        <v>11128</v>
      </c>
      <c r="AF1" s="128">
        <f t="shared" si="0"/>
        <v>11129</v>
      </c>
      <c r="AG1" s="128">
        <f t="shared" si="0"/>
        <v>11130</v>
      </c>
      <c r="AH1" s="128">
        <f t="shared" si="0"/>
        <v>11131</v>
      </c>
      <c r="AI1" s="128">
        <f t="shared" si="0"/>
        <v>11132</v>
      </c>
      <c r="AJ1" s="128">
        <f t="shared" si="0"/>
        <v>11133</v>
      </c>
      <c r="AK1" s="128">
        <f t="shared" si="0"/>
        <v>11134</v>
      </c>
      <c r="AL1" s="128">
        <f t="shared" si="0"/>
        <v>11135</v>
      </c>
      <c r="AM1" s="128">
        <f t="shared" si="0"/>
        <v>11136</v>
      </c>
      <c r="AN1" s="128">
        <f t="shared" si="0"/>
        <v>11137</v>
      </c>
      <c r="AO1" s="128">
        <f t="shared" si="0"/>
        <v>11138</v>
      </c>
      <c r="AP1" s="128">
        <f t="shared" si="0"/>
        <v>11139</v>
      </c>
      <c r="AQ1" s="128">
        <f t="shared" si="0"/>
        <v>11643</v>
      </c>
      <c r="AR1" s="128">
        <f t="shared" si="0"/>
        <v>23736</v>
      </c>
      <c r="AS1" s="128">
        <f t="shared" si="0"/>
        <v>10716</v>
      </c>
      <c r="AT1" s="128">
        <f t="shared" si="0"/>
        <v>11173</v>
      </c>
      <c r="AU1" s="128">
        <f t="shared" si="0"/>
        <v>11174</v>
      </c>
      <c r="AV1" s="128">
        <f t="shared" si="0"/>
        <v>11175</v>
      </c>
      <c r="AW1" s="128">
        <f t="shared" si="0"/>
        <v>11176</v>
      </c>
      <c r="AX1" s="128">
        <f t="shared" si="0"/>
        <v>11177</v>
      </c>
      <c r="AY1" s="128">
        <f t="shared" si="0"/>
        <v>11178</v>
      </c>
      <c r="AZ1" s="128">
        <f t="shared" si="0"/>
        <v>11179</v>
      </c>
      <c r="BA1" s="128">
        <f t="shared" si="0"/>
        <v>11180</v>
      </c>
      <c r="BB1" s="128">
        <f t="shared" si="0"/>
        <v>11181</v>
      </c>
      <c r="BC1" s="128">
        <f t="shared" si="0"/>
        <v>11182</v>
      </c>
      <c r="BD1" s="128">
        <f t="shared" si="0"/>
        <v>11183</v>
      </c>
      <c r="BE1" s="128">
        <f t="shared" si="0"/>
        <v>11453</v>
      </c>
      <c r="BF1" s="128">
        <f t="shared" si="0"/>
        <v>11625</v>
      </c>
      <c r="BG1" s="128">
        <f t="shared" si="0"/>
        <v>25017</v>
      </c>
      <c r="BH1" s="128">
        <f t="shared" si="0"/>
        <v>10717</v>
      </c>
      <c r="BI1" s="128">
        <f t="shared" si="0"/>
        <v>10718</v>
      </c>
      <c r="BJ1" s="128">
        <f t="shared" si="0"/>
        <v>11184</v>
      </c>
      <c r="BK1" s="128">
        <f t="shared" si="0"/>
        <v>11185</v>
      </c>
      <c r="BL1" s="128">
        <f t="shared" si="0"/>
        <v>11186</v>
      </c>
      <c r="BM1" s="128">
        <f t="shared" si="0"/>
        <v>11187</v>
      </c>
      <c r="BN1" s="128">
        <f t="shared" si="0"/>
        <v>11188</v>
      </c>
      <c r="BO1" s="128">
        <f t="shared" si="0"/>
        <v>40744</v>
      </c>
      <c r="BP1" s="128">
        <f t="shared" ref="BP1:EA1" si="1">INT(BP3)</f>
        <v>40745</v>
      </c>
      <c r="BQ1" s="128">
        <f t="shared" si="1"/>
        <v>10715</v>
      </c>
      <c r="BR1" s="128">
        <f t="shared" si="1"/>
        <v>11166</v>
      </c>
      <c r="BS1" s="128">
        <f t="shared" si="1"/>
        <v>11167</v>
      </c>
      <c r="BT1" s="128">
        <f t="shared" si="1"/>
        <v>11169</v>
      </c>
      <c r="BU1" s="128">
        <f t="shared" si="1"/>
        <v>11170</v>
      </c>
      <c r="BV1" s="128">
        <f t="shared" si="1"/>
        <v>11171</v>
      </c>
      <c r="BW1" s="128">
        <f t="shared" si="1"/>
        <v>11172</v>
      </c>
      <c r="BX1" s="128">
        <f t="shared" si="1"/>
        <v>11452</v>
      </c>
      <c r="BY1" s="128">
        <f t="shared" si="1"/>
        <v>10719</v>
      </c>
      <c r="BZ1" s="128">
        <f t="shared" si="1"/>
        <v>11203</v>
      </c>
      <c r="CA1" s="128">
        <f t="shared" si="1"/>
        <v>11204</v>
      </c>
      <c r="CB1" s="128">
        <f t="shared" si="1"/>
        <v>11205</v>
      </c>
      <c r="CC1" s="128">
        <f t="shared" si="1"/>
        <v>11206</v>
      </c>
      <c r="CD1" s="128">
        <f t="shared" si="1"/>
        <v>11207</v>
      </c>
      <c r="CE1" s="128">
        <f t="shared" si="1"/>
        <v>11208</v>
      </c>
      <c r="CF1" s="128">
        <f t="shared" si="1"/>
        <v>10672</v>
      </c>
      <c r="CG1" s="128">
        <f t="shared" si="1"/>
        <v>11146</v>
      </c>
      <c r="CH1" s="128">
        <f t="shared" si="1"/>
        <v>11147</v>
      </c>
      <c r="CI1" s="128">
        <f t="shared" si="1"/>
        <v>11148</v>
      </c>
      <c r="CJ1" s="128">
        <f t="shared" si="1"/>
        <v>11149</v>
      </c>
      <c r="CK1" s="128">
        <f t="shared" si="1"/>
        <v>11150</v>
      </c>
      <c r="CL1" s="128">
        <f t="shared" si="1"/>
        <v>11151</v>
      </c>
      <c r="CM1" s="128">
        <f t="shared" si="1"/>
        <v>11152</v>
      </c>
      <c r="CN1" s="128">
        <f t="shared" si="1"/>
        <v>11153</v>
      </c>
      <c r="CO1" s="128">
        <f t="shared" si="1"/>
        <v>11154</v>
      </c>
      <c r="CP1" s="128">
        <f t="shared" si="1"/>
        <v>11155</v>
      </c>
      <c r="CQ1" s="128">
        <f t="shared" si="1"/>
        <v>11156</v>
      </c>
      <c r="CR1" s="128">
        <f t="shared" si="1"/>
        <v>11157</v>
      </c>
      <c r="CS1" s="128">
        <f t="shared" si="1"/>
        <v>10714</v>
      </c>
      <c r="CT1" s="128">
        <f t="shared" si="1"/>
        <v>11140</v>
      </c>
      <c r="CU1" s="128">
        <f t="shared" si="1"/>
        <v>11141</v>
      </c>
      <c r="CV1" s="128">
        <f t="shared" si="1"/>
        <v>11142</v>
      </c>
      <c r="CW1" s="128">
        <f t="shared" si="1"/>
        <v>11143</v>
      </c>
      <c r="CX1" s="128">
        <f t="shared" si="1"/>
        <v>11144</v>
      </c>
      <c r="CY1" s="128">
        <f t="shared" si="1"/>
        <v>11145</v>
      </c>
      <c r="CZ1" s="128">
        <f t="shared" si="1"/>
        <v>24956</v>
      </c>
      <c r="DA1" s="128">
        <f t="shared" si="1"/>
        <v>10722</v>
      </c>
      <c r="DB1" s="128">
        <f t="shared" si="1"/>
        <v>10723</v>
      </c>
      <c r="DC1" s="128">
        <f t="shared" si="1"/>
        <v>11238</v>
      </c>
      <c r="DD1" s="128">
        <f t="shared" si="1"/>
        <v>11239</v>
      </c>
      <c r="DE1" s="128">
        <f t="shared" si="1"/>
        <v>11240</v>
      </c>
      <c r="DF1" s="128">
        <f t="shared" si="1"/>
        <v>11241</v>
      </c>
      <c r="DG1" s="128">
        <f t="shared" si="1"/>
        <v>11242</v>
      </c>
      <c r="DH1" s="128">
        <f t="shared" si="1"/>
        <v>11243</v>
      </c>
      <c r="DI1" s="128">
        <f t="shared" si="1"/>
        <v>27443</v>
      </c>
      <c r="DJ1" s="128">
        <f t="shared" si="1"/>
        <v>10676</v>
      </c>
      <c r="DK1" s="128">
        <f t="shared" si="1"/>
        <v>11251</v>
      </c>
      <c r="DL1" s="128">
        <f t="shared" si="1"/>
        <v>11252</v>
      </c>
      <c r="DM1" s="128">
        <f t="shared" si="1"/>
        <v>11253</v>
      </c>
      <c r="DN1" s="128">
        <f t="shared" si="1"/>
        <v>11254</v>
      </c>
      <c r="DO1" s="128">
        <f t="shared" si="1"/>
        <v>11255</v>
      </c>
      <c r="DP1" s="128">
        <f t="shared" si="1"/>
        <v>11256</v>
      </c>
      <c r="DQ1" s="128">
        <f t="shared" si="1"/>
        <v>11257</v>
      </c>
      <c r="DR1" s="128">
        <f t="shared" si="1"/>
        <v>11455</v>
      </c>
      <c r="DS1" s="128">
        <f t="shared" si="1"/>
        <v>10727</v>
      </c>
      <c r="DT1" s="128">
        <f t="shared" si="1"/>
        <v>11264</v>
      </c>
      <c r="DU1" s="128">
        <f t="shared" si="1"/>
        <v>11265</v>
      </c>
      <c r="DV1" s="128">
        <f t="shared" si="1"/>
        <v>11266</v>
      </c>
      <c r="DW1" s="128">
        <f t="shared" si="1"/>
        <v>11267</v>
      </c>
      <c r="DX1" s="128">
        <f t="shared" si="1"/>
        <v>11268</v>
      </c>
      <c r="DY1" s="128">
        <f t="shared" si="1"/>
        <v>11269</v>
      </c>
      <c r="DZ1" s="128">
        <f t="shared" si="1"/>
        <v>11270</v>
      </c>
      <c r="EA1" s="128">
        <f t="shared" si="1"/>
        <v>11271</v>
      </c>
      <c r="EB1" s="128">
        <f t="shared" ref="EB1:GM1" si="2">INT(EB3)</f>
        <v>11272</v>
      </c>
      <c r="EC1" s="128">
        <f t="shared" si="2"/>
        <v>11457</v>
      </c>
      <c r="ED1" s="128">
        <f t="shared" si="2"/>
        <v>10724</v>
      </c>
      <c r="EE1" s="128">
        <f t="shared" si="2"/>
        <v>10725</v>
      </c>
      <c r="EF1" s="128">
        <f t="shared" si="2"/>
        <v>11244</v>
      </c>
      <c r="EG1" s="128">
        <f t="shared" si="2"/>
        <v>11245</v>
      </c>
      <c r="EH1" s="128">
        <f t="shared" si="2"/>
        <v>11246</v>
      </c>
      <c r="EI1" s="128">
        <f t="shared" si="2"/>
        <v>11247</v>
      </c>
      <c r="EJ1" s="128">
        <f t="shared" si="2"/>
        <v>11248</v>
      </c>
      <c r="EK1" s="128">
        <f t="shared" si="2"/>
        <v>11249</v>
      </c>
      <c r="EL1" s="128">
        <f t="shared" si="2"/>
        <v>11250</v>
      </c>
      <c r="EM1" s="128">
        <f t="shared" si="2"/>
        <v>10673</v>
      </c>
      <c r="EN1" s="128">
        <f t="shared" si="2"/>
        <v>11158</v>
      </c>
      <c r="EO1" s="128">
        <f t="shared" si="2"/>
        <v>11159</v>
      </c>
      <c r="EP1" s="128">
        <f t="shared" si="2"/>
        <v>11160</v>
      </c>
      <c r="EQ1" s="128">
        <f t="shared" si="2"/>
        <v>11161</v>
      </c>
      <c r="ER1" s="128">
        <f t="shared" si="2"/>
        <v>11162</v>
      </c>
      <c r="ES1" s="128">
        <f t="shared" si="2"/>
        <v>11163</v>
      </c>
      <c r="ET1" s="128">
        <f t="shared" si="2"/>
        <v>11164</v>
      </c>
      <c r="EU1" s="128">
        <f t="shared" si="2"/>
        <v>11165</v>
      </c>
      <c r="EV1" s="128">
        <f t="shared" si="2"/>
        <v>10721</v>
      </c>
      <c r="EW1" s="128">
        <f t="shared" si="2"/>
        <v>11228</v>
      </c>
      <c r="EX1" s="128">
        <f t="shared" si="2"/>
        <v>11229</v>
      </c>
      <c r="EY1" s="128">
        <f t="shared" si="2"/>
        <v>11230</v>
      </c>
      <c r="EZ1" s="128">
        <f t="shared" si="2"/>
        <v>11231</v>
      </c>
      <c r="FA1" s="128">
        <f t="shared" si="2"/>
        <v>11232</v>
      </c>
      <c r="FB1" s="128">
        <f t="shared" si="2"/>
        <v>11233</v>
      </c>
      <c r="FC1" s="128">
        <f t="shared" si="2"/>
        <v>11234</v>
      </c>
      <c r="FD1" s="128">
        <f t="shared" si="2"/>
        <v>11235</v>
      </c>
      <c r="FE1" s="128">
        <f t="shared" si="2"/>
        <v>11236</v>
      </c>
      <c r="FF1" s="128">
        <f t="shared" si="2"/>
        <v>14135</v>
      </c>
      <c r="FG1" s="128">
        <f t="shared" si="2"/>
        <v>28010</v>
      </c>
      <c r="FH1" s="128">
        <f t="shared" si="2"/>
        <v>10694</v>
      </c>
      <c r="FI1" s="128">
        <f t="shared" si="2"/>
        <v>10802</v>
      </c>
      <c r="FJ1" s="128">
        <f t="shared" si="2"/>
        <v>10803</v>
      </c>
      <c r="FK1" s="128">
        <f t="shared" si="2"/>
        <v>10804</v>
      </c>
      <c r="FL1" s="128">
        <f t="shared" si="2"/>
        <v>10805</v>
      </c>
      <c r="FM1" s="128">
        <f t="shared" si="2"/>
        <v>10806</v>
      </c>
      <c r="FN1" s="128">
        <f t="shared" si="2"/>
        <v>27974</v>
      </c>
      <c r="FO1" s="128">
        <f t="shared" si="2"/>
        <v>27975</v>
      </c>
      <c r="FP1" s="128">
        <f t="shared" si="2"/>
        <v>10675</v>
      </c>
      <c r="FQ1" s="128">
        <f t="shared" si="2"/>
        <v>11209</v>
      </c>
      <c r="FR1" s="128">
        <f t="shared" si="2"/>
        <v>11210</v>
      </c>
      <c r="FS1" s="128">
        <f t="shared" si="2"/>
        <v>11211</v>
      </c>
      <c r="FT1" s="128">
        <f t="shared" si="2"/>
        <v>11212</v>
      </c>
      <c r="FU1" s="128">
        <f t="shared" si="2"/>
        <v>11213</v>
      </c>
      <c r="FV1" s="128">
        <f t="shared" si="2"/>
        <v>11214</v>
      </c>
      <c r="FW1" s="128">
        <f t="shared" si="2"/>
        <v>11215</v>
      </c>
      <c r="FX1" s="128">
        <f t="shared" si="2"/>
        <v>11216</v>
      </c>
      <c r="FY1" s="128">
        <f t="shared" si="2"/>
        <v>11217</v>
      </c>
      <c r="FZ1" s="128">
        <f t="shared" si="2"/>
        <v>11218</v>
      </c>
      <c r="GA1" s="128">
        <f t="shared" si="2"/>
        <v>11219</v>
      </c>
      <c r="GB1" s="128">
        <f t="shared" si="2"/>
        <v>11220</v>
      </c>
      <c r="GC1" s="128">
        <f t="shared" si="2"/>
        <v>40749</v>
      </c>
      <c r="GD1" s="128">
        <f t="shared" si="2"/>
        <v>10726</v>
      </c>
      <c r="GE1" s="128">
        <f t="shared" si="2"/>
        <v>11258</v>
      </c>
      <c r="GF1" s="128">
        <f t="shared" si="2"/>
        <v>11259</v>
      </c>
      <c r="GG1" s="128">
        <f t="shared" si="2"/>
        <v>11260</v>
      </c>
      <c r="GH1" s="128">
        <f t="shared" si="2"/>
        <v>11261</v>
      </c>
      <c r="GI1" s="128">
        <f t="shared" si="2"/>
        <v>11262</v>
      </c>
      <c r="GJ1" s="128">
        <f t="shared" si="2"/>
        <v>11263</v>
      </c>
      <c r="GK1" s="128">
        <f t="shared" si="2"/>
        <v>11456</v>
      </c>
      <c r="GL1" s="128">
        <f t="shared" si="2"/>
        <v>11631</v>
      </c>
      <c r="GM1" s="128">
        <f t="shared" si="2"/>
        <v>27978</v>
      </c>
      <c r="GN1" s="128">
        <f t="shared" ref="GN1:IY1" si="3">INT(GN3)</f>
        <v>27979</v>
      </c>
      <c r="GO1" s="128">
        <f t="shared" si="3"/>
        <v>27980</v>
      </c>
      <c r="GP1" s="128">
        <f t="shared" si="3"/>
        <v>10720</v>
      </c>
      <c r="GQ1" s="128">
        <f t="shared" si="3"/>
        <v>11221</v>
      </c>
      <c r="GR1" s="128">
        <f t="shared" si="3"/>
        <v>11222</v>
      </c>
      <c r="GS1" s="128">
        <f t="shared" si="3"/>
        <v>11223</v>
      </c>
      <c r="GT1" s="128">
        <f t="shared" si="3"/>
        <v>11224</v>
      </c>
      <c r="GU1" s="128">
        <f t="shared" si="3"/>
        <v>11225</v>
      </c>
      <c r="GV1" s="128">
        <f t="shared" si="3"/>
        <v>11226</v>
      </c>
      <c r="GW1" s="128">
        <f t="shared" si="3"/>
        <v>11227</v>
      </c>
      <c r="GX1" s="128">
        <f t="shared" si="3"/>
        <v>10698</v>
      </c>
      <c r="GY1" s="128">
        <f t="shared" si="3"/>
        <v>10863</v>
      </c>
      <c r="GZ1" s="128">
        <f t="shared" si="3"/>
        <v>10864</v>
      </c>
      <c r="HA1" s="128">
        <f t="shared" si="3"/>
        <v>10865</v>
      </c>
      <c r="HB1" s="128">
        <f t="shared" si="3"/>
        <v>10686</v>
      </c>
      <c r="HC1" s="128">
        <f t="shared" si="3"/>
        <v>10756</v>
      </c>
      <c r="HD1" s="128">
        <f t="shared" si="3"/>
        <v>10757</v>
      </c>
      <c r="HE1" s="128">
        <f t="shared" si="3"/>
        <v>10758</v>
      </c>
      <c r="HF1" s="128">
        <f t="shared" si="3"/>
        <v>10759</v>
      </c>
      <c r="HG1" s="128">
        <f t="shared" si="3"/>
        <v>10760</v>
      </c>
      <c r="HH1" s="128">
        <f t="shared" si="3"/>
        <v>28875</v>
      </c>
      <c r="HI1" s="128">
        <f t="shared" si="3"/>
        <v>10687</v>
      </c>
      <c r="HJ1" s="128">
        <f t="shared" si="3"/>
        <v>10761</v>
      </c>
      <c r="HK1" s="128">
        <f t="shared" si="3"/>
        <v>10762</v>
      </c>
      <c r="HL1" s="128">
        <f t="shared" si="3"/>
        <v>10763</v>
      </c>
      <c r="HM1" s="128">
        <f t="shared" si="3"/>
        <v>10764</v>
      </c>
      <c r="HN1" s="128">
        <f t="shared" si="3"/>
        <v>10765</v>
      </c>
      <c r="HO1" s="128">
        <f t="shared" si="3"/>
        <v>10766</v>
      </c>
      <c r="HP1" s="128">
        <f t="shared" si="3"/>
        <v>10767</v>
      </c>
      <c r="HQ1" s="128">
        <f t="shared" si="3"/>
        <v>10660</v>
      </c>
      <c r="HR1" s="128">
        <f t="shared" si="3"/>
        <v>10688</v>
      </c>
      <c r="HS1" s="128">
        <f t="shared" si="3"/>
        <v>10768</v>
      </c>
      <c r="HT1" s="128">
        <f t="shared" si="3"/>
        <v>10769</v>
      </c>
      <c r="HU1" s="128">
        <f t="shared" si="3"/>
        <v>10770</v>
      </c>
      <c r="HV1" s="128">
        <f t="shared" si="3"/>
        <v>10771</v>
      </c>
      <c r="HW1" s="128">
        <f t="shared" si="3"/>
        <v>10772</v>
      </c>
      <c r="HX1" s="128">
        <f t="shared" si="3"/>
        <v>10773</v>
      </c>
      <c r="HY1" s="128">
        <f t="shared" si="3"/>
        <v>10774</v>
      </c>
      <c r="HZ1" s="128">
        <f t="shared" si="3"/>
        <v>10775</v>
      </c>
      <c r="IA1" s="128">
        <f t="shared" si="3"/>
        <v>10776</v>
      </c>
      <c r="IB1" s="128">
        <f t="shared" si="3"/>
        <v>10777</v>
      </c>
      <c r="IC1" s="128">
        <f t="shared" si="3"/>
        <v>10778</v>
      </c>
      <c r="ID1" s="128">
        <f t="shared" si="3"/>
        <v>10779</v>
      </c>
      <c r="IE1" s="128">
        <f t="shared" si="3"/>
        <v>10780</v>
      </c>
      <c r="IF1" s="128">
        <f t="shared" si="3"/>
        <v>10781</v>
      </c>
      <c r="IG1" s="128">
        <f t="shared" si="3"/>
        <v>10690</v>
      </c>
      <c r="IH1" s="128">
        <f t="shared" si="3"/>
        <v>10691</v>
      </c>
      <c r="II1" s="128">
        <f t="shared" si="3"/>
        <v>10789</v>
      </c>
      <c r="IJ1" s="128">
        <f t="shared" si="3"/>
        <v>10790</v>
      </c>
      <c r="IK1" s="128">
        <f t="shared" si="3"/>
        <v>10791</v>
      </c>
      <c r="IL1" s="128">
        <f t="shared" si="3"/>
        <v>10792</v>
      </c>
      <c r="IM1" s="128">
        <f t="shared" si="3"/>
        <v>10793</v>
      </c>
      <c r="IN1" s="128">
        <f t="shared" si="3"/>
        <v>10794</v>
      </c>
      <c r="IO1" s="128">
        <f t="shared" si="3"/>
        <v>10795</v>
      </c>
      <c r="IP1" s="128">
        <f t="shared" si="3"/>
        <v>10796</v>
      </c>
      <c r="IQ1" s="128">
        <f t="shared" si="3"/>
        <v>10797</v>
      </c>
      <c r="IR1" s="128">
        <f t="shared" si="3"/>
        <v>10661</v>
      </c>
      <c r="IS1" s="128">
        <f t="shared" si="3"/>
        <v>10695</v>
      </c>
      <c r="IT1" s="128">
        <f t="shared" si="3"/>
        <v>10807</v>
      </c>
      <c r="IU1" s="128">
        <f t="shared" si="3"/>
        <v>10808</v>
      </c>
      <c r="IV1" s="128">
        <f t="shared" si="3"/>
        <v>10809</v>
      </c>
      <c r="IW1" s="128">
        <f t="shared" si="3"/>
        <v>10810</v>
      </c>
      <c r="IX1" s="128">
        <f t="shared" si="3"/>
        <v>10811</v>
      </c>
      <c r="IY1" s="128">
        <f t="shared" si="3"/>
        <v>10812</v>
      </c>
      <c r="IZ1" s="128">
        <f t="shared" ref="IZ1:LK1" si="4">INT(IZ3)</f>
        <v>10813</v>
      </c>
      <c r="JA1" s="128">
        <f t="shared" si="4"/>
        <v>10814</v>
      </c>
      <c r="JB1" s="128">
        <f t="shared" si="4"/>
        <v>10815</v>
      </c>
      <c r="JC1" s="128">
        <f t="shared" si="4"/>
        <v>10816</v>
      </c>
      <c r="JD1" s="128">
        <f t="shared" si="4"/>
        <v>10692</v>
      </c>
      <c r="JE1" s="128">
        <f t="shared" si="4"/>
        <v>10693</v>
      </c>
      <c r="JF1" s="128">
        <f t="shared" si="4"/>
        <v>10798</v>
      </c>
      <c r="JG1" s="128">
        <f t="shared" si="4"/>
        <v>10799</v>
      </c>
      <c r="JH1" s="128">
        <f t="shared" si="4"/>
        <v>10800</v>
      </c>
      <c r="JI1" s="128">
        <f t="shared" si="4"/>
        <v>10801</v>
      </c>
      <c r="JJ1" s="128">
        <f t="shared" si="4"/>
        <v>10689</v>
      </c>
      <c r="JK1" s="128">
        <f t="shared" si="4"/>
        <v>10782</v>
      </c>
      <c r="JL1" s="128">
        <f t="shared" si="4"/>
        <v>10784</v>
      </c>
      <c r="JM1" s="128">
        <f t="shared" si="4"/>
        <v>10785</v>
      </c>
      <c r="JN1" s="128">
        <f t="shared" si="4"/>
        <v>10786</v>
      </c>
      <c r="JO1" s="128">
        <f t="shared" si="4"/>
        <v>10787</v>
      </c>
      <c r="JP1" s="128">
        <f t="shared" si="4"/>
        <v>10788</v>
      </c>
      <c r="JQ1" s="128">
        <f t="shared" si="4"/>
        <v>10731</v>
      </c>
      <c r="JR1" s="128">
        <f t="shared" si="4"/>
        <v>10732</v>
      </c>
      <c r="JS1" s="128">
        <f t="shared" si="4"/>
        <v>11278</v>
      </c>
      <c r="JT1" s="128">
        <f t="shared" si="4"/>
        <v>11279</v>
      </c>
      <c r="JU1" s="128">
        <f t="shared" si="4"/>
        <v>11280</v>
      </c>
      <c r="JV1" s="128">
        <f t="shared" si="4"/>
        <v>11281</v>
      </c>
      <c r="JW1" s="128">
        <f t="shared" si="4"/>
        <v>11282</v>
      </c>
      <c r="JX1" s="128">
        <f t="shared" si="4"/>
        <v>11283</v>
      </c>
      <c r="JY1" s="128">
        <f t="shared" si="4"/>
        <v>11284</v>
      </c>
      <c r="JZ1" s="128">
        <f t="shared" si="4"/>
        <v>11285</v>
      </c>
      <c r="KA1" s="128">
        <f t="shared" si="4"/>
        <v>11286</v>
      </c>
      <c r="KB1" s="128">
        <f t="shared" si="4"/>
        <v>11287</v>
      </c>
      <c r="KC1" s="128">
        <f t="shared" si="4"/>
        <v>11288</v>
      </c>
      <c r="KD1" s="128">
        <f t="shared" si="4"/>
        <v>14136</v>
      </c>
      <c r="KE1" s="128">
        <f t="shared" si="4"/>
        <v>21948</v>
      </c>
      <c r="KF1" s="128">
        <f t="shared" si="4"/>
        <v>10679</v>
      </c>
      <c r="KG1" s="128">
        <f t="shared" si="4"/>
        <v>11297</v>
      </c>
      <c r="KH1" s="128">
        <f t="shared" si="4"/>
        <v>11298</v>
      </c>
      <c r="KI1" s="128">
        <f t="shared" si="4"/>
        <v>11299</v>
      </c>
      <c r="KJ1" s="128">
        <f t="shared" si="4"/>
        <v>11300</v>
      </c>
      <c r="KK1" s="128">
        <f t="shared" si="4"/>
        <v>11301</v>
      </c>
      <c r="KL1" s="128">
        <f t="shared" si="4"/>
        <v>11302</v>
      </c>
      <c r="KM1" s="128">
        <f t="shared" si="4"/>
        <v>11303</v>
      </c>
      <c r="KN1" s="128">
        <f t="shared" si="4"/>
        <v>13819</v>
      </c>
      <c r="KO1" s="128">
        <f t="shared" si="4"/>
        <v>10737</v>
      </c>
      <c r="KP1" s="128">
        <f t="shared" si="4"/>
        <v>11315</v>
      </c>
      <c r="KQ1" s="128">
        <f t="shared" si="4"/>
        <v>11316</v>
      </c>
      <c r="KR1" s="128">
        <f t="shared" si="4"/>
        <v>11317</v>
      </c>
      <c r="KS1" s="128">
        <f t="shared" si="4"/>
        <v>11318</v>
      </c>
      <c r="KT1" s="128">
        <f t="shared" si="4"/>
        <v>11319</v>
      </c>
      <c r="KU1" s="128">
        <f t="shared" si="4"/>
        <v>11320</v>
      </c>
      <c r="KV1" s="128">
        <f t="shared" si="4"/>
        <v>11321</v>
      </c>
      <c r="KW1" s="128">
        <f t="shared" si="4"/>
        <v>10736</v>
      </c>
      <c r="KX1" s="128">
        <f t="shared" si="4"/>
        <v>11308</v>
      </c>
      <c r="KY1" s="128">
        <f t="shared" si="4"/>
        <v>11309</v>
      </c>
      <c r="KZ1" s="128">
        <f t="shared" si="4"/>
        <v>11310</v>
      </c>
      <c r="LA1" s="128">
        <f t="shared" si="4"/>
        <v>11311</v>
      </c>
      <c r="LB1" s="128">
        <f t="shared" si="4"/>
        <v>11312</v>
      </c>
      <c r="LC1" s="128">
        <f t="shared" si="4"/>
        <v>11313</v>
      </c>
      <c r="LD1" s="128">
        <f t="shared" si="4"/>
        <v>11314</v>
      </c>
      <c r="LE1" s="128">
        <f t="shared" si="4"/>
        <v>10677</v>
      </c>
      <c r="LF1" s="128">
        <f t="shared" si="4"/>
        <v>10728</v>
      </c>
      <c r="LG1" s="128">
        <f t="shared" si="4"/>
        <v>10729</v>
      </c>
      <c r="LH1" s="128">
        <f t="shared" si="4"/>
        <v>10730</v>
      </c>
      <c r="LI1" s="128">
        <f t="shared" si="4"/>
        <v>11273</v>
      </c>
      <c r="LJ1" s="128">
        <f t="shared" si="4"/>
        <v>11274</v>
      </c>
      <c r="LK1" s="128">
        <f t="shared" si="4"/>
        <v>11275</v>
      </c>
      <c r="LL1" s="128">
        <f t="shared" ref="LL1:NW1" si="5">INT(LL3)</f>
        <v>11276</v>
      </c>
      <c r="LM1" s="128">
        <f t="shared" si="5"/>
        <v>11277</v>
      </c>
      <c r="LN1" s="128">
        <f t="shared" si="5"/>
        <v>11458</v>
      </c>
      <c r="LO1" s="128">
        <f t="shared" si="5"/>
        <v>28858</v>
      </c>
      <c r="LP1" s="128">
        <f t="shared" si="5"/>
        <v>10735</v>
      </c>
      <c r="LQ1" s="128">
        <f t="shared" si="5"/>
        <v>11306</v>
      </c>
      <c r="LR1" s="128">
        <f t="shared" si="5"/>
        <v>11307</v>
      </c>
      <c r="LS1" s="128">
        <f t="shared" si="5"/>
        <v>10734</v>
      </c>
      <c r="LT1" s="128">
        <f t="shared" si="5"/>
        <v>11304</v>
      </c>
      <c r="LU1" s="128">
        <f t="shared" si="5"/>
        <v>10678</v>
      </c>
      <c r="LV1" s="128">
        <f t="shared" si="5"/>
        <v>10733</v>
      </c>
      <c r="LW1" s="128">
        <f t="shared" si="5"/>
        <v>11289</v>
      </c>
      <c r="LX1" s="128">
        <f t="shared" si="5"/>
        <v>11290</v>
      </c>
      <c r="LY1" s="128">
        <f t="shared" si="5"/>
        <v>11291</v>
      </c>
      <c r="LZ1" s="128">
        <f t="shared" si="5"/>
        <v>11292</v>
      </c>
      <c r="MA1" s="128">
        <f t="shared" si="5"/>
        <v>11293</v>
      </c>
      <c r="MB1" s="128">
        <f t="shared" si="5"/>
        <v>11294</v>
      </c>
      <c r="MC1" s="128">
        <f t="shared" si="5"/>
        <v>11295</v>
      </c>
      <c r="MD1" s="128">
        <f t="shared" si="5"/>
        <v>11296</v>
      </c>
      <c r="ME1" s="128">
        <f t="shared" si="5"/>
        <v>10664</v>
      </c>
      <c r="MF1" s="128">
        <f t="shared" si="5"/>
        <v>10834</v>
      </c>
      <c r="MG1" s="128">
        <f t="shared" si="5"/>
        <v>10835</v>
      </c>
      <c r="MH1" s="128">
        <f t="shared" si="5"/>
        <v>10836</v>
      </c>
      <c r="MI1" s="128">
        <f t="shared" si="5"/>
        <v>10837</v>
      </c>
      <c r="MJ1" s="128">
        <f t="shared" si="5"/>
        <v>10838</v>
      </c>
      <c r="MK1" s="128">
        <f t="shared" si="5"/>
        <v>10839</v>
      </c>
      <c r="ML1" s="128">
        <f t="shared" si="5"/>
        <v>10840</v>
      </c>
      <c r="MM1" s="128">
        <f t="shared" si="5"/>
        <v>10841</v>
      </c>
      <c r="MN1" s="128">
        <f t="shared" si="5"/>
        <v>10842</v>
      </c>
      <c r="MO1" s="128">
        <f t="shared" si="5"/>
        <v>10843</v>
      </c>
      <c r="MP1" s="128">
        <f t="shared" si="5"/>
        <v>10844</v>
      </c>
      <c r="MQ1" s="128">
        <f t="shared" si="5"/>
        <v>10697</v>
      </c>
      <c r="MR1" s="128">
        <f t="shared" si="5"/>
        <v>10833</v>
      </c>
      <c r="MS1" s="128">
        <f t="shared" si="5"/>
        <v>10850</v>
      </c>
      <c r="MT1" s="128">
        <f t="shared" si="5"/>
        <v>10851</v>
      </c>
      <c r="MU1" s="128">
        <f t="shared" si="5"/>
        <v>10852</v>
      </c>
      <c r="MV1" s="128">
        <f t="shared" si="5"/>
        <v>10853</v>
      </c>
      <c r="MW1" s="128">
        <f t="shared" si="5"/>
        <v>10854</v>
      </c>
      <c r="MX1" s="128">
        <f t="shared" si="5"/>
        <v>10855</v>
      </c>
      <c r="MY1" s="128">
        <f t="shared" si="5"/>
        <v>10856</v>
      </c>
      <c r="MZ1" s="128">
        <f t="shared" si="5"/>
        <v>13747</v>
      </c>
      <c r="NA1" s="128">
        <f t="shared" si="5"/>
        <v>31327</v>
      </c>
      <c r="NB1" s="128">
        <f t="shared" si="5"/>
        <v>10662</v>
      </c>
      <c r="NC1" s="128">
        <f t="shared" si="5"/>
        <v>10817</v>
      </c>
      <c r="ND1" s="128">
        <f t="shared" si="5"/>
        <v>10818</v>
      </c>
      <c r="NE1" s="128">
        <f t="shared" si="5"/>
        <v>10819</v>
      </c>
      <c r="NF1" s="128">
        <f t="shared" si="5"/>
        <v>10820</v>
      </c>
      <c r="NG1" s="128">
        <f t="shared" si="5"/>
        <v>10821</v>
      </c>
      <c r="NH1" s="128">
        <f t="shared" si="5"/>
        <v>10822</v>
      </c>
      <c r="NI1" s="128">
        <f t="shared" si="5"/>
        <v>10823</v>
      </c>
      <c r="NJ1" s="128">
        <f t="shared" si="5"/>
        <v>10824</v>
      </c>
      <c r="NK1" s="128">
        <f t="shared" si="5"/>
        <v>10825</v>
      </c>
      <c r="NL1" s="128">
        <f t="shared" si="5"/>
        <v>10826</v>
      </c>
      <c r="NM1" s="128">
        <f t="shared" si="5"/>
        <v>28006</v>
      </c>
      <c r="NN1" s="128">
        <f t="shared" si="5"/>
        <v>10696</v>
      </c>
      <c r="NO1" s="128">
        <f t="shared" si="5"/>
        <v>10845</v>
      </c>
      <c r="NP1" s="128">
        <f t="shared" si="5"/>
        <v>10846</v>
      </c>
      <c r="NQ1" s="128">
        <f t="shared" si="5"/>
        <v>10847</v>
      </c>
      <c r="NR1" s="128">
        <f t="shared" si="5"/>
        <v>10848</v>
      </c>
      <c r="NS1" s="128">
        <f t="shared" si="5"/>
        <v>10849</v>
      </c>
      <c r="NT1" s="128">
        <f t="shared" si="5"/>
        <v>13816</v>
      </c>
      <c r="NU1" s="128">
        <f t="shared" si="5"/>
        <v>10665</v>
      </c>
      <c r="NV1" s="128">
        <f t="shared" si="5"/>
        <v>10857</v>
      </c>
      <c r="NW1" s="128">
        <f t="shared" si="5"/>
        <v>10858</v>
      </c>
      <c r="NX1" s="128">
        <f t="shared" ref="NX1:QI1" si="6">INT(NX3)</f>
        <v>10859</v>
      </c>
      <c r="NY1" s="128">
        <f t="shared" si="6"/>
        <v>10860</v>
      </c>
      <c r="NZ1" s="128">
        <f t="shared" si="6"/>
        <v>10861</v>
      </c>
      <c r="OA1" s="128">
        <f t="shared" si="6"/>
        <v>10862</v>
      </c>
      <c r="OB1" s="128">
        <f t="shared" si="6"/>
        <v>10663</v>
      </c>
      <c r="OC1" s="128">
        <f t="shared" si="6"/>
        <v>10827</v>
      </c>
      <c r="OD1" s="128">
        <f t="shared" si="6"/>
        <v>10828</v>
      </c>
      <c r="OE1" s="128">
        <f t="shared" si="6"/>
        <v>10829</v>
      </c>
      <c r="OF1" s="128">
        <f t="shared" si="6"/>
        <v>10830</v>
      </c>
      <c r="OG1" s="128">
        <f t="shared" si="6"/>
        <v>10831</v>
      </c>
      <c r="OH1" s="128">
        <f t="shared" si="6"/>
        <v>10832</v>
      </c>
      <c r="OI1" s="128">
        <f t="shared" si="6"/>
        <v>22734</v>
      </c>
      <c r="OJ1" s="128">
        <f t="shared" si="6"/>
        <v>23962</v>
      </c>
      <c r="OK1" s="128">
        <f t="shared" si="6"/>
        <v>10685</v>
      </c>
      <c r="OL1" s="128">
        <f t="shared" si="6"/>
        <v>10752</v>
      </c>
      <c r="OM1" s="128">
        <f t="shared" si="6"/>
        <v>10753</v>
      </c>
      <c r="ON1" s="128">
        <f t="shared" si="6"/>
        <v>10754</v>
      </c>
      <c r="OO1" s="128">
        <f t="shared" si="6"/>
        <v>10755</v>
      </c>
      <c r="OP1" s="128">
        <f t="shared" si="6"/>
        <v>28785</v>
      </c>
      <c r="OQ1" s="128">
        <f t="shared" si="6"/>
        <v>10699</v>
      </c>
      <c r="OR1" s="128">
        <f t="shared" si="6"/>
        <v>10866</v>
      </c>
      <c r="OS1" s="128">
        <f t="shared" si="6"/>
        <v>10867</v>
      </c>
      <c r="OT1" s="128">
        <f t="shared" si="6"/>
        <v>10868</v>
      </c>
      <c r="OU1" s="128">
        <f t="shared" si="6"/>
        <v>10869</v>
      </c>
      <c r="OV1" s="128">
        <f t="shared" si="6"/>
        <v>10870</v>
      </c>
      <c r="OW1" s="128">
        <f t="shared" si="6"/>
        <v>13817</v>
      </c>
      <c r="OX1" s="128">
        <f t="shared" si="6"/>
        <v>28849</v>
      </c>
      <c r="OY1" s="128">
        <f t="shared" si="6"/>
        <v>28850</v>
      </c>
      <c r="OZ1" s="128">
        <f t="shared" si="6"/>
        <v>10709</v>
      </c>
      <c r="PA1" s="128">
        <f t="shared" si="6"/>
        <v>11077</v>
      </c>
      <c r="PB1" s="128">
        <f t="shared" si="6"/>
        <v>11078</v>
      </c>
      <c r="PC1" s="128">
        <f t="shared" si="6"/>
        <v>11079</v>
      </c>
      <c r="PD1" s="128">
        <f t="shared" si="6"/>
        <v>11080</v>
      </c>
      <c r="PE1" s="128">
        <f t="shared" si="6"/>
        <v>11081</v>
      </c>
      <c r="PF1" s="128">
        <f t="shared" si="6"/>
        <v>11082</v>
      </c>
      <c r="PG1" s="128">
        <f t="shared" si="6"/>
        <v>11083</v>
      </c>
      <c r="PH1" s="128">
        <f t="shared" si="6"/>
        <v>11084</v>
      </c>
      <c r="PI1" s="128">
        <f t="shared" si="6"/>
        <v>11085</v>
      </c>
      <c r="PJ1" s="128">
        <f t="shared" si="6"/>
        <v>11086</v>
      </c>
      <c r="PK1" s="128">
        <f t="shared" si="6"/>
        <v>11087</v>
      </c>
      <c r="PL1" s="128">
        <f t="shared" si="6"/>
        <v>11088</v>
      </c>
      <c r="PM1" s="128">
        <f t="shared" si="6"/>
        <v>11449</v>
      </c>
      <c r="PN1" s="128">
        <f t="shared" si="6"/>
        <v>28017</v>
      </c>
      <c r="PO1" s="128">
        <f t="shared" si="6"/>
        <v>28789</v>
      </c>
      <c r="PP1" s="128">
        <f t="shared" si="6"/>
        <v>28790</v>
      </c>
      <c r="PQ1" s="128">
        <f t="shared" si="6"/>
        <v>28791</v>
      </c>
      <c r="PR1" s="128">
        <f t="shared" si="6"/>
        <v>10670</v>
      </c>
      <c r="PS1" s="128">
        <f t="shared" si="6"/>
        <v>10995</v>
      </c>
      <c r="PT1" s="128">
        <f t="shared" si="6"/>
        <v>10996</v>
      </c>
      <c r="PU1" s="128">
        <f t="shared" si="6"/>
        <v>10997</v>
      </c>
      <c r="PV1" s="128">
        <f t="shared" si="6"/>
        <v>10998</v>
      </c>
      <c r="PW1" s="128">
        <f t="shared" si="6"/>
        <v>10999</v>
      </c>
      <c r="PX1" s="128">
        <f t="shared" si="6"/>
        <v>11000</v>
      </c>
      <c r="PY1" s="128">
        <f t="shared" si="6"/>
        <v>11001</v>
      </c>
      <c r="PZ1" s="128">
        <f t="shared" si="6"/>
        <v>11002</v>
      </c>
      <c r="QA1" s="128">
        <f t="shared" si="6"/>
        <v>11003</v>
      </c>
      <c r="QB1" s="128">
        <f t="shared" si="6"/>
        <v>11004</v>
      </c>
      <c r="QC1" s="128">
        <f t="shared" si="6"/>
        <v>11005</v>
      </c>
      <c r="QD1" s="128">
        <f t="shared" si="6"/>
        <v>11006</v>
      </c>
      <c r="QE1" s="128">
        <f t="shared" si="6"/>
        <v>11007</v>
      </c>
      <c r="QF1" s="128">
        <f t="shared" si="6"/>
        <v>11008</v>
      </c>
      <c r="QG1" s="128">
        <f t="shared" si="6"/>
        <v>11009</v>
      </c>
      <c r="QH1" s="128">
        <f t="shared" si="6"/>
        <v>11010</v>
      </c>
      <c r="QI1" s="128">
        <f t="shared" si="6"/>
        <v>11011</v>
      </c>
      <c r="QJ1" s="128">
        <f t="shared" ref="QJ1:SU1" si="7">INT(QJ3)</f>
        <v>11012</v>
      </c>
      <c r="QK1" s="128">
        <f t="shared" si="7"/>
        <v>11445</v>
      </c>
      <c r="QL1" s="128">
        <f t="shared" si="7"/>
        <v>12275</v>
      </c>
      <c r="QM1" s="128">
        <f t="shared" si="7"/>
        <v>14132</v>
      </c>
      <c r="QN1" s="128">
        <f t="shared" si="7"/>
        <v>77649</v>
      </c>
      <c r="QO1" s="128">
        <f t="shared" si="7"/>
        <v>77650</v>
      </c>
      <c r="QP1" s="128">
        <f t="shared" si="7"/>
        <v>77651</v>
      </c>
      <c r="QQ1" s="128">
        <f t="shared" si="7"/>
        <v>77652</v>
      </c>
      <c r="QR1" s="128">
        <f t="shared" si="7"/>
        <v>10707</v>
      </c>
      <c r="QS1" s="128">
        <f t="shared" si="7"/>
        <v>11051</v>
      </c>
      <c r="QT1" s="128">
        <f t="shared" si="7"/>
        <v>11052</v>
      </c>
      <c r="QU1" s="128">
        <f t="shared" si="7"/>
        <v>11053</v>
      </c>
      <c r="QV1" s="128">
        <f t="shared" si="7"/>
        <v>11054</v>
      </c>
      <c r="QW1" s="128">
        <f t="shared" si="7"/>
        <v>11055</v>
      </c>
      <c r="QX1" s="128">
        <f t="shared" si="7"/>
        <v>11056</v>
      </c>
      <c r="QY1" s="128">
        <f t="shared" si="7"/>
        <v>11057</v>
      </c>
      <c r="QZ1" s="128">
        <f t="shared" si="7"/>
        <v>11058</v>
      </c>
      <c r="RA1" s="128">
        <f t="shared" si="7"/>
        <v>11059</v>
      </c>
      <c r="RB1" s="128">
        <f t="shared" si="7"/>
        <v>11060</v>
      </c>
      <c r="RC1" s="128">
        <f t="shared" si="7"/>
        <v>24704</v>
      </c>
      <c r="RD1" s="128">
        <f t="shared" si="7"/>
        <v>28843</v>
      </c>
      <c r="RE1" s="128">
        <f t="shared" si="7"/>
        <v>10708</v>
      </c>
      <c r="RF1" s="128">
        <f t="shared" si="7"/>
        <v>11061</v>
      </c>
      <c r="RG1" s="128">
        <f t="shared" si="7"/>
        <v>11062</v>
      </c>
      <c r="RH1" s="128">
        <f t="shared" si="7"/>
        <v>11063</v>
      </c>
      <c r="RI1" s="128">
        <f t="shared" si="7"/>
        <v>11064</v>
      </c>
      <c r="RJ1" s="128">
        <f t="shared" si="7"/>
        <v>11065</v>
      </c>
      <c r="RK1" s="128">
        <f t="shared" si="7"/>
        <v>11066</v>
      </c>
      <c r="RL1" s="128">
        <f t="shared" si="7"/>
        <v>11067</v>
      </c>
      <c r="RM1" s="128">
        <f t="shared" si="7"/>
        <v>11068</v>
      </c>
      <c r="RN1" s="128">
        <f t="shared" si="7"/>
        <v>11069</v>
      </c>
      <c r="RO1" s="128">
        <f t="shared" si="7"/>
        <v>11070</v>
      </c>
      <c r="RP1" s="128">
        <f t="shared" si="7"/>
        <v>11071</v>
      </c>
      <c r="RQ1" s="128">
        <f t="shared" si="7"/>
        <v>11072</v>
      </c>
      <c r="RR1" s="128">
        <f t="shared" si="7"/>
        <v>11073</v>
      </c>
      <c r="RS1" s="128">
        <f t="shared" si="7"/>
        <v>11074</v>
      </c>
      <c r="RT1" s="128">
        <f t="shared" si="7"/>
        <v>11075</v>
      </c>
      <c r="RU1" s="128">
        <f t="shared" si="7"/>
        <v>11076</v>
      </c>
      <c r="RV1" s="128">
        <f t="shared" si="7"/>
        <v>27988</v>
      </c>
      <c r="RW1" s="128">
        <f t="shared" si="7"/>
        <v>27989</v>
      </c>
      <c r="RX1" s="128">
        <f t="shared" si="7"/>
        <v>27990</v>
      </c>
      <c r="RY1" s="128">
        <f t="shared" si="7"/>
        <v>10711</v>
      </c>
      <c r="RZ1" s="128">
        <f t="shared" si="7"/>
        <v>11104</v>
      </c>
      <c r="SA1" s="128">
        <f t="shared" si="7"/>
        <v>11105</v>
      </c>
      <c r="SB1" s="128">
        <f t="shared" si="7"/>
        <v>11106</v>
      </c>
      <c r="SC1" s="128">
        <f t="shared" si="7"/>
        <v>11107</v>
      </c>
      <c r="SD1" s="128">
        <f t="shared" si="7"/>
        <v>11108</v>
      </c>
      <c r="SE1" s="128">
        <f t="shared" si="7"/>
        <v>11109</v>
      </c>
      <c r="SF1" s="128">
        <f t="shared" si="7"/>
        <v>11110</v>
      </c>
      <c r="SG1" s="128">
        <f t="shared" si="7"/>
        <v>11111</v>
      </c>
      <c r="SH1" s="128">
        <f t="shared" si="7"/>
        <v>11112</v>
      </c>
      <c r="SI1" s="128">
        <f t="shared" si="7"/>
        <v>11451</v>
      </c>
      <c r="SJ1" s="128">
        <f t="shared" si="7"/>
        <v>40840</v>
      </c>
      <c r="SK1" s="128">
        <f t="shared" si="7"/>
        <v>11040</v>
      </c>
      <c r="SL1" s="128">
        <f t="shared" si="7"/>
        <v>11041</v>
      </c>
      <c r="SM1" s="128">
        <f t="shared" si="7"/>
        <v>11043</v>
      </c>
      <c r="SN1" s="128">
        <f t="shared" si="7"/>
        <v>11046</v>
      </c>
      <c r="SO1" s="128">
        <f t="shared" si="7"/>
        <v>11047</v>
      </c>
      <c r="SP1" s="128">
        <f t="shared" si="7"/>
        <v>11048</v>
      </c>
      <c r="SQ1" s="128">
        <f t="shared" si="7"/>
        <v>11049</v>
      </c>
      <c r="SR1" s="128">
        <f t="shared" si="7"/>
        <v>11050</v>
      </c>
      <c r="SS1" s="128">
        <f t="shared" si="7"/>
        <v>10705</v>
      </c>
      <c r="ST1" s="128">
        <f t="shared" si="7"/>
        <v>11030</v>
      </c>
      <c r="SU1" s="128">
        <f t="shared" si="7"/>
        <v>11031</v>
      </c>
      <c r="SV1" s="128">
        <f t="shared" ref="SV1:VG1" si="8">INT(SV3)</f>
        <v>11032</v>
      </c>
      <c r="SW1" s="128">
        <f t="shared" si="8"/>
        <v>11033</v>
      </c>
      <c r="SX1" s="128">
        <f t="shared" si="8"/>
        <v>11034</v>
      </c>
      <c r="SY1" s="128">
        <f t="shared" si="8"/>
        <v>11035</v>
      </c>
      <c r="SZ1" s="128">
        <f t="shared" si="8"/>
        <v>11036</v>
      </c>
      <c r="TA1" s="128">
        <f t="shared" si="8"/>
        <v>11037</v>
      </c>
      <c r="TB1" s="128">
        <f t="shared" si="8"/>
        <v>11038</v>
      </c>
      <c r="TC1" s="128">
        <f t="shared" si="8"/>
        <v>11039</v>
      </c>
      <c r="TD1" s="128">
        <f t="shared" si="8"/>
        <v>11447</v>
      </c>
      <c r="TE1" s="128">
        <f t="shared" si="8"/>
        <v>14133</v>
      </c>
      <c r="TF1" s="128">
        <f t="shared" si="8"/>
        <v>28861</v>
      </c>
      <c r="TG1" s="128">
        <f t="shared" si="8"/>
        <v>10710</v>
      </c>
      <c r="TH1" s="128">
        <f t="shared" si="8"/>
        <v>11089</v>
      </c>
      <c r="TI1" s="128">
        <f t="shared" si="8"/>
        <v>11090</v>
      </c>
      <c r="TJ1" s="128">
        <f t="shared" si="8"/>
        <v>11091</v>
      </c>
      <c r="TK1" s="128">
        <f t="shared" si="8"/>
        <v>11092</v>
      </c>
      <c r="TL1" s="128">
        <f t="shared" si="8"/>
        <v>11093</v>
      </c>
      <c r="TM1" s="128">
        <f t="shared" si="8"/>
        <v>11094</v>
      </c>
      <c r="TN1" s="128">
        <f t="shared" si="8"/>
        <v>11095</v>
      </c>
      <c r="TO1" s="128">
        <f t="shared" si="8"/>
        <v>11096</v>
      </c>
      <c r="TP1" s="128">
        <f t="shared" si="8"/>
        <v>11097</v>
      </c>
      <c r="TQ1" s="128">
        <f t="shared" si="8"/>
        <v>11098</v>
      </c>
      <c r="TR1" s="128">
        <f t="shared" si="8"/>
        <v>11099</v>
      </c>
      <c r="TS1" s="128">
        <f t="shared" si="8"/>
        <v>11100</v>
      </c>
      <c r="TT1" s="128">
        <f t="shared" si="8"/>
        <v>11101</v>
      </c>
      <c r="TU1" s="128">
        <f t="shared" si="8"/>
        <v>11102</v>
      </c>
      <c r="TV1" s="128">
        <f t="shared" si="8"/>
        <v>11103</v>
      </c>
      <c r="TW1" s="128">
        <f t="shared" si="8"/>
        <v>11450</v>
      </c>
      <c r="TX1" s="128">
        <f t="shared" si="8"/>
        <v>21323</v>
      </c>
      <c r="TY1" s="128">
        <f t="shared" si="8"/>
        <v>10706</v>
      </c>
      <c r="TZ1" s="128">
        <f t="shared" si="8"/>
        <v>11042</v>
      </c>
      <c r="UA1" s="128">
        <f t="shared" si="8"/>
        <v>11044</v>
      </c>
      <c r="UB1" s="128">
        <f t="shared" si="8"/>
        <v>11045</v>
      </c>
      <c r="UC1" s="128">
        <f t="shared" si="8"/>
        <v>11448</v>
      </c>
      <c r="UD1" s="128">
        <f t="shared" si="8"/>
        <v>21356</v>
      </c>
      <c r="UE1" s="128">
        <f t="shared" si="8"/>
        <v>28778</v>
      </c>
      <c r="UF1" s="128">
        <f t="shared" si="8"/>
        <v>28811</v>
      </c>
      <c r="UG1" s="128">
        <f t="shared" si="8"/>
        <v>28815</v>
      </c>
      <c r="UH1" s="128">
        <f t="shared" si="8"/>
        <v>10704</v>
      </c>
      <c r="UI1" s="128">
        <f t="shared" si="8"/>
        <v>10991</v>
      </c>
      <c r="UJ1" s="128">
        <f t="shared" si="8"/>
        <v>10992</v>
      </c>
      <c r="UK1" s="128">
        <f t="shared" si="8"/>
        <v>10993</v>
      </c>
      <c r="UL1" s="128">
        <f t="shared" si="8"/>
        <v>10994</v>
      </c>
      <c r="UM1" s="128">
        <f t="shared" si="8"/>
        <v>23367</v>
      </c>
      <c r="UN1" s="128">
        <f t="shared" si="8"/>
        <v>10671</v>
      </c>
      <c r="UO1" s="128">
        <f t="shared" si="8"/>
        <v>11013</v>
      </c>
      <c r="UP1" s="128">
        <f t="shared" si="8"/>
        <v>11014</v>
      </c>
      <c r="UQ1" s="128">
        <f t="shared" si="8"/>
        <v>11015</v>
      </c>
      <c r="UR1" s="128">
        <f t="shared" si="8"/>
        <v>11016</v>
      </c>
      <c r="US1" s="128">
        <f t="shared" si="8"/>
        <v>11017</v>
      </c>
      <c r="UT1" s="128">
        <f t="shared" si="8"/>
        <v>11018</v>
      </c>
      <c r="UU1" s="128">
        <f t="shared" si="8"/>
        <v>11019</v>
      </c>
      <c r="UV1" s="128">
        <f t="shared" si="8"/>
        <v>11020</v>
      </c>
      <c r="UW1" s="128">
        <f t="shared" si="8"/>
        <v>11021</v>
      </c>
      <c r="UX1" s="128">
        <f t="shared" si="8"/>
        <v>11022</v>
      </c>
      <c r="UY1" s="128">
        <f t="shared" si="8"/>
        <v>11023</v>
      </c>
      <c r="UZ1" s="128">
        <f t="shared" si="8"/>
        <v>11024</v>
      </c>
      <c r="VA1" s="128">
        <f t="shared" si="8"/>
        <v>11025</v>
      </c>
      <c r="VB1" s="128">
        <f t="shared" si="8"/>
        <v>11026</v>
      </c>
      <c r="VC1" s="128">
        <f t="shared" si="8"/>
        <v>11027</v>
      </c>
      <c r="VD1" s="128">
        <f t="shared" si="8"/>
        <v>11028</v>
      </c>
      <c r="VE1" s="128">
        <f t="shared" si="8"/>
        <v>11029</v>
      </c>
      <c r="VF1" s="128">
        <f t="shared" si="8"/>
        <v>11446</v>
      </c>
      <c r="VG1" s="128">
        <f t="shared" si="8"/>
        <v>25058</v>
      </c>
      <c r="VH1" s="128">
        <f t="shared" ref="VH1:XS1" si="9">INT(VH3)</f>
        <v>25059</v>
      </c>
      <c r="VI1" s="128">
        <f t="shared" si="9"/>
        <v>4007</v>
      </c>
      <c r="VJ1" s="128">
        <f t="shared" si="9"/>
        <v>10702</v>
      </c>
      <c r="VK1" s="128">
        <f t="shared" si="9"/>
        <v>10970</v>
      </c>
      <c r="VL1" s="128">
        <f t="shared" si="9"/>
        <v>10971</v>
      </c>
      <c r="VM1" s="128">
        <f t="shared" si="9"/>
        <v>10972</v>
      </c>
      <c r="VN1" s="128">
        <f t="shared" si="9"/>
        <v>10973</v>
      </c>
      <c r="VO1" s="128">
        <f t="shared" si="9"/>
        <v>10974</v>
      </c>
      <c r="VP1" s="128">
        <f t="shared" si="9"/>
        <v>10975</v>
      </c>
      <c r="VQ1" s="128">
        <f t="shared" si="9"/>
        <v>10976</v>
      </c>
      <c r="VR1" s="128">
        <f t="shared" si="9"/>
        <v>10977</v>
      </c>
      <c r="VS1" s="128">
        <f t="shared" si="9"/>
        <v>10978</v>
      </c>
      <c r="VT1" s="128">
        <f t="shared" si="9"/>
        <v>10979</v>
      </c>
      <c r="VU1" s="128">
        <f t="shared" si="9"/>
        <v>10980</v>
      </c>
      <c r="VV1" s="128">
        <f t="shared" si="9"/>
        <v>10981</v>
      </c>
      <c r="VW1" s="128">
        <f t="shared" si="9"/>
        <v>10982</v>
      </c>
      <c r="VX1" s="128">
        <f t="shared" si="9"/>
        <v>10983</v>
      </c>
      <c r="VY1" s="128">
        <f t="shared" si="9"/>
        <v>10666</v>
      </c>
      <c r="VZ1" s="128">
        <f t="shared" si="9"/>
        <v>10871</v>
      </c>
      <c r="WA1" s="128">
        <f t="shared" si="9"/>
        <v>10872</v>
      </c>
      <c r="WB1" s="128">
        <f t="shared" si="9"/>
        <v>10873</v>
      </c>
      <c r="WC1" s="128">
        <f t="shared" si="9"/>
        <v>10874</v>
      </c>
      <c r="WD1" s="128">
        <f t="shared" si="9"/>
        <v>10875</v>
      </c>
      <c r="WE1" s="128">
        <f t="shared" si="9"/>
        <v>10876</v>
      </c>
      <c r="WF1" s="128">
        <f t="shared" si="9"/>
        <v>10877</v>
      </c>
      <c r="WG1" s="128">
        <f t="shared" si="9"/>
        <v>10878</v>
      </c>
      <c r="WH1" s="128">
        <f t="shared" si="9"/>
        <v>10879</v>
      </c>
      <c r="WI1" s="128">
        <f t="shared" si="9"/>
        <v>10880</v>
      </c>
      <c r="WJ1" s="128">
        <f t="shared" si="9"/>
        <v>10881</v>
      </c>
      <c r="WK1" s="128">
        <f t="shared" si="9"/>
        <v>10882</v>
      </c>
      <c r="WL1" s="128">
        <f t="shared" si="9"/>
        <v>10883</v>
      </c>
      <c r="WM1" s="128">
        <f t="shared" si="9"/>
        <v>10884</v>
      </c>
      <c r="WN1" s="128">
        <f t="shared" si="9"/>
        <v>10885</v>
      </c>
      <c r="WO1" s="128">
        <f t="shared" si="9"/>
        <v>10886</v>
      </c>
      <c r="WP1" s="128">
        <f t="shared" si="9"/>
        <v>10887</v>
      </c>
      <c r="WQ1" s="128">
        <f t="shared" si="9"/>
        <v>10888</v>
      </c>
      <c r="WR1" s="128">
        <f t="shared" si="9"/>
        <v>10889</v>
      </c>
      <c r="WS1" s="128">
        <f t="shared" si="9"/>
        <v>10890</v>
      </c>
      <c r="WT1" s="128">
        <f t="shared" si="9"/>
        <v>10891</v>
      </c>
      <c r="WU1" s="128">
        <f t="shared" si="9"/>
        <v>10892</v>
      </c>
      <c r="WV1" s="128">
        <f t="shared" si="9"/>
        <v>10893</v>
      </c>
      <c r="WW1" s="128">
        <f t="shared" si="9"/>
        <v>10894</v>
      </c>
      <c r="WX1" s="128">
        <f t="shared" si="9"/>
        <v>11602</v>
      </c>
      <c r="WY1" s="128">
        <f t="shared" si="9"/>
        <v>11608</v>
      </c>
      <c r="WZ1" s="128">
        <f t="shared" si="9"/>
        <v>22456</v>
      </c>
      <c r="XA1" s="128">
        <f t="shared" si="9"/>
        <v>23839</v>
      </c>
      <c r="XB1" s="128">
        <f t="shared" si="9"/>
        <v>24692</v>
      </c>
      <c r="XC1" s="128">
        <f t="shared" si="9"/>
        <v>27839</v>
      </c>
      <c r="XD1" s="128">
        <f t="shared" si="9"/>
        <v>27840</v>
      </c>
      <c r="XE1" s="128">
        <f t="shared" si="9"/>
        <v>27841</v>
      </c>
      <c r="XF1" s="128">
        <f t="shared" si="9"/>
        <v>10667</v>
      </c>
      <c r="XG1" s="128">
        <f t="shared" si="9"/>
        <v>10895</v>
      </c>
      <c r="XH1" s="128">
        <f t="shared" si="9"/>
        <v>10896</v>
      </c>
      <c r="XI1" s="128">
        <f t="shared" si="9"/>
        <v>10897</v>
      </c>
      <c r="XJ1" s="128">
        <f t="shared" si="9"/>
        <v>10898</v>
      </c>
      <c r="XK1" s="128">
        <f t="shared" si="9"/>
        <v>10899</v>
      </c>
      <c r="XL1" s="128">
        <f t="shared" si="9"/>
        <v>10900</v>
      </c>
      <c r="XM1" s="128">
        <f t="shared" si="9"/>
        <v>10901</v>
      </c>
      <c r="XN1" s="128">
        <f t="shared" si="9"/>
        <v>10902</v>
      </c>
      <c r="XO1" s="128">
        <f t="shared" si="9"/>
        <v>10904</v>
      </c>
      <c r="XP1" s="128">
        <f t="shared" si="9"/>
        <v>10905</v>
      </c>
      <c r="XQ1" s="128">
        <f t="shared" si="9"/>
        <v>10906</v>
      </c>
      <c r="XR1" s="128">
        <f t="shared" si="9"/>
        <v>10907</v>
      </c>
      <c r="XS1" s="128">
        <f t="shared" si="9"/>
        <v>10908</v>
      </c>
      <c r="XT1" s="128">
        <f t="shared" ref="XT1:AAE1" si="10">INT(XT3)</f>
        <v>10909</v>
      </c>
      <c r="XU1" s="128">
        <f t="shared" si="10"/>
        <v>10910</v>
      </c>
      <c r="XV1" s="128">
        <f t="shared" si="10"/>
        <v>10911</v>
      </c>
      <c r="XW1" s="128">
        <f t="shared" si="10"/>
        <v>10912</v>
      </c>
      <c r="XX1" s="128">
        <f t="shared" si="10"/>
        <v>10913</v>
      </c>
      <c r="XY1" s="128">
        <f t="shared" si="10"/>
        <v>10914</v>
      </c>
      <c r="XZ1" s="128">
        <f t="shared" si="10"/>
        <v>11619</v>
      </c>
      <c r="YA1" s="128">
        <f t="shared" si="10"/>
        <v>23578</v>
      </c>
      <c r="YB1" s="128">
        <f t="shared" si="10"/>
        <v>28020</v>
      </c>
      <c r="YC1" s="128">
        <f t="shared" si="10"/>
        <v>10668</v>
      </c>
      <c r="YD1" s="128">
        <f t="shared" si="10"/>
        <v>10915</v>
      </c>
      <c r="YE1" s="128">
        <f t="shared" si="10"/>
        <v>10916</v>
      </c>
      <c r="YF1" s="128">
        <f t="shared" si="10"/>
        <v>10917</v>
      </c>
      <c r="YG1" s="128">
        <f t="shared" si="10"/>
        <v>10918</v>
      </c>
      <c r="YH1" s="128">
        <f t="shared" si="10"/>
        <v>10919</v>
      </c>
      <c r="YI1" s="128">
        <f t="shared" si="10"/>
        <v>10920</v>
      </c>
      <c r="YJ1" s="128">
        <f t="shared" si="10"/>
        <v>10921</v>
      </c>
      <c r="YK1" s="128">
        <f t="shared" si="10"/>
        <v>10922</v>
      </c>
      <c r="YL1" s="128">
        <f t="shared" si="10"/>
        <v>10923</v>
      </c>
      <c r="YM1" s="128">
        <f t="shared" si="10"/>
        <v>10924</v>
      </c>
      <c r="YN1" s="128">
        <f t="shared" si="10"/>
        <v>10925</v>
      </c>
      <c r="YO1" s="128">
        <f t="shared" si="10"/>
        <v>10926</v>
      </c>
      <c r="YP1" s="128">
        <f t="shared" si="10"/>
        <v>22302</v>
      </c>
      <c r="YQ1" s="128">
        <f t="shared" si="10"/>
        <v>27842</v>
      </c>
      <c r="YR1" s="128">
        <f t="shared" si="10"/>
        <v>27843</v>
      </c>
      <c r="YS1" s="128">
        <f t="shared" si="10"/>
        <v>27844</v>
      </c>
      <c r="YT1" s="128">
        <f t="shared" si="10"/>
        <v>10712</v>
      </c>
      <c r="YU1" s="128">
        <f t="shared" si="10"/>
        <v>11113</v>
      </c>
      <c r="YV1" s="128">
        <f t="shared" si="10"/>
        <v>11114</v>
      </c>
      <c r="YW1" s="128">
        <f t="shared" si="10"/>
        <v>11115</v>
      </c>
      <c r="YX1" s="128">
        <f t="shared" si="10"/>
        <v>11116</v>
      </c>
      <c r="YY1" s="128">
        <f t="shared" si="10"/>
        <v>11117</v>
      </c>
      <c r="YZ1" s="128">
        <f t="shared" si="10"/>
        <v>11118</v>
      </c>
      <c r="ZA1" s="128">
        <f t="shared" si="10"/>
        <v>10701</v>
      </c>
      <c r="ZB1" s="128">
        <f t="shared" si="10"/>
        <v>10963</v>
      </c>
      <c r="ZC1" s="128">
        <f t="shared" si="10"/>
        <v>10964</v>
      </c>
      <c r="ZD1" s="128">
        <f t="shared" si="10"/>
        <v>10965</v>
      </c>
      <c r="ZE1" s="128">
        <f t="shared" si="10"/>
        <v>10966</v>
      </c>
      <c r="ZF1" s="128">
        <f t="shared" si="10"/>
        <v>10967</v>
      </c>
      <c r="ZG1" s="128">
        <f t="shared" si="10"/>
        <v>10968</v>
      </c>
      <c r="ZH1" s="128">
        <f t="shared" si="10"/>
        <v>10969</v>
      </c>
      <c r="ZI1" s="128">
        <f t="shared" si="10"/>
        <v>11444</v>
      </c>
      <c r="ZJ1" s="128">
        <f t="shared" si="10"/>
        <v>10700</v>
      </c>
      <c r="ZK1" s="128">
        <f t="shared" si="10"/>
        <v>10927</v>
      </c>
      <c r="ZL1" s="128">
        <f t="shared" si="10"/>
        <v>10928</v>
      </c>
      <c r="ZM1" s="128">
        <f t="shared" si="10"/>
        <v>10929</v>
      </c>
      <c r="ZN1" s="128">
        <f t="shared" si="10"/>
        <v>10930</v>
      </c>
      <c r="ZO1" s="128">
        <f t="shared" si="10"/>
        <v>10931</v>
      </c>
      <c r="ZP1" s="128">
        <f t="shared" si="10"/>
        <v>10932</v>
      </c>
      <c r="ZQ1" s="128">
        <f t="shared" si="10"/>
        <v>10933</v>
      </c>
      <c r="ZR1" s="128">
        <f t="shared" si="10"/>
        <v>10934</v>
      </c>
      <c r="ZS1" s="128">
        <f t="shared" si="10"/>
        <v>10935</v>
      </c>
      <c r="ZT1" s="128">
        <f t="shared" si="10"/>
        <v>10936</v>
      </c>
      <c r="ZU1" s="128">
        <f t="shared" si="10"/>
        <v>10937</v>
      </c>
      <c r="ZV1" s="128">
        <f t="shared" si="10"/>
        <v>10938</v>
      </c>
      <c r="ZW1" s="128">
        <f t="shared" si="10"/>
        <v>10939</v>
      </c>
      <c r="ZX1" s="128">
        <f t="shared" si="10"/>
        <v>10940</v>
      </c>
      <c r="ZY1" s="128">
        <f t="shared" si="10"/>
        <v>10941</v>
      </c>
      <c r="ZZ1" s="128">
        <f t="shared" si="10"/>
        <v>10942</v>
      </c>
      <c r="AAA1" s="128">
        <f t="shared" si="10"/>
        <v>10943</v>
      </c>
      <c r="AAB1" s="128">
        <f t="shared" si="10"/>
        <v>23125</v>
      </c>
      <c r="AAC1" s="128">
        <f t="shared" si="10"/>
        <v>28014</v>
      </c>
      <c r="AAD1" s="128">
        <f t="shared" si="10"/>
        <v>28015</v>
      </c>
      <c r="AAE1" s="128">
        <f t="shared" si="10"/>
        <v>28016</v>
      </c>
      <c r="AAF1" s="128">
        <f t="shared" ref="AAF1:ACQ1" si="11">INT(AAF3)</f>
        <v>10703</v>
      </c>
      <c r="AAG1" s="128">
        <f t="shared" si="11"/>
        <v>10985</v>
      </c>
      <c r="AAH1" s="128">
        <f t="shared" si="11"/>
        <v>10986</v>
      </c>
      <c r="AAI1" s="128">
        <f t="shared" si="11"/>
        <v>10987</v>
      </c>
      <c r="AAJ1" s="128">
        <f t="shared" si="11"/>
        <v>10988</v>
      </c>
      <c r="AAK1" s="128">
        <f t="shared" si="11"/>
        <v>10989</v>
      </c>
      <c r="AAL1" s="128">
        <f t="shared" si="11"/>
        <v>10990</v>
      </c>
      <c r="AAM1" s="128">
        <f t="shared" si="11"/>
        <v>10669</v>
      </c>
      <c r="AAN1" s="128">
        <f t="shared" si="11"/>
        <v>10944</v>
      </c>
      <c r="AAO1" s="128">
        <f t="shared" si="11"/>
        <v>10945</v>
      </c>
      <c r="AAP1" s="128">
        <f t="shared" si="11"/>
        <v>10946</v>
      </c>
      <c r="AAQ1" s="128">
        <f t="shared" si="11"/>
        <v>10947</v>
      </c>
      <c r="AAR1" s="128">
        <f t="shared" si="11"/>
        <v>10948</v>
      </c>
      <c r="AAS1" s="128">
        <f t="shared" si="11"/>
        <v>10949</v>
      </c>
      <c r="AAT1" s="128">
        <f t="shared" si="11"/>
        <v>10950</v>
      </c>
      <c r="AAU1" s="128">
        <f t="shared" si="11"/>
        <v>10951</v>
      </c>
      <c r="AAV1" s="128">
        <f t="shared" si="11"/>
        <v>10952</v>
      </c>
      <c r="AAW1" s="128">
        <f t="shared" si="11"/>
        <v>10953</v>
      </c>
      <c r="AAX1" s="128">
        <f t="shared" si="11"/>
        <v>10954</v>
      </c>
      <c r="AAY1" s="128">
        <f t="shared" si="11"/>
        <v>10956</v>
      </c>
      <c r="AAZ1" s="128">
        <f t="shared" si="11"/>
        <v>10957</v>
      </c>
      <c r="ABA1" s="128">
        <f t="shared" si="11"/>
        <v>10958</v>
      </c>
      <c r="ABB1" s="128">
        <f t="shared" si="11"/>
        <v>10959</v>
      </c>
      <c r="ABC1" s="128">
        <f t="shared" si="11"/>
        <v>10960</v>
      </c>
      <c r="ABD1" s="128">
        <f t="shared" si="11"/>
        <v>10961</v>
      </c>
      <c r="ABE1" s="128">
        <f t="shared" si="11"/>
        <v>10962</v>
      </c>
      <c r="ABF1" s="128">
        <f t="shared" si="11"/>
        <v>11443</v>
      </c>
      <c r="ABG1" s="128">
        <f t="shared" si="11"/>
        <v>21984</v>
      </c>
      <c r="ABH1" s="128">
        <f t="shared" si="11"/>
        <v>24032</v>
      </c>
      <c r="ABI1" s="128">
        <f t="shared" si="11"/>
        <v>24821</v>
      </c>
      <c r="ABJ1" s="128">
        <f t="shared" si="11"/>
        <v>27967</v>
      </c>
      <c r="ABK1" s="128">
        <f t="shared" si="11"/>
        <v>27968</v>
      </c>
      <c r="ABL1" s="128">
        <f t="shared" si="11"/>
        <v>27976</v>
      </c>
      <c r="ABM1" s="128">
        <f t="shared" si="11"/>
        <v>10738</v>
      </c>
      <c r="ABN1" s="128">
        <f t="shared" si="11"/>
        <v>11340</v>
      </c>
      <c r="ABO1" s="128">
        <f t="shared" si="11"/>
        <v>11341</v>
      </c>
      <c r="ABP1" s="128">
        <f t="shared" si="11"/>
        <v>11342</v>
      </c>
      <c r="ABQ1" s="128">
        <f t="shared" si="11"/>
        <v>11343</v>
      </c>
      <c r="ABR1" s="128">
        <f t="shared" si="11"/>
        <v>11344</v>
      </c>
      <c r="ABS1" s="128">
        <f t="shared" si="11"/>
        <v>11345</v>
      </c>
      <c r="ABT1" s="128">
        <f t="shared" si="11"/>
        <v>11346</v>
      </c>
      <c r="ABU1" s="128">
        <f t="shared" si="11"/>
        <v>77753</v>
      </c>
      <c r="ABV1" s="128">
        <f t="shared" si="11"/>
        <v>10744</v>
      </c>
      <c r="ABW1" s="128">
        <f t="shared" si="11"/>
        <v>11375</v>
      </c>
      <c r="ABX1" s="128">
        <f t="shared" si="11"/>
        <v>11376</v>
      </c>
      <c r="ABY1" s="128">
        <f t="shared" si="11"/>
        <v>11377</v>
      </c>
      <c r="ABZ1" s="128">
        <f t="shared" si="11"/>
        <v>11378</v>
      </c>
      <c r="ACA1" s="128">
        <f t="shared" si="11"/>
        <v>11379</v>
      </c>
      <c r="ACB1" s="128">
        <f t="shared" si="11"/>
        <v>11380</v>
      </c>
      <c r="ACC1" s="128">
        <f t="shared" si="11"/>
        <v>11381</v>
      </c>
      <c r="ACD1" s="128">
        <f t="shared" si="11"/>
        <v>11382</v>
      </c>
      <c r="ACE1" s="128">
        <f t="shared" si="11"/>
        <v>11383</v>
      </c>
      <c r="ACF1" s="128">
        <f t="shared" si="11"/>
        <v>11385</v>
      </c>
      <c r="ACG1" s="128">
        <f t="shared" si="11"/>
        <v>10680</v>
      </c>
      <c r="ACH1" s="128">
        <f t="shared" si="11"/>
        <v>11322</v>
      </c>
      <c r="ACI1" s="128">
        <f t="shared" si="11"/>
        <v>11324</v>
      </c>
      <c r="ACJ1" s="128">
        <f t="shared" si="11"/>
        <v>11325</v>
      </c>
      <c r="ACK1" s="128">
        <f t="shared" si="11"/>
        <v>11326</v>
      </c>
      <c r="ACL1" s="128">
        <f t="shared" si="11"/>
        <v>11327</v>
      </c>
      <c r="ACM1" s="128">
        <f t="shared" si="11"/>
        <v>11328</v>
      </c>
      <c r="ACN1" s="128">
        <f t="shared" si="11"/>
        <v>11329</v>
      </c>
      <c r="ACO1" s="128">
        <f t="shared" si="11"/>
        <v>11330</v>
      </c>
      <c r="ACP1" s="128">
        <f t="shared" si="11"/>
        <v>11331</v>
      </c>
      <c r="ACQ1" s="128">
        <f t="shared" si="11"/>
        <v>11332</v>
      </c>
      <c r="ACR1" s="128">
        <f t="shared" ref="ACR1:AFC1" si="12">INT(ACR3)</f>
        <v>11333</v>
      </c>
      <c r="ACS1" s="128">
        <f t="shared" si="12"/>
        <v>11334</v>
      </c>
      <c r="ACT1" s="128">
        <f t="shared" si="12"/>
        <v>11335</v>
      </c>
      <c r="ACU1" s="128">
        <f t="shared" si="12"/>
        <v>11336</v>
      </c>
      <c r="ACV1" s="128">
        <f t="shared" si="12"/>
        <v>11337</v>
      </c>
      <c r="ACW1" s="128">
        <f t="shared" si="12"/>
        <v>11338</v>
      </c>
      <c r="ACX1" s="128">
        <f t="shared" si="12"/>
        <v>11339</v>
      </c>
      <c r="ACY1" s="128">
        <f t="shared" si="12"/>
        <v>11660</v>
      </c>
      <c r="ACZ1" s="128">
        <f t="shared" si="12"/>
        <v>40491</v>
      </c>
      <c r="ADA1" s="128">
        <f t="shared" si="12"/>
        <v>40492</v>
      </c>
      <c r="ADB1" s="128">
        <f t="shared" si="12"/>
        <v>40742</v>
      </c>
      <c r="ADC1" s="128">
        <f t="shared" si="12"/>
        <v>40743</v>
      </c>
      <c r="ADD1" s="128">
        <f t="shared" si="12"/>
        <v>10739</v>
      </c>
      <c r="ADE1" s="128">
        <f t="shared" si="12"/>
        <v>10740</v>
      </c>
      <c r="ADF1" s="128">
        <f t="shared" si="12"/>
        <v>11347</v>
      </c>
      <c r="ADG1" s="128">
        <f t="shared" si="12"/>
        <v>11348</v>
      </c>
      <c r="ADH1" s="128">
        <f t="shared" si="12"/>
        <v>11349</v>
      </c>
      <c r="ADI1" s="128">
        <f t="shared" si="12"/>
        <v>11350</v>
      </c>
      <c r="ADJ1" s="128">
        <f t="shared" si="12"/>
        <v>11352</v>
      </c>
      <c r="ADK1" s="128">
        <f t="shared" si="12"/>
        <v>11353</v>
      </c>
      <c r="ADL1" s="128">
        <f t="shared" si="12"/>
        <v>11354</v>
      </c>
      <c r="ADM1" s="128">
        <f t="shared" si="12"/>
        <v>10741</v>
      </c>
      <c r="ADN1" s="128">
        <f t="shared" si="12"/>
        <v>11355</v>
      </c>
      <c r="ADO1" s="128">
        <f t="shared" si="12"/>
        <v>11356</v>
      </c>
      <c r="ADP1" s="128">
        <f t="shared" si="12"/>
        <v>10743</v>
      </c>
      <c r="ADQ1" s="128">
        <f t="shared" si="12"/>
        <v>11323</v>
      </c>
      <c r="ADR1" s="128">
        <f t="shared" si="12"/>
        <v>11372</v>
      </c>
      <c r="ADS1" s="128">
        <f t="shared" si="12"/>
        <v>11373</v>
      </c>
      <c r="ADT1" s="128">
        <f t="shared" si="12"/>
        <v>11374</v>
      </c>
      <c r="ADU1" s="128">
        <f t="shared" si="12"/>
        <v>10681</v>
      </c>
      <c r="ADV1" s="128">
        <f t="shared" si="12"/>
        <v>10742</v>
      </c>
      <c r="ADW1" s="128">
        <f t="shared" si="12"/>
        <v>11357</v>
      </c>
      <c r="ADX1" s="128">
        <f t="shared" si="12"/>
        <v>11358</v>
      </c>
      <c r="ADY1" s="128">
        <f t="shared" si="12"/>
        <v>11359</v>
      </c>
      <c r="ADZ1" s="128">
        <f t="shared" si="12"/>
        <v>11360</v>
      </c>
      <c r="AEA1" s="128">
        <f t="shared" si="12"/>
        <v>11361</v>
      </c>
      <c r="AEB1" s="128">
        <f t="shared" si="12"/>
        <v>11362</v>
      </c>
      <c r="AEC1" s="128">
        <f t="shared" si="12"/>
        <v>11363</v>
      </c>
      <c r="AED1" s="128">
        <f t="shared" si="12"/>
        <v>11364</v>
      </c>
      <c r="AEE1" s="128">
        <f t="shared" si="12"/>
        <v>11365</v>
      </c>
      <c r="AEF1" s="128">
        <f t="shared" si="12"/>
        <v>11366</v>
      </c>
      <c r="AEG1" s="128">
        <f t="shared" si="12"/>
        <v>11367</v>
      </c>
      <c r="AEH1" s="128">
        <f t="shared" si="12"/>
        <v>11368</v>
      </c>
      <c r="AEI1" s="128">
        <f t="shared" si="12"/>
        <v>11369</v>
      </c>
      <c r="AEJ1" s="128">
        <f t="shared" si="12"/>
        <v>11370</v>
      </c>
      <c r="AEK1" s="128">
        <f t="shared" si="12"/>
        <v>11371</v>
      </c>
      <c r="AEL1" s="128">
        <f t="shared" si="12"/>
        <v>11459</v>
      </c>
      <c r="AEM1" s="128">
        <f t="shared" si="12"/>
        <v>11654</v>
      </c>
      <c r="AEN1" s="128">
        <f t="shared" si="12"/>
        <v>14138</v>
      </c>
      <c r="AEO1" s="128">
        <f t="shared" si="12"/>
        <v>10683</v>
      </c>
      <c r="AEP1" s="128">
        <f t="shared" si="12"/>
        <v>11407</v>
      </c>
      <c r="AEQ1" s="128">
        <f t="shared" si="12"/>
        <v>11408</v>
      </c>
      <c r="AER1" s="128">
        <f t="shared" si="12"/>
        <v>11409</v>
      </c>
      <c r="AES1" s="128">
        <f t="shared" si="12"/>
        <v>11410</v>
      </c>
      <c r="AET1" s="128">
        <f t="shared" si="12"/>
        <v>11411</v>
      </c>
      <c r="AEU1" s="128">
        <f t="shared" si="12"/>
        <v>11412</v>
      </c>
      <c r="AEV1" s="128">
        <f t="shared" si="12"/>
        <v>11413</v>
      </c>
      <c r="AEW1" s="128">
        <f t="shared" si="12"/>
        <v>14139</v>
      </c>
      <c r="AEX1" s="128">
        <f t="shared" si="12"/>
        <v>28817</v>
      </c>
      <c r="AEY1" s="128">
        <f t="shared" si="12"/>
        <v>10750</v>
      </c>
      <c r="AEZ1" s="128">
        <f t="shared" si="12"/>
        <v>10751</v>
      </c>
      <c r="AFA1" s="128">
        <f t="shared" si="12"/>
        <v>11435</v>
      </c>
      <c r="AFB1" s="128">
        <f t="shared" si="12"/>
        <v>11436</v>
      </c>
      <c r="AFC1" s="128">
        <f t="shared" si="12"/>
        <v>11437</v>
      </c>
      <c r="AFD1" s="128">
        <f t="shared" ref="AFD1:AHN1" si="13">INT(AFD3)</f>
        <v>11438</v>
      </c>
      <c r="AFE1" s="128">
        <f t="shared" si="13"/>
        <v>11439</v>
      </c>
      <c r="AFF1" s="128">
        <f t="shared" si="13"/>
        <v>11440</v>
      </c>
      <c r="AFG1" s="128">
        <f t="shared" si="13"/>
        <v>11441</v>
      </c>
      <c r="AFH1" s="128">
        <f t="shared" si="13"/>
        <v>11442</v>
      </c>
      <c r="AFI1" s="128">
        <f t="shared" si="13"/>
        <v>13818</v>
      </c>
      <c r="AFJ1" s="128">
        <f t="shared" si="13"/>
        <v>15010</v>
      </c>
      <c r="AFK1" s="128">
        <f t="shared" si="13"/>
        <v>23771</v>
      </c>
      <c r="AFL1" s="128">
        <f t="shared" si="13"/>
        <v>10748</v>
      </c>
      <c r="AFM1" s="128">
        <f t="shared" si="13"/>
        <v>11423</v>
      </c>
      <c r="AFN1" s="128">
        <f t="shared" si="13"/>
        <v>11424</v>
      </c>
      <c r="AFO1" s="128">
        <f t="shared" si="13"/>
        <v>11425</v>
      </c>
      <c r="AFP1" s="128">
        <f t="shared" si="13"/>
        <v>11426</v>
      </c>
      <c r="AFQ1" s="128">
        <f t="shared" si="13"/>
        <v>11427</v>
      </c>
      <c r="AFR1" s="128">
        <f t="shared" si="13"/>
        <v>11428</v>
      </c>
      <c r="AFS1" s="128">
        <f t="shared" si="13"/>
        <v>11429</v>
      </c>
      <c r="AFT1" s="128">
        <f t="shared" si="13"/>
        <v>11430</v>
      </c>
      <c r="AFU1" s="128">
        <f t="shared" si="13"/>
        <v>11431</v>
      </c>
      <c r="AFV1" s="128">
        <f t="shared" si="13"/>
        <v>11460</v>
      </c>
      <c r="AFW1" s="128">
        <f t="shared" si="13"/>
        <v>11464</v>
      </c>
      <c r="AFX1" s="128">
        <f t="shared" si="13"/>
        <v>10747</v>
      </c>
      <c r="AFY1" s="128">
        <f t="shared" si="13"/>
        <v>11414</v>
      </c>
      <c r="AFZ1" s="128">
        <f t="shared" si="13"/>
        <v>11415</v>
      </c>
      <c r="AGA1" s="128">
        <f t="shared" si="13"/>
        <v>11416</v>
      </c>
      <c r="AGB1" s="128">
        <f t="shared" si="13"/>
        <v>11417</v>
      </c>
      <c r="AGC1" s="128">
        <f t="shared" si="13"/>
        <v>11418</v>
      </c>
      <c r="AGD1" s="128">
        <f t="shared" si="13"/>
        <v>11419</v>
      </c>
      <c r="AGE1" s="128">
        <f t="shared" si="13"/>
        <v>11420</v>
      </c>
      <c r="AGF1" s="128">
        <f t="shared" si="13"/>
        <v>11421</v>
      </c>
      <c r="AGG1" s="128">
        <f t="shared" si="13"/>
        <v>11422</v>
      </c>
      <c r="AGH1" s="128">
        <f t="shared" si="13"/>
        <v>24673</v>
      </c>
      <c r="AGI1" s="128">
        <f t="shared" si="13"/>
        <v>10684</v>
      </c>
      <c r="AGJ1" s="128">
        <f t="shared" si="13"/>
        <v>10749</v>
      </c>
      <c r="AGK1" s="128">
        <f t="shared" si="13"/>
        <v>11432</v>
      </c>
      <c r="AGL1" s="128">
        <f t="shared" si="13"/>
        <v>11433</v>
      </c>
      <c r="AGM1" s="128">
        <f t="shared" si="13"/>
        <v>11434</v>
      </c>
      <c r="AGN1" s="128">
        <f t="shared" si="13"/>
        <v>11461</v>
      </c>
      <c r="AGO1" s="128">
        <f t="shared" si="13"/>
        <v>13806</v>
      </c>
      <c r="AGP1" s="128">
        <f t="shared" si="13"/>
        <v>24689</v>
      </c>
      <c r="AGQ1" s="128">
        <f t="shared" si="13"/>
        <v>10682</v>
      </c>
      <c r="AGR1" s="128">
        <f t="shared" si="13"/>
        <v>10745</v>
      </c>
      <c r="AGS1" s="128">
        <f t="shared" si="13"/>
        <v>11386</v>
      </c>
      <c r="AGT1" s="128">
        <f t="shared" si="13"/>
        <v>11387</v>
      </c>
      <c r="AGU1" s="128">
        <f t="shared" si="13"/>
        <v>11388</v>
      </c>
      <c r="AGV1" s="128">
        <f t="shared" si="13"/>
        <v>11390</v>
      </c>
      <c r="AGW1" s="128">
        <f t="shared" si="13"/>
        <v>11391</v>
      </c>
      <c r="AGX1" s="128">
        <f t="shared" si="13"/>
        <v>11392</v>
      </c>
      <c r="AGY1" s="128">
        <f t="shared" si="13"/>
        <v>11393</v>
      </c>
      <c r="AGZ1" s="128">
        <f t="shared" si="13"/>
        <v>11394</v>
      </c>
      <c r="AHA1" s="128">
        <f t="shared" si="13"/>
        <v>11395</v>
      </c>
      <c r="AHB1" s="128">
        <f t="shared" si="13"/>
        <v>11396</v>
      </c>
      <c r="AHC1" s="128">
        <f t="shared" si="13"/>
        <v>11397</v>
      </c>
      <c r="AHD1" s="128">
        <f t="shared" si="13"/>
        <v>11398</v>
      </c>
      <c r="AHE1" s="128">
        <f t="shared" si="13"/>
        <v>11399</v>
      </c>
      <c r="AHF1" s="128">
        <f t="shared" si="13"/>
        <v>11400</v>
      </c>
      <c r="AHG1" s="128">
        <f t="shared" si="13"/>
        <v>11401</v>
      </c>
      <c r="AHH1" s="128">
        <f t="shared" si="13"/>
        <v>10746</v>
      </c>
      <c r="AHI1" s="128">
        <f t="shared" si="13"/>
        <v>11402</v>
      </c>
      <c r="AHJ1" s="128">
        <f t="shared" si="13"/>
        <v>11403</v>
      </c>
      <c r="AHK1" s="128">
        <f t="shared" si="13"/>
        <v>11404</v>
      </c>
      <c r="AHL1" s="128">
        <f t="shared" si="13"/>
        <v>11405</v>
      </c>
      <c r="AHM1" s="128">
        <f t="shared" si="13"/>
        <v>11406</v>
      </c>
      <c r="AHN1" s="128">
        <f t="shared" si="13"/>
        <v>28786</v>
      </c>
    </row>
    <row r="2" spans="1:899" ht="24.6" x14ac:dyDescent="0.7">
      <c r="A2" s="128"/>
      <c r="B2" s="1"/>
      <c r="C2" s="1" t="s">
        <v>1258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1259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1260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1261</v>
      </c>
      <c r="BI2" s="1"/>
      <c r="BJ2" s="1"/>
      <c r="BK2" s="1"/>
      <c r="BL2" s="1"/>
      <c r="BM2" s="1"/>
      <c r="BN2" s="1"/>
      <c r="BO2" s="1"/>
      <c r="BP2" s="1"/>
      <c r="BQ2" s="1" t="s">
        <v>1262</v>
      </c>
      <c r="BR2" s="1"/>
      <c r="BS2" s="1"/>
      <c r="BT2" s="1"/>
      <c r="BU2" s="1"/>
      <c r="BV2" s="1"/>
      <c r="BW2" s="1"/>
      <c r="BX2" s="1"/>
      <c r="BY2" s="1" t="s">
        <v>1263</v>
      </c>
      <c r="BZ2" s="1"/>
      <c r="CA2" s="1"/>
      <c r="CB2" s="1"/>
      <c r="CC2" s="1"/>
      <c r="CD2" s="1"/>
      <c r="CE2" s="1"/>
      <c r="CF2" s="1" t="s">
        <v>1264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1265</v>
      </c>
      <c r="CT2" s="1"/>
      <c r="CU2" s="1"/>
      <c r="CV2" s="1"/>
      <c r="CW2" s="1"/>
      <c r="CX2" s="1"/>
      <c r="CY2" s="1"/>
      <c r="CZ2" s="1"/>
      <c r="DA2" s="1" t="s">
        <v>1266</v>
      </c>
      <c r="DB2" s="1"/>
      <c r="DC2" s="1"/>
      <c r="DD2" s="1"/>
      <c r="DE2" s="1"/>
      <c r="DF2" s="1"/>
      <c r="DG2" s="1"/>
      <c r="DH2" s="1"/>
      <c r="DI2" s="1"/>
      <c r="DJ2" s="1" t="s">
        <v>1267</v>
      </c>
      <c r="DK2" s="1"/>
      <c r="DL2" s="1"/>
      <c r="DM2" s="1"/>
      <c r="DN2" s="1"/>
      <c r="DO2" s="1"/>
      <c r="DP2" s="1"/>
      <c r="DQ2" s="1"/>
      <c r="DR2" s="1"/>
      <c r="DS2" s="1" t="s">
        <v>1268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1269</v>
      </c>
      <c r="EE2" s="1"/>
      <c r="EF2" s="1"/>
      <c r="EG2" s="1"/>
      <c r="EH2" s="1"/>
      <c r="EI2" s="1"/>
      <c r="EJ2" s="1"/>
      <c r="EK2" s="1"/>
      <c r="EL2" s="1"/>
      <c r="EM2" s="1" t="s">
        <v>1270</v>
      </c>
      <c r="EN2" s="1"/>
      <c r="EO2" s="1"/>
      <c r="EP2" s="1"/>
      <c r="EQ2" s="1"/>
      <c r="ER2" s="1"/>
      <c r="ES2" s="1"/>
      <c r="ET2" s="1"/>
      <c r="EU2" s="1"/>
      <c r="EV2" s="1" t="s">
        <v>1271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1272</v>
      </c>
      <c r="FI2" s="1"/>
      <c r="FJ2" s="1"/>
      <c r="FK2" s="1"/>
      <c r="FL2" s="1"/>
      <c r="FM2" s="1"/>
      <c r="FN2" s="1"/>
      <c r="FO2" s="1"/>
      <c r="FP2" s="1" t="s">
        <v>1273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1274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1275</v>
      </c>
      <c r="GQ2" s="1"/>
      <c r="GR2" s="1"/>
      <c r="GS2" s="1"/>
      <c r="GT2" s="1"/>
      <c r="GU2" s="1"/>
      <c r="GV2" s="1"/>
      <c r="GW2" s="1"/>
      <c r="GX2" s="1" t="s">
        <v>1276</v>
      </c>
      <c r="GY2" s="1"/>
      <c r="GZ2" s="1"/>
      <c r="HA2" s="1"/>
      <c r="HB2" s="1" t="s">
        <v>1277</v>
      </c>
      <c r="HC2" s="1"/>
      <c r="HD2" s="1"/>
      <c r="HE2" s="1"/>
      <c r="HF2" s="1"/>
      <c r="HG2" s="1"/>
      <c r="HH2" s="1"/>
      <c r="HI2" s="1" t="s">
        <v>1278</v>
      </c>
      <c r="HJ2" s="1"/>
      <c r="HK2" s="1"/>
      <c r="HL2" s="1"/>
      <c r="HM2" s="1"/>
      <c r="HN2" s="1"/>
      <c r="HO2" s="1"/>
      <c r="HP2" s="1"/>
      <c r="HQ2" s="1" t="s">
        <v>1279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1280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1281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1282</v>
      </c>
      <c r="JE2" s="1"/>
      <c r="JF2" s="1"/>
      <c r="JG2" s="1"/>
      <c r="JH2" s="1"/>
      <c r="JI2" s="1"/>
      <c r="JJ2" s="1" t="s">
        <v>1283</v>
      </c>
      <c r="JK2" s="1"/>
      <c r="JL2" s="1"/>
      <c r="JM2" s="1"/>
      <c r="JN2" s="1"/>
      <c r="JO2" s="1"/>
      <c r="JP2" s="1"/>
      <c r="JQ2" s="1" t="s">
        <v>1284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1285</v>
      </c>
      <c r="KG2" s="1"/>
      <c r="KH2" s="1"/>
      <c r="KI2" s="1"/>
      <c r="KJ2" s="1"/>
      <c r="KK2" s="1"/>
      <c r="KL2" s="1"/>
      <c r="KM2" s="1"/>
      <c r="KN2" s="1"/>
      <c r="KO2" s="1" t="s">
        <v>1286</v>
      </c>
      <c r="KP2" s="1"/>
      <c r="KQ2" s="1"/>
      <c r="KR2" s="1"/>
      <c r="KS2" s="1"/>
      <c r="KT2" s="1"/>
      <c r="KU2" s="1"/>
      <c r="KV2" s="1"/>
      <c r="KW2" s="1" t="s">
        <v>1287</v>
      </c>
      <c r="KX2" s="1"/>
      <c r="KY2" s="1"/>
      <c r="KZ2" s="1"/>
      <c r="LA2" s="1"/>
      <c r="LB2" s="1"/>
      <c r="LC2" s="1"/>
      <c r="LD2" s="1"/>
      <c r="LE2" s="1" t="s">
        <v>1288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1289</v>
      </c>
      <c r="LQ2" s="1"/>
      <c r="LR2" s="1"/>
      <c r="LS2" s="1" t="s">
        <v>1290</v>
      </c>
      <c r="LT2" s="1"/>
      <c r="LU2" s="1" t="s">
        <v>1291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1292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1293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1294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1295</v>
      </c>
      <c r="NO2" s="1"/>
      <c r="NP2" s="1"/>
      <c r="NQ2" s="1"/>
      <c r="NR2" s="1"/>
      <c r="NS2" s="1"/>
      <c r="NT2" s="1"/>
      <c r="NU2" s="1" t="s">
        <v>1296</v>
      </c>
      <c r="NV2" s="1"/>
      <c r="NW2" s="1"/>
      <c r="NX2" s="1"/>
      <c r="NY2" s="1"/>
      <c r="NZ2" s="1"/>
      <c r="OA2" s="1"/>
      <c r="OB2" s="1" t="s">
        <v>1297</v>
      </c>
      <c r="OC2" s="1"/>
      <c r="OD2" s="1"/>
      <c r="OE2" s="1"/>
      <c r="OF2" s="1"/>
      <c r="OG2" s="1"/>
      <c r="OH2" s="1"/>
      <c r="OI2" s="1"/>
      <c r="OJ2" s="1"/>
      <c r="OK2" s="1" t="s">
        <v>1298</v>
      </c>
      <c r="OL2" s="1"/>
      <c r="OM2" s="1"/>
      <c r="ON2" s="1"/>
      <c r="OO2" s="1"/>
      <c r="OP2" s="1"/>
      <c r="OQ2" s="1" t="s">
        <v>1299</v>
      </c>
      <c r="OR2" s="1"/>
      <c r="OS2" s="1"/>
      <c r="OT2" s="1"/>
      <c r="OU2" s="1"/>
      <c r="OV2" s="1"/>
      <c r="OW2" s="1"/>
      <c r="OX2" s="1"/>
      <c r="OY2" s="1"/>
      <c r="OZ2" s="1" t="s">
        <v>1300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1301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1302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1303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1304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1305</v>
      </c>
      <c r="SL2" s="1"/>
      <c r="SM2" s="1"/>
      <c r="SN2" s="1"/>
      <c r="SO2" s="1"/>
      <c r="SP2" s="1"/>
      <c r="SQ2" s="1"/>
      <c r="SR2" s="1"/>
      <c r="SS2" s="1" t="s">
        <v>1306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1307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1308</v>
      </c>
      <c r="TZ2" s="1"/>
      <c r="UA2" s="1"/>
      <c r="UB2" s="1"/>
      <c r="UC2" s="1"/>
      <c r="UD2" s="1"/>
      <c r="UE2" s="1"/>
      <c r="UF2" s="1"/>
      <c r="UG2" s="1"/>
      <c r="UH2" s="1" t="s">
        <v>1309</v>
      </c>
      <c r="UI2" s="1"/>
      <c r="UJ2" s="1"/>
      <c r="UK2" s="1"/>
      <c r="UL2" s="1"/>
      <c r="UM2" s="1"/>
      <c r="UN2" s="1" t="s">
        <v>1310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1311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1312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1313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1314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1315</v>
      </c>
      <c r="YU2" s="1"/>
      <c r="YV2" s="1"/>
      <c r="YW2" s="1"/>
      <c r="YX2" s="1"/>
      <c r="YY2" s="1"/>
      <c r="YZ2" s="1"/>
      <c r="ZA2" s="1" t="s">
        <v>1316</v>
      </c>
      <c r="ZB2" s="1"/>
      <c r="ZC2" s="1"/>
      <c r="ZD2" s="1"/>
      <c r="ZE2" s="1"/>
      <c r="ZF2" s="1"/>
      <c r="ZG2" s="1"/>
      <c r="ZH2" s="1"/>
      <c r="ZI2" s="1"/>
      <c r="ZJ2" s="1" t="s">
        <v>1317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1318</v>
      </c>
      <c r="AAG2" s="1"/>
      <c r="AAH2" s="1"/>
      <c r="AAI2" s="1"/>
      <c r="AAJ2" s="1"/>
      <c r="AAK2" s="1"/>
      <c r="AAL2" s="1"/>
      <c r="AAM2" s="1" t="s">
        <v>1319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1320</v>
      </c>
      <c r="ABN2" s="1"/>
      <c r="ABO2" s="1"/>
      <c r="ABP2" s="1"/>
      <c r="ABQ2" s="1"/>
      <c r="ABR2" s="1"/>
      <c r="ABS2" s="1"/>
      <c r="ABT2" s="1"/>
      <c r="ABU2" s="1"/>
      <c r="ABV2" s="1" t="s">
        <v>1321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1322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1323</v>
      </c>
      <c r="ADE2" s="1"/>
      <c r="ADF2" s="1"/>
      <c r="ADG2" s="1"/>
      <c r="ADH2" s="1"/>
      <c r="ADI2" s="1"/>
      <c r="ADJ2" s="1"/>
      <c r="ADK2" s="1"/>
      <c r="ADL2" s="1"/>
      <c r="ADM2" s="1" t="s">
        <v>1324</v>
      </c>
      <c r="ADN2" s="1"/>
      <c r="ADO2" s="1"/>
      <c r="ADP2" s="1" t="s">
        <v>1325</v>
      </c>
      <c r="ADQ2" s="1"/>
      <c r="ADR2" s="1"/>
      <c r="ADS2" s="1"/>
      <c r="ADT2" s="1"/>
      <c r="ADU2" s="1" t="s">
        <v>1326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1327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1328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1329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1330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1331</v>
      </c>
      <c r="AGJ2" s="1"/>
      <c r="AGK2" s="1"/>
      <c r="AGL2" s="1"/>
      <c r="AGM2" s="1"/>
      <c r="AGN2" s="1"/>
      <c r="AGO2" s="1"/>
      <c r="AGP2" s="1"/>
      <c r="AGQ2" s="1" t="s">
        <v>1332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1333</v>
      </c>
      <c r="AHI2" s="1"/>
      <c r="AHJ2" s="1"/>
      <c r="AHK2" s="1"/>
      <c r="AHL2" s="1"/>
      <c r="AHM2" s="1"/>
      <c r="AHN2" s="1"/>
    </row>
    <row r="3" spans="1:899" s="298" customFormat="1" ht="25.2" customHeight="1" x14ac:dyDescent="0.7">
      <c r="A3" s="128"/>
      <c r="B3" s="128"/>
      <c r="C3" s="128">
        <v>10674</v>
      </c>
      <c r="D3" s="128">
        <v>11189</v>
      </c>
      <c r="E3" s="128">
        <v>11190</v>
      </c>
      <c r="F3" s="128">
        <v>11191</v>
      </c>
      <c r="G3" s="128">
        <v>11192</v>
      </c>
      <c r="H3" s="128">
        <v>11193</v>
      </c>
      <c r="I3" s="128">
        <v>11194</v>
      </c>
      <c r="J3" s="128">
        <v>11195</v>
      </c>
      <c r="K3" s="128">
        <v>11196</v>
      </c>
      <c r="L3" s="128">
        <v>11197</v>
      </c>
      <c r="M3" s="128">
        <v>11198</v>
      </c>
      <c r="N3" s="128">
        <v>11199</v>
      </c>
      <c r="O3" s="128">
        <v>11200</v>
      </c>
      <c r="P3" s="128">
        <v>11201</v>
      </c>
      <c r="Q3" s="128">
        <v>11202</v>
      </c>
      <c r="R3" s="128">
        <v>11454</v>
      </c>
      <c r="S3" s="128">
        <v>15012</v>
      </c>
      <c r="T3" s="128">
        <v>28823</v>
      </c>
      <c r="U3" s="128">
        <v>10713</v>
      </c>
      <c r="V3" s="128">
        <v>11119</v>
      </c>
      <c r="W3" s="128">
        <v>11120</v>
      </c>
      <c r="X3" s="128">
        <v>11121</v>
      </c>
      <c r="Y3" s="128">
        <v>11122</v>
      </c>
      <c r="Z3" s="128">
        <v>11123</v>
      </c>
      <c r="AA3" s="128">
        <v>11124</v>
      </c>
      <c r="AB3" s="128">
        <v>11125</v>
      </c>
      <c r="AC3" s="128">
        <v>11126</v>
      </c>
      <c r="AD3" s="128">
        <v>11127</v>
      </c>
      <c r="AE3" s="128">
        <v>11128</v>
      </c>
      <c r="AF3" s="128">
        <v>11129</v>
      </c>
      <c r="AG3" s="128">
        <v>11130</v>
      </c>
      <c r="AH3" s="128">
        <v>11131</v>
      </c>
      <c r="AI3" s="128">
        <v>11132</v>
      </c>
      <c r="AJ3" s="128">
        <v>11133</v>
      </c>
      <c r="AK3" s="128">
        <v>11134</v>
      </c>
      <c r="AL3" s="128">
        <v>11135</v>
      </c>
      <c r="AM3" s="128">
        <v>11136</v>
      </c>
      <c r="AN3" s="128">
        <v>11137</v>
      </c>
      <c r="AO3" s="128">
        <v>11138</v>
      </c>
      <c r="AP3" s="128">
        <v>11139</v>
      </c>
      <c r="AQ3" s="128">
        <v>11643</v>
      </c>
      <c r="AR3" s="128">
        <v>23736</v>
      </c>
      <c r="AS3" s="128">
        <v>10716</v>
      </c>
      <c r="AT3" s="128">
        <v>11173</v>
      </c>
      <c r="AU3" s="128">
        <v>11174</v>
      </c>
      <c r="AV3" s="128">
        <v>11175</v>
      </c>
      <c r="AW3" s="128">
        <v>11176</v>
      </c>
      <c r="AX3" s="128">
        <v>11177</v>
      </c>
      <c r="AY3" s="128">
        <v>11178</v>
      </c>
      <c r="AZ3" s="128">
        <v>11179</v>
      </c>
      <c r="BA3" s="128">
        <v>11180</v>
      </c>
      <c r="BB3" s="128">
        <v>11181</v>
      </c>
      <c r="BC3" s="128">
        <v>11182</v>
      </c>
      <c r="BD3" s="128">
        <v>11183</v>
      </c>
      <c r="BE3" s="128">
        <v>11453</v>
      </c>
      <c r="BF3" s="128">
        <v>11625</v>
      </c>
      <c r="BG3" s="128">
        <v>25017</v>
      </c>
      <c r="BH3" s="128">
        <v>10717</v>
      </c>
      <c r="BI3" s="128">
        <v>10718</v>
      </c>
      <c r="BJ3" s="128">
        <v>11184</v>
      </c>
      <c r="BK3" s="128">
        <v>11185</v>
      </c>
      <c r="BL3" s="128">
        <v>11186</v>
      </c>
      <c r="BM3" s="128">
        <v>11187</v>
      </c>
      <c r="BN3" s="128">
        <v>11188</v>
      </c>
      <c r="BO3" s="128">
        <v>40744</v>
      </c>
      <c r="BP3" s="128">
        <v>40745</v>
      </c>
      <c r="BQ3" s="128">
        <v>10715</v>
      </c>
      <c r="BR3" s="128">
        <v>11166</v>
      </c>
      <c r="BS3" s="128">
        <v>11167</v>
      </c>
      <c r="BT3" s="128">
        <v>11169</v>
      </c>
      <c r="BU3" s="128">
        <v>11170</v>
      </c>
      <c r="BV3" s="128">
        <v>11171</v>
      </c>
      <c r="BW3" s="128">
        <v>11172</v>
      </c>
      <c r="BX3" s="128">
        <v>11452</v>
      </c>
      <c r="BY3" s="128">
        <v>10719</v>
      </c>
      <c r="BZ3" s="128">
        <v>11203</v>
      </c>
      <c r="CA3" s="128">
        <v>11204</v>
      </c>
      <c r="CB3" s="128">
        <v>11205</v>
      </c>
      <c r="CC3" s="128">
        <v>11206</v>
      </c>
      <c r="CD3" s="128">
        <v>11207</v>
      </c>
      <c r="CE3" s="128">
        <v>11208</v>
      </c>
      <c r="CF3" s="128">
        <v>10672</v>
      </c>
      <c r="CG3" s="128">
        <v>11146</v>
      </c>
      <c r="CH3" s="128">
        <v>11147</v>
      </c>
      <c r="CI3" s="128">
        <v>11148</v>
      </c>
      <c r="CJ3" s="128">
        <v>11149</v>
      </c>
      <c r="CK3" s="128">
        <v>11150</v>
      </c>
      <c r="CL3" s="128">
        <v>11151</v>
      </c>
      <c r="CM3" s="128">
        <v>11152</v>
      </c>
      <c r="CN3" s="128">
        <v>11153</v>
      </c>
      <c r="CO3" s="128">
        <v>11154</v>
      </c>
      <c r="CP3" s="128">
        <v>11155</v>
      </c>
      <c r="CQ3" s="128">
        <v>11156</v>
      </c>
      <c r="CR3" s="128">
        <v>11157</v>
      </c>
      <c r="CS3" s="128">
        <v>10714</v>
      </c>
      <c r="CT3" s="128">
        <v>11140</v>
      </c>
      <c r="CU3" s="128">
        <v>11141</v>
      </c>
      <c r="CV3" s="128">
        <v>11142</v>
      </c>
      <c r="CW3" s="128">
        <v>11143</v>
      </c>
      <c r="CX3" s="128">
        <v>11144</v>
      </c>
      <c r="CY3" s="128">
        <v>11145</v>
      </c>
      <c r="CZ3" s="128">
        <v>24956</v>
      </c>
      <c r="DA3" s="128">
        <v>10722</v>
      </c>
      <c r="DB3" s="128">
        <v>10723</v>
      </c>
      <c r="DC3" s="128">
        <v>11238</v>
      </c>
      <c r="DD3" s="128">
        <v>11239</v>
      </c>
      <c r="DE3" s="128">
        <v>11240</v>
      </c>
      <c r="DF3" s="128">
        <v>11241</v>
      </c>
      <c r="DG3" s="128">
        <v>11242</v>
      </c>
      <c r="DH3" s="128">
        <v>11243</v>
      </c>
      <c r="DI3" s="128">
        <v>27443</v>
      </c>
      <c r="DJ3" s="128">
        <v>10676</v>
      </c>
      <c r="DK3" s="128">
        <v>11251</v>
      </c>
      <c r="DL3" s="128">
        <v>11252</v>
      </c>
      <c r="DM3" s="128">
        <v>11253</v>
      </c>
      <c r="DN3" s="128">
        <v>11254</v>
      </c>
      <c r="DO3" s="128">
        <v>11255</v>
      </c>
      <c r="DP3" s="128">
        <v>11256</v>
      </c>
      <c r="DQ3" s="128">
        <v>11257</v>
      </c>
      <c r="DR3" s="128">
        <v>11455</v>
      </c>
      <c r="DS3" s="128">
        <v>10727</v>
      </c>
      <c r="DT3" s="128">
        <v>11264</v>
      </c>
      <c r="DU3" s="128">
        <v>11265</v>
      </c>
      <c r="DV3" s="128">
        <v>11266</v>
      </c>
      <c r="DW3" s="128">
        <v>11267</v>
      </c>
      <c r="DX3" s="128">
        <v>11268</v>
      </c>
      <c r="DY3" s="128">
        <v>11269</v>
      </c>
      <c r="DZ3" s="128">
        <v>11270</v>
      </c>
      <c r="EA3" s="128">
        <v>11271</v>
      </c>
      <c r="EB3" s="128">
        <v>11272</v>
      </c>
      <c r="EC3" s="128">
        <v>11457</v>
      </c>
      <c r="ED3" s="128">
        <v>10724</v>
      </c>
      <c r="EE3" s="128">
        <v>10725</v>
      </c>
      <c r="EF3" s="128">
        <v>11244</v>
      </c>
      <c r="EG3" s="128">
        <v>11245</v>
      </c>
      <c r="EH3" s="128">
        <v>11246</v>
      </c>
      <c r="EI3" s="128">
        <v>11247</v>
      </c>
      <c r="EJ3" s="128">
        <v>11248</v>
      </c>
      <c r="EK3" s="128">
        <v>11249</v>
      </c>
      <c r="EL3" s="128">
        <v>11250</v>
      </c>
      <c r="EM3" s="128">
        <v>10673</v>
      </c>
      <c r="EN3" s="128">
        <v>11158</v>
      </c>
      <c r="EO3" s="128">
        <v>11159</v>
      </c>
      <c r="EP3" s="128">
        <v>11160</v>
      </c>
      <c r="EQ3" s="128">
        <v>11161</v>
      </c>
      <c r="ER3" s="128">
        <v>11162</v>
      </c>
      <c r="ES3" s="128">
        <v>11163</v>
      </c>
      <c r="ET3" s="128">
        <v>11164</v>
      </c>
      <c r="EU3" s="128">
        <v>11165</v>
      </c>
      <c r="EV3" s="128">
        <v>10721</v>
      </c>
      <c r="EW3" s="128">
        <v>11228</v>
      </c>
      <c r="EX3" s="128">
        <v>11229</v>
      </c>
      <c r="EY3" s="128">
        <v>11230</v>
      </c>
      <c r="EZ3" s="128">
        <v>11231</v>
      </c>
      <c r="FA3" s="128">
        <v>11232</v>
      </c>
      <c r="FB3" s="128">
        <v>11233</v>
      </c>
      <c r="FC3" s="128">
        <v>11234</v>
      </c>
      <c r="FD3" s="128">
        <v>11235</v>
      </c>
      <c r="FE3" s="128">
        <v>11236</v>
      </c>
      <c r="FF3" s="128">
        <v>14135</v>
      </c>
      <c r="FG3" s="128">
        <v>28010</v>
      </c>
      <c r="FH3" s="128">
        <v>10694</v>
      </c>
      <c r="FI3" s="128">
        <v>10802</v>
      </c>
      <c r="FJ3" s="128">
        <v>10803</v>
      </c>
      <c r="FK3" s="128">
        <v>10804</v>
      </c>
      <c r="FL3" s="128">
        <v>10805</v>
      </c>
      <c r="FM3" s="128">
        <v>10806</v>
      </c>
      <c r="FN3" s="128">
        <v>27974</v>
      </c>
      <c r="FO3" s="128">
        <v>27975</v>
      </c>
      <c r="FP3" s="128">
        <v>10675</v>
      </c>
      <c r="FQ3" s="128">
        <v>11209</v>
      </c>
      <c r="FR3" s="128">
        <v>11210</v>
      </c>
      <c r="FS3" s="128">
        <v>11211</v>
      </c>
      <c r="FT3" s="128">
        <v>11212</v>
      </c>
      <c r="FU3" s="128">
        <v>11213</v>
      </c>
      <c r="FV3" s="128">
        <v>11214</v>
      </c>
      <c r="FW3" s="128">
        <v>11215</v>
      </c>
      <c r="FX3" s="128">
        <v>11216</v>
      </c>
      <c r="FY3" s="128">
        <v>11217</v>
      </c>
      <c r="FZ3" s="128">
        <v>11218</v>
      </c>
      <c r="GA3" s="128">
        <v>11219</v>
      </c>
      <c r="GB3" s="128">
        <v>11220</v>
      </c>
      <c r="GC3" s="128">
        <v>40749</v>
      </c>
      <c r="GD3" s="128">
        <v>10726</v>
      </c>
      <c r="GE3" s="128">
        <v>11258</v>
      </c>
      <c r="GF3" s="128">
        <v>11259</v>
      </c>
      <c r="GG3" s="128">
        <v>11260</v>
      </c>
      <c r="GH3" s="128">
        <v>11261</v>
      </c>
      <c r="GI3" s="128">
        <v>11262</v>
      </c>
      <c r="GJ3" s="128">
        <v>11263</v>
      </c>
      <c r="GK3" s="128">
        <v>11456</v>
      </c>
      <c r="GL3" s="128">
        <v>11631</v>
      </c>
      <c r="GM3" s="128">
        <v>27978</v>
      </c>
      <c r="GN3" s="128">
        <v>27979</v>
      </c>
      <c r="GO3" s="128">
        <v>27980</v>
      </c>
      <c r="GP3" s="128">
        <v>10720</v>
      </c>
      <c r="GQ3" s="128">
        <v>11221</v>
      </c>
      <c r="GR3" s="128">
        <v>11222</v>
      </c>
      <c r="GS3" s="128">
        <v>11223</v>
      </c>
      <c r="GT3" s="128">
        <v>11224</v>
      </c>
      <c r="GU3" s="128">
        <v>11225</v>
      </c>
      <c r="GV3" s="128">
        <v>11226</v>
      </c>
      <c r="GW3" s="128">
        <v>11227</v>
      </c>
      <c r="GX3" s="128">
        <v>10698</v>
      </c>
      <c r="GY3" s="128">
        <v>10863</v>
      </c>
      <c r="GZ3" s="128">
        <v>10864</v>
      </c>
      <c r="HA3" s="128">
        <v>10865</v>
      </c>
      <c r="HB3" s="128">
        <v>10686</v>
      </c>
      <c r="HC3" s="128">
        <v>10756</v>
      </c>
      <c r="HD3" s="128">
        <v>10757</v>
      </c>
      <c r="HE3" s="128">
        <v>10758</v>
      </c>
      <c r="HF3" s="128">
        <v>10759</v>
      </c>
      <c r="HG3" s="128">
        <v>10760</v>
      </c>
      <c r="HH3" s="128">
        <v>28875</v>
      </c>
      <c r="HI3" s="128">
        <v>10687</v>
      </c>
      <c r="HJ3" s="128">
        <v>10761</v>
      </c>
      <c r="HK3" s="128">
        <v>10762</v>
      </c>
      <c r="HL3" s="128">
        <v>10763</v>
      </c>
      <c r="HM3" s="128">
        <v>10764</v>
      </c>
      <c r="HN3" s="128">
        <v>10765</v>
      </c>
      <c r="HO3" s="128">
        <v>10766</v>
      </c>
      <c r="HP3" s="128">
        <v>10767</v>
      </c>
      <c r="HQ3" s="128">
        <v>10660</v>
      </c>
      <c r="HR3" s="128">
        <v>10688</v>
      </c>
      <c r="HS3" s="128">
        <v>10768</v>
      </c>
      <c r="HT3" s="128">
        <v>10769</v>
      </c>
      <c r="HU3" s="128">
        <v>10770</v>
      </c>
      <c r="HV3" s="128">
        <v>10771</v>
      </c>
      <c r="HW3" s="128">
        <v>10772</v>
      </c>
      <c r="HX3" s="128">
        <v>10773</v>
      </c>
      <c r="HY3" s="128">
        <v>10774</v>
      </c>
      <c r="HZ3" s="128">
        <v>10775</v>
      </c>
      <c r="IA3" s="128">
        <v>10776</v>
      </c>
      <c r="IB3" s="128">
        <v>10777</v>
      </c>
      <c r="IC3" s="128">
        <v>10778</v>
      </c>
      <c r="ID3" s="128">
        <v>10779</v>
      </c>
      <c r="IE3" s="128">
        <v>10780</v>
      </c>
      <c r="IF3" s="128">
        <v>10781</v>
      </c>
      <c r="IG3" s="128">
        <v>10690</v>
      </c>
      <c r="IH3" s="128">
        <v>10691</v>
      </c>
      <c r="II3" s="128">
        <v>10789</v>
      </c>
      <c r="IJ3" s="128">
        <v>10790</v>
      </c>
      <c r="IK3" s="128">
        <v>10791</v>
      </c>
      <c r="IL3" s="128">
        <v>10792</v>
      </c>
      <c r="IM3" s="128">
        <v>10793</v>
      </c>
      <c r="IN3" s="128">
        <v>10794</v>
      </c>
      <c r="IO3" s="128">
        <v>10795</v>
      </c>
      <c r="IP3" s="128">
        <v>10796</v>
      </c>
      <c r="IQ3" s="128">
        <v>10797</v>
      </c>
      <c r="IR3" s="128">
        <v>10661</v>
      </c>
      <c r="IS3" s="128">
        <v>10695</v>
      </c>
      <c r="IT3" s="128">
        <v>10807</v>
      </c>
      <c r="IU3" s="128">
        <v>10808</v>
      </c>
      <c r="IV3" s="128">
        <v>10809</v>
      </c>
      <c r="IW3" s="128">
        <v>10810</v>
      </c>
      <c r="IX3" s="128">
        <v>10811</v>
      </c>
      <c r="IY3" s="128">
        <v>10812</v>
      </c>
      <c r="IZ3" s="128">
        <v>10813</v>
      </c>
      <c r="JA3" s="128">
        <v>10814</v>
      </c>
      <c r="JB3" s="128">
        <v>10815</v>
      </c>
      <c r="JC3" s="128">
        <v>10816</v>
      </c>
      <c r="JD3" s="128">
        <v>10692</v>
      </c>
      <c r="JE3" s="128">
        <v>10693</v>
      </c>
      <c r="JF3" s="128">
        <v>10798</v>
      </c>
      <c r="JG3" s="128">
        <v>10799</v>
      </c>
      <c r="JH3" s="128">
        <v>10800</v>
      </c>
      <c r="JI3" s="128">
        <v>10801</v>
      </c>
      <c r="JJ3" s="128">
        <v>10689</v>
      </c>
      <c r="JK3" s="128">
        <v>10782</v>
      </c>
      <c r="JL3" s="128">
        <v>10784</v>
      </c>
      <c r="JM3" s="128">
        <v>10785</v>
      </c>
      <c r="JN3" s="128">
        <v>10786</v>
      </c>
      <c r="JO3" s="128">
        <v>10787</v>
      </c>
      <c r="JP3" s="128">
        <v>10788</v>
      </c>
      <c r="JQ3" s="128">
        <v>10731</v>
      </c>
      <c r="JR3" s="128">
        <v>10732</v>
      </c>
      <c r="JS3" s="128">
        <v>11278</v>
      </c>
      <c r="JT3" s="128">
        <v>11279</v>
      </c>
      <c r="JU3" s="128">
        <v>11280</v>
      </c>
      <c r="JV3" s="128">
        <v>11281</v>
      </c>
      <c r="JW3" s="128">
        <v>11282</v>
      </c>
      <c r="JX3" s="128">
        <v>11283</v>
      </c>
      <c r="JY3" s="128">
        <v>11284</v>
      </c>
      <c r="JZ3" s="128">
        <v>11285</v>
      </c>
      <c r="KA3" s="128">
        <v>11286</v>
      </c>
      <c r="KB3" s="128">
        <v>11287</v>
      </c>
      <c r="KC3" s="128">
        <v>11288</v>
      </c>
      <c r="KD3" s="128">
        <v>14136</v>
      </c>
      <c r="KE3" s="128">
        <v>21948</v>
      </c>
      <c r="KF3" s="128">
        <v>10679</v>
      </c>
      <c r="KG3" s="128">
        <v>11297</v>
      </c>
      <c r="KH3" s="128">
        <v>11298</v>
      </c>
      <c r="KI3" s="128">
        <v>11299</v>
      </c>
      <c r="KJ3" s="128">
        <v>11300</v>
      </c>
      <c r="KK3" s="128">
        <v>11301</v>
      </c>
      <c r="KL3" s="128">
        <v>11302</v>
      </c>
      <c r="KM3" s="128">
        <v>11303</v>
      </c>
      <c r="KN3" s="128">
        <v>13819</v>
      </c>
      <c r="KO3" s="128">
        <v>10737</v>
      </c>
      <c r="KP3" s="128">
        <v>11315</v>
      </c>
      <c r="KQ3" s="128">
        <v>11316</v>
      </c>
      <c r="KR3" s="128">
        <v>11317</v>
      </c>
      <c r="KS3" s="128">
        <v>11318</v>
      </c>
      <c r="KT3" s="128">
        <v>11319</v>
      </c>
      <c r="KU3" s="128">
        <v>11320</v>
      </c>
      <c r="KV3" s="128">
        <v>11321</v>
      </c>
      <c r="KW3" s="128">
        <v>10736</v>
      </c>
      <c r="KX3" s="128">
        <v>11308</v>
      </c>
      <c r="KY3" s="128">
        <v>11309</v>
      </c>
      <c r="KZ3" s="128">
        <v>11310</v>
      </c>
      <c r="LA3" s="128">
        <v>11311</v>
      </c>
      <c r="LB3" s="128">
        <v>11312</v>
      </c>
      <c r="LC3" s="128">
        <v>11313</v>
      </c>
      <c r="LD3" s="128">
        <v>11314</v>
      </c>
      <c r="LE3" s="128">
        <v>10677</v>
      </c>
      <c r="LF3" s="128">
        <v>10728</v>
      </c>
      <c r="LG3" s="128">
        <v>10729</v>
      </c>
      <c r="LH3" s="128">
        <v>10730</v>
      </c>
      <c r="LI3" s="128">
        <v>11273</v>
      </c>
      <c r="LJ3" s="128">
        <v>11274</v>
      </c>
      <c r="LK3" s="128">
        <v>11275</v>
      </c>
      <c r="LL3" s="128">
        <v>11276</v>
      </c>
      <c r="LM3" s="128">
        <v>11277</v>
      </c>
      <c r="LN3" s="128">
        <v>11458</v>
      </c>
      <c r="LO3" s="128">
        <v>28858</v>
      </c>
      <c r="LP3" s="128">
        <v>10735</v>
      </c>
      <c r="LQ3" s="128">
        <v>11306</v>
      </c>
      <c r="LR3" s="128">
        <v>11307</v>
      </c>
      <c r="LS3" s="128">
        <v>10734</v>
      </c>
      <c r="LT3" s="128">
        <v>11304</v>
      </c>
      <c r="LU3" s="128">
        <v>10678</v>
      </c>
      <c r="LV3" s="128">
        <v>10733</v>
      </c>
      <c r="LW3" s="128">
        <v>11289</v>
      </c>
      <c r="LX3" s="128">
        <v>11290</v>
      </c>
      <c r="LY3" s="128">
        <v>11291</v>
      </c>
      <c r="LZ3" s="128">
        <v>11292</v>
      </c>
      <c r="MA3" s="128">
        <v>11293</v>
      </c>
      <c r="MB3" s="128">
        <v>11294</v>
      </c>
      <c r="MC3" s="128">
        <v>11295</v>
      </c>
      <c r="MD3" s="128">
        <v>11296</v>
      </c>
      <c r="ME3" s="128">
        <v>10664</v>
      </c>
      <c r="MF3" s="128">
        <v>10834</v>
      </c>
      <c r="MG3" s="128">
        <v>10835</v>
      </c>
      <c r="MH3" s="128">
        <v>10836</v>
      </c>
      <c r="MI3" s="128">
        <v>10837</v>
      </c>
      <c r="MJ3" s="128">
        <v>10838</v>
      </c>
      <c r="MK3" s="128">
        <v>10839</v>
      </c>
      <c r="ML3" s="128">
        <v>10840</v>
      </c>
      <c r="MM3" s="128">
        <v>10841</v>
      </c>
      <c r="MN3" s="128">
        <v>10842</v>
      </c>
      <c r="MO3" s="128">
        <v>10843</v>
      </c>
      <c r="MP3" s="128">
        <v>10844</v>
      </c>
      <c r="MQ3" s="128">
        <v>10697</v>
      </c>
      <c r="MR3" s="128">
        <v>10833</v>
      </c>
      <c r="MS3" s="128">
        <v>10850</v>
      </c>
      <c r="MT3" s="128">
        <v>10851</v>
      </c>
      <c r="MU3" s="128">
        <v>10852</v>
      </c>
      <c r="MV3" s="128">
        <v>10853</v>
      </c>
      <c r="MW3" s="128">
        <v>10854</v>
      </c>
      <c r="MX3" s="128">
        <v>10855</v>
      </c>
      <c r="MY3" s="128">
        <v>10856</v>
      </c>
      <c r="MZ3" s="128">
        <v>13747</v>
      </c>
      <c r="NA3" s="128">
        <v>31327</v>
      </c>
      <c r="NB3" s="128">
        <v>10662</v>
      </c>
      <c r="NC3" s="128">
        <v>10817</v>
      </c>
      <c r="ND3" s="128">
        <v>10818</v>
      </c>
      <c r="NE3" s="128">
        <v>10819</v>
      </c>
      <c r="NF3" s="128">
        <v>10820</v>
      </c>
      <c r="NG3" s="128">
        <v>10821</v>
      </c>
      <c r="NH3" s="128">
        <v>10822</v>
      </c>
      <c r="NI3" s="128">
        <v>10823</v>
      </c>
      <c r="NJ3" s="128">
        <v>10824</v>
      </c>
      <c r="NK3" s="128">
        <v>10825</v>
      </c>
      <c r="NL3" s="128">
        <v>10826</v>
      </c>
      <c r="NM3" s="128">
        <v>28006</v>
      </c>
      <c r="NN3" s="128">
        <v>10696</v>
      </c>
      <c r="NO3" s="128">
        <v>10845</v>
      </c>
      <c r="NP3" s="128">
        <v>10846</v>
      </c>
      <c r="NQ3" s="128">
        <v>10847</v>
      </c>
      <c r="NR3" s="128">
        <v>10848</v>
      </c>
      <c r="NS3" s="128">
        <v>10849</v>
      </c>
      <c r="NT3" s="128">
        <v>13816</v>
      </c>
      <c r="NU3" s="128">
        <v>10665</v>
      </c>
      <c r="NV3" s="128">
        <v>10857</v>
      </c>
      <c r="NW3" s="128">
        <v>10858</v>
      </c>
      <c r="NX3" s="128">
        <v>10859</v>
      </c>
      <c r="NY3" s="128">
        <v>10860</v>
      </c>
      <c r="NZ3" s="128">
        <v>10861</v>
      </c>
      <c r="OA3" s="128">
        <v>10862</v>
      </c>
      <c r="OB3" s="128">
        <v>10663</v>
      </c>
      <c r="OC3" s="128">
        <v>10827</v>
      </c>
      <c r="OD3" s="128">
        <v>10828</v>
      </c>
      <c r="OE3" s="128">
        <v>10829</v>
      </c>
      <c r="OF3" s="128">
        <v>10830</v>
      </c>
      <c r="OG3" s="128">
        <v>10831</v>
      </c>
      <c r="OH3" s="128">
        <v>10832</v>
      </c>
      <c r="OI3" s="128">
        <v>22734</v>
      </c>
      <c r="OJ3" s="128">
        <v>23962</v>
      </c>
      <c r="OK3" s="128">
        <v>10685</v>
      </c>
      <c r="OL3" s="128">
        <v>10752</v>
      </c>
      <c r="OM3" s="128">
        <v>10753</v>
      </c>
      <c r="ON3" s="128">
        <v>10754</v>
      </c>
      <c r="OO3" s="128">
        <v>10755</v>
      </c>
      <c r="OP3" s="128">
        <v>28785</v>
      </c>
      <c r="OQ3" s="128">
        <v>10699</v>
      </c>
      <c r="OR3" s="128">
        <v>10866</v>
      </c>
      <c r="OS3" s="128">
        <v>10867</v>
      </c>
      <c r="OT3" s="128">
        <v>10868</v>
      </c>
      <c r="OU3" s="128">
        <v>10869</v>
      </c>
      <c r="OV3" s="128">
        <v>10870</v>
      </c>
      <c r="OW3" s="128">
        <v>13817</v>
      </c>
      <c r="OX3" s="128">
        <v>28849</v>
      </c>
      <c r="OY3" s="128">
        <v>28850</v>
      </c>
      <c r="OZ3" s="128">
        <v>10709</v>
      </c>
      <c r="PA3" s="128">
        <v>11077</v>
      </c>
      <c r="PB3" s="128">
        <v>11078</v>
      </c>
      <c r="PC3" s="128">
        <v>11079</v>
      </c>
      <c r="PD3" s="128">
        <v>11080</v>
      </c>
      <c r="PE3" s="128">
        <v>11081</v>
      </c>
      <c r="PF3" s="128">
        <v>11082</v>
      </c>
      <c r="PG3" s="128">
        <v>11083</v>
      </c>
      <c r="PH3" s="128">
        <v>11084</v>
      </c>
      <c r="PI3" s="128">
        <v>11085</v>
      </c>
      <c r="PJ3" s="128">
        <v>11086</v>
      </c>
      <c r="PK3" s="128">
        <v>11087</v>
      </c>
      <c r="PL3" s="128">
        <v>11088</v>
      </c>
      <c r="PM3" s="128">
        <v>11449</v>
      </c>
      <c r="PN3" s="128">
        <v>28017</v>
      </c>
      <c r="PO3" s="128">
        <v>28789</v>
      </c>
      <c r="PP3" s="128">
        <v>28790</v>
      </c>
      <c r="PQ3" s="128">
        <v>28791</v>
      </c>
      <c r="PR3" s="128">
        <v>10670</v>
      </c>
      <c r="PS3" s="128">
        <v>10995</v>
      </c>
      <c r="PT3" s="128">
        <v>10996</v>
      </c>
      <c r="PU3" s="128">
        <v>10997</v>
      </c>
      <c r="PV3" s="128">
        <v>10998</v>
      </c>
      <c r="PW3" s="128">
        <v>10999</v>
      </c>
      <c r="PX3" s="128">
        <v>11000</v>
      </c>
      <c r="PY3" s="128">
        <v>11001</v>
      </c>
      <c r="PZ3" s="128">
        <v>11002</v>
      </c>
      <c r="QA3" s="128">
        <v>11003</v>
      </c>
      <c r="QB3" s="128">
        <v>11004</v>
      </c>
      <c r="QC3" s="128">
        <v>11005</v>
      </c>
      <c r="QD3" s="128">
        <v>11006</v>
      </c>
      <c r="QE3" s="128">
        <v>11007</v>
      </c>
      <c r="QF3" s="128">
        <v>11008</v>
      </c>
      <c r="QG3" s="128">
        <v>11009</v>
      </c>
      <c r="QH3" s="128">
        <v>11010</v>
      </c>
      <c r="QI3" s="128">
        <v>11011</v>
      </c>
      <c r="QJ3" s="128">
        <v>11012</v>
      </c>
      <c r="QK3" s="128">
        <v>11445</v>
      </c>
      <c r="QL3" s="128">
        <v>12275</v>
      </c>
      <c r="QM3" s="128">
        <v>14132</v>
      </c>
      <c r="QN3" s="128">
        <v>77649</v>
      </c>
      <c r="QO3" s="128">
        <v>77650</v>
      </c>
      <c r="QP3" s="128">
        <v>77651</v>
      </c>
      <c r="QQ3" s="128">
        <v>77652</v>
      </c>
      <c r="QR3" s="128">
        <v>10707</v>
      </c>
      <c r="QS3" s="128">
        <v>11051</v>
      </c>
      <c r="QT3" s="128">
        <v>11052</v>
      </c>
      <c r="QU3" s="128">
        <v>11053</v>
      </c>
      <c r="QV3" s="128">
        <v>11054</v>
      </c>
      <c r="QW3" s="128">
        <v>11055</v>
      </c>
      <c r="QX3" s="128">
        <v>11056</v>
      </c>
      <c r="QY3" s="128">
        <v>11057</v>
      </c>
      <c r="QZ3" s="128">
        <v>11058</v>
      </c>
      <c r="RA3" s="128">
        <v>11059</v>
      </c>
      <c r="RB3" s="128">
        <v>11060</v>
      </c>
      <c r="RC3" s="128">
        <v>24704</v>
      </c>
      <c r="RD3" s="128">
        <v>28843</v>
      </c>
      <c r="RE3" s="128">
        <v>10708</v>
      </c>
      <c r="RF3" s="128">
        <v>11061</v>
      </c>
      <c r="RG3" s="128">
        <v>11062</v>
      </c>
      <c r="RH3" s="128">
        <v>11063</v>
      </c>
      <c r="RI3" s="128">
        <v>11064</v>
      </c>
      <c r="RJ3" s="128">
        <v>11065</v>
      </c>
      <c r="RK3" s="128">
        <v>11066</v>
      </c>
      <c r="RL3" s="128">
        <v>11067</v>
      </c>
      <c r="RM3" s="128">
        <v>11068</v>
      </c>
      <c r="RN3" s="128">
        <v>11069</v>
      </c>
      <c r="RO3" s="128">
        <v>11070</v>
      </c>
      <c r="RP3" s="128">
        <v>11071</v>
      </c>
      <c r="RQ3" s="128">
        <v>11072</v>
      </c>
      <c r="RR3" s="128">
        <v>11073</v>
      </c>
      <c r="RS3" s="128">
        <v>11074</v>
      </c>
      <c r="RT3" s="128">
        <v>11075</v>
      </c>
      <c r="RU3" s="128">
        <v>11076</v>
      </c>
      <c r="RV3" s="128">
        <v>27988</v>
      </c>
      <c r="RW3" s="128">
        <v>27989</v>
      </c>
      <c r="RX3" s="128">
        <v>27990</v>
      </c>
      <c r="RY3" s="128">
        <v>10711</v>
      </c>
      <c r="RZ3" s="128">
        <v>11104</v>
      </c>
      <c r="SA3" s="128">
        <v>11105</v>
      </c>
      <c r="SB3" s="128">
        <v>11106</v>
      </c>
      <c r="SC3" s="128">
        <v>11107</v>
      </c>
      <c r="SD3" s="128">
        <v>11108</v>
      </c>
      <c r="SE3" s="128">
        <v>11109</v>
      </c>
      <c r="SF3" s="128">
        <v>11110</v>
      </c>
      <c r="SG3" s="128">
        <v>11111</v>
      </c>
      <c r="SH3" s="128">
        <v>11112</v>
      </c>
      <c r="SI3" s="128">
        <v>11451</v>
      </c>
      <c r="SJ3" s="128">
        <v>40840</v>
      </c>
      <c r="SK3" s="128">
        <v>11040</v>
      </c>
      <c r="SL3" s="128">
        <v>11041</v>
      </c>
      <c r="SM3" s="128">
        <v>11043</v>
      </c>
      <c r="SN3" s="128">
        <v>11046</v>
      </c>
      <c r="SO3" s="128">
        <v>11047</v>
      </c>
      <c r="SP3" s="128">
        <v>11048</v>
      </c>
      <c r="SQ3" s="128">
        <v>11049</v>
      </c>
      <c r="SR3" s="128">
        <v>11050</v>
      </c>
      <c r="SS3" s="128">
        <v>10705</v>
      </c>
      <c r="ST3" s="128">
        <v>11030</v>
      </c>
      <c r="SU3" s="128">
        <v>11031</v>
      </c>
      <c r="SV3" s="128">
        <v>11032</v>
      </c>
      <c r="SW3" s="128">
        <v>11033</v>
      </c>
      <c r="SX3" s="128">
        <v>11034</v>
      </c>
      <c r="SY3" s="128">
        <v>11035</v>
      </c>
      <c r="SZ3" s="128">
        <v>11036</v>
      </c>
      <c r="TA3" s="128">
        <v>11037</v>
      </c>
      <c r="TB3" s="128">
        <v>11038</v>
      </c>
      <c r="TC3" s="128">
        <v>11039</v>
      </c>
      <c r="TD3" s="128">
        <v>11447</v>
      </c>
      <c r="TE3" s="128">
        <v>14133</v>
      </c>
      <c r="TF3" s="128">
        <v>28861</v>
      </c>
      <c r="TG3" s="128">
        <v>10710</v>
      </c>
      <c r="TH3" s="128">
        <v>11089</v>
      </c>
      <c r="TI3" s="128">
        <v>11090</v>
      </c>
      <c r="TJ3" s="128">
        <v>11091</v>
      </c>
      <c r="TK3" s="128">
        <v>11092</v>
      </c>
      <c r="TL3" s="128">
        <v>11093</v>
      </c>
      <c r="TM3" s="128">
        <v>11094</v>
      </c>
      <c r="TN3" s="128">
        <v>11095</v>
      </c>
      <c r="TO3" s="128">
        <v>11096</v>
      </c>
      <c r="TP3" s="128">
        <v>11097</v>
      </c>
      <c r="TQ3" s="128">
        <v>11098</v>
      </c>
      <c r="TR3" s="128">
        <v>11099</v>
      </c>
      <c r="TS3" s="128">
        <v>11100</v>
      </c>
      <c r="TT3" s="128">
        <v>11101</v>
      </c>
      <c r="TU3" s="128">
        <v>11102</v>
      </c>
      <c r="TV3" s="128">
        <v>11103</v>
      </c>
      <c r="TW3" s="128">
        <v>11450</v>
      </c>
      <c r="TX3" s="128">
        <v>21323</v>
      </c>
      <c r="TY3" s="128">
        <v>10706</v>
      </c>
      <c r="TZ3" s="128">
        <v>11042</v>
      </c>
      <c r="UA3" s="128">
        <v>11044</v>
      </c>
      <c r="UB3" s="128">
        <v>11045</v>
      </c>
      <c r="UC3" s="128">
        <v>11448</v>
      </c>
      <c r="UD3" s="128">
        <v>21356</v>
      </c>
      <c r="UE3" s="128">
        <v>28778</v>
      </c>
      <c r="UF3" s="128">
        <v>28811</v>
      </c>
      <c r="UG3" s="128">
        <v>28815</v>
      </c>
      <c r="UH3" s="128">
        <v>10704</v>
      </c>
      <c r="UI3" s="128">
        <v>10991</v>
      </c>
      <c r="UJ3" s="128">
        <v>10992</v>
      </c>
      <c r="UK3" s="128">
        <v>10993</v>
      </c>
      <c r="UL3" s="128">
        <v>10994</v>
      </c>
      <c r="UM3" s="128">
        <v>23367</v>
      </c>
      <c r="UN3" s="128">
        <v>10671</v>
      </c>
      <c r="UO3" s="128">
        <v>11013</v>
      </c>
      <c r="UP3" s="128">
        <v>11014</v>
      </c>
      <c r="UQ3" s="128">
        <v>11015</v>
      </c>
      <c r="UR3" s="128">
        <v>11016</v>
      </c>
      <c r="US3" s="128">
        <v>11017</v>
      </c>
      <c r="UT3" s="128">
        <v>11018</v>
      </c>
      <c r="UU3" s="128">
        <v>11019</v>
      </c>
      <c r="UV3" s="128">
        <v>11020</v>
      </c>
      <c r="UW3" s="128">
        <v>11021</v>
      </c>
      <c r="UX3" s="128">
        <v>11022</v>
      </c>
      <c r="UY3" s="128">
        <v>11023</v>
      </c>
      <c r="UZ3" s="128">
        <v>11024</v>
      </c>
      <c r="VA3" s="128">
        <v>11025</v>
      </c>
      <c r="VB3" s="128">
        <v>11026</v>
      </c>
      <c r="VC3" s="128">
        <v>11027</v>
      </c>
      <c r="VD3" s="128">
        <v>11028</v>
      </c>
      <c r="VE3" s="128">
        <v>11029</v>
      </c>
      <c r="VF3" s="128">
        <v>11446</v>
      </c>
      <c r="VG3" s="128">
        <v>25058</v>
      </c>
      <c r="VH3" s="128">
        <v>25059</v>
      </c>
      <c r="VI3" s="128">
        <v>4007</v>
      </c>
      <c r="VJ3" s="128">
        <v>10702</v>
      </c>
      <c r="VK3" s="128">
        <v>10970</v>
      </c>
      <c r="VL3" s="128">
        <v>10971</v>
      </c>
      <c r="VM3" s="128">
        <v>10972</v>
      </c>
      <c r="VN3" s="128">
        <v>10973</v>
      </c>
      <c r="VO3" s="128">
        <v>10974</v>
      </c>
      <c r="VP3" s="128">
        <v>10975</v>
      </c>
      <c r="VQ3" s="128">
        <v>10976</v>
      </c>
      <c r="VR3" s="128">
        <v>10977</v>
      </c>
      <c r="VS3" s="128">
        <v>10978</v>
      </c>
      <c r="VT3" s="128">
        <v>10979</v>
      </c>
      <c r="VU3" s="128">
        <v>10980</v>
      </c>
      <c r="VV3" s="128">
        <v>10981</v>
      </c>
      <c r="VW3" s="128">
        <v>10982</v>
      </c>
      <c r="VX3" s="128">
        <v>10983</v>
      </c>
      <c r="VY3" s="128">
        <v>10666</v>
      </c>
      <c r="VZ3" s="128">
        <v>10871</v>
      </c>
      <c r="WA3" s="128">
        <v>10872</v>
      </c>
      <c r="WB3" s="128">
        <v>10873</v>
      </c>
      <c r="WC3" s="128">
        <v>10874</v>
      </c>
      <c r="WD3" s="128">
        <v>10875</v>
      </c>
      <c r="WE3" s="128">
        <v>10876</v>
      </c>
      <c r="WF3" s="128">
        <v>10877</v>
      </c>
      <c r="WG3" s="128">
        <v>10878</v>
      </c>
      <c r="WH3" s="128">
        <v>10879</v>
      </c>
      <c r="WI3" s="128">
        <v>10880</v>
      </c>
      <c r="WJ3" s="128">
        <v>10881</v>
      </c>
      <c r="WK3" s="128">
        <v>10882</v>
      </c>
      <c r="WL3" s="128">
        <v>10883</v>
      </c>
      <c r="WM3" s="128">
        <v>10884</v>
      </c>
      <c r="WN3" s="128">
        <v>10885</v>
      </c>
      <c r="WO3" s="128">
        <v>10886</v>
      </c>
      <c r="WP3" s="128">
        <v>10887</v>
      </c>
      <c r="WQ3" s="128">
        <v>10888</v>
      </c>
      <c r="WR3" s="128">
        <v>10889</v>
      </c>
      <c r="WS3" s="128">
        <v>10890</v>
      </c>
      <c r="WT3" s="128">
        <v>10891</v>
      </c>
      <c r="WU3" s="128">
        <v>10892</v>
      </c>
      <c r="WV3" s="128">
        <v>10893</v>
      </c>
      <c r="WW3" s="128">
        <v>10894</v>
      </c>
      <c r="WX3" s="128">
        <v>11602</v>
      </c>
      <c r="WY3" s="128">
        <v>11608</v>
      </c>
      <c r="WZ3" s="128">
        <v>22456</v>
      </c>
      <c r="XA3" s="128">
        <v>23839</v>
      </c>
      <c r="XB3" s="128">
        <v>24692</v>
      </c>
      <c r="XC3" s="128">
        <v>27839</v>
      </c>
      <c r="XD3" s="128">
        <v>27840</v>
      </c>
      <c r="XE3" s="128">
        <v>27841</v>
      </c>
      <c r="XF3" s="128">
        <v>10667</v>
      </c>
      <c r="XG3" s="128">
        <v>10895</v>
      </c>
      <c r="XH3" s="128">
        <v>10896</v>
      </c>
      <c r="XI3" s="128">
        <v>10897</v>
      </c>
      <c r="XJ3" s="128">
        <v>10898</v>
      </c>
      <c r="XK3" s="128">
        <v>10899</v>
      </c>
      <c r="XL3" s="128">
        <v>10900</v>
      </c>
      <c r="XM3" s="128">
        <v>10901</v>
      </c>
      <c r="XN3" s="128">
        <v>10902</v>
      </c>
      <c r="XO3" s="128">
        <v>10904</v>
      </c>
      <c r="XP3" s="128">
        <v>10905</v>
      </c>
      <c r="XQ3" s="128">
        <v>10906</v>
      </c>
      <c r="XR3" s="128">
        <v>10907</v>
      </c>
      <c r="XS3" s="128">
        <v>10908</v>
      </c>
      <c r="XT3" s="128">
        <v>10909</v>
      </c>
      <c r="XU3" s="128">
        <v>10910</v>
      </c>
      <c r="XV3" s="128">
        <v>10911</v>
      </c>
      <c r="XW3" s="128">
        <v>10912</v>
      </c>
      <c r="XX3" s="128">
        <v>10913</v>
      </c>
      <c r="XY3" s="128">
        <v>10914</v>
      </c>
      <c r="XZ3" s="128">
        <v>11619</v>
      </c>
      <c r="YA3" s="128">
        <v>23578</v>
      </c>
      <c r="YB3" s="128">
        <v>28020</v>
      </c>
      <c r="YC3" s="128">
        <v>10668</v>
      </c>
      <c r="YD3" s="128">
        <v>10915</v>
      </c>
      <c r="YE3" s="128">
        <v>10916</v>
      </c>
      <c r="YF3" s="128">
        <v>10917</v>
      </c>
      <c r="YG3" s="128">
        <v>10918</v>
      </c>
      <c r="YH3" s="128">
        <v>10919</v>
      </c>
      <c r="YI3" s="128">
        <v>10920</v>
      </c>
      <c r="YJ3" s="128">
        <v>10921</v>
      </c>
      <c r="YK3" s="128">
        <v>10922</v>
      </c>
      <c r="YL3" s="128">
        <v>10923</v>
      </c>
      <c r="YM3" s="128">
        <v>10924</v>
      </c>
      <c r="YN3" s="128">
        <v>10925</v>
      </c>
      <c r="YO3" s="128">
        <v>10926</v>
      </c>
      <c r="YP3" s="128">
        <v>22302</v>
      </c>
      <c r="YQ3" s="128">
        <v>27842</v>
      </c>
      <c r="YR3" s="128">
        <v>27843</v>
      </c>
      <c r="YS3" s="128">
        <v>27844</v>
      </c>
      <c r="YT3" s="128">
        <v>10712</v>
      </c>
      <c r="YU3" s="128">
        <v>11113</v>
      </c>
      <c r="YV3" s="128">
        <v>11114</v>
      </c>
      <c r="YW3" s="128">
        <v>11115</v>
      </c>
      <c r="YX3" s="128">
        <v>11116</v>
      </c>
      <c r="YY3" s="128">
        <v>11117</v>
      </c>
      <c r="YZ3" s="128">
        <v>11118</v>
      </c>
      <c r="ZA3" s="128">
        <v>10701</v>
      </c>
      <c r="ZB3" s="128">
        <v>10963</v>
      </c>
      <c r="ZC3" s="128">
        <v>10964</v>
      </c>
      <c r="ZD3" s="128">
        <v>10965</v>
      </c>
      <c r="ZE3" s="128">
        <v>10966</v>
      </c>
      <c r="ZF3" s="128">
        <v>10967</v>
      </c>
      <c r="ZG3" s="128">
        <v>10968</v>
      </c>
      <c r="ZH3" s="128">
        <v>10969</v>
      </c>
      <c r="ZI3" s="128">
        <v>11444</v>
      </c>
      <c r="ZJ3" s="128">
        <v>10700</v>
      </c>
      <c r="ZK3" s="128">
        <v>10927</v>
      </c>
      <c r="ZL3" s="128">
        <v>10928</v>
      </c>
      <c r="ZM3" s="128">
        <v>10929</v>
      </c>
      <c r="ZN3" s="128">
        <v>10930</v>
      </c>
      <c r="ZO3" s="128">
        <v>10931</v>
      </c>
      <c r="ZP3" s="128">
        <v>10932</v>
      </c>
      <c r="ZQ3" s="128">
        <v>10933</v>
      </c>
      <c r="ZR3" s="128">
        <v>10934</v>
      </c>
      <c r="ZS3" s="128">
        <v>10935</v>
      </c>
      <c r="ZT3" s="128">
        <v>10936</v>
      </c>
      <c r="ZU3" s="128">
        <v>10937</v>
      </c>
      <c r="ZV3" s="128">
        <v>10938</v>
      </c>
      <c r="ZW3" s="128">
        <v>10939</v>
      </c>
      <c r="ZX3" s="128">
        <v>10940</v>
      </c>
      <c r="ZY3" s="128">
        <v>10941</v>
      </c>
      <c r="ZZ3" s="128">
        <v>10942</v>
      </c>
      <c r="AAA3" s="128">
        <v>10943</v>
      </c>
      <c r="AAB3" s="128">
        <v>23125</v>
      </c>
      <c r="AAC3" s="128">
        <v>28014</v>
      </c>
      <c r="AAD3" s="128">
        <v>28015</v>
      </c>
      <c r="AAE3" s="128">
        <v>28016</v>
      </c>
      <c r="AAF3" s="128">
        <v>10703</v>
      </c>
      <c r="AAG3" s="128">
        <v>10985</v>
      </c>
      <c r="AAH3" s="128">
        <v>10986</v>
      </c>
      <c r="AAI3" s="128">
        <v>10987</v>
      </c>
      <c r="AAJ3" s="128">
        <v>10988</v>
      </c>
      <c r="AAK3" s="128">
        <v>10989</v>
      </c>
      <c r="AAL3" s="128">
        <v>10990</v>
      </c>
      <c r="AAM3" s="128">
        <v>10669</v>
      </c>
      <c r="AAN3" s="128">
        <v>10944</v>
      </c>
      <c r="AAO3" s="128">
        <v>10945</v>
      </c>
      <c r="AAP3" s="128">
        <v>10946</v>
      </c>
      <c r="AAQ3" s="128">
        <v>10947</v>
      </c>
      <c r="AAR3" s="128">
        <v>10948</v>
      </c>
      <c r="AAS3" s="128">
        <v>10949</v>
      </c>
      <c r="AAT3" s="128">
        <v>10950</v>
      </c>
      <c r="AAU3" s="128">
        <v>10951</v>
      </c>
      <c r="AAV3" s="128">
        <v>10952</v>
      </c>
      <c r="AAW3" s="128">
        <v>10953</v>
      </c>
      <c r="AAX3" s="128">
        <v>10954</v>
      </c>
      <c r="AAY3" s="128">
        <v>10956</v>
      </c>
      <c r="AAZ3" s="128">
        <v>10957</v>
      </c>
      <c r="ABA3" s="128">
        <v>10958</v>
      </c>
      <c r="ABB3" s="128">
        <v>10959</v>
      </c>
      <c r="ABC3" s="128">
        <v>10960</v>
      </c>
      <c r="ABD3" s="128">
        <v>10961</v>
      </c>
      <c r="ABE3" s="128">
        <v>10962</v>
      </c>
      <c r="ABF3" s="128">
        <v>11443</v>
      </c>
      <c r="ABG3" s="128">
        <v>21984</v>
      </c>
      <c r="ABH3" s="128">
        <v>24032</v>
      </c>
      <c r="ABI3" s="128">
        <v>24821</v>
      </c>
      <c r="ABJ3" s="128">
        <v>27967</v>
      </c>
      <c r="ABK3" s="128">
        <v>27968</v>
      </c>
      <c r="ABL3" s="128">
        <v>27976</v>
      </c>
      <c r="ABM3" s="128">
        <v>10738</v>
      </c>
      <c r="ABN3" s="128">
        <v>11340</v>
      </c>
      <c r="ABO3" s="128">
        <v>11341</v>
      </c>
      <c r="ABP3" s="128">
        <v>11342</v>
      </c>
      <c r="ABQ3" s="128">
        <v>11343</v>
      </c>
      <c r="ABR3" s="128">
        <v>11344</v>
      </c>
      <c r="ABS3" s="128">
        <v>11345</v>
      </c>
      <c r="ABT3" s="128">
        <v>11346</v>
      </c>
      <c r="ABU3" s="128">
        <v>77753</v>
      </c>
      <c r="ABV3" s="128">
        <v>10744</v>
      </c>
      <c r="ABW3" s="128">
        <v>11375</v>
      </c>
      <c r="ABX3" s="128">
        <v>11376</v>
      </c>
      <c r="ABY3" s="128">
        <v>11377</v>
      </c>
      <c r="ABZ3" s="128">
        <v>11378</v>
      </c>
      <c r="ACA3" s="128">
        <v>11379</v>
      </c>
      <c r="ACB3" s="128">
        <v>11380</v>
      </c>
      <c r="ACC3" s="128">
        <v>11381</v>
      </c>
      <c r="ACD3" s="128">
        <v>11382</v>
      </c>
      <c r="ACE3" s="128">
        <v>11383</v>
      </c>
      <c r="ACF3" s="128">
        <v>11385</v>
      </c>
      <c r="ACG3" s="128">
        <v>10680</v>
      </c>
      <c r="ACH3" s="128">
        <v>11322</v>
      </c>
      <c r="ACI3" s="128">
        <v>11324</v>
      </c>
      <c r="ACJ3" s="128">
        <v>11325</v>
      </c>
      <c r="ACK3" s="128">
        <v>11326</v>
      </c>
      <c r="ACL3" s="128">
        <v>11327</v>
      </c>
      <c r="ACM3" s="128">
        <v>11328</v>
      </c>
      <c r="ACN3" s="128">
        <v>11329</v>
      </c>
      <c r="ACO3" s="128">
        <v>11330</v>
      </c>
      <c r="ACP3" s="128">
        <v>11331</v>
      </c>
      <c r="ACQ3" s="128">
        <v>11332</v>
      </c>
      <c r="ACR3" s="128">
        <v>11333</v>
      </c>
      <c r="ACS3" s="128">
        <v>11334</v>
      </c>
      <c r="ACT3" s="128">
        <v>11335</v>
      </c>
      <c r="ACU3" s="128">
        <v>11336</v>
      </c>
      <c r="ACV3" s="128">
        <v>11337</v>
      </c>
      <c r="ACW3" s="128">
        <v>11338</v>
      </c>
      <c r="ACX3" s="128">
        <v>11339</v>
      </c>
      <c r="ACY3" s="128">
        <v>11660</v>
      </c>
      <c r="ACZ3" s="128">
        <v>40491</v>
      </c>
      <c r="ADA3" s="128">
        <v>40492</v>
      </c>
      <c r="ADB3" s="128">
        <v>40742</v>
      </c>
      <c r="ADC3" s="128">
        <v>40743</v>
      </c>
      <c r="ADD3" s="128">
        <v>10739</v>
      </c>
      <c r="ADE3" s="128">
        <v>10740</v>
      </c>
      <c r="ADF3" s="128">
        <v>11347</v>
      </c>
      <c r="ADG3" s="128">
        <v>11348</v>
      </c>
      <c r="ADH3" s="128">
        <v>11349</v>
      </c>
      <c r="ADI3" s="128">
        <v>11350</v>
      </c>
      <c r="ADJ3" s="128">
        <v>11352</v>
      </c>
      <c r="ADK3" s="128">
        <v>11353</v>
      </c>
      <c r="ADL3" s="128">
        <v>11354</v>
      </c>
      <c r="ADM3" s="128">
        <v>10741</v>
      </c>
      <c r="ADN3" s="128">
        <v>11355</v>
      </c>
      <c r="ADO3" s="128">
        <v>11356</v>
      </c>
      <c r="ADP3" s="128">
        <v>10743</v>
      </c>
      <c r="ADQ3" s="128">
        <v>11323</v>
      </c>
      <c r="ADR3" s="128">
        <v>11372</v>
      </c>
      <c r="ADS3" s="128">
        <v>11373</v>
      </c>
      <c r="ADT3" s="128">
        <v>11374</v>
      </c>
      <c r="ADU3" s="128">
        <v>10681</v>
      </c>
      <c r="ADV3" s="128">
        <v>10742</v>
      </c>
      <c r="ADW3" s="128">
        <v>11357</v>
      </c>
      <c r="ADX3" s="128">
        <v>11358</v>
      </c>
      <c r="ADY3" s="128">
        <v>11359</v>
      </c>
      <c r="ADZ3" s="128">
        <v>11360</v>
      </c>
      <c r="AEA3" s="128">
        <v>11361</v>
      </c>
      <c r="AEB3" s="128">
        <v>11362</v>
      </c>
      <c r="AEC3" s="128">
        <v>11363</v>
      </c>
      <c r="AED3" s="128">
        <v>11364</v>
      </c>
      <c r="AEE3" s="128">
        <v>11365</v>
      </c>
      <c r="AEF3" s="128">
        <v>11366</v>
      </c>
      <c r="AEG3" s="128">
        <v>11367</v>
      </c>
      <c r="AEH3" s="128">
        <v>11368</v>
      </c>
      <c r="AEI3" s="128">
        <v>11369</v>
      </c>
      <c r="AEJ3" s="128">
        <v>11370</v>
      </c>
      <c r="AEK3" s="128">
        <v>11371</v>
      </c>
      <c r="AEL3" s="128">
        <v>11459</v>
      </c>
      <c r="AEM3" s="128">
        <v>11654</v>
      </c>
      <c r="AEN3" s="128">
        <v>14138</v>
      </c>
      <c r="AEO3" s="128">
        <v>10683</v>
      </c>
      <c r="AEP3" s="128">
        <v>11407</v>
      </c>
      <c r="AEQ3" s="128">
        <v>11408</v>
      </c>
      <c r="AER3" s="128">
        <v>11409</v>
      </c>
      <c r="AES3" s="128">
        <v>11410</v>
      </c>
      <c r="AET3" s="128">
        <v>11411</v>
      </c>
      <c r="AEU3" s="128">
        <v>11412</v>
      </c>
      <c r="AEV3" s="128">
        <v>11413</v>
      </c>
      <c r="AEW3" s="128">
        <v>14139</v>
      </c>
      <c r="AEX3" s="128">
        <v>28817</v>
      </c>
      <c r="AEY3" s="128">
        <v>10750</v>
      </c>
      <c r="AEZ3" s="128">
        <v>10751</v>
      </c>
      <c r="AFA3" s="128">
        <v>11435</v>
      </c>
      <c r="AFB3" s="128">
        <v>11436</v>
      </c>
      <c r="AFC3" s="128">
        <v>11437</v>
      </c>
      <c r="AFD3" s="128">
        <v>11438</v>
      </c>
      <c r="AFE3" s="128">
        <v>11439</v>
      </c>
      <c r="AFF3" s="128">
        <v>11440</v>
      </c>
      <c r="AFG3" s="128">
        <v>11441</v>
      </c>
      <c r="AFH3" s="128">
        <v>11442</v>
      </c>
      <c r="AFI3" s="128">
        <v>13818</v>
      </c>
      <c r="AFJ3" s="128">
        <v>15010</v>
      </c>
      <c r="AFK3" s="128">
        <v>23771</v>
      </c>
      <c r="AFL3" s="128">
        <v>10748</v>
      </c>
      <c r="AFM3" s="128">
        <v>11423</v>
      </c>
      <c r="AFN3" s="128">
        <v>11424</v>
      </c>
      <c r="AFO3" s="128">
        <v>11425</v>
      </c>
      <c r="AFP3" s="128">
        <v>11426</v>
      </c>
      <c r="AFQ3" s="128">
        <v>11427</v>
      </c>
      <c r="AFR3" s="128">
        <v>11428</v>
      </c>
      <c r="AFS3" s="128">
        <v>11429</v>
      </c>
      <c r="AFT3" s="128">
        <v>11430</v>
      </c>
      <c r="AFU3" s="128">
        <v>11431</v>
      </c>
      <c r="AFV3" s="128">
        <v>11460</v>
      </c>
      <c r="AFW3" s="128">
        <v>11464</v>
      </c>
      <c r="AFX3" s="128">
        <v>10747</v>
      </c>
      <c r="AFY3" s="128">
        <v>11414</v>
      </c>
      <c r="AFZ3" s="128">
        <v>11415</v>
      </c>
      <c r="AGA3" s="128">
        <v>11416</v>
      </c>
      <c r="AGB3" s="128">
        <v>11417</v>
      </c>
      <c r="AGC3" s="128">
        <v>11418</v>
      </c>
      <c r="AGD3" s="128">
        <v>11419</v>
      </c>
      <c r="AGE3" s="128">
        <v>11420</v>
      </c>
      <c r="AGF3" s="128">
        <v>11421</v>
      </c>
      <c r="AGG3" s="128">
        <v>11422</v>
      </c>
      <c r="AGH3" s="128">
        <v>24673</v>
      </c>
      <c r="AGI3" s="128">
        <v>10684</v>
      </c>
      <c r="AGJ3" s="128">
        <v>10749</v>
      </c>
      <c r="AGK3" s="128">
        <v>11432</v>
      </c>
      <c r="AGL3" s="128">
        <v>11433</v>
      </c>
      <c r="AGM3" s="128">
        <v>11434</v>
      </c>
      <c r="AGN3" s="128">
        <v>11461</v>
      </c>
      <c r="AGO3" s="128">
        <v>13806</v>
      </c>
      <c r="AGP3" s="128">
        <v>24689</v>
      </c>
      <c r="AGQ3" s="128">
        <v>10682</v>
      </c>
      <c r="AGR3" s="128">
        <v>10745</v>
      </c>
      <c r="AGS3" s="128">
        <v>11386</v>
      </c>
      <c r="AGT3" s="128">
        <v>11387</v>
      </c>
      <c r="AGU3" s="128">
        <v>11388</v>
      </c>
      <c r="AGV3" s="128">
        <v>11390</v>
      </c>
      <c r="AGW3" s="128">
        <v>11391</v>
      </c>
      <c r="AGX3" s="128">
        <v>11392</v>
      </c>
      <c r="AGY3" s="128">
        <v>11393</v>
      </c>
      <c r="AGZ3" s="128">
        <v>11394</v>
      </c>
      <c r="AHA3" s="128">
        <v>11395</v>
      </c>
      <c r="AHB3" s="128">
        <v>11396</v>
      </c>
      <c r="AHC3" s="128">
        <v>11397</v>
      </c>
      <c r="AHD3" s="128">
        <v>11398</v>
      </c>
      <c r="AHE3" s="128">
        <v>11399</v>
      </c>
      <c r="AHF3" s="128">
        <v>11400</v>
      </c>
      <c r="AHG3" s="128">
        <v>11401</v>
      </c>
      <c r="AHH3" s="128">
        <v>10746</v>
      </c>
      <c r="AHI3" s="128">
        <v>11402</v>
      </c>
      <c r="AHJ3" s="128">
        <v>11403</v>
      </c>
      <c r="AHK3" s="128">
        <v>11404</v>
      </c>
      <c r="AHL3" s="128">
        <v>11405</v>
      </c>
      <c r="AHM3" s="128">
        <v>11406</v>
      </c>
      <c r="AHN3" s="128">
        <v>28786</v>
      </c>
      <c r="AHO3" s="328"/>
    </row>
    <row r="4" spans="1:899" ht="45.6" customHeight="1" x14ac:dyDescent="0.25">
      <c r="A4" s="321" t="s">
        <v>1335</v>
      </c>
      <c r="B4" s="321" t="s">
        <v>1336</v>
      </c>
      <c r="C4" s="321" t="s">
        <v>1337</v>
      </c>
      <c r="D4" s="321" t="s">
        <v>1338</v>
      </c>
      <c r="E4" s="321" t="s">
        <v>1339</v>
      </c>
      <c r="F4" s="321" t="s">
        <v>1340</v>
      </c>
      <c r="G4" s="321" t="s">
        <v>1341</v>
      </c>
      <c r="H4" s="321" t="s">
        <v>1342</v>
      </c>
      <c r="I4" s="321" t="s">
        <v>1343</v>
      </c>
      <c r="J4" s="321" t="s">
        <v>1344</v>
      </c>
      <c r="K4" s="321" t="s">
        <v>1345</v>
      </c>
      <c r="L4" s="321" t="s">
        <v>1346</v>
      </c>
      <c r="M4" s="321" t="s">
        <v>1347</v>
      </c>
      <c r="N4" s="321" t="s">
        <v>1348</v>
      </c>
      <c r="O4" s="321" t="s">
        <v>1349</v>
      </c>
      <c r="P4" s="321" t="s">
        <v>1350</v>
      </c>
      <c r="Q4" s="321" t="s">
        <v>1351</v>
      </c>
      <c r="R4" s="321" t="s">
        <v>1352</v>
      </c>
      <c r="S4" s="321" t="s">
        <v>1353</v>
      </c>
      <c r="T4" s="321" t="s">
        <v>1354</v>
      </c>
      <c r="U4" s="321" t="s">
        <v>1355</v>
      </c>
      <c r="V4" s="321" t="s">
        <v>2215</v>
      </c>
      <c r="W4" s="321" t="s">
        <v>2216</v>
      </c>
      <c r="X4" s="321" t="s">
        <v>1358</v>
      </c>
      <c r="Y4" s="321" t="s">
        <v>1359</v>
      </c>
      <c r="Z4" s="321" t="s">
        <v>1360</v>
      </c>
      <c r="AA4" s="321" t="s">
        <v>1361</v>
      </c>
      <c r="AB4" s="321" t="s">
        <v>2217</v>
      </c>
      <c r="AC4" s="321" t="s">
        <v>1363</v>
      </c>
      <c r="AD4" s="321" t="s">
        <v>1364</v>
      </c>
      <c r="AE4" s="321" t="s">
        <v>1365</v>
      </c>
      <c r="AF4" s="321" t="s">
        <v>1366</v>
      </c>
      <c r="AG4" s="321" t="s">
        <v>1367</v>
      </c>
      <c r="AH4" s="321" t="s">
        <v>1368</v>
      </c>
      <c r="AI4" s="321" t="s">
        <v>1369</v>
      </c>
      <c r="AJ4" s="321" t="s">
        <v>1370</v>
      </c>
      <c r="AK4" s="321" t="s">
        <v>1371</v>
      </c>
      <c r="AL4" s="321" t="s">
        <v>1372</v>
      </c>
      <c r="AM4" s="321" t="s">
        <v>1373</v>
      </c>
      <c r="AN4" s="321" t="s">
        <v>1374</v>
      </c>
      <c r="AO4" s="321" t="s">
        <v>1375</v>
      </c>
      <c r="AP4" s="321" t="s">
        <v>1376</v>
      </c>
      <c r="AQ4" s="321" t="s">
        <v>1377</v>
      </c>
      <c r="AR4" s="321" t="s">
        <v>1378</v>
      </c>
      <c r="AS4" s="321" t="s">
        <v>1379</v>
      </c>
      <c r="AT4" s="321" t="s">
        <v>1380</v>
      </c>
      <c r="AU4" s="321" t="s">
        <v>1381</v>
      </c>
      <c r="AV4" s="321" t="s">
        <v>1382</v>
      </c>
      <c r="AW4" s="321" t="s">
        <v>1383</v>
      </c>
      <c r="AX4" s="321" t="s">
        <v>1384</v>
      </c>
      <c r="AY4" s="321" t="s">
        <v>1385</v>
      </c>
      <c r="AZ4" s="321" t="s">
        <v>1386</v>
      </c>
      <c r="BA4" s="321" t="s">
        <v>1387</v>
      </c>
      <c r="BB4" s="321" t="s">
        <v>1388</v>
      </c>
      <c r="BC4" s="321" t="s">
        <v>1389</v>
      </c>
      <c r="BD4" s="321" t="s">
        <v>1390</v>
      </c>
      <c r="BE4" s="321" t="s">
        <v>1391</v>
      </c>
      <c r="BF4" s="321" t="s">
        <v>1392</v>
      </c>
      <c r="BG4" s="321" t="s">
        <v>2218</v>
      </c>
      <c r="BH4" s="321" t="s">
        <v>1394</v>
      </c>
      <c r="BI4" s="321" t="s">
        <v>1395</v>
      </c>
      <c r="BJ4" s="321" t="s">
        <v>1396</v>
      </c>
      <c r="BK4" s="321" t="s">
        <v>1397</v>
      </c>
      <c r="BL4" s="321" t="s">
        <v>1398</v>
      </c>
      <c r="BM4" s="321" t="s">
        <v>1399</v>
      </c>
      <c r="BN4" s="321" t="s">
        <v>1400</v>
      </c>
      <c r="BO4" s="321" t="s">
        <v>2219</v>
      </c>
      <c r="BP4" s="321" t="s">
        <v>2220</v>
      </c>
      <c r="BQ4" s="321" t="s">
        <v>1401</v>
      </c>
      <c r="BR4" s="321" t="s">
        <v>1402</v>
      </c>
      <c r="BS4" s="321" t="s">
        <v>1403</v>
      </c>
      <c r="BT4" s="321" t="s">
        <v>1404</v>
      </c>
      <c r="BU4" s="321" t="s">
        <v>1405</v>
      </c>
      <c r="BV4" s="321" t="s">
        <v>1406</v>
      </c>
      <c r="BW4" s="321" t="s">
        <v>1407</v>
      </c>
      <c r="BX4" s="321" t="s">
        <v>1408</v>
      </c>
      <c r="BY4" s="321" t="s">
        <v>1409</v>
      </c>
      <c r="BZ4" s="321" t="s">
        <v>1410</v>
      </c>
      <c r="CA4" s="321" t="s">
        <v>1411</v>
      </c>
      <c r="CB4" s="321" t="s">
        <v>1412</v>
      </c>
      <c r="CC4" s="321" t="s">
        <v>1413</v>
      </c>
      <c r="CD4" s="321" t="s">
        <v>1414</v>
      </c>
      <c r="CE4" s="321" t="s">
        <v>1415</v>
      </c>
      <c r="CF4" s="321" t="s">
        <v>1416</v>
      </c>
      <c r="CG4" s="321" t="s">
        <v>1417</v>
      </c>
      <c r="CH4" s="321" t="s">
        <v>1418</v>
      </c>
      <c r="CI4" s="321" t="s">
        <v>1419</v>
      </c>
      <c r="CJ4" s="321" t="s">
        <v>1420</v>
      </c>
      <c r="CK4" s="321" t="s">
        <v>1421</v>
      </c>
      <c r="CL4" s="321" t="s">
        <v>1422</v>
      </c>
      <c r="CM4" s="321" t="s">
        <v>1423</v>
      </c>
      <c r="CN4" s="321" t="s">
        <v>1424</v>
      </c>
      <c r="CO4" s="321" t="s">
        <v>1425</v>
      </c>
      <c r="CP4" s="321" t="s">
        <v>1426</v>
      </c>
      <c r="CQ4" s="321" t="s">
        <v>1427</v>
      </c>
      <c r="CR4" s="321" t="s">
        <v>1428</v>
      </c>
      <c r="CS4" s="321" t="s">
        <v>1429</v>
      </c>
      <c r="CT4" s="321" t="s">
        <v>1430</v>
      </c>
      <c r="CU4" s="321" t="s">
        <v>1431</v>
      </c>
      <c r="CV4" s="321" t="s">
        <v>1432</v>
      </c>
      <c r="CW4" s="321" t="s">
        <v>1433</v>
      </c>
      <c r="CX4" s="321" t="s">
        <v>1434</v>
      </c>
      <c r="CY4" s="321" t="s">
        <v>1435</v>
      </c>
      <c r="CZ4" s="321" t="s">
        <v>1436</v>
      </c>
      <c r="DA4" s="321" t="s">
        <v>1437</v>
      </c>
      <c r="DB4" s="321" t="s">
        <v>1438</v>
      </c>
      <c r="DC4" s="321" t="s">
        <v>1439</v>
      </c>
      <c r="DD4" s="321" t="s">
        <v>1440</v>
      </c>
      <c r="DE4" s="321" t="s">
        <v>1441</v>
      </c>
      <c r="DF4" s="321" t="s">
        <v>1442</v>
      </c>
      <c r="DG4" s="321" t="s">
        <v>1443</v>
      </c>
      <c r="DH4" s="321" t="s">
        <v>1444</v>
      </c>
      <c r="DI4" s="321" t="s">
        <v>1445</v>
      </c>
      <c r="DJ4" s="321" t="s">
        <v>1446</v>
      </c>
      <c r="DK4" s="321" t="s">
        <v>1447</v>
      </c>
      <c r="DL4" s="321" t="s">
        <v>1448</v>
      </c>
      <c r="DM4" s="321" t="s">
        <v>1449</v>
      </c>
      <c r="DN4" s="321" t="s">
        <v>1450</v>
      </c>
      <c r="DO4" s="321" t="s">
        <v>1451</v>
      </c>
      <c r="DP4" s="321" t="s">
        <v>1452</v>
      </c>
      <c r="DQ4" s="321" t="s">
        <v>1453</v>
      </c>
      <c r="DR4" s="321" t="s">
        <v>1454</v>
      </c>
      <c r="DS4" s="321" t="s">
        <v>1455</v>
      </c>
      <c r="DT4" s="321" t="s">
        <v>1456</v>
      </c>
      <c r="DU4" s="321" t="s">
        <v>1457</v>
      </c>
      <c r="DV4" s="321" t="s">
        <v>1458</v>
      </c>
      <c r="DW4" s="321" t="s">
        <v>1459</v>
      </c>
      <c r="DX4" s="321" t="s">
        <v>1460</v>
      </c>
      <c r="DY4" s="321" t="s">
        <v>1461</v>
      </c>
      <c r="DZ4" s="321" t="s">
        <v>1462</v>
      </c>
      <c r="EA4" s="321" t="s">
        <v>1463</v>
      </c>
      <c r="EB4" s="321" t="s">
        <v>1464</v>
      </c>
      <c r="EC4" s="321" t="s">
        <v>1465</v>
      </c>
      <c r="ED4" s="321" t="s">
        <v>1466</v>
      </c>
      <c r="EE4" s="321" t="s">
        <v>1467</v>
      </c>
      <c r="EF4" s="321" t="s">
        <v>1468</v>
      </c>
      <c r="EG4" s="321" t="s">
        <v>1469</v>
      </c>
      <c r="EH4" s="321" t="s">
        <v>1470</v>
      </c>
      <c r="EI4" s="321" t="s">
        <v>1471</v>
      </c>
      <c r="EJ4" s="321" t="s">
        <v>1472</v>
      </c>
      <c r="EK4" s="321" t="s">
        <v>1473</v>
      </c>
      <c r="EL4" s="321" t="s">
        <v>1474</v>
      </c>
      <c r="EM4" s="321" t="s">
        <v>1475</v>
      </c>
      <c r="EN4" s="321" t="s">
        <v>1476</v>
      </c>
      <c r="EO4" s="321" t="s">
        <v>1477</v>
      </c>
      <c r="EP4" s="321" t="s">
        <v>1478</v>
      </c>
      <c r="EQ4" s="321" t="s">
        <v>1479</v>
      </c>
      <c r="ER4" s="321" t="s">
        <v>1480</v>
      </c>
      <c r="ES4" s="321" t="s">
        <v>1481</v>
      </c>
      <c r="ET4" s="321" t="s">
        <v>1482</v>
      </c>
      <c r="EU4" s="321" t="s">
        <v>1483</v>
      </c>
      <c r="EV4" s="321" t="s">
        <v>1484</v>
      </c>
      <c r="EW4" s="321" t="s">
        <v>1485</v>
      </c>
      <c r="EX4" s="321" t="s">
        <v>1486</v>
      </c>
      <c r="EY4" s="321" t="s">
        <v>1487</v>
      </c>
      <c r="EZ4" s="321" t="s">
        <v>1488</v>
      </c>
      <c r="FA4" s="321" t="s">
        <v>1489</v>
      </c>
      <c r="FB4" s="321" t="s">
        <v>1490</v>
      </c>
      <c r="FC4" s="321" t="s">
        <v>1491</v>
      </c>
      <c r="FD4" s="321" t="s">
        <v>1492</v>
      </c>
      <c r="FE4" s="321" t="s">
        <v>1493</v>
      </c>
      <c r="FF4" s="321" t="s">
        <v>1494</v>
      </c>
      <c r="FG4" s="321" t="s">
        <v>2221</v>
      </c>
      <c r="FH4" s="321" t="s">
        <v>1496</v>
      </c>
      <c r="FI4" s="321" t="s">
        <v>1497</v>
      </c>
      <c r="FJ4" s="321" t="s">
        <v>1498</v>
      </c>
      <c r="FK4" s="321" t="s">
        <v>1499</v>
      </c>
      <c r="FL4" s="321" t="s">
        <v>1500</v>
      </c>
      <c r="FM4" s="321" t="s">
        <v>1501</v>
      </c>
      <c r="FN4" s="321" t="s">
        <v>2222</v>
      </c>
      <c r="FO4" s="321" t="s">
        <v>2223</v>
      </c>
      <c r="FP4" s="321" t="s">
        <v>1504</v>
      </c>
      <c r="FQ4" s="321" t="s">
        <v>1505</v>
      </c>
      <c r="FR4" s="321" t="s">
        <v>1506</v>
      </c>
      <c r="FS4" s="321" t="s">
        <v>1507</v>
      </c>
      <c r="FT4" s="321" t="s">
        <v>1508</v>
      </c>
      <c r="FU4" s="321" t="s">
        <v>1509</v>
      </c>
      <c r="FV4" s="321" t="s">
        <v>1510</v>
      </c>
      <c r="FW4" s="321" t="s">
        <v>1511</v>
      </c>
      <c r="FX4" s="321" t="s">
        <v>1512</v>
      </c>
      <c r="FY4" s="321" t="s">
        <v>1513</v>
      </c>
      <c r="FZ4" s="321" t="s">
        <v>1514</v>
      </c>
      <c r="GA4" s="321" t="s">
        <v>1515</v>
      </c>
      <c r="GB4" s="321" t="s">
        <v>1516</v>
      </c>
      <c r="GC4" s="321" t="s">
        <v>2224</v>
      </c>
      <c r="GD4" s="321" t="s">
        <v>1517</v>
      </c>
      <c r="GE4" s="321" t="s">
        <v>1518</v>
      </c>
      <c r="GF4" s="321" t="s">
        <v>1519</v>
      </c>
      <c r="GG4" s="321" t="s">
        <v>1520</v>
      </c>
      <c r="GH4" s="321" t="s">
        <v>1521</v>
      </c>
      <c r="GI4" s="321" t="s">
        <v>1522</v>
      </c>
      <c r="GJ4" s="321" t="s">
        <v>1523</v>
      </c>
      <c r="GK4" s="321" t="s">
        <v>1524</v>
      </c>
      <c r="GL4" s="321" t="s">
        <v>1525</v>
      </c>
      <c r="GM4" s="321" t="s">
        <v>1526</v>
      </c>
      <c r="GN4" s="321" t="s">
        <v>1527</v>
      </c>
      <c r="GO4" s="321" t="s">
        <v>1528</v>
      </c>
      <c r="GP4" s="321" t="s">
        <v>1529</v>
      </c>
      <c r="GQ4" s="321" t="s">
        <v>1530</v>
      </c>
      <c r="GR4" s="321" t="s">
        <v>1531</v>
      </c>
      <c r="GS4" s="321" t="s">
        <v>1532</v>
      </c>
      <c r="GT4" s="321" t="s">
        <v>1533</v>
      </c>
      <c r="GU4" s="321" t="s">
        <v>1534</v>
      </c>
      <c r="GV4" s="321" t="s">
        <v>1535</v>
      </c>
      <c r="GW4" s="321" t="s">
        <v>1536</v>
      </c>
      <c r="GX4" s="321" t="s">
        <v>1537</v>
      </c>
      <c r="GY4" s="321" t="s">
        <v>1538</v>
      </c>
      <c r="GZ4" s="321" t="s">
        <v>1539</v>
      </c>
      <c r="HA4" s="321" t="s">
        <v>1540</v>
      </c>
      <c r="HB4" s="321" t="s">
        <v>1541</v>
      </c>
      <c r="HC4" s="321" t="s">
        <v>1542</v>
      </c>
      <c r="HD4" s="321" t="s">
        <v>1543</v>
      </c>
      <c r="HE4" s="321" t="s">
        <v>1544</v>
      </c>
      <c r="HF4" s="321" t="s">
        <v>1545</v>
      </c>
      <c r="HG4" s="321" t="s">
        <v>1546</v>
      </c>
      <c r="HH4" s="321" t="s">
        <v>2225</v>
      </c>
      <c r="HI4" s="321" t="s">
        <v>1547</v>
      </c>
      <c r="HJ4" s="321" t="s">
        <v>1548</v>
      </c>
      <c r="HK4" s="321" t="s">
        <v>1549</v>
      </c>
      <c r="HL4" s="321" t="s">
        <v>1550</v>
      </c>
      <c r="HM4" s="321" t="s">
        <v>1551</v>
      </c>
      <c r="HN4" s="321" t="s">
        <v>1552</v>
      </c>
      <c r="HO4" s="321" t="s">
        <v>1553</v>
      </c>
      <c r="HP4" s="321" t="s">
        <v>1554</v>
      </c>
      <c r="HQ4" s="321" t="s">
        <v>1555</v>
      </c>
      <c r="HR4" s="321" t="s">
        <v>1556</v>
      </c>
      <c r="HS4" s="321" t="s">
        <v>1557</v>
      </c>
      <c r="HT4" s="321" t="s">
        <v>1558</v>
      </c>
      <c r="HU4" s="321" t="s">
        <v>1559</v>
      </c>
      <c r="HV4" s="321" t="s">
        <v>1560</v>
      </c>
      <c r="HW4" s="321" t="s">
        <v>1561</v>
      </c>
      <c r="HX4" s="321" t="s">
        <v>1562</v>
      </c>
      <c r="HY4" s="321" t="s">
        <v>1563</v>
      </c>
      <c r="HZ4" s="321" t="s">
        <v>1564</v>
      </c>
      <c r="IA4" s="321" t="s">
        <v>1565</v>
      </c>
      <c r="IB4" s="321" t="s">
        <v>1566</v>
      </c>
      <c r="IC4" s="321" t="s">
        <v>1567</v>
      </c>
      <c r="ID4" s="321" t="s">
        <v>1568</v>
      </c>
      <c r="IE4" s="321" t="s">
        <v>1569</v>
      </c>
      <c r="IF4" s="321" t="s">
        <v>1570</v>
      </c>
      <c r="IG4" s="321" t="s">
        <v>1571</v>
      </c>
      <c r="IH4" s="321" t="s">
        <v>1572</v>
      </c>
      <c r="II4" s="321" t="s">
        <v>1573</v>
      </c>
      <c r="IJ4" s="321" t="s">
        <v>1574</v>
      </c>
      <c r="IK4" s="321" t="s">
        <v>1575</v>
      </c>
      <c r="IL4" s="321" t="s">
        <v>1576</v>
      </c>
      <c r="IM4" s="321" t="s">
        <v>1577</v>
      </c>
      <c r="IN4" s="321" t="s">
        <v>1578</v>
      </c>
      <c r="IO4" s="321" t="s">
        <v>1579</v>
      </c>
      <c r="IP4" s="321" t="s">
        <v>1580</v>
      </c>
      <c r="IQ4" s="321" t="s">
        <v>1581</v>
      </c>
      <c r="IR4" s="321" t="s">
        <v>1582</v>
      </c>
      <c r="IS4" s="321" t="s">
        <v>1583</v>
      </c>
      <c r="IT4" s="321" t="s">
        <v>1584</v>
      </c>
      <c r="IU4" s="321" t="s">
        <v>1585</v>
      </c>
      <c r="IV4" s="321" t="s">
        <v>1586</v>
      </c>
      <c r="IW4" s="321" t="s">
        <v>1587</v>
      </c>
      <c r="IX4" s="321" t="s">
        <v>1588</v>
      </c>
      <c r="IY4" s="321" t="s">
        <v>1589</v>
      </c>
      <c r="IZ4" s="321" t="s">
        <v>1590</v>
      </c>
      <c r="JA4" s="321" t="s">
        <v>1591</v>
      </c>
      <c r="JB4" s="321" t="s">
        <v>1592</v>
      </c>
      <c r="JC4" s="321" t="s">
        <v>1593</v>
      </c>
      <c r="JD4" s="321" t="s">
        <v>1594</v>
      </c>
      <c r="JE4" s="321" t="s">
        <v>1595</v>
      </c>
      <c r="JF4" s="321" t="s">
        <v>1596</v>
      </c>
      <c r="JG4" s="321" t="s">
        <v>1597</v>
      </c>
      <c r="JH4" s="321" t="s">
        <v>1598</v>
      </c>
      <c r="JI4" s="321" t="s">
        <v>1599</v>
      </c>
      <c r="JJ4" s="321" t="s">
        <v>1600</v>
      </c>
      <c r="JK4" s="321" t="s">
        <v>1601</v>
      </c>
      <c r="JL4" s="321" t="s">
        <v>1602</v>
      </c>
      <c r="JM4" s="321" t="s">
        <v>1603</v>
      </c>
      <c r="JN4" s="321" t="s">
        <v>1604</v>
      </c>
      <c r="JO4" s="321" t="s">
        <v>1605</v>
      </c>
      <c r="JP4" s="321" t="s">
        <v>1606</v>
      </c>
      <c r="JQ4" s="321" t="s">
        <v>1607</v>
      </c>
      <c r="JR4" s="321" t="s">
        <v>1608</v>
      </c>
      <c r="JS4" s="321" t="s">
        <v>1609</v>
      </c>
      <c r="JT4" s="321" t="s">
        <v>1610</v>
      </c>
      <c r="JU4" s="321" t="s">
        <v>1611</v>
      </c>
      <c r="JV4" s="321" t="s">
        <v>1612</v>
      </c>
      <c r="JW4" s="321" t="s">
        <v>1613</v>
      </c>
      <c r="JX4" s="321" t="s">
        <v>1614</v>
      </c>
      <c r="JY4" s="321" t="s">
        <v>1615</v>
      </c>
      <c r="JZ4" s="321" t="s">
        <v>1616</v>
      </c>
      <c r="KA4" s="321" t="s">
        <v>1617</v>
      </c>
      <c r="KB4" s="321" t="s">
        <v>1618</v>
      </c>
      <c r="KC4" s="321" t="s">
        <v>1619</v>
      </c>
      <c r="KD4" s="321" t="s">
        <v>1620</v>
      </c>
      <c r="KE4" s="321" t="s">
        <v>1621</v>
      </c>
      <c r="KF4" s="321" t="s">
        <v>1622</v>
      </c>
      <c r="KG4" s="321" t="s">
        <v>1623</v>
      </c>
      <c r="KH4" s="321" t="s">
        <v>1624</v>
      </c>
      <c r="KI4" s="321" t="s">
        <v>1625</v>
      </c>
      <c r="KJ4" s="321" t="s">
        <v>1626</v>
      </c>
      <c r="KK4" s="321" t="s">
        <v>1627</v>
      </c>
      <c r="KL4" s="321" t="s">
        <v>1628</v>
      </c>
      <c r="KM4" s="321" t="s">
        <v>1629</v>
      </c>
      <c r="KN4" s="321" t="s">
        <v>1630</v>
      </c>
      <c r="KO4" s="321" t="s">
        <v>1631</v>
      </c>
      <c r="KP4" s="321" t="s">
        <v>1632</v>
      </c>
      <c r="KQ4" s="321" t="s">
        <v>1633</v>
      </c>
      <c r="KR4" s="321" t="s">
        <v>1634</v>
      </c>
      <c r="KS4" s="321" t="s">
        <v>1635</v>
      </c>
      <c r="KT4" s="321" t="s">
        <v>1636</v>
      </c>
      <c r="KU4" s="321" t="s">
        <v>1637</v>
      </c>
      <c r="KV4" s="321" t="s">
        <v>1638</v>
      </c>
      <c r="KW4" s="321" t="s">
        <v>1639</v>
      </c>
      <c r="KX4" s="321" t="s">
        <v>1640</v>
      </c>
      <c r="KY4" s="321" t="s">
        <v>1641</v>
      </c>
      <c r="KZ4" s="321" t="s">
        <v>1642</v>
      </c>
      <c r="LA4" s="321" t="s">
        <v>1643</v>
      </c>
      <c r="LB4" s="321" t="s">
        <v>1644</v>
      </c>
      <c r="LC4" s="321" t="s">
        <v>1645</v>
      </c>
      <c r="LD4" s="321" t="s">
        <v>1646</v>
      </c>
      <c r="LE4" s="321" t="s">
        <v>1647</v>
      </c>
      <c r="LF4" s="321" t="s">
        <v>1648</v>
      </c>
      <c r="LG4" s="321" t="s">
        <v>1649</v>
      </c>
      <c r="LH4" s="321" t="s">
        <v>1650</v>
      </c>
      <c r="LI4" s="321" t="s">
        <v>1651</v>
      </c>
      <c r="LJ4" s="321" t="s">
        <v>1652</v>
      </c>
      <c r="LK4" s="321" t="s">
        <v>1653</v>
      </c>
      <c r="LL4" s="321" t="s">
        <v>1654</v>
      </c>
      <c r="LM4" s="321" t="s">
        <v>1655</v>
      </c>
      <c r="LN4" s="321" t="s">
        <v>1656</v>
      </c>
      <c r="LO4" s="321" t="s">
        <v>2226</v>
      </c>
      <c r="LP4" s="321" t="s">
        <v>1657</v>
      </c>
      <c r="LQ4" s="321" t="s">
        <v>1658</v>
      </c>
      <c r="LR4" s="321" t="s">
        <v>1659</v>
      </c>
      <c r="LS4" s="321" t="s">
        <v>1660</v>
      </c>
      <c r="LT4" s="321" t="s">
        <v>1661</v>
      </c>
      <c r="LU4" s="321" t="s">
        <v>1662</v>
      </c>
      <c r="LV4" s="321" t="s">
        <v>1663</v>
      </c>
      <c r="LW4" s="321" t="s">
        <v>1664</v>
      </c>
      <c r="LX4" s="321" t="s">
        <v>1665</v>
      </c>
      <c r="LY4" s="321" t="s">
        <v>1666</v>
      </c>
      <c r="LZ4" s="321" t="s">
        <v>1667</v>
      </c>
      <c r="MA4" s="321" t="s">
        <v>1668</v>
      </c>
      <c r="MB4" s="321" t="s">
        <v>1669</v>
      </c>
      <c r="MC4" s="321" t="s">
        <v>1670</v>
      </c>
      <c r="MD4" s="321" t="s">
        <v>1671</v>
      </c>
      <c r="ME4" s="321" t="s">
        <v>1672</v>
      </c>
      <c r="MF4" s="321" t="s">
        <v>1673</v>
      </c>
      <c r="MG4" s="321" t="s">
        <v>1674</v>
      </c>
      <c r="MH4" s="321" t="s">
        <v>1675</v>
      </c>
      <c r="MI4" s="321" t="s">
        <v>1676</v>
      </c>
      <c r="MJ4" s="321" t="s">
        <v>1677</v>
      </c>
      <c r="MK4" s="321" t="s">
        <v>1678</v>
      </c>
      <c r="ML4" s="321" t="s">
        <v>1679</v>
      </c>
      <c r="MM4" s="321" t="s">
        <v>1680</v>
      </c>
      <c r="MN4" s="321" t="s">
        <v>1681</v>
      </c>
      <c r="MO4" s="321" t="s">
        <v>1682</v>
      </c>
      <c r="MP4" s="321" t="s">
        <v>1683</v>
      </c>
      <c r="MQ4" s="321" t="s">
        <v>1684</v>
      </c>
      <c r="MR4" s="321" t="s">
        <v>1685</v>
      </c>
      <c r="MS4" s="321" t="s">
        <v>1686</v>
      </c>
      <c r="MT4" s="321" t="s">
        <v>1687</v>
      </c>
      <c r="MU4" s="321" t="s">
        <v>1688</v>
      </c>
      <c r="MV4" s="321" t="s">
        <v>1689</v>
      </c>
      <c r="MW4" s="321" t="s">
        <v>1690</v>
      </c>
      <c r="MX4" s="321" t="s">
        <v>1691</v>
      </c>
      <c r="MY4" s="321" t="s">
        <v>1692</v>
      </c>
      <c r="MZ4" s="321" t="s">
        <v>1693</v>
      </c>
      <c r="NA4" s="321" t="s">
        <v>2227</v>
      </c>
      <c r="NB4" s="321" t="s">
        <v>1694</v>
      </c>
      <c r="NC4" s="321" t="s">
        <v>1695</v>
      </c>
      <c r="ND4" s="321" t="s">
        <v>1696</v>
      </c>
      <c r="NE4" s="321" t="s">
        <v>2228</v>
      </c>
      <c r="NF4" s="321" t="s">
        <v>1698</v>
      </c>
      <c r="NG4" s="321" t="s">
        <v>1699</v>
      </c>
      <c r="NH4" s="321" t="s">
        <v>1700</v>
      </c>
      <c r="NI4" s="321" t="s">
        <v>1701</v>
      </c>
      <c r="NJ4" s="321" t="s">
        <v>1702</v>
      </c>
      <c r="NK4" s="321" t="s">
        <v>1703</v>
      </c>
      <c r="NL4" s="321" t="s">
        <v>1704</v>
      </c>
      <c r="NM4" s="321" t="s">
        <v>2229</v>
      </c>
      <c r="NN4" s="321" t="s">
        <v>1706</v>
      </c>
      <c r="NO4" s="321" t="s">
        <v>1707</v>
      </c>
      <c r="NP4" s="321" t="s">
        <v>1708</v>
      </c>
      <c r="NQ4" s="321" t="s">
        <v>1709</v>
      </c>
      <c r="NR4" s="321" t="s">
        <v>1710</v>
      </c>
      <c r="NS4" s="321" t="s">
        <v>1711</v>
      </c>
      <c r="NT4" s="321" t="s">
        <v>1712</v>
      </c>
      <c r="NU4" s="321" t="s">
        <v>1713</v>
      </c>
      <c r="NV4" s="321" t="s">
        <v>2230</v>
      </c>
      <c r="NW4" s="321" t="s">
        <v>1715</v>
      </c>
      <c r="NX4" s="321" t="s">
        <v>1716</v>
      </c>
      <c r="NY4" s="321" t="s">
        <v>1717</v>
      </c>
      <c r="NZ4" s="321" t="s">
        <v>1718</v>
      </c>
      <c r="OA4" s="321" t="s">
        <v>1719</v>
      </c>
      <c r="OB4" s="321" t="s">
        <v>1720</v>
      </c>
      <c r="OC4" s="321" t="s">
        <v>2231</v>
      </c>
      <c r="OD4" s="321" t="s">
        <v>1722</v>
      </c>
      <c r="OE4" s="321" t="s">
        <v>2232</v>
      </c>
      <c r="OF4" s="321" t="s">
        <v>1724</v>
      </c>
      <c r="OG4" s="321" t="s">
        <v>1725</v>
      </c>
      <c r="OH4" s="321" t="s">
        <v>1728</v>
      </c>
      <c r="OI4" s="321" t="s">
        <v>1726</v>
      </c>
      <c r="OJ4" s="321" t="s">
        <v>1727</v>
      </c>
      <c r="OK4" s="321" t="s">
        <v>1729</v>
      </c>
      <c r="OL4" s="321" t="s">
        <v>1730</v>
      </c>
      <c r="OM4" s="321" t="s">
        <v>2233</v>
      </c>
      <c r="ON4" s="321" t="s">
        <v>1732</v>
      </c>
      <c r="OO4" s="321" t="s">
        <v>1733</v>
      </c>
      <c r="OP4" s="321" t="s">
        <v>2234</v>
      </c>
      <c r="OQ4" s="321" t="s">
        <v>1735</v>
      </c>
      <c r="OR4" s="321" t="s">
        <v>1736</v>
      </c>
      <c r="OS4" s="321" t="s">
        <v>1737</v>
      </c>
      <c r="OT4" s="321" t="s">
        <v>1738</v>
      </c>
      <c r="OU4" s="321" t="s">
        <v>1739</v>
      </c>
      <c r="OV4" s="321" t="s">
        <v>2235</v>
      </c>
      <c r="OW4" s="321" t="s">
        <v>1741</v>
      </c>
      <c r="OX4" s="321" t="s">
        <v>2236</v>
      </c>
      <c r="OY4" s="321" t="s">
        <v>2237</v>
      </c>
      <c r="OZ4" s="321" t="s">
        <v>1742</v>
      </c>
      <c r="PA4" s="321" t="s">
        <v>1743</v>
      </c>
      <c r="PB4" s="321" t="s">
        <v>2238</v>
      </c>
      <c r="PC4" s="321" t="s">
        <v>1745</v>
      </c>
      <c r="PD4" s="321" t="s">
        <v>1746</v>
      </c>
      <c r="PE4" s="321" t="s">
        <v>1747</v>
      </c>
      <c r="PF4" s="321" t="s">
        <v>1748</v>
      </c>
      <c r="PG4" s="321" t="s">
        <v>1749</v>
      </c>
      <c r="PH4" s="321" t="s">
        <v>1750</v>
      </c>
      <c r="PI4" s="321" t="s">
        <v>1751</v>
      </c>
      <c r="PJ4" s="321" t="s">
        <v>1752</v>
      </c>
      <c r="PK4" s="321" t="s">
        <v>1753</v>
      </c>
      <c r="PL4" s="321" t="s">
        <v>1754</v>
      </c>
      <c r="PM4" s="321" t="s">
        <v>1755</v>
      </c>
      <c r="PN4" s="321" t="s">
        <v>2239</v>
      </c>
      <c r="PO4" s="321" t="s">
        <v>2240</v>
      </c>
      <c r="PP4" s="321" t="s">
        <v>2241</v>
      </c>
      <c r="PQ4" s="321" t="s">
        <v>2242</v>
      </c>
      <c r="PR4" s="321" t="s">
        <v>1756</v>
      </c>
      <c r="PS4" s="321" t="s">
        <v>1757</v>
      </c>
      <c r="PT4" s="321" t="s">
        <v>1758</v>
      </c>
      <c r="PU4" s="321" t="s">
        <v>1759</v>
      </c>
      <c r="PV4" s="321" t="s">
        <v>2243</v>
      </c>
      <c r="PW4" s="321" t="s">
        <v>1761</v>
      </c>
      <c r="PX4" s="321" t="s">
        <v>1762</v>
      </c>
      <c r="PY4" s="321" t="s">
        <v>1763</v>
      </c>
      <c r="PZ4" s="321" t="s">
        <v>1764</v>
      </c>
      <c r="QA4" s="321" t="s">
        <v>1765</v>
      </c>
      <c r="QB4" s="321" t="s">
        <v>1766</v>
      </c>
      <c r="QC4" s="321" t="s">
        <v>1767</v>
      </c>
      <c r="QD4" s="321" t="s">
        <v>1768</v>
      </c>
      <c r="QE4" s="321" t="s">
        <v>1769</v>
      </c>
      <c r="QF4" s="321" t="s">
        <v>1770</v>
      </c>
      <c r="QG4" s="321" t="s">
        <v>1771</v>
      </c>
      <c r="QH4" s="321" t="s">
        <v>1772</v>
      </c>
      <c r="QI4" s="321" t="s">
        <v>1773</v>
      </c>
      <c r="QJ4" s="321" t="s">
        <v>1774</v>
      </c>
      <c r="QK4" s="321" t="s">
        <v>1775</v>
      </c>
      <c r="QL4" s="321" t="s">
        <v>1776</v>
      </c>
      <c r="QM4" s="321" t="s">
        <v>1777</v>
      </c>
      <c r="QN4" s="321" t="s">
        <v>2244</v>
      </c>
      <c r="QO4" s="321" t="s">
        <v>2245</v>
      </c>
      <c r="QP4" s="321" t="s">
        <v>2246</v>
      </c>
      <c r="QQ4" s="321" t="s">
        <v>2247</v>
      </c>
      <c r="QR4" s="321" t="s">
        <v>1778</v>
      </c>
      <c r="QS4" s="321" t="s">
        <v>1779</v>
      </c>
      <c r="QT4" s="321" t="s">
        <v>1780</v>
      </c>
      <c r="QU4" s="321" t="s">
        <v>1781</v>
      </c>
      <c r="QV4" s="321" t="s">
        <v>1782</v>
      </c>
      <c r="QW4" s="321" t="s">
        <v>1783</v>
      </c>
      <c r="QX4" s="321" t="s">
        <v>1784</v>
      </c>
      <c r="QY4" s="321" t="s">
        <v>1785</v>
      </c>
      <c r="QZ4" s="321" t="s">
        <v>1786</v>
      </c>
      <c r="RA4" s="321" t="s">
        <v>1787</v>
      </c>
      <c r="RB4" s="321" t="s">
        <v>1788</v>
      </c>
      <c r="RC4" s="321" t="s">
        <v>2248</v>
      </c>
      <c r="RD4" s="321" t="s">
        <v>2249</v>
      </c>
      <c r="RE4" s="321" t="s">
        <v>1789</v>
      </c>
      <c r="RF4" s="321" t="s">
        <v>1790</v>
      </c>
      <c r="RG4" s="321" t="s">
        <v>1791</v>
      </c>
      <c r="RH4" s="321" t="s">
        <v>1792</v>
      </c>
      <c r="RI4" s="321" t="s">
        <v>1793</v>
      </c>
      <c r="RJ4" s="321" t="s">
        <v>1794</v>
      </c>
      <c r="RK4" s="321" t="s">
        <v>1795</v>
      </c>
      <c r="RL4" s="321" t="s">
        <v>1796</v>
      </c>
      <c r="RM4" s="321" t="s">
        <v>1797</v>
      </c>
      <c r="RN4" s="321" t="s">
        <v>1798</v>
      </c>
      <c r="RO4" s="321" t="s">
        <v>1799</v>
      </c>
      <c r="RP4" s="321" t="s">
        <v>1800</v>
      </c>
      <c r="RQ4" s="321" t="s">
        <v>1801</v>
      </c>
      <c r="RR4" s="321" t="s">
        <v>1802</v>
      </c>
      <c r="RS4" s="321" t="s">
        <v>1803</v>
      </c>
      <c r="RT4" s="321" t="s">
        <v>1804</v>
      </c>
      <c r="RU4" s="321" t="s">
        <v>1805</v>
      </c>
      <c r="RV4" s="321" t="s">
        <v>2250</v>
      </c>
      <c r="RW4" s="321" t="s">
        <v>2251</v>
      </c>
      <c r="RX4" s="321" t="s">
        <v>2252</v>
      </c>
      <c r="RY4" s="321" t="s">
        <v>1809</v>
      </c>
      <c r="RZ4" s="321" t="s">
        <v>1810</v>
      </c>
      <c r="SA4" s="321" t="s">
        <v>1811</v>
      </c>
      <c r="SB4" s="321" t="s">
        <v>1812</v>
      </c>
      <c r="SC4" s="321" t="s">
        <v>1813</v>
      </c>
      <c r="SD4" s="321" t="s">
        <v>1814</v>
      </c>
      <c r="SE4" s="321" t="s">
        <v>1815</v>
      </c>
      <c r="SF4" s="321" t="s">
        <v>1816</v>
      </c>
      <c r="SG4" s="321" t="s">
        <v>1817</v>
      </c>
      <c r="SH4" s="321" t="s">
        <v>1818</v>
      </c>
      <c r="SI4" s="321" t="s">
        <v>1819</v>
      </c>
      <c r="SJ4" s="321" t="s">
        <v>2253</v>
      </c>
      <c r="SK4" s="321" t="s">
        <v>1820</v>
      </c>
      <c r="SL4" s="321" t="s">
        <v>1821</v>
      </c>
      <c r="SM4" s="321" t="s">
        <v>1822</v>
      </c>
      <c r="SN4" s="321" t="s">
        <v>1823</v>
      </c>
      <c r="SO4" s="321" t="s">
        <v>1824</v>
      </c>
      <c r="SP4" s="321" t="s">
        <v>1825</v>
      </c>
      <c r="SQ4" s="321" t="s">
        <v>1826</v>
      </c>
      <c r="SR4" s="321" t="s">
        <v>1827</v>
      </c>
      <c r="SS4" s="321" t="s">
        <v>1828</v>
      </c>
      <c r="ST4" s="321" t="s">
        <v>1829</v>
      </c>
      <c r="SU4" s="321" t="s">
        <v>1830</v>
      </c>
      <c r="SV4" s="321" t="s">
        <v>1831</v>
      </c>
      <c r="SW4" s="321" t="s">
        <v>1832</v>
      </c>
      <c r="SX4" s="321" t="s">
        <v>1833</v>
      </c>
      <c r="SY4" s="321" t="s">
        <v>1834</v>
      </c>
      <c r="SZ4" s="321" t="s">
        <v>1835</v>
      </c>
      <c r="TA4" s="321" t="s">
        <v>1836</v>
      </c>
      <c r="TB4" s="321" t="s">
        <v>1837</v>
      </c>
      <c r="TC4" s="321" t="s">
        <v>1838</v>
      </c>
      <c r="TD4" s="321" t="s">
        <v>1839</v>
      </c>
      <c r="TE4" s="321" t="s">
        <v>1840</v>
      </c>
      <c r="TF4" s="321" t="s">
        <v>2254</v>
      </c>
      <c r="TG4" s="321" t="s">
        <v>1841</v>
      </c>
      <c r="TH4" s="321" t="s">
        <v>1842</v>
      </c>
      <c r="TI4" s="321" t="s">
        <v>1843</v>
      </c>
      <c r="TJ4" s="321" t="s">
        <v>1844</v>
      </c>
      <c r="TK4" s="321" t="s">
        <v>1845</v>
      </c>
      <c r="TL4" s="321" t="s">
        <v>1846</v>
      </c>
      <c r="TM4" s="321" t="s">
        <v>1847</v>
      </c>
      <c r="TN4" s="321" t="s">
        <v>1848</v>
      </c>
      <c r="TO4" s="321" t="s">
        <v>1849</v>
      </c>
      <c r="TP4" s="321" t="s">
        <v>1850</v>
      </c>
      <c r="TQ4" s="321" t="s">
        <v>1851</v>
      </c>
      <c r="TR4" s="321" t="s">
        <v>1852</v>
      </c>
      <c r="TS4" s="321" t="s">
        <v>1853</v>
      </c>
      <c r="TT4" s="321" t="s">
        <v>1854</v>
      </c>
      <c r="TU4" s="321" t="s">
        <v>1855</v>
      </c>
      <c r="TV4" s="321" t="s">
        <v>1856</v>
      </c>
      <c r="TW4" s="321" t="s">
        <v>2255</v>
      </c>
      <c r="TX4" s="321" t="s">
        <v>1858</v>
      </c>
      <c r="TY4" s="321" t="s">
        <v>1859</v>
      </c>
      <c r="TZ4" s="321" t="s">
        <v>1860</v>
      </c>
      <c r="UA4" s="321" t="s">
        <v>1861</v>
      </c>
      <c r="UB4" s="321" t="s">
        <v>1862</v>
      </c>
      <c r="UC4" s="321" t="s">
        <v>1863</v>
      </c>
      <c r="UD4" s="321" t="s">
        <v>1864</v>
      </c>
      <c r="UE4" s="321" t="s">
        <v>2256</v>
      </c>
      <c r="UF4" s="321" t="s">
        <v>2257</v>
      </c>
      <c r="UG4" s="321" t="s">
        <v>2258</v>
      </c>
      <c r="UH4" s="321" t="s">
        <v>1868</v>
      </c>
      <c r="UI4" s="321" t="s">
        <v>1869</v>
      </c>
      <c r="UJ4" s="321" t="s">
        <v>1870</v>
      </c>
      <c r="UK4" s="321" t="s">
        <v>1871</v>
      </c>
      <c r="UL4" s="321" t="s">
        <v>1872</v>
      </c>
      <c r="UM4" s="321" t="s">
        <v>1873</v>
      </c>
      <c r="UN4" s="321" t="s">
        <v>1874</v>
      </c>
      <c r="UO4" s="321" t="s">
        <v>1875</v>
      </c>
      <c r="UP4" s="321" t="s">
        <v>1876</v>
      </c>
      <c r="UQ4" s="321" t="s">
        <v>2259</v>
      </c>
      <c r="UR4" s="321" t="s">
        <v>1878</v>
      </c>
      <c r="US4" s="321" t="s">
        <v>1879</v>
      </c>
      <c r="UT4" s="321" t="s">
        <v>1880</v>
      </c>
      <c r="UU4" s="321" t="s">
        <v>1881</v>
      </c>
      <c r="UV4" s="321" t="s">
        <v>1882</v>
      </c>
      <c r="UW4" s="321" t="s">
        <v>1883</v>
      </c>
      <c r="UX4" s="321" t="s">
        <v>1884</v>
      </c>
      <c r="UY4" s="321" t="s">
        <v>1885</v>
      </c>
      <c r="UZ4" s="321" t="s">
        <v>1886</v>
      </c>
      <c r="VA4" s="321" t="s">
        <v>1887</v>
      </c>
      <c r="VB4" s="321" t="s">
        <v>1888</v>
      </c>
      <c r="VC4" s="321" t="s">
        <v>1889</v>
      </c>
      <c r="VD4" s="321" t="s">
        <v>1890</v>
      </c>
      <c r="VE4" s="321" t="s">
        <v>1891</v>
      </c>
      <c r="VF4" s="321" t="s">
        <v>1892</v>
      </c>
      <c r="VG4" s="321" t="s">
        <v>2260</v>
      </c>
      <c r="VH4" s="321" t="s">
        <v>2261</v>
      </c>
      <c r="VI4" s="321" t="s">
        <v>2262</v>
      </c>
      <c r="VJ4" s="321" t="s">
        <v>1896</v>
      </c>
      <c r="VK4" s="321" t="s">
        <v>1897</v>
      </c>
      <c r="VL4" s="321" t="s">
        <v>1898</v>
      </c>
      <c r="VM4" s="321" t="s">
        <v>1899</v>
      </c>
      <c r="VN4" s="321" t="s">
        <v>1900</v>
      </c>
      <c r="VO4" s="321" t="s">
        <v>1901</v>
      </c>
      <c r="VP4" s="321" t="s">
        <v>1902</v>
      </c>
      <c r="VQ4" s="321" t="s">
        <v>1903</v>
      </c>
      <c r="VR4" s="321" t="s">
        <v>1904</v>
      </c>
      <c r="VS4" s="321" t="s">
        <v>2263</v>
      </c>
      <c r="VT4" s="321" t="s">
        <v>1906</v>
      </c>
      <c r="VU4" s="321" t="s">
        <v>1907</v>
      </c>
      <c r="VV4" s="321" t="s">
        <v>1908</v>
      </c>
      <c r="VW4" s="321" t="s">
        <v>1909</v>
      </c>
      <c r="VX4" s="321" t="s">
        <v>1910</v>
      </c>
      <c r="VY4" s="321" t="s">
        <v>1911</v>
      </c>
      <c r="VZ4" s="321" t="s">
        <v>1912</v>
      </c>
      <c r="WA4" s="321" t="s">
        <v>1913</v>
      </c>
      <c r="WB4" s="321" t="s">
        <v>1914</v>
      </c>
      <c r="WC4" s="321" t="s">
        <v>1915</v>
      </c>
      <c r="WD4" s="321" t="s">
        <v>1916</v>
      </c>
      <c r="WE4" s="321" t="s">
        <v>1917</v>
      </c>
      <c r="WF4" s="321" t="s">
        <v>1918</v>
      </c>
      <c r="WG4" s="321" t="s">
        <v>1919</v>
      </c>
      <c r="WH4" s="321" t="s">
        <v>1920</v>
      </c>
      <c r="WI4" s="321" t="s">
        <v>1921</v>
      </c>
      <c r="WJ4" s="321" t="s">
        <v>1922</v>
      </c>
      <c r="WK4" s="321" t="s">
        <v>1923</v>
      </c>
      <c r="WL4" s="321" t="s">
        <v>1924</v>
      </c>
      <c r="WM4" s="321" t="s">
        <v>1925</v>
      </c>
      <c r="WN4" s="321" t="s">
        <v>1926</v>
      </c>
      <c r="WO4" s="321" t="s">
        <v>1927</v>
      </c>
      <c r="WP4" s="321" t="s">
        <v>1928</v>
      </c>
      <c r="WQ4" s="321" t="s">
        <v>1929</v>
      </c>
      <c r="WR4" s="321" t="s">
        <v>1930</v>
      </c>
      <c r="WS4" s="321" t="s">
        <v>2264</v>
      </c>
      <c r="WT4" s="321" t="s">
        <v>2265</v>
      </c>
      <c r="WU4" s="321" t="s">
        <v>1933</v>
      </c>
      <c r="WV4" s="321" t="s">
        <v>1934</v>
      </c>
      <c r="WW4" s="321" t="s">
        <v>1935</v>
      </c>
      <c r="WX4" s="321" t="s">
        <v>2266</v>
      </c>
      <c r="WY4" s="321" t="s">
        <v>1937</v>
      </c>
      <c r="WZ4" s="321" t="s">
        <v>1938</v>
      </c>
      <c r="XA4" s="321" t="s">
        <v>1939</v>
      </c>
      <c r="XB4" s="321" t="s">
        <v>1940</v>
      </c>
      <c r="XC4" s="321" t="s">
        <v>2267</v>
      </c>
      <c r="XD4" s="321" t="s">
        <v>2268</v>
      </c>
      <c r="XE4" s="321" t="s">
        <v>2269</v>
      </c>
      <c r="XF4" s="321" t="s">
        <v>1944</v>
      </c>
      <c r="XG4" s="321" t="s">
        <v>1945</v>
      </c>
      <c r="XH4" s="321" t="s">
        <v>1946</v>
      </c>
      <c r="XI4" s="321" t="s">
        <v>2270</v>
      </c>
      <c r="XJ4" s="321" t="s">
        <v>1948</v>
      </c>
      <c r="XK4" s="321" t="s">
        <v>1949</v>
      </c>
      <c r="XL4" s="321" t="s">
        <v>1950</v>
      </c>
      <c r="XM4" s="321" t="s">
        <v>1951</v>
      </c>
      <c r="XN4" s="321" t="s">
        <v>1952</v>
      </c>
      <c r="XO4" s="321" t="s">
        <v>1953</v>
      </c>
      <c r="XP4" s="321" t="s">
        <v>1954</v>
      </c>
      <c r="XQ4" s="321" t="s">
        <v>1955</v>
      </c>
      <c r="XR4" s="321" t="s">
        <v>1956</v>
      </c>
      <c r="XS4" s="321" t="s">
        <v>1957</v>
      </c>
      <c r="XT4" s="321" t="s">
        <v>1958</v>
      </c>
      <c r="XU4" s="321" t="s">
        <v>1959</v>
      </c>
      <c r="XV4" s="321" t="s">
        <v>1960</v>
      </c>
      <c r="XW4" s="321" t="s">
        <v>1961</v>
      </c>
      <c r="XX4" s="321" t="s">
        <v>1962</v>
      </c>
      <c r="XY4" s="321" t="s">
        <v>1963</v>
      </c>
      <c r="XZ4" s="321" t="s">
        <v>1964</v>
      </c>
      <c r="YA4" s="321" t="s">
        <v>2271</v>
      </c>
      <c r="YB4" s="321" t="s">
        <v>2272</v>
      </c>
      <c r="YC4" s="321" t="s">
        <v>1967</v>
      </c>
      <c r="YD4" s="321" t="s">
        <v>1968</v>
      </c>
      <c r="YE4" s="321" t="s">
        <v>1969</v>
      </c>
      <c r="YF4" s="321" t="s">
        <v>1970</v>
      </c>
      <c r="YG4" s="321" t="s">
        <v>2273</v>
      </c>
      <c r="YH4" s="321" t="s">
        <v>1972</v>
      </c>
      <c r="YI4" s="321" t="s">
        <v>1973</v>
      </c>
      <c r="YJ4" s="321" t="s">
        <v>1974</v>
      </c>
      <c r="YK4" s="321" t="s">
        <v>1975</v>
      </c>
      <c r="YL4" s="321" t="s">
        <v>1976</v>
      </c>
      <c r="YM4" s="321" t="s">
        <v>1977</v>
      </c>
      <c r="YN4" s="321" t="s">
        <v>1978</v>
      </c>
      <c r="YO4" s="321" t="s">
        <v>1979</v>
      </c>
      <c r="YP4" s="321" t="s">
        <v>1980</v>
      </c>
      <c r="YQ4" s="321" t="s">
        <v>2274</v>
      </c>
      <c r="YR4" s="321" t="s">
        <v>2275</v>
      </c>
      <c r="YS4" s="321" t="s">
        <v>2276</v>
      </c>
      <c r="YT4" s="321" t="s">
        <v>1984</v>
      </c>
      <c r="YU4" s="321" t="s">
        <v>1985</v>
      </c>
      <c r="YV4" s="321" t="s">
        <v>1986</v>
      </c>
      <c r="YW4" s="321" t="s">
        <v>1987</v>
      </c>
      <c r="YX4" s="321" t="s">
        <v>1988</v>
      </c>
      <c r="YY4" s="321" t="s">
        <v>1989</v>
      </c>
      <c r="YZ4" s="321" t="s">
        <v>1990</v>
      </c>
      <c r="ZA4" s="321" t="s">
        <v>1991</v>
      </c>
      <c r="ZB4" s="321" t="s">
        <v>1992</v>
      </c>
      <c r="ZC4" s="321" t="s">
        <v>1993</v>
      </c>
      <c r="ZD4" s="321" t="s">
        <v>1994</v>
      </c>
      <c r="ZE4" s="321" t="s">
        <v>1995</v>
      </c>
      <c r="ZF4" s="321" t="s">
        <v>1996</v>
      </c>
      <c r="ZG4" s="321" t="s">
        <v>1997</v>
      </c>
      <c r="ZH4" s="321" t="s">
        <v>1998</v>
      </c>
      <c r="ZI4" s="321" t="s">
        <v>1999</v>
      </c>
      <c r="ZJ4" s="321" t="s">
        <v>2000</v>
      </c>
      <c r="ZK4" s="321" t="s">
        <v>2001</v>
      </c>
      <c r="ZL4" s="321" t="s">
        <v>2002</v>
      </c>
      <c r="ZM4" s="321" t="s">
        <v>2003</v>
      </c>
      <c r="ZN4" s="321" t="s">
        <v>2004</v>
      </c>
      <c r="ZO4" s="321" t="s">
        <v>2005</v>
      </c>
      <c r="ZP4" s="321" t="s">
        <v>2006</v>
      </c>
      <c r="ZQ4" s="321" t="s">
        <v>2007</v>
      </c>
      <c r="ZR4" s="321" t="s">
        <v>2008</v>
      </c>
      <c r="ZS4" s="321" t="s">
        <v>2009</v>
      </c>
      <c r="ZT4" s="321" t="s">
        <v>2010</v>
      </c>
      <c r="ZU4" s="321" t="s">
        <v>2011</v>
      </c>
      <c r="ZV4" s="321" t="s">
        <v>2012</v>
      </c>
      <c r="ZW4" s="321" t="s">
        <v>2013</v>
      </c>
      <c r="ZX4" s="321" t="s">
        <v>2014</v>
      </c>
      <c r="ZY4" s="321" t="s">
        <v>2015</v>
      </c>
      <c r="ZZ4" s="321" t="s">
        <v>2016</v>
      </c>
      <c r="AAA4" s="321" t="s">
        <v>2017</v>
      </c>
      <c r="AAB4" s="321" t="s">
        <v>2018</v>
      </c>
      <c r="AAC4" s="321" t="s">
        <v>2277</v>
      </c>
      <c r="AAD4" s="321" t="s">
        <v>2278</v>
      </c>
      <c r="AAE4" s="321" t="s">
        <v>2279</v>
      </c>
      <c r="AAF4" s="321" t="s">
        <v>2022</v>
      </c>
      <c r="AAG4" s="321" t="s">
        <v>2023</v>
      </c>
      <c r="AAH4" s="321" t="s">
        <v>2024</v>
      </c>
      <c r="AAI4" s="321" t="s">
        <v>2025</v>
      </c>
      <c r="AAJ4" s="321" t="s">
        <v>2026</v>
      </c>
      <c r="AAK4" s="321" t="s">
        <v>2027</v>
      </c>
      <c r="AAL4" s="321" t="s">
        <v>2028</v>
      </c>
      <c r="AAM4" s="321" t="s">
        <v>2029</v>
      </c>
      <c r="AAN4" s="321" t="s">
        <v>2030</v>
      </c>
      <c r="AAO4" s="321" t="s">
        <v>2031</v>
      </c>
      <c r="AAP4" s="321" t="s">
        <v>2032</v>
      </c>
      <c r="AAQ4" s="321" t="s">
        <v>2033</v>
      </c>
      <c r="AAR4" s="321" t="s">
        <v>2034</v>
      </c>
      <c r="AAS4" s="321" t="s">
        <v>2035</v>
      </c>
      <c r="AAT4" s="321" t="s">
        <v>2036</v>
      </c>
      <c r="AAU4" s="321" t="s">
        <v>2037</v>
      </c>
      <c r="AAV4" s="321" t="s">
        <v>2038</v>
      </c>
      <c r="AAW4" s="321" t="s">
        <v>2039</v>
      </c>
      <c r="AAX4" s="321" t="s">
        <v>2280</v>
      </c>
      <c r="AAY4" s="321" t="s">
        <v>2041</v>
      </c>
      <c r="AAZ4" s="321" t="s">
        <v>2042</v>
      </c>
      <c r="ABA4" s="321" t="s">
        <v>2043</v>
      </c>
      <c r="ABB4" s="321" t="s">
        <v>2044</v>
      </c>
      <c r="ABC4" s="321" t="s">
        <v>2045</v>
      </c>
      <c r="ABD4" s="321" t="s">
        <v>2046</v>
      </c>
      <c r="ABE4" s="321" t="s">
        <v>2047</v>
      </c>
      <c r="ABF4" s="321" t="s">
        <v>2281</v>
      </c>
      <c r="ABG4" s="321" t="s">
        <v>2282</v>
      </c>
      <c r="ABH4" s="321" t="s">
        <v>2050</v>
      </c>
      <c r="ABI4" s="321" t="s">
        <v>2283</v>
      </c>
      <c r="ABJ4" s="321" t="s">
        <v>2284</v>
      </c>
      <c r="ABK4" s="321" t="s">
        <v>2285</v>
      </c>
      <c r="ABL4" s="321" t="s">
        <v>2286</v>
      </c>
      <c r="ABM4" s="321" t="s">
        <v>2055</v>
      </c>
      <c r="ABN4" s="321" t="s">
        <v>2056</v>
      </c>
      <c r="ABO4" s="321" t="s">
        <v>2057</v>
      </c>
      <c r="ABP4" s="321" t="s">
        <v>2058</v>
      </c>
      <c r="ABQ4" s="321" t="s">
        <v>2059</v>
      </c>
      <c r="ABR4" s="321" t="s">
        <v>2060</v>
      </c>
      <c r="ABS4" s="321" t="s">
        <v>2061</v>
      </c>
      <c r="ABT4" s="321" t="s">
        <v>2062</v>
      </c>
      <c r="ABU4" s="321" t="s">
        <v>2287</v>
      </c>
      <c r="ABV4" s="321" t="s">
        <v>2063</v>
      </c>
      <c r="ABW4" s="321" t="s">
        <v>2064</v>
      </c>
      <c r="ABX4" s="321" t="s">
        <v>2065</v>
      </c>
      <c r="ABY4" s="321" t="s">
        <v>2066</v>
      </c>
      <c r="ABZ4" s="321" t="s">
        <v>2067</v>
      </c>
      <c r="ACA4" s="321" t="s">
        <v>2068</v>
      </c>
      <c r="ACB4" s="321" t="s">
        <v>2069</v>
      </c>
      <c r="ACC4" s="321" t="s">
        <v>2070</v>
      </c>
      <c r="ACD4" s="321" t="s">
        <v>2071</v>
      </c>
      <c r="ACE4" s="321" t="s">
        <v>2072</v>
      </c>
      <c r="ACF4" s="321" t="s">
        <v>2073</v>
      </c>
      <c r="ACG4" s="321" t="s">
        <v>2074</v>
      </c>
      <c r="ACH4" s="321" t="s">
        <v>2075</v>
      </c>
      <c r="ACI4" s="321" t="s">
        <v>2076</v>
      </c>
      <c r="ACJ4" s="321" t="s">
        <v>2077</v>
      </c>
      <c r="ACK4" s="321" t="s">
        <v>2078</v>
      </c>
      <c r="ACL4" s="321" t="s">
        <v>2079</v>
      </c>
      <c r="ACM4" s="321" t="s">
        <v>2080</v>
      </c>
      <c r="ACN4" s="321" t="s">
        <v>2081</v>
      </c>
      <c r="ACO4" s="321" t="s">
        <v>2288</v>
      </c>
      <c r="ACP4" s="321" t="s">
        <v>2083</v>
      </c>
      <c r="ACQ4" s="321" t="s">
        <v>2084</v>
      </c>
      <c r="ACR4" s="321" t="s">
        <v>2085</v>
      </c>
      <c r="ACS4" s="321" t="s">
        <v>2086</v>
      </c>
      <c r="ACT4" s="321" t="s">
        <v>2289</v>
      </c>
      <c r="ACU4" s="321" t="s">
        <v>2088</v>
      </c>
      <c r="ACV4" s="321" t="s">
        <v>2089</v>
      </c>
      <c r="ACW4" s="321" t="s">
        <v>2090</v>
      </c>
      <c r="ACX4" s="321" t="s">
        <v>2091</v>
      </c>
      <c r="ACY4" s="321" t="s">
        <v>2092</v>
      </c>
      <c r="ACZ4" s="321" t="s">
        <v>1940</v>
      </c>
      <c r="ADA4" s="321" t="s">
        <v>2290</v>
      </c>
      <c r="ADB4" s="321" t="s">
        <v>2291</v>
      </c>
      <c r="ADC4" s="321" t="s">
        <v>2292</v>
      </c>
      <c r="ADD4" s="321" t="s">
        <v>2093</v>
      </c>
      <c r="ADE4" s="321" t="s">
        <v>2094</v>
      </c>
      <c r="ADF4" s="321" t="s">
        <v>2095</v>
      </c>
      <c r="ADG4" s="321" t="s">
        <v>2096</v>
      </c>
      <c r="ADH4" s="321" t="s">
        <v>2097</v>
      </c>
      <c r="ADI4" s="321" t="s">
        <v>1559</v>
      </c>
      <c r="ADJ4" s="321" t="s">
        <v>2098</v>
      </c>
      <c r="ADK4" s="321" t="s">
        <v>2099</v>
      </c>
      <c r="ADL4" s="321" t="s">
        <v>2100</v>
      </c>
      <c r="ADM4" s="321" t="s">
        <v>2101</v>
      </c>
      <c r="ADN4" s="321" t="s">
        <v>2102</v>
      </c>
      <c r="ADO4" s="321" t="s">
        <v>2103</v>
      </c>
      <c r="ADP4" s="321" t="s">
        <v>2104</v>
      </c>
      <c r="ADQ4" s="321" t="s">
        <v>2105</v>
      </c>
      <c r="ADR4" s="321" t="s">
        <v>2106</v>
      </c>
      <c r="ADS4" s="321" t="s">
        <v>2107</v>
      </c>
      <c r="ADT4" s="321" t="s">
        <v>2108</v>
      </c>
      <c r="ADU4" s="321" t="s">
        <v>2109</v>
      </c>
      <c r="ADV4" s="321" t="s">
        <v>2110</v>
      </c>
      <c r="ADW4" s="321" t="s">
        <v>2111</v>
      </c>
      <c r="ADX4" s="321" t="s">
        <v>2112</v>
      </c>
      <c r="ADY4" s="321" t="s">
        <v>2128</v>
      </c>
      <c r="ADZ4" s="321" t="s">
        <v>2113</v>
      </c>
      <c r="AEA4" s="321" t="s">
        <v>2114</v>
      </c>
      <c r="AEB4" s="321" t="s">
        <v>2115</v>
      </c>
      <c r="AEC4" s="321" t="s">
        <v>2116</v>
      </c>
      <c r="AED4" s="321" t="s">
        <v>2117</v>
      </c>
      <c r="AEE4" s="321" t="s">
        <v>2118</v>
      </c>
      <c r="AEF4" s="321" t="s">
        <v>2119</v>
      </c>
      <c r="AEG4" s="321" t="s">
        <v>2120</v>
      </c>
      <c r="AEH4" s="321" t="s">
        <v>2121</v>
      </c>
      <c r="AEI4" s="321" t="s">
        <v>2122</v>
      </c>
      <c r="AEJ4" s="321" t="s">
        <v>2123</v>
      </c>
      <c r="AEK4" s="321" t="s">
        <v>2124</v>
      </c>
      <c r="AEL4" s="321" t="s">
        <v>2125</v>
      </c>
      <c r="AEM4" s="321" t="s">
        <v>2126</v>
      </c>
      <c r="AEN4" s="321" t="s">
        <v>2127</v>
      </c>
      <c r="AEO4" s="321" t="s">
        <v>2129</v>
      </c>
      <c r="AEP4" s="321" t="s">
        <v>2130</v>
      </c>
      <c r="AEQ4" s="321" t="s">
        <v>2131</v>
      </c>
      <c r="AER4" s="321" t="s">
        <v>2132</v>
      </c>
      <c r="AES4" s="321" t="s">
        <v>2133</v>
      </c>
      <c r="AET4" s="321" t="s">
        <v>2134</v>
      </c>
      <c r="AEU4" s="321" t="s">
        <v>2135</v>
      </c>
      <c r="AEV4" s="321" t="s">
        <v>2136</v>
      </c>
      <c r="AEW4" s="321" t="s">
        <v>2137</v>
      </c>
      <c r="AEX4" s="321" t="s">
        <v>2138</v>
      </c>
      <c r="AEY4" s="321" t="s">
        <v>2139</v>
      </c>
      <c r="AEZ4" s="321" t="s">
        <v>2140</v>
      </c>
      <c r="AFA4" s="321" t="s">
        <v>2141</v>
      </c>
      <c r="AFB4" s="321" t="s">
        <v>2142</v>
      </c>
      <c r="AFC4" s="321" t="s">
        <v>2143</v>
      </c>
      <c r="AFD4" s="321" t="s">
        <v>2144</v>
      </c>
      <c r="AFE4" s="321" t="s">
        <v>2145</v>
      </c>
      <c r="AFF4" s="321" t="s">
        <v>2146</v>
      </c>
      <c r="AFG4" s="321" t="s">
        <v>2147</v>
      </c>
      <c r="AFH4" s="321" t="s">
        <v>2148</v>
      </c>
      <c r="AFI4" s="321" t="s">
        <v>2149</v>
      </c>
      <c r="AFJ4" s="321" t="s">
        <v>2150</v>
      </c>
      <c r="AFK4" s="321" t="s">
        <v>2151</v>
      </c>
      <c r="AFL4" s="321" t="s">
        <v>2152</v>
      </c>
      <c r="AFM4" s="321" t="s">
        <v>2153</v>
      </c>
      <c r="AFN4" s="321" t="s">
        <v>2154</v>
      </c>
      <c r="AFO4" s="321" t="s">
        <v>2155</v>
      </c>
      <c r="AFP4" s="321" t="s">
        <v>2156</v>
      </c>
      <c r="AFQ4" s="321" t="s">
        <v>2157</v>
      </c>
      <c r="AFR4" s="321" t="s">
        <v>2158</v>
      </c>
      <c r="AFS4" s="321" t="s">
        <v>2159</v>
      </c>
      <c r="AFT4" s="321" t="s">
        <v>2160</v>
      </c>
      <c r="AFU4" s="321" t="s">
        <v>2161</v>
      </c>
      <c r="AFV4" s="321" t="s">
        <v>2162</v>
      </c>
      <c r="AFW4" s="321" t="s">
        <v>2163</v>
      </c>
      <c r="AFX4" s="321" t="s">
        <v>2164</v>
      </c>
      <c r="AFY4" s="321" t="s">
        <v>2165</v>
      </c>
      <c r="AFZ4" s="321" t="s">
        <v>2166</v>
      </c>
      <c r="AGA4" s="321" t="s">
        <v>2167</v>
      </c>
      <c r="AGB4" s="321" t="s">
        <v>2168</v>
      </c>
      <c r="AGC4" s="321" t="s">
        <v>2169</v>
      </c>
      <c r="AGD4" s="321" t="s">
        <v>2170</v>
      </c>
      <c r="AGE4" s="321" t="s">
        <v>2171</v>
      </c>
      <c r="AGF4" s="321" t="s">
        <v>2172</v>
      </c>
      <c r="AGG4" s="321" t="s">
        <v>2173</v>
      </c>
      <c r="AGH4" s="321" t="s">
        <v>2174</v>
      </c>
      <c r="AGI4" s="321" t="s">
        <v>2175</v>
      </c>
      <c r="AGJ4" s="321" t="s">
        <v>2176</v>
      </c>
      <c r="AGK4" s="321" t="s">
        <v>2177</v>
      </c>
      <c r="AGL4" s="321" t="s">
        <v>2178</v>
      </c>
      <c r="AGM4" s="321" t="s">
        <v>2179</v>
      </c>
      <c r="AGN4" s="321" t="s">
        <v>2180</v>
      </c>
      <c r="AGO4" s="321" t="s">
        <v>2181</v>
      </c>
      <c r="AGP4" s="321" t="s">
        <v>2182</v>
      </c>
      <c r="AGQ4" s="321" t="s">
        <v>2183</v>
      </c>
      <c r="AGR4" s="321" t="s">
        <v>2184</v>
      </c>
      <c r="AGS4" s="321" t="s">
        <v>2185</v>
      </c>
      <c r="AGT4" s="321" t="s">
        <v>2186</v>
      </c>
      <c r="AGU4" s="321" t="s">
        <v>2187</v>
      </c>
      <c r="AGV4" s="321" t="s">
        <v>2188</v>
      </c>
      <c r="AGW4" s="321" t="s">
        <v>2189</v>
      </c>
      <c r="AGX4" s="321" t="s">
        <v>2190</v>
      </c>
      <c r="AGY4" s="321" t="s">
        <v>2191</v>
      </c>
      <c r="AGZ4" s="321" t="s">
        <v>2192</v>
      </c>
      <c r="AHA4" s="321" t="s">
        <v>2193</v>
      </c>
      <c r="AHB4" s="321" t="s">
        <v>2194</v>
      </c>
      <c r="AHC4" s="321" t="s">
        <v>2195</v>
      </c>
      <c r="AHD4" s="321" t="s">
        <v>2196</v>
      </c>
      <c r="AHE4" s="321" t="s">
        <v>2197</v>
      </c>
      <c r="AHF4" s="321" t="s">
        <v>2198</v>
      </c>
      <c r="AHG4" s="321" t="s">
        <v>2199</v>
      </c>
      <c r="AHH4" s="321" t="s">
        <v>2200</v>
      </c>
      <c r="AHI4" s="321" t="s">
        <v>2201</v>
      </c>
      <c r="AHJ4" s="321" t="s">
        <v>2202</v>
      </c>
      <c r="AHK4" s="321" t="s">
        <v>2203</v>
      </c>
      <c r="AHL4" s="321" t="s">
        <v>2204</v>
      </c>
      <c r="AHM4" s="321" t="s">
        <v>2205</v>
      </c>
      <c r="AHN4" s="321" t="s">
        <v>2206</v>
      </c>
    </row>
    <row r="5" spans="1:899" ht="21" x14ac:dyDescent="0.4">
      <c r="A5" s="121" t="s">
        <v>0</v>
      </c>
      <c r="B5" s="6" t="s">
        <v>1</v>
      </c>
      <c r="C5" s="105">
        <v>753430956.35999966</v>
      </c>
      <c r="D5" s="105">
        <v>96349682.400000021</v>
      </c>
      <c r="E5" s="105">
        <v>141803409.35999998</v>
      </c>
      <c r="F5" s="105">
        <v>30194050.159999985</v>
      </c>
      <c r="G5" s="105">
        <v>135232147.43000001</v>
      </c>
      <c r="H5" s="105">
        <v>41419763.129999988</v>
      </c>
      <c r="I5" s="105">
        <v>70836314.439999998</v>
      </c>
      <c r="J5" s="105">
        <v>88428806.690000013</v>
      </c>
      <c r="K5" s="105">
        <v>68131261.600000009</v>
      </c>
      <c r="L5" s="105">
        <v>63551561.039999999</v>
      </c>
      <c r="M5" s="105">
        <v>45334641.879999995</v>
      </c>
      <c r="N5" s="105">
        <v>46731431.32</v>
      </c>
      <c r="O5" s="105">
        <v>50332750.470000006</v>
      </c>
      <c r="P5" s="105">
        <v>37544462.609999999</v>
      </c>
      <c r="Q5" s="105">
        <v>37907378.659999996</v>
      </c>
      <c r="R5" s="105">
        <v>84016217.289999992</v>
      </c>
      <c r="S5" s="105">
        <v>89766158.230000004</v>
      </c>
      <c r="T5" s="105">
        <v>29272464.309999999</v>
      </c>
      <c r="U5" s="105">
        <v>588839390.55000019</v>
      </c>
      <c r="V5" s="105">
        <v>195309639.55999997</v>
      </c>
      <c r="W5" s="105">
        <v>60018884.940000013</v>
      </c>
      <c r="X5" s="105">
        <v>79778977.209999964</v>
      </c>
      <c r="Y5" s="105">
        <v>44886805.470000006</v>
      </c>
      <c r="Z5" s="105">
        <v>75131641.659999996</v>
      </c>
      <c r="AA5" s="105">
        <v>28317376.150000002</v>
      </c>
      <c r="AB5" s="105">
        <v>161840514.65000004</v>
      </c>
      <c r="AC5" s="105">
        <v>90327066.030000016</v>
      </c>
      <c r="AD5" s="105">
        <v>44878546.090000004</v>
      </c>
      <c r="AE5" s="105">
        <v>102283697.43999997</v>
      </c>
      <c r="AF5" s="105">
        <v>49322157.800000004</v>
      </c>
      <c r="AG5" s="105">
        <v>124024659.64000008</v>
      </c>
      <c r="AH5" s="105">
        <v>63957580.469999999</v>
      </c>
      <c r="AI5" s="105">
        <v>73423703.979999989</v>
      </c>
      <c r="AJ5" s="105">
        <v>40108308.030000001</v>
      </c>
      <c r="AK5" s="105">
        <v>97089225.699999988</v>
      </c>
      <c r="AL5" s="105">
        <v>51500425.650000006</v>
      </c>
      <c r="AM5" s="105">
        <v>22520781.550000001</v>
      </c>
      <c r="AN5" s="105">
        <v>37913211.269999996</v>
      </c>
      <c r="AO5" s="105">
        <v>32255469.919999987</v>
      </c>
      <c r="AP5" s="105">
        <v>29454381.090000011</v>
      </c>
      <c r="AQ5" s="105">
        <v>20670061.719999999</v>
      </c>
      <c r="AR5" s="105">
        <v>25512467.23</v>
      </c>
      <c r="AS5" s="105">
        <v>229481190.49000004</v>
      </c>
      <c r="AT5" s="105">
        <v>23328991.240000002</v>
      </c>
      <c r="AU5" s="105">
        <v>19016403.329999998</v>
      </c>
      <c r="AV5" s="105">
        <v>30594052.540000003</v>
      </c>
      <c r="AW5" s="105">
        <v>51538343.759999983</v>
      </c>
      <c r="AX5" s="105">
        <v>59117651.130000018</v>
      </c>
      <c r="AY5" s="105">
        <v>23265897.029999997</v>
      </c>
      <c r="AZ5" s="105">
        <v>29196024.669999998</v>
      </c>
      <c r="BA5" s="105">
        <v>22325597.209999993</v>
      </c>
      <c r="BB5" s="105">
        <v>24796201.189999986</v>
      </c>
      <c r="BC5" s="105">
        <v>19821469.849999998</v>
      </c>
      <c r="BD5" s="105">
        <v>15218530.980000004</v>
      </c>
      <c r="BE5" s="105">
        <v>78378894.980000004</v>
      </c>
      <c r="BF5" s="105">
        <v>14515178.559999997</v>
      </c>
      <c r="BG5" s="105">
        <v>23547907.489999991</v>
      </c>
      <c r="BH5" s="105">
        <v>183667021.75999999</v>
      </c>
      <c r="BI5" s="105">
        <v>125743653.85000002</v>
      </c>
      <c r="BJ5" s="105">
        <v>58003089.99000001</v>
      </c>
      <c r="BK5" s="105">
        <v>23558653.120000001</v>
      </c>
      <c r="BL5" s="105">
        <v>69101963.989999995</v>
      </c>
      <c r="BM5" s="105">
        <v>57915492.580000006</v>
      </c>
      <c r="BN5" s="105">
        <v>27207958.710000008</v>
      </c>
      <c r="BO5" s="105">
        <v>2442441.09</v>
      </c>
      <c r="BP5" s="105">
        <v>1071791.8099999998</v>
      </c>
      <c r="BQ5" s="105">
        <v>293166675.0399999</v>
      </c>
      <c r="BR5" s="105">
        <v>55227206.829999998</v>
      </c>
      <c r="BS5" s="105">
        <v>63992216.129999995</v>
      </c>
      <c r="BT5" s="105">
        <v>73432898.210000008</v>
      </c>
      <c r="BU5" s="105">
        <v>50596415.409999996</v>
      </c>
      <c r="BV5" s="105">
        <v>68107211.210000008</v>
      </c>
      <c r="BW5" s="105">
        <v>13397610.730000004</v>
      </c>
      <c r="BX5" s="105">
        <v>34795443.289999984</v>
      </c>
      <c r="BY5" s="105">
        <v>65899855.340000033</v>
      </c>
      <c r="BZ5" s="105">
        <v>29610217.310000017</v>
      </c>
      <c r="CA5" s="105">
        <v>28975634.889999989</v>
      </c>
      <c r="CB5" s="105">
        <v>130578546.06000002</v>
      </c>
      <c r="CC5" s="105">
        <v>38832600.93</v>
      </c>
      <c r="CD5" s="105">
        <v>44277874.390000008</v>
      </c>
      <c r="CE5" s="105">
        <v>20798493.890000015</v>
      </c>
      <c r="CF5" s="105">
        <v>831085931.18000019</v>
      </c>
      <c r="CG5" s="105">
        <v>40999216.639999993</v>
      </c>
      <c r="CH5" s="105">
        <v>112141950.08000001</v>
      </c>
      <c r="CI5" s="105">
        <v>44613551.609999999</v>
      </c>
      <c r="CJ5" s="105">
        <v>59119153.289999984</v>
      </c>
      <c r="CK5" s="105">
        <v>43020568.589999989</v>
      </c>
      <c r="CL5" s="105">
        <v>56186022.589999996</v>
      </c>
      <c r="CM5" s="105">
        <v>64951176.260000005</v>
      </c>
      <c r="CN5" s="105">
        <v>24002255.029999997</v>
      </c>
      <c r="CO5" s="105">
        <v>72272802.510000005</v>
      </c>
      <c r="CP5" s="105">
        <v>43903671.95000001</v>
      </c>
      <c r="CQ5" s="105">
        <v>39989576.720000021</v>
      </c>
      <c r="CR5" s="105">
        <v>42272449.129999995</v>
      </c>
      <c r="CS5" s="105">
        <v>297345944.45000005</v>
      </c>
      <c r="CT5" s="105">
        <v>40909280.499999993</v>
      </c>
      <c r="CU5" s="105">
        <v>49132621.529999979</v>
      </c>
      <c r="CV5" s="105">
        <v>95739623.430000022</v>
      </c>
      <c r="CW5" s="105">
        <v>32485712.00999999</v>
      </c>
      <c r="CX5" s="105">
        <v>64436336.200000018</v>
      </c>
      <c r="CY5" s="105">
        <v>18775766.829999998</v>
      </c>
      <c r="CZ5" s="105">
        <v>24661066.330000002</v>
      </c>
      <c r="DA5" s="105">
        <v>136400719.18000001</v>
      </c>
      <c r="DB5" s="105">
        <v>132721370.43000007</v>
      </c>
      <c r="DC5" s="105">
        <v>34302281.829999998</v>
      </c>
      <c r="DD5" s="105">
        <v>39750809.919999994</v>
      </c>
      <c r="DE5" s="105">
        <v>71493285.080000013</v>
      </c>
      <c r="DF5" s="105">
        <v>79222227.599999979</v>
      </c>
      <c r="DG5" s="105">
        <v>73069834.860000014</v>
      </c>
      <c r="DH5" s="105">
        <v>53734311.990000002</v>
      </c>
      <c r="DI5" s="105">
        <v>43252481.970000006</v>
      </c>
      <c r="DJ5" s="105">
        <v>898767373.88</v>
      </c>
      <c r="DK5" s="105">
        <v>53770752.990000017</v>
      </c>
      <c r="DL5" s="105">
        <v>102091009.55</v>
      </c>
      <c r="DM5" s="105">
        <v>54343752.879999995</v>
      </c>
      <c r="DN5" s="105">
        <v>81381974.130000025</v>
      </c>
      <c r="DO5" s="105">
        <v>52836182.050000034</v>
      </c>
      <c r="DP5" s="105">
        <v>120495222.03000002</v>
      </c>
      <c r="DQ5" s="105">
        <v>61640670.790000029</v>
      </c>
      <c r="DR5" s="105">
        <v>115342640.48999995</v>
      </c>
      <c r="DS5" s="105">
        <v>395999880.69999999</v>
      </c>
      <c r="DT5" s="105">
        <v>75223281.730000004</v>
      </c>
      <c r="DU5" s="105">
        <v>180521847.11999997</v>
      </c>
      <c r="DV5" s="105">
        <v>237490606.99000001</v>
      </c>
      <c r="DW5" s="105">
        <v>62032193.939999998</v>
      </c>
      <c r="DX5" s="105">
        <v>95470212.010000005</v>
      </c>
      <c r="DY5" s="105">
        <v>83824671.289999992</v>
      </c>
      <c r="DZ5" s="105">
        <v>28350409.200000014</v>
      </c>
      <c r="EA5" s="105">
        <v>46208819.550000012</v>
      </c>
      <c r="EB5" s="105">
        <v>44646214.449999988</v>
      </c>
      <c r="EC5" s="105">
        <v>75614161.76000002</v>
      </c>
      <c r="ED5" s="105">
        <v>144517272.13000005</v>
      </c>
      <c r="EE5" s="105">
        <v>136071554.41000003</v>
      </c>
      <c r="EF5" s="105">
        <v>49369292.549999975</v>
      </c>
      <c r="EG5" s="105">
        <v>56411401.890000001</v>
      </c>
      <c r="EH5" s="105">
        <v>47183791.280000009</v>
      </c>
      <c r="EI5" s="105">
        <v>72014989.050000012</v>
      </c>
      <c r="EJ5" s="105">
        <v>82868948.220000044</v>
      </c>
      <c r="EK5" s="105">
        <v>27159595.27</v>
      </c>
      <c r="EL5" s="105">
        <v>56615309.370000027</v>
      </c>
      <c r="EM5" s="105">
        <v>459699202.81000012</v>
      </c>
      <c r="EN5" s="105">
        <v>44462172.960000008</v>
      </c>
      <c r="EO5" s="105">
        <v>50290520.790000007</v>
      </c>
      <c r="EP5" s="105">
        <v>48369106.550000004</v>
      </c>
      <c r="EQ5" s="105">
        <v>23126825.899999999</v>
      </c>
      <c r="ER5" s="105">
        <v>21755172.499999993</v>
      </c>
      <c r="ES5" s="105">
        <v>93865179.180000007</v>
      </c>
      <c r="ET5" s="105">
        <v>60987040.020000011</v>
      </c>
      <c r="EU5" s="105">
        <v>50123850.010000013</v>
      </c>
      <c r="EV5" s="105">
        <v>448920989.31999987</v>
      </c>
      <c r="EW5" s="105">
        <v>22668776.860000007</v>
      </c>
      <c r="EX5" s="105">
        <v>53336037.349999987</v>
      </c>
      <c r="EY5" s="105">
        <v>77125682.020000026</v>
      </c>
      <c r="EZ5" s="105">
        <v>87729777.399999991</v>
      </c>
      <c r="FA5" s="105">
        <v>82323198.410000011</v>
      </c>
      <c r="FB5" s="105">
        <v>64038083.420000002</v>
      </c>
      <c r="FC5" s="105">
        <v>42009230.440000005</v>
      </c>
      <c r="FD5" s="105">
        <v>39678326.030000009</v>
      </c>
      <c r="FE5" s="105">
        <v>47638271.999999993</v>
      </c>
      <c r="FF5" s="105">
        <v>37396656.170000002</v>
      </c>
      <c r="FG5" s="105">
        <v>27537491.48</v>
      </c>
      <c r="FH5" s="105">
        <v>157088588.74000001</v>
      </c>
      <c r="FI5" s="105">
        <v>27725206.920000002</v>
      </c>
      <c r="FJ5" s="105">
        <v>33294054.260000005</v>
      </c>
      <c r="FK5" s="105">
        <v>28010520.909999996</v>
      </c>
      <c r="FL5" s="105">
        <v>42034453.220000006</v>
      </c>
      <c r="FM5" s="105">
        <v>53314437.050000012</v>
      </c>
      <c r="FN5" s="105">
        <v>24476092.300000012</v>
      </c>
      <c r="FO5" s="105">
        <v>13513993.829999998</v>
      </c>
      <c r="FP5" s="105">
        <v>747453142.97999978</v>
      </c>
      <c r="FQ5" s="105">
        <v>28745878.339999989</v>
      </c>
      <c r="FR5" s="105">
        <v>61711181.37000002</v>
      </c>
      <c r="FS5" s="105">
        <v>67292140.469999984</v>
      </c>
      <c r="FT5" s="105">
        <v>78374374.449999973</v>
      </c>
      <c r="FU5" s="105">
        <v>44123289.979999989</v>
      </c>
      <c r="FV5" s="105">
        <v>84239923.160000041</v>
      </c>
      <c r="FW5" s="105">
        <v>61312077.970000029</v>
      </c>
      <c r="FX5" s="105">
        <v>67207548.839999989</v>
      </c>
      <c r="FY5" s="105">
        <v>49133776.610000007</v>
      </c>
      <c r="FZ5" s="105">
        <v>117855722.03999998</v>
      </c>
      <c r="GA5" s="105">
        <v>45855295.719999991</v>
      </c>
      <c r="GB5" s="105">
        <v>58386450.919999987</v>
      </c>
      <c r="GC5" s="105">
        <v>33107166.370000008</v>
      </c>
      <c r="GD5" s="105">
        <v>276894328.43000001</v>
      </c>
      <c r="GE5" s="105">
        <v>32535841.309999995</v>
      </c>
      <c r="GF5" s="105">
        <v>41110176.289999992</v>
      </c>
      <c r="GG5" s="105">
        <v>81240702.26000002</v>
      </c>
      <c r="GH5" s="105">
        <v>40690804.210000001</v>
      </c>
      <c r="GI5" s="105">
        <v>33913437.140000001</v>
      </c>
      <c r="GJ5" s="105">
        <v>33082788.32</v>
      </c>
      <c r="GK5" s="105">
        <v>74747084.269999981</v>
      </c>
      <c r="GL5" s="105">
        <v>33952750.269999981</v>
      </c>
      <c r="GM5" s="105">
        <v>19658611.129999995</v>
      </c>
      <c r="GN5" s="105">
        <v>17530342.210000005</v>
      </c>
      <c r="GO5" s="105">
        <v>11104247.120000001</v>
      </c>
      <c r="GP5" s="105">
        <v>127561354.47000003</v>
      </c>
      <c r="GQ5" s="105">
        <v>40072361.990000024</v>
      </c>
      <c r="GR5" s="105">
        <v>35449446.370000005</v>
      </c>
      <c r="GS5" s="105">
        <v>65860313.789999999</v>
      </c>
      <c r="GT5" s="105">
        <v>11277652.689999996</v>
      </c>
      <c r="GU5" s="105">
        <v>52298774.980000004</v>
      </c>
      <c r="GV5" s="105">
        <v>56748220.389999993</v>
      </c>
      <c r="GW5" s="105">
        <v>29097462.959999993</v>
      </c>
      <c r="GX5" s="105">
        <v>105199854.80000003</v>
      </c>
      <c r="GY5" s="105">
        <v>9695296.6800000016</v>
      </c>
      <c r="GZ5" s="105">
        <v>48490993.450000033</v>
      </c>
      <c r="HA5" s="105">
        <v>29915839.960000005</v>
      </c>
      <c r="HB5" s="105">
        <v>546379669.05000043</v>
      </c>
      <c r="HC5" s="105">
        <v>58579003.88000001</v>
      </c>
      <c r="HD5" s="105">
        <v>89361723.849999994</v>
      </c>
      <c r="HE5" s="105">
        <v>91437296.659999982</v>
      </c>
      <c r="HF5" s="105">
        <v>61996766.979999982</v>
      </c>
      <c r="HG5" s="105">
        <v>69576162.439999983</v>
      </c>
      <c r="HH5" s="105">
        <v>19814625.420000002</v>
      </c>
      <c r="HI5" s="105">
        <v>414955609.90000021</v>
      </c>
      <c r="HJ5" s="105">
        <v>107737762.22999999</v>
      </c>
      <c r="HK5" s="105">
        <v>80795908.000000015</v>
      </c>
      <c r="HL5" s="105">
        <v>44499330.720000021</v>
      </c>
      <c r="HM5" s="105">
        <v>36740417.49000001</v>
      </c>
      <c r="HN5" s="105">
        <v>45251105.690000005</v>
      </c>
      <c r="HO5" s="105">
        <v>56645498.260000005</v>
      </c>
      <c r="HP5" s="105">
        <v>32039364.09</v>
      </c>
      <c r="HQ5" s="105">
        <v>387576344.76000017</v>
      </c>
      <c r="HR5" s="105">
        <v>98523114.540000007</v>
      </c>
      <c r="HS5" s="105">
        <v>32192653.589999989</v>
      </c>
      <c r="HT5" s="105">
        <v>31982166.850000009</v>
      </c>
      <c r="HU5" s="105">
        <v>21549416.529999997</v>
      </c>
      <c r="HV5" s="105">
        <v>20244774.530000005</v>
      </c>
      <c r="HW5" s="105">
        <v>64289080.700000003</v>
      </c>
      <c r="HX5" s="105">
        <v>28900483.129999995</v>
      </c>
      <c r="HY5" s="105">
        <v>34747823.609999999</v>
      </c>
      <c r="HZ5" s="105">
        <v>31102859.820000004</v>
      </c>
      <c r="IA5" s="105">
        <v>29162673.180000011</v>
      </c>
      <c r="IB5" s="105">
        <v>62382294.989999987</v>
      </c>
      <c r="IC5" s="105">
        <v>14971504.109999994</v>
      </c>
      <c r="ID5" s="105">
        <v>38288105.109999999</v>
      </c>
      <c r="IE5" s="105">
        <v>11468755.390000001</v>
      </c>
      <c r="IF5" s="105">
        <v>13850020.310000006</v>
      </c>
      <c r="IG5" s="105">
        <v>260330010.47000006</v>
      </c>
      <c r="IH5" s="105">
        <v>76298043.620000005</v>
      </c>
      <c r="II5" s="105">
        <v>56613402.550000012</v>
      </c>
      <c r="IJ5" s="105">
        <v>78971544.209999979</v>
      </c>
      <c r="IK5" s="105">
        <v>98164515.699999988</v>
      </c>
      <c r="IL5" s="105">
        <v>32516993.050000001</v>
      </c>
      <c r="IM5" s="105">
        <v>37914986.450000003</v>
      </c>
      <c r="IN5" s="105">
        <v>27231204.800000001</v>
      </c>
      <c r="IO5" s="105">
        <v>30416955.140000004</v>
      </c>
      <c r="IP5" s="105">
        <v>36899155.109999992</v>
      </c>
      <c r="IQ5" s="105">
        <v>37661487.170000002</v>
      </c>
      <c r="IR5" s="105">
        <v>464104398.74000013</v>
      </c>
      <c r="IS5" s="105">
        <v>103456497.0400001</v>
      </c>
      <c r="IT5" s="105">
        <v>59345087.030000001</v>
      </c>
      <c r="IU5" s="105">
        <v>33064200.599999998</v>
      </c>
      <c r="IV5" s="105">
        <v>29540657.740000002</v>
      </c>
      <c r="IW5" s="105">
        <v>11160815.050000001</v>
      </c>
      <c r="IX5" s="105">
        <v>32432514.540000007</v>
      </c>
      <c r="IY5" s="105">
        <v>10561543.899999997</v>
      </c>
      <c r="IZ5" s="105">
        <v>13511886.299999999</v>
      </c>
      <c r="JA5" s="105">
        <v>22715215.350000009</v>
      </c>
      <c r="JB5" s="105">
        <v>47429383.589999996</v>
      </c>
      <c r="JC5" s="105">
        <v>23513997.400000006</v>
      </c>
      <c r="JD5" s="105">
        <v>40744187.23999998</v>
      </c>
      <c r="JE5" s="105">
        <v>69948876.139999986</v>
      </c>
      <c r="JF5" s="105">
        <v>32673289.059999995</v>
      </c>
      <c r="JG5" s="105">
        <v>33614205.559999995</v>
      </c>
      <c r="JH5" s="105">
        <v>13053232.720000001</v>
      </c>
      <c r="JI5" s="105">
        <v>15729021.759999998</v>
      </c>
      <c r="JJ5" s="105">
        <v>91042897.569999918</v>
      </c>
      <c r="JK5" s="105">
        <v>21251099.110000007</v>
      </c>
      <c r="JL5" s="105">
        <v>26499456.100000009</v>
      </c>
      <c r="JM5" s="105">
        <v>37783674.539999992</v>
      </c>
      <c r="JN5" s="105">
        <v>25350388.879999992</v>
      </c>
      <c r="JO5" s="105">
        <v>45474621.490000002</v>
      </c>
      <c r="JP5" s="105">
        <v>19154731.990000006</v>
      </c>
      <c r="JQ5" s="105">
        <v>366857878.47999996</v>
      </c>
      <c r="JR5" s="105">
        <v>142250523.51000005</v>
      </c>
      <c r="JS5" s="105">
        <v>41276211.090000004</v>
      </c>
      <c r="JT5" s="105">
        <v>12428186.309999995</v>
      </c>
      <c r="JU5" s="105">
        <v>60276764.280000016</v>
      </c>
      <c r="JV5" s="105">
        <v>13692093.1</v>
      </c>
      <c r="JW5" s="105">
        <v>83166097.200000003</v>
      </c>
      <c r="JX5" s="105">
        <v>44030282.63000001</v>
      </c>
      <c r="JY5" s="105">
        <v>20812296.220000003</v>
      </c>
      <c r="JZ5" s="105">
        <v>38491293.499999993</v>
      </c>
      <c r="KA5" s="105">
        <v>48528815.380000003</v>
      </c>
      <c r="KB5" s="105">
        <v>39565927.93</v>
      </c>
      <c r="KC5" s="105">
        <v>42657538.789999992</v>
      </c>
      <c r="KD5" s="105">
        <v>11342310.459999997</v>
      </c>
      <c r="KE5" s="105">
        <v>36679943.200000003</v>
      </c>
      <c r="KF5" s="105">
        <v>669775084.82999969</v>
      </c>
      <c r="KG5" s="105">
        <v>0</v>
      </c>
      <c r="KH5" s="105">
        <v>34271698.139999993</v>
      </c>
      <c r="KI5" s="105">
        <v>37926732.129999988</v>
      </c>
      <c r="KJ5" s="105">
        <v>45961584.790000014</v>
      </c>
      <c r="KK5" s="105">
        <v>55610796</v>
      </c>
      <c r="KL5" s="105">
        <v>179521996.12000003</v>
      </c>
      <c r="KM5" s="105">
        <v>27226519.370000001</v>
      </c>
      <c r="KN5" s="105">
        <v>18006675.139999986</v>
      </c>
      <c r="KO5" s="105">
        <v>129207245.36999997</v>
      </c>
      <c r="KP5" s="105">
        <v>41809272.689999998</v>
      </c>
      <c r="KQ5" s="105">
        <v>53369322.250000015</v>
      </c>
      <c r="KR5" s="105">
        <v>112836967.82999998</v>
      </c>
      <c r="KS5" s="105">
        <v>37383099.109999985</v>
      </c>
      <c r="KT5" s="105">
        <v>57772372.04999999</v>
      </c>
      <c r="KU5" s="105">
        <v>227968217.88</v>
      </c>
      <c r="KV5" s="105">
        <v>55026576.25</v>
      </c>
      <c r="KW5" s="105">
        <v>161334771.06000003</v>
      </c>
      <c r="KX5" s="105">
        <v>29301426.36999999</v>
      </c>
      <c r="KY5" s="105">
        <v>22804634.189999998</v>
      </c>
      <c r="KZ5" s="105">
        <v>69052576.429999962</v>
      </c>
      <c r="LA5" s="105">
        <v>69380536.879999995</v>
      </c>
      <c r="LB5" s="105">
        <v>38182450.299999997</v>
      </c>
      <c r="LC5" s="105">
        <v>57340868.640000001</v>
      </c>
      <c r="LD5" s="105">
        <v>30378913.780000009</v>
      </c>
      <c r="LE5" s="105">
        <v>675838903.69000018</v>
      </c>
      <c r="LF5" s="105">
        <v>96535770.939999953</v>
      </c>
      <c r="LG5" s="105">
        <v>106729129.02999997</v>
      </c>
      <c r="LH5" s="105">
        <v>115390993.88999996</v>
      </c>
      <c r="LI5" s="105">
        <v>28435908.379999984</v>
      </c>
      <c r="LJ5" s="105">
        <v>37312914.659999982</v>
      </c>
      <c r="LK5" s="105">
        <v>22160211.709999997</v>
      </c>
      <c r="LL5" s="105">
        <v>48887995.029999986</v>
      </c>
      <c r="LM5" s="105">
        <v>21968028.679999992</v>
      </c>
      <c r="LN5" s="105">
        <v>70613020.210000008</v>
      </c>
      <c r="LO5" s="105">
        <v>29402327.649999999</v>
      </c>
      <c r="LP5" s="105">
        <v>158435511.98999995</v>
      </c>
      <c r="LQ5" s="105">
        <v>13272215.329999998</v>
      </c>
      <c r="LR5" s="105">
        <v>25790263.420000002</v>
      </c>
      <c r="LS5" s="105">
        <v>328172744.19999993</v>
      </c>
      <c r="LT5" s="105">
        <v>220925878.07000008</v>
      </c>
      <c r="LU5" s="105">
        <v>458457172.06999981</v>
      </c>
      <c r="LV5" s="105">
        <v>163294206.86999995</v>
      </c>
      <c r="LW5" s="105">
        <v>72767659.659999967</v>
      </c>
      <c r="LX5" s="105">
        <v>77195668.420000017</v>
      </c>
      <c r="LY5" s="105">
        <v>49805256.879999995</v>
      </c>
      <c r="LZ5" s="105">
        <v>41780346.61999999</v>
      </c>
      <c r="MA5" s="105">
        <v>40319313.779999964</v>
      </c>
      <c r="MB5" s="105">
        <v>40934021.139999971</v>
      </c>
      <c r="MC5" s="105">
        <v>100158158.25000003</v>
      </c>
      <c r="MD5" s="105">
        <v>45116398.020000003</v>
      </c>
      <c r="ME5" s="105">
        <v>489302187.30000013</v>
      </c>
      <c r="MF5" s="105">
        <v>52009184.079999998</v>
      </c>
      <c r="MG5" s="105">
        <v>35805863.609999992</v>
      </c>
      <c r="MH5" s="105">
        <v>35534133.25</v>
      </c>
      <c r="MI5" s="105">
        <v>35124387.809999995</v>
      </c>
      <c r="MJ5" s="105">
        <v>48344363.919999994</v>
      </c>
      <c r="MK5" s="105">
        <v>36769570.829999998</v>
      </c>
      <c r="ML5" s="105">
        <v>36036144.95000001</v>
      </c>
      <c r="MM5" s="105">
        <v>62098750.140000001</v>
      </c>
      <c r="MN5" s="105">
        <v>48539323.030000009</v>
      </c>
      <c r="MO5" s="105">
        <v>41748026.00999999</v>
      </c>
      <c r="MP5" s="105">
        <v>32832380.210000005</v>
      </c>
      <c r="MQ5" s="105">
        <v>283587410.63999999</v>
      </c>
      <c r="MR5" s="105">
        <v>59366740.970000006</v>
      </c>
      <c r="MS5" s="105">
        <v>47765843.57</v>
      </c>
      <c r="MT5" s="105">
        <v>78178585.969999999</v>
      </c>
      <c r="MU5" s="105">
        <v>69492676.909999982</v>
      </c>
      <c r="MV5" s="105">
        <v>41421273.889999986</v>
      </c>
      <c r="MW5" s="105">
        <v>80162481.520299971</v>
      </c>
      <c r="MX5" s="105">
        <v>77323733.619999975</v>
      </c>
      <c r="MY5" s="105">
        <v>40207790.970000014</v>
      </c>
      <c r="MZ5" s="105">
        <v>22252589.5</v>
      </c>
      <c r="NA5" s="105">
        <v>29986594.13000001</v>
      </c>
      <c r="NB5" s="105">
        <v>753607748.06999969</v>
      </c>
      <c r="NC5" s="105">
        <v>106801587.88999999</v>
      </c>
      <c r="ND5" s="105">
        <v>27216817.590000007</v>
      </c>
      <c r="NE5" s="105">
        <v>339156614.60000008</v>
      </c>
      <c r="NF5" s="105">
        <v>28319266.510000005</v>
      </c>
      <c r="NG5" s="105">
        <v>75003340.640000001</v>
      </c>
      <c r="NH5" s="105">
        <v>120808472.97000001</v>
      </c>
      <c r="NI5" s="105">
        <v>174254890.47000003</v>
      </c>
      <c r="NJ5" s="105">
        <v>15609999.580000004</v>
      </c>
      <c r="NK5" s="105">
        <v>76300633.200000003</v>
      </c>
      <c r="NL5" s="105">
        <v>54325821.500000007</v>
      </c>
      <c r="NM5" s="105">
        <v>45062326.359999999</v>
      </c>
      <c r="NN5" s="105">
        <v>121439387.38000005</v>
      </c>
      <c r="NO5" s="105">
        <v>18526149.350000005</v>
      </c>
      <c r="NP5" s="105">
        <v>33002751.84</v>
      </c>
      <c r="NQ5" s="105">
        <v>35998046.470000006</v>
      </c>
      <c r="NR5" s="105">
        <v>22089254.660000008</v>
      </c>
      <c r="NS5" s="105">
        <v>9507509.2400000002</v>
      </c>
      <c r="NT5" s="105">
        <v>19674941.569999997</v>
      </c>
      <c r="NU5" s="105">
        <v>204628768.90039989</v>
      </c>
      <c r="NV5" s="105">
        <v>190381104.44999999</v>
      </c>
      <c r="NW5" s="105">
        <v>46503460.639999993</v>
      </c>
      <c r="NX5" s="105">
        <v>33731006.389999993</v>
      </c>
      <c r="NY5" s="105">
        <v>44973269.500000015</v>
      </c>
      <c r="NZ5" s="105">
        <v>49103625.809999995</v>
      </c>
      <c r="OA5" s="105">
        <v>24069001.780000001</v>
      </c>
      <c r="OB5" s="105">
        <v>330003799.91000015</v>
      </c>
      <c r="OC5" s="105">
        <v>81857505.900000021</v>
      </c>
      <c r="OD5" s="105">
        <v>54497719.869999953</v>
      </c>
      <c r="OE5" s="105">
        <v>141641568.44</v>
      </c>
      <c r="OF5" s="105">
        <v>40885291.109999999</v>
      </c>
      <c r="OG5" s="105">
        <v>58483920.700000003</v>
      </c>
      <c r="OH5" s="105">
        <v>55674270.240000002</v>
      </c>
      <c r="OI5" s="105">
        <v>30411349.330000002</v>
      </c>
      <c r="OJ5" s="105">
        <v>43515713.769999988</v>
      </c>
      <c r="OK5" s="105">
        <v>648055592.0999999</v>
      </c>
      <c r="OL5" s="105">
        <v>98726984.190000072</v>
      </c>
      <c r="OM5" s="105">
        <v>369791821.50999993</v>
      </c>
      <c r="ON5" s="105">
        <v>89703570.340000004</v>
      </c>
      <c r="OO5" s="105">
        <v>80298413.530000001</v>
      </c>
      <c r="OP5" s="105">
        <v>37207696.349999987</v>
      </c>
      <c r="OQ5" s="105">
        <v>326806581.64999998</v>
      </c>
      <c r="OR5" s="105">
        <v>43645204.259999998</v>
      </c>
      <c r="OS5" s="105">
        <v>43109092.289999984</v>
      </c>
      <c r="OT5" s="105">
        <v>71170478.939999998</v>
      </c>
      <c r="OU5" s="105">
        <v>44938830.650000006</v>
      </c>
      <c r="OV5" s="105">
        <v>111646403.11999999</v>
      </c>
      <c r="OW5" s="105">
        <v>51160112.879999995</v>
      </c>
      <c r="OX5" s="105">
        <v>36947888.729999989</v>
      </c>
      <c r="OY5" s="105">
        <v>30453949.750000007</v>
      </c>
      <c r="OZ5" s="105">
        <v>490418318.50999999</v>
      </c>
      <c r="PA5" s="105">
        <v>37383689.630000003</v>
      </c>
      <c r="PB5" s="105">
        <v>64707921.810000002</v>
      </c>
      <c r="PC5" s="105">
        <v>16010549.220000001</v>
      </c>
      <c r="PD5" s="105">
        <v>53985938.669999994</v>
      </c>
      <c r="PE5" s="105">
        <v>108390201.29999997</v>
      </c>
      <c r="PF5" s="105">
        <v>44550700.169999987</v>
      </c>
      <c r="PG5" s="105">
        <v>26804239.490000006</v>
      </c>
      <c r="PH5" s="105">
        <v>63753047.909999996</v>
      </c>
      <c r="PI5" s="105">
        <v>55822248.36999999</v>
      </c>
      <c r="PJ5" s="105">
        <v>75191802.840000018</v>
      </c>
      <c r="PK5" s="105">
        <v>70059997.089999989</v>
      </c>
      <c r="PL5" s="105">
        <v>25224193.229999997</v>
      </c>
      <c r="PM5" s="105">
        <v>116282581.32000001</v>
      </c>
      <c r="PN5" s="105">
        <v>32610189.530000001</v>
      </c>
      <c r="PO5" s="105">
        <v>21105296.57</v>
      </c>
      <c r="PP5" s="105">
        <v>13962656.450000001</v>
      </c>
      <c r="PQ5" s="105">
        <v>21919615.670000002</v>
      </c>
      <c r="PR5" s="105">
        <v>1049014987.3499992</v>
      </c>
      <c r="PS5" s="105">
        <v>45335673.219999999</v>
      </c>
      <c r="PT5" s="105">
        <v>34405817.929999992</v>
      </c>
      <c r="PU5" s="105">
        <v>81551524.859999999</v>
      </c>
      <c r="PV5" s="105">
        <v>299629303.96000004</v>
      </c>
      <c r="PW5" s="105">
        <v>68116182.620000005</v>
      </c>
      <c r="PX5" s="105">
        <v>86401663.000000045</v>
      </c>
      <c r="PY5" s="105">
        <v>37010745.480000004</v>
      </c>
      <c r="PZ5" s="105">
        <v>78906375.720000029</v>
      </c>
      <c r="QA5" s="105">
        <v>26360004.889999997</v>
      </c>
      <c r="QB5" s="105">
        <v>69281783.030000031</v>
      </c>
      <c r="QC5" s="105">
        <v>33452024.710000016</v>
      </c>
      <c r="QD5" s="105">
        <v>44074528.830000013</v>
      </c>
      <c r="QE5" s="105">
        <v>55096722.369999975</v>
      </c>
      <c r="QF5" s="105">
        <v>57800880.360000014</v>
      </c>
      <c r="QG5" s="105">
        <v>68167378.769999981</v>
      </c>
      <c r="QH5" s="105">
        <v>32547079.940000009</v>
      </c>
      <c r="QI5" s="105">
        <v>40547384.49000001</v>
      </c>
      <c r="QJ5" s="105">
        <v>29356047.580000002</v>
      </c>
      <c r="QK5" s="105">
        <v>104295458.47</v>
      </c>
      <c r="QL5" s="105">
        <v>85256161.289999992</v>
      </c>
      <c r="QM5" s="105">
        <v>33375280.260000009</v>
      </c>
      <c r="QN5" s="105">
        <v>17711926.829999994</v>
      </c>
      <c r="QO5" s="105">
        <v>15869374.66</v>
      </c>
      <c r="QP5" s="105">
        <v>26229836.350000001</v>
      </c>
      <c r="QQ5" s="105">
        <v>28290972.169999998</v>
      </c>
      <c r="QR5" s="105">
        <v>650633016.04999995</v>
      </c>
      <c r="QS5" s="105">
        <v>30437512.660000011</v>
      </c>
      <c r="QT5" s="105">
        <v>92784036.980000004</v>
      </c>
      <c r="QU5" s="105">
        <v>52063071.150000013</v>
      </c>
      <c r="QV5" s="105">
        <v>49528425.420000017</v>
      </c>
      <c r="QW5" s="105">
        <v>115933076.52000003</v>
      </c>
      <c r="QX5" s="105">
        <v>41395362.299999997</v>
      </c>
      <c r="QY5" s="105">
        <v>62040602.129999988</v>
      </c>
      <c r="QZ5" s="105">
        <v>95735707.319999993</v>
      </c>
      <c r="RA5" s="105">
        <v>33031739.77</v>
      </c>
      <c r="RB5" s="105">
        <v>39031071.269999996</v>
      </c>
      <c r="RC5" s="105">
        <v>26706533.349999998</v>
      </c>
      <c r="RD5" s="105">
        <v>21084251.059999999</v>
      </c>
      <c r="RE5" s="105">
        <v>583899077.23000002</v>
      </c>
      <c r="RF5" s="105">
        <v>106055529.60000001</v>
      </c>
      <c r="RG5" s="105">
        <v>45200135.270000026</v>
      </c>
      <c r="RH5" s="105">
        <v>92276849.679999977</v>
      </c>
      <c r="RI5" s="105">
        <v>60709475.600000016</v>
      </c>
      <c r="RJ5" s="105">
        <v>65421827.989999987</v>
      </c>
      <c r="RK5" s="105">
        <v>113932564.45000003</v>
      </c>
      <c r="RL5" s="105">
        <v>51605185.490000017</v>
      </c>
      <c r="RM5" s="105">
        <v>49624368.159999996</v>
      </c>
      <c r="RN5" s="105">
        <v>110060663.47999994</v>
      </c>
      <c r="RO5" s="105">
        <v>123591319.52</v>
      </c>
      <c r="RP5" s="105">
        <v>20665682.890000004</v>
      </c>
      <c r="RQ5" s="105">
        <v>28495678.139999989</v>
      </c>
      <c r="RR5" s="105">
        <v>50672760.280000016</v>
      </c>
      <c r="RS5" s="105">
        <v>28918321.16</v>
      </c>
      <c r="RT5" s="105">
        <v>33233874.889999993</v>
      </c>
      <c r="RU5" s="105">
        <v>44024862.729999989</v>
      </c>
      <c r="RV5" s="105">
        <v>30665662.370000005</v>
      </c>
      <c r="RW5" s="105">
        <v>21695551.990000002</v>
      </c>
      <c r="RX5" s="105">
        <v>23816884.370000001</v>
      </c>
      <c r="RY5" s="105">
        <v>298111663.81999987</v>
      </c>
      <c r="RZ5" s="105">
        <v>41285281.629999995</v>
      </c>
      <c r="SA5" s="105">
        <v>39543945.919999994</v>
      </c>
      <c r="SB5" s="105">
        <v>26231973.180000011</v>
      </c>
      <c r="SC5" s="105">
        <v>29231961.289999999</v>
      </c>
      <c r="SD5" s="105">
        <v>32668570.490000002</v>
      </c>
      <c r="SE5" s="105">
        <v>47145311.729999989</v>
      </c>
      <c r="SF5" s="105">
        <v>64247512.93999999</v>
      </c>
      <c r="SG5" s="105">
        <v>42180637.559999995</v>
      </c>
      <c r="SH5" s="105">
        <v>49295126.710000031</v>
      </c>
      <c r="SI5" s="105">
        <v>70453477.280000016</v>
      </c>
      <c r="SJ5" s="105">
        <v>20866398.920000006</v>
      </c>
      <c r="SK5" s="105">
        <v>203778211.50999999</v>
      </c>
      <c r="SL5" s="105">
        <v>54010477.989999995</v>
      </c>
      <c r="SM5" s="105">
        <v>67216260.270000011</v>
      </c>
      <c r="SN5" s="105">
        <v>99569208.619999975</v>
      </c>
      <c r="SO5" s="105">
        <v>45047296.759999998</v>
      </c>
      <c r="SP5" s="105">
        <v>53596968.479999982</v>
      </c>
      <c r="SQ5" s="105">
        <v>40295427.310000002</v>
      </c>
      <c r="SR5" s="105">
        <v>28556502.909999996</v>
      </c>
      <c r="SS5" s="105">
        <v>352147562.99000019</v>
      </c>
      <c r="ST5" s="105">
        <v>34718009.260000005</v>
      </c>
      <c r="SU5" s="105">
        <v>47535056.409999982</v>
      </c>
      <c r="SV5" s="105">
        <v>61256404.859999985</v>
      </c>
      <c r="SW5" s="105">
        <v>21482710.490000002</v>
      </c>
      <c r="SX5" s="105">
        <v>28606808.210000001</v>
      </c>
      <c r="SY5" s="105">
        <v>39842464.459999993</v>
      </c>
      <c r="SZ5" s="105">
        <v>100957853.96999998</v>
      </c>
      <c r="TA5" s="105">
        <v>33533745.189999983</v>
      </c>
      <c r="TB5" s="105">
        <v>36304567.380000003</v>
      </c>
      <c r="TC5" s="105">
        <v>61924740.399999991</v>
      </c>
      <c r="TD5" s="105">
        <v>72320580.13000001</v>
      </c>
      <c r="TE5" s="105">
        <v>45662941.249999985</v>
      </c>
      <c r="TF5" s="105">
        <v>32285093.449999999</v>
      </c>
      <c r="TG5" s="105">
        <v>702189629.5</v>
      </c>
      <c r="TH5" s="105">
        <v>46852426.340000004</v>
      </c>
      <c r="TI5" s="105">
        <v>29674632.579999998</v>
      </c>
      <c r="TJ5" s="105">
        <v>71229021.979999989</v>
      </c>
      <c r="TK5" s="105">
        <v>62852375.370000005</v>
      </c>
      <c r="TL5" s="105">
        <v>43797381.919999979</v>
      </c>
      <c r="TM5" s="105">
        <v>19246647.219999995</v>
      </c>
      <c r="TN5" s="105">
        <v>168344340.27000004</v>
      </c>
      <c r="TO5" s="105">
        <v>41101163.960000001</v>
      </c>
      <c r="TP5" s="105">
        <v>74482397.200000003</v>
      </c>
      <c r="TQ5" s="105">
        <v>73724421.079999998</v>
      </c>
      <c r="TR5" s="105">
        <v>39880550.239999995</v>
      </c>
      <c r="TS5" s="105">
        <v>27674852.300000004</v>
      </c>
      <c r="TT5" s="105">
        <v>30877599.789999992</v>
      </c>
      <c r="TU5" s="105">
        <v>40718785.589999996</v>
      </c>
      <c r="TV5" s="105">
        <v>38477245.709999993</v>
      </c>
      <c r="TW5" s="105">
        <v>210006743.01999998</v>
      </c>
      <c r="TX5" s="105">
        <v>46043114.219999999</v>
      </c>
      <c r="TY5" s="105">
        <v>247211984.27000004</v>
      </c>
      <c r="TZ5" s="105">
        <v>89926728.309999973</v>
      </c>
      <c r="UA5" s="105">
        <v>26052728.359999992</v>
      </c>
      <c r="UB5" s="105">
        <v>35548130.840000011</v>
      </c>
      <c r="UC5" s="105">
        <v>210473746.45000005</v>
      </c>
      <c r="UD5" s="105">
        <v>22253204.830000006</v>
      </c>
      <c r="UE5" s="105">
        <v>19645733.989999998</v>
      </c>
      <c r="UF5" s="105">
        <v>44965546.549999997</v>
      </c>
      <c r="UG5" s="105">
        <v>32368625.109999996</v>
      </c>
      <c r="UH5" s="105">
        <v>245794502.92999998</v>
      </c>
      <c r="UI5" s="105">
        <v>83695477.680000007</v>
      </c>
      <c r="UJ5" s="105">
        <v>56606053.749999993</v>
      </c>
      <c r="UK5" s="105">
        <v>100679034.57000002</v>
      </c>
      <c r="UL5" s="105">
        <v>66359689.81000004</v>
      </c>
      <c r="UM5" s="105">
        <v>49651886.770000011</v>
      </c>
      <c r="UN5" s="105">
        <v>1148719164.9400001</v>
      </c>
      <c r="UO5" s="105">
        <v>65254778.820000023</v>
      </c>
      <c r="UP5" s="105">
        <v>61541119.139999986</v>
      </c>
      <c r="UQ5" s="105">
        <v>177649659.07000002</v>
      </c>
      <c r="UR5" s="105">
        <v>11735753.41</v>
      </c>
      <c r="US5" s="105">
        <v>48478676.589999996</v>
      </c>
      <c r="UT5" s="105">
        <v>125316490.94999997</v>
      </c>
      <c r="UU5" s="105">
        <v>35374649.510000005</v>
      </c>
      <c r="UV5" s="105">
        <v>42285557.459999986</v>
      </c>
      <c r="UW5" s="105">
        <v>51392045.960000001</v>
      </c>
      <c r="UX5" s="105">
        <v>61362763.160000019</v>
      </c>
      <c r="UY5" s="105">
        <v>126642499.59000005</v>
      </c>
      <c r="UZ5" s="105">
        <v>75962921.930000022</v>
      </c>
      <c r="VA5" s="105">
        <v>128975645.34000005</v>
      </c>
      <c r="VB5" s="105">
        <v>34197958.640000008</v>
      </c>
      <c r="VC5" s="105">
        <v>26786554.830000009</v>
      </c>
      <c r="VD5" s="105">
        <v>35029315.650000006</v>
      </c>
      <c r="VE5" s="105">
        <v>30303115.88000001</v>
      </c>
      <c r="VF5" s="105">
        <v>169136824.95000002</v>
      </c>
      <c r="VG5" s="105">
        <v>24944269.320000008</v>
      </c>
      <c r="VH5" s="105">
        <v>29894471.590000004</v>
      </c>
      <c r="VI5" s="105">
        <v>25795718.480000004</v>
      </c>
      <c r="VJ5" s="105">
        <v>566231106.96999991</v>
      </c>
      <c r="VK5" s="105">
        <v>46203754.310000002</v>
      </c>
      <c r="VL5" s="105">
        <v>46481226.740000017</v>
      </c>
      <c r="VM5" s="105">
        <v>107370333.27999996</v>
      </c>
      <c r="VN5" s="105">
        <v>111826017.67</v>
      </c>
      <c r="VO5" s="105">
        <v>74143893.289999977</v>
      </c>
      <c r="VP5" s="105">
        <v>58044777.209999993</v>
      </c>
      <c r="VQ5" s="105">
        <v>46399852.449999973</v>
      </c>
      <c r="VR5" s="105">
        <v>51048031.430000007</v>
      </c>
      <c r="VS5" s="105">
        <v>185996707.43000004</v>
      </c>
      <c r="VT5" s="105">
        <v>46849780.139999993</v>
      </c>
      <c r="VU5" s="105">
        <v>85010397.439999998</v>
      </c>
      <c r="VV5" s="105">
        <v>62873046.210000001</v>
      </c>
      <c r="VW5" s="105">
        <v>41421785.630000003</v>
      </c>
      <c r="VX5" s="105">
        <v>33759005.740000002</v>
      </c>
      <c r="VY5" s="105">
        <v>1488772082.4699998</v>
      </c>
      <c r="VZ5" s="105">
        <v>87372923.670000002</v>
      </c>
      <c r="WA5" s="105">
        <v>67092964.590000004</v>
      </c>
      <c r="WB5" s="105">
        <v>63447209.240000002</v>
      </c>
      <c r="WC5" s="105">
        <v>44637729.390000001</v>
      </c>
      <c r="WD5" s="105">
        <v>57887229.939999975</v>
      </c>
      <c r="WE5" s="105">
        <v>69507055.849999964</v>
      </c>
      <c r="WF5" s="105">
        <v>114785081.84999998</v>
      </c>
      <c r="WG5" s="105">
        <v>56896238.68999999</v>
      </c>
      <c r="WH5" s="105">
        <v>83737896.950000003</v>
      </c>
      <c r="WI5" s="105">
        <v>41906830.679999992</v>
      </c>
      <c r="WJ5" s="105">
        <v>133795238.71000005</v>
      </c>
      <c r="WK5" s="105">
        <v>73339969.730000019</v>
      </c>
      <c r="WL5" s="105">
        <v>84847295.090000004</v>
      </c>
      <c r="WM5" s="105">
        <v>184049387.62000003</v>
      </c>
      <c r="WN5" s="105">
        <v>77484750.810000002</v>
      </c>
      <c r="WO5" s="105">
        <v>81229490.579999968</v>
      </c>
      <c r="WP5" s="105">
        <v>55289417.449999981</v>
      </c>
      <c r="WQ5" s="105">
        <v>39475265.279999994</v>
      </c>
      <c r="WR5" s="105">
        <v>124693478.99000001</v>
      </c>
      <c r="WS5" s="105">
        <v>289267977.92000002</v>
      </c>
      <c r="WT5" s="105">
        <v>55286291.75</v>
      </c>
      <c r="WU5" s="105">
        <v>36433874.600000001</v>
      </c>
      <c r="WV5" s="105">
        <v>40413040.019999996</v>
      </c>
      <c r="WW5" s="105">
        <v>47386415.029999971</v>
      </c>
      <c r="WX5" s="105">
        <v>42699122.849999987</v>
      </c>
      <c r="WY5" s="105">
        <v>36447020.400000006</v>
      </c>
      <c r="WZ5" s="105">
        <v>45546950.169999987</v>
      </c>
      <c r="XA5" s="105">
        <v>209284377.19000003</v>
      </c>
      <c r="XB5" s="105">
        <v>30100640.500000011</v>
      </c>
      <c r="XC5" s="105">
        <v>33141153.210000001</v>
      </c>
      <c r="XD5" s="105">
        <v>32066995.680000003</v>
      </c>
      <c r="XE5" s="105">
        <v>37805581.519999996</v>
      </c>
      <c r="XF5" s="105">
        <v>711629272.00000012</v>
      </c>
      <c r="XG5" s="105">
        <v>74958763.969999999</v>
      </c>
      <c r="XH5" s="105">
        <v>90438684.459999993</v>
      </c>
      <c r="XI5" s="105">
        <v>286850655.92000014</v>
      </c>
      <c r="XJ5" s="105">
        <v>75778299.080000028</v>
      </c>
      <c r="XK5" s="105">
        <v>95504179.439999998</v>
      </c>
      <c r="XL5" s="105">
        <v>133136468.58000006</v>
      </c>
      <c r="XM5" s="105">
        <v>81513372.440000027</v>
      </c>
      <c r="XN5" s="105">
        <v>51262405.240000017</v>
      </c>
      <c r="XO5" s="105">
        <v>133138095.34000003</v>
      </c>
      <c r="XP5" s="105">
        <v>115144077.86000004</v>
      </c>
      <c r="XQ5" s="105">
        <v>48956090.619999997</v>
      </c>
      <c r="XR5" s="105">
        <v>32806985.150000002</v>
      </c>
      <c r="XS5" s="105">
        <v>58727469.430000015</v>
      </c>
      <c r="XT5" s="105">
        <v>55003382.81000001</v>
      </c>
      <c r="XU5" s="105">
        <v>41313053.620000005</v>
      </c>
      <c r="XV5" s="105">
        <v>41512376.620000005</v>
      </c>
      <c r="XW5" s="105">
        <v>47169523.920000009</v>
      </c>
      <c r="XX5" s="105">
        <v>40484727.359999999</v>
      </c>
      <c r="XY5" s="105">
        <v>44693951.960000001</v>
      </c>
      <c r="XZ5" s="105">
        <v>44010479.850000001</v>
      </c>
      <c r="YA5" s="105">
        <v>52848388.410000011</v>
      </c>
      <c r="YB5" s="105">
        <v>53067817.579999998</v>
      </c>
      <c r="YC5" s="105">
        <v>794534834.8499999</v>
      </c>
      <c r="YD5" s="105">
        <v>64653671.460000001</v>
      </c>
      <c r="YE5" s="105">
        <v>138877017.18000001</v>
      </c>
      <c r="YF5" s="105">
        <v>55106972.890000001</v>
      </c>
      <c r="YG5" s="105">
        <v>270876619.16000009</v>
      </c>
      <c r="YH5" s="105">
        <v>66435292.030000016</v>
      </c>
      <c r="YI5" s="105">
        <v>114955112.56999996</v>
      </c>
      <c r="YJ5" s="105">
        <v>48506281.919999994</v>
      </c>
      <c r="YK5" s="105">
        <v>199647137.46999997</v>
      </c>
      <c r="YL5" s="105">
        <v>154361623.44000003</v>
      </c>
      <c r="YM5" s="105">
        <v>95857291.730000004</v>
      </c>
      <c r="YN5" s="105">
        <v>54349148.609999999</v>
      </c>
      <c r="YO5" s="105">
        <v>48092464.169999987</v>
      </c>
      <c r="YP5" s="105">
        <v>52356159.31000001</v>
      </c>
      <c r="YQ5" s="105">
        <v>48255982.259999998</v>
      </c>
      <c r="YR5" s="105">
        <v>62240233.360000007</v>
      </c>
      <c r="YS5" s="105">
        <v>50631123.130000003</v>
      </c>
      <c r="YT5" s="105">
        <v>208330099.70999998</v>
      </c>
      <c r="YU5" s="105">
        <v>40198596.329999983</v>
      </c>
      <c r="YV5" s="105">
        <v>42463639.740000002</v>
      </c>
      <c r="YW5" s="105">
        <v>45576942.710000008</v>
      </c>
      <c r="YX5" s="105">
        <v>30521021.359999992</v>
      </c>
      <c r="YY5" s="105">
        <v>24213778.919999998</v>
      </c>
      <c r="YZ5" s="105">
        <v>33456709.250000004</v>
      </c>
      <c r="ZA5" s="105">
        <v>273367406.69000006</v>
      </c>
      <c r="ZB5" s="105">
        <v>25199087.630000006</v>
      </c>
      <c r="ZC5" s="105">
        <v>44091530.510000005</v>
      </c>
      <c r="ZD5" s="105">
        <v>47705646.089999974</v>
      </c>
      <c r="ZE5" s="105">
        <v>31280898.819999989</v>
      </c>
      <c r="ZF5" s="105">
        <v>40528539.769999996</v>
      </c>
      <c r="ZG5" s="105">
        <v>22826191.989999998</v>
      </c>
      <c r="ZH5" s="105">
        <v>24939056.089999996</v>
      </c>
      <c r="ZI5" s="105">
        <v>104652166.19000003</v>
      </c>
      <c r="ZJ5" s="105">
        <v>664825667.04999995</v>
      </c>
      <c r="ZK5" s="105">
        <v>34709815.389999986</v>
      </c>
      <c r="ZL5" s="105">
        <v>84169505.249999985</v>
      </c>
      <c r="ZM5" s="105">
        <v>171402547.98000002</v>
      </c>
      <c r="ZN5" s="105">
        <v>124264738.16000003</v>
      </c>
      <c r="ZO5" s="105">
        <v>44540837.209999986</v>
      </c>
      <c r="ZP5" s="105">
        <v>55712981.760000028</v>
      </c>
      <c r="ZQ5" s="105">
        <v>85445211.819999993</v>
      </c>
      <c r="ZR5" s="105">
        <v>77780057.639999986</v>
      </c>
      <c r="ZS5" s="105">
        <v>92394611.940000013</v>
      </c>
      <c r="ZT5" s="105">
        <v>26889860.920000009</v>
      </c>
      <c r="ZU5" s="105">
        <v>33748518.109999999</v>
      </c>
      <c r="ZV5" s="105">
        <v>40205670.230000027</v>
      </c>
      <c r="ZW5" s="105">
        <v>53237351.109999992</v>
      </c>
      <c r="ZX5" s="105">
        <v>39493969.730000004</v>
      </c>
      <c r="ZY5" s="105">
        <v>45789377.720000014</v>
      </c>
      <c r="ZZ5" s="105">
        <v>56104095.769999981</v>
      </c>
      <c r="AAA5" s="105">
        <v>30176834.359999996</v>
      </c>
      <c r="AAB5" s="105">
        <v>40849564.730000004</v>
      </c>
      <c r="AAC5" s="105">
        <v>38185033.420000009</v>
      </c>
      <c r="AAD5" s="105">
        <v>33010778.959999993</v>
      </c>
      <c r="AAE5" s="105">
        <v>27087329.419999998</v>
      </c>
      <c r="AAF5" s="105">
        <v>210989929.42000008</v>
      </c>
      <c r="AAG5" s="105">
        <v>36533487.859999992</v>
      </c>
      <c r="AAH5" s="105">
        <v>46217598.900000006</v>
      </c>
      <c r="AAI5" s="105">
        <v>30781674.93999999</v>
      </c>
      <c r="AAJ5" s="105">
        <v>33422614.719999995</v>
      </c>
      <c r="AAK5" s="105">
        <v>65427555</v>
      </c>
      <c r="AAL5" s="105">
        <v>40156527.059999995</v>
      </c>
      <c r="AAM5" s="105">
        <v>1329613053.8500001</v>
      </c>
      <c r="AAN5" s="105">
        <v>66295108.600000001</v>
      </c>
      <c r="AAO5" s="105">
        <v>40089912.62000002</v>
      </c>
      <c r="AAP5" s="105">
        <v>77597771.629999995</v>
      </c>
      <c r="AAQ5" s="105">
        <v>60614360.399999999</v>
      </c>
      <c r="AAR5" s="105">
        <v>56667790.809999987</v>
      </c>
      <c r="AAS5" s="105">
        <v>71728536.900000021</v>
      </c>
      <c r="AAT5" s="105">
        <v>91779984.180000007</v>
      </c>
      <c r="AAU5" s="105">
        <v>145530090.12000003</v>
      </c>
      <c r="AAV5" s="105">
        <v>49541727.979999982</v>
      </c>
      <c r="AAW5" s="105">
        <v>62546552.13000001</v>
      </c>
      <c r="AAX5" s="105">
        <v>263524959.78000009</v>
      </c>
      <c r="AAY5" s="105">
        <v>126634708.24999999</v>
      </c>
      <c r="AAZ5" s="105">
        <v>30266178.989999991</v>
      </c>
      <c r="ABA5" s="105">
        <v>61496578.970000021</v>
      </c>
      <c r="ABB5" s="105">
        <v>50109292.780000001</v>
      </c>
      <c r="ABC5" s="105">
        <v>34932494.769999996</v>
      </c>
      <c r="ABD5" s="105">
        <v>56805943.759999998</v>
      </c>
      <c r="ABE5" s="105">
        <v>36939109.769999996</v>
      </c>
      <c r="ABF5" s="105">
        <v>329818680.81999993</v>
      </c>
      <c r="ABG5" s="105">
        <v>205182722.03</v>
      </c>
      <c r="ABH5" s="105">
        <v>38023249.400000006</v>
      </c>
      <c r="ABI5" s="105">
        <v>33196847.779999997</v>
      </c>
      <c r="ABJ5" s="105">
        <v>37091741.049999997</v>
      </c>
      <c r="ABK5" s="105">
        <v>35100221.489999995</v>
      </c>
      <c r="ABL5" s="105">
        <v>29788999.580000006</v>
      </c>
      <c r="ABM5" s="105">
        <v>209863099.50000012</v>
      </c>
      <c r="ABN5" s="105">
        <v>64164828.619999997</v>
      </c>
      <c r="ABO5" s="105">
        <v>33575683.229999997</v>
      </c>
      <c r="ABP5" s="105">
        <v>78425692.480000019</v>
      </c>
      <c r="ABQ5" s="105">
        <v>70782961.270000011</v>
      </c>
      <c r="ABR5" s="105">
        <v>46602607.369999997</v>
      </c>
      <c r="ABS5" s="105">
        <v>35346325.350000001</v>
      </c>
      <c r="ABT5" s="105">
        <v>55436317.140000008</v>
      </c>
      <c r="ABU5" s="105">
        <v>8497019.7299999986</v>
      </c>
      <c r="ABV5" s="105">
        <v>262243270.29000008</v>
      </c>
      <c r="ABW5" s="105">
        <v>16114070.570000002</v>
      </c>
      <c r="ABX5" s="105">
        <v>62976736.05999998</v>
      </c>
      <c r="ABY5" s="105">
        <v>21294828.830000013</v>
      </c>
      <c r="ABZ5" s="105">
        <v>28803652.100000005</v>
      </c>
      <c r="ACA5" s="105">
        <v>93192335.320000023</v>
      </c>
      <c r="ACB5" s="105">
        <v>19423813.110000007</v>
      </c>
      <c r="ACC5" s="105">
        <v>30139802.260000005</v>
      </c>
      <c r="ACD5" s="105">
        <v>29276047.300000001</v>
      </c>
      <c r="ACE5" s="105">
        <v>55509318.649999991</v>
      </c>
      <c r="ACF5" s="105">
        <v>23066682.569999997</v>
      </c>
      <c r="ACG5" s="105">
        <v>543586388.5200001</v>
      </c>
      <c r="ACH5" s="105">
        <v>23250011.839999989</v>
      </c>
      <c r="ACI5" s="105">
        <v>34813398.890000008</v>
      </c>
      <c r="ACJ5" s="105">
        <v>70564391.259999976</v>
      </c>
      <c r="ACK5" s="105">
        <v>28994931.45000001</v>
      </c>
      <c r="ACL5" s="105">
        <v>49689660.490000002</v>
      </c>
      <c r="ACM5" s="105">
        <v>52457006.390000015</v>
      </c>
      <c r="ACN5" s="105">
        <v>175361631.46999994</v>
      </c>
      <c r="ACO5" s="105">
        <v>182097643.09999999</v>
      </c>
      <c r="ACP5" s="105">
        <v>31117252.410000004</v>
      </c>
      <c r="ACQ5" s="105">
        <v>64631706.79999999</v>
      </c>
      <c r="ACR5" s="105">
        <v>55454188.450000003</v>
      </c>
      <c r="ACS5" s="105">
        <v>56402325.059999987</v>
      </c>
      <c r="ACT5" s="105">
        <v>175911176.14000005</v>
      </c>
      <c r="ACU5" s="105">
        <v>28536402.289999995</v>
      </c>
      <c r="ACV5" s="105">
        <v>47669563.349999994</v>
      </c>
      <c r="ACW5" s="105">
        <v>46442089.560000002</v>
      </c>
      <c r="ACX5" s="105">
        <v>27877051.830000006</v>
      </c>
      <c r="ACY5" s="105">
        <v>24665831.030000001</v>
      </c>
      <c r="ACZ5" s="105">
        <v>20957264.879999999</v>
      </c>
      <c r="ADA5" s="105">
        <v>21592097.900000002</v>
      </c>
      <c r="ADB5" s="105">
        <v>22720747.609999996</v>
      </c>
      <c r="ADC5" s="105">
        <v>27880198.969999995</v>
      </c>
      <c r="ADD5" s="105">
        <v>107224267.86999999</v>
      </c>
      <c r="ADE5" s="105">
        <v>102813599.54999995</v>
      </c>
      <c r="ADF5" s="105">
        <v>21675938.25</v>
      </c>
      <c r="ADG5" s="105">
        <v>13636694.710000006</v>
      </c>
      <c r="ADH5" s="105">
        <v>26956891.850000005</v>
      </c>
      <c r="ADI5" s="105">
        <v>10279171.73</v>
      </c>
      <c r="ADJ5" s="105">
        <v>25933304.919999994</v>
      </c>
      <c r="ADK5" s="105">
        <v>22364446.970000003</v>
      </c>
      <c r="ADL5" s="105">
        <v>31362925.379999992</v>
      </c>
      <c r="ADM5" s="105">
        <v>385412817.41999996</v>
      </c>
      <c r="ADN5" s="105">
        <v>34222820.890000008</v>
      </c>
      <c r="ADO5" s="105">
        <v>32171368.100000005</v>
      </c>
      <c r="ADP5" s="105">
        <v>63004130.339999996</v>
      </c>
      <c r="ADQ5" s="105">
        <v>17805974.180000003</v>
      </c>
      <c r="ADR5" s="105">
        <v>23494459.440000005</v>
      </c>
      <c r="ADS5" s="105">
        <v>25293332.630000014</v>
      </c>
      <c r="ADT5" s="105">
        <v>19007736.119999994</v>
      </c>
      <c r="ADU5" s="105">
        <v>526538210.51000005</v>
      </c>
      <c r="ADV5" s="105">
        <v>106417487.54000001</v>
      </c>
      <c r="ADW5" s="105">
        <v>103676470.73999998</v>
      </c>
      <c r="ADX5" s="105">
        <v>36574039.839999989</v>
      </c>
      <c r="ADY5" s="105">
        <v>29494035.960000005</v>
      </c>
      <c r="ADZ5" s="105">
        <v>50325400.040000007</v>
      </c>
      <c r="AEA5" s="105">
        <v>53055745.720000021</v>
      </c>
      <c r="AEB5" s="105">
        <v>46860401.220000006</v>
      </c>
      <c r="AEC5" s="105">
        <v>30047603.84</v>
      </c>
      <c r="AED5" s="105">
        <v>32914436.49000001</v>
      </c>
      <c r="AEE5" s="105">
        <v>22578566.670000002</v>
      </c>
      <c r="AEF5" s="105">
        <v>55374456.949999981</v>
      </c>
      <c r="AEG5" s="105">
        <v>25249242.889999993</v>
      </c>
      <c r="AEH5" s="105">
        <v>46775163.600000001</v>
      </c>
      <c r="AEI5" s="105">
        <v>70645114.949999988</v>
      </c>
      <c r="AEJ5" s="105">
        <v>28853322.309999987</v>
      </c>
      <c r="AEK5" s="105">
        <v>40353731.369999997</v>
      </c>
      <c r="AEL5" s="105">
        <v>74649396.819999978</v>
      </c>
      <c r="AEM5" s="105">
        <v>30690037.869999997</v>
      </c>
      <c r="AEN5" s="105">
        <v>33004122.209999997</v>
      </c>
      <c r="AEO5" s="105">
        <v>410305925.9799999</v>
      </c>
      <c r="AEP5" s="105">
        <v>89879201.679999992</v>
      </c>
      <c r="AEQ5" s="105">
        <v>59998549.079999998</v>
      </c>
      <c r="AER5" s="105">
        <v>63305854.049999997</v>
      </c>
      <c r="AES5" s="105">
        <v>46805049.029999994</v>
      </c>
      <c r="AET5" s="105">
        <v>94747586.389999986</v>
      </c>
      <c r="AEU5" s="105">
        <v>50481659.289999984</v>
      </c>
      <c r="AEV5" s="105">
        <v>47493484.309999987</v>
      </c>
      <c r="AEW5" s="105">
        <v>41561717.140000015</v>
      </c>
      <c r="AEX5" s="105">
        <v>34105116.82</v>
      </c>
      <c r="AEY5" s="105">
        <v>249051267.19999999</v>
      </c>
      <c r="AEZ5" s="105">
        <v>144052653.02999994</v>
      </c>
      <c r="AFA5" s="105">
        <v>84557997.399999991</v>
      </c>
      <c r="AFB5" s="105">
        <v>65019442.939999998</v>
      </c>
      <c r="AFC5" s="105">
        <v>106281658.62000003</v>
      </c>
      <c r="AFD5" s="105">
        <v>90253081.359999999</v>
      </c>
      <c r="AFE5" s="105">
        <v>55165520.729999982</v>
      </c>
      <c r="AFF5" s="105">
        <v>59226139.220000029</v>
      </c>
      <c r="AFG5" s="105">
        <v>34950175.170000002</v>
      </c>
      <c r="AFH5" s="105">
        <v>60880120.310000032</v>
      </c>
      <c r="AFI5" s="105">
        <v>56233426.219999962</v>
      </c>
      <c r="AFJ5" s="105">
        <v>52867368.029999986</v>
      </c>
      <c r="AFK5" s="105">
        <v>57289535.529999994</v>
      </c>
      <c r="AFL5" s="105">
        <v>286109589.67000014</v>
      </c>
      <c r="AFM5" s="105">
        <v>74480253.809999987</v>
      </c>
      <c r="AFN5" s="105">
        <v>71736273.779999971</v>
      </c>
      <c r="AFO5" s="105">
        <v>43037739.929999985</v>
      </c>
      <c r="AFP5" s="105">
        <v>63715937.959999993</v>
      </c>
      <c r="AFQ5" s="105">
        <v>37867420.420000002</v>
      </c>
      <c r="AFR5" s="105">
        <v>23691121.780000005</v>
      </c>
      <c r="AFS5" s="105">
        <v>96197217.500000015</v>
      </c>
      <c r="AFT5" s="105">
        <v>99519912.99999997</v>
      </c>
      <c r="AFU5" s="105">
        <v>32662537.07</v>
      </c>
      <c r="AFV5" s="105">
        <v>88658664.00999999</v>
      </c>
      <c r="AFW5" s="105">
        <v>32609015.409999993</v>
      </c>
      <c r="AFX5" s="105">
        <v>186954050.71999991</v>
      </c>
      <c r="AFY5" s="105">
        <v>40102056.560000002</v>
      </c>
      <c r="AFZ5" s="105">
        <v>42455056.870000005</v>
      </c>
      <c r="AGA5" s="105">
        <v>33404039.749999993</v>
      </c>
      <c r="AGB5" s="105">
        <v>71438258.390000001</v>
      </c>
      <c r="AGC5" s="105">
        <v>47642373.779999986</v>
      </c>
      <c r="AGD5" s="105">
        <v>22704990.450000003</v>
      </c>
      <c r="AGE5" s="105">
        <v>38522658.839999996</v>
      </c>
      <c r="AGF5" s="105">
        <v>27170354.459999993</v>
      </c>
      <c r="AGG5" s="105">
        <v>41877634.079999983</v>
      </c>
      <c r="AGH5" s="105">
        <v>31615449.910000008</v>
      </c>
      <c r="AGI5" s="105">
        <v>391892890.37999994</v>
      </c>
      <c r="AGJ5" s="105">
        <v>83589988.36999999</v>
      </c>
      <c r="AGK5" s="105">
        <v>70055475.469999984</v>
      </c>
      <c r="AGL5" s="105">
        <v>32704247.679999996</v>
      </c>
      <c r="AGM5" s="105">
        <v>111970859.78999999</v>
      </c>
      <c r="AGN5" s="105">
        <v>77094038.49000001</v>
      </c>
      <c r="AGO5" s="105">
        <v>35522893.320000008</v>
      </c>
      <c r="AGP5" s="105">
        <v>53624151.49000001</v>
      </c>
      <c r="AGQ5" s="105">
        <v>616691969.99999976</v>
      </c>
      <c r="AGR5" s="105">
        <v>289517352.4200002</v>
      </c>
      <c r="AGS5" s="105">
        <v>37002681.139999986</v>
      </c>
      <c r="AGT5" s="105">
        <v>101862437.21999997</v>
      </c>
      <c r="AGU5" s="105">
        <v>114644918.09000003</v>
      </c>
      <c r="AGV5" s="105">
        <v>91972658.820000008</v>
      </c>
      <c r="AGW5" s="105">
        <v>74718897.600000039</v>
      </c>
      <c r="AGX5" s="105">
        <v>57773060.729999982</v>
      </c>
      <c r="AGY5" s="105">
        <v>26946324.029999997</v>
      </c>
      <c r="AGZ5" s="105">
        <v>43031508.49000001</v>
      </c>
      <c r="AHA5" s="105">
        <v>65361476.670000009</v>
      </c>
      <c r="AHB5" s="105">
        <v>26455547.430000003</v>
      </c>
      <c r="AHC5" s="105">
        <v>25937830.540000007</v>
      </c>
      <c r="AHD5" s="105">
        <v>43784238.599999994</v>
      </c>
      <c r="AHE5" s="105">
        <v>28374703.659999996</v>
      </c>
      <c r="AHF5" s="105">
        <v>40344796.590000004</v>
      </c>
      <c r="AHG5" s="105">
        <v>32010776.199999988</v>
      </c>
      <c r="AHH5" s="105">
        <v>153338879.16</v>
      </c>
      <c r="AHI5" s="105">
        <v>31278786.880000003</v>
      </c>
      <c r="AHJ5" s="105">
        <v>33976841.229999997</v>
      </c>
      <c r="AHK5" s="105">
        <v>35009597.379999995</v>
      </c>
      <c r="AHL5" s="105">
        <v>72649614.470000014</v>
      </c>
      <c r="AHM5" s="105">
        <v>31731646.300000004</v>
      </c>
      <c r="AHN5" s="105">
        <v>32619105.120000005</v>
      </c>
    </row>
    <row r="6" spans="1:899" ht="21" x14ac:dyDescent="0.4">
      <c r="A6" s="121" t="s">
        <v>2</v>
      </c>
      <c r="B6" s="6" t="s">
        <v>3</v>
      </c>
      <c r="C6" s="105">
        <v>2796400</v>
      </c>
      <c r="D6" s="105">
        <v>991500</v>
      </c>
      <c r="E6" s="105">
        <v>651600</v>
      </c>
      <c r="F6" s="105">
        <v>268000</v>
      </c>
      <c r="G6" s="105">
        <v>595200</v>
      </c>
      <c r="H6" s="105">
        <v>414950</v>
      </c>
      <c r="I6" s="105">
        <v>395450</v>
      </c>
      <c r="J6" s="105">
        <v>392200</v>
      </c>
      <c r="K6" s="105">
        <v>714400</v>
      </c>
      <c r="L6" s="105">
        <v>247250</v>
      </c>
      <c r="M6" s="105">
        <v>137750</v>
      </c>
      <c r="N6" s="105">
        <v>39800</v>
      </c>
      <c r="O6" s="105">
        <v>46700</v>
      </c>
      <c r="P6" s="105">
        <v>360750</v>
      </c>
      <c r="Q6" s="105">
        <v>168000</v>
      </c>
      <c r="R6" s="105">
        <v>113200</v>
      </c>
      <c r="S6" s="105">
        <v>217150</v>
      </c>
      <c r="T6" s="105">
        <v>110550</v>
      </c>
      <c r="U6" s="105">
        <v>1893861</v>
      </c>
      <c r="V6" s="105">
        <v>292200</v>
      </c>
      <c r="W6" s="105">
        <v>140500</v>
      </c>
      <c r="X6" s="105">
        <v>33800</v>
      </c>
      <c r="Y6" s="105">
        <v>485800</v>
      </c>
      <c r="Z6" s="105">
        <v>37750</v>
      </c>
      <c r="AA6" s="105">
        <v>118850</v>
      </c>
      <c r="AB6" s="105">
        <v>193600</v>
      </c>
      <c r="AC6" s="105">
        <v>74100</v>
      </c>
      <c r="AD6" s="105">
        <v>31150</v>
      </c>
      <c r="AE6" s="105">
        <v>199400</v>
      </c>
      <c r="AF6" s="105">
        <v>80550</v>
      </c>
      <c r="AG6" s="105">
        <v>147000</v>
      </c>
      <c r="AH6" s="105">
        <v>259479</v>
      </c>
      <c r="AI6" s="105">
        <v>236650</v>
      </c>
      <c r="AJ6" s="105">
        <v>87500</v>
      </c>
      <c r="AK6" s="105">
        <v>80800</v>
      </c>
      <c r="AL6" s="105">
        <v>23350</v>
      </c>
      <c r="AM6" s="105">
        <v>68150</v>
      </c>
      <c r="AN6" s="105">
        <v>73250</v>
      </c>
      <c r="AO6" s="105">
        <v>30800</v>
      </c>
      <c r="AP6" s="105">
        <v>15700</v>
      </c>
      <c r="AQ6" s="105">
        <v>47100</v>
      </c>
      <c r="AR6" s="105">
        <v>67850</v>
      </c>
      <c r="AS6" s="105">
        <v>1718910.02</v>
      </c>
      <c r="AT6" s="105">
        <v>35700</v>
      </c>
      <c r="AU6" s="105">
        <v>58600</v>
      </c>
      <c r="AV6" s="105">
        <v>41250</v>
      </c>
      <c r="AW6" s="105">
        <v>159900</v>
      </c>
      <c r="AX6" s="105">
        <v>244900</v>
      </c>
      <c r="AY6" s="105">
        <v>168250</v>
      </c>
      <c r="AZ6" s="105">
        <v>166450</v>
      </c>
      <c r="BA6" s="105">
        <v>20600</v>
      </c>
      <c r="BB6" s="105">
        <v>56150</v>
      </c>
      <c r="BC6" s="105">
        <v>152000</v>
      </c>
      <c r="BD6" s="105">
        <v>65550</v>
      </c>
      <c r="BE6" s="105">
        <v>162900</v>
      </c>
      <c r="BF6" s="105">
        <v>59550</v>
      </c>
      <c r="BG6" s="105">
        <v>33250</v>
      </c>
      <c r="BH6" s="105">
        <v>1091750</v>
      </c>
      <c r="BI6" s="105">
        <v>220750</v>
      </c>
      <c r="BJ6" s="105">
        <v>356350</v>
      </c>
      <c r="BK6" s="105">
        <v>322100</v>
      </c>
      <c r="BL6" s="105">
        <v>141700</v>
      </c>
      <c r="BM6" s="105">
        <v>95100</v>
      </c>
      <c r="BN6" s="105">
        <v>169000</v>
      </c>
      <c r="BO6" s="105">
        <v>0</v>
      </c>
      <c r="BP6" s="105">
        <v>0</v>
      </c>
      <c r="BQ6" s="105">
        <v>1192166</v>
      </c>
      <c r="BR6" s="105">
        <v>192700</v>
      </c>
      <c r="BS6" s="105">
        <v>253750</v>
      </c>
      <c r="BT6" s="105">
        <v>417950</v>
      </c>
      <c r="BU6" s="105">
        <v>200200</v>
      </c>
      <c r="BV6" s="105">
        <v>92300</v>
      </c>
      <c r="BW6" s="105">
        <v>221800</v>
      </c>
      <c r="BX6" s="105">
        <v>120550</v>
      </c>
      <c r="BY6" s="105">
        <v>776865</v>
      </c>
      <c r="BZ6" s="105">
        <v>102250</v>
      </c>
      <c r="CA6" s="105">
        <v>203350</v>
      </c>
      <c r="CB6" s="105">
        <v>435250</v>
      </c>
      <c r="CC6" s="105">
        <v>152818</v>
      </c>
      <c r="CD6" s="105">
        <v>176050</v>
      </c>
      <c r="CE6" s="105">
        <v>88763</v>
      </c>
      <c r="CF6" s="105">
        <v>1286450</v>
      </c>
      <c r="CG6" s="105">
        <v>182850</v>
      </c>
      <c r="CH6" s="105">
        <v>104450</v>
      </c>
      <c r="CI6" s="105">
        <v>210250</v>
      </c>
      <c r="CJ6" s="105">
        <v>89050</v>
      </c>
      <c r="CK6" s="105">
        <v>190000</v>
      </c>
      <c r="CL6" s="105">
        <v>101150</v>
      </c>
      <c r="CM6" s="105">
        <v>260000</v>
      </c>
      <c r="CN6" s="105">
        <v>128850</v>
      </c>
      <c r="CO6" s="105">
        <v>57690</v>
      </c>
      <c r="CP6" s="105">
        <v>257150</v>
      </c>
      <c r="CQ6" s="105">
        <v>156350</v>
      </c>
      <c r="CR6" s="105">
        <v>148750</v>
      </c>
      <c r="CS6" s="105">
        <v>329950</v>
      </c>
      <c r="CT6" s="105">
        <v>152700</v>
      </c>
      <c r="CU6" s="105">
        <v>62850</v>
      </c>
      <c r="CV6" s="105">
        <v>336400</v>
      </c>
      <c r="CW6" s="105">
        <v>59950</v>
      </c>
      <c r="CX6" s="105">
        <v>163600</v>
      </c>
      <c r="CY6" s="105">
        <v>199800</v>
      </c>
      <c r="CZ6" s="105">
        <v>57350</v>
      </c>
      <c r="DA6" s="105">
        <v>342650</v>
      </c>
      <c r="DB6" s="105">
        <v>818500</v>
      </c>
      <c r="DC6" s="105">
        <v>35900</v>
      </c>
      <c r="DD6" s="105">
        <v>81000</v>
      </c>
      <c r="DE6" s="105">
        <v>212400</v>
      </c>
      <c r="DF6" s="105">
        <v>124100</v>
      </c>
      <c r="DG6" s="105">
        <v>69800</v>
      </c>
      <c r="DH6" s="105">
        <v>134349</v>
      </c>
      <c r="DI6" s="105">
        <v>39150</v>
      </c>
      <c r="DJ6" s="105">
        <v>576750</v>
      </c>
      <c r="DK6" s="105">
        <v>152500</v>
      </c>
      <c r="DL6" s="105">
        <v>96450</v>
      </c>
      <c r="DM6" s="105">
        <v>149150</v>
      </c>
      <c r="DN6" s="105">
        <v>298550</v>
      </c>
      <c r="DO6" s="105">
        <v>111000</v>
      </c>
      <c r="DP6" s="105">
        <v>174900</v>
      </c>
      <c r="DQ6" s="105">
        <v>289950</v>
      </c>
      <c r="DR6" s="105">
        <v>316900</v>
      </c>
      <c r="DS6" s="105">
        <v>698000</v>
      </c>
      <c r="DT6" s="105">
        <v>507850</v>
      </c>
      <c r="DU6" s="105">
        <v>1121800</v>
      </c>
      <c r="DV6" s="105">
        <v>545400</v>
      </c>
      <c r="DW6" s="105">
        <v>404250</v>
      </c>
      <c r="DX6" s="105">
        <v>706450</v>
      </c>
      <c r="DY6" s="105">
        <v>223650</v>
      </c>
      <c r="DZ6" s="105">
        <v>126350</v>
      </c>
      <c r="EA6" s="105">
        <v>187450</v>
      </c>
      <c r="EB6" s="105">
        <v>264017.81</v>
      </c>
      <c r="EC6" s="105">
        <v>292600</v>
      </c>
      <c r="ED6" s="105">
        <v>1382651</v>
      </c>
      <c r="EE6" s="105">
        <v>103300</v>
      </c>
      <c r="EF6" s="105">
        <v>75200</v>
      </c>
      <c r="EG6" s="105">
        <v>176100</v>
      </c>
      <c r="EH6" s="105">
        <v>110050</v>
      </c>
      <c r="EI6" s="105">
        <v>53000</v>
      </c>
      <c r="EJ6" s="105">
        <v>147100</v>
      </c>
      <c r="EK6" s="105">
        <v>19850</v>
      </c>
      <c r="EL6" s="105">
        <v>78200</v>
      </c>
      <c r="EM6" s="105">
        <v>1505012</v>
      </c>
      <c r="EN6" s="105">
        <v>655750</v>
      </c>
      <c r="EO6" s="105">
        <v>276400</v>
      </c>
      <c r="EP6" s="105">
        <v>351450</v>
      </c>
      <c r="EQ6" s="105">
        <v>118650</v>
      </c>
      <c r="ER6" s="105">
        <v>97750</v>
      </c>
      <c r="ES6" s="105">
        <v>332950</v>
      </c>
      <c r="ET6" s="105">
        <v>325900</v>
      </c>
      <c r="EU6" s="105">
        <v>192800</v>
      </c>
      <c r="EV6" s="105">
        <v>855800</v>
      </c>
      <c r="EW6" s="105">
        <v>18250</v>
      </c>
      <c r="EX6" s="105">
        <v>152300</v>
      </c>
      <c r="EY6" s="105">
        <v>18250</v>
      </c>
      <c r="EZ6" s="105">
        <v>87600</v>
      </c>
      <c r="FA6" s="105">
        <v>148050</v>
      </c>
      <c r="FB6" s="105">
        <v>41360</v>
      </c>
      <c r="FC6" s="105">
        <v>66800</v>
      </c>
      <c r="FD6" s="105">
        <v>50100</v>
      </c>
      <c r="FE6" s="105">
        <v>18200</v>
      </c>
      <c r="FF6" s="105">
        <v>26200</v>
      </c>
      <c r="FG6" s="105">
        <v>38200</v>
      </c>
      <c r="FH6" s="105">
        <v>1129139</v>
      </c>
      <c r="FI6" s="105">
        <v>310550</v>
      </c>
      <c r="FJ6" s="105">
        <v>194250</v>
      </c>
      <c r="FK6" s="105">
        <v>446900</v>
      </c>
      <c r="FL6" s="105">
        <v>337700</v>
      </c>
      <c r="FM6" s="105">
        <v>501800</v>
      </c>
      <c r="FN6" s="105">
        <v>175600</v>
      </c>
      <c r="FO6" s="105">
        <v>70050</v>
      </c>
      <c r="FP6" s="105">
        <v>979058</v>
      </c>
      <c r="FQ6" s="105">
        <v>261150</v>
      </c>
      <c r="FR6" s="105">
        <v>277050</v>
      </c>
      <c r="FS6" s="105">
        <v>373950</v>
      </c>
      <c r="FT6" s="105">
        <v>178450</v>
      </c>
      <c r="FU6" s="105">
        <v>427700</v>
      </c>
      <c r="FV6" s="105">
        <v>848380</v>
      </c>
      <c r="FW6" s="105">
        <v>113150</v>
      </c>
      <c r="FX6" s="105">
        <v>184650</v>
      </c>
      <c r="FY6" s="105">
        <v>236400</v>
      </c>
      <c r="FZ6" s="105">
        <v>268850</v>
      </c>
      <c r="GA6" s="105">
        <v>167250</v>
      </c>
      <c r="GB6" s="105">
        <v>64150</v>
      </c>
      <c r="GC6" s="105">
        <v>0</v>
      </c>
      <c r="GD6" s="105">
        <v>1273159</v>
      </c>
      <c r="GE6" s="105">
        <v>131850</v>
      </c>
      <c r="GF6" s="105">
        <v>173300</v>
      </c>
      <c r="GG6" s="105">
        <v>227800</v>
      </c>
      <c r="GH6" s="105">
        <v>72750</v>
      </c>
      <c r="GI6" s="105">
        <v>137800</v>
      </c>
      <c r="GJ6" s="105">
        <v>138750</v>
      </c>
      <c r="GK6" s="105">
        <v>151150</v>
      </c>
      <c r="GL6" s="105">
        <v>186650</v>
      </c>
      <c r="GM6" s="105">
        <v>101050</v>
      </c>
      <c r="GN6" s="105">
        <v>238450</v>
      </c>
      <c r="GO6" s="105">
        <v>59300</v>
      </c>
      <c r="GP6" s="105">
        <v>1858612</v>
      </c>
      <c r="GQ6" s="105">
        <v>252400</v>
      </c>
      <c r="GR6" s="105">
        <v>321700</v>
      </c>
      <c r="GS6" s="105">
        <v>239612</v>
      </c>
      <c r="GT6" s="105">
        <v>151100</v>
      </c>
      <c r="GU6" s="105">
        <v>181650</v>
      </c>
      <c r="GV6" s="105">
        <v>153400</v>
      </c>
      <c r="GW6" s="105">
        <v>108850</v>
      </c>
      <c r="GX6" s="105">
        <v>1995950</v>
      </c>
      <c r="GY6" s="105">
        <v>45900</v>
      </c>
      <c r="GZ6" s="105">
        <v>238750</v>
      </c>
      <c r="HA6" s="105">
        <v>98500</v>
      </c>
      <c r="HB6" s="105">
        <v>1787950</v>
      </c>
      <c r="HC6" s="105">
        <v>274550</v>
      </c>
      <c r="HD6" s="105">
        <v>362700</v>
      </c>
      <c r="HE6" s="105">
        <v>202700</v>
      </c>
      <c r="HF6" s="105">
        <v>134700</v>
      </c>
      <c r="HG6" s="105">
        <v>45700</v>
      </c>
      <c r="HH6" s="105">
        <v>146100</v>
      </c>
      <c r="HI6" s="105">
        <v>1085150</v>
      </c>
      <c r="HJ6" s="105">
        <v>120150</v>
      </c>
      <c r="HK6" s="105">
        <v>424100</v>
      </c>
      <c r="HL6" s="105">
        <v>205850</v>
      </c>
      <c r="HM6" s="105">
        <v>133150</v>
      </c>
      <c r="HN6" s="105">
        <v>284605</v>
      </c>
      <c r="HO6" s="105">
        <v>271000</v>
      </c>
      <c r="HP6" s="105">
        <v>69150</v>
      </c>
      <c r="HQ6" s="105">
        <v>1686110</v>
      </c>
      <c r="HR6" s="105">
        <v>169650</v>
      </c>
      <c r="HS6" s="105">
        <v>324000</v>
      </c>
      <c r="HT6" s="105">
        <v>136150</v>
      </c>
      <c r="HU6" s="105">
        <v>50205</v>
      </c>
      <c r="HV6" s="105">
        <v>107900</v>
      </c>
      <c r="HW6" s="105">
        <v>248300</v>
      </c>
      <c r="HX6" s="105">
        <v>140700</v>
      </c>
      <c r="HY6" s="105">
        <v>146250</v>
      </c>
      <c r="HZ6" s="105">
        <v>173550</v>
      </c>
      <c r="IA6" s="105">
        <v>138950</v>
      </c>
      <c r="IB6" s="105">
        <v>560850</v>
      </c>
      <c r="IC6" s="105">
        <v>45273.2</v>
      </c>
      <c r="ID6" s="105">
        <v>324700</v>
      </c>
      <c r="IE6" s="105">
        <v>61500</v>
      </c>
      <c r="IF6" s="105">
        <v>34650</v>
      </c>
      <c r="IG6" s="105">
        <v>702587</v>
      </c>
      <c r="IH6" s="105">
        <v>100500</v>
      </c>
      <c r="II6" s="105">
        <v>62600</v>
      </c>
      <c r="IJ6" s="105">
        <v>40000</v>
      </c>
      <c r="IK6" s="105">
        <v>44950</v>
      </c>
      <c r="IL6" s="105">
        <v>95800</v>
      </c>
      <c r="IM6" s="105">
        <v>44800</v>
      </c>
      <c r="IN6" s="105">
        <v>10000</v>
      </c>
      <c r="IO6" s="105">
        <v>23950</v>
      </c>
      <c r="IP6" s="105">
        <v>31750</v>
      </c>
      <c r="IQ6" s="105">
        <v>25750</v>
      </c>
      <c r="IR6" s="105">
        <v>2846869</v>
      </c>
      <c r="IS6" s="105">
        <v>759400</v>
      </c>
      <c r="IT6" s="105">
        <v>326350</v>
      </c>
      <c r="IU6" s="105">
        <v>579850</v>
      </c>
      <c r="IV6" s="105">
        <v>209400</v>
      </c>
      <c r="IW6" s="105">
        <v>89600</v>
      </c>
      <c r="IX6" s="105">
        <v>225700</v>
      </c>
      <c r="IY6" s="105">
        <v>210800</v>
      </c>
      <c r="IZ6" s="105">
        <v>555992.02</v>
      </c>
      <c r="JA6" s="105">
        <v>181600</v>
      </c>
      <c r="JB6" s="105">
        <v>245450</v>
      </c>
      <c r="JC6" s="105">
        <v>168100</v>
      </c>
      <c r="JD6" s="105">
        <v>1542950</v>
      </c>
      <c r="JE6" s="105">
        <v>390450</v>
      </c>
      <c r="JF6" s="105">
        <v>137150</v>
      </c>
      <c r="JG6" s="105">
        <v>120700</v>
      </c>
      <c r="JH6" s="105">
        <v>162250</v>
      </c>
      <c r="JI6" s="105">
        <v>176600</v>
      </c>
      <c r="JJ6" s="105">
        <v>1228384</v>
      </c>
      <c r="JK6" s="105">
        <v>139700</v>
      </c>
      <c r="JL6" s="105">
        <v>306150</v>
      </c>
      <c r="JM6" s="105">
        <v>543450</v>
      </c>
      <c r="JN6" s="105">
        <v>203250</v>
      </c>
      <c r="JO6" s="105">
        <v>832800</v>
      </c>
      <c r="JP6" s="105">
        <v>171700</v>
      </c>
      <c r="JQ6" s="105">
        <v>694650</v>
      </c>
      <c r="JR6" s="105">
        <v>233150</v>
      </c>
      <c r="JS6" s="105">
        <v>70250</v>
      </c>
      <c r="JT6" s="105">
        <v>27100</v>
      </c>
      <c r="JU6" s="105">
        <v>23850</v>
      </c>
      <c r="JV6" s="105">
        <v>119700</v>
      </c>
      <c r="JW6" s="105">
        <v>258000</v>
      </c>
      <c r="JX6" s="105">
        <v>180450</v>
      </c>
      <c r="JY6" s="105">
        <v>144364</v>
      </c>
      <c r="JZ6" s="105">
        <v>100450</v>
      </c>
      <c r="KA6" s="105">
        <v>54700</v>
      </c>
      <c r="KB6" s="105">
        <v>96800</v>
      </c>
      <c r="KC6" s="105">
        <v>750</v>
      </c>
      <c r="KD6" s="105">
        <v>55050</v>
      </c>
      <c r="KE6" s="105">
        <v>95450</v>
      </c>
      <c r="KF6" s="105">
        <v>2187510</v>
      </c>
      <c r="KG6" s="105">
        <v>0</v>
      </c>
      <c r="KH6" s="105">
        <v>259700</v>
      </c>
      <c r="KI6" s="105">
        <v>101950</v>
      </c>
      <c r="KJ6" s="105">
        <v>63750</v>
      </c>
      <c r="KK6" s="105">
        <v>85850</v>
      </c>
      <c r="KL6" s="105">
        <v>310200</v>
      </c>
      <c r="KM6" s="105">
        <v>155750</v>
      </c>
      <c r="KN6" s="105">
        <v>73765.2</v>
      </c>
      <c r="KO6" s="105">
        <v>1027942</v>
      </c>
      <c r="KP6" s="105">
        <v>252050</v>
      </c>
      <c r="KQ6" s="105">
        <v>288450</v>
      </c>
      <c r="KR6" s="105">
        <v>361950</v>
      </c>
      <c r="KS6" s="105">
        <v>286350</v>
      </c>
      <c r="KT6" s="105">
        <v>227800</v>
      </c>
      <c r="KU6" s="105">
        <v>770332</v>
      </c>
      <c r="KV6" s="105">
        <v>245500</v>
      </c>
      <c r="KW6" s="105">
        <v>1317000</v>
      </c>
      <c r="KX6" s="105">
        <v>461500</v>
      </c>
      <c r="KY6" s="105">
        <v>274950</v>
      </c>
      <c r="KZ6" s="105">
        <v>589950</v>
      </c>
      <c r="LA6" s="105">
        <v>386050</v>
      </c>
      <c r="LB6" s="105">
        <v>457400</v>
      </c>
      <c r="LC6" s="105">
        <v>496800</v>
      </c>
      <c r="LD6" s="105">
        <v>86000</v>
      </c>
      <c r="LE6" s="105">
        <v>237450</v>
      </c>
      <c r="LF6" s="105">
        <v>337800</v>
      </c>
      <c r="LG6" s="105">
        <v>835750</v>
      </c>
      <c r="LH6" s="105">
        <v>481250</v>
      </c>
      <c r="LI6" s="105">
        <v>353150</v>
      </c>
      <c r="LJ6" s="105">
        <v>5000</v>
      </c>
      <c r="LK6" s="105">
        <v>29500</v>
      </c>
      <c r="LL6" s="105">
        <v>168850</v>
      </c>
      <c r="LM6" s="105">
        <v>172000</v>
      </c>
      <c r="LN6" s="105">
        <v>199350</v>
      </c>
      <c r="LO6" s="105">
        <v>213400</v>
      </c>
      <c r="LP6" s="105">
        <v>901418</v>
      </c>
      <c r="LQ6" s="105">
        <v>152700</v>
      </c>
      <c r="LR6" s="105">
        <v>98550</v>
      </c>
      <c r="LS6" s="105">
        <v>1274752</v>
      </c>
      <c r="LT6" s="105">
        <v>647950</v>
      </c>
      <c r="LU6" s="105">
        <v>1297009</v>
      </c>
      <c r="LV6" s="105">
        <v>302950</v>
      </c>
      <c r="LW6" s="105">
        <v>191750</v>
      </c>
      <c r="LX6" s="105">
        <v>127850</v>
      </c>
      <c r="LY6" s="105">
        <v>102400</v>
      </c>
      <c r="LZ6" s="105">
        <v>185400</v>
      </c>
      <c r="MA6" s="105">
        <v>132600</v>
      </c>
      <c r="MB6" s="105">
        <v>112800</v>
      </c>
      <c r="MC6" s="105">
        <v>167000</v>
      </c>
      <c r="MD6" s="105">
        <v>41050</v>
      </c>
      <c r="ME6" s="105">
        <v>3865507</v>
      </c>
      <c r="MF6" s="105">
        <v>34350</v>
      </c>
      <c r="MG6" s="105">
        <v>127400</v>
      </c>
      <c r="MH6" s="105">
        <v>87350</v>
      </c>
      <c r="MI6" s="105">
        <v>157400</v>
      </c>
      <c r="MJ6" s="105">
        <v>139706</v>
      </c>
      <c r="MK6" s="105">
        <v>146000</v>
      </c>
      <c r="ML6" s="105">
        <v>142950</v>
      </c>
      <c r="MM6" s="105">
        <v>200150</v>
      </c>
      <c r="MN6" s="105">
        <v>113450</v>
      </c>
      <c r="MO6" s="105">
        <v>95450</v>
      </c>
      <c r="MP6" s="105">
        <v>62200</v>
      </c>
      <c r="MQ6" s="105">
        <v>2152660</v>
      </c>
      <c r="MR6" s="105">
        <v>117200</v>
      </c>
      <c r="MS6" s="105">
        <v>341250</v>
      </c>
      <c r="MT6" s="105">
        <v>251850</v>
      </c>
      <c r="MU6" s="105">
        <v>645200</v>
      </c>
      <c r="MV6" s="105">
        <v>457900</v>
      </c>
      <c r="MW6" s="105">
        <v>321050</v>
      </c>
      <c r="MX6" s="105">
        <v>305550</v>
      </c>
      <c r="MY6" s="105">
        <v>216700</v>
      </c>
      <c r="MZ6" s="105">
        <v>63600</v>
      </c>
      <c r="NA6" s="105">
        <v>99700</v>
      </c>
      <c r="NB6" s="105">
        <v>1254873</v>
      </c>
      <c r="NC6" s="105">
        <v>251850</v>
      </c>
      <c r="ND6" s="105">
        <v>60600</v>
      </c>
      <c r="NE6" s="105">
        <v>404600</v>
      </c>
      <c r="NF6" s="105">
        <v>90800</v>
      </c>
      <c r="NG6" s="105">
        <v>108600</v>
      </c>
      <c r="NH6" s="105">
        <v>226250</v>
      </c>
      <c r="NI6" s="105">
        <v>160200</v>
      </c>
      <c r="NJ6" s="105">
        <v>61425</v>
      </c>
      <c r="NK6" s="105">
        <v>23750</v>
      </c>
      <c r="NL6" s="105">
        <v>31950</v>
      </c>
      <c r="NM6" s="105">
        <v>41800</v>
      </c>
      <c r="NN6" s="105">
        <v>1014900</v>
      </c>
      <c r="NO6" s="105">
        <v>60800</v>
      </c>
      <c r="NP6" s="105">
        <v>151250</v>
      </c>
      <c r="NQ6" s="105">
        <v>110450</v>
      </c>
      <c r="NR6" s="105">
        <v>93900</v>
      </c>
      <c r="NS6" s="105">
        <v>893000</v>
      </c>
      <c r="NT6" s="105">
        <v>1138650</v>
      </c>
      <c r="NU6" s="105">
        <v>2381419</v>
      </c>
      <c r="NV6" s="105">
        <v>765600</v>
      </c>
      <c r="NW6" s="105">
        <v>325150</v>
      </c>
      <c r="NX6" s="105">
        <v>91600</v>
      </c>
      <c r="NY6" s="105">
        <v>237645</v>
      </c>
      <c r="NZ6" s="105">
        <v>351400</v>
      </c>
      <c r="OA6" s="105">
        <v>120400</v>
      </c>
      <c r="OB6" s="105">
        <v>1073100</v>
      </c>
      <c r="OC6" s="105">
        <v>147400</v>
      </c>
      <c r="OD6" s="105">
        <v>127900</v>
      </c>
      <c r="OE6" s="105">
        <v>356250</v>
      </c>
      <c r="OF6" s="105">
        <v>59350</v>
      </c>
      <c r="OG6" s="105">
        <v>48050</v>
      </c>
      <c r="OH6" s="105">
        <v>134600</v>
      </c>
      <c r="OI6" s="105">
        <v>38750</v>
      </c>
      <c r="OJ6" s="105">
        <v>71300</v>
      </c>
      <c r="OK6" s="105">
        <v>2956632</v>
      </c>
      <c r="OL6" s="105">
        <v>429815</v>
      </c>
      <c r="OM6" s="105">
        <v>379800</v>
      </c>
      <c r="ON6" s="105">
        <v>257600</v>
      </c>
      <c r="OO6" s="105">
        <v>434350</v>
      </c>
      <c r="OP6" s="105">
        <v>0</v>
      </c>
      <c r="OQ6" s="105">
        <v>692550</v>
      </c>
      <c r="OR6" s="105">
        <v>102550</v>
      </c>
      <c r="OS6" s="105">
        <v>290000</v>
      </c>
      <c r="OT6" s="105">
        <v>318000</v>
      </c>
      <c r="OU6" s="105">
        <v>216400</v>
      </c>
      <c r="OV6" s="105">
        <v>215050</v>
      </c>
      <c r="OW6" s="105">
        <v>156900</v>
      </c>
      <c r="OX6" s="105">
        <v>141950</v>
      </c>
      <c r="OY6" s="105">
        <v>41250</v>
      </c>
      <c r="OZ6" s="105">
        <v>736800</v>
      </c>
      <c r="PA6" s="105">
        <v>79150</v>
      </c>
      <c r="PB6" s="105">
        <v>187500</v>
      </c>
      <c r="PC6" s="105">
        <v>80150</v>
      </c>
      <c r="PD6" s="105">
        <v>154650</v>
      </c>
      <c r="PE6" s="105">
        <v>193250</v>
      </c>
      <c r="PF6" s="105">
        <v>101400</v>
      </c>
      <c r="PG6" s="105">
        <v>65600</v>
      </c>
      <c r="PH6" s="105">
        <v>54900</v>
      </c>
      <c r="PI6" s="105">
        <v>113250</v>
      </c>
      <c r="PJ6" s="105">
        <v>69250</v>
      </c>
      <c r="PK6" s="105">
        <v>157950</v>
      </c>
      <c r="PL6" s="105">
        <v>32450</v>
      </c>
      <c r="PM6" s="105">
        <v>341000</v>
      </c>
      <c r="PN6" s="105">
        <v>44500</v>
      </c>
      <c r="PO6" s="105">
        <v>18950</v>
      </c>
      <c r="PP6" s="105">
        <v>7000</v>
      </c>
      <c r="PQ6" s="105">
        <v>0</v>
      </c>
      <c r="PR6" s="105">
        <v>4450815</v>
      </c>
      <c r="PS6" s="105">
        <v>265800</v>
      </c>
      <c r="PT6" s="105">
        <v>281150</v>
      </c>
      <c r="PU6" s="105">
        <v>10000</v>
      </c>
      <c r="PV6" s="105">
        <v>1135900</v>
      </c>
      <c r="PW6" s="105">
        <v>89950</v>
      </c>
      <c r="PX6" s="105">
        <v>333200</v>
      </c>
      <c r="PY6" s="105">
        <v>86600</v>
      </c>
      <c r="PZ6" s="105">
        <v>287900</v>
      </c>
      <c r="QA6" s="105">
        <v>62400</v>
      </c>
      <c r="QB6" s="105">
        <v>316000</v>
      </c>
      <c r="QC6" s="105">
        <v>0</v>
      </c>
      <c r="QD6" s="105">
        <v>34850</v>
      </c>
      <c r="QE6" s="105">
        <v>309150</v>
      </c>
      <c r="QF6" s="105">
        <v>144950</v>
      </c>
      <c r="QG6" s="105">
        <v>136000</v>
      </c>
      <c r="QH6" s="105">
        <v>87000</v>
      </c>
      <c r="QI6" s="105">
        <v>61800</v>
      </c>
      <c r="QJ6" s="105">
        <v>39800</v>
      </c>
      <c r="QK6" s="105">
        <v>196750</v>
      </c>
      <c r="QL6" s="105">
        <v>161150</v>
      </c>
      <c r="QM6" s="105">
        <v>146850</v>
      </c>
      <c r="QN6" s="105">
        <v>0</v>
      </c>
      <c r="QO6" s="105">
        <v>0</v>
      </c>
      <c r="QP6" s="105">
        <v>0</v>
      </c>
      <c r="QQ6" s="105">
        <v>0</v>
      </c>
      <c r="QR6" s="105">
        <v>1447200</v>
      </c>
      <c r="QS6" s="105">
        <v>252550</v>
      </c>
      <c r="QT6" s="105">
        <v>597850</v>
      </c>
      <c r="QU6" s="105">
        <v>250450</v>
      </c>
      <c r="QV6" s="105">
        <v>379150</v>
      </c>
      <c r="QW6" s="105">
        <v>1815550</v>
      </c>
      <c r="QX6" s="105">
        <v>399450</v>
      </c>
      <c r="QY6" s="105">
        <v>1218100</v>
      </c>
      <c r="QZ6" s="105">
        <v>1108200</v>
      </c>
      <c r="RA6" s="105">
        <v>593150</v>
      </c>
      <c r="RB6" s="105">
        <v>249850</v>
      </c>
      <c r="RC6" s="105">
        <v>219518</v>
      </c>
      <c r="RD6" s="105">
        <v>16300</v>
      </c>
      <c r="RE6" s="105">
        <v>1282412</v>
      </c>
      <c r="RF6" s="105">
        <v>279100</v>
      </c>
      <c r="RG6" s="105">
        <v>187850</v>
      </c>
      <c r="RH6" s="105">
        <v>179900</v>
      </c>
      <c r="RI6" s="105">
        <v>600050</v>
      </c>
      <c r="RJ6" s="105">
        <v>92100</v>
      </c>
      <c r="RK6" s="105">
        <v>316400</v>
      </c>
      <c r="RL6" s="105">
        <v>0</v>
      </c>
      <c r="RM6" s="105">
        <v>135450</v>
      </c>
      <c r="RN6" s="105">
        <v>593450</v>
      </c>
      <c r="RO6" s="105">
        <v>250200</v>
      </c>
      <c r="RP6" s="105">
        <v>192050</v>
      </c>
      <c r="RQ6" s="105">
        <v>108750</v>
      </c>
      <c r="RR6" s="105">
        <v>105050</v>
      </c>
      <c r="RS6" s="105">
        <v>38000</v>
      </c>
      <c r="RT6" s="105">
        <v>169750</v>
      </c>
      <c r="RU6" s="105">
        <v>362700</v>
      </c>
      <c r="RV6" s="105">
        <v>248550</v>
      </c>
      <c r="RW6" s="105">
        <v>528900</v>
      </c>
      <c r="RX6" s="105">
        <v>137950</v>
      </c>
      <c r="RY6" s="105">
        <v>2654550</v>
      </c>
      <c r="RZ6" s="105">
        <v>90500</v>
      </c>
      <c r="SA6" s="105">
        <v>108150</v>
      </c>
      <c r="SB6" s="105">
        <v>109350</v>
      </c>
      <c r="SC6" s="105">
        <v>55800</v>
      </c>
      <c r="SD6" s="105">
        <v>172300</v>
      </c>
      <c r="SE6" s="105">
        <v>96800</v>
      </c>
      <c r="SF6" s="105">
        <v>132950</v>
      </c>
      <c r="SG6" s="105">
        <v>113500</v>
      </c>
      <c r="SH6" s="105">
        <v>121650</v>
      </c>
      <c r="SI6" s="105">
        <v>348550</v>
      </c>
      <c r="SJ6" s="105">
        <v>18450</v>
      </c>
      <c r="SK6" s="105">
        <v>393650</v>
      </c>
      <c r="SL6" s="105">
        <v>221450</v>
      </c>
      <c r="SM6" s="105">
        <v>90600</v>
      </c>
      <c r="SN6" s="105">
        <v>106500</v>
      </c>
      <c r="SO6" s="105">
        <v>94450</v>
      </c>
      <c r="SP6" s="105">
        <v>64500</v>
      </c>
      <c r="SQ6" s="105">
        <v>120650</v>
      </c>
      <c r="SR6" s="105">
        <v>86450</v>
      </c>
      <c r="SS6" s="105">
        <v>886850</v>
      </c>
      <c r="ST6" s="105">
        <v>115100</v>
      </c>
      <c r="SU6" s="105">
        <v>435700</v>
      </c>
      <c r="SV6" s="105">
        <v>248450</v>
      </c>
      <c r="SW6" s="105">
        <v>86050</v>
      </c>
      <c r="SX6" s="105">
        <v>98050</v>
      </c>
      <c r="SY6" s="105">
        <v>244950</v>
      </c>
      <c r="SZ6" s="105">
        <v>469400</v>
      </c>
      <c r="TA6" s="105">
        <v>198850</v>
      </c>
      <c r="TB6" s="105">
        <v>104200</v>
      </c>
      <c r="TC6" s="105">
        <v>201500</v>
      </c>
      <c r="TD6" s="105">
        <v>229100</v>
      </c>
      <c r="TE6" s="105">
        <v>120350</v>
      </c>
      <c r="TF6" s="105">
        <v>179350</v>
      </c>
      <c r="TG6" s="105">
        <v>959850</v>
      </c>
      <c r="TH6" s="105">
        <v>88150</v>
      </c>
      <c r="TI6" s="105">
        <v>74300</v>
      </c>
      <c r="TJ6" s="105">
        <v>217000</v>
      </c>
      <c r="TK6" s="105">
        <v>288800</v>
      </c>
      <c r="TL6" s="105">
        <v>280100</v>
      </c>
      <c r="TM6" s="105">
        <v>82450</v>
      </c>
      <c r="TN6" s="105">
        <v>394500</v>
      </c>
      <c r="TO6" s="105">
        <v>232850</v>
      </c>
      <c r="TP6" s="105">
        <v>339150</v>
      </c>
      <c r="TQ6" s="105">
        <v>317350</v>
      </c>
      <c r="TR6" s="105">
        <v>458050</v>
      </c>
      <c r="TS6" s="105">
        <v>73450</v>
      </c>
      <c r="TT6" s="105">
        <v>74400</v>
      </c>
      <c r="TU6" s="105">
        <v>92500</v>
      </c>
      <c r="TV6" s="105">
        <v>36500</v>
      </c>
      <c r="TW6" s="105">
        <v>724700</v>
      </c>
      <c r="TX6" s="105">
        <v>151700</v>
      </c>
      <c r="TY6" s="105">
        <v>1034749</v>
      </c>
      <c r="TZ6" s="105">
        <v>266600</v>
      </c>
      <c r="UA6" s="105">
        <v>74400</v>
      </c>
      <c r="UB6" s="105">
        <v>43700</v>
      </c>
      <c r="UC6" s="105">
        <v>138750</v>
      </c>
      <c r="UD6" s="105">
        <v>40700</v>
      </c>
      <c r="UE6" s="105">
        <v>28450</v>
      </c>
      <c r="UF6" s="105">
        <v>95750</v>
      </c>
      <c r="UG6" s="105">
        <v>74800</v>
      </c>
      <c r="UH6" s="105">
        <v>921178</v>
      </c>
      <c r="UI6" s="105">
        <v>280200</v>
      </c>
      <c r="UJ6" s="105">
        <v>168400</v>
      </c>
      <c r="UK6" s="105">
        <v>192900</v>
      </c>
      <c r="UL6" s="105">
        <v>171600</v>
      </c>
      <c r="UM6" s="105">
        <v>120750</v>
      </c>
      <c r="UN6" s="105">
        <v>1473950</v>
      </c>
      <c r="UO6" s="105">
        <v>115500</v>
      </c>
      <c r="UP6" s="105">
        <v>35500</v>
      </c>
      <c r="UQ6" s="105">
        <v>327100</v>
      </c>
      <c r="UR6" s="105">
        <v>69050</v>
      </c>
      <c r="US6" s="105">
        <v>124250</v>
      </c>
      <c r="UT6" s="105">
        <v>174150</v>
      </c>
      <c r="UU6" s="105">
        <v>166650</v>
      </c>
      <c r="UV6" s="105">
        <v>120650</v>
      </c>
      <c r="UW6" s="105">
        <v>77300</v>
      </c>
      <c r="UX6" s="105">
        <v>48300</v>
      </c>
      <c r="UY6" s="105">
        <v>231250</v>
      </c>
      <c r="UZ6" s="105">
        <v>128450</v>
      </c>
      <c r="VA6" s="105">
        <v>146350</v>
      </c>
      <c r="VB6" s="105">
        <v>48250</v>
      </c>
      <c r="VC6" s="105">
        <v>20600</v>
      </c>
      <c r="VD6" s="105">
        <v>120850</v>
      </c>
      <c r="VE6" s="105">
        <v>91200</v>
      </c>
      <c r="VF6" s="105">
        <v>166050</v>
      </c>
      <c r="VG6" s="105">
        <v>27150</v>
      </c>
      <c r="VH6" s="105">
        <v>33650</v>
      </c>
      <c r="VI6" s="105">
        <v>52190</v>
      </c>
      <c r="VJ6" s="105">
        <v>2503116</v>
      </c>
      <c r="VK6" s="105">
        <v>178600</v>
      </c>
      <c r="VL6" s="105">
        <v>350985</v>
      </c>
      <c r="VM6" s="105">
        <v>175150</v>
      </c>
      <c r="VN6" s="105">
        <v>346000</v>
      </c>
      <c r="VO6" s="105">
        <v>286850</v>
      </c>
      <c r="VP6" s="105">
        <v>186710</v>
      </c>
      <c r="VQ6" s="105">
        <v>63150</v>
      </c>
      <c r="VR6" s="105">
        <v>296650</v>
      </c>
      <c r="VS6" s="105">
        <v>220190</v>
      </c>
      <c r="VT6" s="105">
        <v>256105</v>
      </c>
      <c r="VU6" s="105">
        <v>0</v>
      </c>
      <c r="VV6" s="105">
        <v>102900</v>
      </c>
      <c r="VW6" s="105">
        <v>132885</v>
      </c>
      <c r="VX6" s="105">
        <v>197400</v>
      </c>
      <c r="VY6" s="105">
        <v>1702920</v>
      </c>
      <c r="VZ6" s="105">
        <v>171200</v>
      </c>
      <c r="WA6" s="105">
        <v>310130</v>
      </c>
      <c r="WB6" s="105">
        <v>180665</v>
      </c>
      <c r="WC6" s="105">
        <v>422900</v>
      </c>
      <c r="WD6" s="105">
        <v>422105</v>
      </c>
      <c r="WE6" s="105">
        <v>343400</v>
      </c>
      <c r="WF6" s="105">
        <v>114450</v>
      </c>
      <c r="WG6" s="105">
        <v>104250</v>
      </c>
      <c r="WH6" s="105">
        <v>204150</v>
      </c>
      <c r="WI6" s="105">
        <v>314800</v>
      </c>
      <c r="WJ6" s="105">
        <v>184300</v>
      </c>
      <c r="WK6" s="105">
        <v>254900</v>
      </c>
      <c r="WL6" s="105">
        <v>337450</v>
      </c>
      <c r="WM6" s="105">
        <v>291200</v>
      </c>
      <c r="WN6" s="105">
        <v>133850</v>
      </c>
      <c r="WO6" s="105">
        <v>140450</v>
      </c>
      <c r="WP6" s="105">
        <v>307000</v>
      </c>
      <c r="WQ6" s="105">
        <v>249850</v>
      </c>
      <c r="WR6" s="105">
        <v>386500</v>
      </c>
      <c r="WS6" s="105">
        <v>385350</v>
      </c>
      <c r="WT6" s="105">
        <v>156700</v>
      </c>
      <c r="WU6" s="105">
        <v>239300</v>
      </c>
      <c r="WV6" s="105">
        <v>142350</v>
      </c>
      <c r="WW6" s="105">
        <v>159250</v>
      </c>
      <c r="WX6" s="105">
        <v>20250</v>
      </c>
      <c r="WY6" s="105">
        <v>243850</v>
      </c>
      <c r="WZ6" s="105">
        <v>120500</v>
      </c>
      <c r="XA6" s="105">
        <v>282650</v>
      </c>
      <c r="XB6" s="105">
        <v>280700</v>
      </c>
      <c r="XC6" s="105">
        <v>39750</v>
      </c>
      <c r="XD6" s="105">
        <v>63500</v>
      </c>
      <c r="XE6" s="105">
        <v>51200</v>
      </c>
      <c r="XF6" s="105">
        <v>887500</v>
      </c>
      <c r="XG6" s="105">
        <v>140300</v>
      </c>
      <c r="XH6" s="105">
        <v>169650</v>
      </c>
      <c r="XI6" s="105">
        <v>338800</v>
      </c>
      <c r="XJ6" s="105">
        <v>102350</v>
      </c>
      <c r="XK6" s="105">
        <v>140900</v>
      </c>
      <c r="XL6" s="105">
        <v>139050</v>
      </c>
      <c r="XM6" s="105">
        <v>149850</v>
      </c>
      <c r="XN6" s="105">
        <v>85850</v>
      </c>
      <c r="XO6" s="105">
        <v>159800</v>
      </c>
      <c r="XP6" s="105">
        <v>76300</v>
      </c>
      <c r="XQ6" s="105">
        <v>100250</v>
      </c>
      <c r="XR6" s="105">
        <v>69340</v>
      </c>
      <c r="XS6" s="105">
        <v>202150</v>
      </c>
      <c r="XT6" s="105">
        <v>63250</v>
      </c>
      <c r="XU6" s="105">
        <v>104150</v>
      </c>
      <c r="XV6" s="105">
        <v>77500</v>
      </c>
      <c r="XW6" s="105">
        <v>115800</v>
      </c>
      <c r="XX6" s="105">
        <v>92050</v>
      </c>
      <c r="XY6" s="105">
        <v>35250</v>
      </c>
      <c r="XZ6" s="105">
        <v>41450</v>
      </c>
      <c r="YA6" s="105">
        <v>62250</v>
      </c>
      <c r="YB6" s="105">
        <v>25550</v>
      </c>
      <c r="YC6" s="105">
        <v>4038099.77</v>
      </c>
      <c r="YD6" s="105">
        <v>291450</v>
      </c>
      <c r="YE6" s="105">
        <v>345650</v>
      </c>
      <c r="YF6" s="105">
        <v>73400</v>
      </c>
      <c r="YG6" s="105">
        <v>535300</v>
      </c>
      <c r="YH6" s="105">
        <v>0</v>
      </c>
      <c r="YI6" s="105">
        <v>109400</v>
      </c>
      <c r="YJ6" s="105">
        <v>118000</v>
      </c>
      <c r="YK6" s="105">
        <v>772350</v>
      </c>
      <c r="YL6" s="105">
        <v>184750</v>
      </c>
      <c r="YM6" s="105">
        <v>57600</v>
      </c>
      <c r="YN6" s="105">
        <v>82900</v>
      </c>
      <c r="YO6" s="105">
        <v>51350</v>
      </c>
      <c r="YP6" s="105">
        <v>96600</v>
      </c>
      <c r="YQ6" s="105">
        <v>49000</v>
      </c>
      <c r="YR6" s="105">
        <v>26461</v>
      </c>
      <c r="YS6" s="105">
        <v>46000</v>
      </c>
      <c r="YT6" s="105">
        <v>1248737</v>
      </c>
      <c r="YU6" s="105">
        <v>228600</v>
      </c>
      <c r="YV6" s="105">
        <v>221600</v>
      </c>
      <c r="YW6" s="105">
        <v>43350</v>
      </c>
      <c r="YX6" s="105">
        <v>85850</v>
      </c>
      <c r="YY6" s="105">
        <v>148500</v>
      </c>
      <c r="YZ6" s="105">
        <v>76900</v>
      </c>
      <c r="ZA6" s="105">
        <v>565550</v>
      </c>
      <c r="ZB6" s="105">
        <v>84100</v>
      </c>
      <c r="ZC6" s="105">
        <v>182000</v>
      </c>
      <c r="ZD6" s="105">
        <v>374950</v>
      </c>
      <c r="ZE6" s="105">
        <v>129500</v>
      </c>
      <c r="ZF6" s="105">
        <v>90800</v>
      </c>
      <c r="ZG6" s="105">
        <v>56500</v>
      </c>
      <c r="ZH6" s="105">
        <v>68150</v>
      </c>
      <c r="ZI6" s="105">
        <v>372400</v>
      </c>
      <c r="ZJ6" s="105">
        <v>966810</v>
      </c>
      <c r="ZK6" s="105">
        <v>292762</v>
      </c>
      <c r="ZL6" s="105">
        <v>636600</v>
      </c>
      <c r="ZM6" s="105">
        <v>443550</v>
      </c>
      <c r="ZN6" s="105">
        <v>775050</v>
      </c>
      <c r="ZO6" s="105">
        <v>580320</v>
      </c>
      <c r="ZP6" s="105">
        <v>1217970</v>
      </c>
      <c r="ZQ6" s="105">
        <v>199500</v>
      </c>
      <c r="ZR6" s="105">
        <v>575300</v>
      </c>
      <c r="ZS6" s="105">
        <v>680950</v>
      </c>
      <c r="ZT6" s="105">
        <v>135600</v>
      </c>
      <c r="ZU6" s="105">
        <v>248700</v>
      </c>
      <c r="ZV6" s="105">
        <v>165410</v>
      </c>
      <c r="ZW6" s="105">
        <v>401800</v>
      </c>
      <c r="ZX6" s="105">
        <v>385750</v>
      </c>
      <c r="ZY6" s="105">
        <v>338295.64</v>
      </c>
      <c r="ZZ6" s="105">
        <v>122300</v>
      </c>
      <c r="AAA6" s="105">
        <v>119700</v>
      </c>
      <c r="AAB6" s="105">
        <v>94450</v>
      </c>
      <c r="AAC6" s="105">
        <v>253300</v>
      </c>
      <c r="AAD6" s="105">
        <v>420350</v>
      </c>
      <c r="AAE6" s="105">
        <v>62900</v>
      </c>
      <c r="AAF6" s="105">
        <v>361150</v>
      </c>
      <c r="AAG6" s="105">
        <v>109500</v>
      </c>
      <c r="AAH6" s="105">
        <v>72600</v>
      </c>
      <c r="AAI6" s="105">
        <v>126300</v>
      </c>
      <c r="AAJ6" s="105">
        <v>62700</v>
      </c>
      <c r="AAK6" s="105">
        <v>351900</v>
      </c>
      <c r="AAL6" s="105">
        <v>112850</v>
      </c>
      <c r="AAM6" s="105">
        <v>430000</v>
      </c>
      <c r="AAN6" s="105">
        <v>268750</v>
      </c>
      <c r="AAO6" s="105">
        <v>181150</v>
      </c>
      <c r="AAP6" s="105">
        <v>152650</v>
      </c>
      <c r="AAQ6" s="105">
        <v>669400</v>
      </c>
      <c r="AAR6" s="105">
        <v>303750</v>
      </c>
      <c r="AAS6" s="105">
        <v>34400</v>
      </c>
      <c r="AAT6" s="105">
        <v>330100</v>
      </c>
      <c r="AAU6" s="105">
        <v>434600</v>
      </c>
      <c r="AAV6" s="105">
        <v>616500</v>
      </c>
      <c r="AAW6" s="105">
        <v>232850</v>
      </c>
      <c r="AAX6" s="105">
        <v>496950</v>
      </c>
      <c r="AAY6" s="105">
        <v>156900</v>
      </c>
      <c r="AAZ6" s="105">
        <v>152450</v>
      </c>
      <c r="ABA6" s="105">
        <v>75050</v>
      </c>
      <c r="ABB6" s="105">
        <v>158300</v>
      </c>
      <c r="ABC6" s="105">
        <v>134900</v>
      </c>
      <c r="ABD6" s="105">
        <v>0</v>
      </c>
      <c r="ABE6" s="105">
        <v>325400</v>
      </c>
      <c r="ABF6" s="105">
        <v>671500</v>
      </c>
      <c r="ABG6" s="105">
        <v>306700</v>
      </c>
      <c r="ABH6" s="105">
        <v>265900</v>
      </c>
      <c r="ABI6" s="105">
        <v>223850</v>
      </c>
      <c r="ABJ6" s="105">
        <v>42250</v>
      </c>
      <c r="ABK6" s="105">
        <v>87350</v>
      </c>
      <c r="ABL6" s="105">
        <v>28950</v>
      </c>
      <c r="ABM6" s="105">
        <v>1698776</v>
      </c>
      <c r="ABN6" s="105">
        <v>278750</v>
      </c>
      <c r="ABO6" s="105">
        <v>76600</v>
      </c>
      <c r="ABP6" s="105">
        <v>86490</v>
      </c>
      <c r="ABQ6" s="105">
        <v>289850</v>
      </c>
      <c r="ABR6" s="105">
        <v>242200</v>
      </c>
      <c r="ABS6" s="105">
        <v>59990</v>
      </c>
      <c r="ABT6" s="105">
        <v>55000</v>
      </c>
      <c r="ABU6" s="105">
        <v>2142700</v>
      </c>
      <c r="ABV6" s="105">
        <v>484950</v>
      </c>
      <c r="ABW6" s="105">
        <v>27600</v>
      </c>
      <c r="ABX6" s="105">
        <v>135250</v>
      </c>
      <c r="ABY6" s="105">
        <v>45200</v>
      </c>
      <c r="ABZ6" s="105">
        <v>49000</v>
      </c>
      <c r="ACA6" s="105">
        <v>79450</v>
      </c>
      <c r="ACB6" s="105">
        <v>73400</v>
      </c>
      <c r="ACC6" s="105">
        <v>103900</v>
      </c>
      <c r="ACD6" s="105">
        <v>127000</v>
      </c>
      <c r="ACE6" s="105">
        <v>163650</v>
      </c>
      <c r="ACF6" s="105">
        <v>49900</v>
      </c>
      <c r="ACG6" s="105">
        <v>993141</v>
      </c>
      <c r="ACH6" s="105">
        <v>69910</v>
      </c>
      <c r="ACI6" s="105">
        <v>54100</v>
      </c>
      <c r="ACJ6" s="105">
        <v>282900</v>
      </c>
      <c r="ACK6" s="105">
        <v>42450</v>
      </c>
      <c r="ACL6" s="105">
        <v>25150</v>
      </c>
      <c r="ACM6" s="105">
        <v>120500</v>
      </c>
      <c r="ACN6" s="105">
        <v>323700</v>
      </c>
      <c r="ACO6" s="105">
        <v>99895</v>
      </c>
      <c r="ACP6" s="105">
        <v>26250</v>
      </c>
      <c r="ACQ6" s="105">
        <v>77350</v>
      </c>
      <c r="ACR6" s="105">
        <v>390156.01</v>
      </c>
      <c r="ACS6" s="105">
        <v>317750</v>
      </c>
      <c r="ACT6" s="105">
        <v>33750</v>
      </c>
      <c r="ACU6" s="105">
        <v>43650</v>
      </c>
      <c r="ACV6" s="105">
        <v>56800</v>
      </c>
      <c r="ACW6" s="105">
        <v>109800</v>
      </c>
      <c r="ACX6" s="105">
        <v>25200</v>
      </c>
      <c r="ACY6" s="105">
        <v>90100</v>
      </c>
      <c r="ACZ6" s="105">
        <v>0</v>
      </c>
      <c r="ADA6" s="105">
        <v>6000</v>
      </c>
      <c r="ADB6" s="105">
        <v>6900</v>
      </c>
      <c r="ADC6" s="105">
        <v>6450</v>
      </c>
      <c r="ADD6" s="105">
        <v>132100</v>
      </c>
      <c r="ADE6" s="105">
        <v>82000</v>
      </c>
      <c r="ADF6" s="105">
        <v>1590100</v>
      </c>
      <c r="ADG6" s="105">
        <v>51600</v>
      </c>
      <c r="ADH6" s="105">
        <v>6400</v>
      </c>
      <c r="ADI6" s="105">
        <v>344050</v>
      </c>
      <c r="ADJ6" s="105">
        <v>194150</v>
      </c>
      <c r="ADK6" s="105">
        <v>13500</v>
      </c>
      <c r="ADL6" s="105">
        <v>90000</v>
      </c>
      <c r="ADM6" s="105">
        <v>1353078</v>
      </c>
      <c r="ADN6" s="105">
        <v>167700</v>
      </c>
      <c r="ADO6" s="105">
        <v>192400</v>
      </c>
      <c r="ADP6" s="105">
        <v>0</v>
      </c>
      <c r="ADQ6" s="105">
        <v>23650</v>
      </c>
      <c r="ADR6" s="105">
        <v>0</v>
      </c>
      <c r="ADS6" s="105">
        <v>0</v>
      </c>
      <c r="ADT6" s="105">
        <v>4250</v>
      </c>
      <c r="ADU6" s="105">
        <v>1546801</v>
      </c>
      <c r="ADV6" s="105">
        <v>1552500</v>
      </c>
      <c r="ADW6" s="105">
        <v>148200</v>
      </c>
      <c r="ADX6" s="105">
        <v>170750</v>
      </c>
      <c r="ADY6" s="105">
        <v>2848000</v>
      </c>
      <c r="ADZ6" s="105">
        <v>55400</v>
      </c>
      <c r="AEA6" s="105">
        <v>197200</v>
      </c>
      <c r="AEB6" s="105">
        <v>151550</v>
      </c>
      <c r="AEC6" s="105">
        <v>70600</v>
      </c>
      <c r="AED6" s="105">
        <v>80250</v>
      </c>
      <c r="AEE6" s="105">
        <v>148100</v>
      </c>
      <c r="AEF6" s="105">
        <v>359200</v>
      </c>
      <c r="AEG6" s="105">
        <v>151850</v>
      </c>
      <c r="AEH6" s="105">
        <v>96800</v>
      </c>
      <c r="AEI6" s="105">
        <v>102900</v>
      </c>
      <c r="AEJ6" s="105">
        <v>296500</v>
      </c>
      <c r="AEK6" s="105">
        <v>52700</v>
      </c>
      <c r="AEL6" s="105">
        <v>118200</v>
      </c>
      <c r="AEM6" s="105">
        <v>43900</v>
      </c>
      <c r="AEN6" s="105">
        <v>95800</v>
      </c>
      <c r="AEO6" s="105">
        <v>3000103</v>
      </c>
      <c r="AEP6" s="105">
        <v>1101000</v>
      </c>
      <c r="AEQ6" s="105">
        <v>632950</v>
      </c>
      <c r="AER6" s="105">
        <v>402350</v>
      </c>
      <c r="AES6" s="105">
        <v>590250</v>
      </c>
      <c r="AET6" s="105">
        <v>826850</v>
      </c>
      <c r="AEU6" s="105">
        <v>446800</v>
      </c>
      <c r="AEV6" s="105">
        <v>587800</v>
      </c>
      <c r="AEW6" s="105">
        <v>209000</v>
      </c>
      <c r="AEX6" s="105">
        <v>198000</v>
      </c>
      <c r="AEY6" s="105">
        <v>1255536</v>
      </c>
      <c r="AEZ6" s="105">
        <v>72350</v>
      </c>
      <c r="AFA6" s="105">
        <v>107600</v>
      </c>
      <c r="AFB6" s="105">
        <v>273800</v>
      </c>
      <c r="AFC6" s="105">
        <v>309150</v>
      </c>
      <c r="AFD6" s="105">
        <v>111450</v>
      </c>
      <c r="AFE6" s="105">
        <v>56800</v>
      </c>
      <c r="AFF6" s="105">
        <v>83250</v>
      </c>
      <c r="AFG6" s="105">
        <v>27150</v>
      </c>
      <c r="AFH6" s="105">
        <v>10000</v>
      </c>
      <c r="AFI6" s="105">
        <v>30050</v>
      </c>
      <c r="AFJ6" s="105">
        <v>202200</v>
      </c>
      <c r="AFK6" s="105">
        <v>106950</v>
      </c>
      <c r="AFL6" s="105">
        <v>993270</v>
      </c>
      <c r="AFM6" s="105">
        <v>71250</v>
      </c>
      <c r="AFN6" s="105">
        <v>94050</v>
      </c>
      <c r="AFO6" s="105">
        <v>57100</v>
      </c>
      <c r="AFP6" s="105">
        <v>45500</v>
      </c>
      <c r="AFQ6" s="105">
        <v>6050</v>
      </c>
      <c r="AFR6" s="105">
        <v>8250</v>
      </c>
      <c r="AFS6" s="105">
        <v>24100</v>
      </c>
      <c r="AFT6" s="105">
        <v>16700</v>
      </c>
      <c r="AFU6" s="105">
        <v>33300</v>
      </c>
      <c r="AFV6" s="105">
        <v>13600</v>
      </c>
      <c r="AFW6" s="105">
        <v>5900</v>
      </c>
      <c r="AFX6" s="105">
        <v>406150</v>
      </c>
      <c r="AFY6" s="105">
        <v>69400</v>
      </c>
      <c r="AFZ6" s="105">
        <v>113900</v>
      </c>
      <c r="AGA6" s="105">
        <v>119250</v>
      </c>
      <c r="AGB6" s="105">
        <v>334150</v>
      </c>
      <c r="AGC6" s="105">
        <v>422800</v>
      </c>
      <c r="AGD6" s="105">
        <v>88350</v>
      </c>
      <c r="AGE6" s="105">
        <v>230950</v>
      </c>
      <c r="AGF6" s="105">
        <v>64000</v>
      </c>
      <c r="AGG6" s="105">
        <v>155200</v>
      </c>
      <c r="AGH6" s="105">
        <v>44900</v>
      </c>
      <c r="AGI6" s="105">
        <v>841300</v>
      </c>
      <c r="AGJ6" s="105">
        <v>107200</v>
      </c>
      <c r="AGK6" s="105">
        <v>57500</v>
      </c>
      <c r="AGL6" s="105">
        <v>37300</v>
      </c>
      <c r="AGM6" s="105">
        <v>302900.2</v>
      </c>
      <c r="AGN6" s="105">
        <v>52500</v>
      </c>
      <c r="AGO6" s="105">
        <v>36100</v>
      </c>
      <c r="AGP6" s="105">
        <v>119950</v>
      </c>
      <c r="AGQ6" s="105">
        <v>202950</v>
      </c>
      <c r="AGR6" s="105">
        <v>36350</v>
      </c>
      <c r="AGS6" s="105">
        <v>16500</v>
      </c>
      <c r="AGT6" s="105">
        <v>94850</v>
      </c>
      <c r="AGU6" s="105">
        <v>112200</v>
      </c>
      <c r="AGV6" s="105">
        <v>32550</v>
      </c>
      <c r="AGW6" s="105">
        <v>147700</v>
      </c>
      <c r="AGX6" s="105">
        <v>117700</v>
      </c>
      <c r="AGY6" s="105">
        <v>76650</v>
      </c>
      <c r="AGZ6" s="105">
        <v>7850</v>
      </c>
      <c r="AHA6" s="105">
        <v>55900</v>
      </c>
      <c r="AHB6" s="105">
        <v>34650</v>
      </c>
      <c r="AHC6" s="105">
        <v>0</v>
      </c>
      <c r="AHD6" s="105">
        <v>16550</v>
      </c>
      <c r="AHE6" s="105">
        <v>44700</v>
      </c>
      <c r="AHF6" s="105">
        <v>5550</v>
      </c>
      <c r="AHG6" s="105">
        <v>7700</v>
      </c>
      <c r="AHH6" s="105">
        <v>1309500</v>
      </c>
      <c r="AHI6" s="105">
        <v>16950</v>
      </c>
      <c r="AHJ6" s="105">
        <v>47300</v>
      </c>
      <c r="AHK6" s="105">
        <v>0</v>
      </c>
      <c r="AHL6" s="105">
        <v>9850</v>
      </c>
      <c r="AHM6" s="105">
        <v>4500</v>
      </c>
      <c r="AHN6" s="105">
        <v>0</v>
      </c>
    </row>
    <row r="7" spans="1:899" ht="21" x14ac:dyDescent="0.4">
      <c r="A7" s="121" t="s">
        <v>4</v>
      </c>
      <c r="B7" s="6" t="s">
        <v>5</v>
      </c>
      <c r="C7" s="105">
        <v>10389347.960000001</v>
      </c>
      <c r="D7" s="105">
        <v>131210</v>
      </c>
      <c r="E7" s="105">
        <v>278208</v>
      </c>
      <c r="F7" s="105">
        <v>38620</v>
      </c>
      <c r="G7" s="105">
        <v>520255.5</v>
      </c>
      <c r="H7" s="105">
        <v>123904</v>
      </c>
      <c r="I7" s="105">
        <v>219607.5</v>
      </c>
      <c r="J7" s="105">
        <v>24085</v>
      </c>
      <c r="K7" s="105">
        <v>149464</v>
      </c>
      <c r="L7" s="105">
        <v>230503.5</v>
      </c>
      <c r="M7" s="105">
        <v>18879</v>
      </c>
      <c r="N7" s="105">
        <v>168563.6</v>
      </c>
      <c r="O7" s="105">
        <v>0</v>
      </c>
      <c r="P7" s="105">
        <v>24627</v>
      </c>
      <c r="Q7" s="105">
        <v>36687</v>
      </c>
      <c r="R7" s="105">
        <v>20737</v>
      </c>
      <c r="S7" s="105">
        <v>2636</v>
      </c>
      <c r="T7" s="105">
        <v>0</v>
      </c>
      <c r="U7" s="105">
        <v>38780509</v>
      </c>
      <c r="V7" s="105">
        <v>683968</v>
      </c>
      <c r="W7" s="105">
        <v>0</v>
      </c>
      <c r="X7" s="105">
        <v>359012</v>
      </c>
      <c r="Y7" s="105">
        <v>40614</v>
      </c>
      <c r="Z7" s="105">
        <v>43384</v>
      </c>
      <c r="AA7" s="105">
        <v>32531</v>
      </c>
      <c r="AB7" s="105">
        <v>1747071</v>
      </c>
      <c r="AC7" s="105">
        <v>0</v>
      </c>
      <c r="AD7" s="105">
        <v>81500</v>
      </c>
      <c r="AE7" s="105">
        <v>606413</v>
      </c>
      <c r="AF7" s="105">
        <v>92396</v>
      </c>
      <c r="AG7" s="105">
        <v>545220</v>
      </c>
      <c r="AH7" s="105">
        <v>316917</v>
      </c>
      <c r="AI7" s="105">
        <v>110939</v>
      </c>
      <c r="AJ7" s="105">
        <v>135078</v>
      </c>
      <c r="AK7" s="105">
        <v>0</v>
      </c>
      <c r="AL7" s="105">
        <v>36638</v>
      </c>
      <c r="AM7" s="105">
        <v>0</v>
      </c>
      <c r="AN7" s="105">
        <v>157788</v>
      </c>
      <c r="AO7" s="105">
        <v>3045</v>
      </c>
      <c r="AP7" s="105">
        <v>66358.75</v>
      </c>
      <c r="AQ7" s="105">
        <v>0</v>
      </c>
      <c r="AR7" s="105">
        <v>0</v>
      </c>
      <c r="AS7" s="105">
        <v>3006086.5</v>
      </c>
      <c r="AT7" s="105">
        <v>30779</v>
      </c>
      <c r="AU7" s="105">
        <v>31880</v>
      </c>
      <c r="AV7" s="105">
        <v>207269</v>
      </c>
      <c r="AW7" s="105">
        <v>33555.5</v>
      </c>
      <c r="AX7" s="105">
        <v>37159</v>
      </c>
      <c r="AY7" s="105">
        <v>0</v>
      </c>
      <c r="AZ7" s="105">
        <v>0</v>
      </c>
      <c r="BA7" s="105">
        <v>0</v>
      </c>
      <c r="BB7" s="105">
        <v>19808</v>
      </c>
      <c r="BC7" s="105">
        <v>0</v>
      </c>
      <c r="BD7" s="105">
        <v>4466.5</v>
      </c>
      <c r="BE7" s="105">
        <v>225273</v>
      </c>
      <c r="BF7" s="105">
        <v>21832.07</v>
      </c>
      <c r="BG7" s="105">
        <v>11910</v>
      </c>
      <c r="BH7" s="105">
        <v>2183581</v>
      </c>
      <c r="BI7" s="105">
        <v>927555.35</v>
      </c>
      <c r="BJ7" s="105">
        <v>11407</v>
      </c>
      <c r="BK7" s="105">
        <v>66969</v>
      </c>
      <c r="BL7" s="105">
        <v>112947</v>
      </c>
      <c r="BM7" s="105">
        <v>4354</v>
      </c>
      <c r="BN7" s="105">
        <v>36016.25</v>
      </c>
      <c r="BO7" s="105">
        <v>0</v>
      </c>
      <c r="BP7" s="105">
        <v>0</v>
      </c>
      <c r="BQ7" s="105">
        <v>6388692</v>
      </c>
      <c r="BR7" s="105">
        <v>92479</v>
      </c>
      <c r="BS7" s="105">
        <v>88840.44</v>
      </c>
      <c r="BT7" s="105">
        <v>141965</v>
      </c>
      <c r="BU7" s="105">
        <v>141584</v>
      </c>
      <c r="BV7" s="105">
        <v>37591</v>
      </c>
      <c r="BW7" s="105">
        <v>10147</v>
      </c>
      <c r="BX7" s="105">
        <v>534114</v>
      </c>
      <c r="BY7" s="105">
        <v>717610.63</v>
      </c>
      <c r="BZ7" s="105">
        <v>41316</v>
      </c>
      <c r="CA7" s="105">
        <v>79796</v>
      </c>
      <c r="CB7" s="105">
        <v>87205</v>
      </c>
      <c r="CC7" s="105">
        <v>203008</v>
      </c>
      <c r="CD7" s="105">
        <v>62775</v>
      </c>
      <c r="CE7" s="105">
        <v>142137</v>
      </c>
      <c r="CF7" s="105">
        <v>32750098</v>
      </c>
      <c r="CG7" s="105">
        <v>795288</v>
      </c>
      <c r="CH7" s="105">
        <v>967402.25</v>
      </c>
      <c r="CI7" s="105">
        <v>0</v>
      </c>
      <c r="CJ7" s="105">
        <v>116641.25</v>
      </c>
      <c r="CK7" s="105">
        <v>9545</v>
      </c>
      <c r="CL7" s="105">
        <v>66496.5</v>
      </c>
      <c r="CM7" s="105">
        <v>386201</v>
      </c>
      <c r="CN7" s="105">
        <v>145542</v>
      </c>
      <c r="CO7" s="105">
        <v>31318</v>
      </c>
      <c r="CP7" s="105">
        <v>25070.5</v>
      </c>
      <c r="CQ7" s="105">
        <v>135531</v>
      </c>
      <c r="CR7" s="105">
        <v>4788</v>
      </c>
      <c r="CS7" s="105">
        <v>3462248.32</v>
      </c>
      <c r="CT7" s="105">
        <v>91020</v>
      </c>
      <c r="CU7" s="105">
        <v>261240.5</v>
      </c>
      <c r="CV7" s="105">
        <v>12103</v>
      </c>
      <c r="CW7" s="105">
        <v>47795</v>
      </c>
      <c r="CX7" s="105">
        <v>28885</v>
      </c>
      <c r="CY7" s="105">
        <v>48045.3</v>
      </c>
      <c r="CZ7" s="105">
        <v>109181</v>
      </c>
      <c r="DA7" s="105">
        <v>2740687.2</v>
      </c>
      <c r="DB7" s="105">
        <v>945268</v>
      </c>
      <c r="DC7" s="105">
        <v>87844</v>
      </c>
      <c r="DD7" s="105">
        <v>270620</v>
      </c>
      <c r="DE7" s="105">
        <v>90202</v>
      </c>
      <c r="DF7" s="105">
        <v>0</v>
      </c>
      <c r="DG7" s="105">
        <v>0</v>
      </c>
      <c r="DH7" s="105">
        <v>0</v>
      </c>
      <c r="DI7" s="105">
        <v>0</v>
      </c>
      <c r="DJ7" s="105">
        <v>12088273.210000001</v>
      </c>
      <c r="DK7" s="105">
        <v>43272</v>
      </c>
      <c r="DL7" s="105">
        <v>56807.25</v>
      </c>
      <c r="DM7" s="105">
        <v>98093</v>
      </c>
      <c r="DN7" s="105">
        <v>74548</v>
      </c>
      <c r="DO7" s="105">
        <v>27758</v>
      </c>
      <c r="DP7" s="105">
        <v>312834.39</v>
      </c>
      <c r="DQ7" s="105">
        <v>7009</v>
      </c>
      <c r="DR7" s="105">
        <v>42305</v>
      </c>
      <c r="DS7" s="105">
        <v>5416381</v>
      </c>
      <c r="DT7" s="105">
        <v>27309</v>
      </c>
      <c r="DU7" s="105">
        <v>610594</v>
      </c>
      <c r="DV7" s="105">
        <v>596503</v>
      </c>
      <c r="DW7" s="105">
        <v>40925</v>
      </c>
      <c r="DX7" s="105">
        <v>128816</v>
      </c>
      <c r="DY7" s="105">
        <v>227959</v>
      </c>
      <c r="DZ7" s="105">
        <v>0</v>
      </c>
      <c r="EA7" s="105">
        <v>26233</v>
      </c>
      <c r="EB7" s="105">
        <v>0</v>
      </c>
      <c r="EC7" s="105">
        <v>271047</v>
      </c>
      <c r="ED7" s="105">
        <v>1276502.97</v>
      </c>
      <c r="EE7" s="105">
        <v>1578670</v>
      </c>
      <c r="EF7" s="105">
        <v>42957</v>
      </c>
      <c r="EG7" s="105">
        <v>32001</v>
      </c>
      <c r="EH7" s="105">
        <v>16516</v>
      </c>
      <c r="EI7" s="105">
        <v>139658.5</v>
      </c>
      <c r="EJ7" s="105">
        <v>679469</v>
      </c>
      <c r="EK7" s="105">
        <v>142109.75</v>
      </c>
      <c r="EL7" s="105">
        <v>91404</v>
      </c>
      <c r="EM7" s="105">
        <v>10616708.210000001</v>
      </c>
      <c r="EN7" s="105">
        <v>4998</v>
      </c>
      <c r="EO7" s="105">
        <v>12108</v>
      </c>
      <c r="EP7" s="105">
        <v>66130</v>
      </c>
      <c r="EQ7" s="105">
        <v>42589</v>
      </c>
      <c r="ER7" s="105">
        <v>1834.5</v>
      </c>
      <c r="ES7" s="105">
        <v>101665</v>
      </c>
      <c r="ET7" s="105">
        <v>219596.77000000002</v>
      </c>
      <c r="EU7" s="105">
        <v>70232</v>
      </c>
      <c r="EV7" s="105">
        <v>1536622</v>
      </c>
      <c r="EW7" s="105">
        <v>0</v>
      </c>
      <c r="EX7" s="105">
        <v>7523</v>
      </c>
      <c r="EY7" s="105">
        <v>33575</v>
      </c>
      <c r="EZ7" s="105">
        <v>260125</v>
      </c>
      <c r="FA7" s="105">
        <v>50265</v>
      </c>
      <c r="FB7" s="105">
        <v>57202</v>
      </c>
      <c r="FC7" s="105">
        <v>4422</v>
      </c>
      <c r="FD7" s="105">
        <v>4268</v>
      </c>
      <c r="FE7" s="105">
        <v>34435</v>
      </c>
      <c r="FF7" s="105">
        <v>2615</v>
      </c>
      <c r="FG7" s="105">
        <v>3667</v>
      </c>
      <c r="FH7" s="105">
        <v>5810465.2000000002</v>
      </c>
      <c r="FI7" s="105">
        <v>96647</v>
      </c>
      <c r="FJ7" s="105">
        <v>507214</v>
      </c>
      <c r="FK7" s="105">
        <v>309594</v>
      </c>
      <c r="FL7" s="105">
        <v>443557.61</v>
      </c>
      <c r="FM7" s="105">
        <v>227245</v>
      </c>
      <c r="FN7" s="105">
        <v>41946.25</v>
      </c>
      <c r="FO7" s="105">
        <v>13961</v>
      </c>
      <c r="FP7" s="105">
        <v>8197652</v>
      </c>
      <c r="FQ7" s="105">
        <v>28708</v>
      </c>
      <c r="FR7" s="105">
        <v>132619</v>
      </c>
      <c r="FS7" s="105">
        <v>0</v>
      </c>
      <c r="FT7" s="105">
        <v>47456</v>
      </c>
      <c r="FU7" s="105">
        <v>43480</v>
      </c>
      <c r="FV7" s="105">
        <v>334028</v>
      </c>
      <c r="FW7" s="105">
        <v>42202</v>
      </c>
      <c r="FX7" s="105">
        <v>45637</v>
      </c>
      <c r="FY7" s="105">
        <v>39508</v>
      </c>
      <c r="FZ7" s="105">
        <v>618581</v>
      </c>
      <c r="GA7" s="105">
        <v>116991</v>
      </c>
      <c r="GB7" s="105">
        <v>3163</v>
      </c>
      <c r="GC7" s="105">
        <v>81922</v>
      </c>
      <c r="GD7" s="105">
        <v>3193894.5</v>
      </c>
      <c r="GE7" s="105">
        <v>14829</v>
      </c>
      <c r="GF7" s="105">
        <v>17378</v>
      </c>
      <c r="GG7" s="105">
        <v>516510.37</v>
      </c>
      <c r="GH7" s="105">
        <v>22866</v>
      </c>
      <c r="GI7" s="105">
        <v>29128</v>
      </c>
      <c r="GJ7" s="105">
        <v>30431</v>
      </c>
      <c r="GK7" s="105">
        <v>810553</v>
      </c>
      <c r="GL7" s="105">
        <v>9299</v>
      </c>
      <c r="GM7" s="105">
        <v>0</v>
      </c>
      <c r="GN7" s="105">
        <v>0</v>
      </c>
      <c r="GO7" s="105">
        <v>0</v>
      </c>
      <c r="GP7" s="105">
        <v>1500540</v>
      </c>
      <c r="GQ7" s="105">
        <v>263006</v>
      </c>
      <c r="GR7" s="105">
        <v>40546.5</v>
      </c>
      <c r="GS7" s="105">
        <v>280180</v>
      </c>
      <c r="GT7" s="105">
        <v>5162</v>
      </c>
      <c r="GU7" s="105">
        <v>15798</v>
      </c>
      <c r="GV7" s="105">
        <v>113825</v>
      </c>
      <c r="GW7" s="105">
        <v>92182</v>
      </c>
      <c r="GX7" s="105">
        <v>7381284</v>
      </c>
      <c r="GY7" s="105">
        <v>1033683</v>
      </c>
      <c r="GZ7" s="105">
        <v>129606</v>
      </c>
      <c r="HA7" s="105">
        <v>58912</v>
      </c>
      <c r="HB7" s="105">
        <v>13487599.449999999</v>
      </c>
      <c r="HC7" s="105">
        <v>7917617.2000000002</v>
      </c>
      <c r="HD7" s="105">
        <v>120400</v>
      </c>
      <c r="HE7" s="105">
        <v>1450304</v>
      </c>
      <c r="HF7" s="105">
        <v>351741</v>
      </c>
      <c r="HG7" s="105">
        <v>312602</v>
      </c>
      <c r="HH7" s="105">
        <v>43790</v>
      </c>
      <c r="HI7" s="105">
        <v>4972820.5</v>
      </c>
      <c r="HJ7" s="105">
        <v>29822</v>
      </c>
      <c r="HK7" s="105">
        <v>42808</v>
      </c>
      <c r="HL7" s="105">
        <v>284446</v>
      </c>
      <c r="HM7" s="105">
        <v>404528</v>
      </c>
      <c r="HN7" s="105">
        <v>20114</v>
      </c>
      <c r="HO7" s="105">
        <v>141131</v>
      </c>
      <c r="HP7" s="105">
        <v>33616</v>
      </c>
      <c r="HQ7" s="105">
        <v>8292122.75</v>
      </c>
      <c r="HR7" s="105">
        <v>2262717.25</v>
      </c>
      <c r="HS7" s="105">
        <v>77760</v>
      </c>
      <c r="HT7" s="105">
        <v>45458</v>
      </c>
      <c r="HU7" s="105">
        <v>89901.31</v>
      </c>
      <c r="HV7" s="105">
        <v>11620</v>
      </c>
      <c r="HW7" s="105">
        <v>373683</v>
      </c>
      <c r="HX7" s="105">
        <v>88511.5</v>
      </c>
      <c r="HY7" s="105">
        <v>68449</v>
      </c>
      <c r="HZ7" s="105">
        <v>291848</v>
      </c>
      <c r="IA7" s="105">
        <v>11829</v>
      </c>
      <c r="IB7" s="105">
        <v>146953</v>
      </c>
      <c r="IC7" s="105">
        <v>19324</v>
      </c>
      <c r="ID7" s="105">
        <v>3105</v>
      </c>
      <c r="IE7" s="105">
        <v>315814</v>
      </c>
      <c r="IF7" s="105">
        <v>16461</v>
      </c>
      <c r="IG7" s="105">
        <v>9853248</v>
      </c>
      <c r="IH7" s="105">
        <v>1640510.25</v>
      </c>
      <c r="II7" s="105">
        <v>58713</v>
      </c>
      <c r="IJ7" s="105">
        <v>30296</v>
      </c>
      <c r="IK7" s="105">
        <v>924638</v>
      </c>
      <c r="IL7" s="105">
        <v>57364</v>
      </c>
      <c r="IM7" s="105">
        <v>81436</v>
      </c>
      <c r="IN7" s="105">
        <v>41595</v>
      </c>
      <c r="IO7" s="105">
        <v>5048</v>
      </c>
      <c r="IP7" s="105">
        <v>9097</v>
      </c>
      <c r="IQ7" s="105">
        <v>37190</v>
      </c>
      <c r="IR7" s="105">
        <v>19935788.690000001</v>
      </c>
      <c r="IS7" s="105">
        <v>4333646</v>
      </c>
      <c r="IT7" s="105">
        <v>658795</v>
      </c>
      <c r="IU7" s="105">
        <v>108498</v>
      </c>
      <c r="IV7" s="105">
        <v>155721</v>
      </c>
      <c r="IW7" s="105">
        <v>42651</v>
      </c>
      <c r="IX7" s="105">
        <v>158746</v>
      </c>
      <c r="IY7" s="105">
        <v>11876.04</v>
      </c>
      <c r="IZ7" s="105">
        <v>82991</v>
      </c>
      <c r="JA7" s="105">
        <v>182256</v>
      </c>
      <c r="JB7" s="105">
        <v>1096785</v>
      </c>
      <c r="JC7" s="105">
        <v>185011</v>
      </c>
      <c r="JD7" s="105">
        <v>1990466.73</v>
      </c>
      <c r="JE7" s="105">
        <v>355653</v>
      </c>
      <c r="JF7" s="105">
        <v>16679</v>
      </c>
      <c r="JG7" s="105">
        <v>111039</v>
      </c>
      <c r="JH7" s="105">
        <v>14200</v>
      </c>
      <c r="JI7" s="105">
        <v>18249</v>
      </c>
      <c r="JJ7" s="105">
        <v>2203570.11</v>
      </c>
      <c r="JK7" s="105">
        <v>74732</v>
      </c>
      <c r="JL7" s="105">
        <v>256672</v>
      </c>
      <c r="JM7" s="105">
        <v>314566</v>
      </c>
      <c r="JN7" s="105">
        <v>24242</v>
      </c>
      <c r="JO7" s="105">
        <v>350113</v>
      </c>
      <c r="JP7" s="105">
        <v>44826.66</v>
      </c>
      <c r="JQ7" s="105">
        <v>4710525</v>
      </c>
      <c r="JR7" s="105">
        <v>720690</v>
      </c>
      <c r="JS7" s="105">
        <v>132874</v>
      </c>
      <c r="JT7" s="105">
        <v>22061</v>
      </c>
      <c r="JU7" s="105">
        <v>47792</v>
      </c>
      <c r="JV7" s="105">
        <v>84655.06</v>
      </c>
      <c r="JW7" s="105">
        <v>856540</v>
      </c>
      <c r="JX7" s="105">
        <v>40985.78</v>
      </c>
      <c r="JY7" s="105">
        <v>11437</v>
      </c>
      <c r="JZ7" s="105">
        <v>107914</v>
      </c>
      <c r="KA7" s="105">
        <v>29227</v>
      </c>
      <c r="KB7" s="105">
        <v>47209</v>
      </c>
      <c r="KC7" s="105">
        <v>21142</v>
      </c>
      <c r="KD7" s="105">
        <v>117595</v>
      </c>
      <c r="KE7" s="105">
        <v>45597</v>
      </c>
      <c r="KF7" s="105">
        <v>8382730</v>
      </c>
      <c r="KG7" s="105">
        <v>0</v>
      </c>
      <c r="KH7" s="105">
        <v>423637.19</v>
      </c>
      <c r="KI7" s="105">
        <v>79712.289999999994</v>
      </c>
      <c r="KJ7" s="105">
        <v>300522</v>
      </c>
      <c r="KK7" s="105">
        <v>102444</v>
      </c>
      <c r="KL7" s="105">
        <v>690455</v>
      </c>
      <c r="KM7" s="105">
        <v>897749</v>
      </c>
      <c r="KN7" s="105">
        <v>53717</v>
      </c>
      <c r="KO7" s="105">
        <v>2138324.96</v>
      </c>
      <c r="KP7" s="105">
        <v>193953</v>
      </c>
      <c r="KQ7" s="105">
        <v>167647</v>
      </c>
      <c r="KR7" s="105">
        <v>679444.03</v>
      </c>
      <c r="KS7" s="105">
        <v>151587</v>
      </c>
      <c r="KT7" s="105">
        <v>35866</v>
      </c>
      <c r="KU7" s="105">
        <v>6487892.25</v>
      </c>
      <c r="KV7" s="105">
        <v>171795</v>
      </c>
      <c r="KW7" s="105">
        <v>4942048.25</v>
      </c>
      <c r="KX7" s="105">
        <v>532729</v>
      </c>
      <c r="KY7" s="105">
        <v>7768</v>
      </c>
      <c r="KZ7" s="105">
        <v>132030</v>
      </c>
      <c r="LA7" s="105">
        <v>219978</v>
      </c>
      <c r="LB7" s="105">
        <v>1230282</v>
      </c>
      <c r="LC7" s="105">
        <v>20589</v>
      </c>
      <c r="LD7" s="105">
        <v>27501</v>
      </c>
      <c r="LE7" s="105">
        <v>14188093</v>
      </c>
      <c r="LF7" s="105">
        <v>1879728.5</v>
      </c>
      <c r="LG7" s="105">
        <v>4741890</v>
      </c>
      <c r="LH7" s="105">
        <v>10586529.43</v>
      </c>
      <c r="LI7" s="105">
        <v>990398.3</v>
      </c>
      <c r="LJ7" s="105">
        <v>459825</v>
      </c>
      <c r="LK7" s="105">
        <v>9969</v>
      </c>
      <c r="LL7" s="105">
        <v>141552.5</v>
      </c>
      <c r="LM7" s="105">
        <v>83571</v>
      </c>
      <c r="LN7" s="105">
        <v>99559.5</v>
      </c>
      <c r="LO7" s="105">
        <v>25646.5</v>
      </c>
      <c r="LP7" s="105">
        <v>3001221.81</v>
      </c>
      <c r="LQ7" s="105">
        <v>384550</v>
      </c>
      <c r="LR7" s="105">
        <v>144284</v>
      </c>
      <c r="LS7" s="105">
        <v>19107986.240000002</v>
      </c>
      <c r="LT7" s="105">
        <v>5110589.76</v>
      </c>
      <c r="LU7" s="105">
        <v>11437155</v>
      </c>
      <c r="LV7" s="105">
        <v>483698</v>
      </c>
      <c r="LW7" s="105">
        <v>496771</v>
      </c>
      <c r="LX7" s="105">
        <v>84776</v>
      </c>
      <c r="LY7" s="105">
        <v>54299</v>
      </c>
      <c r="LZ7" s="105">
        <v>56085</v>
      </c>
      <c r="MA7" s="105">
        <v>128303</v>
      </c>
      <c r="MB7" s="105">
        <v>209296</v>
      </c>
      <c r="MC7" s="105">
        <v>1077400</v>
      </c>
      <c r="MD7" s="105">
        <v>97551</v>
      </c>
      <c r="ME7" s="105">
        <v>29549680.460000001</v>
      </c>
      <c r="MF7" s="105">
        <v>124547</v>
      </c>
      <c r="MG7" s="105">
        <v>23953</v>
      </c>
      <c r="MH7" s="105">
        <v>20360</v>
      </c>
      <c r="MI7" s="105">
        <v>18120</v>
      </c>
      <c r="MJ7" s="105">
        <v>3427</v>
      </c>
      <c r="MK7" s="105">
        <v>17844</v>
      </c>
      <c r="ML7" s="105">
        <v>513170</v>
      </c>
      <c r="MM7" s="105">
        <v>113402</v>
      </c>
      <c r="MN7" s="105">
        <v>0</v>
      </c>
      <c r="MO7" s="105">
        <v>92278</v>
      </c>
      <c r="MP7" s="105">
        <v>25291</v>
      </c>
      <c r="MQ7" s="105">
        <v>6292270.5</v>
      </c>
      <c r="MR7" s="105">
        <v>22143</v>
      </c>
      <c r="MS7" s="105">
        <v>710523</v>
      </c>
      <c r="MT7" s="105">
        <v>150362</v>
      </c>
      <c r="MU7" s="105">
        <v>427778</v>
      </c>
      <c r="MV7" s="105">
        <v>1168896.5</v>
      </c>
      <c r="MW7" s="105">
        <v>1492706</v>
      </c>
      <c r="MX7" s="105">
        <v>228293</v>
      </c>
      <c r="MY7" s="105">
        <v>607861.5</v>
      </c>
      <c r="MZ7" s="105">
        <v>63961</v>
      </c>
      <c r="NA7" s="105">
        <v>32233</v>
      </c>
      <c r="NB7" s="105">
        <v>30446315.699999999</v>
      </c>
      <c r="NC7" s="105">
        <v>427416.75</v>
      </c>
      <c r="ND7" s="105">
        <v>23403</v>
      </c>
      <c r="NE7" s="105">
        <v>3387658.4</v>
      </c>
      <c r="NF7" s="105">
        <v>148957</v>
      </c>
      <c r="NG7" s="105">
        <v>298841</v>
      </c>
      <c r="NH7" s="105">
        <v>1010579.64</v>
      </c>
      <c r="NI7" s="105">
        <v>1482291.75</v>
      </c>
      <c r="NJ7" s="105">
        <v>97333</v>
      </c>
      <c r="NK7" s="105">
        <v>39549.550000000003</v>
      </c>
      <c r="NL7" s="105">
        <v>123921</v>
      </c>
      <c r="NM7" s="105">
        <v>62985.5</v>
      </c>
      <c r="NN7" s="105">
        <v>4122311.08</v>
      </c>
      <c r="NO7" s="105">
        <v>22351</v>
      </c>
      <c r="NP7" s="105">
        <v>0</v>
      </c>
      <c r="NQ7" s="105">
        <v>431452.11</v>
      </c>
      <c r="NR7" s="105">
        <v>80626</v>
      </c>
      <c r="NS7" s="105">
        <v>10223</v>
      </c>
      <c r="NT7" s="105">
        <v>24804</v>
      </c>
      <c r="NU7" s="105">
        <v>7422111.1799999997</v>
      </c>
      <c r="NV7" s="105">
        <v>702621</v>
      </c>
      <c r="NW7" s="105">
        <v>274795</v>
      </c>
      <c r="NX7" s="105">
        <v>49297</v>
      </c>
      <c r="NY7" s="105">
        <v>12435</v>
      </c>
      <c r="NZ7" s="105">
        <v>420554</v>
      </c>
      <c r="OA7" s="105">
        <v>6176.5</v>
      </c>
      <c r="OB7" s="105">
        <v>11602045.059999999</v>
      </c>
      <c r="OC7" s="105">
        <v>1975821</v>
      </c>
      <c r="OD7" s="105">
        <v>1490024.36</v>
      </c>
      <c r="OE7" s="105">
        <v>2740762.05</v>
      </c>
      <c r="OF7" s="105">
        <v>1854555</v>
      </c>
      <c r="OG7" s="105">
        <v>385209</v>
      </c>
      <c r="OH7" s="105">
        <v>2390262.15</v>
      </c>
      <c r="OI7" s="105">
        <v>0</v>
      </c>
      <c r="OJ7" s="105">
        <v>11226</v>
      </c>
      <c r="OK7" s="105">
        <v>16504138.66</v>
      </c>
      <c r="OL7" s="105">
        <v>1523467</v>
      </c>
      <c r="OM7" s="105">
        <v>11169759.51</v>
      </c>
      <c r="ON7" s="105">
        <v>381727</v>
      </c>
      <c r="OO7" s="105">
        <v>90012</v>
      </c>
      <c r="OP7" s="105">
        <v>0</v>
      </c>
      <c r="OQ7" s="105">
        <v>3303787</v>
      </c>
      <c r="OR7" s="105">
        <v>14252</v>
      </c>
      <c r="OS7" s="105">
        <v>87411.75</v>
      </c>
      <c r="OT7" s="105">
        <v>1139592.79</v>
      </c>
      <c r="OU7" s="105">
        <v>161897</v>
      </c>
      <c r="OV7" s="105">
        <v>574824</v>
      </c>
      <c r="OW7" s="105">
        <v>33981</v>
      </c>
      <c r="OX7" s="105">
        <v>95262</v>
      </c>
      <c r="OY7" s="105">
        <v>0</v>
      </c>
      <c r="OZ7" s="105">
        <v>2873128.54</v>
      </c>
      <c r="PA7" s="105">
        <v>74111</v>
      </c>
      <c r="PB7" s="105">
        <v>5035051.6500000004</v>
      </c>
      <c r="PC7" s="105">
        <v>41931</v>
      </c>
      <c r="PD7" s="105">
        <v>225294</v>
      </c>
      <c r="PE7" s="105">
        <v>393196.75</v>
      </c>
      <c r="PF7" s="105">
        <v>4638</v>
      </c>
      <c r="PG7" s="105">
        <v>18699</v>
      </c>
      <c r="PH7" s="105">
        <v>5561</v>
      </c>
      <c r="PI7" s="105">
        <v>0</v>
      </c>
      <c r="PJ7" s="105">
        <v>73377</v>
      </c>
      <c r="PK7" s="105">
        <v>286687</v>
      </c>
      <c r="PL7" s="105">
        <v>141977</v>
      </c>
      <c r="PM7" s="105">
        <v>528020</v>
      </c>
      <c r="PN7" s="105">
        <v>0</v>
      </c>
      <c r="PO7" s="105">
        <v>0</v>
      </c>
      <c r="PP7" s="105">
        <v>0</v>
      </c>
      <c r="PQ7" s="105">
        <v>0</v>
      </c>
      <c r="PR7" s="105">
        <v>13107111</v>
      </c>
      <c r="PS7" s="105">
        <v>36059</v>
      </c>
      <c r="PT7" s="105">
        <v>66512.7</v>
      </c>
      <c r="PU7" s="105">
        <v>10311</v>
      </c>
      <c r="PV7" s="105">
        <v>2435758</v>
      </c>
      <c r="PW7" s="105">
        <v>93996.09</v>
      </c>
      <c r="PX7" s="105">
        <v>52570.5</v>
      </c>
      <c r="PY7" s="105">
        <v>657865</v>
      </c>
      <c r="PZ7" s="105">
        <v>256810</v>
      </c>
      <c r="QA7" s="105">
        <v>0</v>
      </c>
      <c r="QB7" s="105">
        <v>139358</v>
      </c>
      <c r="QC7" s="105">
        <v>27318</v>
      </c>
      <c r="QD7" s="105">
        <v>13873</v>
      </c>
      <c r="QE7" s="105">
        <v>50712</v>
      </c>
      <c r="QF7" s="105">
        <v>0</v>
      </c>
      <c r="QG7" s="105">
        <v>163794.4</v>
      </c>
      <c r="QH7" s="105">
        <v>38436</v>
      </c>
      <c r="QI7" s="105">
        <v>58869</v>
      </c>
      <c r="QJ7" s="105">
        <v>0</v>
      </c>
      <c r="QK7" s="105">
        <v>71553</v>
      </c>
      <c r="QL7" s="105">
        <v>218833.37</v>
      </c>
      <c r="QM7" s="105">
        <v>0</v>
      </c>
      <c r="QN7" s="105">
        <v>0</v>
      </c>
      <c r="QO7" s="105">
        <v>0</v>
      </c>
      <c r="QP7" s="105">
        <v>0</v>
      </c>
      <c r="QQ7" s="105">
        <v>0</v>
      </c>
      <c r="QR7" s="105">
        <v>10772951.390000001</v>
      </c>
      <c r="QS7" s="105">
        <v>0</v>
      </c>
      <c r="QT7" s="105">
        <v>64295</v>
      </c>
      <c r="QU7" s="105">
        <v>15590</v>
      </c>
      <c r="QV7" s="105">
        <v>0</v>
      </c>
      <c r="QW7" s="105">
        <v>57712</v>
      </c>
      <c r="QX7" s="105">
        <v>1110</v>
      </c>
      <c r="QY7" s="105">
        <v>47326</v>
      </c>
      <c r="QZ7" s="105">
        <v>58860</v>
      </c>
      <c r="RA7" s="105">
        <v>141455</v>
      </c>
      <c r="RB7" s="105">
        <v>12564</v>
      </c>
      <c r="RC7" s="105">
        <v>87625</v>
      </c>
      <c r="RD7" s="105">
        <v>0</v>
      </c>
      <c r="RE7" s="105">
        <v>6190193.75</v>
      </c>
      <c r="RF7" s="105">
        <v>373670</v>
      </c>
      <c r="RG7" s="105">
        <v>570547</v>
      </c>
      <c r="RH7" s="105">
        <v>56597</v>
      </c>
      <c r="RI7" s="105">
        <v>37983</v>
      </c>
      <c r="RJ7" s="105">
        <v>46983</v>
      </c>
      <c r="RK7" s="105">
        <v>8492</v>
      </c>
      <c r="RL7" s="105">
        <v>0</v>
      </c>
      <c r="RM7" s="105">
        <v>5070</v>
      </c>
      <c r="RN7" s="105">
        <v>413373</v>
      </c>
      <c r="RO7" s="105">
        <v>11598</v>
      </c>
      <c r="RP7" s="105">
        <v>22769</v>
      </c>
      <c r="RQ7" s="105">
        <v>0</v>
      </c>
      <c r="RR7" s="105">
        <v>39659</v>
      </c>
      <c r="RS7" s="105">
        <v>3090</v>
      </c>
      <c r="RT7" s="105">
        <v>80929</v>
      </c>
      <c r="RU7" s="105">
        <v>13299</v>
      </c>
      <c r="RV7" s="105">
        <v>0</v>
      </c>
      <c r="RW7" s="105">
        <v>0</v>
      </c>
      <c r="RX7" s="105">
        <v>0</v>
      </c>
      <c r="RY7" s="105">
        <v>4777194</v>
      </c>
      <c r="RZ7" s="105">
        <v>13527</v>
      </c>
      <c r="SA7" s="105">
        <v>48508</v>
      </c>
      <c r="SB7" s="105">
        <v>33915</v>
      </c>
      <c r="SC7" s="105">
        <v>40963</v>
      </c>
      <c r="SD7" s="105">
        <v>77380</v>
      </c>
      <c r="SE7" s="105">
        <v>19540</v>
      </c>
      <c r="SF7" s="105">
        <v>2641399</v>
      </c>
      <c r="SG7" s="105">
        <v>30167</v>
      </c>
      <c r="SH7" s="105">
        <v>22221</v>
      </c>
      <c r="SI7" s="105">
        <v>165534.10999999999</v>
      </c>
      <c r="SJ7" s="105">
        <v>0</v>
      </c>
      <c r="SK7" s="105">
        <v>1149617.3999999999</v>
      </c>
      <c r="SL7" s="105">
        <v>19740.5</v>
      </c>
      <c r="SM7" s="105">
        <v>38519</v>
      </c>
      <c r="SN7" s="105">
        <v>150075</v>
      </c>
      <c r="SO7" s="105">
        <v>9379</v>
      </c>
      <c r="SP7" s="105">
        <v>94749</v>
      </c>
      <c r="SQ7" s="105">
        <v>18748</v>
      </c>
      <c r="SR7" s="105">
        <v>87</v>
      </c>
      <c r="SS7" s="105">
        <v>2431942</v>
      </c>
      <c r="ST7" s="105">
        <v>21506</v>
      </c>
      <c r="SU7" s="105">
        <v>90961</v>
      </c>
      <c r="SV7" s="105">
        <v>7083</v>
      </c>
      <c r="SW7" s="105">
        <v>17011</v>
      </c>
      <c r="SX7" s="105">
        <v>3682</v>
      </c>
      <c r="SY7" s="105">
        <v>15069</v>
      </c>
      <c r="SZ7" s="105">
        <v>120074</v>
      </c>
      <c r="TA7" s="105">
        <v>26083</v>
      </c>
      <c r="TB7" s="105">
        <v>13654</v>
      </c>
      <c r="TC7" s="105">
        <v>2098</v>
      </c>
      <c r="TD7" s="105">
        <v>62044</v>
      </c>
      <c r="TE7" s="105">
        <v>13190</v>
      </c>
      <c r="TF7" s="105">
        <v>3608</v>
      </c>
      <c r="TG7" s="105">
        <v>5763291</v>
      </c>
      <c r="TH7" s="105">
        <v>24672</v>
      </c>
      <c r="TI7" s="105">
        <v>0</v>
      </c>
      <c r="TJ7" s="105">
        <v>206268</v>
      </c>
      <c r="TK7" s="105">
        <v>311763</v>
      </c>
      <c r="TL7" s="105">
        <v>82452</v>
      </c>
      <c r="TM7" s="105">
        <v>21845</v>
      </c>
      <c r="TN7" s="105">
        <v>354073.5</v>
      </c>
      <c r="TO7" s="105">
        <v>13431</v>
      </c>
      <c r="TP7" s="105">
        <v>87184</v>
      </c>
      <c r="TQ7" s="105">
        <v>26719</v>
      </c>
      <c r="TR7" s="105">
        <v>34400</v>
      </c>
      <c r="TS7" s="105">
        <v>0</v>
      </c>
      <c r="TT7" s="105">
        <v>100348</v>
      </c>
      <c r="TU7" s="105">
        <v>19442</v>
      </c>
      <c r="TV7" s="105">
        <v>0</v>
      </c>
      <c r="TW7" s="105">
        <v>544450.5</v>
      </c>
      <c r="TX7" s="105">
        <v>63144</v>
      </c>
      <c r="TY7" s="105">
        <v>3358020.85</v>
      </c>
      <c r="TZ7" s="105">
        <v>17530</v>
      </c>
      <c r="UA7" s="105">
        <v>1199</v>
      </c>
      <c r="UB7" s="105">
        <v>0</v>
      </c>
      <c r="UC7" s="105">
        <v>1786362.32</v>
      </c>
      <c r="UD7" s="105">
        <v>0</v>
      </c>
      <c r="UE7" s="105">
        <v>0</v>
      </c>
      <c r="UF7" s="105">
        <v>0</v>
      </c>
      <c r="UG7" s="105">
        <v>0</v>
      </c>
      <c r="UH7" s="105">
        <v>1088615</v>
      </c>
      <c r="UI7" s="105">
        <v>15658</v>
      </c>
      <c r="UJ7" s="105">
        <v>0</v>
      </c>
      <c r="UK7" s="105">
        <v>37316</v>
      </c>
      <c r="UL7" s="105">
        <v>48407</v>
      </c>
      <c r="UM7" s="105">
        <v>0</v>
      </c>
      <c r="UN7" s="105">
        <v>9976909.0399999991</v>
      </c>
      <c r="UO7" s="105">
        <v>87333</v>
      </c>
      <c r="UP7" s="105">
        <v>4147</v>
      </c>
      <c r="UQ7" s="105">
        <v>474865</v>
      </c>
      <c r="UR7" s="105">
        <v>0</v>
      </c>
      <c r="US7" s="105">
        <v>23286</v>
      </c>
      <c r="UT7" s="105">
        <v>79154</v>
      </c>
      <c r="UU7" s="105">
        <v>53901</v>
      </c>
      <c r="UV7" s="105">
        <v>28333</v>
      </c>
      <c r="UW7" s="105">
        <v>43309</v>
      </c>
      <c r="UX7" s="105">
        <v>39705</v>
      </c>
      <c r="UY7" s="105">
        <v>125095</v>
      </c>
      <c r="UZ7" s="105">
        <v>6207</v>
      </c>
      <c r="VA7" s="105">
        <v>121221</v>
      </c>
      <c r="VB7" s="105">
        <v>3798</v>
      </c>
      <c r="VC7" s="105">
        <v>0</v>
      </c>
      <c r="VD7" s="105">
        <v>0</v>
      </c>
      <c r="VE7" s="105">
        <v>10162</v>
      </c>
      <c r="VF7" s="105">
        <v>70696</v>
      </c>
      <c r="VG7" s="105">
        <v>0</v>
      </c>
      <c r="VH7" s="105">
        <v>0</v>
      </c>
      <c r="VI7" s="105">
        <v>413</v>
      </c>
      <c r="VJ7" s="105">
        <v>4509372.4800000004</v>
      </c>
      <c r="VK7" s="105">
        <v>55604.480000000003</v>
      </c>
      <c r="VL7" s="105">
        <v>43177.5</v>
      </c>
      <c r="VM7" s="105">
        <v>14605</v>
      </c>
      <c r="VN7" s="105">
        <v>37289</v>
      </c>
      <c r="VO7" s="105">
        <v>346823</v>
      </c>
      <c r="VP7" s="105">
        <v>68256</v>
      </c>
      <c r="VQ7" s="105">
        <v>68426.5</v>
      </c>
      <c r="VR7" s="105">
        <v>0</v>
      </c>
      <c r="VS7" s="105">
        <v>1063707</v>
      </c>
      <c r="VT7" s="105">
        <v>0</v>
      </c>
      <c r="VU7" s="105">
        <v>4325218</v>
      </c>
      <c r="VV7" s="105">
        <v>78985</v>
      </c>
      <c r="VW7" s="105">
        <v>0</v>
      </c>
      <c r="VX7" s="105">
        <v>44407</v>
      </c>
      <c r="VY7" s="105">
        <v>19714755.780000001</v>
      </c>
      <c r="VZ7" s="105">
        <v>119358</v>
      </c>
      <c r="WA7" s="105">
        <v>64502</v>
      </c>
      <c r="WB7" s="105">
        <v>35275</v>
      </c>
      <c r="WC7" s="105">
        <v>70007</v>
      </c>
      <c r="WD7" s="105">
        <v>145429</v>
      </c>
      <c r="WE7" s="105">
        <v>224831</v>
      </c>
      <c r="WF7" s="105">
        <v>104335</v>
      </c>
      <c r="WG7" s="105">
        <v>104244</v>
      </c>
      <c r="WH7" s="105">
        <v>315393.43</v>
      </c>
      <c r="WI7" s="105">
        <v>121214</v>
      </c>
      <c r="WJ7" s="105">
        <v>847270</v>
      </c>
      <c r="WK7" s="105">
        <v>66496</v>
      </c>
      <c r="WL7" s="105">
        <v>244279</v>
      </c>
      <c r="WM7" s="105">
        <v>472331</v>
      </c>
      <c r="WN7" s="105">
        <v>385587</v>
      </c>
      <c r="WO7" s="105">
        <v>28757.84</v>
      </c>
      <c r="WP7" s="105">
        <v>186197</v>
      </c>
      <c r="WQ7" s="105">
        <v>0</v>
      </c>
      <c r="WR7" s="105">
        <v>315175</v>
      </c>
      <c r="WS7" s="105">
        <v>1173272</v>
      </c>
      <c r="WT7" s="105">
        <v>17967</v>
      </c>
      <c r="WU7" s="105">
        <v>108819</v>
      </c>
      <c r="WV7" s="105">
        <v>0</v>
      </c>
      <c r="WW7" s="105">
        <v>287801</v>
      </c>
      <c r="WX7" s="105">
        <v>0</v>
      </c>
      <c r="WY7" s="105">
        <v>0</v>
      </c>
      <c r="WZ7" s="105">
        <v>51720.5</v>
      </c>
      <c r="XA7" s="105">
        <v>3378625</v>
      </c>
      <c r="XB7" s="105">
        <v>37031</v>
      </c>
      <c r="XC7" s="105">
        <v>80531</v>
      </c>
      <c r="XD7" s="105">
        <v>10136</v>
      </c>
      <c r="XE7" s="105">
        <v>0</v>
      </c>
      <c r="XF7" s="105">
        <v>3557227</v>
      </c>
      <c r="XG7" s="105">
        <v>15183</v>
      </c>
      <c r="XH7" s="105">
        <v>26155</v>
      </c>
      <c r="XI7" s="105">
        <v>1099580</v>
      </c>
      <c r="XJ7" s="105">
        <v>46963</v>
      </c>
      <c r="XK7" s="105">
        <v>4931</v>
      </c>
      <c r="XL7" s="105">
        <v>206972</v>
      </c>
      <c r="XM7" s="105">
        <v>59325.75</v>
      </c>
      <c r="XN7" s="105">
        <v>152279</v>
      </c>
      <c r="XO7" s="105">
        <v>222264.25</v>
      </c>
      <c r="XP7" s="105">
        <v>60295</v>
      </c>
      <c r="XQ7" s="105">
        <v>0</v>
      </c>
      <c r="XR7" s="105">
        <v>19287</v>
      </c>
      <c r="XS7" s="105">
        <v>18712</v>
      </c>
      <c r="XT7" s="105">
        <v>7191</v>
      </c>
      <c r="XU7" s="105">
        <v>22621</v>
      </c>
      <c r="XV7" s="105">
        <v>0</v>
      </c>
      <c r="XW7" s="105">
        <v>0</v>
      </c>
      <c r="XX7" s="105">
        <v>65348</v>
      </c>
      <c r="XY7" s="105">
        <v>0</v>
      </c>
      <c r="XZ7" s="105">
        <v>0</v>
      </c>
      <c r="YA7" s="105">
        <v>0</v>
      </c>
      <c r="YB7" s="105">
        <v>0</v>
      </c>
      <c r="YC7" s="105">
        <v>3445692.65</v>
      </c>
      <c r="YD7" s="105">
        <v>8807</v>
      </c>
      <c r="YE7" s="105">
        <v>160112.75</v>
      </c>
      <c r="YF7" s="105">
        <v>4589.25</v>
      </c>
      <c r="YG7" s="105">
        <v>529220</v>
      </c>
      <c r="YH7" s="105">
        <v>14749</v>
      </c>
      <c r="YI7" s="105">
        <v>60780</v>
      </c>
      <c r="YJ7" s="105">
        <v>30242</v>
      </c>
      <c r="YK7" s="105">
        <v>448110</v>
      </c>
      <c r="YL7" s="105">
        <v>21825</v>
      </c>
      <c r="YM7" s="105">
        <v>171578</v>
      </c>
      <c r="YN7" s="105">
        <v>21615</v>
      </c>
      <c r="YO7" s="105">
        <v>0</v>
      </c>
      <c r="YP7" s="105">
        <v>0</v>
      </c>
      <c r="YQ7" s="105">
        <v>0</v>
      </c>
      <c r="YR7" s="105">
        <v>0</v>
      </c>
      <c r="YS7" s="105">
        <v>577</v>
      </c>
      <c r="YT7" s="105">
        <v>1917538.8</v>
      </c>
      <c r="YU7" s="105">
        <v>37326</v>
      </c>
      <c r="YV7" s="105">
        <v>19993</v>
      </c>
      <c r="YW7" s="105">
        <v>0</v>
      </c>
      <c r="YX7" s="105">
        <v>0</v>
      </c>
      <c r="YY7" s="105">
        <v>9949</v>
      </c>
      <c r="YZ7" s="105">
        <v>114678</v>
      </c>
      <c r="ZA7" s="105">
        <v>2557546</v>
      </c>
      <c r="ZB7" s="105">
        <v>74336</v>
      </c>
      <c r="ZC7" s="105">
        <v>7509.25</v>
      </c>
      <c r="ZD7" s="105">
        <v>43732</v>
      </c>
      <c r="ZE7" s="105">
        <v>0</v>
      </c>
      <c r="ZF7" s="105">
        <v>0</v>
      </c>
      <c r="ZG7" s="105">
        <v>17513</v>
      </c>
      <c r="ZH7" s="105">
        <v>22997</v>
      </c>
      <c r="ZI7" s="105">
        <v>285106</v>
      </c>
      <c r="ZJ7" s="105">
        <v>4395083.3899999997</v>
      </c>
      <c r="ZK7" s="105">
        <v>296016.5</v>
      </c>
      <c r="ZL7" s="105">
        <v>153817.5</v>
      </c>
      <c r="ZM7" s="105">
        <v>151752</v>
      </c>
      <c r="ZN7" s="105">
        <v>110658.84</v>
      </c>
      <c r="ZO7" s="105">
        <v>0</v>
      </c>
      <c r="ZP7" s="105">
        <v>102535.75</v>
      </c>
      <c r="ZQ7" s="105">
        <v>3800</v>
      </c>
      <c r="ZR7" s="105">
        <v>205074</v>
      </c>
      <c r="ZS7" s="105">
        <v>807802.29999999993</v>
      </c>
      <c r="ZT7" s="105">
        <v>10402</v>
      </c>
      <c r="ZU7" s="105">
        <v>0</v>
      </c>
      <c r="ZV7" s="105">
        <v>118997.2</v>
      </c>
      <c r="ZW7" s="105">
        <v>5128</v>
      </c>
      <c r="ZX7" s="105">
        <v>8677.75</v>
      </c>
      <c r="ZY7" s="105">
        <v>27494.35</v>
      </c>
      <c r="ZZ7" s="105">
        <v>0</v>
      </c>
      <c r="AAA7" s="105">
        <v>0</v>
      </c>
      <c r="AAB7" s="105">
        <v>0</v>
      </c>
      <c r="AAC7" s="105">
        <v>0</v>
      </c>
      <c r="AAD7" s="105">
        <v>7924.5</v>
      </c>
      <c r="AAE7" s="105">
        <v>10577</v>
      </c>
      <c r="AAF7" s="105">
        <v>2671515</v>
      </c>
      <c r="AAG7" s="105">
        <v>6312</v>
      </c>
      <c r="AAH7" s="105">
        <v>10669</v>
      </c>
      <c r="AAI7" s="105">
        <v>256685.91</v>
      </c>
      <c r="AAJ7" s="105">
        <v>74434.5</v>
      </c>
      <c r="AAK7" s="105">
        <v>166435.5</v>
      </c>
      <c r="AAL7" s="105">
        <v>47283.75</v>
      </c>
      <c r="AAM7" s="105">
        <v>21836842.760000002</v>
      </c>
      <c r="AAN7" s="105">
        <v>2988</v>
      </c>
      <c r="AAO7" s="105">
        <v>0</v>
      </c>
      <c r="AAP7" s="105">
        <v>112155</v>
      </c>
      <c r="AAQ7" s="105">
        <v>55623</v>
      </c>
      <c r="AAR7" s="105">
        <v>21643</v>
      </c>
      <c r="AAS7" s="105">
        <v>164003.5</v>
      </c>
      <c r="AAT7" s="105">
        <v>99961</v>
      </c>
      <c r="AAU7" s="105">
        <v>336235</v>
      </c>
      <c r="AAV7" s="105">
        <v>19292</v>
      </c>
      <c r="AAW7" s="105">
        <v>99885.5</v>
      </c>
      <c r="AAX7" s="105">
        <v>1262967.5</v>
      </c>
      <c r="AAY7" s="105">
        <v>132051</v>
      </c>
      <c r="AAZ7" s="105">
        <v>14429</v>
      </c>
      <c r="ABA7" s="105">
        <v>9720</v>
      </c>
      <c r="ABB7" s="105">
        <v>0</v>
      </c>
      <c r="ABC7" s="105">
        <v>0</v>
      </c>
      <c r="ABD7" s="105">
        <v>117111</v>
      </c>
      <c r="ABE7" s="105">
        <v>0</v>
      </c>
      <c r="ABF7" s="105">
        <v>941368.35</v>
      </c>
      <c r="ABG7" s="105">
        <v>1149698</v>
      </c>
      <c r="ABH7" s="105">
        <v>10143</v>
      </c>
      <c r="ABI7" s="105">
        <v>0</v>
      </c>
      <c r="ABJ7" s="105">
        <v>0</v>
      </c>
      <c r="ABK7" s="105">
        <v>0</v>
      </c>
      <c r="ABL7" s="105">
        <v>0</v>
      </c>
      <c r="ABM7" s="105">
        <v>7631032.4199999999</v>
      </c>
      <c r="ABN7" s="105">
        <v>124638</v>
      </c>
      <c r="ABO7" s="105">
        <v>0</v>
      </c>
      <c r="ABP7" s="105">
        <v>0</v>
      </c>
      <c r="ABQ7" s="105">
        <v>115990</v>
      </c>
      <c r="ABR7" s="105">
        <v>0</v>
      </c>
      <c r="ABS7" s="105">
        <v>0</v>
      </c>
      <c r="ABT7" s="105">
        <v>128735</v>
      </c>
      <c r="ABU7" s="105">
        <v>0</v>
      </c>
      <c r="ABV7" s="105">
        <v>6558115.1799999997</v>
      </c>
      <c r="ABW7" s="105">
        <v>4630</v>
      </c>
      <c r="ABX7" s="105">
        <v>134764.5</v>
      </c>
      <c r="ABY7" s="105">
        <v>227501</v>
      </c>
      <c r="ABZ7" s="105">
        <v>8622</v>
      </c>
      <c r="ACA7" s="105">
        <v>896431</v>
      </c>
      <c r="ACB7" s="105">
        <v>11510</v>
      </c>
      <c r="ACC7" s="105">
        <v>69178</v>
      </c>
      <c r="ACD7" s="105">
        <v>66495</v>
      </c>
      <c r="ACE7" s="105">
        <v>91617</v>
      </c>
      <c r="ACF7" s="105">
        <v>3290</v>
      </c>
      <c r="ACG7" s="105">
        <v>12981355</v>
      </c>
      <c r="ACH7" s="105">
        <v>36247</v>
      </c>
      <c r="ACI7" s="105">
        <v>49576</v>
      </c>
      <c r="ACJ7" s="105">
        <v>596130.5</v>
      </c>
      <c r="ACK7" s="105">
        <v>400</v>
      </c>
      <c r="ACL7" s="105">
        <v>145206</v>
      </c>
      <c r="ACM7" s="105">
        <v>96263</v>
      </c>
      <c r="ACN7" s="105">
        <v>1262812</v>
      </c>
      <c r="ACO7" s="105">
        <v>3588999</v>
      </c>
      <c r="ACP7" s="105">
        <v>867235</v>
      </c>
      <c r="ACQ7" s="105">
        <v>177951</v>
      </c>
      <c r="ACR7" s="105">
        <v>558845</v>
      </c>
      <c r="ACS7" s="105">
        <v>182503.23</v>
      </c>
      <c r="ACT7" s="105">
        <v>794620</v>
      </c>
      <c r="ACU7" s="105">
        <v>23954</v>
      </c>
      <c r="ACV7" s="105">
        <v>273326</v>
      </c>
      <c r="ACW7" s="105">
        <v>20968</v>
      </c>
      <c r="ACX7" s="105">
        <v>12617</v>
      </c>
      <c r="ACY7" s="105">
        <v>15112</v>
      </c>
      <c r="ACZ7" s="105">
        <v>0</v>
      </c>
      <c r="ADA7" s="105">
        <v>0</v>
      </c>
      <c r="ADB7" s="105">
        <v>0</v>
      </c>
      <c r="ADC7" s="105">
        <v>98320</v>
      </c>
      <c r="ADD7" s="105">
        <v>1254698</v>
      </c>
      <c r="ADE7" s="105">
        <v>754349</v>
      </c>
      <c r="ADF7" s="105">
        <v>0</v>
      </c>
      <c r="ADG7" s="105">
        <v>67695.260000000009</v>
      </c>
      <c r="ADH7" s="105">
        <v>18207.82</v>
      </c>
      <c r="ADI7" s="105">
        <v>145634</v>
      </c>
      <c r="ADJ7" s="105">
        <v>931</v>
      </c>
      <c r="ADK7" s="105">
        <v>5886.75</v>
      </c>
      <c r="ADL7" s="105">
        <v>233381</v>
      </c>
      <c r="ADM7" s="105">
        <v>64316416.910000004</v>
      </c>
      <c r="ADN7" s="105">
        <v>51604</v>
      </c>
      <c r="ADO7" s="105">
        <v>200472.5</v>
      </c>
      <c r="ADP7" s="105">
        <v>1981126</v>
      </c>
      <c r="ADQ7" s="105">
        <v>209134</v>
      </c>
      <c r="ADR7" s="105">
        <v>12265</v>
      </c>
      <c r="ADS7" s="105">
        <v>4157</v>
      </c>
      <c r="ADT7" s="105">
        <v>1689</v>
      </c>
      <c r="ADU7" s="105">
        <v>9192663</v>
      </c>
      <c r="ADV7" s="105">
        <v>2986931</v>
      </c>
      <c r="ADW7" s="105">
        <v>1202963</v>
      </c>
      <c r="ADX7" s="105">
        <v>262668</v>
      </c>
      <c r="ADY7" s="105">
        <v>332737</v>
      </c>
      <c r="ADZ7" s="105">
        <v>503303</v>
      </c>
      <c r="AEA7" s="105">
        <v>669591</v>
      </c>
      <c r="AEB7" s="105">
        <v>172540</v>
      </c>
      <c r="AEC7" s="105">
        <v>292772</v>
      </c>
      <c r="AED7" s="105">
        <v>3726</v>
      </c>
      <c r="AEE7" s="105">
        <v>1720</v>
      </c>
      <c r="AEF7" s="105">
        <v>964198</v>
      </c>
      <c r="AEG7" s="105">
        <v>327828.02</v>
      </c>
      <c r="AEH7" s="105">
        <v>65855</v>
      </c>
      <c r="AEI7" s="105">
        <v>48595</v>
      </c>
      <c r="AEJ7" s="105">
        <v>568234</v>
      </c>
      <c r="AEK7" s="105">
        <v>341205</v>
      </c>
      <c r="AEL7" s="105">
        <v>486682</v>
      </c>
      <c r="AEM7" s="105">
        <v>201843</v>
      </c>
      <c r="AEN7" s="105">
        <v>412500.4</v>
      </c>
      <c r="AEO7" s="105">
        <v>12838515.789999999</v>
      </c>
      <c r="AEP7" s="105">
        <v>55494</v>
      </c>
      <c r="AEQ7" s="105">
        <v>56537</v>
      </c>
      <c r="AER7" s="105">
        <v>5483</v>
      </c>
      <c r="AES7" s="105">
        <v>14269</v>
      </c>
      <c r="AET7" s="105">
        <v>160934</v>
      </c>
      <c r="AEU7" s="105">
        <v>0</v>
      </c>
      <c r="AEV7" s="105">
        <v>87057</v>
      </c>
      <c r="AEW7" s="105">
        <v>41405</v>
      </c>
      <c r="AEX7" s="105">
        <v>25832</v>
      </c>
      <c r="AEY7" s="105">
        <v>5528193</v>
      </c>
      <c r="AEZ7" s="105">
        <v>4014315</v>
      </c>
      <c r="AFA7" s="105">
        <v>435362</v>
      </c>
      <c r="AFB7" s="105">
        <v>158556</v>
      </c>
      <c r="AFC7" s="105">
        <v>374710</v>
      </c>
      <c r="AFD7" s="105">
        <v>221971</v>
      </c>
      <c r="AFE7" s="105">
        <v>111843</v>
      </c>
      <c r="AFF7" s="105">
        <v>92508.49</v>
      </c>
      <c r="AFG7" s="105">
        <v>116146</v>
      </c>
      <c r="AFH7" s="105">
        <v>57638</v>
      </c>
      <c r="AFI7" s="105">
        <v>90243</v>
      </c>
      <c r="AFJ7" s="105">
        <v>57358</v>
      </c>
      <c r="AFK7" s="105">
        <v>173403</v>
      </c>
      <c r="AFL7" s="105">
        <v>5666499</v>
      </c>
      <c r="AFM7" s="105">
        <v>389524</v>
      </c>
      <c r="AFN7" s="105">
        <v>103415</v>
      </c>
      <c r="AFO7" s="105">
        <v>36287</v>
      </c>
      <c r="AFP7" s="105">
        <v>94133</v>
      </c>
      <c r="AFQ7" s="105">
        <v>17008</v>
      </c>
      <c r="AFR7" s="105">
        <v>29682</v>
      </c>
      <c r="AFS7" s="105">
        <v>194702</v>
      </c>
      <c r="AFT7" s="105">
        <v>198615</v>
      </c>
      <c r="AFU7" s="105">
        <v>4409</v>
      </c>
      <c r="AFV7" s="105">
        <v>335086</v>
      </c>
      <c r="AFW7" s="105">
        <v>12939</v>
      </c>
      <c r="AFX7" s="105">
        <v>12824466.48</v>
      </c>
      <c r="AFY7" s="105">
        <v>15214</v>
      </c>
      <c r="AFZ7" s="105">
        <v>111612</v>
      </c>
      <c r="AGA7" s="105">
        <v>17615.650000000001</v>
      </c>
      <c r="AGB7" s="105">
        <v>180985.85</v>
      </c>
      <c r="AGC7" s="105">
        <v>76186</v>
      </c>
      <c r="AGD7" s="105">
        <v>0</v>
      </c>
      <c r="AGE7" s="105">
        <v>41356</v>
      </c>
      <c r="AGF7" s="105">
        <v>73243</v>
      </c>
      <c r="AGG7" s="105">
        <v>27591</v>
      </c>
      <c r="AGH7" s="105">
        <v>6153</v>
      </c>
      <c r="AGI7" s="105">
        <v>10444359</v>
      </c>
      <c r="AGJ7" s="105">
        <v>989805</v>
      </c>
      <c r="AGK7" s="105">
        <v>152819</v>
      </c>
      <c r="AGL7" s="105">
        <v>27134</v>
      </c>
      <c r="AGM7" s="105">
        <v>333647</v>
      </c>
      <c r="AGN7" s="105">
        <v>174655</v>
      </c>
      <c r="AGO7" s="105">
        <v>11525</v>
      </c>
      <c r="AGP7" s="105">
        <v>93314</v>
      </c>
      <c r="AGQ7" s="105">
        <v>26960509.990000002</v>
      </c>
      <c r="AGR7" s="105">
        <v>5427975.4800000004</v>
      </c>
      <c r="AGS7" s="105">
        <v>46608.5</v>
      </c>
      <c r="AGT7" s="105">
        <v>143136</v>
      </c>
      <c r="AGU7" s="105">
        <v>320731</v>
      </c>
      <c r="AGV7" s="105">
        <v>859055.53</v>
      </c>
      <c r="AGW7" s="105">
        <v>1992</v>
      </c>
      <c r="AGX7" s="105">
        <v>46747</v>
      </c>
      <c r="AGY7" s="105">
        <v>25621</v>
      </c>
      <c r="AGZ7" s="105">
        <v>58645</v>
      </c>
      <c r="AHA7" s="105">
        <v>33652</v>
      </c>
      <c r="AHB7" s="105">
        <v>47365</v>
      </c>
      <c r="AHC7" s="105">
        <v>87632</v>
      </c>
      <c r="AHD7" s="105">
        <v>8141</v>
      </c>
      <c r="AHE7" s="105">
        <v>0</v>
      </c>
      <c r="AHF7" s="105">
        <v>50380.5</v>
      </c>
      <c r="AHG7" s="105">
        <v>0</v>
      </c>
      <c r="AHH7" s="105">
        <v>1668634.25</v>
      </c>
      <c r="AHI7" s="105">
        <v>59788</v>
      </c>
      <c r="AHJ7" s="105">
        <v>17370.5</v>
      </c>
      <c r="AHK7" s="105">
        <v>0</v>
      </c>
      <c r="AHL7" s="105">
        <v>50221</v>
      </c>
      <c r="AHM7" s="105">
        <v>13197.56</v>
      </c>
      <c r="AHN7" s="105">
        <v>0</v>
      </c>
    </row>
    <row r="8" spans="1:899" ht="21" x14ac:dyDescent="0.4">
      <c r="A8" s="121" t="s">
        <v>2293</v>
      </c>
      <c r="B8" s="6" t="s">
        <v>678</v>
      </c>
      <c r="C8" s="105">
        <v>59126723.549999997</v>
      </c>
      <c r="D8" s="105">
        <v>1292019.58</v>
      </c>
      <c r="E8" s="105">
        <v>5639718.4299999988</v>
      </c>
      <c r="F8" s="105">
        <v>776948.86</v>
      </c>
      <c r="G8" s="105">
        <v>4650301.93</v>
      </c>
      <c r="H8" s="105">
        <v>973882.94</v>
      </c>
      <c r="I8" s="105">
        <v>2203348.27</v>
      </c>
      <c r="J8" s="105">
        <v>843431.35</v>
      </c>
      <c r="K8" s="105">
        <v>1774911.34</v>
      </c>
      <c r="L8" s="105">
        <v>1258299.4500000002</v>
      </c>
      <c r="M8" s="105">
        <v>290767.84000000003</v>
      </c>
      <c r="N8" s="105">
        <v>1030995.54</v>
      </c>
      <c r="O8" s="105">
        <v>56125.31</v>
      </c>
      <c r="P8" s="105">
        <v>779788.25</v>
      </c>
      <c r="Q8" s="105">
        <v>489234.13</v>
      </c>
      <c r="R8" s="105">
        <v>3077814</v>
      </c>
      <c r="S8" s="105">
        <v>3864865.9699999997</v>
      </c>
      <c r="T8" s="105">
        <v>265216.84999999998</v>
      </c>
      <c r="U8" s="105">
        <v>31216432.899999999</v>
      </c>
      <c r="V8" s="105">
        <v>8081583.6800000006</v>
      </c>
      <c r="W8" s="105">
        <v>875469.08000000007</v>
      </c>
      <c r="X8" s="105">
        <v>761088.01</v>
      </c>
      <c r="Y8" s="105">
        <v>974039.05999999994</v>
      </c>
      <c r="Z8" s="105">
        <v>887414.28</v>
      </c>
      <c r="AA8" s="105">
        <v>443894.27</v>
      </c>
      <c r="AB8" s="105">
        <v>6927995.4399999995</v>
      </c>
      <c r="AC8" s="105">
        <v>624748.86</v>
      </c>
      <c r="AD8" s="105">
        <v>1128779</v>
      </c>
      <c r="AE8" s="105">
        <v>8434709.4199999999</v>
      </c>
      <c r="AF8" s="105">
        <v>482698.89</v>
      </c>
      <c r="AG8" s="105">
        <v>1140819.23</v>
      </c>
      <c r="AH8" s="105">
        <v>1153727.5999999999</v>
      </c>
      <c r="AI8" s="105">
        <v>532821.90999999992</v>
      </c>
      <c r="AJ8" s="105">
        <v>502040.8</v>
      </c>
      <c r="AK8" s="105">
        <v>408918.54000000004</v>
      </c>
      <c r="AL8" s="105">
        <v>1048151.5</v>
      </c>
      <c r="AM8" s="105">
        <v>188643.54</v>
      </c>
      <c r="AN8" s="105">
        <v>628972.66999999993</v>
      </c>
      <c r="AO8" s="105">
        <v>332508.91999999993</v>
      </c>
      <c r="AP8" s="105">
        <v>395510.31</v>
      </c>
      <c r="AQ8" s="105">
        <v>144610.9</v>
      </c>
      <c r="AR8" s="105">
        <v>166645.4</v>
      </c>
      <c r="AS8" s="105">
        <v>29333980.879999999</v>
      </c>
      <c r="AT8" s="105">
        <v>791630.74</v>
      </c>
      <c r="AU8" s="105">
        <v>840839.22000000009</v>
      </c>
      <c r="AV8" s="105">
        <v>1298491.55</v>
      </c>
      <c r="AW8" s="105">
        <v>1655583.9800000002</v>
      </c>
      <c r="AX8" s="105">
        <v>1596459.51</v>
      </c>
      <c r="AY8" s="105">
        <v>810621.78</v>
      </c>
      <c r="AZ8" s="105">
        <v>800812.26</v>
      </c>
      <c r="BA8" s="105">
        <v>424863.94000000006</v>
      </c>
      <c r="BB8" s="105">
        <v>388402.13</v>
      </c>
      <c r="BC8" s="105">
        <v>325478</v>
      </c>
      <c r="BD8" s="105">
        <v>441483.56000000006</v>
      </c>
      <c r="BE8" s="105">
        <v>8472566.9600000028</v>
      </c>
      <c r="BF8" s="105">
        <v>25500.21</v>
      </c>
      <c r="BG8" s="105">
        <v>333050.25</v>
      </c>
      <c r="BH8" s="105">
        <v>25549863.560000002</v>
      </c>
      <c r="BI8" s="105">
        <v>12808754.140000002</v>
      </c>
      <c r="BJ8" s="105">
        <v>830771.32000000007</v>
      </c>
      <c r="BK8" s="105">
        <v>963448.23999999987</v>
      </c>
      <c r="BL8" s="105">
        <v>1270157.83</v>
      </c>
      <c r="BM8" s="105">
        <v>1514330.16</v>
      </c>
      <c r="BN8" s="105">
        <v>1239165.8699999999</v>
      </c>
      <c r="BO8" s="105">
        <v>0</v>
      </c>
      <c r="BP8" s="105">
        <v>46049</v>
      </c>
      <c r="BQ8" s="105">
        <v>29402805.050000001</v>
      </c>
      <c r="BR8" s="105">
        <v>2117127.64</v>
      </c>
      <c r="BS8" s="105">
        <v>938934.82000000007</v>
      </c>
      <c r="BT8" s="105">
        <v>1282527.8500000001</v>
      </c>
      <c r="BU8" s="105">
        <v>884128.62</v>
      </c>
      <c r="BV8" s="105">
        <v>601617.18000000005</v>
      </c>
      <c r="BW8" s="105">
        <v>1091685.8000000003</v>
      </c>
      <c r="BX8" s="105">
        <v>1005887.1799999999</v>
      </c>
      <c r="BY8" s="105">
        <v>7703323.2000000002</v>
      </c>
      <c r="BZ8" s="105">
        <v>1313941.6400000001</v>
      </c>
      <c r="CA8" s="105">
        <v>854165.38</v>
      </c>
      <c r="CB8" s="105">
        <v>1875341.61</v>
      </c>
      <c r="CC8" s="105">
        <v>870815.26</v>
      </c>
      <c r="CD8" s="105">
        <v>232198.96999999997</v>
      </c>
      <c r="CE8" s="105">
        <v>239641.58000000002</v>
      </c>
      <c r="CF8" s="105">
        <v>54081726.460000001</v>
      </c>
      <c r="CG8" s="105">
        <v>451755.06</v>
      </c>
      <c r="CH8" s="105">
        <v>2602939.29</v>
      </c>
      <c r="CI8" s="105">
        <v>545081.09</v>
      </c>
      <c r="CJ8" s="105">
        <v>891509.05</v>
      </c>
      <c r="CK8" s="105">
        <v>784875</v>
      </c>
      <c r="CL8" s="105">
        <v>703475.41</v>
      </c>
      <c r="CM8" s="105">
        <v>1922309.43</v>
      </c>
      <c r="CN8" s="105">
        <v>828520.93</v>
      </c>
      <c r="CO8" s="105">
        <v>584986.95000000007</v>
      </c>
      <c r="CP8" s="105">
        <v>484276.91</v>
      </c>
      <c r="CQ8" s="105">
        <v>751256.60999999987</v>
      </c>
      <c r="CR8" s="105">
        <v>865629.96000000008</v>
      </c>
      <c r="CS8" s="105">
        <v>18481833.139999997</v>
      </c>
      <c r="CT8" s="105">
        <v>500818.18</v>
      </c>
      <c r="CU8" s="105">
        <v>773381.42</v>
      </c>
      <c r="CV8" s="105">
        <v>1736313.4899999998</v>
      </c>
      <c r="CW8" s="105">
        <v>550317.06999999995</v>
      </c>
      <c r="CX8" s="105">
        <v>1697033.2399999998</v>
      </c>
      <c r="CY8" s="105">
        <v>509290.32999999996</v>
      </c>
      <c r="CZ8" s="105">
        <v>368192</v>
      </c>
      <c r="DA8" s="105">
        <v>17405147.949999999</v>
      </c>
      <c r="DB8" s="105">
        <v>16802720.090000004</v>
      </c>
      <c r="DC8" s="105">
        <v>1205406.6700000002</v>
      </c>
      <c r="DD8" s="105">
        <v>857954.98</v>
      </c>
      <c r="DE8" s="105">
        <v>2097108.92</v>
      </c>
      <c r="DF8" s="105">
        <v>570558.43000000005</v>
      </c>
      <c r="DG8" s="105">
        <v>673481.01</v>
      </c>
      <c r="DH8" s="105">
        <v>740444.51</v>
      </c>
      <c r="DI8" s="105">
        <v>291745.73</v>
      </c>
      <c r="DJ8" s="105">
        <v>44960361.25</v>
      </c>
      <c r="DK8" s="105">
        <v>770571.3899999999</v>
      </c>
      <c r="DL8" s="105">
        <v>746156.64999999991</v>
      </c>
      <c r="DM8" s="105">
        <v>2591146.11</v>
      </c>
      <c r="DN8" s="105">
        <v>1532829.6599999997</v>
      </c>
      <c r="DO8" s="105">
        <v>1176800.48</v>
      </c>
      <c r="DP8" s="105">
        <v>1527520.01</v>
      </c>
      <c r="DQ8" s="105">
        <v>641562.75000000012</v>
      </c>
      <c r="DR8" s="105">
        <v>1911396.84</v>
      </c>
      <c r="DS8" s="105">
        <v>15133654.280000001</v>
      </c>
      <c r="DT8" s="105">
        <v>758108.25999999989</v>
      </c>
      <c r="DU8" s="105">
        <v>5433215.8100000005</v>
      </c>
      <c r="DV8" s="105">
        <v>4393168.5</v>
      </c>
      <c r="DW8" s="105">
        <v>1025590.6399999999</v>
      </c>
      <c r="DX8" s="105">
        <v>1587504.25</v>
      </c>
      <c r="DY8" s="105">
        <v>724599.1</v>
      </c>
      <c r="DZ8" s="105">
        <v>226788.75</v>
      </c>
      <c r="EA8" s="105">
        <v>575722.06999999995</v>
      </c>
      <c r="EB8" s="105">
        <v>269390.77</v>
      </c>
      <c r="EC8" s="105">
        <v>2548764.4700000002</v>
      </c>
      <c r="ED8" s="105">
        <v>12321622.799999999</v>
      </c>
      <c r="EE8" s="105">
        <v>10718744.219999999</v>
      </c>
      <c r="EF8" s="105">
        <v>813696.47000000009</v>
      </c>
      <c r="EG8" s="105">
        <v>1674297.57</v>
      </c>
      <c r="EH8" s="105">
        <v>1009525.28</v>
      </c>
      <c r="EI8" s="105">
        <v>1296679.6299999999</v>
      </c>
      <c r="EJ8" s="105">
        <v>3154058.0600000005</v>
      </c>
      <c r="EK8" s="105">
        <v>546306.28</v>
      </c>
      <c r="EL8" s="105">
        <v>1271737.57</v>
      </c>
      <c r="EM8" s="105">
        <v>42467243.090000004</v>
      </c>
      <c r="EN8" s="105">
        <v>1243280.46</v>
      </c>
      <c r="EO8" s="105">
        <v>801084.19</v>
      </c>
      <c r="EP8" s="105">
        <v>1142673.22</v>
      </c>
      <c r="EQ8" s="105">
        <v>624415.83999999985</v>
      </c>
      <c r="ER8" s="105">
        <v>320440.89</v>
      </c>
      <c r="ES8" s="105">
        <v>1428699.25</v>
      </c>
      <c r="ET8" s="105">
        <v>3505831.9</v>
      </c>
      <c r="EU8" s="105">
        <v>527761.27</v>
      </c>
      <c r="EV8" s="105">
        <v>18094986.32</v>
      </c>
      <c r="EW8" s="105">
        <v>296536.2</v>
      </c>
      <c r="EX8" s="105">
        <v>695343.42999999993</v>
      </c>
      <c r="EY8" s="105">
        <v>795702.17999999993</v>
      </c>
      <c r="EZ8" s="105">
        <v>1937508.17</v>
      </c>
      <c r="FA8" s="105">
        <v>2109752.56</v>
      </c>
      <c r="FB8" s="105">
        <v>1525852.0499999998</v>
      </c>
      <c r="FC8" s="105">
        <v>885599.19000000006</v>
      </c>
      <c r="FD8" s="105">
        <v>638986.69000000006</v>
      </c>
      <c r="FE8" s="105">
        <v>503456.85000000003</v>
      </c>
      <c r="FF8" s="105">
        <v>1389746.53</v>
      </c>
      <c r="FG8" s="105">
        <v>209598.75</v>
      </c>
      <c r="FH8" s="105">
        <v>13746800.57</v>
      </c>
      <c r="FI8" s="105">
        <v>331673.95999999996</v>
      </c>
      <c r="FJ8" s="105">
        <v>1152678.25</v>
      </c>
      <c r="FK8" s="105">
        <v>490816.08000000007</v>
      </c>
      <c r="FL8" s="105">
        <v>989113.86999999988</v>
      </c>
      <c r="FM8" s="105">
        <v>882557.8899999999</v>
      </c>
      <c r="FN8" s="105">
        <v>163889.57999999999</v>
      </c>
      <c r="FO8" s="105">
        <v>108757.25</v>
      </c>
      <c r="FP8" s="105">
        <v>37562222.760000005</v>
      </c>
      <c r="FQ8" s="105">
        <v>1222158.98</v>
      </c>
      <c r="FR8" s="105">
        <v>2324255.92</v>
      </c>
      <c r="FS8" s="105">
        <v>916964.85</v>
      </c>
      <c r="FT8" s="105">
        <v>1229564.2799999998</v>
      </c>
      <c r="FU8" s="105">
        <v>742182.85999999987</v>
      </c>
      <c r="FV8" s="105">
        <v>1295781.51</v>
      </c>
      <c r="FW8" s="105">
        <v>1046231.63</v>
      </c>
      <c r="FX8" s="105">
        <v>731503.86</v>
      </c>
      <c r="FY8" s="105">
        <v>1067737.3799999999</v>
      </c>
      <c r="FZ8" s="105">
        <v>1706875.8399999999</v>
      </c>
      <c r="GA8" s="105">
        <v>751495.87000000011</v>
      </c>
      <c r="GB8" s="105">
        <v>259565.19999999998</v>
      </c>
      <c r="GC8" s="105">
        <v>26029</v>
      </c>
      <c r="GD8" s="105">
        <v>28898337.829999998</v>
      </c>
      <c r="GE8" s="105">
        <v>315528.17</v>
      </c>
      <c r="GF8" s="105">
        <v>595245.93999999994</v>
      </c>
      <c r="GG8" s="105">
        <v>4775833.76</v>
      </c>
      <c r="GH8" s="105">
        <v>932082.84</v>
      </c>
      <c r="GI8" s="105">
        <v>526595.53</v>
      </c>
      <c r="GJ8" s="105">
        <v>645226.16</v>
      </c>
      <c r="GK8" s="105">
        <v>4115404.58</v>
      </c>
      <c r="GL8" s="105">
        <v>238408.17</v>
      </c>
      <c r="GM8" s="105">
        <v>324348</v>
      </c>
      <c r="GN8" s="105">
        <v>65216</v>
      </c>
      <c r="GO8" s="105">
        <v>224427.5</v>
      </c>
      <c r="GP8" s="105">
        <v>13557431.329999998</v>
      </c>
      <c r="GQ8" s="105">
        <v>4435965.4700000007</v>
      </c>
      <c r="GR8" s="105">
        <v>759878.97999999986</v>
      </c>
      <c r="GS8" s="105">
        <v>3375003.43</v>
      </c>
      <c r="GT8" s="105">
        <v>485804.76000000007</v>
      </c>
      <c r="GU8" s="105">
        <v>1195693.1899999997</v>
      </c>
      <c r="GV8" s="105">
        <v>1361090.31</v>
      </c>
      <c r="GW8" s="105">
        <v>215738.18</v>
      </c>
      <c r="GX8" s="105">
        <v>13796711.490000002</v>
      </c>
      <c r="GY8" s="105">
        <v>2379784.3899999997</v>
      </c>
      <c r="GZ8" s="105">
        <v>1417642.4300000002</v>
      </c>
      <c r="HA8" s="105">
        <v>684757.16999999993</v>
      </c>
      <c r="HB8" s="105">
        <v>39284569.869999997</v>
      </c>
      <c r="HC8" s="105">
        <v>1923368.53</v>
      </c>
      <c r="HD8" s="105">
        <v>2083265.5</v>
      </c>
      <c r="HE8" s="105">
        <v>827859</v>
      </c>
      <c r="HF8" s="105">
        <v>1730985.6</v>
      </c>
      <c r="HG8" s="105">
        <v>4479569.82</v>
      </c>
      <c r="HH8" s="105">
        <v>312331.75</v>
      </c>
      <c r="HI8" s="105">
        <v>13347399.550000001</v>
      </c>
      <c r="HJ8" s="105">
        <v>216800.75</v>
      </c>
      <c r="HK8" s="105">
        <v>290809.45999999996</v>
      </c>
      <c r="HL8" s="105">
        <v>291253.07</v>
      </c>
      <c r="HM8" s="105">
        <v>324062.73</v>
      </c>
      <c r="HN8" s="105">
        <v>769619.59</v>
      </c>
      <c r="HO8" s="105">
        <v>357615.69</v>
      </c>
      <c r="HP8" s="105">
        <v>221839.38</v>
      </c>
      <c r="HQ8" s="105">
        <v>21045648.039999999</v>
      </c>
      <c r="HR8" s="105">
        <v>6328567.5099999988</v>
      </c>
      <c r="HS8" s="105">
        <v>1697187.5299999998</v>
      </c>
      <c r="HT8" s="105">
        <v>483645.13</v>
      </c>
      <c r="HU8" s="105">
        <v>1285645.8999999999</v>
      </c>
      <c r="HV8" s="105">
        <v>600624.87000000011</v>
      </c>
      <c r="HW8" s="105">
        <v>628549</v>
      </c>
      <c r="HX8" s="105">
        <v>618710.93999999994</v>
      </c>
      <c r="HY8" s="105">
        <v>999616.17999999993</v>
      </c>
      <c r="HZ8" s="105">
        <v>688667.4</v>
      </c>
      <c r="IA8" s="105">
        <v>505099.5</v>
      </c>
      <c r="IB8" s="105">
        <v>528876.23</v>
      </c>
      <c r="IC8" s="105">
        <v>209629.69</v>
      </c>
      <c r="ID8" s="105">
        <v>945496.22</v>
      </c>
      <c r="IE8" s="105">
        <v>612605.52</v>
      </c>
      <c r="IF8" s="105">
        <v>630210.48</v>
      </c>
      <c r="IG8" s="105">
        <v>17152065.18</v>
      </c>
      <c r="IH8" s="105">
        <v>8157906.6699999999</v>
      </c>
      <c r="II8" s="105">
        <v>848616.04</v>
      </c>
      <c r="IJ8" s="105">
        <v>1256285.9399999997</v>
      </c>
      <c r="IK8" s="105">
        <v>1893058.63</v>
      </c>
      <c r="IL8" s="105">
        <v>851297.34000000008</v>
      </c>
      <c r="IM8" s="105">
        <v>377427.02</v>
      </c>
      <c r="IN8" s="105">
        <v>372348.26999999996</v>
      </c>
      <c r="IO8" s="105">
        <v>197302.16999999998</v>
      </c>
      <c r="IP8" s="105">
        <v>175843.97</v>
      </c>
      <c r="IQ8" s="105">
        <v>467485.17</v>
      </c>
      <c r="IR8" s="105">
        <v>34989908.579999998</v>
      </c>
      <c r="IS8" s="105">
        <v>9003495</v>
      </c>
      <c r="IT8" s="105">
        <v>1419446.4400000002</v>
      </c>
      <c r="IU8" s="105">
        <v>1215537.8999999999</v>
      </c>
      <c r="IV8" s="105">
        <v>481414.37</v>
      </c>
      <c r="IW8" s="105">
        <v>434298.07999999996</v>
      </c>
      <c r="IX8" s="105">
        <v>795964.15</v>
      </c>
      <c r="IY8" s="105">
        <v>198110.04</v>
      </c>
      <c r="IZ8" s="105">
        <v>549369.73</v>
      </c>
      <c r="JA8" s="105">
        <v>1668734.16</v>
      </c>
      <c r="JB8" s="105">
        <v>511666</v>
      </c>
      <c r="JC8" s="105">
        <v>342689.56</v>
      </c>
      <c r="JD8" s="105">
        <v>12990280.210000001</v>
      </c>
      <c r="JE8" s="105">
        <v>2988979.32</v>
      </c>
      <c r="JF8" s="105">
        <v>617925.26</v>
      </c>
      <c r="JG8" s="105">
        <v>259901.25</v>
      </c>
      <c r="JH8" s="105">
        <v>361243</v>
      </c>
      <c r="JI8" s="105">
        <v>646631.1399999999</v>
      </c>
      <c r="JJ8" s="105">
        <v>14646994.940000001</v>
      </c>
      <c r="JK8" s="105">
        <v>442431.6</v>
      </c>
      <c r="JL8" s="105">
        <v>2077178.44</v>
      </c>
      <c r="JM8" s="105">
        <v>2173979.16</v>
      </c>
      <c r="JN8" s="105">
        <v>1672466.9499999997</v>
      </c>
      <c r="JO8" s="105">
        <v>3687856.55</v>
      </c>
      <c r="JP8" s="105">
        <v>758551.47</v>
      </c>
      <c r="JQ8" s="105">
        <v>33679040.869999997</v>
      </c>
      <c r="JR8" s="105">
        <v>7734353.9499999993</v>
      </c>
      <c r="JS8" s="105">
        <v>756848.83000000007</v>
      </c>
      <c r="JT8" s="105">
        <v>196809.63</v>
      </c>
      <c r="JU8" s="105">
        <v>1192777.2800000003</v>
      </c>
      <c r="JV8" s="105">
        <v>208651.81</v>
      </c>
      <c r="JW8" s="105">
        <v>5218359.5500000007</v>
      </c>
      <c r="JX8" s="105">
        <v>1842398.78</v>
      </c>
      <c r="JY8" s="105">
        <v>262089.41999999998</v>
      </c>
      <c r="JZ8" s="105">
        <v>1826771.72</v>
      </c>
      <c r="KA8" s="105">
        <v>320384.71000000002</v>
      </c>
      <c r="KB8" s="105">
        <v>1079291.1099999999</v>
      </c>
      <c r="KC8" s="105">
        <v>592174.36</v>
      </c>
      <c r="KD8" s="105">
        <v>141199.9</v>
      </c>
      <c r="KE8" s="105">
        <v>526893.21</v>
      </c>
      <c r="KF8" s="105">
        <v>33219007.43</v>
      </c>
      <c r="KG8" s="105">
        <v>0</v>
      </c>
      <c r="KH8" s="105">
        <v>559987.09</v>
      </c>
      <c r="KI8" s="105">
        <v>1777105.91</v>
      </c>
      <c r="KJ8" s="105">
        <v>3359703.95</v>
      </c>
      <c r="KK8" s="105">
        <v>818080.91</v>
      </c>
      <c r="KL8" s="105">
        <v>2283632.77</v>
      </c>
      <c r="KM8" s="105">
        <v>1045821.1000000001</v>
      </c>
      <c r="KN8" s="105">
        <v>1014520.14</v>
      </c>
      <c r="KO8" s="105">
        <v>11237857.73</v>
      </c>
      <c r="KP8" s="105">
        <v>720309.56</v>
      </c>
      <c r="KQ8" s="105">
        <v>1059119.1100000001</v>
      </c>
      <c r="KR8" s="105">
        <v>4146149.71</v>
      </c>
      <c r="KS8" s="105">
        <v>523148.72000000003</v>
      </c>
      <c r="KT8" s="105">
        <v>1644844.6199999999</v>
      </c>
      <c r="KU8" s="105">
        <v>18146632.950000003</v>
      </c>
      <c r="KV8" s="105">
        <v>1376132.8200000003</v>
      </c>
      <c r="KW8" s="105">
        <v>18844885.629999999</v>
      </c>
      <c r="KX8" s="105">
        <v>866707.17999999993</v>
      </c>
      <c r="KY8" s="105">
        <v>396513.11</v>
      </c>
      <c r="KZ8" s="105">
        <v>2789177.91</v>
      </c>
      <c r="LA8" s="105">
        <v>5185822.3600000003</v>
      </c>
      <c r="LB8" s="105">
        <v>2483750.0299999998</v>
      </c>
      <c r="LC8" s="105">
        <v>667190.96000000008</v>
      </c>
      <c r="LD8" s="105">
        <v>714139.61</v>
      </c>
      <c r="LE8" s="105">
        <v>64617817.399999984</v>
      </c>
      <c r="LF8" s="105">
        <v>3952255.2600000002</v>
      </c>
      <c r="LG8" s="105">
        <v>6871850.4899999993</v>
      </c>
      <c r="LH8" s="105">
        <v>8247068.1599999992</v>
      </c>
      <c r="LI8" s="105">
        <v>1860164.26</v>
      </c>
      <c r="LJ8" s="105">
        <v>486977.38000000006</v>
      </c>
      <c r="LK8" s="105">
        <v>235598.06999999998</v>
      </c>
      <c r="LL8" s="105">
        <v>505526.94000000006</v>
      </c>
      <c r="LM8" s="105">
        <v>1047651.86</v>
      </c>
      <c r="LN8" s="105">
        <v>862978.46000000008</v>
      </c>
      <c r="LO8" s="105">
        <v>269941.75</v>
      </c>
      <c r="LP8" s="105">
        <v>10183284.299999999</v>
      </c>
      <c r="LQ8" s="105">
        <v>1875114.3699999999</v>
      </c>
      <c r="LR8" s="105">
        <v>865937.19000000006</v>
      </c>
      <c r="LS8" s="105">
        <v>18536036.580000002</v>
      </c>
      <c r="LT8" s="105">
        <v>9275127.0700000003</v>
      </c>
      <c r="LU8" s="105">
        <v>42784388.509999998</v>
      </c>
      <c r="LV8" s="105">
        <v>9667082.3500000015</v>
      </c>
      <c r="LW8" s="105">
        <v>3628257.9399999995</v>
      </c>
      <c r="LX8" s="105">
        <v>1350523.7000000002</v>
      </c>
      <c r="LY8" s="105">
        <v>4119924.37</v>
      </c>
      <c r="LZ8" s="105">
        <v>4387797.49</v>
      </c>
      <c r="MA8" s="105">
        <v>2418293.14</v>
      </c>
      <c r="MB8" s="105">
        <v>5553567.7600000007</v>
      </c>
      <c r="MC8" s="105">
        <v>3657363.2</v>
      </c>
      <c r="MD8" s="105">
        <v>1391878.96</v>
      </c>
      <c r="ME8" s="105">
        <v>38488069.82</v>
      </c>
      <c r="MF8" s="105">
        <v>1412406.8599999999</v>
      </c>
      <c r="MG8" s="105">
        <v>1015303</v>
      </c>
      <c r="MH8" s="105">
        <v>260687.34000000003</v>
      </c>
      <c r="MI8" s="105">
        <v>733595.1</v>
      </c>
      <c r="MJ8" s="105">
        <v>660382.76</v>
      </c>
      <c r="MK8" s="105">
        <v>658541.46</v>
      </c>
      <c r="ML8" s="105">
        <v>1089820.98</v>
      </c>
      <c r="MM8" s="105">
        <v>835135.25</v>
      </c>
      <c r="MN8" s="105">
        <v>341610.55</v>
      </c>
      <c r="MO8" s="105">
        <v>830941.53</v>
      </c>
      <c r="MP8" s="105">
        <v>308434.40999999997</v>
      </c>
      <c r="MQ8" s="105">
        <v>15723154.640000001</v>
      </c>
      <c r="MR8" s="105">
        <v>200894.76</v>
      </c>
      <c r="MS8" s="105">
        <v>1617244.83</v>
      </c>
      <c r="MT8" s="105">
        <v>1471488.46</v>
      </c>
      <c r="MU8" s="105">
        <v>1209285.27</v>
      </c>
      <c r="MV8" s="105">
        <v>3502425.2399999998</v>
      </c>
      <c r="MW8" s="105">
        <v>2001212.6997999998</v>
      </c>
      <c r="MX8" s="105">
        <v>938316.92</v>
      </c>
      <c r="MY8" s="105">
        <v>821552.09</v>
      </c>
      <c r="MZ8" s="105">
        <v>129774.32</v>
      </c>
      <c r="NA8" s="105">
        <v>206098.22</v>
      </c>
      <c r="NB8" s="105">
        <v>42665509.330000006</v>
      </c>
      <c r="NC8" s="105">
        <v>1711928.26</v>
      </c>
      <c r="ND8" s="105">
        <v>272623.51</v>
      </c>
      <c r="NE8" s="105">
        <v>2621262.7000000002</v>
      </c>
      <c r="NF8" s="105">
        <v>331911.77</v>
      </c>
      <c r="NG8" s="105">
        <v>1206331.5</v>
      </c>
      <c r="NH8" s="105">
        <v>4191646.77</v>
      </c>
      <c r="NI8" s="105">
        <v>866760.1</v>
      </c>
      <c r="NJ8" s="105">
        <v>148172.18</v>
      </c>
      <c r="NK8" s="105">
        <v>189536.74</v>
      </c>
      <c r="NL8" s="105">
        <v>493066.67</v>
      </c>
      <c r="NM8" s="105">
        <v>564678.41999999993</v>
      </c>
      <c r="NN8" s="105">
        <v>8382427.5099999988</v>
      </c>
      <c r="NO8" s="105">
        <v>739364.82999999984</v>
      </c>
      <c r="NP8" s="105">
        <v>437243.27</v>
      </c>
      <c r="NQ8" s="105">
        <v>698272.03</v>
      </c>
      <c r="NR8" s="105">
        <v>1362292.6900000002</v>
      </c>
      <c r="NS8" s="105">
        <v>4695.75</v>
      </c>
      <c r="NT8" s="105">
        <v>89255.22</v>
      </c>
      <c r="NU8" s="105">
        <v>16053187.27</v>
      </c>
      <c r="NV8" s="105">
        <v>3695909.52</v>
      </c>
      <c r="NW8" s="105">
        <v>698308.54999999993</v>
      </c>
      <c r="NX8" s="105">
        <v>526210.19000000006</v>
      </c>
      <c r="NY8" s="105">
        <v>593598.47</v>
      </c>
      <c r="NZ8" s="105">
        <v>256458.29</v>
      </c>
      <c r="OA8" s="105">
        <v>308494.05000000005</v>
      </c>
      <c r="OB8" s="105">
        <v>21228482.59</v>
      </c>
      <c r="OC8" s="105">
        <v>925205.25</v>
      </c>
      <c r="OD8" s="105">
        <v>332008.8600000001</v>
      </c>
      <c r="OE8" s="105">
        <v>4295667.3900000006</v>
      </c>
      <c r="OF8" s="105">
        <v>1443182.71</v>
      </c>
      <c r="OG8" s="105">
        <v>670645.12</v>
      </c>
      <c r="OH8" s="105">
        <v>10096.010000000009</v>
      </c>
      <c r="OI8" s="105">
        <v>220126.03999999998</v>
      </c>
      <c r="OJ8" s="105">
        <v>132074</v>
      </c>
      <c r="OK8" s="105">
        <v>15123792.790000001</v>
      </c>
      <c r="OL8" s="105">
        <v>1368501.28</v>
      </c>
      <c r="OM8" s="105">
        <v>15490845.08</v>
      </c>
      <c r="ON8" s="105">
        <v>846612.49999999988</v>
      </c>
      <c r="OO8" s="105">
        <v>229725.82</v>
      </c>
      <c r="OP8" s="105">
        <v>37193</v>
      </c>
      <c r="OQ8" s="105">
        <v>11357538.529999999</v>
      </c>
      <c r="OR8" s="105">
        <v>393446.92</v>
      </c>
      <c r="OS8" s="105">
        <v>374639.76</v>
      </c>
      <c r="OT8" s="105">
        <v>1350300.68</v>
      </c>
      <c r="OU8" s="105">
        <v>1143657.6000000001</v>
      </c>
      <c r="OV8" s="105">
        <v>3977918.43</v>
      </c>
      <c r="OW8" s="105">
        <v>528631.92000000004</v>
      </c>
      <c r="OX8" s="105">
        <v>143516</v>
      </c>
      <c r="OY8" s="105">
        <v>167318.29</v>
      </c>
      <c r="OZ8" s="105">
        <v>23435775.77</v>
      </c>
      <c r="PA8" s="105">
        <v>1004680.72</v>
      </c>
      <c r="PB8" s="105">
        <v>15206756.039999999</v>
      </c>
      <c r="PC8" s="105">
        <v>566155.14</v>
      </c>
      <c r="PD8" s="105">
        <v>3064538.04</v>
      </c>
      <c r="PE8" s="105">
        <v>3834470.11</v>
      </c>
      <c r="PF8" s="105">
        <v>1424229.03</v>
      </c>
      <c r="PG8" s="105">
        <v>662688</v>
      </c>
      <c r="PH8" s="105">
        <v>2869954.8</v>
      </c>
      <c r="PI8" s="105">
        <v>1148759.57</v>
      </c>
      <c r="PJ8" s="105">
        <v>3471150.15</v>
      </c>
      <c r="PK8" s="105">
        <v>5273695</v>
      </c>
      <c r="PL8" s="105">
        <v>801786</v>
      </c>
      <c r="PM8" s="105">
        <v>6926901.1899999995</v>
      </c>
      <c r="PN8" s="105">
        <v>596160</v>
      </c>
      <c r="PO8" s="105">
        <v>504781.5</v>
      </c>
      <c r="PP8" s="105">
        <v>117884</v>
      </c>
      <c r="PQ8" s="105">
        <v>294789</v>
      </c>
      <c r="PR8" s="105">
        <v>55228316.550000004</v>
      </c>
      <c r="PS8" s="105">
        <v>1180697.7999999998</v>
      </c>
      <c r="PT8" s="105">
        <v>1027363.0399999999</v>
      </c>
      <c r="PU8" s="105">
        <v>1351973.44</v>
      </c>
      <c r="PV8" s="105">
        <v>12643132.41</v>
      </c>
      <c r="PW8" s="105">
        <v>533405.69999999995</v>
      </c>
      <c r="PX8" s="105">
        <v>2383191.3400000003</v>
      </c>
      <c r="PY8" s="105">
        <v>641915</v>
      </c>
      <c r="PZ8" s="105">
        <v>3845256.77</v>
      </c>
      <c r="QA8" s="105">
        <v>524637.79</v>
      </c>
      <c r="QB8" s="105">
        <v>9512789.7200000007</v>
      </c>
      <c r="QC8" s="105">
        <v>655085.79</v>
      </c>
      <c r="QD8" s="105">
        <v>2222396.38</v>
      </c>
      <c r="QE8" s="105">
        <v>1250757.33</v>
      </c>
      <c r="QF8" s="105">
        <v>1154548</v>
      </c>
      <c r="QG8" s="105">
        <v>2773017.88</v>
      </c>
      <c r="QH8" s="105">
        <v>1268353.8900000001</v>
      </c>
      <c r="QI8" s="105">
        <v>627060.31000000006</v>
      </c>
      <c r="QJ8" s="105">
        <v>482458.66</v>
      </c>
      <c r="QK8" s="105">
        <v>3062321.79</v>
      </c>
      <c r="QL8" s="105">
        <v>4269391.1199999992</v>
      </c>
      <c r="QM8" s="105">
        <v>480280.31</v>
      </c>
      <c r="QN8" s="105">
        <v>206303.86</v>
      </c>
      <c r="QO8" s="105">
        <v>116343.16</v>
      </c>
      <c r="QP8" s="105">
        <v>259211</v>
      </c>
      <c r="QQ8" s="105">
        <v>0</v>
      </c>
      <c r="QR8" s="105">
        <v>38889435</v>
      </c>
      <c r="QS8" s="105">
        <v>502694.75</v>
      </c>
      <c r="QT8" s="105">
        <v>5920920.2000000002</v>
      </c>
      <c r="QU8" s="105">
        <v>1203323.29</v>
      </c>
      <c r="QV8" s="105">
        <v>869843.68</v>
      </c>
      <c r="QW8" s="105">
        <v>8980461.5200000014</v>
      </c>
      <c r="QX8" s="105">
        <v>1531956</v>
      </c>
      <c r="QY8" s="105">
        <v>2663208.6800000002</v>
      </c>
      <c r="QZ8" s="105">
        <v>4908629.5899999989</v>
      </c>
      <c r="RA8" s="105">
        <v>976742.16</v>
      </c>
      <c r="RB8" s="105">
        <v>455131.06</v>
      </c>
      <c r="RC8" s="105">
        <v>240840.25</v>
      </c>
      <c r="RD8" s="105">
        <v>163862.5</v>
      </c>
      <c r="RE8" s="105">
        <v>69277696.810000002</v>
      </c>
      <c r="RF8" s="105">
        <v>6102664.8599999994</v>
      </c>
      <c r="RG8" s="105">
        <v>4188530</v>
      </c>
      <c r="RH8" s="105">
        <v>2661226.9500000002</v>
      </c>
      <c r="RI8" s="105">
        <v>955472.31</v>
      </c>
      <c r="RJ8" s="105">
        <v>1941478.7900000003</v>
      </c>
      <c r="RK8" s="105">
        <v>3876180.96</v>
      </c>
      <c r="RL8" s="105">
        <v>1011533.93</v>
      </c>
      <c r="RM8" s="105">
        <v>3240232.9899999998</v>
      </c>
      <c r="RN8" s="105">
        <v>3439279.27</v>
      </c>
      <c r="RO8" s="105">
        <v>3558465.61</v>
      </c>
      <c r="RP8" s="105">
        <v>1093710.03</v>
      </c>
      <c r="RQ8" s="105">
        <v>758898.69000000006</v>
      </c>
      <c r="RR8" s="105">
        <v>973486.8</v>
      </c>
      <c r="RS8" s="105">
        <v>531955.49</v>
      </c>
      <c r="RT8" s="105">
        <v>667622.09</v>
      </c>
      <c r="RU8" s="105">
        <v>1101707.67</v>
      </c>
      <c r="RV8" s="105">
        <v>302595.61</v>
      </c>
      <c r="RW8" s="105">
        <v>222288</v>
      </c>
      <c r="RX8" s="105">
        <v>310603.95</v>
      </c>
      <c r="RY8" s="105">
        <v>15664446.780000001</v>
      </c>
      <c r="RZ8" s="105">
        <v>2357299.0499999998</v>
      </c>
      <c r="SA8" s="105">
        <v>721718.29</v>
      </c>
      <c r="SB8" s="105">
        <v>606802</v>
      </c>
      <c r="SC8" s="105">
        <v>277624.28000000003</v>
      </c>
      <c r="SD8" s="105">
        <v>2032935.57</v>
      </c>
      <c r="SE8" s="105">
        <v>500508.17</v>
      </c>
      <c r="SF8" s="105">
        <v>2830363.5</v>
      </c>
      <c r="SG8" s="105">
        <v>518914.32999999996</v>
      </c>
      <c r="SH8" s="105">
        <v>625650.11</v>
      </c>
      <c r="SI8" s="105">
        <v>3166750.4699999997</v>
      </c>
      <c r="SJ8" s="105">
        <v>235787.55</v>
      </c>
      <c r="SK8" s="105">
        <v>8851788.3900000006</v>
      </c>
      <c r="SL8" s="105">
        <v>1011788.93</v>
      </c>
      <c r="SM8" s="105">
        <v>901898.75999999989</v>
      </c>
      <c r="SN8" s="105">
        <v>2263249.13</v>
      </c>
      <c r="SO8" s="105">
        <v>867506.49</v>
      </c>
      <c r="SP8" s="105">
        <v>1155080.0899999999</v>
      </c>
      <c r="SQ8" s="105">
        <v>507115.03</v>
      </c>
      <c r="SR8" s="105">
        <v>336959.77</v>
      </c>
      <c r="SS8" s="105">
        <v>23244906.559999995</v>
      </c>
      <c r="ST8" s="105">
        <v>516497.51999999996</v>
      </c>
      <c r="SU8" s="105">
        <v>994647.90999999992</v>
      </c>
      <c r="SV8" s="105">
        <v>740944.64999999991</v>
      </c>
      <c r="SW8" s="105">
        <v>542211.21</v>
      </c>
      <c r="SX8" s="105">
        <v>598969.87</v>
      </c>
      <c r="SY8" s="105">
        <v>1003862.78</v>
      </c>
      <c r="SZ8" s="105">
        <v>3838543.67</v>
      </c>
      <c r="TA8" s="105">
        <v>754334.85000000009</v>
      </c>
      <c r="TB8" s="105">
        <v>1029508.48</v>
      </c>
      <c r="TC8" s="105">
        <v>921235.94</v>
      </c>
      <c r="TD8" s="105">
        <v>1578212.9800000002</v>
      </c>
      <c r="TE8" s="105">
        <v>736087.08000000007</v>
      </c>
      <c r="TF8" s="105">
        <v>691591.16</v>
      </c>
      <c r="TG8" s="105">
        <v>45780018.100000009</v>
      </c>
      <c r="TH8" s="105">
        <v>532239.03</v>
      </c>
      <c r="TI8" s="105">
        <v>907646.23</v>
      </c>
      <c r="TJ8" s="105">
        <v>2325614.12</v>
      </c>
      <c r="TK8" s="105">
        <v>2011852.1700000002</v>
      </c>
      <c r="TL8" s="105">
        <v>1011354.03</v>
      </c>
      <c r="TM8" s="105">
        <v>538420.02</v>
      </c>
      <c r="TN8" s="105">
        <v>8658186</v>
      </c>
      <c r="TO8" s="105">
        <v>1192800.8700000001</v>
      </c>
      <c r="TP8" s="105">
        <v>775141.07000000007</v>
      </c>
      <c r="TQ8" s="105">
        <v>2491928.06</v>
      </c>
      <c r="TR8" s="105">
        <v>801716.88</v>
      </c>
      <c r="TS8" s="105">
        <v>303683.11000000004</v>
      </c>
      <c r="TT8" s="105">
        <v>1155612.0899999999</v>
      </c>
      <c r="TU8" s="105">
        <v>565370.52</v>
      </c>
      <c r="TV8" s="105">
        <v>604375.49</v>
      </c>
      <c r="TW8" s="105">
        <v>11156322.690000001</v>
      </c>
      <c r="TX8" s="105">
        <v>442160.24</v>
      </c>
      <c r="TY8" s="105">
        <v>20772861.089999996</v>
      </c>
      <c r="TZ8" s="105">
        <v>888467.11999999988</v>
      </c>
      <c r="UA8" s="105">
        <v>779104.97</v>
      </c>
      <c r="UB8" s="105">
        <v>795289.01</v>
      </c>
      <c r="UC8" s="105">
        <v>14674992.68</v>
      </c>
      <c r="UD8" s="105">
        <v>210305.17</v>
      </c>
      <c r="UE8" s="105">
        <v>179894</v>
      </c>
      <c r="UF8" s="105">
        <v>398022.11</v>
      </c>
      <c r="UG8" s="105">
        <v>298182</v>
      </c>
      <c r="UH8" s="105">
        <v>12686089.25</v>
      </c>
      <c r="UI8" s="105">
        <v>1145770.29</v>
      </c>
      <c r="UJ8" s="105">
        <v>756903.76</v>
      </c>
      <c r="UK8" s="105">
        <v>1790639.7199999997</v>
      </c>
      <c r="UL8" s="105">
        <v>971844.36999999988</v>
      </c>
      <c r="UM8" s="105">
        <v>967133.46</v>
      </c>
      <c r="UN8" s="105">
        <v>66960404.000000007</v>
      </c>
      <c r="UO8" s="105">
        <v>1315550.8900000001</v>
      </c>
      <c r="UP8" s="105">
        <v>981296.94000000006</v>
      </c>
      <c r="UQ8" s="105">
        <v>8488729.4400000013</v>
      </c>
      <c r="UR8" s="105">
        <v>330683.40999999997</v>
      </c>
      <c r="US8" s="105">
        <v>691340</v>
      </c>
      <c r="UT8" s="105">
        <v>2397496.38</v>
      </c>
      <c r="UU8" s="105">
        <v>781161.7699999999</v>
      </c>
      <c r="UV8" s="105">
        <v>555571.5199999999</v>
      </c>
      <c r="UW8" s="105">
        <v>920659.67</v>
      </c>
      <c r="UX8" s="105">
        <v>1273285.6099999999</v>
      </c>
      <c r="UY8" s="105">
        <v>3337860.5399999996</v>
      </c>
      <c r="UZ8" s="105">
        <v>1037984.0800000001</v>
      </c>
      <c r="VA8" s="105">
        <v>1875012.04</v>
      </c>
      <c r="VB8" s="105">
        <v>521587.8</v>
      </c>
      <c r="VC8" s="105">
        <v>300316.59000000003</v>
      </c>
      <c r="VD8" s="105">
        <v>290320.03000000003</v>
      </c>
      <c r="VE8" s="105">
        <v>380002.47</v>
      </c>
      <c r="VF8" s="105">
        <v>3553850.95</v>
      </c>
      <c r="VG8" s="105">
        <v>270336.91000000003</v>
      </c>
      <c r="VH8" s="105">
        <v>141173.5</v>
      </c>
      <c r="VI8" s="105">
        <v>108900</v>
      </c>
      <c r="VJ8" s="105">
        <v>28526649.430000003</v>
      </c>
      <c r="VK8" s="105">
        <v>1640315.8399999999</v>
      </c>
      <c r="VL8" s="105">
        <v>1106348.8900000001</v>
      </c>
      <c r="VM8" s="105">
        <v>2412168.41</v>
      </c>
      <c r="VN8" s="105">
        <v>2717666.3400000003</v>
      </c>
      <c r="VO8" s="105">
        <v>4818769.99</v>
      </c>
      <c r="VP8" s="105">
        <v>1262959.45</v>
      </c>
      <c r="VQ8" s="105">
        <v>1103418.32</v>
      </c>
      <c r="VR8" s="105">
        <v>306223.94</v>
      </c>
      <c r="VS8" s="105">
        <v>8678878.2999999989</v>
      </c>
      <c r="VT8" s="105">
        <v>653406.95000000007</v>
      </c>
      <c r="VU8" s="105">
        <v>2488238.4</v>
      </c>
      <c r="VV8" s="105">
        <v>1314836.93</v>
      </c>
      <c r="VW8" s="105">
        <v>429207.88</v>
      </c>
      <c r="VX8" s="105">
        <v>865867.23999999987</v>
      </c>
      <c r="VY8" s="105">
        <v>119572181.81000002</v>
      </c>
      <c r="VZ8" s="105">
        <v>2330529.6</v>
      </c>
      <c r="WA8" s="105">
        <v>844685.83</v>
      </c>
      <c r="WB8" s="105">
        <v>688528.94</v>
      </c>
      <c r="WC8" s="105">
        <v>633056.97</v>
      </c>
      <c r="WD8" s="105">
        <v>886764.23999999987</v>
      </c>
      <c r="WE8" s="105">
        <v>1500995.97</v>
      </c>
      <c r="WF8" s="105">
        <v>2289763.4000000004</v>
      </c>
      <c r="WG8" s="105">
        <v>1632778.3800000001</v>
      </c>
      <c r="WH8" s="105">
        <v>1806917.74</v>
      </c>
      <c r="WI8" s="105">
        <v>1320825.0199999998</v>
      </c>
      <c r="WJ8" s="105">
        <v>6747043.5099999998</v>
      </c>
      <c r="WK8" s="105">
        <v>1833511.94</v>
      </c>
      <c r="WL8" s="105">
        <v>1119431.26</v>
      </c>
      <c r="WM8" s="105">
        <v>3934454.34</v>
      </c>
      <c r="WN8" s="105">
        <v>1095811.1200000001</v>
      </c>
      <c r="WO8" s="105">
        <v>3133431.3600000003</v>
      </c>
      <c r="WP8" s="105">
        <v>1500214.61</v>
      </c>
      <c r="WQ8" s="105">
        <v>410633.26</v>
      </c>
      <c r="WR8" s="105">
        <v>1584116.69</v>
      </c>
      <c r="WS8" s="105">
        <v>3813814.24</v>
      </c>
      <c r="WT8" s="105">
        <v>758257.5</v>
      </c>
      <c r="WU8" s="105">
        <v>641320.1399999999</v>
      </c>
      <c r="WV8" s="105">
        <v>413906.43</v>
      </c>
      <c r="WW8" s="105">
        <v>311021.63</v>
      </c>
      <c r="WX8" s="105">
        <v>228856.68999999997</v>
      </c>
      <c r="WY8" s="105">
        <v>574003.16999999993</v>
      </c>
      <c r="WZ8" s="105">
        <v>756113.38000000012</v>
      </c>
      <c r="XA8" s="105">
        <v>4976735.5</v>
      </c>
      <c r="XB8" s="105">
        <v>523319.65</v>
      </c>
      <c r="XC8" s="105">
        <v>386955.5</v>
      </c>
      <c r="XD8" s="105">
        <v>285127.59999999998</v>
      </c>
      <c r="XE8" s="105">
        <v>200259</v>
      </c>
      <c r="XF8" s="105">
        <v>49403322.5</v>
      </c>
      <c r="XG8" s="105">
        <v>1884395.14</v>
      </c>
      <c r="XH8" s="105">
        <v>1261575.98</v>
      </c>
      <c r="XI8" s="105">
        <v>14337003.729999999</v>
      </c>
      <c r="XJ8" s="105">
        <v>1268039.1499999999</v>
      </c>
      <c r="XK8" s="105">
        <v>1710543.45</v>
      </c>
      <c r="XL8" s="105">
        <v>2863559.7300000009</v>
      </c>
      <c r="XM8" s="105">
        <v>1276914.3500000001</v>
      </c>
      <c r="XN8" s="105">
        <v>2340063.77</v>
      </c>
      <c r="XO8" s="105">
        <v>3612603.8399999994</v>
      </c>
      <c r="XP8" s="105">
        <v>2383957.66</v>
      </c>
      <c r="XQ8" s="105">
        <v>885397</v>
      </c>
      <c r="XR8" s="105">
        <v>1211521.02</v>
      </c>
      <c r="XS8" s="105">
        <v>1018532.1699999999</v>
      </c>
      <c r="XT8" s="105">
        <v>908487.6</v>
      </c>
      <c r="XU8" s="105">
        <v>811298.45</v>
      </c>
      <c r="XV8" s="105">
        <v>517418.99</v>
      </c>
      <c r="XW8" s="105">
        <v>815583.62</v>
      </c>
      <c r="XX8" s="105">
        <v>1836938.94</v>
      </c>
      <c r="XY8" s="105">
        <v>421473.34</v>
      </c>
      <c r="XZ8" s="105">
        <v>800527.49</v>
      </c>
      <c r="YA8" s="105">
        <v>1019646.37</v>
      </c>
      <c r="YB8" s="105">
        <v>985538.72000000009</v>
      </c>
      <c r="YC8" s="105">
        <v>39549280.060000002</v>
      </c>
      <c r="YD8" s="105">
        <v>1164826.1100000001</v>
      </c>
      <c r="YE8" s="105">
        <v>4304743.0299999993</v>
      </c>
      <c r="YF8" s="105">
        <v>884549.63</v>
      </c>
      <c r="YG8" s="105">
        <v>5068401.1900000004</v>
      </c>
      <c r="YH8" s="105">
        <v>569626.24999999988</v>
      </c>
      <c r="YI8" s="105">
        <v>2223598.83</v>
      </c>
      <c r="YJ8" s="105">
        <v>630108</v>
      </c>
      <c r="YK8" s="105">
        <v>4440954.9499999993</v>
      </c>
      <c r="YL8" s="105">
        <v>2526654.2600000002</v>
      </c>
      <c r="YM8" s="105">
        <v>2297565.3699999996</v>
      </c>
      <c r="YN8" s="105">
        <v>1055141.31</v>
      </c>
      <c r="YO8" s="105">
        <v>645890.68000000005</v>
      </c>
      <c r="YP8" s="105">
        <v>334436.84999999998</v>
      </c>
      <c r="YQ8" s="105">
        <v>201514.22</v>
      </c>
      <c r="YR8" s="105">
        <v>220668</v>
      </c>
      <c r="YS8" s="105">
        <v>378179.26</v>
      </c>
      <c r="YT8" s="105">
        <v>13432303.730000002</v>
      </c>
      <c r="YU8" s="105">
        <v>778523.61</v>
      </c>
      <c r="YV8" s="105">
        <v>1446741.59</v>
      </c>
      <c r="YW8" s="105">
        <v>634588</v>
      </c>
      <c r="YX8" s="105">
        <v>2321754.52</v>
      </c>
      <c r="YY8" s="105">
        <v>377730.50999999995</v>
      </c>
      <c r="YZ8" s="105">
        <v>1757567.7799999998</v>
      </c>
      <c r="ZA8" s="105">
        <v>14792676.880000001</v>
      </c>
      <c r="ZB8" s="105">
        <v>1031175.52</v>
      </c>
      <c r="ZC8" s="105">
        <v>1167364.03</v>
      </c>
      <c r="ZD8" s="105">
        <v>1180234.1300000001</v>
      </c>
      <c r="ZE8" s="105">
        <v>560130.22</v>
      </c>
      <c r="ZF8" s="105">
        <v>1086336.68</v>
      </c>
      <c r="ZG8" s="105">
        <v>908976.17</v>
      </c>
      <c r="ZH8" s="105">
        <v>528897.87999999989</v>
      </c>
      <c r="ZI8" s="105">
        <v>3735565.4499999993</v>
      </c>
      <c r="ZJ8" s="105">
        <v>51430839.819999993</v>
      </c>
      <c r="ZK8" s="105">
        <v>981841.30999999982</v>
      </c>
      <c r="ZL8" s="105">
        <v>4103496.17</v>
      </c>
      <c r="ZM8" s="105">
        <v>6311999.8099999996</v>
      </c>
      <c r="ZN8" s="105">
        <v>3044118.5000000005</v>
      </c>
      <c r="ZO8" s="105">
        <v>785359.46999999986</v>
      </c>
      <c r="ZP8" s="105">
        <v>912930.29</v>
      </c>
      <c r="ZQ8" s="105">
        <v>2783940.01</v>
      </c>
      <c r="ZR8" s="105">
        <v>5089760.2</v>
      </c>
      <c r="ZS8" s="105">
        <v>3881691.3899999997</v>
      </c>
      <c r="ZT8" s="105">
        <v>637860.6</v>
      </c>
      <c r="ZU8" s="105">
        <v>607254.34</v>
      </c>
      <c r="ZV8" s="105">
        <v>642395.44999999995</v>
      </c>
      <c r="ZW8" s="105">
        <v>2804129.8400000003</v>
      </c>
      <c r="ZX8" s="105">
        <v>670993.43999999994</v>
      </c>
      <c r="ZY8" s="105">
        <v>637283.48</v>
      </c>
      <c r="ZZ8" s="105">
        <v>577263.93999999994</v>
      </c>
      <c r="AAA8" s="105">
        <v>590015.17000000004</v>
      </c>
      <c r="AAB8" s="105">
        <v>603081.33000000007</v>
      </c>
      <c r="AAC8" s="105">
        <v>749431.75</v>
      </c>
      <c r="AAD8" s="105">
        <v>637291.85999999987</v>
      </c>
      <c r="AAE8" s="105">
        <v>421120.38</v>
      </c>
      <c r="AAF8" s="105">
        <v>16888038.149999999</v>
      </c>
      <c r="AAG8" s="105">
        <v>583916.33000000007</v>
      </c>
      <c r="AAH8" s="105">
        <v>2966181.98</v>
      </c>
      <c r="AAI8" s="105">
        <v>981285.65</v>
      </c>
      <c r="AAJ8" s="105">
        <v>752898.79999999993</v>
      </c>
      <c r="AAK8" s="105">
        <v>3006580.53</v>
      </c>
      <c r="AAL8" s="105">
        <v>1160865.3799999999</v>
      </c>
      <c r="AAM8" s="105">
        <v>124853868.92</v>
      </c>
      <c r="AAN8" s="105">
        <v>899718.39</v>
      </c>
      <c r="AAO8" s="105">
        <v>384507.16</v>
      </c>
      <c r="AAP8" s="105">
        <v>4757143.9000000004</v>
      </c>
      <c r="AAQ8" s="105">
        <v>4125528.41</v>
      </c>
      <c r="AAR8" s="105">
        <v>910519.25</v>
      </c>
      <c r="AAS8" s="105">
        <v>1473895.84</v>
      </c>
      <c r="AAT8" s="105">
        <v>1539863.34</v>
      </c>
      <c r="AAU8" s="105">
        <v>2810881.75</v>
      </c>
      <c r="AAV8" s="105">
        <v>1202842.6300000001</v>
      </c>
      <c r="AAW8" s="105">
        <v>2225777.0699999998</v>
      </c>
      <c r="AAX8" s="105">
        <v>7143263.6899999995</v>
      </c>
      <c r="AAY8" s="105">
        <v>4223361.2</v>
      </c>
      <c r="AAZ8" s="105">
        <v>423815.01999999996</v>
      </c>
      <c r="ABA8" s="105">
        <v>740706.60999999987</v>
      </c>
      <c r="ABB8" s="105">
        <v>603863.23</v>
      </c>
      <c r="ABC8" s="105">
        <v>530088.61</v>
      </c>
      <c r="ABD8" s="105">
        <v>1582436.08</v>
      </c>
      <c r="ABE8" s="105">
        <v>521186.04</v>
      </c>
      <c r="ABF8" s="105">
        <v>15421096.41</v>
      </c>
      <c r="ABG8" s="105">
        <v>7702262.3099999996</v>
      </c>
      <c r="ABH8" s="105">
        <v>289464.71999999997</v>
      </c>
      <c r="ABI8" s="105">
        <v>663113.20000000007</v>
      </c>
      <c r="ABJ8" s="105">
        <v>155749.81</v>
      </c>
      <c r="ABK8" s="105">
        <v>328614.89999999997</v>
      </c>
      <c r="ABL8" s="105">
        <v>335186.13</v>
      </c>
      <c r="ABM8" s="105">
        <v>11305275.5</v>
      </c>
      <c r="ABN8" s="105">
        <v>531129.78999999992</v>
      </c>
      <c r="ABO8" s="105">
        <v>388765.68</v>
      </c>
      <c r="ABP8" s="105">
        <v>951557.64</v>
      </c>
      <c r="ABQ8" s="105">
        <v>1197429.0899999999</v>
      </c>
      <c r="ABR8" s="105">
        <v>1109374.6199999999</v>
      </c>
      <c r="ABS8" s="105">
        <v>507898.57</v>
      </c>
      <c r="ABT8" s="105">
        <v>860734.02999999991</v>
      </c>
      <c r="ABU8" s="105">
        <v>1777</v>
      </c>
      <c r="ABV8" s="105">
        <v>18305795.570000004</v>
      </c>
      <c r="ABW8" s="105">
        <v>249432.11</v>
      </c>
      <c r="ABX8" s="105">
        <v>958407.35</v>
      </c>
      <c r="ABY8" s="105">
        <v>710108.75999999989</v>
      </c>
      <c r="ABZ8" s="105">
        <v>253126.39999999999</v>
      </c>
      <c r="ACA8" s="105">
        <v>2302013.86</v>
      </c>
      <c r="ACB8" s="105">
        <v>515717</v>
      </c>
      <c r="ACC8" s="105">
        <v>569146.08000000007</v>
      </c>
      <c r="ACD8" s="105">
        <v>463047.12</v>
      </c>
      <c r="ACE8" s="105">
        <v>1170544</v>
      </c>
      <c r="ACF8" s="105">
        <v>484691.89999999991</v>
      </c>
      <c r="ACG8" s="105">
        <v>39294645.700000003</v>
      </c>
      <c r="ACH8" s="105">
        <v>442838.18</v>
      </c>
      <c r="ACI8" s="105">
        <v>1389873.36</v>
      </c>
      <c r="ACJ8" s="105">
        <v>1383866.16</v>
      </c>
      <c r="ACK8" s="105">
        <v>570603.76</v>
      </c>
      <c r="ACL8" s="105">
        <v>1443049.96</v>
      </c>
      <c r="ACM8" s="105">
        <v>1908193.2200000002</v>
      </c>
      <c r="ACN8" s="105">
        <v>6456823.71</v>
      </c>
      <c r="ACO8" s="105">
        <v>10603206.140000001</v>
      </c>
      <c r="ACP8" s="105">
        <v>1221143.45</v>
      </c>
      <c r="ACQ8" s="105">
        <v>919147.48</v>
      </c>
      <c r="ACR8" s="105">
        <v>2557579.34</v>
      </c>
      <c r="ACS8" s="105">
        <v>1271427.6400000001</v>
      </c>
      <c r="ACT8" s="105">
        <v>8750649.4300000016</v>
      </c>
      <c r="ACU8" s="105">
        <v>703712.84</v>
      </c>
      <c r="ACV8" s="105">
        <v>1579070.01</v>
      </c>
      <c r="ACW8" s="105">
        <v>584704.94999999995</v>
      </c>
      <c r="ACX8" s="105">
        <v>373107.81</v>
      </c>
      <c r="ACY8" s="105">
        <v>697374.91999999993</v>
      </c>
      <c r="ACZ8" s="105">
        <v>228205.9</v>
      </c>
      <c r="ADA8" s="105">
        <v>143278.5</v>
      </c>
      <c r="ADB8" s="105">
        <v>294492</v>
      </c>
      <c r="ADC8" s="105">
        <v>427785</v>
      </c>
      <c r="ADD8" s="105">
        <v>8315842.459999999</v>
      </c>
      <c r="ADE8" s="105">
        <v>7345952.7700000005</v>
      </c>
      <c r="ADF8" s="105">
        <v>201273.99</v>
      </c>
      <c r="ADG8" s="105">
        <v>180048.18</v>
      </c>
      <c r="ADH8" s="105">
        <v>353826.39000000007</v>
      </c>
      <c r="ADI8" s="105">
        <v>460887</v>
      </c>
      <c r="ADJ8" s="105">
        <v>385873.37</v>
      </c>
      <c r="ADK8" s="105">
        <v>782497.29</v>
      </c>
      <c r="ADL8" s="105">
        <v>365160.85</v>
      </c>
      <c r="ADM8" s="105">
        <v>30287257.220000003</v>
      </c>
      <c r="ADN8" s="105">
        <v>1052305.98</v>
      </c>
      <c r="ADO8" s="105">
        <v>814994.07000000007</v>
      </c>
      <c r="ADP8" s="105">
        <v>6577081.2800000003</v>
      </c>
      <c r="ADQ8" s="105">
        <v>182748.02</v>
      </c>
      <c r="ADR8" s="105">
        <v>413881.9</v>
      </c>
      <c r="ADS8" s="105">
        <v>594395.80000000005</v>
      </c>
      <c r="ADT8" s="105">
        <v>174268.82</v>
      </c>
      <c r="ADU8" s="105">
        <v>46973293.600000001</v>
      </c>
      <c r="ADV8" s="105">
        <v>1367588.33</v>
      </c>
      <c r="ADW8" s="105">
        <v>2900222.95</v>
      </c>
      <c r="ADX8" s="105">
        <v>476961.7</v>
      </c>
      <c r="ADY8" s="105">
        <v>314044.90999999997</v>
      </c>
      <c r="ADZ8" s="105">
        <v>1123263.25</v>
      </c>
      <c r="AEA8" s="105">
        <v>519273.32999999996</v>
      </c>
      <c r="AEB8" s="105">
        <v>746596.96000000008</v>
      </c>
      <c r="AEC8" s="105">
        <v>528374</v>
      </c>
      <c r="AED8" s="105">
        <v>424027.28</v>
      </c>
      <c r="AEE8" s="105">
        <v>984460.06</v>
      </c>
      <c r="AEF8" s="105">
        <v>2198576.98</v>
      </c>
      <c r="AEG8" s="105">
        <v>725083.13</v>
      </c>
      <c r="AEH8" s="105">
        <v>446946.52</v>
      </c>
      <c r="AEI8" s="105">
        <v>985548.34</v>
      </c>
      <c r="AEJ8" s="105">
        <v>1229930.27</v>
      </c>
      <c r="AEK8" s="105">
        <v>636911.04999999993</v>
      </c>
      <c r="AEL8" s="105">
        <v>2540097.7299999995</v>
      </c>
      <c r="AEM8" s="105">
        <v>314904.95999999996</v>
      </c>
      <c r="AEN8" s="105">
        <v>865227.73</v>
      </c>
      <c r="AEO8" s="105">
        <v>34411947.950000003</v>
      </c>
      <c r="AEP8" s="105">
        <v>2192659.41</v>
      </c>
      <c r="AEQ8" s="105">
        <v>1538954.29</v>
      </c>
      <c r="AER8" s="105">
        <v>1224485.47</v>
      </c>
      <c r="AES8" s="105">
        <v>812133.53</v>
      </c>
      <c r="AET8" s="105">
        <v>3660542.2899999991</v>
      </c>
      <c r="AEU8" s="105">
        <v>605077.96</v>
      </c>
      <c r="AEV8" s="105">
        <v>1239940.1000000001</v>
      </c>
      <c r="AEW8" s="105">
        <v>1049409.5</v>
      </c>
      <c r="AEX8" s="105">
        <v>430971.49</v>
      </c>
      <c r="AEY8" s="105">
        <v>13487681.279999999</v>
      </c>
      <c r="AEZ8" s="105">
        <v>7965547.290000001</v>
      </c>
      <c r="AFA8" s="105">
        <v>1136051.0400000003</v>
      </c>
      <c r="AFB8" s="105">
        <v>681257.6100000001</v>
      </c>
      <c r="AFC8" s="105">
        <v>765219.83999999997</v>
      </c>
      <c r="AFD8" s="105">
        <v>730875.95000000007</v>
      </c>
      <c r="AFE8" s="105">
        <v>534929.53</v>
      </c>
      <c r="AFF8" s="105">
        <v>414407.10000000003</v>
      </c>
      <c r="AFG8" s="105">
        <v>590812.63</v>
      </c>
      <c r="AFH8" s="105">
        <v>592641.92000000004</v>
      </c>
      <c r="AFI8" s="105">
        <v>203988.15</v>
      </c>
      <c r="AFJ8" s="105">
        <v>191486.09</v>
      </c>
      <c r="AFK8" s="105">
        <v>664061.3600000001</v>
      </c>
      <c r="AFL8" s="105">
        <v>16343138.020000001</v>
      </c>
      <c r="AFM8" s="105">
        <v>1178084.24</v>
      </c>
      <c r="AFN8" s="105">
        <v>446989.74</v>
      </c>
      <c r="AFO8" s="105">
        <v>485583.18</v>
      </c>
      <c r="AFP8" s="105">
        <v>444021.24</v>
      </c>
      <c r="AFQ8" s="105">
        <v>262670.80999999994</v>
      </c>
      <c r="AFR8" s="105">
        <v>246207.28999999998</v>
      </c>
      <c r="AFS8" s="105">
        <v>760384.94</v>
      </c>
      <c r="AFT8" s="105">
        <v>602721</v>
      </c>
      <c r="AFU8" s="105">
        <v>350496.64</v>
      </c>
      <c r="AFV8" s="105">
        <v>1494518.95</v>
      </c>
      <c r="AFW8" s="105">
        <v>236983.97999999995</v>
      </c>
      <c r="AFX8" s="105">
        <v>33251681.849999994</v>
      </c>
      <c r="AFY8" s="105">
        <v>768819.72000000009</v>
      </c>
      <c r="AFZ8" s="105">
        <v>1212531.06</v>
      </c>
      <c r="AGA8" s="105">
        <v>1175234.8899999999</v>
      </c>
      <c r="AGB8" s="105">
        <v>4896110.59</v>
      </c>
      <c r="AGC8" s="105">
        <v>977912.51</v>
      </c>
      <c r="AGD8" s="105">
        <v>658949.80000000005</v>
      </c>
      <c r="AGE8" s="105">
        <v>877697.03000000014</v>
      </c>
      <c r="AGF8" s="105">
        <v>793656.03</v>
      </c>
      <c r="AGG8" s="105">
        <v>1165277.1099999999</v>
      </c>
      <c r="AGH8" s="105">
        <v>779091.58</v>
      </c>
      <c r="AGI8" s="105">
        <v>25999637.75</v>
      </c>
      <c r="AGJ8" s="105">
        <v>2983904.4000000004</v>
      </c>
      <c r="AGK8" s="105">
        <v>818524.87000000011</v>
      </c>
      <c r="AGL8" s="105">
        <v>1396301.6199999999</v>
      </c>
      <c r="AGM8" s="105">
        <v>953825.65999999992</v>
      </c>
      <c r="AGN8" s="105">
        <v>2208913.17</v>
      </c>
      <c r="AGO8" s="105">
        <v>97998.83</v>
      </c>
      <c r="AGP8" s="105">
        <v>185243.81999999998</v>
      </c>
      <c r="AGQ8" s="105">
        <v>35308565.649999999</v>
      </c>
      <c r="AGR8" s="105">
        <v>20398309.559999995</v>
      </c>
      <c r="AGS8" s="105">
        <v>940787.19000000006</v>
      </c>
      <c r="AGT8" s="105">
        <v>1313480.1399999999</v>
      </c>
      <c r="AGU8" s="105">
        <v>2960031.71</v>
      </c>
      <c r="AGV8" s="105">
        <v>986685.80999999994</v>
      </c>
      <c r="AGW8" s="105">
        <v>570065.16</v>
      </c>
      <c r="AGX8" s="105">
        <v>2640089.7299999995</v>
      </c>
      <c r="AGY8" s="105">
        <v>405688.50000000006</v>
      </c>
      <c r="AGZ8" s="105">
        <v>1045908.9</v>
      </c>
      <c r="AHA8" s="105">
        <v>1123502.6400000001</v>
      </c>
      <c r="AHB8" s="105">
        <v>684474.98</v>
      </c>
      <c r="AHC8" s="105">
        <v>772535.24000000011</v>
      </c>
      <c r="AHD8" s="105">
        <v>426274.32000000007</v>
      </c>
      <c r="AHE8" s="105">
        <v>767820.91</v>
      </c>
      <c r="AHF8" s="105">
        <v>801629.29</v>
      </c>
      <c r="AHG8" s="105">
        <v>390477.52999999997</v>
      </c>
      <c r="AHH8" s="105">
        <v>11325987.75</v>
      </c>
      <c r="AHI8" s="105">
        <v>1066470.6200000001</v>
      </c>
      <c r="AHJ8" s="105">
        <v>556360.09000000008</v>
      </c>
      <c r="AHK8" s="105">
        <v>1240748.3400000001</v>
      </c>
      <c r="AHL8" s="105">
        <v>2103978.4699999997</v>
      </c>
      <c r="AHM8" s="105">
        <v>757432.7300000001</v>
      </c>
      <c r="AHN8" s="105">
        <v>755004.08</v>
      </c>
    </row>
    <row r="9" spans="1:899" ht="21" x14ac:dyDescent="0.4">
      <c r="A9" s="121" t="s">
        <v>6</v>
      </c>
      <c r="B9" s="6" t="s">
        <v>7</v>
      </c>
      <c r="C9" s="105">
        <v>439421997.38000005</v>
      </c>
      <c r="D9" s="105">
        <v>9402080.3399999999</v>
      </c>
      <c r="E9" s="105">
        <v>29331983.910000004</v>
      </c>
      <c r="F9" s="105">
        <v>4035926.0199999996</v>
      </c>
      <c r="G9" s="105">
        <v>26156021.59</v>
      </c>
      <c r="H9" s="105">
        <v>8325778.7399999993</v>
      </c>
      <c r="I9" s="105">
        <v>12135756.52</v>
      </c>
      <c r="J9" s="105">
        <v>4044406.82</v>
      </c>
      <c r="K9" s="105">
        <v>8936703.9699999988</v>
      </c>
      <c r="L9" s="105">
        <v>5881199.9400000004</v>
      </c>
      <c r="M9" s="105">
        <v>3226528.43</v>
      </c>
      <c r="N9" s="105">
        <v>6793838.4500000002</v>
      </c>
      <c r="O9" s="105">
        <v>555317.84</v>
      </c>
      <c r="P9" s="105">
        <v>4965578.7699999996</v>
      </c>
      <c r="Q9" s="105">
        <v>3106481.38</v>
      </c>
      <c r="R9" s="105">
        <v>15087083.459999999</v>
      </c>
      <c r="S9" s="105">
        <v>17921855.319999997</v>
      </c>
      <c r="T9" s="105">
        <v>1808171.05</v>
      </c>
      <c r="U9" s="105">
        <v>356303167.09000003</v>
      </c>
      <c r="V9" s="105">
        <v>46191184.859999999</v>
      </c>
      <c r="W9" s="105">
        <v>3437756.24</v>
      </c>
      <c r="X9" s="105">
        <v>5004573.46</v>
      </c>
      <c r="Y9" s="105">
        <v>8213704.0299999993</v>
      </c>
      <c r="Z9" s="105">
        <v>4808065.16</v>
      </c>
      <c r="AA9" s="105">
        <v>2121754.75</v>
      </c>
      <c r="AB9" s="105">
        <v>42470262.309999995</v>
      </c>
      <c r="AC9" s="105">
        <v>4818811.29</v>
      </c>
      <c r="AD9" s="105">
        <v>6121267.5200000005</v>
      </c>
      <c r="AE9" s="105">
        <v>56394868.119999997</v>
      </c>
      <c r="AF9" s="105">
        <v>4424896.3400000008</v>
      </c>
      <c r="AG9" s="105">
        <v>20144370.750000004</v>
      </c>
      <c r="AH9" s="105">
        <v>8493643.6799999997</v>
      </c>
      <c r="AI9" s="105">
        <v>4004874.82</v>
      </c>
      <c r="AJ9" s="105">
        <v>2096805.26</v>
      </c>
      <c r="AK9" s="105">
        <v>1815522.42</v>
      </c>
      <c r="AL9" s="105">
        <v>9224025.8500000015</v>
      </c>
      <c r="AM9" s="105">
        <v>1239165.5299999998</v>
      </c>
      <c r="AN9" s="105">
        <v>2993604.21</v>
      </c>
      <c r="AO9" s="105">
        <v>2693569.69</v>
      </c>
      <c r="AP9" s="105">
        <v>2789985</v>
      </c>
      <c r="AQ9" s="105">
        <v>1072215</v>
      </c>
      <c r="AR9" s="105">
        <v>644546.84</v>
      </c>
      <c r="AS9" s="105">
        <v>236993099.10999995</v>
      </c>
      <c r="AT9" s="105">
        <v>2339466.59</v>
      </c>
      <c r="AU9" s="105">
        <v>2678838.46</v>
      </c>
      <c r="AV9" s="105">
        <v>7025135.9900000002</v>
      </c>
      <c r="AW9" s="105">
        <v>13897423.610000001</v>
      </c>
      <c r="AX9" s="105">
        <v>11423093.609999999</v>
      </c>
      <c r="AY9" s="105">
        <v>4836062.82</v>
      </c>
      <c r="AZ9" s="105">
        <v>8470105.0099999998</v>
      </c>
      <c r="BA9" s="105">
        <v>2131640.38</v>
      </c>
      <c r="BB9" s="105">
        <v>1840740.51</v>
      </c>
      <c r="BC9" s="105">
        <v>1489917</v>
      </c>
      <c r="BD9" s="105">
        <v>1303129.5699999998</v>
      </c>
      <c r="BE9" s="105">
        <v>50284556.199999996</v>
      </c>
      <c r="BF9" s="105">
        <v>433494.02</v>
      </c>
      <c r="BG9" s="105">
        <v>2230050</v>
      </c>
      <c r="BH9" s="105">
        <v>174675735.38</v>
      </c>
      <c r="BI9" s="105">
        <v>83380652.780000001</v>
      </c>
      <c r="BJ9" s="105">
        <v>6272011.8199999994</v>
      </c>
      <c r="BK9" s="105">
        <v>7565580.8300000001</v>
      </c>
      <c r="BL9" s="105">
        <v>11072518.139999999</v>
      </c>
      <c r="BM9" s="105">
        <v>6204019.0199999996</v>
      </c>
      <c r="BN9" s="105">
        <v>6394233.4800000004</v>
      </c>
      <c r="BO9" s="105">
        <v>0</v>
      </c>
      <c r="BP9" s="105">
        <v>237951</v>
      </c>
      <c r="BQ9" s="105">
        <v>237171444.69999999</v>
      </c>
      <c r="BR9" s="105">
        <v>17496678.060000002</v>
      </c>
      <c r="BS9" s="105">
        <v>6898962.6699999999</v>
      </c>
      <c r="BT9" s="105">
        <v>12860840.449999999</v>
      </c>
      <c r="BU9" s="105">
        <v>6700757.1299999999</v>
      </c>
      <c r="BV9" s="105">
        <v>5047468.47</v>
      </c>
      <c r="BW9" s="105">
        <v>5838200.0599999996</v>
      </c>
      <c r="BX9" s="105">
        <v>8235855.5900000008</v>
      </c>
      <c r="BY9" s="105">
        <v>66928343.230000004</v>
      </c>
      <c r="BZ9" s="105">
        <v>4725946.83</v>
      </c>
      <c r="CA9" s="105">
        <v>7848748.6100000003</v>
      </c>
      <c r="CB9" s="105">
        <v>18867005.449999999</v>
      </c>
      <c r="CC9" s="105">
        <v>3067974.6</v>
      </c>
      <c r="CD9" s="105">
        <v>2035519.1199999999</v>
      </c>
      <c r="CE9" s="105">
        <v>1353521.54</v>
      </c>
      <c r="CF9" s="105">
        <v>465535682.08999997</v>
      </c>
      <c r="CG9" s="105">
        <v>2698631.04</v>
      </c>
      <c r="CH9" s="105">
        <v>20097625.990000002</v>
      </c>
      <c r="CI9" s="105">
        <v>3615749.61</v>
      </c>
      <c r="CJ9" s="105">
        <v>7437507.3100000005</v>
      </c>
      <c r="CK9" s="105">
        <v>7824343.5700000003</v>
      </c>
      <c r="CL9" s="105">
        <v>5108500.4499999993</v>
      </c>
      <c r="CM9" s="105">
        <v>11771912.479999999</v>
      </c>
      <c r="CN9" s="105">
        <v>4069462.01</v>
      </c>
      <c r="CO9" s="105">
        <v>3561982.6</v>
      </c>
      <c r="CP9" s="105">
        <v>2364505.5299999998</v>
      </c>
      <c r="CQ9" s="105">
        <v>9087787.9199999999</v>
      </c>
      <c r="CR9" s="105">
        <v>3325829.37</v>
      </c>
      <c r="CS9" s="105">
        <v>155646477.25</v>
      </c>
      <c r="CT9" s="105">
        <v>2783791.72</v>
      </c>
      <c r="CU9" s="105">
        <v>5390049.8399999999</v>
      </c>
      <c r="CV9" s="105">
        <v>10307130.84</v>
      </c>
      <c r="CW9" s="105">
        <v>2201807.6700000004</v>
      </c>
      <c r="CX9" s="105">
        <v>11204912.34</v>
      </c>
      <c r="CY9" s="105">
        <v>2660102.34</v>
      </c>
      <c r="CZ9" s="105">
        <v>1983611.71</v>
      </c>
      <c r="DA9" s="105">
        <v>115093926.98999999</v>
      </c>
      <c r="DB9" s="105">
        <v>118603565.25999999</v>
      </c>
      <c r="DC9" s="105">
        <v>10827845.680000002</v>
      </c>
      <c r="DD9" s="105">
        <v>5692228.6299999999</v>
      </c>
      <c r="DE9" s="105">
        <v>13016613.779999999</v>
      </c>
      <c r="DF9" s="105">
        <v>4763285.3899999997</v>
      </c>
      <c r="DG9" s="105">
        <v>3229335.96</v>
      </c>
      <c r="DH9" s="105">
        <v>7114967.4800000004</v>
      </c>
      <c r="DI9" s="105">
        <v>1312872.18</v>
      </c>
      <c r="DJ9" s="105">
        <v>547680460.25999987</v>
      </c>
      <c r="DK9" s="105">
        <v>7518208.6900000004</v>
      </c>
      <c r="DL9" s="105">
        <v>6295481.8699999992</v>
      </c>
      <c r="DM9" s="105">
        <v>19506061.889999997</v>
      </c>
      <c r="DN9" s="105">
        <v>11281093.66</v>
      </c>
      <c r="DO9" s="105">
        <v>10666538.41</v>
      </c>
      <c r="DP9" s="105">
        <v>19846195.379999999</v>
      </c>
      <c r="DQ9" s="105">
        <v>3760741.72</v>
      </c>
      <c r="DR9" s="105">
        <v>15737835.220000001</v>
      </c>
      <c r="DS9" s="105">
        <v>164132391.51999998</v>
      </c>
      <c r="DT9" s="105">
        <v>4623890.6000000006</v>
      </c>
      <c r="DU9" s="105">
        <v>42207426.080000006</v>
      </c>
      <c r="DV9" s="105">
        <v>27024454.960000001</v>
      </c>
      <c r="DW9" s="105">
        <v>4257640.4400000004</v>
      </c>
      <c r="DX9" s="105">
        <v>11275470.09</v>
      </c>
      <c r="DY9" s="105">
        <v>7669978.6699999999</v>
      </c>
      <c r="DZ9" s="105">
        <v>1187987.1599999999</v>
      </c>
      <c r="EA9" s="105">
        <v>3377113.67</v>
      </c>
      <c r="EB9" s="105">
        <v>3431977.25</v>
      </c>
      <c r="EC9" s="105">
        <v>23525611.969999999</v>
      </c>
      <c r="ED9" s="105">
        <v>90326290.620000005</v>
      </c>
      <c r="EE9" s="105">
        <v>79628668.24000001</v>
      </c>
      <c r="EF9" s="105">
        <v>4794598.9000000004</v>
      </c>
      <c r="EG9" s="105">
        <v>6563362.5800000001</v>
      </c>
      <c r="EH9" s="105">
        <v>8193243.1900000004</v>
      </c>
      <c r="EI9" s="105">
        <v>9708485.9399999995</v>
      </c>
      <c r="EJ9" s="105">
        <v>20589733.120000001</v>
      </c>
      <c r="EK9" s="105">
        <v>5152921.5099999988</v>
      </c>
      <c r="EL9" s="105">
        <v>7840214.0199999996</v>
      </c>
      <c r="EM9" s="105">
        <v>357371239.90999997</v>
      </c>
      <c r="EN9" s="105">
        <v>7640113.3999999994</v>
      </c>
      <c r="EO9" s="105">
        <v>4511478.9899999993</v>
      </c>
      <c r="EP9" s="105">
        <v>8796131.1500000004</v>
      </c>
      <c r="EQ9" s="105">
        <v>4075634.64</v>
      </c>
      <c r="ER9" s="105">
        <v>2690491.34</v>
      </c>
      <c r="ES9" s="105">
        <v>8464006.9699999988</v>
      </c>
      <c r="ET9" s="105">
        <v>20713303.290000003</v>
      </c>
      <c r="EU9" s="105">
        <v>3941231.44</v>
      </c>
      <c r="EV9" s="105">
        <v>125404376</v>
      </c>
      <c r="EW9" s="105">
        <v>2419763.5999999996</v>
      </c>
      <c r="EX9" s="105">
        <v>3850580.4000000004</v>
      </c>
      <c r="EY9" s="105">
        <v>5645712.96</v>
      </c>
      <c r="EZ9" s="105">
        <v>8036069.8900000006</v>
      </c>
      <c r="FA9" s="105">
        <v>16449305.379999999</v>
      </c>
      <c r="FB9" s="105">
        <v>7068296.6799999997</v>
      </c>
      <c r="FC9" s="105">
        <v>3860637.0300000003</v>
      </c>
      <c r="FD9" s="105">
        <v>4627372.4499999993</v>
      </c>
      <c r="FE9" s="105">
        <v>2720883.4</v>
      </c>
      <c r="FF9" s="105">
        <v>6137538.8399999999</v>
      </c>
      <c r="FG9" s="105">
        <v>1034587.35</v>
      </c>
      <c r="FH9" s="105">
        <v>108743237.12999998</v>
      </c>
      <c r="FI9" s="105">
        <v>3880924.7300000004</v>
      </c>
      <c r="FJ9" s="105">
        <v>6911915.7199999997</v>
      </c>
      <c r="FK9" s="105">
        <v>5995921.1899999995</v>
      </c>
      <c r="FL9" s="105">
        <v>11918937.270000001</v>
      </c>
      <c r="FM9" s="105">
        <v>6609461.3300000001</v>
      </c>
      <c r="FN9" s="105">
        <v>2152787.37</v>
      </c>
      <c r="FO9" s="105">
        <v>584811.03</v>
      </c>
      <c r="FP9" s="105">
        <v>284859416.94</v>
      </c>
      <c r="FQ9" s="105">
        <v>11847493.58</v>
      </c>
      <c r="FR9" s="105">
        <v>12880943.289999999</v>
      </c>
      <c r="FS9" s="105">
        <v>6447065.8500000006</v>
      </c>
      <c r="FT9" s="105">
        <v>8948391.9600000009</v>
      </c>
      <c r="FU9" s="105">
        <v>7304115.1299999999</v>
      </c>
      <c r="FV9" s="105">
        <v>13433228.17</v>
      </c>
      <c r="FW9" s="105">
        <v>9023870.2400000002</v>
      </c>
      <c r="FX9" s="105">
        <v>4975026.8100000005</v>
      </c>
      <c r="FY9" s="105">
        <v>9854344</v>
      </c>
      <c r="FZ9" s="105">
        <v>16444991.400000002</v>
      </c>
      <c r="GA9" s="105">
        <v>4896684.74</v>
      </c>
      <c r="GB9" s="105">
        <v>2263301.2800000003</v>
      </c>
      <c r="GC9" s="105">
        <v>748486</v>
      </c>
      <c r="GD9" s="105">
        <v>150195526.50999999</v>
      </c>
      <c r="GE9" s="105">
        <v>3428351.89</v>
      </c>
      <c r="GF9" s="105">
        <v>3279994.0300000003</v>
      </c>
      <c r="GG9" s="105">
        <v>36270624.789999999</v>
      </c>
      <c r="GH9" s="105">
        <v>8174906.79</v>
      </c>
      <c r="GI9" s="105">
        <v>5831645.75</v>
      </c>
      <c r="GJ9" s="105">
        <v>6474053.3200000012</v>
      </c>
      <c r="GK9" s="105">
        <v>27770159.32</v>
      </c>
      <c r="GL9" s="105">
        <v>3028284.76</v>
      </c>
      <c r="GM9" s="105">
        <v>1666434</v>
      </c>
      <c r="GN9" s="105">
        <v>602447.75</v>
      </c>
      <c r="GO9" s="105">
        <v>1223681.5</v>
      </c>
      <c r="GP9" s="105">
        <v>112005744.05</v>
      </c>
      <c r="GQ9" s="105">
        <v>39632569.68</v>
      </c>
      <c r="GR9" s="105">
        <v>8976501.9799999986</v>
      </c>
      <c r="GS9" s="105">
        <v>32666702.960000001</v>
      </c>
      <c r="GT9" s="105">
        <v>4701492.6499999994</v>
      </c>
      <c r="GU9" s="105">
        <v>8309758.6799999997</v>
      </c>
      <c r="GV9" s="105">
        <v>7263600.9400000004</v>
      </c>
      <c r="GW9" s="105">
        <v>3205843.96</v>
      </c>
      <c r="GX9" s="105">
        <v>130055499.99000001</v>
      </c>
      <c r="GY9" s="105">
        <v>17458973.949999999</v>
      </c>
      <c r="GZ9" s="105">
        <v>11653673.300000001</v>
      </c>
      <c r="HA9" s="105">
        <v>7731298.0099999998</v>
      </c>
      <c r="HB9" s="105">
        <v>334744794.42000002</v>
      </c>
      <c r="HC9" s="105">
        <v>22576752.809999999</v>
      </c>
      <c r="HD9" s="105">
        <v>11469972.25</v>
      </c>
      <c r="HE9" s="105">
        <v>7949939.8099999996</v>
      </c>
      <c r="HF9" s="105">
        <v>9902969.9800000004</v>
      </c>
      <c r="HG9" s="105">
        <v>41205146.43</v>
      </c>
      <c r="HH9" s="105">
        <v>1263616.54</v>
      </c>
      <c r="HI9" s="105">
        <v>76691068.170000017</v>
      </c>
      <c r="HJ9" s="105">
        <v>3370837.41</v>
      </c>
      <c r="HK9" s="105">
        <v>3741157.93</v>
      </c>
      <c r="HL9" s="105">
        <v>2881306.96</v>
      </c>
      <c r="HM9" s="105">
        <v>2640391.9300000002</v>
      </c>
      <c r="HN9" s="105">
        <v>3748785.47</v>
      </c>
      <c r="HO9" s="105">
        <v>4032848.86</v>
      </c>
      <c r="HP9" s="105">
        <v>1390059.94</v>
      </c>
      <c r="HQ9" s="105">
        <v>201214006.52999997</v>
      </c>
      <c r="HR9" s="105">
        <v>34797746.159999996</v>
      </c>
      <c r="HS9" s="105">
        <v>6505483.6200000001</v>
      </c>
      <c r="HT9" s="105">
        <v>4804741.0599999996</v>
      </c>
      <c r="HU9" s="105">
        <v>4343154</v>
      </c>
      <c r="HV9" s="105">
        <v>4385040.0600000005</v>
      </c>
      <c r="HW9" s="105">
        <v>7656146</v>
      </c>
      <c r="HX9" s="105">
        <v>7850612.2800000003</v>
      </c>
      <c r="HY9" s="105">
        <v>6096865.2700000005</v>
      </c>
      <c r="HZ9" s="105">
        <v>5891899.8399999999</v>
      </c>
      <c r="IA9" s="105">
        <v>4168091.29</v>
      </c>
      <c r="IB9" s="105">
        <v>4908288.0699999994</v>
      </c>
      <c r="IC9" s="105">
        <v>1643241.82</v>
      </c>
      <c r="ID9" s="105">
        <v>7628136.9000000004</v>
      </c>
      <c r="IE9" s="105">
        <v>4181177.0700000003</v>
      </c>
      <c r="IF9" s="105">
        <v>5389847.2000000002</v>
      </c>
      <c r="IG9" s="105">
        <v>206554318.09999999</v>
      </c>
      <c r="IH9" s="105">
        <v>65316603.940000005</v>
      </c>
      <c r="II9" s="105">
        <v>5059548.0199999996</v>
      </c>
      <c r="IJ9" s="105">
        <v>13841789.370000001</v>
      </c>
      <c r="IK9" s="105">
        <v>18435822.469999995</v>
      </c>
      <c r="IL9" s="105">
        <v>9713826.3200000003</v>
      </c>
      <c r="IM9" s="105">
        <v>3697403.35</v>
      </c>
      <c r="IN9" s="105">
        <v>2270901.75</v>
      </c>
      <c r="IO9" s="105">
        <v>1766791.1</v>
      </c>
      <c r="IP9" s="105">
        <v>2100643.19</v>
      </c>
      <c r="IQ9" s="105">
        <v>4066953.92</v>
      </c>
      <c r="IR9" s="105">
        <v>307578563.22000003</v>
      </c>
      <c r="IS9" s="105">
        <v>78074742</v>
      </c>
      <c r="IT9" s="105">
        <v>8644501.4699999988</v>
      </c>
      <c r="IU9" s="105">
        <v>5158839.82</v>
      </c>
      <c r="IV9" s="105">
        <v>5735151.6700000009</v>
      </c>
      <c r="IW9" s="105">
        <v>3479156.56</v>
      </c>
      <c r="IX9" s="105">
        <v>5391778.8700000001</v>
      </c>
      <c r="IY9" s="105">
        <v>1908567.9600000002</v>
      </c>
      <c r="IZ9" s="105">
        <v>6588042.1899999995</v>
      </c>
      <c r="JA9" s="105">
        <v>13748838.1</v>
      </c>
      <c r="JB9" s="105">
        <v>4518840</v>
      </c>
      <c r="JC9" s="105">
        <v>2841441.56</v>
      </c>
      <c r="JD9" s="105">
        <v>130350562.27999999</v>
      </c>
      <c r="JE9" s="105">
        <v>44744209.009999998</v>
      </c>
      <c r="JF9" s="105">
        <v>4925160.22</v>
      </c>
      <c r="JG9" s="105">
        <v>2913630.62</v>
      </c>
      <c r="JH9" s="105">
        <v>5555080</v>
      </c>
      <c r="JI9" s="105">
        <v>5307439.7800000012</v>
      </c>
      <c r="JJ9" s="105">
        <v>117152317.74000001</v>
      </c>
      <c r="JK9" s="105">
        <v>7654407.1900000004</v>
      </c>
      <c r="JL9" s="105">
        <v>11059295.74</v>
      </c>
      <c r="JM9" s="105">
        <v>17889052.899999999</v>
      </c>
      <c r="JN9" s="105">
        <v>5462795.5099999998</v>
      </c>
      <c r="JO9" s="105">
        <v>25513608.98</v>
      </c>
      <c r="JP9" s="105">
        <v>5792725.8900000006</v>
      </c>
      <c r="JQ9" s="105">
        <v>279155743.10000002</v>
      </c>
      <c r="JR9" s="105">
        <v>50701646.620000005</v>
      </c>
      <c r="JS9" s="105">
        <v>5264934.71</v>
      </c>
      <c r="JT9" s="105">
        <v>2080079.13</v>
      </c>
      <c r="JU9" s="105">
        <v>9870601.3599999994</v>
      </c>
      <c r="JV9" s="105">
        <v>1956632.26</v>
      </c>
      <c r="JW9" s="105">
        <v>38011748.689999998</v>
      </c>
      <c r="JX9" s="105">
        <v>6395602.0899999999</v>
      </c>
      <c r="JY9" s="105">
        <v>3222733.63</v>
      </c>
      <c r="JZ9" s="105">
        <v>13414720.83</v>
      </c>
      <c r="KA9" s="105">
        <v>2391184.44</v>
      </c>
      <c r="KB9" s="105">
        <v>10471812.120000001</v>
      </c>
      <c r="KC9" s="105">
        <v>2865237.16</v>
      </c>
      <c r="KD9" s="105">
        <v>1070107.73</v>
      </c>
      <c r="KE9" s="105">
        <v>2989684.6</v>
      </c>
      <c r="KF9" s="105">
        <v>297356915.69999999</v>
      </c>
      <c r="KG9" s="105">
        <v>-1.862645149230957E-9</v>
      </c>
      <c r="KH9" s="105">
        <v>7308204.04</v>
      </c>
      <c r="KI9" s="105">
        <v>13304122.179999998</v>
      </c>
      <c r="KJ9" s="105">
        <v>26340392.719999999</v>
      </c>
      <c r="KK9" s="105">
        <v>5892904.46</v>
      </c>
      <c r="KL9" s="105">
        <v>27595243.800000001</v>
      </c>
      <c r="KM9" s="105">
        <v>5685488.3800000008</v>
      </c>
      <c r="KN9" s="105">
        <v>7716917.4000000004</v>
      </c>
      <c r="KO9" s="105">
        <v>81875449.299999997</v>
      </c>
      <c r="KP9" s="105">
        <v>8079288.1299999999</v>
      </c>
      <c r="KQ9" s="105">
        <v>7885831.6399999987</v>
      </c>
      <c r="KR9" s="105">
        <v>24724186.650000002</v>
      </c>
      <c r="KS9" s="105">
        <v>4158732.85</v>
      </c>
      <c r="KT9" s="105">
        <v>11363994.060000001</v>
      </c>
      <c r="KU9" s="105">
        <v>141750248.00999999</v>
      </c>
      <c r="KV9" s="105">
        <v>11480620.460000001</v>
      </c>
      <c r="KW9" s="105">
        <v>180776619.84999999</v>
      </c>
      <c r="KX9" s="105">
        <v>6749258.6199999992</v>
      </c>
      <c r="KY9" s="105">
        <v>4731942.5500000007</v>
      </c>
      <c r="KZ9" s="105">
        <v>14737341.060000001</v>
      </c>
      <c r="LA9" s="105">
        <v>24496176.469999999</v>
      </c>
      <c r="LB9" s="105">
        <v>21196400.579999998</v>
      </c>
      <c r="LC9" s="105">
        <v>5023162.17</v>
      </c>
      <c r="LD9" s="105">
        <v>4740570.54</v>
      </c>
      <c r="LE9" s="105">
        <v>573540804.07999992</v>
      </c>
      <c r="LF9" s="105">
        <v>46860955.280000001</v>
      </c>
      <c r="LG9" s="105">
        <v>62206561.019999996</v>
      </c>
      <c r="LH9" s="105">
        <v>84059576</v>
      </c>
      <c r="LI9" s="105">
        <v>11054570.02</v>
      </c>
      <c r="LJ9" s="105">
        <v>5640155.4299999997</v>
      </c>
      <c r="LK9" s="105">
        <v>3609843.4299999997</v>
      </c>
      <c r="LL9" s="105">
        <v>7339974.6799999997</v>
      </c>
      <c r="LM9" s="105">
        <v>14208656.489999998</v>
      </c>
      <c r="LN9" s="105">
        <v>9609601.6099999994</v>
      </c>
      <c r="LO9" s="105">
        <v>1462052.02</v>
      </c>
      <c r="LP9" s="105">
        <v>90607869.290000007</v>
      </c>
      <c r="LQ9" s="105">
        <v>16649615.129999999</v>
      </c>
      <c r="LR9" s="105">
        <v>7985478.8099999996</v>
      </c>
      <c r="LS9" s="105">
        <v>147530994.99000001</v>
      </c>
      <c r="LT9" s="105">
        <v>64231292.869999997</v>
      </c>
      <c r="LU9" s="105">
        <v>298951757.94999999</v>
      </c>
      <c r="LV9" s="105">
        <v>62068781.220000006</v>
      </c>
      <c r="LW9" s="105">
        <v>27102970.040000003</v>
      </c>
      <c r="LX9" s="105">
        <v>15514589.109999999</v>
      </c>
      <c r="LY9" s="105">
        <v>22648820.34</v>
      </c>
      <c r="LZ9" s="105">
        <v>26830645.129999999</v>
      </c>
      <c r="MA9" s="105">
        <v>20969006.989999998</v>
      </c>
      <c r="MB9" s="105">
        <v>43755712.229999997</v>
      </c>
      <c r="MC9" s="105">
        <v>32058609.399999995</v>
      </c>
      <c r="MD9" s="105">
        <v>5966197.7199999997</v>
      </c>
      <c r="ME9" s="105">
        <v>296942373.27000004</v>
      </c>
      <c r="MF9" s="105">
        <v>7321529.9099999992</v>
      </c>
      <c r="MG9" s="105">
        <v>4920623</v>
      </c>
      <c r="MH9" s="105">
        <v>2546185.5</v>
      </c>
      <c r="MI9" s="105">
        <v>3059190</v>
      </c>
      <c r="MJ9" s="105">
        <v>5204355.25</v>
      </c>
      <c r="MK9" s="105">
        <v>6808690.6799999997</v>
      </c>
      <c r="ML9" s="105">
        <v>7515775.5200000005</v>
      </c>
      <c r="MM9" s="105">
        <v>6674286.4199999999</v>
      </c>
      <c r="MN9" s="105">
        <v>2266713.5100000002</v>
      </c>
      <c r="MO9" s="105">
        <v>4863745.43</v>
      </c>
      <c r="MP9" s="105">
        <v>4061059.5900000003</v>
      </c>
      <c r="MQ9" s="105">
        <v>135346611.33000001</v>
      </c>
      <c r="MR9" s="105">
        <v>2136629.1</v>
      </c>
      <c r="MS9" s="105">
        <v>9971646.9199999999</v>
      </c>
      <c r="MT9" s="105">
        <v>5203762.2899999991</v>
      </c>
      <c r="MU9" s="105">
        <v>8060489.0600000015</v>
      </c>
      <c r="MV9" s="105">
        <v>22598303.52</v>
      </c>
      <c r="MW9" s="105">
        <v>24681433.720000003</v>
      </c>
      <c r="MX9" s="105">
        <v>6750307.8399999999</v>
      </c>
      <c r="MY9" s="105">
        <v>5921149.8499999996</v>
      </c>
      <c r="MZ9" s="105">
        <v>1309352.52</v>
      </c>
      <c r="NA9" s="105">
        <v>903659.87</v>
      </c>
      <c r="NB9" s="105">
        <v>368904222.39999992</v>
      </c>
      <c r="NC9" s="105">
        <v>14118994.26</v>
      </c>
      <c r="ND9" s="105">
        <v>1528210.21</v>
      </c>
      <c r="NE9" s="105">
        <v>22168435.809999999</v>
      </c>
      <c r="NF9" s="105">
        <v>3075193.2399999998</v>
      </c>
      <c r="NG9" s="105">
        <v>9597055.4199999999</v>
      </c>
      <c r="NH9" s="105">
        <v>41629745.859999999</v>
      </c>
      <c r="NI9" s="105">
        <v>7912616.6699999999</v>
      </c>
      <c r="NJ9" s="105">
        <v>624212.99</v>
      </c>
      <c r="NK9" s="105">
        <v>4344095.6100000003</v>
      </c>
      <c r="NL9" s="105">
        <v>3064605.5</v>
      </c>
      <c r="NM9" s="105">
        <v>2355198.67</v>
      </c>
      <c r="NN9" s="105">
        <v>89396340.250000015</v>
      </c>
      <c r="NO9" s="105">
        <v>6434589.0800000001</v>
      </c>
      <c r="NP9" s="105">
        <v>4316163.84</v>
      </c>
      <c r="NQ9" s="105">
        <v>4767072.96</v>
      </c>
      <c r="NR9" s="105">
        <v>12188132.34</v>
      </c>
      <c r="NS9" s="105">
        <v>423281.42</v>
      </c>
      <c r="NT9" s="105">
        <v>1143770.58</v>
      </c>
      <c r="NU9" s="105">
        <v>173114152.69999999</v>
      </c>
      <c r="NV9" s="105">
        <v>24281860.950000003</v>
      </c>
      <c r="NW9" s="105">
        <v>4296257.9800000004</v>
      </c>
      <c r="NX9" s="105">
        <v>2942112.3200000003</v>
      </c>
      <c r="NY9" s="105">
        <v>4115216.21</v>
      </c>
      <c r="NZ9" s="105">
        <v>3080417.12</v>
      </c>
      <c r="OA9" s="105">
        <v>2940643.7099999995</v>
      </c>
      <c r="OB9" s="105">
        <v>165116318.82000002</v>
      </c>
      <c r="OC9" s="105">
        <v>5081166.4700000007</v>
      </c>
      <c r="OD9" s="105">
        <v>3107109.7499999995</v>
      </c>
      <c r="OE9" s="105">
        <v>24834880.039999999</v>
      </c>
      <c r="OF9" s="105">
        <v>10499569.77</v>
      </c>
      <c r="OG9" s="105">
        <v>7244189.5600000005</v>
      </c>
      <c r="OH9" s="105">
        <v>1254931.1400000001</v>
      </c>
      <c r="OI9" s="105">
        <v>1425540.32</v>
      </c>
      <c r="OJ9" s="105">
        <v>798777</v>
      </c>
      <c r="OK9" s="105">
        <v>119745288.36</v>
      </c>
      <c r="OL9" s="105">
        <v>20203295.460000001</v>
      </c>
      <c r="OM9" s="105">
        <v>80478124.840000004</v>
      </c>
      <c r="ON9" s="105">
        <v>4272202.4799999995</v>
      </c>
      <c r="OO9" s="105">
        <v>3854506.72</v>
      </c>
      <c r="OP9" s="105">
        <v>545635</v>
      </c>
      <c r="OQ9" s="105">
        <v>89199970.669999987</v>
      </c>
      <c r="OR9" s="105">
        <v>2621347</v>
      </c>
      <c r="OS9" s="105">
        <v>4822440.6399999997</v>
      </c>
      <c r="OT9" s="105">
        <v>5436213.25</v>
      </c>
      <c r="OU9" s="105">
        <v>10514201.319999998</v>
      </c>
      <c r="OV9" s="105">
        <v>34900961.899999999</v>
      </c>
      <c r="OW9" s="105">
        <v>2828355.1900000004</v>
      </c>
      <c r="OX9" s="105">
        <v>843717</v>
      </c>
      <c r="OY9" s="105">
        <v>1354882.91</v>
      </c>
      <c r="OZ9" s="105">
        <v>147444341.69999999</v>
      </c>
      <c r="PA9" s="105">
        <v>3779121.4699999997</v>
      </c>
      <c r="PB9" s="105">
        <v>37356045.810000002</v>
      </c>
      <c r="PC9" s="105">
        <v>4751935.51</v>
      </c>
      <c r="PD9" s="105">
        <v>27012657.350000001</v>
      </c>
      <c r="PE9" s="105">
        <v>22537118.030000001</v>
      </c>
      <c r="PF9" s="105">
        <v>4506405.01</v>
      </c>
      <c r="PG9" s="105">
        <v>4837139</v>
      </c>
      <c r="PH9" s="105">
        <v>13068452.399999999</v>
      </c>
      <c r="PI9" s="105">
        <v>3843658.0999999996</v>
      </c>
      <c r="PJ9" s="105">
        <v>12841913.25</v>
      </c>
      <c r="PK9" s="105">
        <v>23332848</v>
      </c>
      <c r="PL9" s="105">
        <v>5573223</v>
      </c>
      <c r="PM9" s="105">
        <v>43505804.390000001</v>
      </c>
      <c r="PN9" s="105">
        <v>3740636</v>
      </c>
      <c r="PO9" s="105">
        <v>1458089.65</v>
      </c>
      <c r="PP9" s="105">
        <v>820255</v>
      </c>
      <c r="PQ9" s="105">
        <v>974948</v>
      </c>
      <c r="PR9" s="105">
        <v>322176415.24000001</v>
      </c>
      <c r="PS9" s="105">
        <v>5077859.6399999997</v>
      </c>
      <c r="PT9" s="105">
        <v>5022488.2200000007</v>
      </c>
      <c r="PU9" s="105">
        <v>8821339.5</v>
      </c>
      <c r="PV9" s="105">
        <v>80230262.280000001</v>
      </c>
      <c r="PW9" s="105">
        <v>4219468.3899999997</v>
      </c>
      <c r="PX9" s="105">
        <v>18086951.669999998</v>
      </c>
      <c r="PY9" s="105">
        <v>5365538.5299999993</v>
      </c>
      <c r="PZ9" s="105">
        <v>26575505.899999999</v>
      </c>
      <c r="QA9" s="105">
        <v>3027661.04</v>
      </c>
      <c r="QB9" s="105">
        <v>31577433.91</v>
      </c>
      <c r="QC9" s="105">
        <v>5292616.1399999997</v>
      </c>
      <c r="QD9" s="105">
        <v>17025882.530000001</v>
      </c>
      <c r="QE9" s="105">
        <v>8208953.4500000002</v>
      </c>
      <c r="QF9" s="105">
        <v>8438909.4100000001</v>
      </c>
      <c r="QG9" s="105">
        <v>20520433.73</v>
      </c>
      <c r="QH9" s="105">
        <v>9472431.9499999993</v>
      </c>
      <c r="QI9" s="105">
        <v>3413724.93</v>
      </c>
      <c r="QJ9" s="105">
        <v>2069820.48</v>
      </c>
      <c r="QK9" s="105">
        <v>17507879.079999998</v>
      </c>
      <c r="QL9" s="105">
        <v>20166718.350000001</v>
      </c>
      <c r="QM9" s="105">
        <v>2533268.17</v>
      </c>
      <c r="QN9" s="105">
        <v>695210</v>
      </c>
      <c r="QO9" s="105">
        <v>914940</v>
      </c>
      <c r="QP9" s="105">
        <v>1064394</v>
      </c>
      <c r="QQ9" s="105">
        <v>0</v>
      </c>
      <c r="QR9" s="105">
        <v>212179643.68000001</v>
      </c>
      <c r="QS9" s="105">
        <v>3329840.15</v>
      </c>
      <c r="QT9" s="105">
        <v>33997225.25</v>
      </c>
      <c r="QU9" s="105">
        <v>7549138.9100000001</v>
      </c>
      <c r="QV9" s="105">
        <v>6444833.3300000001</v>
      </c>
      <c r="QW9" s="105">
        <v>29806782.969999999</v>
      </c>
      <c r="QX9" s="105">
        <v>4458008.22</v>
      </c>
      <c r="QY9" s="105">
        <v>9346234.8200000003</v>
      </c>
      <c r="QZ9" s="105">
        <v>36219686.390000001</v>
      </c>
      <c r="RA9" s="105">
        <v>4993185.3099999996</v>
      </c>
      <c r="RB9" s="105">
        <v>3106260.99</v>
      </c>
      <c r="RC9" s="105">
        <v>1593206.25</v>
      </c>
      <c r="RD9" s="105">
        <v>817228</v>
      </c>
      <c r="RE9" s="105">
        <v>369335885.25999999</v>
      </c>
      <c r="RF9" s="105">
        <v>23963932.959999997</v>
      </c>
      <c r="RG9" s="105">
        <v>18050089</v>
      </c>
      <c r="RH9" s="105">
        <v>12347987.029999999</v>
      </c>
      <c r="RI9" s="105">
        <v>5386757.8399999999</v>
      </c>
      <c r="RJ9" s="105">
        <v>13181923.16</v>
      </c>
      <c r="RK9" s="105">
        <v>23071470.390000001</v>
      </c>
      <c r="RL9" s="105">
        <v>3508497.7399999998</v>
      </c>
      <c r="RM9" s="105">
        <v>14705163.119999999</v>
      </c>
      <c r="RN9" s="105">
        <v>22866220.789999999</v>
      </c>
      <c r="RO9" s="105">
        <v>33349706.52</v>
      </c>
      <c r="RP9" s="105">
        <v>7661752.5999999996</v>
      </c>
      <c r="RQ9" s="105">
        <v>3045013.64</v>
      </c>
      <c r="RR9" s="105">
        <v>6845151.4299999997</v>
      </c>
      <c r="RS9" s="105">
        <v>3782872.42</v>
      </c>
      <c r="RT9" s="105">
        <v>5548896.2400000002</v>
      </c>
      <c r="RU9" s="105">
        <v>5626280.25</v>
      </c>
      <c r="RV9" s="105">
        <v>2281641.5499999993</v>
      </c>
      <c r="RW9" s="105">
        <v>1375726</v>
      </c>
      <c r="RX9" s="105">
        <v>1623562.55</v>
      </c>
      <c r="RY9" s="105">
        <v>101905370.2</v>
      </c>
      <c r="RZ9" s="105">
        <v>10417970.090000002</v>
      </c>
      <c r="SA9" s="105">
        <v>6115179.3100000005</v>
      </c>
      <c r="SB9" s="105">
        <v>3790707</v>
      </c>
      <c r="SC9" s="105">
        <v>2210505.0299999998</v>
      </c>
      <c r="SD9" s="105">
        <v>15832482.609999999</v>
      </c>
      <c r="SE9" s="105">
        <v>4531382.6800000006</v>
      </c>
      <c r="SF9" s="105">
        <v>13062961.029999999</v>
      </c>
      <c r="SG9" s="105">
        <v>3726172.8</v>
      </c>
      <c r="SH9" s="105">
        <v>2725164.7699999996</v>
      </c>
      <c r="SI9" s="105">
        <v>25528650.940000001</v>
      </c>
      <c r="SJ9" s="105">
        <v>678777.4</v>
      </c>
      <c r="SK9" s="105">
        <v>48362915.32</v>
      </c>
      <c r="SL9" s="105">
        <v>4996606.49</v>
      </c>
      <c r="SM9" s="105">
        <v>4215795.21</v>
      </c>
      <c r="SN9" s="105">
        <v>16868744.920000002</v>
      </c>
      <c r="SO9" s="105">
        <v>5168137.3999999994</v>
      </c>
      <c r="SP9" s="105">
        <v>7701064.0099999998</v>
      </c>
      <c r="SQ9" s="105">
        <v>4525392.26</v>
      </c>
      <c r="SR9" s="105">
        <v>2244287.7999999998</v>
      </c>
      <c r="SS9" s="105">
        <v>138448463.59</v>
      </c>
      <c r="ST9" s="105">
        <v>2219108.0499999998</v>
      </c>
      <c r="SU9" s="105">
        <v>7196618.0100000007</v>
      </c>
      <c r="SV9" s="105">
        <v>3831963.76</v>
      </c>
      <c r="SW9" s="105">
        <v>2196755.0100000002</v>
      </c>
      <c r="SX9" s="105">
        <v>2753744.18</v>
      </c>
      <c r="SY9" s="105">
        <v>6786047.3399999999</v>
      </c>
      <c r="SZ9" s="105">
        <v>22544314.789999999</v>
      </c>
      <c r="TA9" s="105">
        <v>4603817.8999999994</v>
      </c>
      <c r="TB9" s="105">
        <v>3354412.71</v>
      </c>
      <c r="TC9" s="105">
        <v>3355842.59</v>
      </c>
      <c r="TD9" s="105">
        <v>14082424.120000001</v>
      </c>
      <c r="TE9" s="105">
        <v>3213081.44</v>
      </c>
      <c r="TF9" s="105">
        <v>2600026.2000000002</v>
      </c>
      <c r="TG9" s="105">
        <v>306510511.20000005</v>
      </c>
      <c r="TH9" s="105">
        <v>3290765.1700000004</v>
      </c>
      <c r="TI9" s="105">
        <v>3401161.34</v>
      </c>
      <c r="TJ9" s="105">
        <v>14651211.390000001</v>
      </c>
      <c r="TK9" s="105">
        <v>11669172.099999998</v>
      </c>
      <c r="TL9" s="105">
        <v>7949564.25</v>
      </c>
      <c r="TM9" s="105">
        <v>1777445.47</v>
      </c>
      <c r="TN9" s="105">
        <v>38318904.439999998</v>
      </c>
      <c r="TO9" s="105">
        <v>4538979.5600000005</v>
      </c>
      <c r="TP9" s="105">
        <v>19444995.84</v>
      </c>
      <c r="TQ9" s="105">
        <v>11454825.77</v>
      </c>
      <c r="TR9" s="105">
        <v>3249908.31</v>
      </c>
      <c r="TS9" s="105">
        <v>2095715.16</v>
      </c>
      <c r="TT9" s="105">
        <v>6948307.0099999998</v>
      </c>
      <c r="TU9" s="105">
        <v>3768258.82</v>
      </c>
      <c r="TV9" s="105">
        <v>2875693.09</v>
      </c>
      <c r="TW9" s="105">
        <v>61849065.910000004</v>
      </c>
      <c r="TX9" s="105">
        <v>3289720.24</v>
      </c>
      <c r="TY9" s="105">
        <v>149129742.95000002</v>
      </c>
      <c r="TZ9" s="105">
        <v>15800008.85</v>
      </c>
      <c r="UA9" s="105">
        <v>4471582.8600000003</v>
      </c>
      <c r="UB9" s="105">
        <v>3329537</v>
      </c>
      <c r="UC9" s="105">
        <v>76508941.99000001</v>
      </c>
      <c r="UD9" s="105">
        <v>1522866</v>
      </c>
      <c r="UE9" s="105">
        <v>785222</v>
      </c>
      <c r="UF9" s="105">
        <v>1321468.9400000002</v>
      </c>
      <c r="UG9" s="105">
        <v>1481069.25</v>
      </c>
      <c r="UH9" s="105">
        <v>77863542.539999992</v>
      </c>
      <c r="UI9" s="105">
        <v>10345775.270000001</v>
      </c>
      <c r="UJ9" s="105">
        <v>5641159.1499999994</v>
      </c>
      <c r="UK9" s="105">
        <v>10018782.82</v>
      </c>
      <c r="UL9" s="105">
        <v>4306781.2</v>
      </c>
      <c r="UM9" s="105">
        <v>3782600.2399999998</v>
      </c>
      <c r="UN9" s="105">
        <v>521367208.39999998</v>
      </c>
      <c r="UO9" s="105">
        <v>6290659.9300000006</v>
      </c>
      <c r="UP9" s="105">
        <v>6313826.6399999997</v>
      </c>
      <c r="UQ9" s="105">
        <v>48953154.559999995</v>
      </c>
      <c r="UR9" s="105">
        <v>1815729.71</v>
      </c>
      <c r="US9" s="105">
        <v>4681784.129999999</v>
      </c>
      <c r="UT9" s="105">
        <v>20401259.09</v>
      </c>
      <c r="UU9" s="105">
        <v>3306929.1299999994</v>
      </c>
      <c r="UV9" s="105">
        <v>2830259.06</v>
      </c>
      <c r="UW9" s="105">
        <v>5823377.4100000001</v>
      </c>
      <c r="UX9" s="105">
        <v>6381407.6299999999</v>
      </c>
      <c r="UY9" s="105">
        <v>15923356.34</v>
      </c>
      <c r="UZ9" s="105">
        <v>5156887.67</v>
      </c>
      <c r="VA9" s="105">
        <v>12535138.949999999</v>
      </c>
      <c r="VB9" s="105">
        <v>3133903.19</v>
      </c>
      <c r="VC9" s="105">
        <v>2917780.55</v>
      </c>
      <c r="VD9" s="105">
        <v>1708794.4200000002</v>
      </c>
      <c r="VE9" s="105">
        <v>2942165.08</v>
      </c>
      <c r="VF9" s="105">
        <v>23159777.199999999</v>
      </c>
      <c r="VG9" s="105">
        <v>1108181.32</v>
      </c>
      <c r="VH9" s="105">
        <v>1432650.96</v>
      </c>
      <c r="VI9" s="105">
        <v>986530</v>
      </c>
      <c r="VJ9" s="105">
        <v>153785179.96000001</v>
      </c>
      <c r="VK9" s="105">
        <v>4542437.3</v>
      </c>
      <c r="VL9" s="105">
        <v>8299668.6100000003</v>
      </c>
      <c r="VM9" s="105">
        <v>14958766.170000002</v>
      </c>
      <c r="VN9" s="105">
        <v>9436662.3000000007</v>
      </c>
      <c r="VO9" s="105">
        <v>19637055.66</v>
      </c>
      <c r="VP9" s="105">
        <v>7446694.0200000005</v>
      </c>
      <c r="VQ9" s="105">
        <v>5734821.0700000003</v>
      </c>
      <c r="VR9" s="105">
        <v>2851445.2199999997</v>
      </c>
      <c r="VS9" s="105">
        <v>44323389.329999998</v>
      </c>
      <c r="VT9" s="105">
        <v>5119149.54</v>
      </c>
      <c r="VU9" s="105">
        <v>17807664.890000001</v>
      </c>
      <c r="VV9" s="105">
        <v>5521631.0600000005</v>
      </c>
      <c r="VW9" s="105">
        <v>3060601.36</v>
      </c>
      <c r="VX9" s="105">
        <v>3574930.88</v>
      </c>
      <c r="VY9" s="105">
        <v>953600026.63999999</v>
      </c>
      <c r="VZ9" s="105">
        <v>11943036.219999999</v>
      </c>
      <c r="WA9" s="105">
        <v>4774967.8</v>
      </c>
      <c r="WB9" s="105">
        <v>4529736.1399999997</v>
      </c>
      <c r="WC9" s="105">
        <v>3958402.5500000003</v>
      </c>
      <c r="WD9" s="105">
        <v>6036642.7599999998</v>
      </c>
      <c r="WE9" s="105">
        <v>11221481.449999999</v>
      </c>
      <c r="WF9" s="105">
        <v>11791809.239999998</v>
      </c>
      <c r="WG9" s="105">
        <v>9010786.5099999998</v>
      </c>
      <c r="WH9" s="105">
        <v>10133241.91</v>
      </c>
      <c r="WI9" s="105">
        <v>8218202.3200000003</v>
      </c>
      <c r="WJ9" s="105">
        <v>29665938.539999999</v>
      </c>
      <c r="WK9" s="105">
        <v>8956466.2300000004</v>
      </c>
      <c r="WL9" s="105">
        <v>13017335.51</v>
      </c>
      <c r="WM9" s="105">
        <v>27469141.27</v>
      </c>
      <c r="WN9" s="105">
        <v>7097240.5899999999</v>
      </c>
      <c r="WO9" s="105">
        <v>11183305.180000002</v>
      </c>
      <c r="WP9" s="105">
        <v>11085574.039999999</v>
      </c>
      <c r="WQ9" s="105">
        <v>4065485.6</v>
      </c>
      <c r="WR9" s="105">
        <v>13295938.359999999</v>
      </c>
      <c r="WS9" s="105">
        <v>41640912.560000002</v>
      </c>
      <c r="WT9" s="105">
        <v>3475925.65</v>
      </c>
      <c r="WU9" s="105">
        <v>3372278.07</v>
      </c>
      <c r="WV9" s="105">
        <v>2857283.41</v>
      </c>
      <c r="WW9" s="105">
        <v>3299927.77</v>
      </c>
      <c r="WX9" s="105">
        <v>2704269.47</v>
      </c>
      <c r="WY9" s="105">
        <v>3481386.58</v>
      </c>
      <c r="WZ9" s="105">
        <v>3612889.23</v>
      </c>
      <c r="XA9" s="105">
        <v>36895136.739999995</v>
      </c>
      <c r="XB9" s="105">
        <v>3577915.9200000004</v>
      </c>
      <c r="XC9" s="105">
        <v>1616380.8</v>
      </c>
      <c r="XD9" s="105">
        <v>1611152.92</v>
      </c>
      <c r="XE9" s="105">
        <v>902273</v>
      </c>
      <c r="XF9" s="105">
        <v>292959812.22000003</v>
      </c>
      <c r="XG9" s="105">
        <v>6210474.29</v>
      </c>
      <c r="XH9" s="105">
        <v>6016505.4800000004</v>
      </c>
      <c r="XI9" s="105">
        <v>92904838.320000008</v>
      </c>
      <c r="XJ9" s="105">
        <v>8009155.6899999995</v>
      </c>
      <c r="XK9" s="105">
        <v>8434619.9900000002</v>
      </c>
      <c r="XL9" s="105">
        <v>21556918.789999999</v>
      </c>
      <c r="XM9" s="105">
        <v>8536409.3199999984</v>
      </c>
      <c r="XN9" s="105">
        <v>10187433.020000001</v>
      </c>
      <c r="XO9" s="105">
        <v>18807191.460000001</v>
      </c>
      <c r="XP9" s="105">
        <v>12567963.470000001</v>
      </c>
      <c r="XQ9" s="105">
        <v>4670241.32</v>
      </c>
      <c r="XR9" s="105">
        <v>7179946.4900000002</v>
      </c>
      <c r="XS9" s="105">
        <v>6094181.25</v>
      </c>
      <c r="XT9" s="105">
        <v>3136034.43</v>
      </c>
      <c r="XU9" s="105">
        <v>2922316.21</v>
      </c>
      <c r="XV9" s="105">
        <v>2419255.84</v>
      </c>
      <c r="XW9" s="105">
        <v>3371150.71</v>
      </c>
      <c r="XX9" s="105">
        <v>7102682.0699999994</v>
      </c>
      <c r="XY9" s="105">
        <v>2725745.06</v>
      </c>
      <c r="XZ9" s="105">
        <v>5218942.3899999997</v>
      </c>
      <c r="YA9" s="105">
        <v>3080870.0900000003</v>
      </c>
      <c r="YB9" s="105">
        <v>4226713.0100000007</v>
      </c>
      <c r="YC9" s="105">
        <v>406717788.79000002</v>
      </c>
      <c r="YD9" s="105">
        <v>7352300.3800000008</v>
      </c>
      <c r="YE9" s="105">
        <v>34089997.939999998</v>
      </c>
      <c r="YF9" s="105">
        <v>5432336.5899999999</v>
      </c>
      <c r="YG9" s="105">
        <v>43446923.840000004</v>
      </c>
      <c r="YH9" s="105">
        <v>4829079.54</v>
      </c>
      <c r="YI9" s="105">
        <v>18280209.690000001</v>
      </c>
      <c r="YJ9" s="105">
        <v>4858299.6100000003</v>
      </c>
      <c r="YK9" s="105">
        <v>28505914.369999997</v>
      </c>
      <c r="YL9" s="105">
        <v>22389758.560000002</v>
      </c>
      <c r="YM9" s="105">
        <v>11875929.359999999</v>
      </c>
      <c r="YN9" s="105">
        <v>4585566.2699999996</v>
      </c>
      <c r="YO9" s="105">
        <v>3974068.96</v>
      </c>
      <c r="YP9" s="105">
        <v>3941925.8899999997</v>
      </c>
      <c r="YQ9" s="105">
        <v>1391159.4600000002</v>
      </c>
      <c r="YR9" s="105">
        <v>2289096</v>
      </c>
      <c r="YS9" s="105">
        <v>1299243.5160000001</v>
      </c>
      <c r="YT9" s="105">
        <v>98224707.790000007</v>
      </c>
      <c r="YU9" s="105">
        <v>7330790.2199999997</v>
      </c>
      <c r="YV9" s="105">
        <v>9459782.1100000013</v>
      </c>
      <c r="YW9" s="105">
        <v>2665544.5500000003</v>
      </c>
      <c r="YX9" s="105">
        <v>17639315.800000001</v>
      </c>
      <c r="YY9" s="105">
        <v>2449033.1499999994</v>
      </c>
      <c r="YZ9" s="105">
        <v>9597024.4700000007</v>
      </c>
      <c r="ZA9" s="105">
        <v>118477590.62</v>
      </c>
      <c r="ZB9" s="105">
        <v>5569287.0599999996</v>
      </c>
      <c r="ZC9" s="105">
        <v>6142412.9100000011</v>
      </c>
      <c r="ZD9" s="105">
        <v>15598808.420000002</v>
      </c>
      <c r="ZE9" s="105">
        <v>3434661.5</v>
      </c>
      <c r="ZF9" s="105">
        <v>6694851.4100000001</v>
      </c>
      <c r="ZG9" s="105">
        <v>3504617.4200000004</v>
      </c>
      <c r="ZH9" s="105">
        <v>2870115.7600000002</v>
      </c>
      <c r="ZI9" s="105">
        <v>26803112.650000002</v>
      </c>
      <c r="ZJ9" s="105">
        <v>334005950.22000003</v>
      </c>
      <c r="ZK9" s="105">
        <v>4712264.63</v>
      </c>
      <c r="ZL9" s="105">
        <v>21846750.649999999</v>
      </c>
      <c r="ZM9" s="105">
        <v>40899755.289999999</v>
      </c>
      <c r="ZN9" s="105">
        <v>18196642.66</v>
      </c>
      <c r="ZO9" s="105">
        <v>3523839.1799999997</v>
      </c>
      <c r="ZP9" s="105">
        <v>5660645.2299999995</v>
      </c>
      <c r="ZQ9" s="105">
        <v>12632524.140000001</v>
      </c>
      <c r="ZR9" s="105">
        <v>21551733.399999999</v>
      </c>
      <c r="ZS9" s="105">
        <v>17870037.259999998</v>
      </c>
      <c r="ZT9" s="105">
        <v>3734454.35</v>
      </c>
      <c r="ZU9" s="105">
        <v>2991479.7</v>
      </c>
      <c r="ZV9" s="105">
        <v>4873170.3</v>
      </c>
      <c r="ZW9" s="105">
        <v>11326853.029999997</v>
      </c>
      <c r="ZX9" s="105">
        <v>3094406.92</v>
      </c>
      <c r="ZY9" s="105">
        <v>3228282.0999999996</v>
      </c>
      <c r="ZZ9" s="105">
        <v>3641525.51</v>
      </c>
      <c r="AAA9" s="105">
        <v>3488706.81</v>
      </c>
      <c r="AAB9" s="105">
        <v>2626866.54</v>
      </c>
      <c r="AAC9" s="105">
        <v>2862867.05</v>
      </c>
      <c r="AAD9" s="105">
        <v>1681754.0499999998</v>
      </c>
      <c r="AAE9" s="105">
        <v>1243326.3500000001</v>
      </c>
      <c r="AAF9" s="105">
        <v>110776376.5</v>
      </c>
      <c r="AAG9" s="105">
        <v>4120739</v>
      </c>
      <c r="AAH9" s="105">
        <v>9342040.4499999993</v>
      </c>
      <c r="AAI9" s="105">
        <v>7454040.5600000005</v>
      </c>
      <c r="AAJ9" s="105">
        <v>4776463.53</v>
      </c>
      <c r="AAK9" s="105">
        <v>12611977.199999999</v>
      </c>
      <c r="AAL9" s="105">
        <v>4194395.62</v>
      </c>
      <c r="AAM9" s="105">
        <v>874375419.36000001</v>
      </c>
      <c r="AAN9" s="105">
        <v>6729646.790000001</v>
      </c>
      <c r="AAO9" s="105">
        <v>2529403.5200000005</v>
      </c>
      <c r="AAP9" s="105">
        <v>28354502.91</v>
      </c>
      <c r="AAQ9" s="105">
        <v>22900148.02</v>
      </c>
      <c r="AAR9" s="105">
        <v>5053029.8</v>
      </c>
      <c r="AAS9" s="105">
        <v>5785861.7000000002</v>
      </c>
      <c r="AAT9" s="105">
        <v>8884346.7300000004</v>
      </c>
      <c r="AAU9" s="105">
        <v>16392347.660000002</v>
      </c>
      <c r="AAV9" s="105">
        <v>5343144.58</v>
      </c>
      <c r="AAW9" s="105">
        <v>11509500.739999998</v>
      </c>
      <c r="AAX9" s="105">
        <v>60298822.520000003</v>
      </c>
      <c r="AAY9" s="105">
        <v>18085020.520000003</v>
      </c>
      <c r="AAZ9" s="105">
        <v>3545295.43</v>
      </c>
      <c r="ABA9" s="105">
        <v>4152319.8800000004</v>
      </c>
      <c r="ABB9" s="105">
        <v>3831447.59</v>
      </c>
      <c r="ABC9" s="105">
        <v>3622481.74</v>
      </c>
      <c r="ABD9" s="105">
        <v>3840358.6100000003</v>
      </c>
      <c r="ABE9" s="105">
        <v>2560241.21</v>
      </c>
      <c r="ABF9" s="105">
        <v>56356261.579999998</v>
      </c>
      <c r="ABG9" s="105">
        <v>68346361.649999991</v>
      </c>
      <c r="ABH9" s="105">
        <v>2219265.9</v>
      </c>
      <c r="ABI9" s="105">
        <v>2512486.7000000002</v>
      </c>
      <c r="ABJ9" s="105">
        <v>940855.42999999993</v>
      </c>
      <c r="ABK9" s="105">
        <v>1285982.73</v>
      </c>
      <c r="ABL9" s="105">
        <v>1692882.1700000002</v>
      </c>
      <c r="ABM9" s="105">
        <v>93176129.060000002</v>
      </c>
      <c r="ABN9" s="105">
        <v>5449719.5299999993</v>
      </c>
      <c r="ABO9" s="105">
        <v>2289142.12</v>
      </c>
      <c r="ABP9" s="105">
        <v>5607214.0999999996</v>
      </c>
      <c r="ABQ9" s="105">
        <v>7836311.1200000001</v>
      </c>
      <c r="ABR9" s="105">
        <v>4505425.59</v>
      </c>
      <c r="ABS9" s="105">
        <v>2041484.17</v>
      </c>
      <c r="ABT9" s="105">
        <v>6116284.8399999989</v>
      </c>
      <c r="ABU9" s="105">
        <v>154434</v>
      </c>
      <c r="ABV9" s="105">
        <v>137155597.59999999</v>
      </c>
      <c r="ABW9" s="105">
        <v>2115847.14</v>
      </c>
      <c r="ABX9" s="105">
        <v>11124427.290000001</v>
      </c>
      <c r="ABY9" s="105">
        <v>5033397.7100000009</v>
      </c>
      <c r="ABZ9" s="105">
        <v>2350218.6100000003</v>
      </c>
      <c r="ACA9" s="105">
        <v>22032050.57</v>
      </c>
      <c r="ACB9" s="105">
        <v>4386704</v>
      </c>
      <c r="ACC9" s="105">
        <v>5882252.1099999994</v>
      </c>
      <c r="ACD9" s="105">
        <v>3744345.2300000004</v>
      </c>
      <c r="ACE9" s="105">
        <v>10975146</v>
      </c>
      <c r="ACF9" s="105">
        <v>2728835.4499999997</v>
      </c>
      <c r="ACG9" s="105">
        <v>404541906.63999999</v>
      </c>
      <c r="ACH9" s="105">
        <v>4452874.12</v>
      </c>
      <c r="ACI9" s="105">
        <v>13772983.48</v>
      </c>
      <c r="ACJ9" s="105">
        <v>11179233.689999999</v>
      </c>
      <c r="ACK9" s="105">
        <v>5352260.01</v>
      </c>
      <c r="ACL9" s="105">
        <v>16016542.040000001</v>
      </c>
      <c r="ACM9" s="105">
        <v>13323500.959999999</v>
      </c>
      <c r="ACN9" s="105">
        <v>52894970.480000004</v>
      </c>
      <c r="ACO9" s="105">
        <v>89312859.809999987</v>
      </c>
      <c r="ACP9" s="105">
        <v>7553172.6800000006</v>
      </c>
      <c r="ACQ9" s="105">
        <v>8213844.6500000004</v>
      </c>
      <c r="ACR9" s="105">
        <v>16739103.659999998</v>
      </c>
      <c r="ACS9" s="105">
        <v>11132379.75</v>
      </c>
      <c r="ACT9" s="105">
        <v>55605126.210000001</v>
      </c>
      <c r="ACU9" s="105">
        <v>5563715.830000001</v>
      </c>
      <c r="ACV9" s="105">
        <v>10608870.359999999</v>
      </c>
      <c r="ACW9" s="105">
        <v>3076139.64</v>
      </c>
      <c r="ACX9" s="105">
        <v>3288532.35</v>
      </c>
      <c r="ACY9" s="105">
        <v>4118351.6999999997</v>
      </c>
      <c r="ACZ9" s="105">
        <v>2057353.9</v>
      </c>
      <c r="ADA9" s="105">
        <v>1998689</v>
      </c>
      <c r="ADB9" s="105">
        <v>1519651</v>
      </c>
      <c r="ADC9" s="105">
        <v>2569766</v>
      </c>
      <c r="ADD9" s="105">
        <v>70769803.730000004</v>
      </c>
      <c r="ADE9" s="105">
        <v>52408600.219999999</v>
      </c>
      <c r="ADF9" s="105">
        <v>1120306.8500000001</v>
      </c>
      <c r="ADG9" s="105">
        <v>2358572.7199999997</v>
      </c>
      <c r="ADH9" s="105">
        <v>5642556.0800000001</v>
      </c>
      <c r="ADI9" s="105">
        <v>2248684.5</v>
      </c>
      <c r="ADJ9" s="105">
        <v>2661270.39</v>
      </c>
      <c r="ADK9" s="105">
        <v>4057302.8500000006</v>
      </c>
      <c r="ADL9" s="105">
        <v>4155365.2800000003</v>
      </c>
      <c r="ADM9" s="105">
        <v>218233792.24000001</v>
      </c>
      <c r="ADN9" s="105">
        <v>4524506.6399999997</v>
      </c>
      <c r="ADO9" s="105">
        <v>6209255.4199999999</v>
      </c>
      <c r="ADP9" s="105">
        <v>61882673.399999991</v>
      </c>
      <c r="ADQ9" s="105">
        <v>1325808.04</v>
      </c>
      <c r="ADR9" s="105">
        <v>2755216.44</v>
      </c>
      <c r="ADS9" s="105">
        <v>5060963.87</v>
      </c>
      <c r="ADT9" s="105">
        <v>1184736.3700000001</v>
      </c>
      <c r="ADU9" s="105">
        <v>364461229.16999996</v>
      </c>
      <c r="ADV9" s="105">
        <v>21256751.279999997</v>
      </c>
      <c r="ADW9" s="105">
        <v>24384474.629999999</v>
      </c>
      <c r="ADX9" s="105">
        <v>3469464.91</v>
      </c>
      <c r="ADY9" s="105">
        <v>3338465.98</v>
      </c>
      <c r="ADZ9" s="105">
        <v>16105945.98</v>
      </c>
      <c r="AEA9" s="105">
        <v>6064662.919999999</v>
      </c>
      <c r="AEB9" s="105">
        <v>4696726.63</v>
      </c>
      <c r="AEC9" s="105">
        <v>4925514.66</v>
      </c>
      <c r="AED9" s="105">
        <v>3489672.2499999995</v>
      </c>
      <c r="AEE9" s="105">
        <v>6224512.25</v>
      </c>
      <c r="AEF9" s="105">
        <v>14884014.76</v>
      </c>
      <c r="AEG9" s="105">
        <v>5365558.33</v>
      </c>
      <c r="AEH9" s="105">
        <v>3792524.55</v>
      </c>
      <c r="AEI9" s="105">
        <v>5954182.2499999991</v>
      </c>
      <c r="AEJ9" s="105">
        <v>9108787.4600000009</v>
      </c>
      <c r="AEK9" s="105">
        <v>3305449.9499999997</v>
      </c>
      <c r="AEL9" s="105">
        <v>16046536.58</v>
      </c>
      <c r="AEM9" s="105">
        <v>3084290.86</v>
      </c>
      <c r="AEN9" s="105">
        <v>9110933.6600000001</v>
      </c>
      <c r="AEO9" s="105">
        <v>266745051.76000002</v>
      </c>
      <c r="AEP9" s="105">
        <v>13821706.720000001</v>
      </c>
      <c r="AEQ9" s="105">
        <v>13006268.640000001</v>
      </c>
      <c r="AER9" s="105">
        <v>7475991.21</v>
      </c>
      <c r="AES9" s="105">
        <v>5255143.1899999995</v>
      </c>
      <c r="AET9" s="105">
        <v>25205894.870000001</v>
      </c>
      <c r="AEU9" s="105">
        <v>4409872.6899999995</v>
      </c>
      <c r="AEV9" s="105">
        <v>11408474.609999999</v>
      </c>
      <c r="AEW9" s="105">
        <v>7437931.7599999998</v>
      </c>
      <c r="AEX9" s="105">
        <v>2205110.7199999997</v>
      </c>
      <c r="AEY9" s="105">
        <v>144097423.91000003</v>
      </c>
      <c r="AEZ9" s="105">
        <v>54305806.310000002</v>
      </c>
      <c r="AFA9" s="105">
        <v>10874061.779999999</v>
      </c>
      <c r="AFB9" s="105">
        <v>5227609.91</v>
      </c>
      <c r="AFC9" s="105">
        <v>9364635.25</v>
      </c>
      <c r="AFD9" s="105">
        <v>4298742.4799999995</v>
      </c>
      <c r="AFE9" s="105">
        <v>2300492.9399999995</v>
      </c>
      <c r="AFF9" s="105">
        <v>4432526.5299999993</v>
      </c>
      <c r="AFG9" s="105">
        <v>5790845.3999999994</v>
      </c>
      <c r="AFH9" s="105">
        <v>6409962.7400000002</v>
      </c>
      <c r="AFI9" s="105">
        <v>1633047.5100000002</v>
      </c>
      <c r="AFJ9" s="105">
        <v>2751129.4699999997</v>
      </c>
      <c r="AFK9" s="105">
        <v>3924933.85</v>
      </c>
      <c r="AFL9" s="105">
        <v>152845730.31999999</v>
      </c>
      <c r="AFM9" s="105">
        <v>11890805.910000002</v>
      </c>
      <c r="AFN9" s="105">
        <v>4290137.37</v>
      </c>
      <c r="AFO9" s="105">
        <v>5308204.46</v>
      </c>
      <c r="AFP9" s="105">
        <v>3792843.97</v>
      </c>
      <c r="AFQ9" s="105">
        <v>3503620.54</v>
      </c>
      <c r="AFR9" s="105">
        <v>2616080.63</v>
      </c>
      <c r="AFS9" s="105">
        <v>5940087.4699999997</v>
      </c>
      <c r="AFT9" s="105">
        <v>4422878.0999999996</v>
      </c>
      <c r="AFU9" s="105">
        <v>3714852.39</v>
      </c>
      <c r="AFV9" s="105">
        <v>8283920.7999999998</v>
      </c>
      <c r="AFW9" s="105">
        <v>2721378.4299999997</v>
      </c>
      <c r="AFX9" s="105">
        <v>228624207.56999999</v>
      </c>
      <c r="AFY9" s="105">
        <v>4139910.91</v>
      </c>
      <c r="AFZ9" s="105">
        <v>6715887.3299999991</v>
      </c>
      <c r="AGA9" s="105">
        <v>7339087.129999999</v>
      </c>
      <c r="AGB9" s="105">
        <v>38393392.439999998</v>
      </c>
      <c r="AGC9" s="105">
        <v>10055573.860000001</v>
      </c>
      <c r="AGD9" s="105">
        <v>6309556.0800000001</v>
      </c>
      <c r="AGE9" s="105">
        <v>4573786.93</v>
      </c>
      <c r="AGF9" s="105">
        <v>5988961.5899999999</v>
      </c>
      <c r="AGG9" s="105">
        <v>8034646.5300000003</v>
      </c>
      <c r="AGH9" s="105">
        <v>4137921.5399999996</v>
      </c>
      <c r="AGI9" s="105">
        <v>298879746.03000003</v>
      </c>
      <c r="AGJ9" s="105">
        <v>28958310.590000004</v>
      </c>
      <c r="AGK9" s="105">
        <v>6943858.6100000003</v>
      </c>
      <c r="AGL9" s="105">
        <v>7180265.9500000011</v>
      </c>
      <c r="AGM9" s="105">
        <v>9783680.8399999999</v>
      </c>
      <c r="AGN9" s="105">
        <v>21158093.18</v>
      </c>
      <c r="AGO9" s="105">
        <v>2019727.11</v>
      </c>
      <c r="AGP9" s="105">
        <v>3355801.36</v>
      </c>
      <c r="AGQ9" s="105">
        <v>378499433.81999999</v>
      </c>
      <c r="AGR9" s="105">
        <v>246288823.38999999</v>
      </c>
      <c r="AGS9" s="105">
        <v>7342522.5699999994</v>
      </c>
      <c r="AGT9" s="105">
        <v>11139187.200000001</v>
      </c>
      <c r="AGU9" s="105">
        <v>28774680.430000003</v>
      </c>
      <c r="AGV9" s="105">
        <v>10873765.67</v>
      </c>
      <c r="AGW9" s="105">
        <v>7538125.1200000001</v>
      </c>
      <c r="AGX9" s="105">
        <v>19920391.529999997</v>
      </c>
      <c r="AGY9" s="105">
        <v>4244373.9800000004</v>
      </c>
      <c r="AGZ9" s="105">
        <v>7591741.9500000002</v>
      </c>
      <c r="AHA9" s="105">
        <v>6768947.0899999999</v>
      </c>
      <c r="AHB9" s="105">
        <v>5598951.04</v>
      </c>
      <c r="AHC9" s="105">
        <v>7772740.4700000007</v>
      </c>
      <c r="AHD9" s="105">
        <v>2527668.54</v>
      </c>
      <c r="AHE9" s="105">
        <v>4594309.67</v>
      </c>
      <c r="AHF9" s="105">
        <v>6713679</v>
      </c>
      <c r="AHG9" s="105">
        <v>3377785.83</v>
      </c>
      <c r="AHH9" s="105">
        <v>82569951.930000007</v>
      </c>
      <c r="AHI9" s="105">
        <v>7696449.1299999999</v>
      </c>
      <c r="AHJ9" s="105">
        <v>5170171.47</v>
      </c>
      <c r="AHK9" s="105">
        <v>6437929.6399999997</v>
      </c>
      <c r="AHL9" s="105">
        <v>17343450.439999998</v>
      </c>
      <c r="AHM9" s="105">
        <v>4932524.25</v>
      </c>
      <c r="AHN9" s="105">
        <v>2338548.8000000003</v>
      </c>
    </row>
    <row r="10" spans="1:899" ht="21" x14ac:dyDescent="0.4">
      <c r="A10" s="121" t="s">
        <v>8</v>
      </c>
      <c r="B10" s="6" t="s">
        <v>9</v>
      </c>
      <c r="C10" s="105">
        <v>158970796.59</v>
      </c>
      <c r="D10" s="105">
        <v>1987845.59</v>
      </c>
      <c r="E10" s="105">
        <v>5020331.4499999993</v>
      </c>
      <c r="F10" s="105">
        <v>960779.89000000013</v>
      </c>
      <c r="G10" s="105">
        <v>4682160.5299999993</v>
      </c>
      <c r="H10" s="105">
        <v>1328958.9200000002</v>
      </c>
      <c r="I10" s="105">
        <v>4099779.81</v>
      </c>
      <c r="J10" s="105">
        <v>1452106.2999999998</v>
      </c>
      <c r="K10" s="105">
        <v>2824529.87</v>
      </c>
      <c r="L10" s="105">
        <v>1054128.4799999997</v>
      </c>
      <c r="M10" s="105">
        <v>877830.67</v>
      </c>
      <c r="N10" s="105">
        <v>1007803.6400000002</v>
      </c>
      <c r="O10" s="105">
        <v>524393.37000000011</v>
      </c>
      <c r="P10" s="105">
        <v>1262302.45</v>
      </c>
      <c r="Q10" s="105">
        <v>605669.25</v>
      </c>
      <c r="R10" s="105">
        <v>3858001.69</v>
      </c>
      <c r="S10" s="105">
        <v>10338739.73</v>
      </c>
      <c r="T10" s="105">
        <v>543754.81000000006</v>
      </c>
      <c r="U10" s="105">
        <v>128352236.53</v>
      </c>
      <c r="V10" s="105">
        <v>5803182.3100000005</v>
      </c>
      <c r="W10" s="105">
        <v>519912.50000000006</v>
      </c>
      <c r="X10" s="105">
        <v>1086354.4000000001</v>
      </c>
      <c r="Y10" s="105">
        <v>785903.37</v>
      </c>
      <c r="Z10" s="105">
        <v>5521589.8300000001</v>
      </c>
      <c r="AA10" s="105">
        <v>867468.9</v>
      </c>
      <c r="AB10" s="105">
        <v>9404019.4199999999</v>
      </c>
      <c r="AC10" s="105">
        <v>1662783</v>
      </c>
      <c r="AD10" s="105">
        <v>1456334.6199999999</v>
      </c>
      <c r="AE10" s="105">
        <v>17475063.370000001</v>
      </c>
      <c r="AF10" s="105">
        <v>1598697.9300000002</v>
      </c>
      <c r="AG10" s="105">
        <v>2253991.5699999998</v>
      </c>
      <c r="AH10" s="105">
        <v>992723.54000000027</v>
      </c>
      <c r="AI10" s="105">
        <v>1917314.6</v>
      </c>
      <c r="AJ10" s="105">
        <v>584142.73999999987</v>
      </c>
      <c r="AK10" s="105">
        <v>954561.65</v>
      </c>
      <c r="AL10" s="105">
        <v>1387719.17</v>
      </c>
      <c r="AM10" s="105">
        <v>375728.02000000008</v>
      </c>
      <c r="AN10" s="105">
        <v>1503719.47</v>
      </c>
      <c r="AO10" s="105">
        <v>275824.70999999996</v>
      </c>
      <c r="AP10" s="105">
        <v>1359501.16</v>
      </c>
      <c r="AQ10" s="105">
        <v>744889</v>
      </c>
      <c r="AR10" s="105">
        <v>545809.89</v>
      </c>
      <c r="AS10" s="105">
        <v>35572054.220000006</v>
      </c>
      <c r="AT10" s="105">
        <v>580034.68000000005</v>
      </c>
      <c r="AU10" s="105">
        <v>638018.74</v>
      </c>
      <c r="AV10" s="105">
        <v>1380357.2900000003</v>
      </c>
      <c r="AW10" s="105">
        <v>1587620.9700000002</v>
      </c>
      <c r="AX10" s="105">
        <v>1989497.5099999998</v>
      </c>
      <c r="AY10" s="105">
        <v>731879.4</v>
      </c>
      <c r="AZ10" s="105">
        <v>1244839.2400000002</v>
      </c>
      <c r="BA10" s="105">
        <v>508968.83</v>
      </c>
      <c r="BB10" s="105">
        <v>466198.97999999992</v>
      </c>
      <c r="BC10" s="105">
        <v>512425.1100000001</v>
      </c>
      <c r="BD10" s="105">
        <v>373141.45</v>
      </c>
      <c r="BE10" s="105">
        <v>7662204.4300000025</v>
      </c>
      <c r="BF10" s="105">
        <v>219182.3</v>
      </c>
      <c r="BG10" s="105">
        <v>395659.96</v>
      </c>
      <c r="BH10" s="105">
        <v>49993686.25</v>
      </c>
      <c r="BI10" s="105">
        <v>21928454.069999997</v>
      </c>
      <c r="BJ10" s="105">
        <v>1078386.6900000002</v>
      </c>
      <c r="BK10" s="105">
        <v>686673.02</v>
      </c>
      <c r="BL10" s="105">
        <v>2019278.3099999998</v>
      </c>
      <c r="BM10" s="105">
        <v>935286.72</v>
      </c>
      <c r="BN10" s="105">
        <v>1255618.47</v>
      </c>
      <c r="BO10" s="105">
        <v>0</v>
      </c>
      <c r="BP10" s="105">
        <v>71863</v>
      </c>
      <c r="BQ10" s="105">
        <v>59930657.100000001</v>
      </c>
      <c r="BR10" s="105">
        <v>1260659.3999999999</v>
      </c>
      <c r="BS10" s="105">
        <v>1805810.5099999998</v>
      </c>
      <c r="BT10" s="105">
        <v>1713382</v>
      </c>
      <c r="BU10" s="105">
        <v>1271200.2000000002</v>
      </c>
      <c r="BV10" s="105">
        <v>1002687.9299999999</v>
      </c>
      <c r="BW10" s="105">
        <v>752168.2</v>
      </c>
      <c r="BX10" s="105">
        <v>1495830.52</v>
      </c>
      <c r="BY10" s="105">
        <v>16834858.32</v>
      </c>
      <c r="BZ10" s="105">
        <v>1555393.95</v>
      </c>
      <c r="CA10" s="105">
        <v>2409517.15</v>
      </c>
      <c r="CB10" s="105">
        <v>4076753.57</v>
      </c>
      <c r="CC10" s="105">
        <v>868539.39999999991</v>
      </c>
      <c r="CD10" s="105">
        <v>333086.12000000005</v>
      </c>
      <c r="CE10" s="105">
        <v>459491.08999999997</v>
      </c>
      <c r="CF10" s="105">
        <v>193072542.06999996</v>
      </c>
      <c r="CG10" s="105">
        <v>5126313.7100000009</v>
      </c>
      <c r="CH10" s="105">
        <v>7201416.8400000008</v>
      </c>
      <c r="CI10" s="105">
        <v>759195.94</v>
      </c>
      <c r="CJ10" s="105">
        <v>1485641.17</v>
      </c>
      <c r="CK10" s="105">
        <v>1855615.8199999998</v>
      </c>
      <c r="CL10" s="105">
        <v>742521.27</v>
      </c>
      <c r="CM10" s="105">
        <v>3476492.0400000005</v>
      </c>
      <c r="CN10" s="105">
        <v>484989.46999999991</v>
      </c>
      <c r="CO10" s="105">
        <v>3315155.99</v>
      </c>
      <c r="CP10" s="105">
        <v>1003294.1699999999</v>
      </c>
      <c r="CQ10" s="105">
        <v>3793451.6100000003</v>
      </c>
      <c r="CR10" s="105">
        <v>1104418.4300000002</v>
      </c>
      <c r="CS10" s="105">
        <v>77867125.899999991</v>
      </c>
      <c r="CT10" s="105">
        <v>2931312.5799999996</v>
      </c>
      <c r="CU10" s="105">
        <v>1953015.05</v>
      </c>
      <c r="CV10" s="105">
        <v>2991172.0199999991</v>
      </c>
      <c r="CW10" s="105">
        <v>581499.32999999996</v>
      </c>
      <c r="CX10" s="105">
        <v>2881339.12</v>
      </c>
      <c r="CY10" s="105">
        <v>1622141.1199999999</v>
      </c>
      <c r="CZ10" s="105">
        <v>618569.89999999991</v>
      </c>
      <c r="DA10" s="105">
        <v>41003384.160000004</v>
      </c>
      <c r="DB10" s="105">
        <v>33042901.019999996</v>
      </c>
      <c r="DC10" s="105">
        <v>1440718.34</v>
      </c>
      <c r="DD10" s="105">
        <v>1089942.45</v>
      </c>
      <c r="DE10" s="105">
        <v>2114215.42</v>
      </c>
      <c r="DF10" s="105">
        <v>959110.91</v>
      </c>
      <c r="DG10" s="105">
        <v>1187085.8400000001</v>
      </c>
      <c r="DH10" s="105">
        <v>899755</v>
      </c>
      <c r="DI10" s="105">
        <v>647101.29</v>
      </c>
      <c r="DJ10" s="105">
        <v>260864768.16999996</v>
      </c>
      <c r="DK10" s="105">
        <v>1587007.65</v>
      </c>
      <c r="DL10" s="105">
        <v>2934310.7300000004</v>
      </c>
      <c r="DM10" s="105">
        <v>2198462.3199999998</v>
      </c>
      <c r="DN10" s="105">
        <v>3002549.54</v>
      </c>
      <c r="DO10" s="105">
        <v>2928929.08</v>
      </c>
      <c r="DP10" s="105">
        <v>4339145.79</v>
      </c>
      <c r="DQ10" s="105">
        <v>1104546.83</v>
      </c>
      <c r="DR10" s="105">
        <v>2097195.1699999995</v>
      </c>
      <c r="DS10" s="105">
        <v>91110987.069999993</v>
      </c>
      <c r="DT10" s="105">
        <v>1307621.6300000001</v>
      </c>
      <c r="DU10" s="105">
        <v>8873677.5299999993</v>
      </c>
      <c r="DV10" s="105">
        <v>15633487.880000003</v>
      </c>
      <c r="DW10" s="105">
        <v>2966837.71</v>
      </c>
      <c r="DX10" s="105">
        <v>2722620.86</v>
      </c>
      <c r="DY10" s="105">
        <v>6237871.21</v>
      </c>
      <c r="DZ10" s="105">
        <v>483142.22000000003</v>
      </c>
      <c r="EA10" s="105">
        <v>948300.1</v>
      </c>
      <c r="EB10" s="105">
        <v>1132667.9200000002</v>
      </c>
      <c r="EC10" s="105">
        <v>2769212.54</v>
      </c>
      <c r="ED10" s="105">
        <v>24360943.489999991</v>
      </c>
      <c r="EE10" s="105">
        <v>20022149.310000002</v>
      </c>
      <c r="EF10" s="105">
        <v>1142432.4099999999</v>
      </c>
      <c r="EG10" s="105">
        <v>1840370.61</v>
      </c>
      <c r="EH10" s="105">
        <v>704560.60999999987</v>
      </c>
      <c r="EI10" s="105">
        <v>3029053</v>
      </c>
      <c r="EJ10" s="105">
        <v>2397591.0100000002</v>
      </c>
      <c r="EK10" s="105">
        <v>545199.30999999994</v>
      </c>
      <c r="EL10" s="105">
        <v>873802.5</v>
      </c>
      <c r="EM10" s="105">
        <v>78084257.829999954</v>
      </c>
      <c r="EN10" s="105">
        <v>1386463.16</v>
      </c>
      <c r="EO10" s="105">
        <v>1363225.5899999999</v>
      </c>
      <c r="EP10" s="105">
        <v>775278.92999999993</v>
      </c>
      <c r="EQ10" s="105">
        <v>689185.53999999992</v>
      </c>
      <c r="ER10" s="105">
        <v>715088.28</v>
      </c>
      <c r="ES10" s="105">
        <v>1398975.23</v>
      </c>
      <c r="ET10" s="105">
        <v>2717421.22</v>
      </c>
      <c r="EU10" s="105">
        <v>1278889.7399999998</v>
      </c>
      <c r="EV10" s="105">
        <v>57877568.120000005</v>
      </c>
      <c r="EW10" s="105">
        <v>691321.9</v>
      </c>
      <c r="EX10" s="105">
        <v>1476582.52</v>
      </c>
      <c r="EY10" s="105">
        <v>3485690.7800000003</v>
      </c>
      <c r="EZ10" s="105">
        <v>2782759.9</v>
      </c>
      <c r="FA10" s="105">
        <v>5221808.84</v>
      </c>
      <c r="FB10" s="105">
        <v>3294550.01</v>
      </c>
      <c r="FC10" s="105">
        <v>3621163.79</v>
      </c>
      <c r="FD10" s="105">
        <v>1639776.3699999999</v>
      </c>
      <c r="FE10" s="105">
        <v>1033871.21</v>
      </c>
      <c r="FF10" s="105">
        <v>1863297.53</v>
      </c>
      <c r="FG10" s="105">
        <v>598864.88</v>
      </c>
      <c r="FH10" s="105">
        <v>55740210.13000001</v>
      </c>
      <c r="FI10" s="105">
        <v>855438.41999999993</v>
      </c>
      <c r="FJ10" s="105">
        <v>1041825.2600000001</v>
      </c>
      <c r="FK10" s="105">
        <v>1051544.92</v>
      </c>
      <c r="FL10" s="105">
        <v>1900797.25</v>
      </c>
      <c r="FM10" s="105">
        <v>1298220.9099999999</v>
      </c>
      <c r="FN10" s="105">
        <v>501067.13</v>
      </c>
      <c r="FO10" s="105">
        <v>370226.77</v>
      </c>
      <c r="FP10" s="105">
        <v>173584832.01999998</v>
      </c>
      <c r="FQ10" s="105">
        <v>671791.90999999992</v>
      </c>
      <c r="FR10" s="105">
        <v>1873753.8599999999</v>
      </c>
      <c r="FS10" s="105">
        <v>2770110.8</v>
      </c>
      <c r="FT10" s="105">
        <v>3339509.7</v>
      </c>
      <c r="FU10" s="105">
        <v>1655836</v>
      </c>
      <c r="FV10" s="105">
        <v>6018234.7999999998</v>
      </c>
      <c r="FW10" s="105">
        <v>2220296</v>
      </c>
      <c r="FX10" s="105">
        <v>1304246.1100000001</v>
      </c>
      <c r="FY10" s="105">
        <v>4721214</v>
      </c>
      <c r="FZ10" s="105">
        <v>4225180.5599999996</v>
      </c>
      <c r="GA10" s="105">
        <v>2260904.85</v>
      </c>
      <c r="GB10" s="105">
        <v>817528</v>
      </c>
      <c r="GC10" s="105">
        <v>540827</v>
      </c>
      <c r="GD10" s="105">
        <v>69529921.670000002</v>
      </c>
      <c r="GE10" s="105">
        <v>640923.62999999989</v>
      </c>
      <c r="GF10" s="105">
        <v>568359.32000000007</v>
      </c>
      <c r="GG10" s="105">
        <v>3281731.7999999993</v>
      </c>
      <c r="GH10" s="105">
        <v>1313041.6000000001</v>
      </c>
      <c r="GI10" s="105">
        <v>989767.35999999987</v>
      </c>
      <c r="GJ10" s="105">
        <v>938079.79999999993</v>
      </c>
      <c r="GK10" s="105">
        <v>4645986.1900000004</v>
      </c>
      <c r="GL10" s="105">
        <v>981981.50999999989</v>
      </c>
      <c r="GM10" s="105">
        <v>369289.91</v>
      </c>
      <c r="GN10" s="105">
        <v>148292.99</v>
      </c>
      <c r="GO10" s="105">
        <v>320387.49</v>
      </c>
      <c r="GP10" s="105">
        <v>23951544.609999999</v>
      </c>
      <c r="GQ10" s="105">
        <v>2338775.04</v>
      </c>
      <c r="GR10" s="105">
        <v>996169.74000000011</v>
      </c>
      <c r="GS10" s="105">
        <v>3756882.91</v>
      </c>
      <c r="GT10" s="105">
        <v>635928.79</v>
      </c>
      <c r="GU10" s="105">
        <v>1153779.93</v>
      </c>
      <c r="GV10" s="105">
        <v>1172090.3599999999</v>
      </c>
      <c r="GW10" s="105">
        <v>869748.06999999972</v>
      </c>
      <c r="GX10" s="105">
        <v>58763433.320000008</v>
      </c>
      <c r="GY10" s="105">
        <v>1186633.74</v>
      </c>
      <c r="GZ10" s="105">
        <v>4336352.6000000006</v>
      </c>
      <c r="HA10" s="105">
        <v>2225903.0399999996</v>
      </c>
      <c r="HB10" s="105">
        <v>159494175.03</v>
      </c>
      <c r="HC10" s="105">
        <v>6357922</v>
      </c>
      <c r="HD10" s="105">
        <v>3151725.78</v>
      </c>
      <c r="HE10" s="105">
        <v>2500571.88</v>
      </c>
      <c r="HF10" s="105">
        <v>6583662.5</v>
      </c>
      <c r="HG10" s="105">
        <v>3303199.2199999997</v>
      </c>
      <c r="HH10" s="105">
        <v>713463.17</v>
      </c>
      <c r="HI10" s="105">
        <v>138979375.67999998</v>
      </c>
      <c r="HJ10" s="105">
        <v>943439.55</v>
      </c>
      <c r="HK10" s="105">
        <v>616372.77</v>
      </c>
      <c r="HL10" s="105">
        <v>969068.98</v>
      </c>
      <c r="HM10" s="105">
        <v>579040.67999999993</v>
      </c>
      <c r="HN10" s="105">
        <v>2452308.2599999998</v>
      </c>
      <c r="HO10" s="105">
        <v>1140002.1599999999</v>
      </c>
      <c r="HP10" s="105">
        <v>537362.69999999995</v>
      </c>
      <c r="HQ10" s="105">
        <v>140452878.89999998</v>
      </c>
      <c r="HR10" s="105">
        <v>42137006.490000002</v>
      </c>
      <c r="HS10" s="105">
        <v>4478473.82</v>
      </c>
      <c r="HT10" s="105">
        <v>3171133.3700000006</v>
      </c>
      <c r="HU10" s="105">
        <v>2492303.2799999998</v>
      </c>
      <c r="HV10" s="105">
        <v>990821.51</v>
      </c>
      <c r="HW10" s="105">
        <v>7835831.2400000002</v>
      </c>
      <c r="HX10" s="105">
        <v>2244859.8400000003</v>
      </c>
      <c r="HY10" s="105">
        <v>1389542.89</v>
      </c>
      <c r="HZ10" s="105">
        <v>3991468.3099999996</v>
      </c>
      <c r="IA10" s="105">
        <v>3525982.72</v>
      </c>
      <c r="IB10" s="105">
        <v>1999157.5799999998</v>
      </c>
      <c r="IC10" s="105">
        <v>360260.62</v>
      </c>
      <c r="ID10" s="105">
        <v>3070999.85</v>
      </c>
      <c r="IE10" s="105">
        <v>1678821.6400000001</v>
      </c>
      <c r="IF10" s="105">
        <v>1419003.4700000002</v>
      </c>
      <c r="IG10" s="105">
        <v>145674090.90000001</v>
      </c>
      <c r="IH10" s="105">
        <v>41386475.640000001</v>
      </c>
      <c r="II10" s="105">
        <v>7928532.2399999984</v>
      </c>
      <c r="IJ10" s="105">
        <v>4386970.6099999994</v>
      </c>
      <c r="IK10" s="105">
        <v>12588884.789999997</v>
      </c>
      <c r="IL10" s="105">
        <v>2131793.0899999994</v>
      </c>
      <c r="IM10" s="105">
        <v>3839106.2199999997</v>
      </c>
      <c r="IN10" s="105">
        <v>2282083.56</v>
      </c>
      <c r="IO10" s="105">
        <v>541878.30000000005</v>
      </c>
      <c r="IP10" s="105">
        <v>1037417.69</v>
      </c>
      <c r="IQ10" s="105">
        <v>2349661.2999999998</v>
      </c>
      <c r="IR10" s="105">
        <v>191252077.15999997</v>
      </c>
      <c r="IS10" s="105">
        <v>89402030.310000017</v>
      </c>
      <c r="IT10" s="105">
        <v>9846947.2899999991</v>
      </c>
      <c r="IU10" s="105">
        <v>8113929.8799999999</v>
      </c>
      <c r="IV10" s="105">
        <v>7892737.1600000001</v>
      </c>
      <c r="IW10" s="105">
        <v>1276193.8</v>
      </c>
      <c r="IX10" s="105">
        <v>2200455.31</v>
      </c>
      <c r="IY10" s="105">
        <v>1377976.6800000002</v>
      </c>
      <c r="IZ10" s="105">
        <v>1243513.9000000001</v>
      </c>
      <c r="JA10" s="105">
        <v>4560776.58</v>
      </c>
      <c r="JB10" s="105">
        <v>2847122.6100000003</v>
      </c>
      <c r="JC10" s="105">
        <v>4371228.3499999996</v>
      </c>
      <c r="JD10" s="105">
        <v>35017402.980000004</v>
      </c>
      <c r="JE10" s="105">
        <v>5067182.54</v>
      </c>
      <c r="JF10" s="105">
        <v>868766.80999999994</v>
      </c>
      <c r="JG10" s="105">
        <v>1333384.97</v>
      </c>
      <c r="JH10" s="105">
        <v>1973476.2</v>
      </c>
      <c r="JI10" s="105">
        <v>-58621.560000000056</v>
      </c>
      <c r="JJ10" s="105">
        <v>68849537.280000001</v>
      </c>
      <c r="JK10" s="105">
        <v>2364002.8400000003</v>
      </c>
      <c r="JL10" s="105">
        <v>3975784.7</v>
      </c>
      <c r="JM10" s="105">
        <v>2903255.3499999996</v>
      </c>
      <c r="JN10" s="105">
        <v>1178505.23</v>
      </c>
      <c r="JO10" s="105">
        <v>6183465.6899999995</v>
      </c>
      <c r="JP10" s="105">
        <v>1239169.9999999998</v>
      </c>
      <c r="JQ10" s="105">
        <v>128886414.39</v>
      </c>
      <c r="JR10" s="105">
        <v>82526454.930000007</v>
      </c>
      <c r="JS10" s="105">
        <v>2752583.6</v>
      </c>
      <c r="JT10" s="105">
        <v>549590.33000000007</v>
      </c>
      <c r="JU10" s="105">
        <v>2086461.3800000001</v>
      </c>
      <c r="JV10" s="105">
        <v>696765.19000000006</v>
      </c>
      <c r="JW10" s="105">
        <v>5417873.2199999988</v>
      </c>
      <c r="JX10" s="105">
        <v>1665562.92</v>
      </c>
      <c r="JY10" s="105">
        <v>588570.6399999999</v>
      </c>
      <c r="JZ10" s="105">
        <v>3118209.5199999996</v>
      </c>
      <c r="KA10" s="105">
        <v>540131.04</v>
      </c>
      <c r="KB10" s="105">
        <v>1364264.91</v>
      </c>
      <c r="KC10" s="105">
        <v>559599.53999999992</v>
      </c>
      <c r="KD10" s="105">
        <v>130084.06</v>
      </c>
      <c r="KE10" s="105">
        <v>719069.22</v>
      </c>
      <c r="KF10" s="105">
        <v>164711741.12</v>
      </c>
      <c r="KG10" s="105">
        <v>0</v>
      </c>
      <c r="KH10" s="105">
        <v>5902487.330000001</v>
      </c>
      <c r="KI10" s="105">
        <v>5548051.3499999996</v>
      </c>
      <c r="KJ10" s="105">
        <v>9202544</v>
      </c>
      <c r="KK10" s="105">
        <v>6468255.25</v>
      </c>
      <c r="KL10" s="105">
        <v>15402852.279999997</v>
      </c>
      <c r="KM10" s="105">
        <v>5467293.3899999997</v>
      </c>
      <c r="KN10" s="105">
        <v>2727350.3599999994</v>
      </c>
      <c r="KO10" s="105">
        <v>38147085.190000005</v>
      </c>
      <c r="KP10" s="105">
        <v>1298088.0100000005</v>
      </c>
      <c r="KQ10" s="105">
        <v>3142709.5900000008</v>
      </c>
      <c r="KR10" s="105">
        <v>28072485.41</v>
      </c>
      <c r="KS10" s="105">
        <v>605181.06000000006</v>
      </c>
      <c r="KT10" s="105">
        <v>3322543.88</v>
      </c>
      <c r="KU10" s="105">
        <v>101262060.56</v>
      </c>
      <c r="KV10" s="105">
        <v>3793714.5200000009</v>
      </c>
      <c r="KW10" s="105">
        <v>85618993.219999969</v>
      </c>
      <c r="KX10" s="105">
        <v>6906805.8200000012</v>
      </c>
      <c r="KY10" s="105">
        <v>1145902.44</v>
      </c>
      <c r="KZ10" s="105">
        <v>13216401.020000001</v>
      </c>
      <c r="LA10" s="105">
        <v>8716279.6499999985</v>
      </c>
      <c r="LB10" s="105">
        <v>2202560.7799999998</v>
      </c>
      <c r="LC10" s="105">
        <v>486188.76000000024</v>
      </c>
      <c r="LD10" s="105">
        <v>1409230.4800000002</v>
      </c>
      <c r="LE10" s="105">
        <v>170271657.65999997</v>
      </c>
      <c r="LF10" s="105">
        <v>7884835.0899999999</v>
      </c>
      <c r="LG10" s="105">
        <v>46878706.810000002</v>
      </c>
      <c r="LH10" s="105">
        <v>42443876.719999999</v>
      </c>
      <c r="LI10" s="105">
        <v>2256128.44</v>
      </c>
      <c r="LJ10" s="105">
        <v>1679901.17</v>
      </c>
      <c r="LK10" s="105">
        <v>2442809.4299999992</v>
      </c>
      <c r="LL10" s="105">
        <v>3952436.03</v>
      </c>
      <c r="LM10" s="105">
        <v>1522248.0100000002</v>
      </c>
      <c r="LN10" s="105">
        <v>2609344.0600000005</v>
      </c>
      <c r="LO10" s="105">
        <v>293442.29000000004</v>
      </c>
      <c r="LP10" s="105">
        <v>37637392.689999998</v>
      </c>
      <c r="LQ10" s="105">
        <v>963934.89999999921</v>
      </c>
      <c r="LR10" s="105">
        <v>692106.8</v>
      </c>
      <c r="LS10" s="105">
        <v>290577554.87</v>
      </c>
      <c r="LT10" s="105">
        <v>64024584.819999993</v>
      </c>
      <c r="LU10" s="105">
        <v>170885535.5</v>
      </c>
      <c r="LV10" s="105">
        <v>29041262.290000003</v>
      </c>
      <c r="LW10" s="105">
        <v>4810753.709999999</v>
      </c>
      <c r="LX10" s="105">
        <v>6131471.8899999997</v>
      </c>
      <c r="LY10" s="105">
        <v>3825332.4499999997</v>
      </c>
      <c r="LZ10" s="105">
        <v>5438316.6399999997</v>
      </c>
      <c r="MA10" s="105">
        <v>5652955.9100000001</v>
      </c>
      <c r="MB10" s="105">
        <v>8040459.2999999998</v>
      </c>
      <c r="MC10" s="105">
        <v>15996816.260000002</v>
      </c>
      <c r="MD10" s="105">
        <v>2417924</v>
      </c>
      <c r="ME10" s="105">
        <v>139749096.80000001</v>
      </c>
      <c r="MF10" s="105">
        <v>1638522.77</v>
      </c>
      <c r="MG10" s="105">
        <v>2290140.98</v>
      </c>
      <c r="MH10" s="105">
        <v>-219640.71000000008</v>
      </c>
      <c r="MI10" s="105">
        <v>885239.83</v>
      </c>
      <c r="MJ10" s="105">
        <v>816526.92</v>
      </c>
      <c r="MK10" s="105">
        <v>1269942.02</v>
      </c>
      <c r="ML10" s="105">
        <v>987079.65</v>
      </c>
      <c r="MM10" s="105">
        <v>1055265.92</v>
      </c>
      <c r="MN10" s="105">
        <v>456657.11</v>
      </c>
      <c r="MO10" s="105">
        <v>2009531.5500000003</v>
      </c>
      <c r="MP10" s="105">
        <v>590068.99</v>
      </c>
      <c r="MQ10" s="105">
        <v>155889637.06</v>
      </c>
      <c r="MR10" s="105">
        <v>1178436.26</v>
      </c>
      <c r="MS10" s="105">
        <v>2903293.31</v>
      </c>
      <c r="MT10" s="105">
        <v>7226175.6599999992</v>
      </c>
      <c r="MU10" s="105">
        <v>2534435.8299999996</v>
      </c>
      <c r="MV10" s="105">
        <v>7082301.1700000009</v>
      </c>
      <c r="MW10" s="105">
        <v>15149825.809999999</v>
      </c>
      <c r="MX10" s="105">
        <v>3134850.0100000002</v>
      </c>
      <c r="MY10" s="105">
        <v>7986496.1999999993</v>
      </c>
      <c r="MZ10" s="105">
        <v>1322531.51</v>
      </c>
      <c r="NA10" s="105">
        <v>431716.62</v>
      </c>
      <c r="NB10" s="105">
        <v>500568261.19999993</v>
      </c>
      <c r="NC10" s="105">
        <v>40074690.420000009</v>
      </c>
      <c r="ND10" s="105">
        <v>7396957.8899999997</v>
      </c>
      <c r="NE10" s="105">
        <v>34225530.869999997</v>
      </c>
      <c r="NF10" s="105">
        <v>3313588.6999999997</v>
      </c>
      <c r="NG10" s="105">
        <v>26004972.449999999</v>
      </c>
      <c r="NH10" s="105">
        <v>34085630.880000003</v>
      </c>
      <c r="NI10" s="105">
        <v>14058145.289999999</v>
      </c>
      <c r="NJ10" s="105">
        <v>799609.22</v>
      </c>
      <c r="NK10" s="105">
        <v>1235327.98</v>
      </c>
      <c r="NL10" s="105">
        <v>5334462.91</v>
      </c>
      <c r="NM10" s="105">
        <v>4262723.1000000006</v>
      </c>
      <c r="NN10" s="105">
        <v>28653872.72000001</v>
      </c>
      <c r="NO10" s="105">
        <v>2408842.31</v>
      </c>
      <c r="NP10" s="105">
        <v>1440441.73</v>
      </c>
      <c r="NQ10" s="105">
        <v>1389444.6</v>
      </c>
      <c r="NR10" s="105">
        <v>749978.11999999988</v>
      </c>
      <c r="NS10" s="105">
        <v>558927.94000000006</v>
      </c>
      <c r="NT10" s="105">
        <v>2090222.5899999999</v>
      </c>
      <c r="NU10" s="105">
        <v>170740524.03</v>
      </c>
      <c r="NV10" s="105">
        <v>76432880.909999996</v>
      </c>
      <c r="NW10" s="105">
        <v>5828061.0499999998</v>
      </c>
      <c r="NX10" s="105">
        <v>1977958.3699999999</v>
      </c>
      <c r="NY10" s="105">
        <v>3447284.11</v>
      </c>
      <c r="NZ10" s="105">
        <v>11330197.460000001</v>
      </c>
      <c r="OA10" s="105">
        <v>2643559.1100000003</v>
      </c>
      <c r="OB10" s="105">
        <v>238045027.32000002</v>
      </c>
      <c r="OC10" s="105">
        <v>24502374.93</v>
      </c>
      <c r="OD10" s="105">
        <v>2879635.2</v>
      </c>
      <c r="OE10" s="105">
        <v>17856642.460000001</v>
      </c>
      <c r="OF10" s="105">
        <v>5892983.4299999997</v>
      </c>
      <c r="OG10" s="105">
        <v>5404933.4899999993</v>
      </c>
      <c r="OH10" s="105">
        <v>14760504.889999999</v>
      </c>
      <c r="OI10" s="105">
        <v>819262.80999999982</v>
      </c>
      <c r="OJ10" s="105">
        <v>4563659.49</v>
      </c>
      <c r="OK10" s="105">
        <v>55306736.830000006</v>
      </c>
      <c r="OL10" s="105">
        <v>19137219.41</v>
      </c>
      <c r="OM10" s="105">
        <v>41471819.580000006</v>
      </c>
      <c r="ON10" s="105">
        <v>1859713.9100000001</v>
      </c>
      <c r="OO10" s="105">
        <v>825223.10000000009</v>
      </c>
      <c r="OP10" s="105">
        <v>119330.73</v>
      </c>
      <c r="OQ10" s="105">
        <v>58136519.359999999</v>
      </c>
      <c r="OR10" s="105">
        <v>1098908.67</v>
      </c>
      <c r="OS10" s="105">
        <v>1314209.17</v>
      </c>
      <c r="OT10" s="105">
        <v>3300132.75</v>
      </c>
      <c r="OU10" s="105">
        <v>2650432.2999999998</v>
      </c>
      <c r="OV10" s="105">
        <v>9233954.6899999976</v>
      </c>
      <c r="OW10" s="105">
        <v>1395320.22</v>
      </c>
      <c r="OX10" s="105">
        <v>1161976.45</v>
      </c>
      <c r="OY10" s="105">
        <v>490109.20999999996</v>
      </c>
      <c r="OZ10" s="105">
        <v>18291017.909999996</v>
      </c>
      <c r="PA10" s="105">
        <v>1220268.9700000002</v>
      </c>
      <c r="PB10" s="105">
        <v>5781290.9500000002</v>
      </c>
      <c r="PC10" s="105">
        <v>496654.25</v>
      </c>
      <c r="PD10" s="105">
        <v>4595530.4399999995</v>
      </c>
      <c r="PE10" s="105">
        <v>4426491.9600000009</v>
      </c>
      <c r="PF10" s="105">
        <v>968541.89999999991</v>
      </c>
      <c r="PG10" s="105">
        <v>1283278.97</v>
      </c>
      <c r="PH10" s="105">
        <v>1445536.01</v>
      </c>
      <c r="PI10" s="105">
        <v>1286893.3</v>
      </c>
      <c r="PJ10" s="105">
        <v>2758445.25</v>
      </c>
      <c r="PK10" s="105">
        <v>3690223.37</v>
      </c>
      <c r="PL10" s="105">
        <v>995728.96</v>
      </c>
      <c r="PM10" s="105">
        <v>7007801.2000000002</v>
      </c>
      <c r="PN10" s="105">
        <v>656098.9</v>
      </c>
      <c r="PO10" s="105">
        <v>283702</v>
      </c>
      <c r="PP10" s="105">
        <v>350232.08</v>
      </c>
      <c r="PQ10" s="105">
        <v>390395</v>
      </c>
      <c r="PR10" s="105">
        <v>256132693.09999993</v>
      </c>
      <c r="PS10" s="105">
        <v>5424969.2699999996</v>
      </c>
      <c r="PT10" s="105">
        <v>2921293.73</v>
      </c>
      <c r="PU10" s="105">
        <v>2930907.44</v>
      </c>
      <c r="PV10" s="105">
        <v>26836800.850000005</v>
      </c>
      <c r="PW10" s="105">
        <v>943076.4800000001</v>
      </c>
      <c r="PX10" s="105">
        <v>14613295.07</v>
      </c>
      <c r="PY10" s="105">
        <v>2670644.1999999997</v>
      </c>
      <c r="PZ10" s="105">
        <v>16382013.710000003</v>
      </c>
      <c r="QA10" s="105">
        <v>809131.81</v>
      </c>
      <c r="QB10" s="105">
        <v>8427930.0999999978</v>
      </c>
      <c r="QC10" s="105">
        <v>1042327.2300000001</v>
      </c>
      <c r="QD10" s="105">
        <v>3252721.42</v>
      </c>
      <c r="QE10" s="105">
        <v>1708418.1600000001</v>
      </c>
      <c r="QF10" s="105">
        <v>1922452.1600000001</v>
      </c>
      <c r="QG10" s="105">
        <v>5174821.6300000008</v>
      </c>
      <c r="QH10" s="105">
        <v>3017520</v>
      </c>
      <c r="QI10" s="105">
        <v>2465187.9299999997</v>
      </c>
      <c r="QJ10" s="105">
        <v>498211.64</v>
      </c>
      <c r="QK10" s="105">
        <v>3848074.02</v>
      </c>
      <c r="QL10" s="105">
        <v>11960277.430000003</v>
      </c>
      <c r="QM10" s="105">
        <v>2526183.73</v>
      </c>
      <c r="QN10" s="105">
        <v>233844</v>
      </c>
      <c r="QO10" s="105">
        <v>245268.9</v>
      </c>
      <c r="QP10" s="105">
        <v>266325</v>
      </c>
      <c r="QQ10" s="105">
        <v>2753</v>
      </c>
      <c r="QR10" s="105">
        <v>89232900.590000004</v>
      </c>
      <c r="QS10" s="105">
        <v>1089583</v>
      </c>
      <c r="QT10" s="105">
        <v>7478693.5</v>
      </c>
      <c r="QU10" s="105">
        <v>2134932.13</v>
      </c>
      <c r="QV10" s="105">
        <v>2733570.99</v>
      </c>
      <c r="QW10" s="105">
        <v>3474115.01</v>
      </c>
      <c r="QX10" s="105">
        <v>1686257.84</v>
      </c>
      <c r="QY10" s="105">
        <v>1938458.3200000003</v>
      </c>
      <c r="QZ10" s="105">
        <v>3856170.74</v>
      </c>
      <c r="RA10" s="105">
        <v>661223.69999999995</v>
      </c>
      <c r="RB10" s="105">
        <v>626808.63</v>
      </c>
      <c r="RC10" s="105">
        <v>691734.41</v>
      </c>
      <c r="RD10" s="105">
        <v>613845.1</v>
      </c>
      <c r="RE10" s="105">
        <v>106647445.69</v>
      </c>
      <c r="RF10" s="105">
        <v>3457417.31</v>
      </c>
      <c r="RG10" s="105">
        <v>605149.57999999996</v>
      </c>
      <c r="RH10" s="105">
        <v>3114170.77</v>
      </c>
      <c r="RI10" s="105">
        <v>867185.09</v>
      </c>
      <c r="RJ10" s="105">
        <v>2070179.79</v>
      </c>
      <c r="RK10" s="105">
        <v>8656471.1099999994</v>
      </c>
      <c r="RL10" s="105">
        <v>1025592.0799999998</v>
      </c>
      <c r="RM10" s="105">
        <v>1424535.4199999997</v>
      </c>
      <c r="RN10" s="105">
        <v>2257825.7400000002</v>
      </c>
      <c r="RO10" s="105">
        <v>3708029.04</v>
      </c>
      <c r="RP10" s="105">
        <v>552656.29999999993</v>
      </c>
      <c r="RQ10" s="105">
        <v>332894.07</v>
      </c>
      <c r="RR10" s="105">
        <v>2217857.2200000002</v>
      </c>
      <c r="RS10" s="105">
        <v>867894.5</v>
      </c>
      <c r="RT10" s="105">
        <v>916400.18</v>
      </c>
      <c r="RU10" s="105">
        <v>2102478.56</v>
      </c>
      <c r="RV10" s="105">
        <v>328122.81999999995</v>
      </c>
      <c r="RW10" s="105">
        <v>329956.21999999997</v>
      </c>
      <c r="RX10" s="105">
        <v>142212</v>
      </c>
      <c r="RY10" s="105">
        <v>43602209.230000004</v>
      </c>
      <c r="RZ10" s="105">
        <v>2320432</v>
      </c>
      <c r="SA10" s="105">
        <v>1006862.7000000001</v>
      </c>
      <c r="SB10" s="105">
        <v>711051.98</v>
      </c>
      <c r="SC10" s="105">
        <v>783480.16</v>
      </c>
      <c r="SD10" s="105">
        <v>1873075.8900000001</v>
      </c>
      <c r="SE10" s="105">
        <v>1514845.8800000001</v>
      </c>
      <c r="SF10" s="105">
        <v>1297839.95</v>
      </c>
      <c r="SG10" s="105">
        <v>700041.00999999989</v>
      </c>
      <c r="SH10" s="105">
        <v>665606.56999999983</v>
      </c>
      <c r="SI10" s="105">
        <v>5774331.959999999</v>
      </c>
      <c r="SJ10" s="105">
        <v>536156.82000000007</v>
      </c>
      <c r="SK10" s="105">
        <v>22594176.789999999</v>
      </c>
      <c r="SL10" s="105">
        <v>830390.60000000009</v>
      </c>
      <c r="SM10" s="105">
        <v>1564044.4100000001</v>
      </c>
      <c r="SN10" s="105">
        <v>945542.01000000013</v>
      </c>
      <c r="SO10" s="105">
        <v>1031243.77</v>
      </c>
      <c r="SP10" s="105">
        <v>1233270.06</v>
      </c>
      <c r="SQ10" s="105">
        <v>1001000.44</v>
      </c>
      <c r="SR10" s="105">
        <v>492918.95000000007</v>
      </c>
      <c r="SS10" s="105">
        <v>26968045.830000006</v>
      </c>
      <c r="ST10" s="105">
        <v>498228.1</v>
      </c>
      <c r="SU10" s="105">
        <v>1072187.42</v>
      </c>
      <c r="SV10" s="105">
        <v>664426.24999999988</v>
      </c>
      <c r="SW10" s="105">
        <v>346508.23</v>
      </c>
      <c r="SX10" s="105">
        <v>878141.82</v>
      </c>
      <c r="SY10" s="105">
        <v>399666.41000000003</v>
      </c>
      <c r="SZ10" s="105">
        <v>2621464.3600000003</v>
      </c>
      <c r="TA10" s="105">
        <v>799287.05999999994</v>
      </c>
      <c r="TB10" s="105">
        <v>468973.01</v>
      </c>
      <c r="TC10" s="105">
        <v>662577.77</v>
      </c>
      <c r="TD10" s="105">
        <v>2101680.4</v>
      </c>
      <c r="TE10" s="105">
        <v>634517.04</v>
      </c>
      <c r="TF10" s="105">
        <v>676620.4</v>
      </c>
      <c r="TG10" s="105">
        <v>101650903.79000001</v>
      </c>
      <c r="TH10" s="105">
        <v>844681.41000000015</v>
      </c>
      <c r="TI10" s="105">
        <v>1010708</v>
      </c>
      <c r="TJ10" s="105">
        <v>3585673.5999999996</v>
      </c>
      <c r="TK10" s="105">
        <v>3391558.6100000003</v>
      </c>
      <c r="TL10" s="105">
        <v>816171.99</v>
      </c>
      <c r="TM10" s="105">
        <v>268137.93</v>
      </c>
      <c r="TN10" s="105">
        <v>8796630.1799999997</v>
      </c>
      <c r="TO10" s="105">
        <v>800940.69</v>
      </c>
      <c r="TP10" s="105">
        <v>1920629.8099999996</v>
      </c>
      <c r="TQ10" s="105">
        <v>1996605.9100000001</v>
      </c>
      <c r="TR10" s="105">
        <v>975086.41000000015</v>
      </c>
      <c r="TS10" s="105">
        <v>854940.48</v>
      </c>
      <c r="TT10" s="105">
        <v>1369549.6</v>
      </c>
      <c r="TU10" s="105">
        <v>733667.33000000007</v>
      </c>
      <c r="TV10" s="105">
        <v>684858.27999999991</v>
      </c>
      <c r="TW10" s="105">
        <v>14236494.02</v>
      </c>
      <c r="TX10" s="105">
        <v>1029471.8099999999</v>
      </c>
      <c r="TY10" s="105">
        <v>60282672.149999999</v>
      </c>
      <c r="TZ10" s="105">
        <v>2400455.6200000006</v>
      </c>
      <c r="UA10" s="105">
        <v>1116544.8500000001</v>
      </c>
      <c r="UB10" s="105">
        <v>483657.27999999997</v>
      </c>
      <c r="UC10" s="105">
        <v>19873003.269999996</v>
      </c>
      <c r="UD10" s="105">
        <v>737577.68</v>
      </c>
      <c r="UE10" s="105">
        <v>269640.57</v>
      </c>
      <c r="UF10" s="105">
        <v>422680</v>
      </c>
      <c r="UG10" s="105">
        <v>275688</v>
      </c>
      <c r="UH10" s="105">
        <v>24469195.260000002</v>
      </c>
      <c r="UI10" s="105">
        <v>1882150.11</v>
      </c>
      <c r="UJ10" s="105">
        <v>2224233.9299999997</v>
      </c>
      <c r="UK10" s="105">
        <v>2520745.85</v>
      </c>
      <c r="UL10" s="105">
        <v>639379.93999999994</v>
      </c>
      <c r="UM10" s="105">
        <v>696524.35</v>
      </c>
      <c r="UN10" s="105">
        <v>157091710.12999997</v>
      </c>
      <c r="UO10" s="105">
        <v>2517759.66</v>
      </c>
      <c r="UP10" s="105">
        <v>1095417.74</v>
      </c>
      <c r="UQ10" s="105">
        <v>11444151.23</v>
      </c>
      <c r="UR10" s="105">
        <v>1291486.1499999999</v>
      </c>
      <c r="US10" s="105">
        <v>1148521.99</v>
      </c>
      <c r="UT10" s="105">
        <v>4176590.8999999994</v>
      </c>
      <c r="UU10" s="105">
        <v>816559.4</v>
      </c>
      <c r="UV10" s="105">
        <v>793386.93000000017</v>
      </c>
      <c r="UW10" s="105">
        <v>1019119.44</v>
      </c>
      <c r="UX10" s="105">
        <v>897869.67999999993</v>
      </c>
      <c r="UY10" s="105">
        <v>4266828.68</v>
      </c>
      <c r="UZ10" s="105">
        <v>1291350.9799999997</v>
      </c>
      <c r="VA10" s="105">
        <v>4404087.5399999991</v>
      </c>
      <c r="VB10" s="105">
        <v>401173.95999999996</v>
      </c>
      <c r="VC10" s="105">
        <v>772249.65999999992</v>
      </c>
      <c r="VD10" s="105">
        <v>433445.69000000006</v>
      </c>
      <c r="VE10" s="105">
        <v>961748.34</v>
      </c>
      <c r="VF10" s="105">
        <v>4552258.2299999995</v>
      </c>
      <c r="VG10" s="105">
        <v>384552.67</v>
      </c>
      <c r="VH10" s="105">
        <v>574813.65</v>
      </c>
      <c r="VI10" s="105">
        <v>796298</v>
      </c>
      <c r="VJ10" s="105">
        <v>82798956.969999999</v>
      </c>
      <c r="VK10" s="105">
        <v>1376070.94</v>
      </c>
      <c r="VL10" s="105">
        <v>2558437.89</v>
      </c>
      <c r="VM10" s="105">
        <v>3291229.64</v>
      </c>
      <c r="VN10" s="105">
        <v>3691070.7399999998</v>
      </c>
      <c r="VO10" s="105">
        <v>7395371.5600000005</v>
      </c>
      <c r="VP10" s="105">
        <v>4872581.55</v>
      </c>
      <c r="VQ10" s="105">
        <v>2819271.08</v>
      </c>
      <c r="VR10" s="105">
        <v>1355676</v>
      </c>
      <c r="VS10" s="105">
        <v>18826204.919999998</v>
      </c>
      <c r="VT10" s="105">
        <v>1798663.73</v>
      </c>
      <c r="VU10" s="105">
        <v>5952374.0600000005</v>
      </c>
      <c r="VV10" s="105">
        <v>2381524.4500000002</v>
      </c>
      <c r="VW10" s="105">
        <v>849431.73</v>
      </c>
      <c r="VX10" s="105">
        <v>1696100.25</v>
      </c>
      <c r="VY10" s="105">
        <v>337610713.45999998</v>
      </c>
      <c r="VZ10" s="105">
        <v>6927213.8300000001</v>
      </c>
      <c r="WA10" s="105">
        <v>3139320.6399999997</v>
      </c>
      <c r="WB10" s="105">
        <v>1182048</v>
      </c>
      <c r="WC10" s="105">
        <v>932853.61</v>
      </c>
      <c r="WD10" s="105">
        <v>3412484.1700000004</v>
      </c>
      <c r="WE10" s="105">
        <v>15955348.060000001</v>
      </c>
      <c r="WF10" s="105">
        <v>5973903.1799999997</v>
      </c>
      <c r="WG10" s="105">
        <v>5482758.3900000006</v>
      </c>
      <c r="WH10" s="105">
        <v>6797002.0099999988</v>
      </c>
      <c r="WI10" s="105">
        <v>2629261.2999999998</v>
      </c>
      <c r="WJ10" s="105">
        <v>6621352.1500000013</v>
      </c>
      <c r="WK10" s="105">
        <v>2464422.5100000002</v>
      </c>
      <c r="WL10" s="105">
        <v>6679461.9300000016</v>
      </c>
      <c r="WM10" s="105">
        <v>18296220.289999999</v>
      </c>
      <c r="WN10" s="105">
        <v>3867420.33</v>
      </c>
      <c r="WO10" s="105">
        <v>4417470.5999999996</v>
      </c>
      <c r="WP10" s="105">
        <v>16314169.160000002</v>
      </c>
      <c r="WQ10" s="105">
        <v>3574629.4000000004</v>
      </c>
      <c r="WR10" s="105">
        <v>10073621.729999999</v>
      </c>
      <c r="WS10" s="105">
        <v>67140858.239999995</v>
      </c>
      <c r="WT10" s="105">
        <v>5314438.3800000008</v>
      </c>
      <c r="WU10" s="105">
        <v>1572129</v>
      </c>
      <c r="WV10" s="105">
        <v>1666277</v>
      </c>
      <c r="WW10" s="105">
        <v>1623110.15</v>
      </c>
      <c r="WX10" s="105">
        <v>107439.88</v>
      </c>
      <c r="WY10" s="105">
        <v>879335.12000000011</v>
      </c>
      <c r="WZ10" s="105">
        <v>1593682.7</v>
      </c>
      <c r="XA10" s="105">
        <v>32258266.439999998</v>
      </c>
      <c r="XB10" s="105">
        <v>1575454.75</v>
      </c>
      <c r="XC10" s="105">
        <v>310650.44000000006</v>
      </c>
      <c r="XD10" s="105">
        <v>673486.70000000007</v>
      </c>
      <c r="XE10" s="105">
        <v>584413.57000000007</v>
      </c>
      <c r="XF10" s="105">
        <v>93178187.069999978</v>
      </c>
      <c r="XG10" s="105">
        <v>1760780</v>
      </c>
      <c r="XH10" s="105">
        <v>1324592.06</v>
      </c>
      <c r="XI10" s="105">
        <v>24344435.270000007</v>
      </c>
      <c r="XJ10" s="105">
        <v>1830228.69</v>
      </c>
      <c r="XK10" s="105">
        <v>1382373.8399999999</v>
      </c>
      <c r="XL10" s="105">
        <v>2663723.3100000005</v>
      </c>
      <c r="XM10" s="105">
        <v>1504447.5499999998</v>
      </c>
      <c r="XN10" s="105">
        <v>1785721.71</v>
      </c>
      <c r="XO10" s="105">
        <v>3062869.8800000004</v>
      </c>
      <c r="XP10" s="105">
        <v>2512282.16</v>
      </c>
      <c r="XQ10" s="105">
        <v>888575.08</v>
      </c>
      <c r="XR10" s="105">
        <v>716583.89</v>
      </c>
      <c r="XS10" s="105">
        <v>2049937.23</v>
      </c>
      <c r="XT10" s="105">
        <v>620654.33000000007</v>
      </c>
      <c r="XU10" s="105">
        <v>690316.84</v>
      </c>
      <c r="XV10" s="105">
        <v>713095.83000000007</v>
      </c>
      <c r="XW10" s="105">
        <v>1041029.7799999998</v>
      </c>
      <c r="XX10" s="105">
        <v>778788.16999999993</v>
      </c>
      <c r="XY10" s="105">
        <v>939221.83000000007</v>
      </c>
      <c r="XZ10" s="105">
        <v>938911.70000000007</v>
      </c>
      <c r="YA10" s="105">
        <v>1216786.73</v>
      </c>
      <c r="YB10" s="105">
        <v>1161164.2999999996</v>
      </c>
      <c r="YC10" s="105">
        <v>91622758.909999996</v>
      </c>
      <c r="YD10" s="105">
        <v>1155416.51</v>
      </c>
      <c r="YE10" s="105">
        <v>7330862.29</v>
      </c>
      <c r="YF10" s="105">
        <v>1700304.2499999998</v>
      </c>
      <c r="YG10" s="105">
        <v>14432378.090000002</v>
      </c>
      <c r="YH10" s="105">
        <v>1461445.4</v>
      </c>
      <c r="YI10" s="105">
        <v>6155767.6000000006</v>
      </c>
      <c r="YJ10" s="105">
        <v>1193964.18</v>
      </c>
      <c r="YK10" s="105">
        <v>7343234.3100000005</v>
      </c>
      <c r="YL10" s="105">
        <v>5510817.8300000001</v>
      </c>
      <c r="YM10" s="105">
        <v>2438932.6200000006</v>
      </c>
      <c r="YN10" s="105">
        <v>1478974.59</v>
      </c>
      <c r="YO10" s="105">
        <v>906183.37</v>
      </c>
      <c r="YP10" s="105">
        <v>1044113.1299999999</v>
      </c>
      <c r="YQ10" s="105">
        <v>590095.05999999994</v>
      </c>
      <c r="YR10" s="105">
        <v>830863</v>
      </c>
      <c r="YS10" s="105">
        <v>604378.0199999999</v>
      </c>
      <c r="YT10" s="105">
        <v>35820633.910000011</v>
      </c>
      <c r="YU10" s="105">
        <v>926779.94000000006</v>
      </c>
      <c r="YV10" s="105">
        <v>1158048.52</v>
      </c>
      <c r="YW10" s="105">
        <v>1050776.75</v>
      </c>
      <c r="YX10" s="105">
        <v>2639195</v>
      </c>
      <c r="YY10" s="105">
        <v>1193546.4800000002</v>
      </c>
      <c r="YZ10" s="105">
        <v>850649.37</v>
      </c>
      <c r="ZA10" s="105">
        <v>44709429.269999996</v>
      </c>
      <c r="ZB10" s="105">
        <v>2648666.06</v>
      </c>
      <c r="ZC10" s="105">
        <v>1407242.02</v>
      </c>
      <c r="ZD10" s="105">
        <v>1175093.3</v>
      </c>
      <c r="ZE10" s="105">
        <v>581550.85</v>
      </c>
      <c r="ZF10" s="105">
        <v>1493848.6</v>
      </c>
      <c r="ZG10" s="105">
        <v>423614.87</v>
      </c>
      <c r="ZH10" s="105">
        <v>534963.37999999989</v>
      </c>
      <c r="ZI10" s="105">
        <v>5826234.0399999991</v>
      </c>
      <c r="ZJ10" s="105">
        <v>105019744.36000001</v>
      </c>
      <c r="ZK10" s="105">
        <v>1619620.32</v>
      </c>
      <c r="ZL10" s="105">
        <v>3658483.9999999995</v>
      </c>
      <c r="ZM10" s="105">
        <v>9630010.9900000002</v>
      </c>
      <c r="ZN10" s="105">
        <v>2651954.9300000006</v>
      </c>
      <c r="ZO10" s="105">
        <v>1442621.4500000002</v>
      </c>
      <c r="ZP10" s="105">
        <v>2206140.7000000002</v>
      </c>
      <c r="ZQ10" s="105">
        <v>3790157.9999999995</v>
      </c>
      <c r="ZR10" s="105">
        <v>5942773.1699999999</v>
      </c>
      <c r="ZS10" s="105">
        <v>4990574.88</v>
      </c>
      <c r="ZT10" s="105">
        <v>746027.4</v>
      </c>
      <c r="ZU10" s="105">
        <v>1171899.17</v>
      </c>
      <c r="ZV10" s="105">
        <v>1348174.25</v>
      </c>
      <c r="ZW10" s="105">
        <v>1962217.6300000001</v>
      </c>
      <c r="ZX10" s="105">
        <v>1056320.96</v>
      </c>
      <c r="ZY10" s="105">
        <v>711591.65</v>
      </c>
      <c r="ZZ10" s="105">
        <v>1752622.01</v>
      </c>
      <c r="AAA10" s="105">
        <v>1047884.3500000001</v>
      </c>
      <c r="AAB10" s="105">
        <v>924198.13</v>
      </c>
      <c r="AAC10" s="105">
        <v>1525705.85</v>
      </c>
      <c r="AAD10" s="105">
        <v>710765.2</v>
      </c>
      <c r="AAE10" s="105">
        <v>571803.5</v>
      </c>
      <c r="AAF10" s="105">
        <v>18662879.879999999</v>
      </c>
      <c r="AAG10" s="105">
        <v>863127.27</v>
      </c>
      <c r="AAH10" s="105">
        <v>2017005.2599999998</v>
      </c>
      <c r="AAI10" s="105">
        <v>1390993.4700000002</v>
      </c>
      <c r="AAJ10" s="105">
        <v>932195.91</v>
      </c>
      <c r="AAK10" s="105">
        <v>1689385.24</v>
      </c>
      <c r="AAL10" s="105">
        <v>1215594.82</v>
      </c>
      <c r="AAM10" s="105">
        <v>164420233.69</v>
      </c>
      <c r="AAN10" s="105">
        <v>1043144.9199999999</v>
      </c>
      <c r="AAO10" s="105">
        <v>1061505</v>
      </c>
      <c r="AAP10" s="105">
        <v>1585745.5999999999</v>
      </c>
      <c r="AAQ10" s="105">
        <v>1267616.93</v>
      </c>
      <c r="AAR10" s="105">
        <v>1151560.7</v>
      </c>
      <c r="AAS10" s="105">
        <v>2620152.61</v>
      </c>
      <c r="AAT10" s="105">
        <v>658453.74</v>
      </c>
      <c r="AAU10" s="105">
        <v>3825248.6500000008</v>
      </c>
      <c r="AAV10" s="105">
        <v>1122390.27</v>
      </c>
      <c r="AAW10" s="105">
        <v>1475009.7700000003</v>
      </c>
      <c r="AAX10" s="105">
        <v>12735872.609999999</v>
      </c>
      <c r="AAY10" s="105">
        <v>3173169.0399999996</v>
      </c>
      <c r="AAZ10" s="105">
        <v>1107584.71</v>
      </c>
      <c r="ABA10" s="105">
        <v>710389.16999999993</v>
      </c>
      <c r="ABB10" s="105">
        <v>2228340.6300000004</v>
      </c>
      <c r="ABC10" s="105">
        <v>613945.46</v>
      </c>
      <c r="ABD10" s="105">
        <v>1594242.34</v>
      </c>
      <c r="ABE10" s="105">
        <v>560977.51</v>
      </c>
      <c r="ABF10" s="105">
        <v>12245170.270000001</v>
      </c>
      <c r="ABG10" s="105">
        <v>9739468.0899999999</v>
      </c>
      <c r="ABH10" s="105">
        <v>556970.11</v>
      </c>
      <c r="ABI10" s="105">
        <v>815467.91999999993</v>
      </c>
      <c r="ABJ10" s="105">
        <v>995086.05</v>
      </c>
      <c r="ABK10" s="105">
        <v>445939.26</v>
      </c>
      <c r="ABL10" s="105">
        <v>734724.53</v>
      </c>
      <c r="ABM10" s="105">
        <v>66188330.68</v>
      </c>
      <c r="ABN10" s="105">
        <v>2724656.6799999997</v>
      </c>
      <c r="ABO10" s="105">
        <v>2045396.7400000005</v>
      </c>
      <c r="ABP10" s="105">
        <v>2818459.81</v>
      </c>
      <c r="ABQ10" s="105">
        <v>2367021.7199999997</v>
      </c>
      <c r="ABR10" s="105">
        <v>3289228.52</v>
      </c>
      <c r="ABS10" s="105">
        <v>1029634.68</v>
      </c>
      <c r="ABT10" s="105">
        <v>2035765.7199999997</v>
      </c>
      <c r="ABU10" s="105">
        <v>1436488.78</v>
      </c>
      <c r="ABV10" s="105">
        <v>20264987.389999989</v>
      </c>
      <c r="ABW10" s="105">
        <v>2375548.96</v>
      </c>
      <c r="ABX10" s="105">
        <v>2902507.91</v>
      </c>
      <c r="ABY10" s="105">
        <v>1628483.27</v>
      </c>
      <c r="ABZ10" s="105">
        <v>762023.36999999988</v>
      </c>
      <c r="ACA10" s="105">
        <v>3100523.58</v>
      </c>
      <c r="ACB10" s="105">
        <v>1180433.5</v>
      </c>
      <c r="ACC10" s="105">
        <v>1643901.3299999998</v>
      </c>
      <c r="ACD10" s="105">
        <v>499599.75</v>
      </c>
      <c r="ACE10" s="105">
        <v>2112914.87</v>
      </c>
      <c r="ACF10" s="105">
        <v>594904</v>
      </c>
      <c r="ACG10" s="105">
        <v>121866649.77</v>
      </c>
      <c r="ACH10" s="105">
        <v>156996.35000000003</v>
      </c>
      <c r="ACI10" s="105">
        <v>1719779.6</v>
      </c>
      <c r="ACJ10" s="105">
        <v>1702862.5699999998</v>
      </c>
      <c r="ACK10" s="105">
        <v>29581.560000000012</v>
      </c>
      <c r="ACL10" s="105">
        <v>1337214.6099999999</v>
      </c>
      <c r="ACM10" s="105">
        <v>1379984.91</v>
      </c>
      <c r="ACN10" s="105">
        <v>12092455.869999999</v>
      </c>
      <c r="ACO10" s="105">
        <v>22961070.789999999</v>
      </c>
      <c r="ACP10" s="105">
        <v>1507289.3900000001</v>
      </c>
      <c r="ACQ10" s="105">
        <v>1938941.45</v>
      </c>
      <c r="ACR10" s="105">
        <v>2556043.29</v>
      </c>
      <c r="ACS10" s="105">
        <v>2729274</v>
      </c>
      <c r="ACT10" s="105">
        <v>14696840.289999999</v>
      </c>
      <c r="ACU10" s="105">
        <v>1183276.18</v>
      </c>
      <c r="ACV10" s="105">
        <v>1723068.29</v>
      </c>
      <c r="ACW10" s="105">
        <v>591283.1399999999</v>
      </c>
      <c r="ACX10" s="105">
        <v>1046174.4799999999</v>
      </c>
      <c r="ACY10" s="105">
        <v>428493.08</v>
      </c>
      <c r="ACZ10" s="105">
        <v>372346.93</v>
      </c>
      <c r="ADA10" s="105">
        <v>84156.57</v>
      </c>
      <c r="ADB10" s="105">
        <v>110047</v>
      </c>
      <c r="ADC10" s="105">
        <v>293198.8</v>
      </c>
      <c r="ADD10" s="105">
        <v>30557362.289999999</v>
      </c>
      <c r="ADE10" s="105">
        <v>19849778.600000009</v>
      </c>
      <c r="ADF10" s="105">
        <v>738216.87</v>
      </c>
      <c r="ADG10" s="105">
        <v>490288.59000000008</v>
      </c>
      <c r="ADH10" s="105">
        <v>2579205.0300000003</v>
      </c>
      <c r="ADI10" s="105">
        <v>1080280</v>
      </c>
      <c r="ADJ10" s="105">
        <v>1898219.1500000001</v>
      </c>
      <c r="ADK10" s="105">
        <v>683610.05</v>
      </c>
      <c r="ADL10" s="105">
        <v>1845442.3299999998</v>
      </c>
      <c r="ADM10" s="105">
        <v>342976904.33000004</v>
      </c>
      <c r="ADN10" s="105">
        <v>23739672.310000002</v>
      </c>
      <c r="ADO10" s="105">
        <v>15206309.159999998</v>
      </c>
      <c r="ADP10" s="105">
        <v>40761646</v>
      </c>
      <c r="ADQ10" s="105">
        <v>250506.29</v>
      </c>
      <c r="ADR10" s="105">
        <v>675695.98</v>
      </c>
      <c r="ADS10" s="105">
        <v>715853.45</v>
      </c>
      <c r="ADT10" s="105">
        <v>576749.54</v>
      </c>
      <c r="ADU10" s="105">
        <v>118132065.20000003</v>
      </c>
      <c r="ADV10" s="105">
        <v>67279934.519999981</v>
      </c>
      <c r="ADW10" s="105">
        <v>10981408.700000001</v>
      </c>
      <c r="ADX10" s="105">
        <v>1761009.25</v>
      </c>
      <c r="ADY10" s="105">
        <v>2905987.98</v>
      </c>
      <c r="ADZ10" s="105">
        <v>2893174.3</v>
      </c>
      <c r="AEA10" s="105">
        <v>1760772.29</v>
      </c>
      <c r="AEB10" s="105">
        <v>1901650.2999999998</v>
      </c>
      <c r="AEC10" s="105">
        <v>2201309.04</v>
      </c>
      <c r="AED10" s="105">
        <v>1708245.6900000002</v>
      </c>
      <c r="AEE10" s="105">
        <v>2400618</v>
      </c>
      <c r="AEF10" s="105">
        <v>3603070.59</v>
      </c>
      <c r="AEG10" s="105">
        <v>1573811.55</v>
      </c>
      <c r="AEH10" s="105">
        <v>1561918.3199999998</v>
      </c>
      <c r="AEI10" s="105">
        <v>2625475.2100000004</v>
      </c>
      <c r="AEJ10" s="105">
        <v>2989832.13</v>
      </c>
      <c r="AEK10" s="105">
        <v>1592030.01</v>
      </c>
      <c r="AEL10" s="105">
        <v>3284861.9999999991</v>
      </c>
      <c r="AEM10" s="105">
        <v>1431258.3</v>
      </c>
      <c r="AEN10" s="105">
        <v>8629898.6499999985</v>
      </c>
      <c r="AEO10" s="105">
        <v>108660030.78000002</v>
      </c>
      <c r="AEP10" s="105">
        <v>6915660.1499999994</v>
      </c>
      <c r="AEQ10" s="105">
        <v>4329972.76</v>
      </c>
      <c r="AER10" s="105">
        <v>2056383.1300000001</v>
      </c>
      <c r="AES10" s="105">
        <v>3568399.3</v>
      </c>
      <c r="AET10" s="105">
        <v>9067590.8999999985</v>
      </c>
      <c r="AEU10" s="105">
        <v>1280322.1400000001</v>
      </c>
      <c r="AEV10" s="105">
        <v>3202958.6</v>
      </c>
      <c r="AEW10" s="105">
        <v>1682371.12</v>
      </c>
      <c r="AEX10" s="105">
        <v>789439.72</v>
      </c>
      <c r="AEY10" s="105">
        <v>39085040.859999999</v>
      </c>
      <c r="AEZ10" s="105">
        <v>16541543.000000002</v>
      </c>
      <c r="AFA10" s="105">
        <v>1312836.75</v>
      </c>
      <c r="AFB10" s="105">
        <v>891344.63</v>
      </c>
      <c r="AFC10" s="105">
        <v>979785.71000000008</v>
      </c>
      <c r="AFD10" s="105">
        <v>1100707.43</v>
      </c>
      <c r="AFE10" s="105">
        <v>455938.14999999997</v>
      </c>
      <c r="AFF10" s="105">
        <v>495393.96</v>
      </c>
      <c r="AFG10" s="105">
        <v>505691.47</v>
      </c>
      <c r="AFH10" s="105">
        <v>549079.06000000006</v>
      </c>
      <c r="AFI10" s="105">
        <v>281943.82</v>
      </c>
      <c r="AFJ10" s="105">
        <v>281701.68000000005</v>
      </c>
      <c r="AFK10" s="105">
        <v>723353.82</v>
      </c>
      <c r="AFL10" s="105">
        <v>32642706.340000004</v>
      </c>
      <c r="AFM10" s="105">
        <v>917252.21</v>
      </c>
      <c r="AFN10" s="105">
        <v>2302447.8199999998</v>
      </c>
      <c r="AFO10" s="105">
        <v>843473.99</v>
      </c>
      <c r="AFP10" s="105">
        <v>492295.21000000008</v>
      </c>
      <c r="AFQ10" s="105">
        <v>415204.15</v>
      </c>
      <c r="AFR10" s="105">
        <v>215178.38</v>
      </c>
      <c r="AFS10" s="105">
        <v>1484654.52</v>
      </c>
      <c r="AFT10" s="105">
        <v>1079901.4099999999</v>
      </c>
      <c r="AFU10" s="105">
        <v>445712.36</v>
      </c>
      <c r="AFV10" s="105">
        <v>925897.72000000009</v>
      </c>
      <c r="AFW10" s="105">
        <v>417403.32</v>
      </c>
      <c r="AFX10" s="105">
        <v>43017744.370000005</v>
      </c>
      <c r="AFY10" s="105">
        <v>1519458.94</v>
      </c>
      <c r="AFZ10" s="105">
        <v>1046935.6700000002</v>
      </c>
      <c r="AGA10" s="105">
        <v>1336580.1299999999</v>
      </c>
      <c r="AGB10" s="105">
        <v>5314678.1500000013</v>
      </c>
      <c r="AGC10" s="105">
        <v>1090133.6000000001</v>
      </c>
      <c r="AGD10" s="105">
        <v>530235.82000000007</v>
      </c>
      <c r="AGE10" s="105">
        <v>1729039</v>
      </c>
      <c r="AGF10" s="105">
        <v>1244621.2</v>
      </c>
      <c r="AGG10" s="105">
        <v>1257884.3899999997</v>
      </c>
      <c r="AGH10" s="105">
        <v>673100.54</v>
      </c>
      <c r="AGI10" s="105">
        <v>56918913.670000009</v>
      </c>
      <c r="AGJ10" s="105">
        <v>8768216.5199999996</v>
      </c>
      <c r="AGK10" s="105">
        <v>717276.89</v>
      </c>
      <c r="AGL10" s="105">
        <v>497430.73</v>
      </c>
      <c r="AGM10" s="105">
        <v>1894320.98</v>
      </c>
      <c r="AGN10" s="105">
        <v>465025.47</v>
      </c>
      <c r="AGO10" s="105">
        <v>136004.99000000002</v>
      </c>
      <c r="AGP10" s="105">
        <v>359805.33999999997</v>
      </c>
      <c r="AGQ10" s="105">
        <v>240944001.46000001</v>
      </c>
      <c r="AGR10" s="105">
        <v>114482304.43000001</v>
      </c>
      <c r="AGS10" s="105">
        <v>2455316.4</v>
      </c>
      <c r="AGT10" s="105">
        <v>3921761.7800000003</v>
      </c>
      <c r="AGU10" s="105">
        <v>5672310.8800000008</v>
      </c>
      <c r="AGV10" s="105">
        <v>3874840.07</v>
      </c>
      <c r="AGW10" s="105">
        <v>939271.56</v>
      </c>
      <c r="AGX10" s="105">
        <v>3922212.9500000007</v>
      </c>
      <c r="AGY10" s="105">
        <v>591217.65</v>
      </c>
      <c r="AGZ10" s="105">
        <v>3939425.9000000004</v>
      </c>
      <c r="AHA10" s="105">
        <v>5157004.4400000004</v>
      </c>
      <c r="AHB10" s="105">
        <v>2986529.1300000004</v>
      </c>
      <c r="AHC10" s="105">
        <v>2576048.0499999998</v>
      </c>
      <c r="AHD10" s="105">
        <v>1516291.5699999998</v>
      </c>
      <c r="AHE10" s="105">
        <v>3127999.48</v>
      </c>
      <c r="AHF10" s="105">
        <v>3043800.9</v>
      </c>
      <c r="AHG10" s="105">
        <v>1532094.23</v>
      </c>
      <c r="AHH10" s="105">
        <v>21930239.179999996</v>
      </c>
      <c r="AHI10" s="105">
        <v>1124097.3799999999</v>
      </c>
      <c r="AHJ10" s="105">
        <v>897839.3</v>
      </c>
      <c r="AHK10" s="105">
        <v>1395538.3599999999</v>
      </c>
      <c r="AHL10" s="105">
        <v>2343188.66</v>
      </c>
      <c r="AHM10" s="105">
        <v>570690.29999999993</v>
      </c>
      <c r="AHN10" s="105">
        <v>556650.7300000001</v>
      </c>
    </row>
    <row r="11" spans="1:899" ht="21" x14ac:dyDescent="0.4">
      <c r="A11" s="121" t="s">
        <v>10</v>
      </c>
      <c r="B11" s="6" t="s">
        <v>11</v>
      </c>
      <c r="C11" s="105">
        <v>27015763.82</v>
      </c>
      <c r="D11" s="105">
        <v>498176.19</v>
      </c>
      <c r="E11" s="105">
        <v>613380.79</v>
      </c>
      <c r="F11" s="105">
        <v>116581.79999999999</v>
      </c>
      <c r="G11" s="105">
        <v>1559369.75</v>
      </c>
      <c r="H11" s="105">
        <v>2003585.0499999998</v>
      </c>
      <c r="I11" s="105">
        <v>4583238.96</v>
      </c>
      <c r="J11" s="105">
        <v>2478938.6100000003</v>
      </c>
      <c r="K11" s="105">
        <v>853734.51</v>
      </c>
      <c r="L11" s="105">
        <v>292534.5</v>
      </c>
      <c r="M11" s="105">
        <v>878649.04999999993</v>
      </c>
      <c r="N11" s="105">
        <v>162914.53999999998</v>
      </c>
      <c r="O11" s="105">
        <v>569957.41999999993</v>
      </c>
      <c r="P11" s="105">
        <v>366829.36</v>
      </c>
      <c r="Q11" s="105">
        <v>103418</v>
      </c>
      <c r="R11" s="105">
        <v>155778</v>
      </c>
      <c r="S11" s="105">
        <v>1210000.9900000002</v>
      </c>
      <c r="T11" s="105">
        <v>126303.93</v>
      </c>
      <c r="U11" s="105">
        <v>52974113</v>
      </c>
      <c r="V11" s="105">
        <v>3717254.38</v>
      </c>
      <c r="W11" s="105">
        <v>809293.2300000001</v>
      </c>
      <c r="X11" s="105">
        <v>6338042.5999999996</v>
      </c>
      <c r="Y11" s="105">
        <v>5630332.5300000003</v>
      </c>
      <c r="Z11" s="105">
        <v>5155669</v>
      </c>
      <c r="AA11" s="105">
        <v>825741</v>
      </c>
      <c r="AB11" s="105">
        <v>28002815.969999999</v>
      </c>
      <c r="AC11" s="105">
        <v>5195889.99</v>
      </c>
      <c r="AD11" s="105">
        <v>1485550</v>
      </c>
      <c r="AE11" s="105">
        <v>3251474.41</v>
      </c>
      <c r="AF11" s="105">
        <v>7086457.5999999996</v>
      </c>
      <c r="AG11" s="105">
        <v>19080692.769999996</v>
      </c>
      <c r="AH11" s="105">
        <v>18988317.66</v>
      </c>
      <c r="AI11" s="105">
        <v>3224061</v>
      </c>
      <c r="AJ11" s="105">
        <v>88735</v>
      </c>
      <c r="AK11" s="105">
        <v>6134</v>
      </c>
      <c r="AL11" s="105">
        <v>9786439</v>
      </c>
      <c r="AM11" s="105">
        <v>293439.42</v>
      </c>
      <c r="AN11" s="105">
        <v>5186670.95</v>
      </c>
      <c r="AO11" s="105">
        <v>12120115.390000001</v>
      </c>
      <c r="AP11" s="105">
        <v>11845322.17</v>
      </c>
      <c r="AQ11" s="105">
        <v>6768886</v>
      </c>
      <c r="AR11" s="105">
        <v>471.5</v>
      </c>
      <c r="AS11" s="105">
        <v>1074393.92</v>
      </c>
      <c r="AT11" s="105">
        <v>26666</v>
      </c>
      <c r="AU11" s="105">
        <v>5942</v>
      </c>
      <c r="AV11" s="105">
        <v>42684</v>
      </c>
      <c r="AW11" s="105">
        <v>99033</v>
      </c>
      <c r="AX11" s="105">
        <v>95092.2</v>
      </c>
      <c r="AY11" s="105">
        <v>14390</v>
      </c>
      <c r="AZ11" s="105">
        <v>41399</v>
      </c>
      <c r="BA11" s="105">
        <v>23853</v>
      </c>
      <c r="BB11" s="105">
        <v>305</v>
      </c>
      <c r="BC11" s="105">
        <v>0</v>
      </c>
      <c r="BD11" s="105">
        <v>20557</v>
      </c>
      <c r="BE11" s="105">
        <v>161049</v>
      </c>
      <c r="BF11" s="105">
        <v>888</v>
      </c>
      <c r="BG11" s="105">
        <v>8966.7800000000007</v>
      </c>
      <c r="BH11" s="105">
        <v>1435532.5</v>
      </c>
      <c r="BI11" s="105">
        <v>398546.35</v>
      </c>
      <c r="BJ11" s="105">
        <v>78909.919999999998</v>
      </c>
      <c r="BK11" s="105">
        <v>23000</v>
      </c>
      <c r="BL11" s="105">
        <v>216895.78999999998</v>
      </c>
      <c r="BM11" s="105">
        <v>129703.94</v>
      </c>
      <c r="BN11" s="105">
        <v>67677.31</v>
      </c>
      <c r="BO11" s="105">
        <v>0</v>
      </c>
      <c r="BP11" s="105">
        <v>0</v>
      </c>
      <c r="BQ11" s="105">
        <v>511924</v>
      </c>
      <c r="BR11" s="105">
        <v>68300</v>
      </c>
      <c r="BS11" s="105">
        <v>69201</v>
      </c>
      <c r="BT11" s="105">
        <v>207335</v>
      </c>
      <c r="BU11" s="105">
        <v>1550</v>
      </c>
      <c r="BV11" s="105">
        <v>23919.45</v>
      </c>
      <c r="BW11" s="105">
        <v>2500</v>
      </c>
      <c r="BX11" s="105">
        <v>71679</v>
      </c>
      <c r="BY11" s="105">
        <v>1600837.5999999999</v>
      </c>
      <c r="BZ11" s="105">
        <v>562765</v>
      </c>
      <c r="CA11" s="105">
        <v>871649</v>
      </c>
      <c r="CB11" s="105">
        <v>102926</v>
      </c>
      <c r="CC11" s="105">
        <v>23638</v>
      </c>
      <c r="CD11" s="105">
        <v>1220</v>
      </c>
      <c r="CE11" s="105">
        <v>102253.75999999999</v>
      </c>
      <c r="CF11" s="105">
        <v>5943999.3199999994</v>
      </c>
      <c r="CG11" s="105">
        <v>149704</v>
      </c>
      <c r="CH11" s="105">
        <v>365922.5</v>
      </c>
      <c r="CI11" s="105">
        <v>37010.6</v>
      </c>
      <c r="CJ11" s="105">
        <v>20449.560000000001</v>
      </c>
      <c r="CK11" s="105">
        <v>76176</v>
      </c>
      <c r="CL11" s="105">
        <v>25452</v>
      </c>
      <c r="CM11" s="105">
        <v>201721</v>
      </c>
      <c r="CN11" s="105">
        <v>25450</v>
      </c>
      <c r="CO11" s="105">
        <v>129269</v>
      </c>
      <c r="CP11" s="105">
        <v>6865.25</v>
      </c>
      <c r="CQ11" s="105">
        <v>527736.93999999994</v>
      </c>
      <c r="CR11" s="105">
        <v>55518.91</v>
      </c>
      <c r="CS11" s="105">
        <v>6202406.3599999994</v>
      </c>
      <c r="CT11" s="105">
        <v>879088.82000000007</v>
      </c>
      <c r="CU11" s="105">
        <v>630123.76</v>
      </c>
      <c r="CV11" s="105">
        <v>297168.92</v>
      </c>
      <c r="CW11" s="105">
        <v>14816</v>
      </c>
      <c r="CX11" s="105">
        <v>8731089.9400000013</v>
      </c>
      <c r="CY11" s="105">
        <v>1931728.79</v>
      </c>
      <c r="CZ11" s="105">
        <v>357797.7</v>
      </c>
      <c r="DA11" s="105">
        <v>2646062.2799999998</v>
      </c>
      <c r="DB11" s="105">
        <v>72643015.820000008</v>
      </c>
      <c r="DC11" s="105">
        <v>620756.18999999994</v>
      </c>
      <c r="DD11" s="105">
        <v>251207.13</v>
      </c>
      <c r="DE11" s="105">
        <v>2688738.2</v>
      </c>
      <c r="DF11" s="105">
        <v>1673790.76</v>
      </c>
      <c r="DG11" s="105">
        <v>1567539.4000000006</v>
      </c>
      <c r="DH11" s="105">
        <v>3495911.56</v>
      </c>
      <c r="DI11" s="105">
        <v>432436.05</v>
      </c>
      <c r="DJ11" s="105">
        <v>4529272.5799999991</v>
      </c>
      <c r="DK11" s="105">
        <v>312687.19999999995</v>
      </c>
      <c r="DL11" s="105">
        <v>376264.2</v>
      </c>
      <c r="DM11" s="105">
        <v>126109</v>
      </c>
      <c r="DN11" s="105">
        <v>68578</v>
      </c>
      <c r="DO11" s="105">
        <v>325857.59999999998</v>
      </c>
      <c r="DP11" s="105">
        <v>936053.5</v>
      </c>
      <c r="DQ11" s="105">
        <v>170287</v>
      </c>
      <c r="DR11" s="105">
        <v>1263909.2</v>
      </c>
      <c r="DS11" s="105">
        <v>1050196.82</v>
      </c>
      <c r="DT11" s="105">
        <v>275564.18</v>
      </c>
      <c r="DU11" s="105">
        <v>228896.91</v>
      </c>
      <c r="DV11" s="105">
        <v>537425.23</v>
      </c>
      <c r="DW11" s="105">
        <v>199607</v>
      </c>
      <c r="DX11" s="105">
        <v>452138</v>
      </c>
      <c r="DY11" s="105">
        <v>2334463</v>
      </c>
      <c r="DZ11" s="105">
        <v>27198</v>
      </c>
      <c r="EA11" s="105">
        <v>5224</v>
      </c>
      <c r="EB11" s="105">
        <v>114114</v>
      </c>
      <c r="EC11" s="105">
        <v>70977.149999999994</v>
      </c>
      <c r="ED11" s="105">
        <v>357584.77</v>
      </c>
      <c r="EE11" s="105">
        <v>453209</v>
      </c>
      <c r="EF11" s="105">
        <v>44475</v>
      </c>
      <c r="EG11" s="105">
        <v>68152.3</v>
      </c>
      <c r="EH11" s="105">
        <v>138460.45000000001</v>
      </c>
      <c r="EI11" s="105">
        <v>193378.55</v>
      </c>
      <c r="EJ11" s="105">
        <v>94539</v>
      </c>
      <c r="EK11" s="105">
        <v>34745.79</v>
      </c>
      <c r="EL11" s="105">
        <v>53371</v>
      </c>
      <c r="EM11" s="105">
        <v>650583.14</v>
      </c>
      <c r="EN11" s="105">
        <v>7088</v>
      </c>
      <c r="EO11" s="105">
        <v>30052.5</v>
      </c>
      <c r="EP11" s="105">
        <v>0</v>
      </c>
      <c r="EQ11" s="105">
        <v>0</v>
      </c>
      <c r="ER11" s="105">
        <v>66016</v>
      </c>
      <c r="ES11" s="105">
        <v>13884</v>
      </c>
      <c r="ET11" s="105">
        <v>0</v>
      </c>
      <c r="EU11" s="105">
        <v>3402</v>
      </c>
      <c r="EV11" s="105">
        <v>4320279</v>
      </c>
      <c r="EW11" s="105">
        <v>132946</v>
      </c>
      <c r="EX11" s="105">
        <v>617979.53</v>
      </c>
      <c r="EY11" s="105">
        <v>130306.26999999999</v>
      </c>
      <c r="EZ11" s="105">
        <v>1656456.4</v>
      </c>
      <c r="FA11" s="105">
        <v>2032619</v>
      </c>
      <c r="FB11" s="105">
        <v>324033.32</v>
      </c>
      <c r="FC11" s="105">
        <v>359140.33</v>
      </c>
      <c r="FD11" s="105">
        <v>623789</v>
      </c>
      <c r="FE11" s="105">
        <v>159300.24</v>
      </c>
      <c r="FF11" s="105">
        <v>676302</v>
      </c>
      <c r="FG11" s="105">
        <v>148041</v>
      </c>
      <c r="FH11" s="105">
        <v>989498.25</v>
      </c>
      <c r="FI11" s="105">
        <v>339585</v>
      </c>
      <c r="FJ11" s="105">
        <v>100363</v>
      </c>
      <c r="FK11" s="105">
        <v>173850.5</v>
      </c>
      <c r="FL11" s="105">
        <v>155987</v>
      </c>
      <c r="FM11" s="105">
        <v>460282.28</v>
      </c>
      <c r="FN11" s="105">
        <v>18286.5</v>
      </c>
      <c r="FO11" s="105">
        <v>2168</v>
      </c>
      <c r="FP11" s="105">
        <v>20682817.09</v>
      </c>
      <c r="FQ11" s="105">
        <v>105314</v>
      </c>
      <c r="FR11" s="105">
        <v>136052.29999999999</v>
      </c>
      <c r="FS11" s="105">
        <v>252076.79999999999</v>
      </c>
      <c r="FT11" s="105">
        <v>459359</v>
      </c>
      <c r="FU11" s="105">
        <v>228663</v>
      </c>
      <c r="FV11" s="105">
        <v>371770</v>
      </c>
      <c r="FW11" s="105">
        <v>302251</v>
      </c>
      <c r="FX11" s="105">
        <v>97438</v>
      </c>
      <c r="FY11" s="105">
        <v>227782</v>
      </c>
      <c r="FZ11" s="105">
        <v>433479.67999999999</v>
      </c>
      <c r="GA11" s="105">
        <v>76500</v>
      </c>
      <c r="GB11" s="105">
        <v>62797</v>
      </c>
      <c r="GC11" s="105">
        <v>7599</v>
      </c>
      <c r="GD11" s="105">
        <v>2236045.2599999998</v>
      </c>
      <c r="GE11" s="105">
        <v>19513</v>
      </c>
      <c r="GF11" s="105">
        <v>104243</v>
      </c>
      <c r="GG11" s="105">
        <v>218710.2</v>
      </c>
      <c r="GH11" s="105">
        <v>75566</v>
      </c>
      <c r="GI11" s="105">
        <v>3114</v>
      </c>
      <c r="GJ11" s="105">
        <v>11000</v>
      </c>
      <c r="GK11" s="105">
        <v>282647</v>
      </c>
      <c r="GL11" s="105">
        <v>67827</v>
      </c>
      <c r="GM11" s="105">
        <v>0</v>
      </c>
      <c r="GN11" s="105">
        <v>0</v>
      </c>
      <c r="GO11" s="105">
        <v>0</v>
      </c>
      <c r="GP11" s="105">
        <v>1221418</v>
      </c>
      <c r="GQ11" s="105">
        <v>55238.79</v>
      </c>
      <c r="GR11" s="105">
        <v>27461</v>
      </c>
      <c r="GS11" s="105">
        <v>41718</v>
      </c>
      <c r="GT11" s="105">
        <v>5236</v>
      </c>
      <c r="GU11" s="105">
        <v>208339.84</v>
      </c>
      <c r="GV11" s="105">
        <v>22280</v>
      </c>
      <c r="GW11" s="105">
        <v>204944.25</v>
      </c>
      <c r="GX11" s="105">
        <v>3960876.42</v>
      </c>
      <c r="GY11" s="105">
        <v>6143</v>
      </c>
      <c r="GZ11" s="105">
        <v>1372837.78</v>
      </c>
      <c r="HA11" s="105">
        <v>4939060.5</v>
      </c>
      <c r="HB11" s="105">
        <v>46563729.25</v>
      </c>
      <c r="HC11" s="105">
        <v>6149921.5</v>
      </c>
      <c r="HD11" s="105">
        <v>9723313.7699999996</v>
      </c>
      <c r="HE11" s="105">
        <v>14625509.93</v>
      </c>
      <c r="HF11" s="105">
        <v>3698257.99</v>
      </c>
      <c r="HG11" s="105">
        <v>23811715.5</v>
      </c>
      <c r="HH11" s="105">
        <v>8111537.7000000002</v>
      </c>
      <c r="HI11" s="105">
        <v>19387595.960000001</v>
      </c>
      <c r="HJ11" s="105">
        <v>16797177.34</v>
      </c>
      <c r="HK11" s="105">
        <v>4028428.6100000003</v>
      </c>
      <c r="HL11" s="105">
        <v>3400165.56</v>
      </c>
      <c r="HM11" s="105">
        <v>1874574.01</v>
      </c>
      <c r="HN11" s="105">
        <v>704008.8</v>
      </c>
      <c r="HO11" s="105">
        <v>19804148.380000003</v>
      </c>
      <c r="HP11" s="105">
        <v>14369769.689999999</v>
      </c>
      <c r="HQ11" s="105">
        <v>11410261.58</v>
      </c>
      <c r="HR11" s="105">
        <v>1082775</v>
      </c>
      <c r="HS11" s="105">
        <v>65157.959999999992</v>
      </c>
      <c r="HT11" s="105">
        <v>240842.06</v>
      </c>
      <c r="HU11" s="105">
        <v>180643</v>
      </c>
      <c r="HV11" s="105">
        <v>3243</v>
      </c>
      <c r="HW11" s="105">
        <v>3428548</v>
      </c>
      <c r="HX11" s="105">
        <v>667836</v>
      </c>
      <c r="HY11" s="105">
        <v>52743</v>
      </c>
      <c r="HZ11" s="105">
        <v>70170.23000000001</v>
      </c>
      <c r="IA11" s="105">
        <v>170498</v>
      </c>
      <c r="IB11" s="105">
        <v>2905155.5</v>
      </c>
      <c r="IC11" s="105">
        <v>2883</v>
      </c>
      <c r="ID11" s="105">
        <v>1114939</v>
      </c>
      <c r="IE11" s="105">
        <v>0</v>
      </c>
      <c r="IF11" s="105">
        <v>360</v>
      </c>
      <c r="IG11" s="105">
        <v>1630493.74</v>
      </c>
      <c r="IH11" s="105">
        <v>724604.84</v>
      </c>
      <c r="II11" s="105">
        <v>757890</v>
      </c>
      <c r="IJ11" s="105">
        <v>318212</v>
      </c>
      <c r="IK11" s="105">
        <v>707615.5</v>
      </c>
      <c r="IL11" s="105">
        <v>83060</v>
      </c>
      <c r="IM11" s="105">
        <v>20807</v>
      </c>
      <c r="IN11" s="105">
        <v>35264</v>
      </c>
      <c r="IO11" s="105">
        <v>51741</v>
      </c>
      <c r="IP11" s="105">
        <v>12854</v>
      </c>
      <c r="IQ11" s="105">
        <v>505869.51</v>
      </c>
      <c r="IR11" s="105">
        <v>6592308.5</v>
      </c>
      <c r="IS11" s="105">
        <v>2976186.04</v>
      </c>
      <c r="IT11" s="105">
        <v>2246444.31</v>
      </c>
      <c r="IU11" s="105">
        <v>2650522</v>
      </c>
      <c r="IV11" s="105">
        <v>758980.4</v>
      </c>
      <c r="IW11" s="105">
        <v>254291</v>
      </c>
      <c r="IX11" s="105">
        <v>506936</v>
      </c>
      <c r="IY11" s="105">
        <v>39039</v>
      </c>
      <c r="IZ11" s="105">
        <v>461587.5</v>
      </c>
      <c r="JA11" s="105">
        <v>778627</v>
      </c>
      <c r="JB11" s="105">
        <v>1983306</v>
      </c>
      <c r="JC11" s="105">
        <v>1481317</v>
      </c>
      <c r="JD11" s="105">
        <v>473465.32</v>
      </c>
      <c r="JE11" s="105">
        <v>269890</v>
      </c>
      <c r="JF11" s="105">
        <v>217733</v>
      </c>
      <c r="JG11" s="105">
        <v>423470.5</v>
      </c>
      <c r="JH11" s="105">
        <v>48648</v>
      </c>
      <c r="JI11" s="105">
        <v>13228</v>
      </c>
      <c r="JJ11" s="105">
        <v>3774319.62</v>
      </c>
      <c r="JK11" s="105">
        <v>13500</v>
      </c>
      <c r="JL11" s="105">
        <v>59867</v>
      </c>
      <c r="JM11" s="105">
        <v>30786.080000000002</v>
      </c>
      <c r="JN11" s="105">
        <v>3197</v>
      </c>
      <c r="JO11" s="105">
        <v>144870.17000000001</v>
      </c>
      <c r="JP11" s="105">
        <v>0</v>
      </c>
      <c r="JQ11" s="105">
        <v>18942705.549999997</v>
      </c>
      <c r="JR11" s="105">
        <v>15381484.690000001</v>
      </c>
      <c r="JS11" s="105">
        <v>2745288.2</v>
      </c>
      <c r="JT11" s="105">
        <v>1675545</v>
      </c>
      <c r="JU11" s="105">
        <v>1596896.35</v>
      </c>
      <c r="JV11" s="105">
        <v>317392.33</v>
      </c>
      <c r="JW11" s="105">
        <v>4491203.3099999996</v>
      </c>
      <c r="JX11" s="105">
        <v>6845901</v>
      </c>
      <c r="JY11" s="105">
        <v>5668757.25</v>
      </c>
      <c r="JZ11" s="105">
        <v>1597819.23</v>
      </c>
      <c r="KA11" s="105">
        <v>436747.54</v>
      </c>
      <c r="KB11" s="105">
        <v>1218242.74</v>
      </c>
      <c r="KC11" s="105">
        <v>257540.83000000002</v>
      </c>
      <c r="KD11" s="105">
        <v>293637.24</v>
      </c>
      <c r="KE11" s="105">
        <v>84152.31</v>
      </c>
      <c r="KF11" s="105">
        <v>31106584.09</v>
      </c>
      <c r="KG11" s="105">
        <v>0</v>
      </c>
      <c r="KH11" s="105">
        <v>1045803.5</v>
      </c>
      <c r="KI11" s="105">
        <v>3652963.45</v>
      </c>
      <c r="KJ11" s="105">
        <v>1994264</v>
      </c>
      <c r="KK11" s="105">
        <v>1825390</v>
      </c>
      <c r="KL11" s="105">
        <v>19674145</v>
      </c>
      <c r="KM11" s="105">
        <v>360762.2</v>
      </c>
      <c r="KN11" s="105">
        <v>763768</v>
      </c>
      <c r="KO11" s="105">
        <v>19669586.93</v>
      </c>
      <c r="KP11" s="105">
        <v>885533</v>
      </c>
      <c r="KQ11" s="105">
        <v>134969.12000000017</v>
      </c>
      <c r="KR11" s="105">
        <v>5597081.959999999</v>
      </c>
      <c r="KS11" s="105">
        <v>1461585.8199999998</v>
      </c>
      <c r="KT11" s="105">
        <v>3504116.78</v>
      </c>
      <c r="KU11" s="105">
        <v>12424656.469999999</v>
      </c>
      <c r="KV11" s="105">
        <v>1381825.15</v>
      </c>
      <c r="KW11" s="105">
        <v>9842013.459999999</v>
      </c>
      <c r="KX11" s="105">
        <v>1149699.9100000001</v>
      </c>
      <c r="KY11" s="105">
        <v>209245</v>
      </c>
      <c r="KZ11" s="105">
        <v>2204154.1799999997</v>
      </c>
      <c r="LA11" s="105">
        <v>639209.32999999996</v>
      </c>
      <c r="LB11" s="105">
        <v>656568.66</v>
      </c>
      <c r="LC11" s="105">
        <v>4768983.7700000005</v>
      </c>
      <c r="LD11" s="105">
        <v>320130.5</v>
      </c>
      <c r="LE11" s="105">
        <v>18328100.48</v>
      </c>
      <c r="LF11" s="105">
        <v>3973534.3599999994</v>
      </c>
      <c r="LG11" s="105">
        <v>9566194.6500000004</v>
      </c>
      <c r="LH11" s="105">
        <v>8960906.7799999993</v>
      </c>
      <c r="LI11" s="105">
        <v>744984.4</v>
      </c>
      <c r="LJ11" s="105">
        <v>1486444</v>
      </c>
      <c r="LK11" s="105">
        <v>1020775.5</v>
      </c>
      <c r="LL11" s="105">
        <v>3173042.25</v>
      </c>
      <c r="LM11" s="105">
        <v>156593</v>
      </c>
      <c r="LN11" s="105">
        <v>2942623.75</v>
      </c>
      <c r="LO11" s="105">
        <v>1400394.81</v>
      </c>
      <c r="LP11" s="105">
        <v>14471893.67</v>
      </c>
      <c r="LQ11" s="105">
        <v>1033229.64</v>
      </c>
      <c r="LR11" s="105">
        <v>515073.96</v>
      </c>
      <c r="LS11" s="105">
        <v>203630131.12</v>
      </c>
      <c r="LT11" s="105">
        <v>29447111.93</v>
      </c>
      <c r="LU11" s="105">
        <v>4397036.12</v>
      </c>
      <c r="LV11" s="105">
        <v>2514552.23</v>
      </c>
      <c r="LW11" s="105">
        <v>350514</v>
      </c>
      <c r="LX11" s="105">
        <v>96669</v>
      </c>
      <c r="LY11" s="105">
        <v>603012.62</v>
      </c>
      <c r="LZ11" s="105">
        <v>47972</v>
      </c>
      <c r="MA11" s="105">
        <v>305898.68</v>
      </c>
      <c r="MB11" s="105">
        <v>225462.5</v>
      </c>
      <c r="MC11" s="105">
        <v>690877.97999999986</v>
      </c>
      <c r="MD11" s="105">
        <v>91097</v>
      </c>
      <c r="ME11" s="105">
        <v>22219586.84</v>
      </c>
      <c r="MF11" s="105">
        <v>6463512.5199999996</v>
      </c>
      <c r="MG11" s="105">
        <v>1968895.93</v>
      </c>
      <c r="MH11" s="105">
        <v>3502171.5100000002</v>
      </c>
      <c r="MI11" s="105">
        <v>1968480.37</v>
      </c>
      <c r="MJ11" s="105">
        <v>14441131.77</v>
      </c>
      <c r="MK11" s="105">
        <v>10763564.459999999</v>
      </c>
      <c r="ML11" s="105">
        <v>3466767.18</v>
      </c>
      <c r="MM11" s="105">
        <v>4840999.88</v>
      </c>
      <c r="MN11" s="105">
        <v>3539129.22</v>
      </c>
      <c r="MO11" s="105">
        <v>2938347.5</v>
      </c>
      <c r="MP11" s="105">
        <v>5808529.2000000002</v>
      </c>
      <c r="MQ11" s="105">
        <v>13490261.940000001</v>
      </c>
      <c r="MR11" s="105">
        <v>2562084.1</v>
      </c>
      <c r="MS11" s="105">
        <v>18746573</v>
      </c>
      <c r="MT11" s="105">
        <v>398631.99</v>
      </c>
      <c r="MU11" s="105">
        <v>2467837</v>
      </c>
      <c r="MV11" s="105">
        <v>1606625.27</v>
      </c>
      <c r="MW11" s="105">
        <v>1775952</v>
      </c>
      <c r="MX11" s="105">
        <v>6796859</v>
      </c>
      <c r="MY11" s="105">
        <v>4189200.44</v>
      </c>
      <c r="MZ11" s="105">
        <v>32792</v>
      </c>
      <c r="NA11" s="105">
        <v>6552</v>
      </c>
      <c r="NB11" s="105">
        <v>36004677.329999998</v>
      </c>
      <c r="NC11" s="105">
        <v>4973843.2</v>
      </c>
      <c r="ND11" s="105">
        <v>1866979.8</v>
      </c>
      <c r="NE11" s="105">
        <v>15673274.700000001</v>
      </c>
      <c r="NF11" s="105">
        <v>1699160</v>
      </c>
      <c r="NG11" s="105">
        <v>2467899</v>
      </c>
      <c r="NH11" s="105">
        <v>3135625.5999999996</v>
      </c>
      <c r="NI11" s="105">
        <v>12694369</v>
      </c>
      <c r="NJ11" s="105">
        <v>53652</v>
      </c>
      <c r="NK11" s="105">
        <v>56984825.320000008</v>
      </c>
      <c r="NL11" s="105">
        <v>3352997</v>
      </c>
      <c r="NM11" s="105">
        <v>945851.5</v>
      </c>
      <c r="NN11" s="105">
        <v>19336314.890000001</v>
      </c>
      <c r="NO11" s="105">
        <v>9394540.8900000006</v>
      </c>
      <c r="NP11" s="105">
        <v>7617458.3300000001</v>
      </c>
      <c r="NQ11" s="105">
        <v>3335383.9299999997</v>
      </c>
      <c r="NR11" s="105">
        <v>2763717.13</v>
      </c>
      <c r="NS11" s="105">
        <v>661715</v>
      </c>
      <c r="NT11" s="105">
        <v>3409953.72</v>
      </c>
      <c r="NU11" s="105">
        <v>1532226.38</v>
      </c>
      <c r="NV11" s="105">
        <v>2686500</v>
      </c>
      <c r="NW11" s="105">
        <v>3078041</v>
      </c>
      <c r="NX11" s="105">
        <v>732320.04</v>
      </c>
      <c r="NY11" s="105">
        <v>1806515</v>
      </c>
      <c r="NZ11" s="105">
        <v>6001065.5599999996</v>
      </c>
      <c r="OA11" s="105">
        <v>1075155.22</v>
      </c>
      <c r="OB11" s="105">
        <v>19356889.059999999</v>
      </c>
      <c r="OC11" s="105">
        <v>4518384.3499999996</v>
      </c>
      <c r="OD11" s="105">
        <v>3102842.8899999997</v>
      </c>
      <c r="OE11" s="105">
        <v>10882515.199999999</v>
      </c>
      <c r="OF11" s="105">
        <v>1302757.77</v>
      </c>
      <c r="OG11" s="105">
        <v>5679648.1899999995</v>
      </c>
      <c r="OH11" s="105">
        <v>10474924.949999999</v>
      </c>
      <c r="OI11" s="105">
        <v>670776</v>
      </c>
      <c r="OJ11" s="105">
        <v>22152869</v>
      </c>
      <c r="OK11" s="105">
        <v>118447902.82000001</v>
      </c>
      <c r="OL11" s="105">
        <v>10995662.59</v>
      </c>
      <c r="OM11" s="105">
        <v>70395563.569999993</v>
      </c>
      <c r="ON11" s="105">
        <v>10124267</v>
      </c>
      <c r="OO11" s="105">
        <v>16464432</v>
      </c>
      <c r="OP11" s="105">
        <v>0</v>
      </c>
      <c r="OQ11" s="105">
        <v>6307754</v>
      </c>
      <c r="OR11" s="105">
        <v>4387713.18</v>
      </c>
      <c r="OS11" s="105">
        <v>1165317.3700000001</v>
      </c>
      <c r="OT11" s="105">
        <v>4529343.24</v>
      </c>
      <c r="OU11" s="105">
        <v>12946419.890000001</v>
      </c>
      <c r="OV11" s="105">
        <v>7772911.9000000004</v>
      </c>
      <c r="OW11" s="105">
        <v>2477796.4500000002</v>
      </c>
      <c r="OX11" s="105">
        <v>188318</v>
      </c>
      <c r="OY11" s="105">
        <v>0</v>
      </c>
      <c r="OZ11" s="105">
        <v>661742.71</v>
      </c>
      <c r="PA11" s="105">
        <v>26315.15</v>
      </c>
      <c r="PB11" s="105">
        <v>-163345</v>
      </c>
      <c r="PC11" s="105">
        <v>2810</v>
      </c>
      <c r="PD11" s="105">
        <v>124741</v>
      </c>
      <c r="PE11" s="105">
        <v>208143.5</v>
      </c>
      <c r="PF11" s="105">
        <v>0</v>
      </c>
      <c r="PG11" s="105">
        <v>25488</v>
      </c>
      <c r="PH11" s="105">
        <v>3160</v>
      </c>
      <c r="PI11" s="105">
        <v>40547</v>
      </c>
      <c r="PJ11" s="105">
        <v>38787</v>
      </c>
      <c r="PK11" s="105">
        <v>10216</v>
      </c>
      <c r="PL11" s="105">
        <v>3377</v>
      </c>
      <c r="PM11" s="105">
        <v>115467.54999999999</v>
      </c>
      <c r="PN11" s="105">
        <v>-951123.67</v>
      </c>
      <c r="PO11" s="105">
        <v>0</v>
      </c>
      <c r="PP11" s="105">
        <v>0</v>
      </c>
      <c r="PQ11" s="105">
        <v>0</v>
      </c>
      <c r="PR11" s="105">
        <v>3646719.05</v>
      </c>
      <c r="PS11" s="105">
        <v>31435</v>
      </c>
      <c r="PT11" s="105">
        <v>52760.7</v>
      </c>
      <c r="PU11" s="105">
        <v>55205</v>
      </c>
      <c r="PV11" s="105">
        <v>226909</v>
      </c>
      <c r="PW11" s="105">
        <v>7422.24</v>
      </c>
      <c r="PX11" s="105">
        <v>42346</v>
      </c>
      <c r="PY11" s="105">
        <v>42757</v>
      </c>
      <c r="PZ11" s="105">
        <v>198262.89</v>
      </c>
      <c r="QA11" s="105">
        <v>500</v>
      </c>
      <c r="QB11" s="105">
        <v>16800</v>
      </c>
      <c r="QC11" s="105">
        <v>31843</v>
      </c>
      <c r="QD11" s="105">
        <v>6326</v>
      </c>
      <c r="QE11" s="105">
        <v>2965</v>
      </c>
      <c r="QF11" s="105">
        <v>24100</v>
      </c>
      <c r="QG11" s="105">
        <v>0</v>
      </c>
      <c r="QH11" s="105">
        <v>18967</v>
      </c>
      <c r="QI11" s="105">
        <v>25917</v>
      </c>
      <c r="QJ11" s="105">
        <v>0</v>
      </c>
      <c r="QK11" s="105">
        <v>72737.5</v>
      </c>
      <c r="QL11" s="105">
        <v>122555</v>
      </c>
      <c r="QM11" s="105">
        <v>24689</v>
      </c>
      <c r="QN11" s="105">
        <v>0</v>
      </c>
      <c r="QO11" s="105">
        <v>0</v>
      </c>
      <c r="QP11" s="105">
        <v>0</v>
      </c>
      <c r="QQ11" s="105">
        <v>0</v>
      </c>
      <c r="QR11" s="105">
        <v>614359.75</v>
      </c>
      <c r="QS11" s="105">
        <v>1328</v>
      </c>
      <c r="QT11" s="105">
        <v>11054</v>
      </c>
      <c r="QU11" s="105">
        <v>-10278.68</v>
      </c>
      <c r="QV11" s="105">
        <v>20900</v>
      </c>
      <c r="QW11" s="105">
        <v>95122</v>
      </c>
      <c r="QX11" s="105">
        <v>29640</v>
      </c>
      <c r="QY11" s="105">
        <v>30248</v>
      </c>
      <c r="QZ11" s="105">
        <v>74283</v>
      </c>
      <c r="RA11" s="105">
        <v>19403</v>
      </c>
      <c r="RB11" s="105">
        <v>8556</v>
      </c>
      <c r="RC11" s="105">
        <v>0</v>
      </c>
      <c r="RD11" s="105">
        <v>0</v>
      </c>
      <c r="RE11" s="105">
        <v>200623</v>
      </c>
      <c r="RF11" s="105">
        <v>5883.9</v>
      </c>
      <c r="RG11" s="105">
        <v>100878</v>
      </c>
      <c r="RH11" s="105">
        <v>40472.400000000001</v>
      </c>
      <c r="RI11" s="105">
        <v>8219</v>
      </c>
      <c r="RJ11" s="105">
        <v>23080</v>
      </c>
      <c r="RK11" s="105">
        <v>3656</v>
      </c>
      <c r="RL11" s="105">
        <v>1840</v>
      </c>
      <c r="RM11" s="105">
        <v>96308</v>
      </c>
      <c r="RN11" s="105">
        <v>10594</v>
      </c>
      <c r="RO11" s="105">
        <v>0</v>
      </c>
      <c r="RP11" s="105">
        <v>2000</v>
      </c>
      <c r="RQ11" s="105">
        <v>20124</v>
      </c>
      <c r="RR11" s="105">
        <v>9486</v>
      </c>
      <c r="RS11" s="105">
        <v>11140</v>
      </c>
      <c r="RT11" s="105">
        <v>10044.200000000001</v>
      </c>
      <c r="RU11" s="105">
        <v>5528</v>
      </c>
      <c r="RV11" s="105">
        <v>175</v>
      </c>
      <c r="RW11" s="105">
        <v>0</v>
      </c>
      <c r="RX11" s="105">
        <v>0</v>
      </c>
      <c r="RY11" s="105">
        <v>1786345.3399999999</v>
      </c>
      <c r="RZ11" s="105">
        <v>80357</v>
      </c>
      <c r="SA11" s="105">
        <v>329407</v>
      </c>
      <c r="SB11" s="105">
        <v>113200</v>
      </c>
      <c r="SC11" s="105">
        <v>59618.82</v>
      </c>
      <c r="SD11" s="105">
        <v>150437</v>
      </c>
      <c r="SE11" s="105">
        <v>102386.79999999999</v>
      </c>
      <c r="SF11" s="105">
        <v>226781</v>
      </c>
      <c r="SG11" s="105">
        <v>5441</v>
      </c>
      <c r="SH11" s="105">
        <v>60320</v>
      </c>
      <c r="SI11" s="105">
        <v>145480.59999999998</v>
      </c>
      <c r="SJ11" s="105">
        <v>4242</v>
      </c>
      <c r="SK11" s="105">
        <v>654647.6</v>
      </c>
      <c r="SL11" s="105">
        <v>145330.98000000001</v>
      </c>
      <c r="SM11" s="105">
        <v>75219</v>
      </c>
      <c r="SN11" s="105">
        <v>30334</v>
      </c>
      <c r="SO11" s="105">
        <v>-17576</v>
      </c>
      <c r="SP11" s="105">
        <v>75949</v>
      </c>
      <c r="SQ11" s="105">
        <v>112082.44</v>
      </c>
      <c r="SR11" s="105">
        <v>78918.19</v>
      </c>
      <c r="SS11" s="105">
        <v>2961759</v>
      </c>
      <c r="ST11" s="105">
        <v>105867.74</v>
      </c>
      <c r="SU11" s="105">
        <v>323</v>
      </c>
      <c r="SV11" s="105">
        <v>37500</v>
      </c>
      <c r="SW11" s="105">
        <v>5000</v>
      </c>
      <c r="SX11" s="105">
        <v>175210</v>
      </c>
      <c r="SY11" s="105">
        <v>31500</v>
      </c>
      <c r="SZ11" s="105">
        <v>183129.46</v>
      </c>
      <c r="TA11" s="105">
        <v>22700</v>
      </c>
      <c r="TB11" s="105">
        <v>69998</v>
      </c>
      <c r="TC11" s="105">
        <v>21031</v>
      </c>
      <c r="TD11" s="105">
        <v>60091</v>
      </c>
      <c r="TE11" s="105">
        <v>293637</v>
      </c>
      <c r="TF11" s="105">
        <v>21222</v>
      </c>
      <c r="TG11" s="105">
        <v>549726.55000000005</v>
      </c>
      <c r="TH11" s="105">
        <v>30163</v>
      </c>
      <c r="TI11" s="105">
        <v>602.5</v>
      </c>
      <c r="TJ11" s="105">
        <v>135524.33000000002</v>
      </c>
      <c r="TK11" s="105">
        <v>179382</v>
      </c>
      <c r="TL11" s="105">
        <v>86419.959999999992</v>
      </c>
      <c r="TM11" s="105">
        <v>6176</v>
      </c>
      <c r="TN11" s="105">
        <v>208169.54</v>
      </c>
      <c r="TO11" s="105">
        <v>58179.839999999997</v>
      </c>
      <c r="TP11" s="105">
        <v>62031</v>
      </c>
      <c r="TQ11" s="105">
        <v>176587.01</v>
      </c>
      <c r="TR11" s="105">
        <v>24115</v>
      </c>
      <c r="TS11" s="105">
        <v>28969.33</v>
      </c>
      <c r="TT11" s="105">
        <v>71021.989999999991</v>
      </c>
      <c r="TU11" s="105">
        <v>21121</v>
      </c>
      <c r="TV11" s="105">
        <v>11738</v>
      </c>
      <c r="TW11" s="105">
        <v>147413.75</v>
      </c>
      <c r="TX11" s="105">
        <v>10665</v>
      </c>
      <c r="TY11" s="105">
        <v>1304535.7399999998</v>
      </c>
      <c r="TZ11" s="105">
        <v>382718.17000000004</v>
      </c>
      <c r="UA11" s="105">
        <v>172271.31</v>
      </c>
      <c r="UB11" s="105">
        <v>41571.919999999998</v>
      </c>
      <c r="UC11" s="105">
        <v>443183.31</v>
      </c>
      <c r="UD11" s="105">
        <v>6024</v>
      </c>
      <c r="UE11" s="105">
        <v>6769</v>
      </c>
      <c r="UF11" s="105">
        <v>0</v>
      </c>
      <c r="UG11" s="105">
        <v>55485</v>
      </c>
      <c r="UH11" s="105">
        <v>199726</v>
      </c>
      <c r="UI11" s="105">
        <v>170342</v>
      </c>
      <c r="UJ11" s="105">
        <v>28505</v>
      </c>
      <c r="UK11" s="105">
        <v>65401</v>
      </c>
      <c r="UL11" s="105">
        <v>31971</v>
      </c>
      <c r="UM11" s="105">
        <v>85849</v>
      </c>
      <c r="UN11" s="105">
        <v>2591728.83</v>
      </c>
      <c r="UO11" s="105">
        <v>64423</v>
      </c>
      <c r="UP11" s="105">
        <v>71152</v>
      </c>
      <c r="UQ11" s="105">
        <v>106109</v>
      </c>
      <c r="UR11" s="105">
        <v>9230</v>
      </c>
      <c r="US11" s="105">
        <v>24032</v>
      </c>
      <c r="UT11" s="105">
        <v>86834</v>
      </c>
      <c r="UU11" s="105">
        <v>10858</v>
      </c>
      <c r="UV11" s="105">
        <v>10322</v>
      </c>
      <c r="UW11" s="105">
        <v>18310</v>
      </c>
      <c r="UX11" s="105">
        <v>57380</v>
      </c>
      <c r="UY11" s="105">
        <v>288089.84999999998</v>
      </c>
      <c r="UZ11" s="105">
        <v>65169.42</v>
      </c>
      <c r="VA11" s="105">
        <v>55689.630000000005</v>
      </c>
      <c r="VB11" s="105">
        <v>12051</v>
      </c>
      <c r="VC11" s="105">
        <v>18728.64</v>
      </c>
      <c r="VD11" s="105">
        <v>54431</v>
      </c>
      <c r="VE11" s="105">
        <v>16005</v>
      </c>
      <c r="VF11" s="105">
        <v>96996.78</v>
      </c>
      <c r="VG11" s="105">
        <v>5255</v>
      </c>
      <c r="VH11" s="105">
        <v>99790</v>
      </c>
      <c r="VI11" s="105">
        <v>1491</v>
      </c>
      <c r="VJ11" s="105">
        <v>442597.37</v>
      </c>
      <c r="VK11" s="105">
        <v>11670</v>
      </c>
      <c r="VL11" s="105">
        <v>27503</v>
      </c>
      <c r="VM11" s="105">
        <v>61306</v>
      </c>
      <c r="VN11" s="105">
        <v>28258.2</v>
      </c>
      <c r="VO11" s="105">
        <v>180234.25</v>
      </c>
      <c r="VP11" s="105">
        <v>78029.5</v>
      </c>
      <c r="VQ11" s="105">
        <v>35150.75</v>
      </c>
      <c r="VR11" s="105">
        <v>67351</v>
      </c>
      <c r="VS11" s="105">
        <v>572</v>
      </c>
      <c r="VT11" s="105">
        <v>7922</v>
      </c>
      <c r="VU11" s="105">
        <v>248350</v>
      </c>
      <c r="VV11" s="105">
        <v>35437</v>
      </c>
      <c r="VW11" s="105">
        <v>29674</v>
      </c>
      <c r="VX11" s="105">
        <v>2904</v>
      </c>
      <c r="VY11" s="105">
        <v>3322025.31</v>
      </c>
      <c r="VZ11" s="105">
        <v>2120719.9900000002</v>
      </c>
      <c r="WA11" s="105">
        <v>1847550.0699999998</v>
      </c>
      <c r="WB11" s="105">
        <v>243863</v>
      </c>
      <c r="WC11" s="105">
        <v>26624.73</v>
      </c>
      <c r="WD11" s="105">
        <v>43487.41</v>
      </c>
      <c r="WE11" s="105">
        <v>1305433</v>
      </c>
      <c r="WF11" s="105">
        <v>179981.39</v>
      </c>
      <c r="WG11" s="105">
        <v>111869.32</v>
      </c>
      <c r="WH11" s="105">
        <v>266217.91000000003</v>
      </c>
      <c r="WI11" s="105">
        <v>18137</v>
      </c>
      <c r="WJ11" s="105">
        <v>54089</v>
      </c>
      <c r="WK11" s="105">
        <v>109977</v>
      </c>
      <c r="WL11" s="105">
        <v>205102.47999999998</v>
      </c>
      <c r="WM11" s="105">
        <v>96348.86</v>
      </c>
      <c r="WN11" s="105">
        <v>49446.68</v>
      </c>
      <c r="WO11" s="105">
        <v>37923.96</v>
      </c>
      <c r="WP11" s="105">
        <v>2264882.94</v>
      </c>
      <c r="WQ11" s="105">
        <v>463890.46</v>
      </c>
      <c r="WR11" s="105">
        <v>788182</v>
      </c>
      <c r="WS11" s="105">
        <v>21663860.689999998</v>
      </c>
      <c r="WT11" s="105">
        <v>701489.27</v>
      </c>
      <c r="WU11" s="105">
        <v>37610.19</v>
      </c>
      <c r="WV11" s="105">
        <v>12789.02</v>
      </c>
      <c r="WW11" s="105">
        <v>2736993.45</v>
      </c>
      <c r="WX11" s="105">
        <v>4335.3900000000003</v>
      </c>
      <c r="WY11" s="105">
        <v>31525.17</v>
      </c>
      <c r="WZ11" s="105">
        <v>28085</v>
      </c>
      <c r="XA11" s="105">
        <v>1523193</v>
      </c>
      <c r="XB11" s="105">
        <v>51561.65</v>
      </c>
      <c r="XC11" s="105">
        <v>19451</v>
      </c>
      <c r="XD11" s="105">
        <v>3210</v>
      </c>
      <c r="XE11" s="105">
        <v>23975.16</v>
      </c>
      <c r="XF11" s="105">
        <v>1604878.75</v>
      </c>
      <c r="XG11" s="105">
        <v>2857</v>
      </c>
      <c r="XH11" s="105">
        <v>148882</v>
      </c>
      <c r="XI11" s="105">
        <v>266956</v>
      </c>
      <c r="XJ11" s="105">
        <v>42050</v>
      </c>
      <c r="XK11" s="105">
        <v>82478.599999999991</v>
      </c>
      <c r="XL11" s="105">
        <v>93352.3</v>
      </c>
      <c r="XM11" s="105">
        <v>20262.349999999999</v>
      </c>
      <c r="XN11" s="105">
        <v>3845</v>
      </c>
      <c r="XO11" s="105">
        <v>60668.06</v>
      </c>
      <c r="XP11" s="105">
        <v>29287.85</v>
      </c>
      <c r="XQ11" s="105">
        <v>14622</v>
      </c>
      <c r="XR11" s="105">
        <v>17245</v>
      </c>
      <c r="XS11" s="105">
        <v>5020</v>
      </c>
      <c r="XT11" s="105">
        <v>7504.3</v>
      </c>
      <c r="XU11" s="105">
        <v>0</v>
      </c>
      <c r="XV11" s="105">
        <v>9714.6400000000012</v>
      </c>
      <c r="XW11" s="105">
        <v>5299</v>
      </c>
      <c r="XX11" s="105">
        <v>19130</v>
      </c>
      <c r="XY11" s="105">
        <v>26319</v>
      </c>
      <c r="XZ11" s="105">
        <v>22405.89</v>
      </c>
      <c r="YA11" s="105">
        <v>10573</v>
      </c>
      <c r="YB11" s="105">
        <v>33972</v>
      </c>
      <c r="YC11" s="105">
        <v>3935558.16</v>
      </c>
      <c r="YD11" s="105">
        <v>2281</v>
      </c>
      <c r="YE11" s="105">
        <v>58263.8</v>
      </c>
      <c r="YF11" s="105">
        <v>10416.75</v>
      </c>
      <c r="YG11" s="105">
        <v>131013.6</v>
      </c>
      <c r="YH11" s="105">
        <v>52040</v>
      </c>
      <c r="YI11" s="105">
        <v>58822</v>
      </c>
      <c r="YJ11" s="105">
        <v>6383</v>
      </c>
      <c r="YK11" s="105">
        <v>50686</v>
      </c>
      <c r="YL11" s="105">
        <v>32362.2</v>
      </c>
      <c r="YM11" s="105">
        <v>44007</v>
      </c>
      <c r="YN11" s="105">
        <v>34686</v>
      </c>
      <c r="YO11" s="105">
        <v>12782.5</v>
      </c>
      <c r="YP11" s="105">
        <v>25767</v>
      </c>
      <c r="YQ11" s="105">
        <v>2955.5</v>
      </c>
      <c r="YR11" s="105">
        <v>7760</v>
      </c>
      <c r="YS11" s="105">
        <v>3744</v>
      </c>
      <c r="YT11" s="105">
        <v>1107625.45</v>
      </c>
      <c r="YU11" s="105">
        <v>97743.18</v>
      </c>
      <c r="YV11" s="105">
        <v>174432</v>
      </c>
      <c r="YW11" s="105">
        <v>102713</v>
      </c>
      <c r="YX11" s="105">
        <v>60195</v>
      </c>
      <c r="YY11" s="105">
        <v>1514</v>
      </c>
      <c r="YZ11" s="105">
        <v>38046</v>
      </c>
      <c r="ZA11" s="105">
        <v>422035</v>
      </c>
      <c r="ZB11" s="105">
        <v>38780</v>
      </c>
      <c r="ZC11" s="105">
        <v>15744.5</v>
      </c>
      <c r="ZD11" s="105">
        <v>21228.1</v>
      </c>
      <c r="ZE11" s="105">
        <v>4230</v>
      </c>
      <c r="ZF11" s="105">
        <v>29056</v>
      </c>
      <c r="ZG11" s="105">
        <v>1694</v>
      </c>
      <c r="ZH11" s="105">
        <v>0</v>
      </c>
      <c r="ZI11" s="105">
        <v>208233</v>
      </c>
      <c r="ZJ11" s="105">
        <v>857977.90999999992</v>
      </c>
      <c r="ZK11" s="105">
        <v>13582</v>
      </c>
      <c r="ZL11" s="105">
        <v>8143.9999999999927</v>
      </c>
      <c r="ZM11" s="105">
        <v>115095.24</v>
      </c>
      <c r="ZN11" s="105">
        <v>79148.800000000003</v>
      </c>
      <c r="ZO11" s="105">
        <v>77</v>
      </c>
      <c r="ZP11" s="105">
        <v>70147.47</v>
      </c>
      <c r="ZQ11" s="105">
        <v>47457.57</v>
      </c>
      <c r="ZR11" s="105">
        <v>36954.300000000003</v>
      </c>
      <c r="ZS11" s="105">
        <v>183996.84999999998</v>
      </c>
      <c r="ZT11" s="105">
        <v>4395</v>
      </c>
      <c r="ZU11" s="105">
        <v>26391.32</v>
      </c>
      <c r="ZV11" s="105">
        <v>6541.77</v>
      </c>
      <c r="ZW11" s="105">
        <v>69216.510000000009</v>
      </c>
      <c r="ZX11" s="105">
        <v>80243.850000000006</v>
      </c>
      <c r="ZY11" s="105">
        <v>13482</v>
      </c>
      <c r="ZZ11" s="105">
        <v>389260.4</v>
      </c>
      <c r="AAA11" s="105">
        <v>-4128.88</v>
      </c>
      <c r="AAB11" s="105">
        <v>16635.5</v>
      </c>
      <c r="AAC11" s="105">
        <v>28150.75</v>
      </c>
      <c r="AAD11" s="105">
        <v>2551.4</v>
      </c>
      <c r="AAE11" s="105">
        <v>0</v>
      </c>
      <c r="AAF11" s="105">
        <v>312529.40000000002</v>
      </c>
      <c r="AAG11" s="105">
        <v>0</v>
      </c>
      <c r="AAH11" s="105">
        <v>8202</v>
      </c>
      <c r="AAI11" s="105">
        <v>11261</v>
      </c>
      <c r="AAJ11" s="105">
        <v>46169.75</v>
      </c>
      <c r="AAK11" s="105">
        <v>9679</v>
      </c>
      <c r="AAL11" s="105">
        <v>7713.75</v>
      </c>
      <c r="AAM11" s="105">
        <v>1431121.8399999999</v>
      </c>
      <c r="AAN11" s="105">
        <v>0</v>
      </c>
      <c r="AAO11" s="105">
        <v>256875</v>
      </c>
      <c r="AAP11" s="105">
        <v>4625</v>
      </c>
      <c r="AAQ11" s="105">
        <v>38151</v>
      </c>
      <c r="AAR11" s="105">
        <v>93170</v>
      </c>
      <c r="AAS11" s="105">
        <v>335034</v>
      </c>
      <c r="AAT11" s="105">
        <v>70211</v>
      </c>
      <c r="AAU11" s="105">
        <v>-8968</v>
      </c>
      <c r="AAV11" s="105">
        <v>73313</v>
      </c>
      <c r="AAW11" s="105">
        <v>54871.57</v>
      </c>
      <c r="AAX11" s="105">
        <v>0</v>
      </c>
      <c r="AAY11" s="105">
        <v>0</v>
      </c>
      <c r="AAZ11" s="105">
        <v>3145</v>
      </c>
      <c r="ABA11" s="105">
        <v>98449</v>
      </c>
      <c r="ABB11" s="105">
        <v>23993</v>
      </c>
      <c r="ABC11" s="105">
        <v>35757</v>
      </c>
      <c r="ABD11" s="105">
        <v>0</v>
      </c>
      <c r="ABE11" s="105">
        <v>220</v>
      </c>
      <c r="ABF11" s="105">
        <v>204663</v>
      </c>
      <c r="ABG11" s="105">
        <v>107693</v>
      </c>
      <c r="ABH11" s="105">
        <v>2010</v>
      </c>
      <c r="ABI11" s="105">
        <v>0</v>
      </c>
      <c r="ABJ11" s="105">
        <v>43675</v>
      </c>
      <c r="ABK11" s="105">
        <v>1000</v>
      </c>
      <c r="ABL11" s="105">
        <v>12186</v>
      </c>
      <c r="ABM11" s="105">
        <v>5583456.21</v>
      </c>
      <c r="ABN11" s="105">
        <v>1398705.84</v>
      </c>
      <c r="ABO11" s="105">
        <v>1276737.47</v>
      </c>
      <c r="ABP11" s="105">
        <v>677676.76</v>
      </c>
      <c r="ABQ11" s="105">
        <v>601693</v>
      </c>
      <c r="ABR11" s="105">
        <v>440351</v>
      </c>
      <c r="ABS11" s="105">
        <v>546590</v>
      </c>
      <c r="ABT11" s="105">
        <v>427326</v>
      </c>
      <c r="ABU11" s="105">
        <v>251910.21</v>
      </c>
      <c r="ABV11" s="105">
        <v>22928039.760000002</v>
      </c>
      <c r="ABW11" s="105">
        <v>13691379.15</v>
      </c>
      <c r="ABX11" s="105">
        <v>10247880.98</v>
      </c>
      <c r="ABY11" s="105">
        <v>1336797.17</v>
      </c>
      <c r="ABZ11" s="105">
        <v>8557285.7400000002</v>
      </c>
      <c r="ACA11" s="105">
        <v>6914187.4900000002</v>
      </c>
      <c r="ACB11" s="105">
        <v>2404392.4699999997</v>
      </c>
      <c r="ACC11" s="105">
        <v>849746.4</v>
      </c>
      <c r="ACD11" s="105">
        <v>1393790</v>
      </c>
      <c r="ACE11" s="105">
        <v>5422110</v>
      </c>
      <c r="ACF11" s="105">
        <v>1092133</v>
      </c>
      <c r="ACG11" s="105">
        <v>5037780.41</v>
      </c>
      <c r="ACH11" s="105">
        <v>109241.39000000001</v>
      </c>
      <c r="ACI11" s="105">
        <v>102342.64</v>
      </c>
      <c r="ACJ11" s="105">
        <v>2620034.36</v>
      </c>
      <c r="ACK11" s="105">
        <v>242789</v>
      </c>
      <c r="ACL11" s="105">
        <v>0</v>
      </c>
      <c r="ACM11" s="105">
        <v>42000</v>
      </c>
      <c r="ACN11" s="105">
        <v>1508641.47</v>
      </c>
      <c r="ACO11" s="105">
        <v>3846363.1499999994</v>
      </c>
      <c r="ACP11" s="105">
        <v>922837.79</v>
      </c>
      <c r="ACQ11" s="105">
        <v>1292791</v>
      </c>
      <c r="ACR11" s="105">
        <v>661802.30000000005</v>
      </c>
      <c r="ACS11" s="105">
        <v>56870</v>
      </c>
      <c r="ACT11" s="105">
        <v>5916409.9399999995</v>
      </c>
      <c r="ACU11" s="105">
        <v>8615095.2399999984</v>
      </c>
      <c r="ACV11" s="105">
        <v>398104</v>
      </c>
      <c r="ACW11" s="105">
        <v>448211</v>
      </c>
      <c r="ACX11" s="105">
        <v>849416</v>
      </c>
      <c r="ACY11" s="105">
        <v>162218.49</v>
      </c>
      <c r="ACZ11" s="105">
        <v>0</v>
      </c>
      <c r="ADA11" s="105">
        <v>0</v>
      </c>
      <c r="ADB11" s="105">
        <v>0</v>
      </c>
      <c r="ADC11" s="105">
        <v>0</v>
      </c>
      <c r="ADD11" s="105">
        <v>13485129.289999999</v>
      </c>
      <c r="ADE11" s="105">
        <v>18225686.170000002</v>
      </c>
      <c r="ADF11" s="105">
        <v>622283.71</v>
      </c>
      <c r="ADG11" s="105">
        <v>1585468.71</v>
      </c>
      <c r="ADH11" s="105">
        <v>2588324.2199999997</v>
      </c>
      <c r="ADI11" s="105">
        <v>2656761</v>
      </c>
      <c r="ADJ11" s="105">
        <v>3735246.58</v>
      </c>
      <c r="ADK11" s="105">
        <v>1434364</v>
      </c>
      <c r="ADL11" s="105">
        <v>1268037.23</v>
      </c>
      <c r="ADM11" s="105">
        <v>130104359.25999999</v>
      </c>
      <c r="ADN11" s="105">
        <v>5277693</v>
      </c>
      <c r="ADO11" s="105">
        <v>3874310.25</v>
      </c>
      <c r="ADP11" s="105">
        <v>70842394.710000008</v>
      </c>
      <c r="ADQ11" s="105">
        <v>3246014.52</v>
      </c>
      <c r="ADR11" s="105">
        <v>1351654.12</v>
      </c>
      <c r="ADS11" s="105">
        <v>7820308</v>
      </c>
      <c r="ADT11" s="105">
        <v>743324</v>
      </c>
      <c r="ADU11" s="105">
        <v>33962056.670000002</v>
      </c>
      <c r="ADV11" s="105">
        <v>13316095.140000001</v>
      </c>
      <c r="ADW11" s="105">
        <v>5743545.6699999999</v>
      </c>
      <c r="ADX11" s="105">
        <v>1688767.6</v>
      </c>
      <c r="ADY11" s="105">
        <v>10926555</v>
      </c>
      <c r="ADZ11" s="105">
        <v>6337480.25</v>
      </c>
      <c r="AEA11" s="105">
        <v>3094125</v>
      </c>
      <c r="AEB11" s="105">
        <v>1080311</v>
      </c>
      <c r="AEC11" s="105">
        <v>1430024</v>
      </c>
      <c r="AED11" s="105">
        <v>3159627.17</v>
      </c>
      <c r="AEE11" s="105">
        <v>3522618.4</v>
      </c>
      <c r="AEF11" s="105">
        <v>1027466.5</v>
      </c>
      <c r="AEG11" s="105">
        <v>1717609.5</v>
      </c>
      <c r="AEH11" s="105">
        <v>3692196</v>
      </c>
      <c r="AEI11" s="105">
        <v>1364262.6</v>
      </c>
      <c r="AEJ11" s="105">
        <v>3697020.14</v>
      </c>
      <c r="AEK11" s="105">
        <v>283822</v>
      </c>
      <c r="AEL11" s="105">
        <v>1999390.19</v>
      </c>
      <c r="AEM11" s="105">
        <v>3699650.88</v>
      </c>
      <c r="AEN11" s="105">
        <v>27523143.84</v>
      </c>
      <c r="AEO11" s="105">
        <v>7043633.5800000001</v>
      </c>
      <c r="AEP11" s="105">
        <v>2329824.4699999997</v>
      </c>
      <c r="AEQ11" s="105">
        <v>568168.25</v>
      </c>
      <c r="AER11" s="105">
        <v>406081</v>
      </c>
      <c r="AES11" s="105">
        <v>1282142</v>
      </c>
      <c r="AET11" s="105">
        <v>770815.43</v>
      </c>
      <c r="AEU11" s="105">
        <v>1377241</v>
      </c>
      <c r="AEV11" s="105">
        <v>966121.4</v>
      </c>
      <c r="AEW11" s="105">
        <v>38593.19</v>
      </c>
      <c r="AEX11" s="105">
        <v>24100</v>
      </c>
      <c r="AEY11" s="105">
        <v>1256784.8899999999</v>
      </c>
      <c r="AEZ11" s="105">
        <v>1235306.79</v>
      </c>
      <c r="AFA11" s="105">
        <v>120257.95</v>
      </c>
      <c r="AFB11" s="105">
        <v>195</v>
      </c>
      <c r="AFC11" s="105">
        <v>21164</v>
      </c>
      <c r="AFD11" s="105">
        <v>193792.6</v>
      </c>
      <c r="AFE11" s="105">
        <v>12525</v>
      </c>
      <c r="AFF11" s="105">
        <v>54205</v>
      </c>
      <c r="AFG11" s="105">
        <v>877</v>
      </c>
      <c r="AFH11" s="105">
        <v>69617</v>
      </c>
      <c r="AFI11" s="105">
        <v>0</v>
      </c>
      <c r="AFJ11" s="105">
        <v>0</v>
      </c>
      <c r="AFK11" s="105">
        <v>8155.05</v>
      </c>
      <c r="AFL11" s="105">
        <v>10784528.109999999</v>
      </c>
      <c r="AFM11" s="105">
        <v>391708</v>
      </c>
      <c r="AFN11" s="105">
        <v>688131.1</v>
      </c>
      <c r="AFO11" s="105">
        <v>146841.32</v>
      </c>
      <c r="AFP11" s="105">
        <v>937</v>
      </c>
      <c r="AFQ11" s="105">
        <v>55202.04</v>
      </c>
      <c r="AFR11" s="105">
        <v>0</v>
      </c>
      <c r="AFS11" s="105">
        <v>1266301.99</v>
      </c>
      <c r="AFT11" s="105">
        <v>30067</v>
      </c>
      <c r="AFU11" s="105">
        <v>18508.8</v>
      </c>
      <c r="AFV11" s="105">
        <v>107951.83</v>
      </c>
      <c r="AFW11" s="105">
        <v>1536</v>
      </c>
      <c r="AFX11" s="105">
        <v>302946.07</v>
      </c>
      <c r="AFY11" s="105">
        <v>28412</v>
      </c>
      <c r="AFZ11" s="105">
        <v>12446.5</v>
      </c>
      <c r="AGA11" s="105">
        <v>51091</v>
      </c>
      <c r="AGB11" s="105">
        <v>30679.75</v>
      </c>
      <c r="AGC11" s="105">
        <v>21700</v>
      </c>
      <c r="AGD11" s="105">
        <v>20943.32</v>
      </c>
      <c r="AGE11" s="105">
        <v>39669</v>
      </c>
      <c r="AGF11" s="105">
        <v>39156.25</v>
      </c>
      <c r="AGG11" s="105">
        <v>58358.75</v>
      </c>
      <c r="AGH11" s="105">
        <v>149054.88</v>
      </c>
      <c r="AGI11" s="105">
        <v>4012685.51</v>
      </c>
      <c r="AGJ11" s="105">
        <v>156874.01</v>
      </c>
      <c r="AGK11" s="105">
        <v>42874.5</v>
      </c>
      <c r="AGL11" s="105">
        <v>55769</v>
      </c>
      <c r="AGM11" s="105">
        <v>56138</v>
      </c>
      <c r="AGN11" s="105">
        <v>21358</v>
      </c>
      <c r="AGO11" s="105">
        <v>153195.79999999999</v>
      </c>
      <c r="AGP11" s="105">
        <v>912</v>
      </c>
      <c r="AGQ11" s="105">
        <v>29780649.66</v>
      </c>
      <c r="AGR11" s="105">
        <v>3245592.59</v>
      </c>
      <c r="AGS11" s="105">
        <v>0</v>
      </c>
      <c r="AGT11" s="105">
        <v>713556.28</v>
      </c>
      <c r="AGU11" s="105">
        <v>1617126.93</v>
      </c>
      <c r="AGV11" s="105">
        <v>633011.24</v>
      </c>
      <c r="AGW11" s="105">
        <v>1141965.6400000001</v>
      </c>
      <c r="AGX11" s="105">
        <v>150301.68</v>
      </c>
      <c r="AGY11" s="105">
        <v>8224</v>
      </c>
      <c r="AGZ11" s="105">
        <v>513867.7</v>
      </c>
      <c r="AHA11" s="105">
        <v>1952662.59</v>
      </c>
      <c r="AHB11" s="105">
        <v>2841646.57</v>
      </c>
      <c r="AHC11" s="105">
        <v>3497936</v>
      </c>
      <c r="AHD11" s="105">
        <v>4470022.9399999995</v>
      </c>
      <c r="AHE11" s="105">
        <v>8833307.2100000009</v>
      </c>
      <c r="AHF11" s="105">
        <v>3127963.4</v>
      </c>
      <c r="AHG11" s="105">
        <v>287035.5</v>
      </c>
      <c r="AHH11" s="105">
        <v>2903975.65</v>
      </c>
      <c r="AHI11" s="105">
        <v>0</v>
      </c>
      <c r="AHJ11" s="105">
        <v>166089.09</v>
      </c>
      <c r="AHK11" s="105">
        <v>58432.56</v>
      </c>
      <c r="AHL11" s="105">
        <v>1567858</v>
      </c>
      <c r="AHM11" s="105">
        <v>134869</v>
      </c>
      <c r="AHN11" s="105">
        <v>28850</v>
      </c>
    </row>
    <row r="12" spans="1:899" ht="21" x14ac:dyDescent="0.4">
      <c r="A12" s="121" t="s">
        <v>12</v>
      </c>
      <c r="B12" s="6" t="s">
        <v>13</v>
      </c>
      <c r="C12" s="105">
        <v>590823171.42000008</v>
      </c>
      <c r="D12" s="105">
        <v>7097959.0300000003</v>
      </c>
      <c r="E12" s="105">
        <v>14252956.33</v>
      </c>
      <c r="F12" s="105">
        <v>2036742.6600000001</v>
      </c>
      <c r="G12" s="105">
        <v>78755343.329999998</v>
      </c>
      <c r="H12" s="105">
        <v>19570784.5</v>
      </c>
      <c r="I12" s="105">
        <v>124272762.5</v>
      </c>
      <c r="J12" s="105">
        <v>10731916.01</v>
      </c>
      <c r="K12" s="105">
        <v>14147429.040000001</v>
      </c>
      <c r="L12" s="105">
        <v>5964895.5900000008</v>
      </c>
      <c r="M12" s="105">
        <v>7994157.3499999996</v>
      </c>
      <c r="N12" s="105">
        <v>5309604.129999999</v>
      </c>
      <c r="O12" s="105">
        <v>19878218.560000002</v>
      </c>
      <c r="P12" s="105">
        <v>5802227.3000000007</v>
      </c>
      <c r="Q12" s="105">
        <v>2235487.96</v>
      </c>
      <c r="R12" s="105">
        <v>23590121</v>
      </c>
      <c r="S12" s="105">
        <v>22257155.629999999</v>
      </c>
      <c r="T12" s="105">
        <v>1139697.01</v>
      </c>
      <c r="U12" s="105">
        <v>350731610.10999995</v>
      </c>
      <c r="V12" s="105">
        <v>43503457.189999998</v>
      </c>
      <c r="W12" s="105">
        <v>3904782.3600000003</v>
      </c>
      <c r="X12" s="105">
        <v>39053164.600000009</v>
      </c>
      <c r="Y12" s="105">
        <v>13110641.859999999</v>
      </c>
      <c r="Z12" s="105">
        <v>12867819.250000002</v>
      </c>
      <c r="AA12" s="105">
        <v>4588610.83</v>
      </c>
      <c r="AB12" s="105">
        <v>121887950</v>
      </c>
      <c r="AC12" s="105">
        <v>37105229.039999999</v>
      </c>
      <c r="AD12" s="105">
        <v>10479883.770000001</v>
      </c>
      <c r="AE12" s="105">
        <v>51984328.539999992</v>
      </c>
      <c r="AF12" s="105">
        <v>11571841.999999998</v>
      </c>
      <c r="AG12" s="105">
        <v>41619131.280000001</v>
      </c>
      <c r="AH12" s="105">
        <v>26855028.84</v>
      </c>
      <c r="AI12" s="105">
        <v>7795370.21</v>
      </c>
      <c r="AJ12" s="105">
        <v>2154881.71</v>
      </c>
      <c r="AK12" s="105">
        <v>4503785.95</v>
      </c>
      <c r="AL12" s="105">
        <v>18470999.990000002</v>
      </c>
      <c r="AM12" s="105">
        <v>16885002.23</v>
      </c>
      <c r="AN12" s="105">
        <v>18677312.050000001</v>
      </c>
      <c r="AO12" s="105">
        <v>6621802.7800000003</v>
      </c>
      <c r="AP12" s="105">
        <v>4980708.34</v>
      </c>
      <c r="AQ12" s="105">
        <v>3893571.12</v>
      </c>
      <c r="AR12" s="105">
        <v>1588182.7500000002</v>
      </c>
      <c r="AS12" s="105">
        <v>103842122.91</v>
      </c>
      <c r="AT12" s="105">
        <v>1580889.09</v>
      </c>
      <c r="AU12" s="105">
        <v>1157930.1000000001</v>
      </c>
      <c r="AV12" s="105">
        <v>2739094.08</v>
      </c>
      <c r="AW12" s="105">
        <v>6596223.5899999999</v>
      </c>
      <c r="AX12" s="105">
        <v>9999430.7799999993</v>
      </c>
      <c r="AY12" s="105">
        <v>2607696.84</v>
      </c>
      <c r="AZ12" s="105">
        <v>2791949.0500000003</v>
      </c>
      <c r="BA12" s="105">
        <v>999403.99</v>
      </c>
      <c r="BB12" s="105">
        <v>1781396.0699999998</v>
      </c>
      <c r="BC12" s="105">
        <v>848319.59</v>
      </c>
      <c r="BD12" s="105">
        <v>1937213.7499999998</v>
      </c>
      <c r="BE12" s="105">
        <v>26324829.420000002</v>
      </c>
      <c r="BF12" s="105">
        <v>8229216.6699999999</v>
      </c>
      <c r="BG12" s="105">
        <v>988524.85</v>
      </c>
      <c r="BH12" s="105">
        <v>97880591.49000001</v>
      </c>
      <c r="BI12" s="105">
        <v>67292945.11999999</v>
      </c>
      <c r="BJ12" s="105">
        <v>7672424.7400000002</v>
      </c>
      <c r="BK12" s="105">
        <v>3504468.0500000003</v>
      </c>
      <c r="BL12" s="105">
        <v>10132673.35</v>
      </c>
      <c r="BM12" s="105">
        <v>7929943.879999999</v>
      </c>
      <c r="BN12" s="105">
        <v>8653488.8500000015</v>
      </c>
      <c r="BO12" s="105">
        <v>240548</v>
      </c>
      <c r="BP12" s="105">
        <v>277093.41000000003</v>
      </c>
      <c r="BQ12" s="105">
        <v>132730412.67</v>
      </c>
      <c r="BR12" s="105">
        <v>7009703.9299999997</v>
      </c>
      <c r="BS12" s="105">
        <v>5109886.92</v>
      </c>
      <c r="BT12" s="105">
        <v>6935364.0800000001</v>
      </c>
      <c r="BU12" s="105">
        <v>5799777.5700000003</v>
      </c>
      <c r="BV12" s="105">
        <v>4265008.3</v>
      </c>
      <c r="BW12" s="105">
        <v>1945117.24</v>
      </c>
      <c r="BX12" s="105">
        <v>7428582.7599999998</v>
      </c>
      <c r="BY12" s="105">
        <v>68368914.469999999</v>
      </c>
      <c r="BZ12" s="105">
        <v>5244626.08</v>
      </c>
      <c r="CA12" s="105">
        <v>20597069.459999997</v>
      </c>
      <c r="CB12" s="105">
        <v>19931450.839999996</v>
      </c>
      <c r="CC12" s="105">
        <v>1682542.21</v>
      </c>
      <c r="CD12" s="105">
        <v>2845761.02</v>
      </c>
      <c r="CE12" s="105">
        <v>14017070.239999998</v>
      </c>
      <c r="CF12" s="105">
        <v>251326437.71000004</v>
      </c>
      <c r="CG12" s="105">
        <v>7885307.54</v>
      </c>
      <c r="CH12" s="105">
        <v>30887097.369999997</v>
      </c>
      <c r="CI12" s="105">
        <v>3192918.04</v>
      </c>
      <c r="CJ12" s="105">
        <v>6057460.4199999999</v>
      </c>
      <c r="CK12" s="105">
        <v>4457299.5299999993</v>
      </c>
      <c r="CL12" s="105">
        <v>4822231.0500000007</v>
      </c>
      <c r="CM12" s="105">
        <v>10311071.059999999</v>
      </c>
      <c r="CN12" s="105">
        <v>1828323.76</v>
      </c>
      <c r="CO12" s="105">
        <v>4800394.07</v>
      </c>
      <c r="CP12" s="105">
        <v>2833062.8600000003</v>
      </c>
      <c r="CQ12" s="105">
        <v>7168733.2000000002</v>
      </c>
      <c r="CR12" s="105">
        <v>3062363.95</v>
      </c>
      <c r="CS12" s="105">
        <v>109855101.69999999</v>
      </c>
      <c r="CT12" s="105">
        <v>4356557.71</v>
      </c>
      <c r="CU12" s="105">
        <v>3043758.6</v>
      </c>
      <c r="CV12" s="105">
        <v>4001659.17</v>
      </c>
      <c r="CW12" s="105">
        <v>1078431</v>
      </c>
      <c r="CX12" s="105">
        <v>9012237.6400000006</v>
      </c>
      <c r="CY12" s="105">
        <v>5274114.3099999996</v>
      </c>
      <c r="CZ12" s="105">
        <v>1751491.43</v>
      </c>
      <c r="DA12" s="105">
        <v>56772242.940000005</v>
      </c>
      <c r="DB12" s="105">
        <v>212977350.50999999</v>
      </c>
      <c r="DC12" s="105">
        <v>5992618.2999999998</v>
      </c>
      <c r="DD12" s="105">
        <v>4748682.6100000003</v>
      </c>
      <c r="DE12" s="105">
        <v>39045954.980000004</v>
      </c>
      <c r="DF12" s="105">
        <v>26875487.870000005</v>
      </c>
      <c r="DG12" s="105">
        <v>46919899.759999998</v>
      </c>
      <c r="DH12" s="105">
        <v>55285375.75</v>
      </c>
      <c r="DI12" s="105">
        <v>4544389.54</v>
      </c>
      <c r="DJ12" s="105">
        <v>293540830.14999998</v>
      </c>
      <c r="DK12" s="105">
        <v>2781421.08</v>
      </c>
      <c r="DL12" s="105">
        <v>5033423.4400000004</v>
      </c>
      <c r="DM12" s="105">
        <v>21275643.98</v>
      </c>
      <c r="DN12" s="105">
        <v>7253734.2000000002</v>
      </c>
      <c r="DO12" s="105">
        <v>4496744.54</v>
      </c>
      <c r="DP12" s="105">
        <v>14168022.310000001</v>
      </c>
      <c r="DQ12" s="105">
        <v>5893278.4199999999</v>
      </c>
      <c r="DR12" s="105">
        <v>9317158.1500000004</v>
      </c>
      <c r="DS12" s="105">
        <v>88418164.739999995</v>
      </c>
      <c r="DT12" s="105">
        <v>3990377.2600000002</v>
      </c>
      <c r="DU12" s="105">
        <v>31342596.259999998</v>
      </c>
      <c r="DV12" s="105">
        <v>25579346.030000001</v>
      </c>
      <c r="DW12" s="105">
        <v>4409820</v>
      </c>
      <c r="DX12" s="105">
        <v>9705282.5800000001</v>
      </c>
      <c r="DY12" s="105">
        <v>11045284.6</v>
      </c>
      <c r="DZ12" s="105">
        <v>1703314.1800000002</v>
      </c>
      <c r="EA12" s="105">
        <v>3339231.1100000003</v>
      </c>
      <c r="EB12" s="105">
        <v>5537467.8099999996</v>
      </c>
      <c r="EC12" s="105">
        <v>10252627.07</v>
      </c>
      <c r="ED12" s="105">
        <v>56669957.960000001</v>
      </c>
      <c r="EE12" s="105">
        <v>55778867.619999997</v>
      </c>
      <c r="EF12" s="105">
        <v>3139304.4299999997</v>
      </c>
      <c r="EG12" s="105">
        <v>4885291.2299999995</v>
      </c>
      <c r="EH12" s="105">
        <v>5012417.16</v>
      </c>
      <c r="EI12" s="105">
        <v>6911614.0299999993</v>
      </c>
      <c r="EJ12" s="105">
        <v>15204322.039999999</v>
      </c>
      <c r="EK12" s="105">
        <v>2039649.3399999999</v>
      </c>
      <c r="EL12" s="105">
        <v>4613343.96</v>
      </c>
      <c r="EM12" s="105">
        <v>139032626.13</v>
      </c>
      <c r="EN12" s="105">
        <v>3562383.76</v>
      </c>
      <c r="EO12" s="105">
        <v>3502267.69</v>
      </c>
      <c r="EP12" s="105">
        <v>3484863.33</v>
      </c>
      <c r="EQ12" s="105">
        <v>1737666.1099999999</v>
      </c>
      <c r="ER12" s="105">
        <v>2966040.13</v>
      </c>
      <c r="ES12" s="105">
        <v>5781040.4000000004</v>
      </c>
      <c r="ET12" s="105">
        <v>5957518.3300000001</v>
      </c>
      <c r="EU12" s="105">
        <v>2338587.9300000002</v>
      </c>
      <c r="EV12" s="105">
        <v>92295030.220000014</v>
      </c>
      <c r="EW12" s="105">
        <v>1331231</v>
      </c>
      <c r="EX12" s="105">
        <v>2223987.81</v>
      </c>
      <c r="EY12" s="105">
        <v>4666816.3</v>
      </c>
      <c r="EZ12" s="105">
        <v>7034974.46</v>
      </c>
      <c r="FA12" s="105">
        <v>6111608.8099999996</v>
      </c>
      <c r="FB12" s="105">
        <v>3919933.41</v>
      </c>
      <c r="FC12" s="105">
        <v>3171603.0300000003</v>
      </c>
      <c r="FD12" s="105">
        <v>2473544</v>
      </c>
      <c r="FE12" s="105">
        <v>2024162</v>
      </c>
      <c r="FF12" s="105">
        <v>2625923.1100000003</v>
      </c>
      <c r="FG12" s="105">
        <v>497364</v>
      </c>
      <c r="FH12" s="105">
        <v>47713311.740000002</v>
      </c>
      <c r="FI12" s="105">
        <v>2594363.39</v>
      </c>
      <c r="FJ12" s="105">
        <v>2239639.06</v>
      </c>
      <c r="FK12" s="105">
        <v>2167610.21</v>
      </c>
      <c r="FL12" s="105">
        <v>7360895.2899999991</v>
      </c>
      <c r="FM12" s="105">
        <v>2463273.34</v>
      </c>
      <c r="FN12" s="105">
        <v>1096112.25</v>
      </c>
      <c r="FO12" s="105">
        <v>96308</v>
      </c>
      <c r="FP12" s="105">
        <v>135439969.76000002</v>
      </c>
      <c r="FQ12" s="105">
        <v>4240866.59</v>
      </c>
      <c r="FR12" s="105">
        <v>8416953.3599999994</v>
      </c>
      <c r="FS12" s="105">
        <v>7002564.5900000008</v>
      </c>
      <c r="FT12" s="105">
        <v>6858289.2699999996</v>
      </c>
      <c r="FU12" s="105">
        <v>3715240.48</v>
      </c>
      <c r="FV12" s="105">
        <v>13075034.559999999</v>
      </c>
      <c r="FW12" s="105">
        <v>6030788.6399999997</v>
      </c>
      <c r="FX12" s="105">
        <v>2680723</v>
      </c>
      <c r="FY12" s="105">
        <v>5898099.9500000002</v>
      </c>
      <c r="FZ12" s="105">
        <v>5900400.6900000004</v>
      </c>
      <c r="GA12" s="105">
        <v>4247523.47</v>
      </c>
      <c r="GB12" s="105">
        <v>3322541.95</v>
      </c>
      <c r="GC12" s="105">
        <v>1042529</v>
      </c>
      <c r="GD12" s="105">
        <v>69808465.320000008</v>
      </c>
      <c r="GE12" s="105">
        <v>2394612</v>
      </c>
      <c r="GF12" s="105">
        <v>2682393.33</v>
      </c>
      <c r="GG12" s="105">
        <v>13238751.279999999</v>
      </c>
      <c r="GH12" s="105">
        <v>3455755.22</v>
      </c>
      <c r="GI12" s="105">
        <v>2680433.4</v>
      </c>
      <c r="GJ12" s="105">
        <v>5526928.6899999995</v>
      </c>
      <c r="GK12" s="105">
        <v>14048799.870000001</v>
      </c>
      <c r="GL12" s="105">
        <v>3398346.1599999997</v>
      </c>
      <c r="GM12" s="105">
        <v>1607876</v>
      </c>
      <c r="GN12" s="105">
        <v>1088659.9100000001</v>
      </c>
      <c r="GO12" s="105">
        <v>894818</v>
      </c>
      <c r="GP12" s="105">
        <v>48138198.439999998</v>
      </c>
      <c r="GQ12" s="105">
        <v>14074670.390000001</v>
      </c>
      <c r="GR12" s="105">
        <v>3660229.4899999998</v>
      </c>
      <c r="GS12" s="105">
        <v>18606750.109999999</v>
      </c>
      <c r="GT12" s="105">
        <v>961805</v>
      </c>
      <c r="GU12" s="105">
        <v>3968369.23</v>
      </c>
      <c r="GV12" s="105">
        <v>4980062.34</v>
      </c>
      <c r="GW12" s="105">
        <v>2535559.2399999998</v>
      </c>
      <c r="GX12" s="105">
        <v>60273220.199999996</v>
      </c>
      <c r="GY12" s="105">
        <v>2267021.62</v>
      </c>
      <c r="GZ12" s="105">
        <v>10477146.9</v>
      </c>
      <c r="HA12" s="105">
        <v>5352149.3099999996</v>
      </c>
      <c r="HB12" s="105">
        <v>201824361.24000004</v>
      </c>
      <c r="HC12" s="105">
        <v>17260779</v>
      </c>
      <c r="HD12" s="105">
        <v>39664703.030000001</v>
      </c>
      <c r="HE12" s="105">
        <v>14566939</v>
      </c>
      <c r="HF12" s="105">
        <v>19171747.789999999</v>
      </c>
      <c r="HG12" s="105">
        <v>37867838.5</v>
      </c>
      <c r="HH12" s="105">
        <v>2993678.46</v>
      </c>
      <c r="HI12" s="105">
        <v>105764406.42</v>
      </c>
      <c r="HJ12" s="105">
        <v>6283819.7199999997</v>
      </c>
      <c r="HK12" s="105">
        <v>15195099.639999999</v>
      </c>
      <c r="HL12" s="105">
        <v>7226750.7300000004</v>
      </c>
      <c r="HM12" s="105">
        <v>8447596.9499999993</v>
      </c>
      <c r="HN12" s="105">
        <v>5325272.0999999996</v>
      </c>
      <c r="HO12" s="105">
        <v>9821881</v>
      </c>
      <c r="HP12" s="105">
        <v>2957101.69</v>
      </c>
      <c r="HQ12" s="105">
        <v>138527415.10000002</v>
      </c>
      <c r="HR12" s="105">
        <v>47022690.630000003</v>
      </c>
      <c r="HS12" s="105">
        <v>5917817</v>
      </c>
      <c r="HT12" s="105">
        <v>6953389.5099999998</v>
      </c>
      <c r="HU12" s="105">
        <v>6098170.2599999998</v>
      </c>
      <c r="HV12" s="105">
        <v>1867223.2</v>
      </c>
      <c r="HW12" s="105">
        <v>15063748</v>
      </c>
      <c r="HX12" s="105">
        <v>5608482.6100000003</v>
      </c>
      <c r="HY12" s="105">
        <v>3539645.35</v>
      </c>
      <c r="HZ12" s="105">
        <v>7293433.3399999999</v>
      </c>
      <c r="IA12" s="105">
        <v>6473072.2199999997</v>
      </c>
      <c r="IB12" s="105">
        <v>13016113.82</v>
      </c>
      <c r="IC12" s="105">
        <v>2174355.41</v>
      </c>
      <c r="ID12" s="105">
        <v>8904791.3899999987</v>
      </c>
      <c r="IE12" s="105">
        <v>2761370.48</v>
      </c>
      <c r="IF12" s="105">
        <v>2304948</v>
      </c>
      <c r="IG12" s="105">
        <v>75257561.849999994</v>
      </c>
      <c r="IH12" s="105">
        <v>28716448.740000002</v>
      </c>
      <c r="II12" s="105">
        <v>9085352.1300000008</v>
      </c>
      <c r="IJ12" s="105">
        <v>7957545</v>
      </c>
      <c r="IK12" s="105">
        <v>18996593.899999999</v>
      </c>
      <c r="IL12" s="105">
        <v>3866278.98</v>
      </c>
      <c r="IM12" s="105">
        <v>3540913</v>
      </c>
      <c r="IN12" s="105">
        <v>1498632.54</v>
      </c>
      <c r="IO12" s="105">
        <v>1486568.05</v>
      </c>
      <c r="IP12" s="105">
        <v>2178115.73</v>
      </c>
      <c r="IQ12" s="105">
        <v>3288334.04</v>
      </c>
      <c r="IR12" s="105">
        <v>172450822.73000002</v>
      </c>
      <c r="IS12" s="105">
        <v>68573414.099999994</v>
      </c>
      <c r="IT12" s="105">
        <v>16130874.789999999</v>
      </c>
      <c r="IU12" s="105">
        <v>11722449.969999999</v>
      </c>
      <c r="IV12" s="105">
        <v>4325813.1899999995</v>
      </c>
      <c r="IW12" s="105">
        <v>2350924.6</v>
      </c>
      <c r="IX12" s="105">
        <v>3242947.47</v>
      </c>
      <c r="IY12" s="105">
        <v>1042608.36</v>
      </c>
      <c r="IZ12" s="105">
        <v>3392637.23</v>
      </c>
      <c r="JA12" s="105">
        <v>9782849.5700000003</v>
      </c>
      <c r="JB12" s="105">
        <v>7945064.9199999999</v>
      </c>
      <c r="JC12" s="105">
        <v>4285335.6100000003</v>
      </c>
      <c r="JD12" s="105">
        <v>59070828.410000004</v>
      </c>
      <c r="JE12" s="105">
        <v>15221033</v>
      </c>
      <c r="JF12" s="105">
        <v>3662283.8499999996</v>
      </c>
      <c r="JG12" s="105">
        <v>1703410.74</v>
      </c>
      <c r="JH12" s="105">
        <v>2848264.5</v>
      </c>
      <c r="JI12" s="105">
        <v>3559576</v>
      </c>
      <c r="JJ12" s="105">
        <v>55020995.790000007</v>
      </c>
      <c r="JK12" s="105">
        <v>2171276.77</v>
      </c>
      <c r="JL12" s="105">
        <v>5911077</v>
      </c>
      <c r="JM12" s="105">
        <v>8787247</v>
      </c>
      <c r="JN12" s="105">
        <v>3307224</v>
      </c>
      <c r="JO12" s="105">
        <v>12202727.59</v>
      </c>
      <c r="JP12" s="105">
        <v>1999257</v>
      </c>
      <c r="JQ12" s="105">
        <v>160531595.59999999</v>
      </c>
      <c r="JR12" s="105">
        <v>51134869.639999993</v>
      </c>
      <c r="JS12" s="105">
        <v>17306605.259999998</v>
      </c>
      <c r="JT12" s="105">
        <v>8981171.870000001</v>
      </c>
      <c r="JU12" s="105">
        <v>5167414.96</v>
      </c>
      <c r="JV12" s="105">
        <v>2626933.17</v>
      </c>
      <c r="JW12" s="105">
        <v>33246145.030000001</v>
      </c>
      <c r="JX12" s="105">
        <v>35967101.099999994</v>
      </c>
      <c r="JY12" s="105">
        <v>36940368.829999998</v>
      </c>
      <c r="JZ12" s="105">
        <v>15367892.4</v>
      </c>
      <c r="KA12" s="105">
        <v>4681278.5999999996</v>
      </c>
      <c r="KB12" s="105">
        <v>5025350.18</v>
      </c>
      <c r="KC12" s="105">
        <v>8890568.9899999984</v>
      </c>
      <c r="KD12" s="105">
        <v>1997539.1700000002</v>
      </c>
      <c r="KE12" s="105">
        <v>2263880.4</v>
      </c>
      <c r="KF12" s="105">
        <v>236358368.87</v>
      </c>
      <c r="KG12" s="105">
        <v>0</v>
      </c>
      <c r="KH12" s="105">
        <v>6345857</v>
      </c>
      <c r="KI12" s="105">
        <v>16856273.25</v>
      </c>
      <c r="KJ12" s="105">
        <v>11283281.050000001</v>
      </c>
      <c r="KK12" s="105">
        <v>7537437.4199999999</v>
      </c>
      <c r="KL12" s="105">
        <v>52652227.43</v>
      </c>
      <c r="KM12" s="105">
        <v>14681589.75</v>
      </c>
      <c r="KN12" s="105">
        <v>11064215.050000001</v>
      </c>
      <c r="KO12" s="105">
        <v>85194524.109999999</v>
      </c>
      <c r="KP12" s="105">
        <v>7058277.04</v>
      </c>
      <c r="KQ12" s="105">
        <v>13724813.770000001</v>
      </c>
      <c r="KR12" s="105">
        <v>47843917.950000003</v>
      </c>
      <c r="KS12" s="105">
        <v>7105427.1599999983</v>
      </c>
      <c r="KT12" s="105">
        <v>13398600.07</v>
      </c>
      <c r="KU12" s="105">
        <v>170972460.49000001</v>
      </c>
      <c r="KV12" s="105">
        <v>13654354.32</v>
      </c>
      <c r="KW12" s="105">
        <v>121008608.61</v>
      </c>
      <c r="KX12" s="105">
        <v>8989430.2899999991</v>
      </c>
      <c r="KY12" s="105">
        <v>1404859</v>
      </c>
      <c r="KZ12" s="105">
        <v>15918359.740000002</v>
      </c>
      <c r="LA12" s="105">
        <v>8894345.9100000001</v>
      </c>
      <c r="LB12" s="105">
        <v>4196263.5</v>
      </c>
      <c r="LC12" s="105">
        <v>3017364.06</v>
      </c>
      <c r="LD12" s="105">
        <v>5213351.4799999995</v>
      </c>
      <c r="LE12" s="105">
        <v>217484849.88</v>
      </c>
      <c r="LF12" s="105">
        <v>50088259.330000006</v>
      </c>
      <c r="LG12" s="105">
        <v>57164883.299999997</v>
      </c>
      <c r="LH12" s="105">
        <v>35868320.689999998</v>
      </c>
      <c r="LI12" s="105">
        <v>30462210.050000001</v>
      </c>
      <c r="LJ12" s="105">
        <v>4518679.26</v>
      </c>
      <c r="LK12" s="105">
        <v>3156917.49</v>
      </c>
      <c r="LL12" s="105">
        <v>9005329.9499999993</v>
      </c>
      <c r="LM12" s="105">
        <v>4581272.9400000004</v>
      </c>
      <c r="LN12" s="105">
        <v>7399802.3999999994</v>
      </c>
      <c r="LO12" s="105">
        <v>4223637.8000000007</v>
      </c>
      <c r="LP12" s="105">
        <v>65190627.719999999</v>
      </c>
      <c r="LQ12" s="105">
        <v>9369316.6499999985</v>
      </c>
      <c r="LR12" s="105">
        <v>3302525.76</v>
      </c>
      <c r="LS12" s="105">
        <v>149437935.21000001</v>
      </c>
      <c r="LT12" s="105">
        <v>124249543.07000001</v>
      </c>
      <c r="LU12" s="105">
        <v>128350619.67000002</v>
      </c>
      <c r="LV12" s="105">
        <v>48435872.639999993</v>
      </c>
      <c r="LW12" s="105">
        <v>11036845.379999999</v>
      </c>
      <c r="LX12" s="105">
        <v>13698141.16</v>
      </c>
      <c r="LY12" s="105">
        <v>9167612.9199999999</v>
      </c>
      <c r="LZ12" s="105">
        <v>9915105.9000000004</v>
      </c>
      <c r="MA12" s="105">
        <v>9443461.4199999981</v>
      </c>
      <c r="MB12" s="105">
        <v>17001956.890000001</v>
      </c>
      <c r="MC12" s="105">
        <v>38791300.690000005</v>
      </c>
      <c r="MD12" s="105">
        <v>4900474.0600000005</v>
      </c>
      <c r="ME12" s="105">
        <v>231511714.48999998</v>
      </c>
      <c r="MF12" s="105">
        <v>9039902.4499999993</v>
      </c>
      <c r="MG12" s="105">
        <v>4170592.1300000004</v>
      </c>
      <c r="MH12" s="105">
        <v>4148327</v>
      </c>
      <c r="MI12" s="105">
        <v>2610056.73</v>
      </c>
      <c r="MJ12" s="105">
        <v>8912074.629999999</v>
      </c>
      <c r="MK12" s="105">
        <v>5890346.2100000009</v>
      </c>
      <c r="ML12" s="105">
        <v>4503555.8899999997</v>
      </c>
      <c r="MM12" s="105">
        <v>15791794.85</v>
      </c>
      <c r="MN12" s="105">
        <v>3432316.53</v>
      </c>
      <c r="MO12" s="105">
        <v>4240593.3900000006</v>
      </c>
      <c r="MP12" s="105">
        <v>8424349.8599999994</v>
      </c>
      <c r="MQ12" s="105">
        <v>211030099.72999999</v>
      </c>
      <c r="MR12" s="105">
        <v>4299479.5</v>
      </c>
      <c r="MS12" s="105">
        <v>9034366.0500000007</v>
      </c>
      <c r="MT12" s="105">
        <v>10362894.18</v>
      </c>
      <c r="MU12" s="105">
        <v>24772001</v>
      </c>
      <c r="MV12" s="105">
        <v>15038867.050000001</v>
      </c>
      <c r="MW12" s="105">
        <v>37925093.990000002</v>
      </c>
      <c r="MX12" s="105">
        <v>14012466.039999999</v>
      </c>
      <c r="MY12" s="105">
        <v>8975640.5900000017</v>
      </c>
      <c r="MZ12" s="105">
        <v>1481248.59</v>
      </c>
      <c r="NA12" s="105">
        <v>1422922</v>
      </c>
      <c r="NB12" s="105">
        <v>400686770.02999991</v>
      </c>
      <c r="NC12" s="105">
        <v>58051566.329999998</v>
      </c>
      <c r="ND12" s="105">
        <v>4950344.1599999992</v>
      </c>
      <c r="NE12" s="105">
        <v>127921026.83000001</v>
      </c>
      <c r="NF12" s="105">
        <v>8864108.5</v>
      </c>
      <c r="NG12" s="105">
        <v>21350614.949999999</v>
      </c>
      <c r="NH12" s="105">
        <v>67897372.729999989</v>
      </c>
      <c r="NI12" s="105">
        <v>46696707.009999998</v>
      </c>
      <c r="NJ12" s="105">
        <v>934531</v>
      </c>
      <c r="NK12" s="105">
        <v>14639098.899999999</v>
      </c>
      <c r="NL12" s="105">
        <v>7957317.5</v>
      </c>
      <c r="NM12" s="105">
        <v>5041583.29</v>
      </c>
      <c r="NN12" s="105">
        <v>91689530.870000005</v>
      </c>
      <c r="NO12" s="105">
        <v>12921316.870000001</v>
      </c>
      <c r="NP12" s="105">
        <v>4245292.97</v>
      </c>
      <c r="NQ12" s="105">
        <v>5505503.5300000003</v>
      </c>
      <c r="NR12" s="105">
        <v>4344557.0199999996</v>
      </c>
      <c r="NS12" s="105">
        <v>1950554.59</v>
      </c>
      <c r="NT12" s="105">
        <v>7124057</v>
      </c>
      <c r="NU12" s="105">
        <v>182992884.64999998</v>
      </c>
      <c r="NV12" s="105">
        <v>37993067.140000001</v>
      </c>
      <c r="NW12" s="105">
        <v>7923028.8499999996</v>
      </c>
      <c r="NX12" s="105">
        <v>3144486.18</v>
      </c>
      <c r="NY12" s="105">
        <v>4199659</v>
      </c>
      <c r="NZ12" s="105">
        <v>9434646.129999999</v>
      </c>
      <c r="OA12" s="105">
        <v>3141071.32</v>
      </c>
      <c r="OB12" s="105">
        <v>273108792.72000003</v>
      </c>
      <c r="OC12" s="105">
        <v>30184664.009999998</v>
      </c>
      <c r="OD12" s="105">
        <v>18476682.09</v>
      </c>
      <c r="OE12" s="105">
        <v>57869651.519999996</v>
      </c>
      <c r="OF12" s="105">
        <v>9369829.6300000008</v>
      </c>
      <c r="OG12" s="105">
        <v>10863824.82</v>
      </c>
      <c r="OH12" s="105">
        <v>19892455.439999998</v>
      </c>
      <c r="OI12" s="105">
        <v>3272192.41</v>
      </c>
      <c r="OJ12" s="105">
        <v>13132976.300000001</v>
      </c>
      <c r="OK12" s="105">
        <v>187069532.18000001</v>
      </c>
      <c r="OL12" s="105">
        <v>104577016.16</v>
      </c>
      <c r="OM12" s="105">
        <v>79755837.700000018</v>
      </c>
      <c r="ON12" s="105">
        <v>15330264.709999999</v>
      </c>
      <c r="OO12" s="105">
        <v>7823069.7300000004</v>
      </c>
      <c r="OP12" s="105">
        <v>1287351</v>
      </c>
      <c r="OQ12" s="105">
        <v>121899967.62</v>
      </c>
      <c r="OR12" s="105">
        <v>4277008.75</v>
      </c>
      <c r="OS12" s="105">
        <v>10946128.440000001</v>
      </c>
      <c r="OT12" s="105">
        <v>15296200.82</v>
      </c>
      <c r="OU12" s="105">
        <v>9596223.5299999993</v>
      </c>
      <c r="OV12" s="105">
        <v>40081483.300000004</v>
      </c>
      <c r="OW12" s="105">
        <v>3227549.8899999997</v>
      </c>
      <c r="OX12" s="105">
        <v>2678260.75</v>
      </c>
      <c r="OY12" s="105">
        <v>1713896.7199999997</v>
      </c>
      <c r="OZ12" s="105">
        <v>93623494.00999999</v>
      </c>
      <c r="PA12" s="105">
        <v>3357526.3200000003</v>
      </c>
      <c r="PB12" s="105">
        <v>25981868.43</v>
      </c>
      <c r="PC12" s="105">
        <v>2403539.58</v>
      </c>
      <c r="PD12" s="105">
        <v>4708077.01</v>
      </c>
      <c r="PE12" s="105">
        <v>16916554.07</v>
      </c>
      <c r="PF12" s="105">
        <v>2089734</v>
      </c>
      <c r="PG12" s="105">
        <v>4664826.41</v>
      </c>
      <c r="PH12" s="105">
        <v>7821306.7999999998</v>
      </c>
      <c r="PI12" s="105">
        <v>2108623.63</v>
      </c>
      <c r="PJ12" s="105">
        <v>3927026.35</v>
      </c>
      <c r="PK12" s="105">
        <v>12735992.82</v>
      </c>
      <c r="PL12" s="105">
        <v>1444769</v>
      </c>
      <c r="PM12" s="105">
        <v>23646096.669999998</v>
      </c>
      <c r="PN12" s="105">
        <v>1318062.5</v>
      </c>
      <c r="PO12" s="105">
        <v>781377.49</v>
      </c>
      <c r="PP12" s="105">
        <v>891747.08000000007</v>
      </c>
      <c r="PQ12" s="105">
        <v>990739.91</v>
      </c>
      <c r="PR12" s="105">
        <v>321197658.84999996</v>
      </c>
      <c r="PS12" s="105">
        <v>3154433</v>
      </c>
      <c r="PT12" s="105">
        <v>5087279.9400000004</v>
      </c>
      <c r="PU12" s="105">
        <v>3838142.58</v>
      </c>
      <c r="PV12" s="105">
        <v>56684790.129999995</v>
      </c>
      <c r="PW12" s="105">
        <v>3539808.02</v>
      </c>
      <c r="PX12" s="105">
        <v>12839717.949999999</v>
      </c>
      <c r="PY12" s="105">
        <v>5015375.6099999994</v>
      </c>
      <c r="PZ12" s="105">
        <v>22606645.270000003</v>
      </c>
      <c r="QA12" s="105">
        <v>1533323.3399999999</v>
      </c>
      <c r="QB12" s="105">
        <v>12952818.190000001</v>
      </c>
      <c r="QC12" s="105">
        <v>1938816.8</v>
      </c>
      <c r="QD12" s="105">
        <v>2331669.84</v>
      </c>
      <c r="QE12" s="105">
        <v>4254762.87</v>
      </c>
      <c r="QF12" s="105">
        <v>4243083</v>
      </c>
      <c r="QG12" s="105">
        <v>7810242.8299999991</v>
      </c>
      <c r="QH12" s="105">
        <v>3175639.47</v>
      </c>
      <c r="QI12" s="105">
        <v>1768771.06</v>
      </c>
      <c r="QJ12" s="105">
        <v>893722</v>
      </c>
      <c r="QK12" s="105">
        <v>13068054.99</v>
      </c>
      <c r="QL12" s="105">
        <v>23769054.100000001</v>
      </c>
      <c r="QM12" s="105">
        <v>1058069</v>
      </c>
      <c r="QN12" s="105">
        <v>461158</v>
      </c>
      <c r="QO12" s="105">
        <v>496880</v>
      </c>
      <c r="QP12" s="105">
        <v>173765.95</v>
      </c>
      <c r="QQ12" s="105">
        <v>1963467.94</v>
      </c>
      <c r="QR12" s="105">
        <v>117936176.17999999</v>
      </c>
      <c r="QS12" s="105">
        <v>1195761.5</v>
      </c>
      <c r="QT12" s="105">
        <v>9899706.8900000006</v>
      </c>
      <c r="QU12" s="105">
        <v>2116695.6900000004</v>
      </c>
      <c r="QV12" s="105">
        <v>3653081.16</v>
      </c>
      <c r="QW12" s="105">
        <v>13421475.970000001</v>
      </c>
      <c r="QX12" s="105">
        <v>2055122.13</v>
      </c>
      <c r="QY12" s="105">
        <v>8868678.5900000017</v>
      </c>
      <c r="QZ12" s="105">
        <v>8028822.0300000003</v>
      </c>
      <c r="RA12" s="105">
        <v>2798161.67</v>
      </c>
      <c r="RB12" s="105">
        <v>1893805.0899999999</v>
      </c>
      <c r="RC12" s="105">
        <v>800283</v>
      </c>
      <c r="RD12" s="105">
        <v>634609</v>
      </c>
      <c r="RE12" s="105">
        <v>138008421.84999999</v>
      </c>
      <c r="RF12" s="105">
        <v>14412312.969999999</v>
      </c>
      <c r="RG12" s="105">
        <v>4570693.07</v>
      </c>
      <c r="RH12" s="105">
        <v>7508560.0999999996</v>
      </c>
      <c r="RI12" s="105">
        <v>3481004.7</v>
      </c>
      <c r="RJ12" s="105">
        <v>6978069.5300000003</v>
      </c>
      <c r="RK12" s="105">
        <v>20217146.850000001</v>
      </c>
      <c r="RL12" s="105">
        <v>2863055.77</v>
      </c>
      <c r="RM12" s="105">
        <v>5595147.4399999995</v>
      </c>
      <c r="RN12" s="105">
        <v>12509074.080000002</v>
      </c>
      <c r="RO12" s="105">
        <v>17582160.25</v>
      </c>
      <c r="RP12" s="105">
        <v>1837359</v>
      </c>
      <c r="RQ12" s="105">
        <v>936560.61</v>
      </c>
      <c r="RR12" s="105">
        <v>7465448.8399999999</v>
      </c>
      <c r="RS12" s="105">
        <v>1085642.8500000001</v>
      </c>
      <c r="RT12" s="105">
        <v>2397122.4900000002</v>
      </c>
      <c r="RU12" s="105">
        <v>3255552.5</v>
      </c>
      <c r="RV12" s="105">
        <v>1324558.6099999999</v>
      </c>
      <c r="RW12" s="105">
        <v>347711</v>
      </c>
      <c r="RX12" s="105">
        <v>1452492.72</v>
      </c>
      <c r="RY12" s="105">
        <v>113249439.73</v>
      </c>
      <c r="RZ12" s="105">
        <v>3354705.64</v>
      </c>
      <c r="SA12" s="105">
        <v>2851146.64</v>
      </c>
      <c r="SB12" s="105">
        <v>6955321.2699999996</v>
      </c>
      <c r="SC12" s="105">
        <v>2986928.67</v>
      </c>
      <c r="SD12" s="105">
        <v>7590016.2400000002</v>
      </c>
      <c r="SE12" s="105">
        <v>1589024.2100000002</v>
      </c>
      <c r="SF12" s="105">
        <v>12669068.040000001</v>
      </c>
      <c r="SG12" s="105">
        <v>1735076.38</v>
      </c>
      <c r="SH12" s="105">
        <v>3945066.6799999997</v>
      </c>
      <c r="SI12" s="105">
        <v>25841738.870000001</v>
      </c>
      <c r="SJ12" s="105">
        <v>325496.36000000004</v>
      </c>
      <c r="SK12" s="105">
        <v>59140580</v>
      </c>
      <c r="SL12" s="105">
        <v>5646401.46</v>
      </c>
      <c r="SM12" s="105">
        <v>4926824.08</v>
      </c>
      <c r="SN12" s="105">
        <v>13349070.789999999</v>
      </c>
      <c r="SO12" s="105">
        <v>3673328.7800000003</v>
      </c>
      <c r="SP12" s="105">
        <v>9349619.2400000002</v>
      </c>
      <c r="SQ12" s="105">
        <v>4460404.28</v>
      </c>
      <c r="SR12" s="105">
        <v>2233221.77</v>
      </c>
      <c r="SS12" s="105">
        <v>168544903.94</v>
      </c>
      <c r="ST12" s="105">
        <v>1958455.32</v>
      </c>
      <c r="SU12" s="105">
        <v>12149392.289999999</v>
      </c>
      <c r="SV12" s="105">
        <v>5662731.0000000009</v>
      </c>
      <c r="SW12" s="105">
        <v>1866947.05</v>
      </c>
      <c r="SX12" s="105">
        <v>2717274.3</v>
      </c>
      <c r="SY12" s="105">
        <v>14717694.889999999</v>
      </c>
      <c r="SZ12" s="105">
        <v>10522723.51</v>
      </c>
      <c r="TA12" s="105">
        <v>2531111.0099999998</v>
      </c>
      <c r="TB12" s="105">
        <v>1584579.8</v>
      </c>
      <c r="TC12" s="105">
        <v>2214580.75</v>
      </c>
      <c r="TD12" s="105">
        <v>15035943.020000001</v>
      </c>
      <c r="TE12" s="105">
        <v>2446046.42</v>
      </c>
      <c r="TF12" s="105">
        <v>3448877.46</v>
      </c>
      <c r="TG12" s="105">
        <v>270947182.52999997</v>
      </c>
      <c r="TH12" s="105">
        <v>3297716.55</v>
      </c>
      <c r="TI12" s="105">
        <v>1935404.95</v>
      </c>
      <c r="TJ12" s="105">
        <v>23399263.359999999</v>
      </c>
      <c r="TK12" s="105">
        <v>15075611.610000001</v>
      </c>
      <c r="TL12" s="105">
        <v>5679084.04</v>
      </c>
      <c r="TM12" s="105">
        <v>1605629.6300000001</v>
      </c>
      <c r="TN12" s="105">
        <v>23592782.899999999</v>
      </c>
      <c r="TO12" s="105">
        <v>3169429.68</v>
      </c>
      <c r="TP12" s="105">
        <v>14730251.91</v>
      </c>
      <c r="TQ12" s="105">
        <v>8559159.040000001</v>
      </c>
      <c r="TR12" s="105">
        <v>2608365.31</v>
      </c>
      <c r="TS12" s="105">
        <v>1550833.78</v>
      </c>
      <c r="TT12" s="105">
        <v>4655720.04</v>
      </c>
      <c r="TU12" s="105">
        <v>3897883.5300000003</v>
      </c>
      <c r="TV12" s="105">
        <v>3235647.36</v>
      </c>
      <c r="TW12" s="105">
        <v>43569522.490000002</v>
      </c>
      <c r="TX12" s="105">
        <v>2877534.92</v>
      </c>
      <c r="TY12" s="105">
        <v>168110459.64999998</v>
      </c>
      <c r="TZ12" s="105">
        <v>22579908.57</v>
      </c>
      <c r="UA12" s="105">
        <v>5116951.9200000009</v>
      </c>
      <c r="UB12" s="105">
        <v>4820222.62</v>
      </c>
      <c r="UC12" s="105">
        <v>110437224.94000001</v>
      </c>
      <c r="UD12" s="105">
        <v>1923850.42</v>
      </c>
      <c r="UE12" s="105">
        <v>758924</v>
      </c>
      <c r="UF12" s="105">
        <v>2026539</v>
      </c>
      <c r="UG12" s="105">
        <v>1826754.27</v>
      </c>
      <c r="UH12" s="105">
        <v>71374255.650000006</v>
      </c>
      <c r="UI12" s="105">
        <v>8516296.5299999993</v>
      </c>
      <c r="UJ12" s="105">
        <v>5219627.42</v>
      </c>
      <c r="UK12" s="105">
        <v>9217570.7300000004</v>
      </c>
      <c r="UL12" s="105">
        <v>5621573.7300000004</v>
      </c>
      <c r="UM12" s="105">
        <v>4511476.08</v>
      </c>
      <c r="UN12" s="105">
        <v>299688860.39999998</v>
      </c>
      <c r="UO12" s="105">
        <v>6970949.3199999994</v>
      </c>
      <c r="UP12" s="105">
        <v>4535633.5</v>
      </c>
      <c r="UQ12" s="105">
        <v>36196374.829999998</v>
      </c>
      <c r="UR12" s="105">
        <v>1111959.6000000001</v>
      </c>
      <c r="US12" s="105">
        <v>3405456.8899999997</v>
      </c>
      <c r="UT12" s="105">
        <v>15862322.1</v>
      </c>
      <c r="UU12" s="105">
        <v>2041218.85</v>
      </c>
      <c r="UV12" s="105">
        <v>2295407.42</v>
      </c>
      <c r="UW12" s="105">
        <v>3169396.92</v>
      </c>
      <c r="UX12" s="105">
        <v>6176319.6099999994</v>
      </c>
      <c r="UY12" s="105">
        <v>16900729.969999999</v>
      </c>
      <c r="UZ12" s="105">
        <v>7486705.3300000001</v>
      </c>
      <c r="VA12" s="105">
        <v>12073424.470000001</v>
      </c>
      <c r="VB12" s="105">
        <v>1630706</v>
      </c>
      <c r="VC12" s="105">
        <v>2401521.9</v>
      </c>
      <c r="VD12" s="105">
        <v>1417279.8699999999</v>
      </c>
      <c r="VE12" s="105">
        <v>2871496.31</v>
      </c>
      <c r="VF12" s="105">
        <v>20192321.68</v>
      </c>
      <c r="VG12" s="105">
        <v>729982</v>
      </c>
      <c r="VH12" s="105">
        <v>1240190</v>
      </c>
      <c r="VI12" s="105">
        <v>1223157.8</v>
      </c>
      <c r="VJ12" s="105">
        <v>92798532.87000002</v>
      </c>
      <c r="VK12" s="105">
        <v>3365937.37</v>
      </c>
      <c r="VL12" s="105">
        <v>2291243.4400000004</v>
      </c>
      <c r="VM12" s="105">
        <v>3652651.18</v>
      </c>
      <c r="VN12" s="105">
        <v>10687497.6</v>
      </c>
      <c r="VO12" s="105">
        <v>6603533.1300000008</v>
      </c>
      <c r="VP12" s="105">
        <v>8841560.5</v>
      </c>
      <c r="VQ12" s="105">
        <v>5021718.9000000004</v>
      </c>
      <c r="VR12" s="105">
        <v>5057388.4800000004</v>
      </c>
      <c r="VS12" s="105">
        <v>38099287.07</v>
      </c>
      <c r="VT12" s="105">
        <v>5035976.2300000004</v>
      </c>
      <c r="VU12" s="105">
        <v>10161572.710000001</v>
      </c>
      <c r="VV12" s="105">
        <v>4968353.66</v>
      </c>
      <c r="VW12" s="105">
        <v>1625625.31</v>
      </c>
      <c r="VX12" s="105">
        <v>2617188.69</v>
      </c>
      <c r="VY12" s="105">
        <v>613968003.46000004</v>
      </c>
      <c r="VZ12" s="105">
        <v>12070524.02</v>
      </c>
      <c r="WA12" s="105">
        <v>6590800.1600000001</v>
      </c>
      <c r="WB12" s="105">
        <v>2192711.15</v>
      </c>
      <c r="WC12" s="105">
        <v>2666406.9</v>
      </c>
      <c r="WD12" s="105">
        <v>6589567.1200000001</v>
      </c>
      <c r="WE12" s="105">
        <v>11098677.460000001</v>
      </c>
      <c r="WF12" s="105">
        <v>8456889</v>
      </c>
      <c r="WG12" s="105">
        <v>7319740.71</v>
      </c>
      <c r="WH12" s="105">
        <v>9183215.6899999995</v>
      </c>
      <c r="WI12" s="105">
        <v>6367374.2400000002</v>
      </c>
      <c r="WJ12" s="105">
        <v>30102967.280000001</v>
      </c>
      <c r="WK12" s="105">
        <v>6321952.7199999997</v>
      </c>
      <c r="WL12" s="105">
        <v>14669693.619999999</v>
      </c>
      <c r="WM12" s="105">
        <v>20408471.800000001</v>
      </c>
      <c r="WN12" s="105">
        <v>9395814.870000001</v>
      </c>
      <c r="WO12" s="105">
        <v>10120107.52</v>
      </c>
      <c r="WP12" s="105">
        <v>20652895.239999998</v>
      </c>
      <c r="WQ12" s="105">
        <v>3539798.99</v>
      </c>
      <c r="WR12" s="105">
        <v>13642809.609999999</v>
      </c>
      <c r="WS12" s="105">
        <v>46772328.439999998</v>
      </c>
      <c r="WT12" s="105">
        <v>4283758.4400000004</v>
      </c>
      <c r="WU12" s="105">
        <v>3441567.7</v>
      </c>
      <c r="WV12" s="105">
        <v>2657978.29</v>
      </c>
      <c r="WW12" s="105">
        <v>5437041.6400000006</v>
      </c>
      <c r="WX12" s="105">
        <v>3756305.99</v>
      </c>
      <c r="WY12" s="105">
        <v>3260805.14</v>
      </c>
      <c r="WZ12" s="105">
        <v>3121540.9</v>
      </c>
      <c r="XA12" s="105">
        <v>53165554.25</v>
      </c>
      <c r="XB12" s="105">
        <v>2355892</v>
      </c>
      <c r="XC12" s="105">
        <v>1934773.4240000001</v>
      </c>
      <c r="XD12" s="105">
        <v>1767582.62</v>
      </c>
      <c r="XE12" s="105">
        <v>817437</v>
      </c>
      <c r="XF12" s="105">
        <v>253698079.11999997</v>
      </c>
      <c r="XG12" s="105">
        <v>9288705.1599999983</v>
      </c>
      <c r="XH12" s="105">
        <v>12571663.100000001</v>
      </c>
      <c r="XI12" s="105">
        <v>47990529.730000004</v>
      </c>
      <c r="XJ12" s="105">
        <v>5968533.9400000004</v>
      </c>
      <c r="XK12" s="105">
        <v>9559613.7300000004</v>
      </c>
      <c r="XL12" s="105">
        <v>8208207.8499999996</v>
      </c>
      <c r="XM12" s="105">
        <v>7539300.1800000006</v>
      </c>
      <c r="XN12" s="105">
        <v>7515858.6500000004</v>
      </c>
      <c r="XO12" s="105">
        <v>13113508.929999998</v>
      </c>
      <c r="XP12" s="105">
        <v>12058857.109999999</v>
      </c>
      <c r="XQ12" s="105">
        <v>4038839.87</v>
      </c>
      <c r="XR12" s="105">
        <v>3516019.8899999997</v>
      </c>
      <c r="XS12" s="105">
        <v>4875773.32</v>
      </c>
      <c r="XT12" s="105">
        <v>4683854.25</v>
      </c>
      <c r="XU12" s="105">
        <v>2632285.5700000003</v>
      </c>
      <c r="XV12" s="105">
        <v>2563839.2999999998</v>
      </c>
      <c r="XW12" s="105">
        <v>3446331.52</v>
      </c>
      <c r="XX12" s="105">
        <v>4141104.2600000002</v>
      </c>
      <c r="XY12" s="105">
        <v>3777718.42</v>
      </c>
      <c r="XZ12" s="105">
        <v>3234487.66</v>
      </c>
      <c r="YA12" s="105">
        <v>2258214.17</v>
      </c>
      <c r="YB12" s="105">
        <v>3871738.96</v>
      </c>
      <c r="YC12" s="105">
        <v>284269624.20999998</v>
      </c>
      <c r="YD12" s="105">
        <v>4593324.63</v>
      </c>
      <c r="YE12" s="105">
        <v>15507994.91</v>
      </c>
      <c r="YF12" s="105">
        <v>3060586.64</v>
      </c>
      <c r="YG12" s="105">
        <v>41820644.420000002</v>
      </c>
      <c r="YH12" s="105">
        <v>7811563</v>
      </c>
      <c r="YI12" s="105">
        <v>13514562.35</v>
      </c>
      <c r="YJ12" s="105">
        <v>2176812.2399999998</v>
      </c>
      <c r="YK12" s="105">
        <v>18716612.009999998</v>
      </c>
      <c r="YL12" s="105">
        <v>17740784.379999999</v>
      </c>
      <c r="YM12" s="105">
        <v>5716633.7400000002</v>
      </c>
      <c r="YN12" s="105">
        <v>4279819.2799999993</v>
      </c>
      <c r="YO12" s="105">
        <v>2073945.25</v>
      </c>
      <c r="YP12" s="105">
        <v>3875568.88</v>
      </c>
      <c r="YQ12" s="105">
        <v>949078.76</v>
      </c>
      <c r="YR12" s="105">
        <v>1130971.3600000001</v>
      </c>
      <c r="YS12" s="105">
        <v>2171557.0299999998</v>
      </c>
      <c r="YT12" s="105">
        <v>117263891.82000001</v>
      </c>
      <c r="YU12" s="105">
        <v>4778819.0199999996</v>
      </c>
      <c r="YV12" s="105">
        <v>3061027.98</v>
      </c>
      <c r="YW12" s="105">
        <v>3382959.58</v>
      </c>
      <c r="YX12" s="105">
        <v>1763103.64</v>
      </c>
      <c r="YY12" s="105">
        <v>3399467.5300000003</v>
      </c>
      <c r="YZ12" s="105">
        <v>1845775.59</v>
      </c>
      <c r="ZA12" s="105">
        <v>60011792.219999999</v>
      </c>
      <c r="ZB12" s="105">
        <v>2407041.64</v>
      </c>
      <c r="ZC12" s="105">
        <v>9643706.1799999997</v>
      </c>
      <c r="ZD12" s="105">
        <v>6496902.2199999997</v>
      </c>
      <c r="ZE12" s="105">
        <v>1850481</v>
      </c>
      <c r="ZF12" s="105">
        <v>4943907.7400000012</v>
      </c>
      <c r="ZG12" s="105">
        <v>879687.54</v>
      </c>
      <c r="ZH12" s="105">
        <v>2885917.19</v>
      </c>
      <c r="ZI12" s="105">
        <v>16115551.210000001</v>
      </c>
      <c r="ZJ12" s="105">
        <v>145589767.68000001</v>
      </c>
      <c r="ZK12" s="105">
        <v>2879667.25</v>
      </c>
      <c r="ZL12" s="105">
        <v>8038479.7800000003</v>
      </c>
      <c r="ZM12" s="105">
        <v>35684432.049999997</v>
      </c>
      <c r="ZN12" s="105">
        <v>21241966.25</v>
      </c>
      <c r="ZO12" s="105">
        <v>4466285.8199999994</v>
      </c>
      <c r="ZP12" s="105">
        <v>5625579.3899999997</v>
      </c>
      <c r="ZQ12" s="105">
        <v>14686704.689999999</v>
      </c>
      <c r="ZR12" s="105">
        <v>14797011.550000001</v>
      </c>
      <c r="ZS12" s="105">
        <v>13327822.830000002</v>
      </c>
      <c r="ZT12" s="105">
        <v>1092659.8699999999</v>
      </c>
      <c r="ZU12" s="105">
        <v>9864835.379999999</v>
      </c>
      <c r="ZV12" s="105">
        <v>3349620.46</v>
      </c>
      <c r="ZW12" s="105">
        <v>6752973.1899999995</v>
      </c>
      <c r="ZX12" s="105">
        <v>3947482.8200000003</v>
      </c>
      <c r="ZY12" s="105">
        <v>2267870.83</v>
      </c>
      <c r="ZZ12" s="105">
        <v>2478476.8400000003</v>
      </c>
      <c r="AAA12" s="105">
        <v>5710577.75</v>
      </c>
      <c r="AAB12" s="105">
        <v>6164537.2299999995</v>
      </c>
      <c r="AAC12" s="105">
        <v>3173874.37</v>
      </c>
      <c r="AAD12" s="105">
        <v>1639282.37</v>
      </c>
      <c r="AAE12" s="105">
        <v>288344</v>
      </c>
      <c r="AAF12" s="105">
        <v>78690069.450000003</v>
      </c>
      <c r="AAG12" s="105">
        <v>5621875.9700000007</v>
      </c>
      <c r="AAH12" s="105">
        <v>4110799.17</v>
      </c>
      <c r="AAI12" s="105">
        <v>4621835.6599999992</v>
      </c>
      <c r="AAJ12" s="105">
        <v>4540412.22</v>
      </c>
      <c r="AAK12" s="105">
        <v>7140767.46</v>
      </c>
      <c r="AAL12" s="105">
        <v>2737670.9699999997</v>
      </c>
      <c r="AAM12" s="105">
        <v>311882009.56999999</v>
      </c>
      <c r="AAN12" s="105">
        <v>6722946.5199999996</v>
      </c>
      <c r="AAO12" s="105">
        <v>5092472.93</v>
      </c>
      <c r="AAP12" s="105">
        <v>13086130.77</v>
      </c>
      <c r="AAQ12" s="105">
        <v>16339063.890000001</v>
      </c>
      <c r="AAR12" s="105">
        <v>3605154.76</v>
      </c>
      <c r="AAS12" s="105">
        <v>7915641.71</v>
      </c>
      <c r="AAT12" s="105">
        <v>10448627.029999997</v>
      </c>
      <c r="AAU12" s="105">
        <v>29714074.16</v>
      </c>
      <c r="AAV12" s="105">
        <v>1930362.12</v>
      </c>
      <c r="AAW12" s="105">
        <v>9027337.540000001</v>
      </c>
      <c r="AAX12" s="105">
        <v>64263116.399999999</v>
      </c>
      <c r="AAY12" s="105">
        <v>17919704.790000003</v>
      </c>
      <c r="AAZ12" s="105">
        <v>2545947.7199999997</v>
      </c>
      <c r="ABA12" s="105">
        <v>3214402.4</v>
      </c>
      <c r="ABB12" s="105">
        <v>3983465.6500000004</v>
      </c>
      <c r="ABC12" s="105">
        <v>1311289.67</v>
      </c>
      <c r="ABD12" s="105">
        <v>5523020</v>
      </c>
      <c r="ABE12" s="105">
        <v>1426207.16</v>
      </c>
      <c r="ABF12" s="105">
        <v>52209584.969999999</v>
      </c>
      <c r="ABG12" s="105">
        <v>34882325.950000003</v>
      </c>
      <c r="ABH12" s="105">
        <v>2940853.48</v>
      </c>
      <c r="ABI12" s="105">
        <v>1627796.05</v>
      </c>
      <c r="ABJ12" s="105">
        <v>2095894.48</v>
      </c>
      <c r="ABK12" s="105">
        <v>932909.5</v>
      </c>
      <c r="ABL12" s="105">
        <v>2020345.5699999998</v>
      </c>
      <c r="ABM12" s="105">
        <v>126620624.08</v>
      </c>
      <c r="ABN12" s="105">
        <v>6011111.4699999997</v>
      </c>
      <c r="ABO12" s="105">
        <v>3535238.7</v>
      </c>
      <c r="ABP12" s="105">
        <v>6173343.6399999997</v>
      </c>
      <c r="ABQ12" s="105">
        <v>8694013.4800000004</v>
      </c>
      <c r="ABR12" s="105">
        <v>3160394</v>
      </c>
      <c r="ABS12" s="105">
        <v>2491261.25</v>
      </c>
      <c r="ABT12" s="105">
        <v>4941991</v>
      </c>
      <c r="ABU12" s="105">
        <v>6895235</v>
      </c>
      <c r="ABV12" s="105">
        <v>108921097.02</v>
      </c>
      <c r="ABW12" s="105">
        <v>2206112.66</v>
      </c>
      <c r="ABX12" s="105">
        <v>9503482.4900000002</v>
      </c>
      <c r="ABY12" s="105">
        <v>3225384.83</v>
      </c>
      <c r="ABZ12" s="105">
        <v>3427124.54</v>
      </c>
      <c r="ACA12" s="105">
        <v>25581701</v>
      </c>
      <c r="ACB12" s="105">
        <v>2710231.36</v>
      </c>
      <c r="ACC12" s="105">
        <v>4899056.3599999994</v>
      </c>
      <c r="ACD12" s="105">
        <v>1702808.63</v>
      </c>
      <c r="ACE12" s="105">
        <v>5581245.4100000001</v>
      </c>
      <c r="ACF12" s="105">
        <v>3864391</v>
      </c>
      <c r="ACG12" s="105">
        <v>171306188.67999998</v>
      </c>
      <c r="ACH12" s="105">
        <v>3120735.95</v>
      </c>
      <c r="ACI12" s="105">
        <v>7596900.6600000001</v>
      </c>
      <c r="ACJ12" s="105">
        <v>8558161.1799999997</v>
      </c>
      <c r="ACK12" s="105">
        <v>2185027.98</v>
      </c>
      <c r="ACL12" s="105">
        <v>4317399.67</v>
      </c>
      <c r="ACM12" s="105">
        <v>6147416.0899999999</v>
      </c>
      <c r="ACN12" s="105">
        <v>51860253.450000003</v>
      </c>
      <c r="ACO12" s="105">
        <v>68510054.770000011</v>
      </c>
      <c r="ACP12" s="105">
        <v>2527709.38</v>
      </c>
      <c r="ACQ12" s="105">
        <v>6620630</v>
      </c>
      <c r="ACR12" s="105">
        <v>9759330.8800000008</v>
      </c>
      <c r="ACS12" s="105">
        <v>4818360.5999999996</v>
      </c>
      <c r="ACT12" s="105">
        <v>57117838.850000001</v>
      </c>
      <c r="ACU12" s="105">
        <v>7053729.7000000002</v>
      </c>
      <c r="ACV12" s="105">
        <v>5592737.2000000002</v>
      </c>
      <c r="ACW12" s="105">
        <v>2441230.2799999998</v>
      </c>
      <c r="ACX12" s="105">
        <v>1776969.09</v>
      </c>
      <c r="ACY12" s="105">
        <v>3504453.84</v>
      </c>
      <c r="ACZ12" s="105">
        <v>1066357</v>
      </c>
      <c r="ADA12" s="105">
        <v>2245700.63</v>
      </c>
      <c r="ADB12" s="105">
        <v>1529220.22</v>
      </c>
      <c r="ADC12" s="105">
        <v>2202190.0699999998</v>
      </c>
      <c r="ADD12" s="105">
        <v>54182594.689999998</v>
      </c>
      <c r="ADE12" s="105">
        <v>47041649.330000006</v>
      </c>
      <c r="ADF12" s="105">
        <v>1553070.79</v>
      </c>
      <c r="ADG12" s="105">
        <v>1376062.98</v>
      </c>
      <c r="ADH12" s="105">
        <v>7821847.54</v>
      </c>
      <c r="ADI12" s="105">
        <v>6830119.3500000006</v>
      </c>
      <c r="ADJ12" s="105">
        <v>2539824.4399999995</v>
      </c>
      <c r="ADK12" s="105">
        <v>2570174.5</v>
      </c>
      <c r="ADL12" s="105">
        <v>5582865.0500000007</v>
      </c>
      <c r="ADM12" s="105">
        <v>349638423.76999998</v>
      </c>
      <c r="ADN12" s="105">
        <v>79528272.989999995</v>
      </c>
      <c r="ADO12" s="105">
        <v>22455269.940000001</v>
      </c>
      <c r="ADP12" s="105">
        <v>91001620.839999989</v>
      </c>
      <c r="ADQ12" s="105">
        <v>844530.63</v>
      </c>
      <c r="ADR12" s="105">
        <v>3391105.76</v>
      </c>
      <c r="ADS12" s="105">
        <v>4925716.6500000004</v>
      </c>
      <c r="ADT12" s="105">
        <v>4926453.87</v>
      </c>
      <c r="ADU12" s="105">
        <v>447763082.88</v>
      </c>
      <c r="ADV12" s="105">
        <v>92954076.950000003</v>
      </c>
      <c r="ADW12" s="105">
        <v>35391684.940000005</v>
      </c>
      <c r="ADX12" s="105">
        <v>5641693</v>
      </c>
      <c r="ADY12" s="105">
        <v>18530165.949999999</v>
      </c>
      <c r="ADZ12" s="105">
        <v>9838802.0099999998</v>
      </c>
      <c r="AEA12" s="105">
        <v>9874287.2699999977</v>
      </c>
      <c r="AEB12" s="105">
        <v>6525350.3299999991</v>
      </c>
      <c r="AEC12" s="105">
        <v>7300716.4100000001</v>
      </c>
      <c r="AED12" s="105">
        <v>4955580.87</v>
      </c>
      <c r="AEE12" s="105">
        <v>22755519.259999998</v>
      </c>
      <c r="AEF12" s="105">
        <v>12736055.449999999</v>
      </c>
      <c r="AEG12" s="105">
        <v>3201168.7299999995</v>
      </c>
      <c r="AEH12" s="105">
        <v>8571980.0800000001</v>
      </c>
      <c r="AEI12" s="105">
        <v>6247650.9000000004</v>
      </c>
      <c r="AEJ12" s="105">
        <v>13733768.800000001</v>
      </c>
      <c r="AEK12" s="105">
        <v>3842264.89</v>
      </c>
      <c r="AEL12" s="105">
        <v>19643391.579999998</v>
      </c>
      <c r="AEM12" s="105">
        <v>3099624.97</v>
      </c>
      <c r="AEN12" s="105">
        <v>20278926.879999999</v>
      </c>
      <c r="AEO12" s="105">
        <v>171915578.76000002</v>
      </c>
      <c r="AEP12" s="105">
        <v>13808898.510000002</v>
      </c>
      <c r="AEQ12" s="105">
        <v>8715758.7300000004</v>
      </c>
      <c r="AER12" s="105">
        <v>5148452.38</v>
      </c>
      <c r="AES12" s="105">
        <v>5850327.8399999999</v>
      </c>
      <c r="AET12" s="105">
        <v>26084563.57</v>
      </c>
      <c r="AEU12" s="105">
        <v>3429165.98</v>
      </c>
      <c r="AEV12" s="105">
        <v>7658947.7599999998</v>
      </c>
      <c r="AEW12" s="105">
        <v>5882339.6100000003</v>
      </c>
      <c r="AEX12" s="105">
        <v>1452988.17</v>
      </c>
      <c r="AEY12" s="105">
        <v>50611690.730000004</v>
      </c>
      <c r="AEZ12" s="105">
        <v>34829716.469999999</v>
      </c>
      <c r="AFA12" s="105">
        <v>4005925.87</v>
      </c>
      <c r="AFB12" s="105">
        <v>4097533.37</v>
      </c>
      <c r="AFC12" s="105">
        <v>6584822.4700000007</v>
      </c>
      <c r="AFD12" s="105">
        <v>2941650.06</v>
      </c>
      <c r="AFE12" s="105">
        <v>1499438.46</v>
      </c>
      <c r="AFF12" s="105">
        <v>1720879.29</v>
      </c>
      <c r="AFG12" s="105">
        <v>1486748.34</v>
      </c>
      <c r="AFH12" s="105">
        <v>1779046.84</v>
      </c>
      <c r="AFI12" s="105">
        <v>2873024.2</v>
      </c>
      <c r="AFJ12" s="105">
        <v>753213</v>
      </c>
      <c r="AFK12" s="105">
        <v>3523463.23</v>
      </c>
      <c r="AFL12" s="105">
        <v>65285276.879999995</v>
      </c>
      <c r="AFM12" s="105">
        <v>3918297.66</v>
      </c>
      <c r="AFN12" s="105">
        <v>1820826.2100000002</v>
      </c>
      <c r="AFO12" s="105">
        <v>1766925.98</v>
      </c>
      <c r="AFP12" s="105">
        <v>1940841.63</v>
      </c>
      <c r="AFQ12" s="105">
        <v>1129068.94</v>
      </c>
      <c r="AFR12" s="105">
        <v>766636</v>
      </c>
      <c r="AFS12" s="105">
        <v>4048625.09</v>
      </c>
      <c r="AFT12" s="105">
        <v>3971286.16</v>
      </c>
      <c r="AFU12" s="105">
        <v>1469182.42</v>
      </c>
      <c r="AFV12" s="105">
        <v>5734042.6699999999</v>
      </c>
      <c r="AFW12" s="105">
        <v>909479.23</v>
      </c>
      <c r="AFX12" s="105">
        <v>126013092.17999999</v>
      </c>
      <c r="AFY12" s="105">
        <v>3296852.12</v>
      </c>
      <c r="AFZ12" s="105">
        <v>3382026.4299999997</v>
      </c>
      <c r="AGA12" s="105">
        <v>4185379.83</v>
      </c>
      <c r="AGB12" s="105">
        <v>10977998.08</v>
      </c>
      <c r="AGC12" s="105">
        <v>2297489.34</v>
      </c>
      <c r="AGD12" s="105">
        <v>2394641.0900000003</v>
      </c>
      <c r="AGE12" s="105">
        <v>3825088.12</v>
      </c>
      <c r="AGF12" s="105">
        <v>3268265.3600000003</v>
      </c>
      <c r="AGG12" s="105">
        <v>4167045.39</v>
      </c>
      <c r="AGH12" s="105">
        <v>2252710.8899999997</v>
      </c>
      <c r="AGI12" s="105">
        <v>82141861.269999996</v>
      </c>
      <c r="AGJ12" s="105">
        <v>19401367.440000001</v>
      </c>
      <c r="AGK12" s="105">
        <v>2538915.69</v>
      </c>
      <c r="AGL12" s="105">
        <v>1956435.22</v>
      </c>
      <c r="AGM12" s="105">
        <v>2282295.9400000004</v>
      </c>
      <c r="AGN12" s="105">
        <v>3629539.5</v>
      </c>
      <c r="AGO12" s="105">
        <v>589345.29</v>
      </c>
      <c r="AGP12" s="105">
        <v>1000404</v>
      </c>
      <c r="AGQ12" s="105">
        <v>248054593.67999998</v>
      </c>
      <c r="AGR12" s="105">
        <v>115144197.5</v>
      </c>
      <c r="AGS12" s="105">
        <v>6246262.0999999996</v>
      </c>
      <c r="AGT12" s="105">
        <v>5457612.7400000002</v>
      </c>
      <c r="AGU12" s="105">
        <v>17871576.189999998</v>
      </c>
      <c r="AGV12" s="105">
        <v>2836197.64</v>
      </c>
      <c r="AGW12" s="105">
        <v>4377784.5</v>
      </c>
      <c r="AGX12" s="105">
        <v>11582830.209999999</v>
      </c>
      <c r="AGY12" s="105">
        <v>1315942.8700000001</v>
      </c>
      <c r="AGZ12" s="105">
        <v>6859595.0999999996</v>
      </c>
      <c r="AHA12" s="105">
        <v>5924024.96</v>
      </c>
      <c r="AHB12" s="105">
        <v>5285933.78</v>
      </c>
      <c r="AHC12" s="105">
        <v>3623933.5</v>
      </c>
      <c r="AHD12" s="105">
        <v>3822209.25</v>
      </c>
      <c r="AHE12" s="105">
        <v>4936293.07</v>
      </c>
      <c r="AHF12" s="105">
        <v>5579176.0199999996</v>
      </c>
      <c r="AHG12" s="105">
        <v>3867526.9499999997</v>
      </c>
      <c r="AHH12" s="105">
        <v>37052813.859999999</v>
      </c>
      <c r="AHI12" s="105">
        <v>2976534.34</v>
      </c>
      <c r="AHJ12" s="105">
        <v>4144787.1900000004</v>
      </c>
      <c r="AHK12" s="105">
        <v>2104663.9500000002</v>
      </c>
      <c r="AHL12" s="105">
        <v>13420239.09</v>
      </c>
      <c r="AHM12" s="105">
        <v>3254822.7399999998</v>
      </c>
      <c r="AHN12" s="105">
        <v>2642608.9900000002</v>
      </c>
    </row>
    <row r="13" spans="1:899" ht="21" x14ac:dyDescent="0.4">
      <c r="A13" s="121" t="s">
        <v>14</v>
      </c>
      <c r="B13" s="6" t="s">
        <v>15</v>
      </c>
      <c r="C13" s="105">
        <v>574581990.42999995</v>
      </c>
      <c r="D13" s="105">
        <v>49482278.539999999</v>
      </c>
      <c r="E13" s="105">
        <v>76215195.790000007</v>
      </c>
      <c r="F13" s="105">
        <v>30941860.379999999</v>
      </c>
      <c r="G13" s="105">
        <v>78168334.900000006</v>
      </c>
      <c r="H13" s="105">
        <v>42519560.32</v>
      </c>
      <c r="I13" s="105">
        <v>64774933.039999999</v>
      </c>
      <c r="J13" s="105">
        <v>44670255.479999997</v>
      </c>
      <c r="K13" s="105">
        <v>46203767.259999998</v>
      </c>
      <c r="L13" s="105">
        <v>37110432.090000004</v>
      </c>
      <c r="M13" s="105">
        <v>26190174.190000001</v>
      </c>
      <c r="N13" s="105">
        <v>26976236.870000001</v>
      </c>
      <c r="O13" s="105">
        <v>19719023.859999999</v>
      </c>
      <c r="P13" s="105">
        <v>34037307.869999997</v>
      </c>
      <c r="Q13" s="105">
        <v>26815641.77</v>
      </c>
      <c r="R13" s="105">
        <v>53334355.789999999</v>
      </c>
      <c r="S13" s="105">
        <v>39937296.549999997</v>
      </c>
      <c r="T13" s="105">
        <v>4450646.59</v>
      </c>
      <c r="U13" s="105">
        <v>471451005.27999997</v>
      </c>
      <c r="V13" s="105">
        <v>108281091.92</v>
      </c>
      <c r="W13" s="105">
        <v>27863890.449999999</v>
      </c>
      <c r="X13" s="105">
        <v>40496939.560000002</v>
      </c>
      <c r="Y13" s="105">
        <v>53638209.219999999</v>
      </c>
      <c r="Z13" s="105">
        <v>44832007.420000002</v>
      </c>
      <c r="AA13" s="105">
        <v>21675853.199999999</v>
      </c>
      <c r="AB13" s="105">
        <v>92325872.469999999</v>
      </c>
      <c r="AC13" s="105">
        <v>45402930.960000001</v>
      </c>
      <c r="AD13" s="105">
        <v>35878090.68</v>
      </c>
      <c r="AE13" s="105">
        <v>105147195.81999999</v>
      </c>
      <c r="AF13" s="105">
        <v>46777403.869999997</v>
      </c>
      <c r="AG13" s="105">
        <v>79502530.959999993</v>
      </c>
      <c r="AH13" s="105">
        <v>64255425.600000001</v>
      </c>
      <c r="AI13" s="105">
        <v>21801749.350000001</v>
      </c>
      <c r="AJ13" s="105">
        <v>19871720.23</v>
      </c>
      <c r="AK13" s="105">
        <v>24479529.41</v>
      </c>
      <c r="AL13" s="105">
        <v>52406633.130000003</v>
      </c>
      <c r="AM13" s="105">
        <v>17089469.050000001</v>
      </c>
      <c r="AN13" s="105">
        <v>27366439.809999999</v>
      </c>
      <c r="AO13" s="105">
        <v>30963712.239999998</v>
      </c>
      <c r="AP13" s="105">
        <v>29654544.050000001</v>
      </c>
      <c r="AQ13" s="105">
        <v>25705011.93</v>
      </c>
      <c r="AR13" s="105">
        <v>13487610.289999999</v>
      </c>
      <c r="AS13" s="105">
        <v>343190976.37</v>
      </c>
      <c r="AT13" s="105">
        <v>20019632.829999998</v>
      </c>
      <c r="AU13" s="105">
        <v>15653757.42</v>
      </c>
      <c r="AV13" s="105">
        <v>31155547.739999998</v>
      </c>
      <c r="AW13" s="105">
        <v>43303679.020000003</v>
      </c>
      <c r="AX13" s="105">
        <v>64753203.450000003</v>
      </c>
      <c r="AY13" s="105">
        <v>22045029.199999999</v>
      </c>
      <c r="AZ13" s="105">
        <v>26978747.100000001</v>
      </c>
      <c r="BA13" s="105">
        <v>20262392.210000001</v>
      </c>
      <c r="BB13" s="105">
        <v>23379450</v>
      </c>
      <c r="BC13" s="105">
        <v>11916510.630000001</v>
      </c>
      <c r="BD13" s="105">
        <v>13970102.869999999</v>
      </c>
      <c r="BE13" s="105">
        <v>88749175.090000004</v>
      </c>
      <c r="BF13" s="105">
        <v>11715529.779999999</v>
      </c>
      <c r="BG13" s="105">
        <v>11446248</v>
      </c>
      <c r="BH13" s="105">
        <v>295300143.52999997</v>
      </c>
      <c r="BI13" s="105">
        <v>175565977.66</v>
      </c>
      <c r="BJ13" s="105">
        <v>42998932.539999999</v>
      </c>
      <c r="BK13" s="105">
        <v>31142854.890000001</v>
      </c>
      <c r="BL13" s="105">
        <v>62662737.299999997</v>
      </c>
      <c r="BM13" s="105">
        <v>44112107.520000003</v>
      </c>
      <c r="BN13" s="105">
        <v>43003346.770000003</v>
      </c>
      <c r="BO13" s="105">
        <v>5759845.8099999996</v>
      </c>
      <c r="BP13" s="105">
        <v>4909871.46</v>
      </c>
      <c r="BQ13" s="105">
        <v>357715799.23000002</v>
      </c>
      <c r="BR13" s="105">
        <v>52573855.07</v>
      </c>
      <c r="BS13" s="105">
        <v>35888146.609999999</v>
      </c>
      <c r="BT13" s="105">
        <v>55918154.649999999</v>
      </c>
      <c r="BU13" s="105">
        <v>41520880.340000004</v>
      </c>
      <c r="BV13" s="105">
        <v>29203086.850000001</v>
      </c>
      <c r="BW13" s="105">
        <v>35850668.530000001</v>
      </c>
      <c r="BX13" s="105">
        <v>54410576.460000001</v>
      </c>
      <c r="BY13" s="105">
        <v>136442549</v>
      </c>
      <c r="BZ13" s="105">
        <v>26371141.899999999</v>
      </c>
      <c r="CA13" s="105">
        <v>40997768.920000002</v>
      </c>
      <c r="CB13" s="105">
        <v>64076840.219999999</v>
      </c>
      <c r="CC13" s="105">
        <v>22915971.609999999</v>
      </c>
      <c r="CD13" s="105">
        <v>19384758.329999998</v>
      </c>
      <c r="CE13" s="105">
        <v>21534244.98</v>
      </c>
      <c r="CF13" s="105">
        <v>588098275.78999996</v>
      </c>
      <c r="CG13" s="105">
        <v>41901350.090000004</v>
      </c>
      <c r="CH13" s="105">
        <v>75524101.290000007</v>
      </c>
      <c r="CI13" s="105">
        <v>33731710.409999996</v>
      </c>
      <c r="CJ13" s="105">
        <v>37711085.18</v>
      </c>
      <c r="CK13" s="105">
        <v>49104646.460000001</v>
      </c>
      <c r="CL13" s="105">
        <v>33764538.219999999</v>
      </c>
      <c r="CM13" s="105">
        <v>56617087.159999996</v>
      </c>
      <c r="CN13" s="105">
        <v>21405958.059999999</v>
      </c>
      <c r="CO13" s="105">
        <v>40198282.909999996</v>
      </c>
      <c r="CP13" s="105">
        <v>27321366.399999999</v>
      </c>
      <c r="CQ13" s="105">
        <v>57872049.409999996</v>
      </c>
      <c r="CR13" s="105">
        <v>30113595.039999999</v>
      </c>
      <c r="CS13" s="105">
        <v>291545593.01999998</v>
      </c>
      <c r="CT13" s="105">
        <v>33006236.120000001</v>
      </c>
      <c r="CU13" s="105">
        <v>41571804.409999996</v>
      </c>
      <c r="CV13" s="105">
        <v>52706572.859999999</v>
      </c>
      <c r="CW13" s="105">
        <v>27137663.870000001</v>
      </c>
      <c r="CX13" s="105">
        <v>53961517.740000002</v>
      </c>
      <c r="CY13" s="105">
        <v>38442193.689999998</v>
      </c>
      <c r="CZ13" s="105">
        <v>13415093.810000001</v>
      </c>
      <c r="DA13" s="105">
        <v>221579429.97</v>
      </c>
      <c r="DB13" s="105">
        <v>221231441.66999999</v>
      </c>
      <c r="DC13" s="105">
        <v>42445638.359999999</v>
      </c>
      <c r="DD13" s="105">
        <v>30182396.789999999</v>
      </c>
      <c r="DE13" s="105">
        <v>55798042.939999998</v>
      </c>
      <c r="DF13" s="105">
        <v>34903302.240000002</v>
      </c>
      <c r="DG13" s="105">
        <v>34091640.640000001</v>
      </c>
      <c r="DH13" s="105">
        <v>32365024.300000001</v>
      </c>
      <c r="DI13" s="105">
        <v>10408015</v>
      </c>
      <c r="DJ13" s="105">
        <v>675269247.13</v>
      </c>
      <c r="DK13" s="105">
        <v>33151435.379999999</v>
      </c>
      <c r="DL13" s="105">
        <v>50041083.219999999</v>
      </c>
      <c r="DM13" s="105">
        <v>49231026.359999999</v>
      </c>
      <c r="DN13" s="105">
        <v>51686001.240000002</v>
      </c>
      <c r="DO13" s="105">
        <v>41167241.880000003</v>
      </c>
      <c r="DP13" s="105">
        <v>67733160.579999998</v>
      </c>
      <c r="DQ13" s="105">
        <v>41323167.140000001</v>
      </c>
      <c r="DR13" s="105">
        <v>54300773.490000002</v>
      </c>
      <c r="DS13" s="105">
        <v>296358878.86000001</v>
      </c>
      <c r="DT13" s="105">
        <v>45408550.119999997</v>
      </c>
      <c r="DU13" s="105">
        <v>101755819.03</v>
      </c>
      <c r="DV13" s="105">
        <v>90984820.959999993</v>
      </c>
      <c r="DW13" s="105">
        <v>35054754.219999999</v>
      </c>
      <c r="DX13" s="105">
        <v>53904942.280000001</v>
      </c>
      <c r="DY13" s="105">
        <v>43252742.25</v>
      </c>
      <c r="DZ13" s="105">
        <v>12490344.84</v>
      </c>
      <c r="EA13" s="105">
        <v>27626412.899999999</v>
      </c>
      <c r="EB13" s="105">
        <v>28151633.48</v>
      </c>
      <c r="EC13" s="105">
        <v>72699022.319999993</v>
      </c>
      <c r="ED13" s="105">
        <v>225274989.13999999</v>
      </c>
      <c r="EE13" s="105">
        <v>188407600.81999999</v>
      </c>
      <c r="EF13" s="105">
        <v>40387645.479999997</v>
      </c>
      <c r="EG13" s="105">
        <v>39838850.57</v>
      </c>
      <c r="EH13" s="105">
        <v>47370895.100000001</v>
      </c>
      <c r="EI13" s="105">
        <v>54722833.030000001</v>
      </c>
      <c r="EJ13" s="105">
        <v>82147722.989999995</v>
      </c>
      <c r="EK13" s="105">
        <v>29819875.25</v>
      </c>
      <c r="EL13" s="105">
        <v>33184992.579999998</v>
      </c>
      <c r="EM13" s="105">
        <v>457387381.89999998</v>
      </c>
      <c r="EN13" s="105">
        <v>36763900.32</v>
      </c>
      <c r="EO13" s="105">
        <v>33032528.440000001</v>
      </c>
      <c r="EP13" s="105">
        <v>32693929.52</v>
      </c>
      <c r="EQ13" s="105">
        <v>17464934.350000001</v>
      </c>
      <c r="ER13" s="105">
        <v>19019540.16</v>
      </c>
      <c r="ES13" s="105">
        <v>44739105.810000002</v>
      </c>
      <c r="ET13" s="105">
        <v>42385952.859999999</v>
      </c>
      <c r="EU13" s="105">
        <v>28814447.210000001</v>
      </c>
      <c r="EV13" s="105">
        <v>291989434.69999999</v>
      </c>
      <c r="EW13" s="105">
        <v>20293547.579999998</v>
      </c>
      <c r="EX13" s="105">
        <v>27852420.140000001</v>
      </c>
      <c r="EY13" s="105">
        <v>40036416.479999997</v>
      </c>
      <c r="EZ13" s="105">
        <v>55494441.719999999</v>
      </c>
      <c r="FA13" s="105">
        <v>43060025.049999997</v>
      </c>
      <c r="FB13" s="105">
        <v>48856988.520000003</v>
      </c>
      <c r="FC13" s="105">
        <v>24449355.550000001</v>
      </c>
      <c r="FD13" s="105">
        <v>22121204.190000001</v>
      </c>
      <c r="FE13" s="105">
        <v>17411695.219999999</v>
      </c>
      <c r="FF13" s="105">
        <v>15875330.75</v>
      </c>
      <c r="FG13" s="105">
        <v>7340008.4299999997</v>
      </c>
      <c r="FH13" s="105">
        <v>231782077.65000001</v>
      </c>
      <c r="FI13" s="105">
        <v>32128156.23</v>
      </c>
      <c r="FJ13" s="105">
        <v>29227345.969999999</v>
      </c>
      <c r="FK13" s="105">
        <v>37999500.909999996</v>
      </c>
      <c r="FL13" s="105">
        <v>51061197.32</v>
      </c>
      <c r="FM13" s="105">
        <v>44780730.740000002</v>
      </c>
      <c r="FN13" s="105">
        <v>9368784.0399999991</v>
      </c>
      <c r="FO13" s="105">
        <v>3451289.27</v>
      </c>
      <c r="FP13" s="105">
        <v>557342466.19000006</v>
      </c>
      <c r="FQ13" s="105">
        <v>33428648.670000002</v>
      </c>
      <c r="FR13" s="105">
        <v>47249034.840000004</v>
      </c>
      <c r="FS13" s="105">
        <v>41188846.670000002</v>
      </c>
      <c r="FT13" s="105">
        <v>56766658.270000003</v>
      </c>
      <c r="FU13" s="105">
        <v>32446083.969999999</v>
      </c>
      <c r="FV13" s="105">
        <v>68707146.120000005</v>
      </c>
      <c r="FW13" s="105">
        <v>46145589.020000003</v>
      </c>
      <c r="FX13" s="105">
        <v>41295670.32</v>
      </c>
      <c r="FY13" s="105">
        <v>36589934.409999996</v>
      </c>
      <c r="FZ13" s="105">
        <v>65960196.439999998</v>
      </c>
      <c r="GA13" s="105">
        <v>35049646.140000001</v>
      </c>
      <c r="GB13" s="105">
        <v>21517694.449999999</v>
      </c>
      <c r="GC13" s="105">
        <v>3350511.93</v>
      </c>
      <c r="GD13" s="105">
        <v>300913214.56</v>
      </c>
      <c r="GE13" s="105">
        <v>28653885.289999999</v>
      </c>
      <c r="GF13" s="105">
        <v>35014774.520000003</v>
      </c>
      <c r="GG13" s="105">
        <v>59776647.009999998</v>
      </c>
      <c r="GH13" s="105">
        <v>36873267.280000001</v>
      </c>
      <c r="GI13" s="105">
        <v>30959279.510000002</v>
      </c>
      <c r="GJ13" s="105">
        <v>31212553.32</v>
      </c>
      <c r="GK13" s="105">
        <v>82299528.280000001</v>
      </c>
      <c r="GL13" s="105">
        <v>28628223.879999999</v>
      </c>
      <c r="GM13" s="105">
        <v>6948557.4199999999</v>
      </c>
      <c r="GN13" s="105">
        <v>7193233.1200000001</v>
      </c>
      <c r="GO13" s="105">
        <v>4964688.07</v>
      </c>
      <c r="GP13" s="105">
        <v>235034015.59</v>
      </c>
      <c r="GQ13" s="105">
        <v>54757250</v>
      </c>
      <c r="GR13" s="105">
        <v>33782687.590000004</v>
      </c>
      <c r="GS13" s="105">
        <v>47560225.259999998</v>
      </c>
      <c r="GT13" s="105">
        <v>17434500.32</v>
      </c>
      <c r="GU13" s="105">
        <v>34131587.979999997</v>
      </c>
      <c r="GV13" s="105">
        <v>38234095.32</v>
      </c>
      <c r="GW13" s="105">
        <v>21656680.32</v>
      </c>
      <c r="GX13" s="105">
        <v>265424324.28999999</v>
      </c>
      <c r="GY13" s="105">
        <v>30302058.579999998</v>
      </c>
      <c r="GZ13" s="105">
        <v>61626980.659999996</v>
      </c>
      <c r="HA13" s="105">
        <v>46211894.5</v>
      </c>
      <c r="HB13" s="105">
        <v>413565846.55000001</v>
      </c>
      <c r="HC13" s="105">
        <v>58011862.890000001</v>
      </c>
      <c r="HD13" s="105">
        <v>61973919.289999999</v>
      </c>
      <c r="HE13" s="105">
        <v>78228135.260000005</v>
      </c>
      <c r="HF13" s="105">
        <v>49836115.479999997</v>
      </c>
      <c r="HG13" s="105">
        <v>70223727.450000003</v>
      </c>
      <c r="HH13" s="105">
        <v>13304167.76</v>
      </c>
      <c r="HI13" s="105">
        <v>277436212.16000003</v>
      </c>
      <c r="HJ13" s="105">
        <v>44346854.079999998</v>
      </c>
      <c r="HK13" s="105">
        <v>58015171.240000002</v>
      </c>
      <c r="HL13" s="105">
        <v>48447036.009999998</v>
      </c>
      <c r="HM13" s="105">
        <v>34021694.640000001</v>
      </c>
      <c r="HN13" s="105">
        <v>35077711.219999999</v>
      </c>
      <c r="HO13" s="105">
        <v>46145493.969999999</v>
      </c>
      <c r="HP13" s="105">
        <v>25635802.239999998</v>
      </c>
      <c r="HQ13" s="105">
        <v>362798848.49000001</v>
      </c>
      <c r="HR13" s="105">
        <v>147483060.63</v>
      </c>
      <c r="HS13" s="105">
        <v>44370583.909999996</v>
      </c>
      <c r="HT13" s="105">
        <v>34394824.850000001</v>
      </c>
      <c r="HU13" s="105">
        <v>28604855.84</v>
      </c>
      <c r="HV13" s="105">
        <v>33209364.57</v>
      </c>
      <c r="HW13" s="105">
        <v>62892449.719999999</v>
      </c>
      <c r="HX13" s="105">
        <v>28661469.359999999</v>
      </c>
      <c r="HY13" s="105">
        <v>30044442.579999998</v>
      </c>
      <c r="HZ13" s="105">
        <v>29150794.579999998</v>
      </c>
      <c r="IA13" s="105">
        <v>33279937.010000002</v>
      </c>
      <c r="IB13" s="105">
        <v>39736573.579999998</v>
      </c>
      <c r="IC13" s="105">
        <v>19274057.690000001</v>
      </c>
      <c r="ID13" s="105">
        <v>33292613.300000001</v>
      </c>
      <c r="IE13" s="105">
        <v>21111726.859999999</v>
      </c>
      <c r="IF13" s="105">
        <v>22540465.16</v>
      </c>
      <c r="IG13" s="105">
        <v>274842078.73000002</v>
      </c>
      <c r="IH13" s="105">
        <v>159667766.31</v>
      </c>
      <c r="II13" s="105">
        <v>46328545.810000002</v>
      </c>
      <c r="IJ13" s="105">
        <v>71287141.709999993</v>
      </c>
      <c r="IK13" s="105">
        <v>78218948.829999998</v>
      </c>
      <c r="IL13" s="105">
        <v>42655402.979999997</v>
      </c>
      <c r="IM13" s="105">
        <v>31550536.449999999</v>
      </c>
      <c r="IN13" s="105">
        <v>23232554.190000001</v>
      </c>
      <c r="IO13" s="105">
        <v>21670382.059999999</v>
      </c>
      <c r="IP13" s="105">
        <v>27322733.960000001</v>
      </c>
      <c r="IQ13" s="105">
        <v>28470907.420000002</v>
      </c>
      <c r="IR13" s="105">
        <v>493824096.43000001</v>
      </c>
      <c r="IS13" s="105">
        <v>250238066.5</v>
      </c>
      <c r="IT13" s="105">
        <v>64272347.090000004</v>
      </c>
      <c r="IU13" s="105">
        <v>40989898.490000002</v>
      </c>
      <c r="IV13" s="105">
        <v>29933621.719999999</v>
      </c>
      <c r="IW13" s="105">
        <v>23385080</v>
      </c>
      <c r="IX13" s="105">
        <v>32846465.52</v>
      </c>
      <c r="IY13" s="105">
        <v>22305284.25</v>
      </c>
      <c r="IZ13" s="105">
        <v>27364115.25</v>
      </c>
      <c r="JA13" s="105">
        <v>36218120</v>
      </c>
      <c r="JB13" s="105">
        <v>28992415.640000001</v>
      </c>
      <c r="JC13" s="105">
        <v>25970245.16</v>
      </c>
      <c r="JD13" s="105">
        <v>228789042.12</v>
      </c>
      <c r="JE13" s="105">
        <v>170432571.25999999</v>
      </c>
      <c r="JF13" s="105">
        <v>40759823.579999998</v>
      </c>
      <c r="JG13" s="105">
        <v>35776805.630000003</v>
      </c>
      <c r="JH13" s="105">
        <v>28114982.579999998</v>
      </c>
      <c r="JI13" s="105">
        <v>34482032.579999998</v>
      </c>
      <c r="JJ13" s="105">
        <v>235077077.69999999</v>
      </c>
      <c r="JK13" s="105">
        <v>25313192.469999999</v>
      </c>
      <c r="JL13" s="105">
        <v>37689166.170000002</v>
      </c>
      <c r="JM13" s="105">
        <v>43560990.859999999</v>
      </c>
      <c r="JN13" s="105">
        <v>36554945.799999997</v>
      </c>
      <c r="JO13" s="105">
        <v>65484599.280000001</v>
      </c>
      <c r="JP13" s="105">
        <v>27283737.739999998</v>
      </c>
      <c r="JQ13" s="105">
        <v>282988757.27999997</v>
      </c>
      <c r="JR13" s="105">
        <v>176340261.72</v>
      </c>
      <c r="JS13" s="105">
        <v>34905340</v>
      </c>
      <c r="JT13" s="105">
        <v>20110637.100000001</v>
      </c>
      <c r="JU13" s="105">
        <v>45447356.840000004</v>
      </c>
      <c r="JV13" s="105">
        <v>17965590.949999999</v>
      </c>
      <c r="JW13" s="105">
        <v>85651673.549999997</v>
      </c>
      <c r="JX13" s="105">
        <v>43197048.530000001</v>
      </c>
      <c r="JY13" s="105">
        <v>25231366.66</v>
      </c>
      <c r="JZ13" s="105">
        <v>49326094.829999998</v>
      </c>
      <c r="KA13" s="105">
        <v>30330744.620000001</v>
      </c>
      <c r="KB13" s="105">
        <v>29180513.07</v>
      </c>
      <c r="KC13" s="105">
        <v>21965822.039999999</v>
      </c>
      <c r="KD13" s="105">
        <v>12090588.060000001</v>
      </c>
      <c r="KE13" s="105">
        <v>21420764.52</v>
      </c>
      <c r="KF13" s="105">
        <v>479641675.04000002</v>
      </c>
      <c r="KG13" s="105">
        <v>0</v>
      </c>
      <c r="KH13" s="105">
        <v>40107432.719999999</v>
      </c>
      <c r="KI13" s="105">
        <v>53375451.740000002</v>
      </c>
      <c r="KJ13" s="105">
        <v>37921279.020000003</v>
      </c>
      <c r="KK13" s="105">
        <v>40084944.009999998</v>
      </c>
      <c r="KL13" s="105">
        <v>72878622.700000003</v>
      </c>
      <c r="KM13" s="105">
        <v>32765563.890000001</v>
      </c>
      <c r="KN13" s="105">
        <v>32190119.23</v>
      </c>
      <c r="KO13" s="105">
        <v>183886085.81</v>
      </c>
      <c r="KP13" s="105">
        <v>35442923.57</v>
      </c>
      <c r="KQ13" s="105">
        <v>43302618.380000003</v>
      </c>
      <c r="KR13" s="105">
        <v>65749482.899999999</v>
      </c>
      <c r="KS13" s="105">
        <v>28369666.039999999</v>
      </c>
      <c r="KT13" s="105">
        <v>39218082.710000001</v>
      </c>
      <c r="KU13" s="105">
        <v>161376167.36000001</v>
      </c>
      <c r="KV13" s="105">
        <v>50203573.460000001</v>
      </c>
      <c r="KW13" s="105">
        <v>330066632.86000001</v>
      </c>
      <c r="KX13" s="105">
        <v>36978854.509999998</v>
      </c>
      <c r="KY13" s="105">
        <v>32626294.280000001</v>
      </c>
      <c r="KZ13" s="105">
        <v>52406438.539999999</v>
      </c>
      <c r="LA13" s="105">
        <v>59568433.719999999</v>
      </c>
      <c r="LB13" s="105">
        <v>42704771.829999998</v>
      </c>
      <c r="LC13" s="105">
        <v>34324498.100000001</v>
      </c>
      <c r="LD13" s="105">
        <v>25087888.329999998</v>
      </c>
      <c r="LE13" s="105">
        <v>527812299</v>
      </c>
      <c r="LF13" s="105">
        <v>162035182.25</v>
      </c>
      <c r="LG13" s="105">
        <v>237191699.99000001</v>
      </c>
      <c r="LH13" s="105">
        <v>184558825.55000001</v>
      </c>
      <c r="LI13" s="105">
        <v>36688005.219999999</v>
      </c>
      <c r="LJ13" s="105">
        <v>45026537.960000001</v>
      </c>
      <c r="LK13" s="105">
        <v>35925413.340000004</v>
      </c>
      <c r="LL13" s="105">
        <v>50411414.509999998</v>
      </c>
      <c r="LM13" s="105">
        <v>33962386.009999998</v>
      </c>
      <c r="LN13" s="105">
        <v>49717716.530000001</v>
      </c>
      <c r="LO13" s="105">
        <v>8069867.0300000003</v>
      </c>
      <c r="LP13" s="105">
        <v>238820748.03999999</v>
      </c>
      <c r="LQ13" s="105">
        <v>79426182.349999994</v>
      </c>
      <c r="LR13" s="105">
        <v>42066330.810000002</v>
      </c>
      <c r="LS13" s="105">
        <v>388161226.25</v>
      </c>
      <c r="LT13" s="105">
        <v>139263272.03999999</v>
      </c>
      <c r="LU13" s="105">
        <v>403412040.95999998</v>
      </c>
      <c r="LV13" s="105">
        <v>168353602.80000001</v>
      </c>
      <c r="LW13" s="105">
        <v>61801592.939999998</v>
      </c>
      <c r="LX13" s="105">
        <v>54601525.579999998</v>
      </c>
      <c r="LY13" s="105">
        <v>59007686.780000001</v>
      </c>
      <c r="LZ13" s="105">
        <v>50159256.780000001</v>
      </c>
      <c r="MA13" s="105">
        <v>50456953.850000001</v>
      </c>
      <c r="MB13" s="105">
        <v>49392320.740000002</v>
      </c>
      <c r="MC13" s="105">
        <v>87522377.790000007</v>
      </c>
      <c r="MD13" s="105">
        <v>30064224.82</v>
      </c>
      <c r="ME13" s="105">
        <v>489977292.13</v>
      </c>
      <c r="MF13" s="105">
        <v>35321048.899999999</v>
      </c>
      <c r="MG13" s="105">
        <v>24963156.93</v>
      </c>
      <c r="MH13" s="105">
        <v>22633034.199999999</v>
      </c>
      <c r="MI13" s="105">
        <v>23610076.859999999</v>
      </c>
      <c r="MJ13" s="105">
        <v>40903797.609999999</v>
      </c>
      <c r="MK13" s="105">
        <v>26469210.43</v>
      </c>
      <c r="ML13" s="105">
        <v>34225615.159999996</v>
      </c>
      <c r="MM13" s="105">
        <v>42362315.460000001</v>
      </c>
      <c r="MN13" s="105">
        <v>20934519.670000002</v>
      </c>
      <c r="MO13" s="105">
        <v>26164602.07</v>
      </c>
      <c r="MP13" s="105">
        <v>27960730.41</v>
      </c>
      <c r="MQ13" s="105">
        <v>369960180.72000003</v>
      </c>
      <c r="MR13" s="105">
        <v>26188358.870000001</v>
      </c>
      <c r="MS13" s="105">
        <v>39485857</v>
      </c>
      <c r="MT13" s="105">
        <v>55864938</v>
      </c>
      <c r="MU13" s="105">
        <v>56921406.649999999</v>
      </c>
      <c r="MV13" s="105">
        <v>25822367.699999999</v>
      </c>
      <c r="MW13" s="105">
        <v>65564080.689999998</v>
      </c>
      <c r="MX13" s="105">
        <v>57306765.780000001</v>
      </c>
      <c r="MY13" s="105">
        <v>32883050</v>
      </c>
      <c r="MZ13" s="105">
        <v>16638308.59</v>
      </c>
      <c r="NA13" s="105">
        <v>6710566.4299999997</v>
      </c>
      <c r="NB13" s="105">
        <v>548278799.21000004</v>
      </c>
      <c r="NC13" s="105">
        <v>71678577.870000005</v>
      </c>
      <c r="ND13" s="105">
        <v>28422354.57</v>
      </c>
      <c r="NE13" s="105">
        <v>146082693.05000001</v>
      </c>
      <c r="NF13" s="105">
        <v>30645575.41</v>
      </c>
      <c r="NG13" s="105">
        <v>57398864.979999997</v>
      </c>
      <c r="NH13" s="105">
        <v>110303321.61</v>
      </c>
      <c r="NI13" s="105">
        <v>96188931.400000006</v>
      </c>
      <c r="NJ13" s="105">
        <v>14190728.18</v>
      </c>
      <c r="NK13" s="105">
        <v>51924994.189999998</v>
      </c>
      <c r="NL13" s="105">
        <v>39215097.310000002</v>
      </c>
      <c r="NM13" s="105">
        <v>10639154</v>
      </c>
      <c r="NN13" s="105">
        <v>234679046.58000001</v>
      </c>
      <c r="NO13" s="105">
        <v>35447494.18</v>
      </c>
      <c r="NP13" s="105">
        <v>33303694.510000002</v>
      </c>
      <c r="NQ13" s="105">
        <v>30204291.109999999</v>
      </c>
      <c r="NR13" s="105">
        <v>31552838.059999999</v>
      </c>
      <c r="NS13" s="105">
        <v>9656508.3499999996</v>
      </c>
      <c r="NT13" s="105">
        <v>15799345.539999999</v>
      </c>
      <c r="NU13" s="105">
        <v>339492595.51999998</v>
      </c>
      <c r="NV13" s="105">
        <v>111845653.69</v>
      </c>
      <c r="NW13" s="105">
        <v>35301728.93</v>
      </c>
      <c r="NX13" s="105">
        <v>29871372.800000001</v>
      </c>
      <c r="NY13" s="105">
        <v>39275680.090000004</v>
      </c>
      <c r="NZ13" s="105">
        <v>51371570.640000001</v>
      </c>
      <c r="OA13" s="105">
        <v>24878063.030000001</v>
      </c>
      <c r="OB13" s="105">
        <v>369704213.82999998</v>
      </c>
      <c r="OC13" s="105">
        <v>103187478.69</v>
      </c>
      <c r="OD13" s="105">
        <v>57014771.609999999</v>
      </c>
      <c r="OE13" s="105">
        <v>102284875.92</v>
      </c>
      <c r="OF13" s="105">
        <v>30226675</v>
      </c>
      <c r="OG13" s="105">
        <v>55213542.590000004</v>
      </c>
      <c r="OH13" s="105">
        <v>35464869.869999997</v>
      </c>
      <c r="OI13" s="105">
        <v>14480914.75</v>
      </c>
      <c r="OJ13" s="105">
        <v>10995469.4</v>
      </c>
      <c r="OK13" s="105">
        <v>314324501.37</v>
      </c>
      <c r="OL13" s="105">
        <v>82591627.150000006</v>
      </c>
      <c r="OM13" s="105">
        <v>82964209.140000001</v>
      </c>
      <c r="ON13" s="105">
        <v>52212019.68</v>
      </c>
      <c r="OO13" s="105">
        <v>40253051.280000001</v>
      </c>
      <c r="OP13" s="105">
        <v>10642193.91</v>
      </c>
      <c r="OQ13" s="105">
        <v>169802812.53999999</v>
      </c>
      <c r="OR13" s="105">
        <v>27814068.699999999</v>
      </c>
      <c r="OS13" s="105">
        <v>26189570.559999999</v>
      </c>
      <c r="OT13" s="105">
        <v>43741152.210000001</v>
      </c>
      <c r="OU13" s="105">
        <v>45053031.280000001</v>
      </c>
      <c r="OV13" s="105">
        <v>77473104.439999998</v>
      </c>
      <c r="OW13" s="105">
        <v>25610517.719999999</v>
      </c>
      <c r="OX13" s="105">
        <v>7967679.5</v>
      </c>
      <c r="OY13" s="105">
        <v>7815150.7699999996</v>
      </c>
      <c r="OZ13" s="105">
        <v>311253524.18000001</v>
      </c>
      <c r="PA13" s="105">
        <v>20430018.219999999</v>
      </c>
      <c r="PB13" s="105">
        <v>63743349.25</v>
      </c>
      <c r="PC13" s="105">
        <v>24712856.43</v>
      </c>
      <c r="PD13" s="105">
        <v>42646502.200000003</v>
      </c>
      <c r="PE13" s="105">
        <v>81455558.579999998</v>
      </c>
      <c r="PF13" s="105">
        <v>25719108.84</v>
      </c>
      <c r="PG13" s="105">
        <v>26987100.370000001</v>
      </c>
      <c r="PH13" s="105">
        <v>28690457.84</v>
      </c>
      <c r="PI13" s="105">
        <v>25514769.719999999</v>
      </c>
      <c r="PJ13" s="105">
        <v>33726698.740000002</v>
      </c>
      <c r="PK13" s="105">
        <v>42977818.460000001</v>
      </c>
      <c r="PL13" s="105">
        <v>27367533.699999999</v>
      </c>
      <c r="PM13" s="105">
        <v>81971113.379999995</v>
      </c>
      <c r="PN13" s="105">
        <v>4678394.66</v>
      </c>
      <c r="PO13" s="105">
        <v>6822974.9800000004</v>
      </c>
      <c r="PP13" s="105">
        <v>5638418.7199999997</v>
      </c>
      <c r="PQ13" s="105">
        <v>5412720</v>
      </c>
      <c r="PR13" s="105">
        <v>689017751.02999997</v>
      </c>
      <c r="PS13" s="105">
        <v>44164645.390000001</v>
      </c>
      <c r="PT13" s="105">
        <v>46950518.200000003</v>
      </c>
      <c r="PU13" s="105">
        <v>54404453.090000004</v>
      </c>
      <c r="PV13" s="105">
        <v>124571144.28</v>
      </c>
      <c r="PW13" s="105">
        <v>42240521.75</v>
      </c>
      <c r="PX13" s="105">
        <v>86316240.579999998</v>
      </c>
      <c r="PY13" s="105">
        <v>37416139.479999997</v>
      </c>
      <c r="PZ13" s="105">
        <v>80884577.629999995</v>
      </c>
      <c r="QA13" s="105">
        <v>26968797.559999999</v>
      </c>
      <c r="QB13" s="105">
        <v>78880481</v>
      </c>
      <c r="QC13" s="105">
        <v>25970157.370000001</v>
      </c>
      <c r="QD13" s="105">
        <v>29975925.940000001</v>
      </c>
      <c r="QE13" s="105">
        <v>41686413.649999999</v>
      </c>
      <c r="QF13" s="105">
        <v>57659697.210000001</v>
      </c>
      <c r="QG13" s="105">
        <v>56137746.130000003</v>
      </c>
      <c r="QH13" s="105">
        <v>41343114.479999997</v>
      </c>
      <c r="QI13" s="105">
        <v>31838774.030000001</v>
      </c>
      <c r="QJ13" s="105">
        <v>24701871.09</v>
      </c>
      <c r="QK13" s="105">
        <v>70445140.769999996</v>
      </c>
      <c r="QL13" s="105">
        <v>70892499.840000004</v>
      </c>
      <c r="QM13" s="105">
        <v>26723239.16</v>
      </c>
      <c r="QN13" s="105">
        <v>3979481.53</v>
      </c>
      <c r="QO13" s="105">
        <v>3252293.55</v>
      </c>
      <c r="QP13" s="105">
        <v>4416758.9800000004</v>
      </c>
      <c r="QQ13" s="105">
        <v>2262665</v>
      </c>
      <c r="QR13" s="105">
        <v>356400544.38</v>
      </c>
      <c r="QS13" s="105">
        <v>26461249.68</v>
      </c>
      <c r="QT13" s="105">
        <v>72416190</v>
      </c>
      <c r="QU13" s="105">
        <v>48032729.68</v>
      </c>
      <c r="QV13" s="105">
        <v>43628360</v>
      </c>
      <c r="QW13" s="105">
        <v>58858238.390000001</v>
      </c>
      <c r="QX13" s="105">
        <v>29479940</v>
      </c>
      <c r="QY13" s="105">
        <v>58509540</v>
      </c>
      <c r="QZ13" s="105">
        <v>66066840</v>
      </c>
      <c r="RA13" s="105">
        <v>26975117</v>
      </c>
      <c r="RB13" s="105">
        <v>22054678</v>
      </c>
      <c r="RC13" s="105">
        <v>7428090</v>
      </c>
      <c r="RD13" s="105">
        <v>5659847.0999999996</v>
      </c>
      <c r="RE13" s="105">
        <v>419186814.48000002</v>
      </c>
      <c r="RF13" s="105">
        <v>55310733.25</v>
      </c>
      <c r="RG13" s="105">
        <v>31479782.989999998</v>
      </c>
      <c r="RH13" s="105">
        <v>42933788.670000002</v>
      </c>
      <c r="RI13" s="105">
        <v>38696082.93</v>
      </c>
      <c r="RJ13" s="105">
        <v>44148647.219999999</v>
      </c>
      <c r="RK13" s="105">
        <v>66542771.340000004</v>
      </c>
      <c r="RL13" s="105">
        <v>31976506.859999999</v>
      </c>
      <c r="RM13" s="105">
        <v>37798866.640000001</v>
      </c>
      <c r="RN13" s="105">
        <v>62362294.509999998</v>
      </c>
      <c r="RO13" s="105">
        <v>73086628.909999996</v>
      </c>
      <c r="RP13" s="105">
        <v>30559190.670000002</v>
      </c>
      <c r="RQ13" s="105">
        <v>19856155.059999999</v>
      </c>
      <c r="RR13" s="105">
        <v>38268680.310000002</v>
      </c>
      <c r="RS13" s="105">
        <v>21688307.210000001</v>
      </c>
      <c r="RT13" s="105">
        <v>31229085.260000002</v>
      </c>
      <c r="RU13" s="105">
        <v>40638636.259999998</v>
      </c>
      <c r="RV13" s="105">
        <v>487080</v>
      </c>
      <c r="RW13" s="105">
        <v>476456.48</v>
      </c>
      <c r="RX13" s="105">
        <v>481062</v>
      </c>
      <c r="RY13" s="105">
        <v>238472885.34999999</v>
      </c>
      <c r="RZ13" s="105">
        <v>29331814.609999999</v>
      </c>
      <c r="SA13" s="105">
        <v>35986112.729999997</v>
      </c>
      <c r="SB13" s="105">
        <v>37824079.280000001</v>
      </c>
      <c r="SC13" s="105">
        <v>18658923.16</v>
      </c>
      <c r="SD13" s="105">
        <v>38534715.829999998</v>
      </c>
      <c r="SE13" s="105">
        <v>45716288</v>
      </c>
      <c r="SF13" s="105">
        <v>44839527.090000004</v>
      </c>
      <c r="SG13" s="105">
        <v>30326729.260000002</v>
      </c>
      <c r="SH13" s="105">
        <v>26010187.77</v>
      </c>
      <c r="SI13" s="105">
        <v>74870243.120000005</v>
      </c>
      <c r="SJ13" s="105">
        <v>2325991.96</v>
      </c>
      <c r="SK13" s="105">
        <v>96244308.189999998</v>
      </c>
      <c r="SL13" s="105">
        <v>25366504.390000001</v>
      </c>
      <c r="SM13" s="105">
        <v>28482963.280000001</v>
      </c>
      <c r="SN13" s="105">
        <v>43141098.799999997</v>
      </c>
      <c r="SO13" s="105">
        <v>31404559.82</v>
      </c>
      <c r="SP13" s="105">
        <v>22806272.780000001</v>
      </c>
      <c r="SQ13" s="105">
        <v>25736253.899999999</v>
      </c>
      <c r="SR13" s="105">
        <v>14076706.539999999</v>
      </c>
      <c r="SS13" s="105">
        <v>261244037.47999999</v>
      </c>
      <c r="ST13" s="105">
        <v>25493452.579999998</v>
      </c>
      <c r="SU13" s="105">
        <v>39001656.950000003</v>
      </c>
      <c r="SV13" s="105">
        <v>25299116.440000001</v>
      </c>
      <c r="SW13" s="105">
        <v>14189441.93</v>
      </c>
      <c r="SX13" s="105">
        <v>25267160.859999999</v>
      </c>
      <c r="SY13" s="105">
        <v>26631310.960000001</v>
      </c>
      <c r="SZ13" s="105">
        <v>74918897.650000006</v>
      </c>
      <c r="TA13" s="105">
        <v>30311647.579999998</v>
      </c>
      <c r="TB13" s="105">
        <v>24445196.920000002</v>
      </c>
      <c r="TC13" s="105">
        <v>25588513.07</v>
      </c>
      <c r="TD13" s="105">
        <v>48186773.859999999</v>
      </c>
      <c r="TE13" s="105">
        <v>22705910.760000002</v>
      </c>
      <c r="TF13" s="105">
        <v>11879729.35</v>
      </c>
      <c r="TG13" s="105">
        <v>377396288.73000002</v>
      </c>
      <c r="TH13" s="105">
        <v>26589307.420000002</v>
      </c>
      <c r="TI13" s="105">
        <v>22240206.27</v>
      </c>
      <c r="TJ13" s="105">
        <v>58547848.469999999</v>
      </c>
      <c r="TK13" s="105">
        <v>53180778.609999999</v>
      </c>
      <c r="TL13" s="105">
        <v>33670529.460000001</v>
      </c>
      <c r="TM13" s="105">
        <v>14657070.970000001</v>
      </c>
      <c r="TN13" s="105">
        <v>58443176.350000001</v>
      </c>
      <c r="TO13" s="105">
        <v>26538691.41</v>
      </c>
      <c r="TP13" s="105">
        <v>34350557.689999998</v>
      </c>
      <c r="TQ13" s="105">
        <v>50987588.659999996</v>
      </c>
      <c r="TR13" s="105">
        <v>26348591.57</v>
      </c>
      <c r="TS13" s="105">
        <v>20356792.57</v>
      </c>
      <c r="TT13" s="105">
        <v>36435645.439999998</v>
      </c>
      <c r="TU13" s="105">
        <v>22139772.690000001</v>
      </c>
      <c r="TV13" s="105">
        <v>18975508.859999999</v>
      </c>
      <c r="TW13" s="105">
        <v>104839675.89</v>
      </c>
      <c r="TX13" s="105">
        <v>20134132.719999999</v>
      </c>
      <c r="TY13" s="105">
        <v>258983945.56</v>
      </c>
      <c r="TZ13" s="105">
        <v>62290371.759999998</v>
      </c>
      <c r="UA13" s="105">
        <v>30867109.030000001</v>
      </c>
      <c r="UB13" s="105">
        <v>20647529.030000001</v>
      </c>
      <c r="UC13" s="105">
        <v>111698726.25</v>
      </c>
      <c r="UD13" s="105">
        <v>20677432.899999999</v>
      </c>
      <c r="UE13" s="105">
        <v>4628488.3</v>
      </c>
      <c r="UF13" s="105">
        <v>10155259.68</v>
      </c>
      <c r="UG13" s="105">
        <v>9008696.2799999993</v>
      </c>
      <c r="UH13" s="105">
        <v>154445386</v>
      </c>
      <c r="UI13" s="105">
        <v>46479496.520000003</v>
      </c>
      <c r="UJ13" s="105">
        <v>31022016.23</v>
      </c>
      <c r="UK13" s="105">
        <v>50090762.920000002</v>
      </c>
      <c r="UL13" s="105">
        <v>31549030.68</v>
      </c>
      <c r="UM13" s="105">
        <v>16624483.220000001</v>
      </c>
      <c r="UN13" s="105">
        <v>619292920.47000003</v>
      </c>
      <c r="UO13" s="105">
        <v>38660072.770000003</v>
      </c>
      <c r="UP13" s="105">
        <v>38363827</v>
      </c>
      <c r="UQ13" s="105">
        <v>97989335.969999999</v>
      </c>
      <c r="UR13" s="105">
        <v>8968594.0999999996</v>
      </c>
      <c r="US13" s="105">
        <v>28734624.66</v>
      </c>
      <c r="UT13" s="105">
        <v>68618125.530000001</v>
      </c>
      <c r="UU13" s="105">
        <v>26909177.5</v>
      </c>
      <c r="UV13" s="105">
        <v>19118699.920000002</v>
      </c>
      <c r="UW13" s="105">
        <v>24283512.149999999</v>
      </c>
      <c r="UX13" s="105">
        <v>34719901.420000002</v>
      </c>
      <c r="UY13" s="105">
        <v>59998376.850000001</v>
      </c>
      <c r="UZ13" s="105">
        <v>38452956.630000003</v>
      </c>
      <c r="VA13" s="105">
        <v>48592986.460000001</v>
      </c>
      <c r="VB13" s="105">
        <v>22155643.510000002</v>
      </c>
      <c r="VC13" s="105">
        <v>24693846.129999999</v>
      </c>
      <c r="VD13" s="105">
        <v>14727503.470000001</v>
      </c>
      <c r="VE13" s="105">
        <v>19933792.140000001</v>
      </c>
      <c r="VF13" s="105">
        <v>58467266.329999998</v>
      </c>
      <c r="VG13" s="105">
        <v>6663739.6699999999</v>
      </c>
      <c r="VH13" s="105">
        <v>8334488.71</v>
      </c>
      <c r="VI13" s="105">
        <v>7248271.6900000004</v>
      </c>
      <c r="VJ13" s="105">
        <v>340488992.18000001</v>
      </c>
      <c r="VK13" s="105">
        <v>42027016.939999998</v>
      </c>
      <c r="VL13" s="105">
        <v>38795608.060000002</v>
      </c>
      <c r="VM13" s="105">
        <v>38437023.770000003</v>
      </c>
      <c r="VN13" s="105">
        <v>49267354.079999998</v>
      </c>
      <c r="VO13" s="105">
        <v>51407750.170000002</v>
      </c>
      <c r="VP13" s="105">
        <v>45842921.950000003</v>
      </c>
      <c r="VQ13" s="105">
        <v>32469975.390000001</v>
      </c>
      <c r="VR13" s="105">
        <v>29221201.09</v>
      </c>
      <c r="VS13" s="105">
        <v>96505511.200000003</v>
      </c>
      <c r="VT13" s="105">
        <v>27556522.579999998</v>
      </c>
      <c r="VU13" s="105">
        <v>59118063.869999997</v>
      </c>
      <c r="VV13" s="105">
        <v>29580195.739999998</v>
      </c>
      <c r="VW13" s="105">
        <v>21140123.449999999</v>
      </c>
      <c r="VX13" s="105">
        <v>26596819.609999999</v>
      </c>
      <c r="VY13" s="105">
        <v>905189258.80999994</v>
      </c>
      <c r="VZ13" s="105">
        <v>58438302.310000002</v>
      </c>
      <c r="WA13" s="105">
        <v>42232460.310000002</v>
      </c>
      <c r="WB13" s="105">
        <v>40029950.640000001</v>
      </c>
      <c r="WC13" s="105">
        <v>24240380</v>
      </c>
      <c r="WD13" s="105">
        <v>55418521.079999998</v>
      </c>
      <c r="WE13" s="105">
        <v>60222057.25</v>
      </c>
      <c r="WF13" s="105">
        <v>68204550</v>
      </c>
      <c r="WG13" s="105">
        <v>52984963.700000003</v>
      </c>
      <c r="WH13" s="105">
        <v>66754335.700000003</v>
      </c>
      <c r="WI13" s="105">
        <v>43126083.079999998</v>
      </c>
      <c r="WJ13" s="105">
        <v>75364434.280000001</v>
      </c>
      <c r="WK13" s="105">
        <v>0</v>
      </c>
      <c r="WL13" s="105">
        <v>79071061.650000006</v>
      </c>
      <c r="WM13" s="105">
        <v>74951107.400000006</v>
      </c>
      <c r="WN13" s="105">
        <v>41990088.509999998</v>
      </c>
      <c r="WO13" s="105">
        <v>57170918.25</v>
      </c>
      <c r="WP13" s="105">
        <v>65977760.880000003</v>
      </c>
      <c r="WQ13" s="105">
        <v>42139927.590000004</v>
      </c>
      <c r="WR13" s="105">
        <v>72371887.319999993</v>
      </c>
      <c r="WS13" s="105">
        <v>124984278.64</v>
      </c>
      <c r="WT13" s="105">
        <v>40462523.329999998</v>
      </c>
      <c r="WU13" s="105">
        <v>29983898.550000001</v>
      </c>
      <c r="WV13" s="105">
        <v>28336378.93</v>
      </c>
      <c r="WW13" s="105">
        <v>29838201.940000001</v>
      </c>
      <c r="WX13" s="105">
        <v>21376822.449999999</v>
      </c>
      <c r="WY13" s="105">
        <v>17798038.710000001</v>
      </c>
      <c r="WZ13" s="105">
        <v>22781405.16</v>
      </c>
      <c r="XA13" s="105">
        <v>66277214.159999996</v>
      </c>
      <c r="XB13" s="105">
        <v>2635531.2799999998</v>
      </c>
      <c r="XC13" s="105">
        <v>2917098.38</v>
      </c>
      <c r="XD13" s="105">
        <v>5064403.55</v>
      </c>
      <c r="XE13" s="105">
        <v>5468950.4800000004</v>
      </c>
      <c r="XF13" s="105">
        <v>449304011.13</v>
      </c>
      <c r="XG13" s="105">
        <v>39853846.060000002</v>
      </c>
      <c r="XH13" s="105">
        <v>40064935.640000001</v>
      </c>
      <c r="XI13" s="105">
        <v>160743443.53999999</v>
      </c>
      <c r="XJ13" s="105">
        <v>40040217.090000004</v>
      </c>
      <c r="XK13" s="105">
        <v>45975093.229999997</v>
      </c>
      <c r="XL13" s="105">
        <v>75787386.969999999</v>
      </c>
      <c r="XM13" s="105">
        <v>31704686.449999999</v>
      </c>
      <c r="XN13" s="105">
        <v>40997820.329999998</v>
      </c>
      <c r="XO13" s="105">
        <v>71379009.859999999</v>
      </c>
      <c r="XP13" s="105">
        <v>50998680.07</v>
      </c>
      <c r="XQ13" s="105">
        <v>26804961.289999999</v>
      </c>
      <c r="XR13" s="105">
        <v>26049952.59</v>
      </c>
      <c r="XS13" s="105">
        <v>26564086.68</v>
      </c>
      <c r="XT13" s="105">
        <v>22806014.300000001</v>
      </c>
      <c r="XU13" s="105">
        <v>27074833.550000001</v>
      </c>
      <c r="XV13" s="105">
        <v>16944930.969999999</v>
      </c>
      <c r="XW13" s="105">
        <v>20943572.68</v>
      </c>
      <c r="XX13" s="105">
        <v>19116165.050000001</v>
      </c>
      <c r="XY13" s="105">
        <v>20858272.91</v>
      </c>
      <c r="XZ13" s="105">
        <v>22333886.449999999</v>
      </c>
      <c r="YA13" s="105">
        <v>11817368.58</v>
      </c>
      <c r="YB13" s="105">
        <v>6167933.8899999997</v>
      </c>
      <c r="YC13" s="105">
        <v>517219819.57999998</v>
      </c>
      <c r="YD13" s="105">
        <v>33902369.670000002</v>
      </c>
      <c r="YE13" s="105">
        <v>59568285.740000002</v>
      </c>
      <c r="YF13" s="105">
        <v>38748331.630000003</v>
      </c>
      <c r="YG13" s="105">
        <v>104998185.84999999</v>
      </c>
      <c r="YH13" s="105">
        <v>39613141.909999996</v>
      </c>
      <c r="YI13" s="105">
        <v>58560063.600000001</v>
      </c>
      <c r="YJ13" s="105">
        <v>25179652.940000001</v>
      </c>
      <c r="YK13" s="105">
        <v>68704450.439999998</v>
      </c>
      <c r="YL13" s="105">
        <v>64032789.189999998</v>
      </c>
      <c r="YM13" s="105">
        <v>42925317.259999998</v>
      </c>
      <c r="YN13" s="105">
        <v>27854904.199999999</v>
      </c>
      <c r="YO13" s="105">
        <v>22889968.699999999</v>
      </c>
      <c r="YP13" s="105">
        <v>18320703.93</v>
      </c>
      <c r="YQ13" s="105">
        <v>9315696.1400000006</v>
      </c>
      <c r="YR13" s="105">
        <v>5037011.34</v>
      </c>
      <c r="YS13" s="105">
        <v>7082510.2599999998</v>
      </c>
      <c r="YT13" s="105">
        <v>220538111.34</v>
      </c>
      <c r="YU13" s="105">
        <v>38529305.159999996</v>
      </c>
      <c r="YV13" s="105">
        <v>36893701.609999999</v>
      </c>
      <c r="YW13" s="105">
        <v>26815435.460000001</v>
      </c>
      <c r="YX13" s="105">
        <v>38796830</v>
      </c>
      <c r="YY13" s="105">
        <v>25273272.190000001</v>
      </c>
      <c r="YZ13" s="105">
        <v>29959397.68</v>
      </c>
      <c r="ZA13" s="105">
        <v>251133706.38999999</v>
      </c>
      <c r="ZB13" s="105">
        <v>31585498.710000001</v>
      </c>
      <c r="ZC13" s="105">
        <v>37892225.270000003</v>
      </c>
      <c r="ZD13" s="105">
        <v>53215756.450000003</v>
      </c>
      <c r="ZE13" s="105">
        <v>26983044.989999998</v>
      </c>
      <c r="ZF13" s="105">
        <v>31536943.75</v>
      </c>
      <c r="ZG13" s="105">
        <v>25719068.879999999</v>
      </c>
      <c r="ZH13" s="105">
        <v>21541751.890000001</v>
      </c>
      <c r="ZI13" s="105">
        <v>73450943.540000007</v>
      </c>
      <c r="ZJ13" s="105">
        <v>342678083.30000001</v>
      </c>
      <c r="ZK13" s="105">
        <v>27592430.23</v>
      </c>
      <c r="ZL13" s="105">
        <v>60462330.700000003</v>
      </c>
      <c r="ZM13" s="105">
        <v>100952754.31</v>
      </c>
      <c r="ZN13" s="105">
        <v>78954893.200000003</v>
      </c>
      <c r="ZO13" s="105">
        <v>31849022.859999999</v>
      </c>
      <c r="ZP13" s="105">
        <v>33764390</v>
      </c>
      <c r="ZQ13" s="105">
        <v>65989322.450000003</v>
      </c>
      <c r="ZR13" s="105">
        <v>67720412.599999994</v>
      </c>
      <c r="ZS13" s="105">
        <v>82024283.260000005</v>
      </c>
      <c r="ZT13" s="105">
        <v>22953076.239999998</v>
      </c>
      <c r="ZU13" s="105">
        <v>25530196.77</v>
      </c>
      <c r="ZV13" s="105">
        <v>22280811.879999999</v>
      </c>
      <c r="ZW13" s="105">
        <v>29374085</v>
      </c>
      <c r="ZX13" s="105">
        <v>28023930.359999999</v>
      </c>
      <c r="ZY13" s="105">
        <v>28062160.5</v>
      </c>
      <c r="ZZ13" s="105">
        <v>27516374.100000001</v>
      </c>
      <c r="AAA13" s="105">
        <v>17230336.899999999</v>
      </c>
      <c r="AAB13" s="105">
        <v>14921673.76</v>
      </c>
      <c r="AAC13" s="105">
        <v>2712223.63</v>
      </c>
      <c r="AAD13" s="105">
        <v>6691581.3899999997</v>
      </c>
      <c r="AAE13" s="105">
        <v>5354901.9400000004</v>
      </c>
      <c r="AAF13" s="105">
        <v>198667878.13999999</v>
      </c>
      <c r="AAG13" s="105">
        <v>29178075.960000001</v>
      </c>
      <c r="AAH13" s="105">
        <v>25496173.120000001</v>
      </c>
      <c r="AAI13" s="105">
        <v>29938367.25</v>
      </c>
      <c r="AAJ13" s="105">
        <v>31352176.59</v>
      </c>
      <c r="AAK13" s="105">
        <v>30364627.739999998</v>
      </c>
      <c r="AAL13" s="105">
        <v>25624229.039999999</v>
      </c>
      <c r="AAM13" s="105">
        <v>813751590.47000003</v>
      </c>
      <c r="AAN13" s="105">
        <v>35519428.369999997</v>
      </c>
      <c r="AAO13" s="105">
        <v>16446811.75</v>
      </c>
      <c r="AAP13" s="105">
        <v>56900627.32</v>
      </c>
      <c r="AAQ13" s="105">
        <v>42040870.579999998</v>
      </c>
      <c r="AAR13" s="105">
        <v>27960845.440000001</v>
      </c>
      <c r="AAS13" s="105">
        <v>25511377.699999999</v>
      </c>
      <c r="AAT13" s="105">
        <v>33226564.789999999</v>
      </c>
      <c r="AAU13" s="105">
        <v>49375159.68</v>
      </c>
      <c r="AAV13" s="105">
        <v>16362796.449999999</v>
      </c>
      <c r="AAW13" s="105">
        <v>39356696.219999999</v>
      </c>
      <c r="AAX13" s="105">
        <v>108079819.92</v>
      </c>
      <c r="AAY13" s="105">
        <v>53285595.979999997</v>
      </c>
      <c r="AAZ13" s="105">
        <v>21876399.34</v>
      </c>
      <c r="ABA13" s="105">
        <v>20794113.859999999</v>
      </c>
      <c r="ABB13" s="105">
        <v>30601115.370000001</v>
      </c>
      <c r="ABC13" s="105">
        <v>15293735.09</v>
      </c>
      <c r="ABD13" s="105">
        <v>19900824.969999999</v>
      </c>
      <c r="ABE13" s="105">
        <v>14689889.33</v>
      </c>
      <c r="ABF13" s="105">
        <v>114255295.38</v>
      </c>
      <c r="ABG13" s="105">
        <v>84931480.879999995</v>
      </c>
      <c r="ABH13" s="105">
        <v>7460367.9800000004</v>
      </c>
      <c r="ABI13" s="105">
        <v>9739288.7100000009</v>
      </c>
      <c r="ABJ13" s="105">
        <v>9822779.2699999996</v>
      </c>
      <c r="ABK13" s="105">
        <v>7165827.3399999999</v>
      </c>
      <c r="ABL13" s="105">
        <v>12597868.310000001</v>
      </c>
      <c r="ABM13" s="105">
        <v>209543676.27000001</v>
      </c>
      <c r="ABN13" s="105">
        <v>36139294.280000001</v>
      </c>
      <c r="ABO13" s="105">
        <v>20265505.050000001</v>
      </c>
      <c r="ABP13" s="105">
        <v>43389434.509999998</v>
      </c>
      <c r="ABQ13" s="105">
        <v>48687386.450000003</v>
      </c>
      <c r="ABR13" s="105">
        <v>29616566.079999998</v>
      </c>
      <c r="ABS13" s="105">
        <v>29238995.18</v>
      </c>
      <c r="ABT13" s="105">
        <v>44505589.289999999</v>
      </c>
      <c r="ABU13" s="105">
        <v>9869825.8100000005</v>
      </c>
      <c r="ABV13" s="105">
        <v>283915120.44</v>
      </c>
      <c r="ABW13" s="105">
        <v>29602266.559999999</v>
      </c>
      <c r="ABX13" s="105">
        <v>51922670.259999998</v>
      </c>
      <c r="ABY13" s="105">
        <v>39915391.969999999</v>
      </c>
      <c r="ABZ13" s="105">
        <v>20718978.780000001</v>
      </c>
      <c r="ACA13" s="105">
        <v>81107792.5</v>
      </c>
      <c r="ACB13" s="105">
        <v>19862529.420000002</v>
      </c>
      <c r="ACC13" s="105">
        <v>33544524.030000001</v>
      </c>
      <c r="ACD13" s="105">
        <v>22654115.91</v>
      </c>
      <c r="ACE13" s="105">
        <v>46662413.579999998</v>
      </c>
      <c r="ACF13" s="105">
        <v>22150285.16</v>
      </c>
      <c r="ACG13" s="105">
        <v>572547400.77999997</v>
      </c>
      <c r="ACH13" s="105">
        <v>40311851.68</v>
      </c>
      <c r="ACI13" s="105">
        <v>42953023.869999997</v>
      </c>
      <c r="ACJ13" s="105">
        <v>69526902.799999997</v>
      </c>
      <c r="ACK13" s="105">
        <v>28659097.739999998</v>
      </c>
      <c r="ACL13" s="105">
        <v>34695993.600000001</v>
      </c>
      <c r="ACM13" s="105">
        <v>43941518.68</v>
      </c>
      <c r="ACN13" s="105">
        <v>99455352.670000002</v>
      </c>
      <c r="ACO13" s="105">
        <v>136327531.55000001</v>
      </c>
      <c r="ACP13" s="105">
        <v>37554968.159999996</v>
      </c>
      <c r="ACQ13" s="105">
        <v>39658464.640000001</v>
      </c>
      <c r="ACR13" s="105">
        <v>52559625.280000001</v>
      </c>
      <c r="ACS13" s="105">
        <v>52527347</v>
      </c>
      <c r="ACT13" s="105">
        <v>84739424.680000007</v>
      </c>
      <c r="ACU13" s="105">
        <v>30932394.390000001</v>
      </c>
      <c r="ACV13" s="105">
        <v>45552876.539999999</v>
      </c>
      <c r="ACW13" s="105">
        <v>27507970.399999999</v>
      </c>
      <c r="ACX13" s="105">
        <v>17886944.84</v>
      </c>
      <c r="ACY13" s="105">
        <v>25061326.129999999</v>
      </c>
      <c r="ACZ13" s="105">
        <v>11482835.539999999</v>
      </c>
      <c r="ADA13" s="105">
        <v>5379685.2999999998</v>
      </c>
      <c r="ADB13" s="105">
        <v>6292332.6200000001</v>
      </c>
      <c r="ADC13" s="105">
        <v>11596050.52</v>
      </c>
      <c r="ADD13" s="105">
        <v>160512625.05000001</v>
      </c>
      <c r="ADE13" s="105">
        <v>139178116.71000001</v>
      </c>
      <c r="ADF13" s="105">
        <v>26142782.25</v>
      </c>
      <c r="ADG13" s="105">
        <v>28462677.41</v>
      </c>
      <c r="ADH13" s="105">
        <v>40112310.219999999</v>
      </c>
      <c r="ADI13" s="105">
        <v>18642034.789999999</v>
      </c>
      <c r="ADJ13" s="105">
        <v>39065389.770000003</v>
      </c>
      <c r="ADK13" s="105">
        <v>32308197.190000001</v>
      </c>
      <c r="ADL13" s="105">
        <v>38216593.219999999</v>
      </c>
      <c r="ADM13" s="105">
        <v>350551944.58999997</v>
      </c>
      <c r="ADN13" s="105">
        <v>59919074.859999999</v>
      </c>
      <c r="ADO13" s="105">
        <v>65796904.020000003</v>
      </c>
      <c r="ADP13" s="105">
        <v>189188762.68000001</v>
      </c>
      <c r="ADQ13" s="105">
        <v>22631591.609999999</v>
      </c>
      <c r="ADR13" s="105">
        <v>31003402.170000002</v>
      </c>
      <c r="ADS13" s="105">
        <v>50116005.859999999</v>
      </c>
      <c r="ADT13" s="105">
        <v>19409351.73</v>
      </c>
      <c r="ADU13" s="105">
        <v>608512167.80999994</v>
      </c>
      <c r="ADV13" s="105">
        <v>93632239.930000007</v>
      </c>
      <c r="ADW13" s="105">
        <v>72740958.299999997</v>
      </c>
      <c r="ADX13" s="105">
        <v>31067194.68</v>
      </c>
      <c r="ADY13" s="105">
        <v>16621761.369999999</v>
      </c>
      <c r="ADZ13" s="105">
        <v>44663376.109999999</v>
      </c>
      <c r="AEA13" s="105">
        <v>34077628.149999999</v>
      </c>
      <c r="AEB13" s="105">
        <v>28475286.760000002</v>
      </c>
      <c r="AEC13" s="105">
        <v>24581184.699999999</v>
      </c>
      <c r="AED13" s="105">
        <v>22074850.489999998</v>
      </c>
      <c r="AEE13" s="105">
        <v>26577567.629999999</v>
      </c>
      <c r="AEF13" s="105">
        <v>55167737.579999998</v>
      </c>
      <c r="AEG13" s="105">
        <v>29213411.66</v>
      </c>
      <c r="AEH13" s="105">
        <v>25317020</v>
      </c>
      <c r="AEI13" s="105">
        <v>40271353.649999999</v>
      </c>
      <c r="AEJ13" s="105">
        <v>55142921.159999996</v>
      </c>
      <c r="AEK13" s="105">
        <v>24285854.84</v>
      </c>
      <c r="AEL13" s="105">
        <v>48431327.530000001</v>
      </c>
      <c r="AEM13" s="105">
        <v>14934727.74</v>
      </c>
      <c r="AEN13" s="105">
        <v>48741899.289999999</v>
      </c>
      <c r="AEO13" s="105">
        <v>384743296.48000002</v>
      </c>
      <c r="AEP13" s="105">
        <v>56975738.369999997</v>
      </c>
      <c r="AEQ13" s="105">
        <v>58511969.890000001</v>
      </c>
      <c r="AER13" s="105">
        <v>41323592.25</v>
      </c>
      <c r="AES13" s="105">
        <v>34007764.799999997</v>
      </c>
      <c r="AET13" s="105">
        <v>69810146.769999996</v>
      </c>
      <c r="AEU13" s="105">
        <v>35516757.090000004</v>
      </c>
      <c r="AEV13" s="105">
        <v>49481641.329999998</v>
      </c>
      <c r="AEW13" s="105">
        <v>31883267.48</v>
      </c>
      <c r="AEX13" s="105">
        <v>6871159.3700000001</v>
      </c>
      <c r="AEY13" s="105">
        <v>328899537.00999999</v>
      </c>
      <c r="AEZ13" s="105">
        <v>205414280.59999999</v>
      </c>
      <c r="AFA13" s="105">
        <v>70619329.040000007</v>
      </c>
      <c r="AFB13" s="105">
        <v>66102922.049999997</v>
      </c>
      <c r="AFC13" s="105">
        <v>94561624.629999995</v>
      </c>
      <c r="AFD13" s="105">
        <v>79843757.049999997</v>
      </c>
      <c r="AFE13" s="105">
        <v>43153434.43</v>
      </c>
      <c r="AFF13" s="105">
        <v>67817687.400000006</v>
      </c>
      <c r="AFG13" s="105">
        <v>39472058.609999999</v>
      </c>
      <c r="AFH13" s="105">
        <v>58829320.659999996</v>
      </c>
      <c r="AFI13" s="105">
        <v>46287586.619999997</v>
      </c>
      <c r="AFJ13" s="105">
        <v>46619240.799999997</v>
      </c>
      <c r="AFK13" s="105">
        <v>64973698.219999999</v>
      </c>
      <c r="AFL13" s="105">
        <v>344298853.72000003</v>
      </c>
      <c r="AFM13" s="105">
        <v>103470215.83</v>
      </c>
      <c r="AFN13" s="105">
        <v>59821252.619999997</v>
      </c>
      <c r="AFO13" s="105">
        <v>56344380</v>
      </c>
      <c r="AFP13" s="105">
        <v>52949573.609999999</v>
      </c>
      <c r="AFQ13" s="105">
        <v>38547710.93</v>
      </c>
      <c r="AFR13" s="105">
        <v>35822409.269999996</v>
      </c>
      <c r="AFS13" s="105">
        <v>73897519.640000001</v>
      </c>
      <c r="AFT13" s="105">
        <v>65832853.289999999</v>
      </c>
      <c r="AFU13" s="105">
        <v>34100410</v>
      </c>
      <c r="AFV13" s="105">
        <v>69821934.769999996</v>
      </c>
      <c r="AFW13" s="105">
        <v>31872852.719999999</v>
      </c>
      <c r="AFX13" s="105">
        <v>319380287.17000002</v>
      </c>
      <c r="AFY13" s="105">
        <v>29510240.52</v>
      </c>
      <c r="AFZ13" s="105">
        <v>39219017.740000002</v>
      </c>
      <c r="AGA13" s="105">
        <v>34851889.140000001</v>
      </c>
      <c r="AGB13" s="105">
        <v>79490414.870000005</v>
      </c>
      <c r="AGC13" s="105">
        <v>32740996.949999999</v>
      </c>
      <c r="AGD13" s="105">
        <v>31158334.670000002</v>
      </c>
      <c r="AGE13" s="105">
        <v>33728502.109999999</v>
      </c>
      <c r="AGF13" s="105">
        <v>29057646.91</v>
      </c>
      <c r="AGG13" s="105">
        <v>41497386.060000002</v>
      </c>
      <c r="AGH13" s="105">
        <v>16078396.449999999</v>
      </c>
      <c r="AGI13" s="105">
        <v>497570722.43000001</v>
      </c>
      <c r="AGJ13" s="105">
        <v>138011992.19</v>
      </c>
      <c r="AGK13" s="105">
        <v>55135177.369999997</v>
      </c>
      <c r="AGL13" s="105">
        <v>32974752.16</v>
      </c>
      <c r="AGM13" s="105">
        <v>69243346.239999995</v>
      </c>
      <c r="AGN13" s="105">
        <v>71329959.019999996</v>
      </c>
      <c r="AGO13" s="105">
        <v>30453605.219999999</v>
      </c>
      <c r="AGP13" s="105">
        <v>22924304.25</v>
      </c>
      <c r="AGQ13" s="105">
        <v>617312935.54999995</v>
      </c>
      <c r="AGR13" s="105">
        <v>404145846.13</v>
      </c>
      <c r="AGS13" s="105">
        <v>49532369.93</v>
      </c>
      <c r="AGT13" s="105">
        <v>86548710.819999993</v>
      </c>
      <c r="AGU13" s="105">
        <v>97340977.829999998</v>
      </c>
      <c r="AGV13" s="105">
        <v>69879690.129999995</v>
      </c>
      <c r="AGW13" s="105">
        <v>63552784.009999998</v>
      </c>
      <c r="AGX13" s="105">
        <v>57922472.710000001</v>
      </c>
      <c r="AGY13" s="105">
        <v>19495226.309999999</v>
      </c>
      <c r="AGZ13" s="105">
        <v>45405994.340000004</v>
      </c>
      <c r="AHA13" s="105">
        <v>47708853.020000003</v>
      </c>
      <c r="AHB13" s="105">
        <v>33627002</v>
      </c>
      <c r="AHC13" s="105">
        <v>31367602.690000001</v>
      </c>
      <c r="AHD13" s="105">
        <v>25895745.48</v>
      </c>
      <c r="AHE13" s="105">
        <v>32084853.399999999</v>
      </c>
      <c r="AHF13" s="105">
        <v>46707421.039999999</v>
      </c>
      <c r="AHG13" s="105">
        <v>30018272.670000002</v>
      </c>
      <c r="AHH13" s="105">
        <v>196129979.75999999</v>
      </c>
      <c r="AHI13" s="105">
        <v>45849128.009999998</v>
      </c>
      <c r="AHJ13" s="105">
        <v>48971298.700000003</v>
      </c>
      <c r="AHK13" s="105">
        <v>39241904.630000003</v>
      </c>
      <c r="AHL13" s="105">
        <v>63832258.369999997</v>
      </c>
      <c r="AHM13" s="105">
        <v>39982247.700000003</v>
      </c>
      <c r="AHN13" s="105">
        <v>7376690.6399999997</v>
      </c>
    </row>
    <row r="14" spans="1:899" ht="21" x14ac:dyDescent="0.4">
      <c r="A14" s="121" t="s">
        <v>16</v>
      </c>
      <c r="B14" s="6" t="s">
        <v>17</v>
      </c>
      <c r="C14" s="105">
        <v>381001815.60000002</v>
      </c>
      <c r="D14" s="105">
        <v>15477863.309999999</v>
      </c>
      <c r="E14" s="105">
        <v>16630758.630000001</v>
      </c>
      <c r="F14" s="105">
        <v>12841835.720000001</v>
      </c>
      <c r="G14" s="105">
        <v>17880106.890000001</v>
      </c>
      <c r="H14" s="105">
        <v>9298560.2699999996</v>
      </c>
      <c r="I14" s="105">
        <v>13561924.649999999</v>
      </c>
      <c r="J14" s="105">
        <v>8575704.2599999998</v>
      </c>
      <c r="K14" s="105">
        <v>9345648</v>
      </c>
      <c r="L14" s="105">
        <v>24751570.75</v>
      </c>
      <c r="M14" s="105">
        <v>6474350.4800000004</v>
      </c>
      <c r="N14" s="105">
        <v>5519792.9799999995</v>
      </c>
      <c r="O14" s="105">
        <v>6832184.5700000003</v>
      </c>
      <c r="P14" s="105">
        <v>7731426.1699999999</v>
      </c>
      <c r="Q14" s="105">
        <v>13354415.560000001</v>
      </c>
      <c r="R14" s="105">
        <v>10745462.75</v>
      </c>
      <c r="S14" s="105">
        <v>5727847.2000000002</v>
      </c>
      <c r="T14" s="105">
        <v>4396145.5</v>
      </c>
      <c r="U14" s="105">
        <v>121828389.33000001</v>
      </c>
      <c r="V14" s="105">
        <v>41884529.120000005</v>
      </c>
      <c r="W14" s="105">
        <v>10927418.93</v>
      </c>
      <c r="X14" s="105">
        <v>23401457.91</v>
      </c>
      <c r="Y14" s="105">
        <v>19555095.41</v>
      </c>
      <c r="Z14" s="105">
        <v>8425233.8699999992</v>
      </c>
      <c r="AA14" s="105">
        <v>9661540.9199999999</v>
      </c>
      <c r="AB14" s="105">
        <v>30809948.800000001</v>
      </c>
      <c r="AC14" s="105">
        <v>11705987.67</v>
      </c>
      <c r="AD14" s="105">
        <v>11683228.609999999</v>
      </c>
      <c r="AE14" s="105">
        <v>29663055.110000003</v>
      </c>
      <c r="AF14" s="105">
        <v>15573617.57</v>
      </c>
      <c r="AG14" s="105">
        <v>239047215.95999998</v>
      </c>
      <c r="AH14" s="105">
        <v>21656719.899999999</v>
      </c>
      <c r="AI14" s="105">
        <v>5747760.6699999999</v>
      </c>
      <c r="AJ14" s="105">
        <v>10259994.029999999</v>
      </c>
      <c r="AK14" s="105">
        <v>10889245.970000001</v>
      </c>
      <c r="AL14" s="105">
        <v>11179007</v>
      </c>
      <c r="AM14" s="105">
        <v>5383546.5999999996</v>
      </c>
      <c r="AN14" s="105">
        <v>5332441.5600000005</v>
      </c>
      <c r="AO14" s="105">
        <v>8796770.6600000001</v>
      </c>
      <c r="AP14" s="105">
        <v>8938150.1999999993</v>
      </c>
      <c r="AQ14" s="105">
        <v>7966335.0099999998</v>
      </c>
      <c r="AR14" s="105">
        <v>10439564.32</v>
      </c>
      <c r="AS14" s="105">
        <v>73069477.849999994</v>
      </c>
      <c r="AT14" s="105">
        <v>5067487.6500000004</v>
      </c>
      <c r="AU14" s="105">
        <v>3281381.79</v>
      </c>
      <c r="AV14" s="105">
        <v>4651194.8100000005</v>
      </c>
      <c r="AW14" s="105">
        <v>12859193.559999999</v>
      </c>
      <c r="AX14" s="105">
        <v>16231690.669999998</v>
      </c>
      <c r="AY14" s="105">
        <v>3775915.39</v>
      </c>
      <c r="AZ14" s="105">
        <v>6525569.5300000003</v>
      </c>
      <c r="BA14" s="105">
        <v>6349900.75</v>
      </c>
      <c r="BB14" s="105">
        <v>6987976.0800000001</v>
      </c>
      <c r="BC14" s="105">
        <v>5008061.38</v>
      </c>
      <c r="BD14" s="105">
        <v>4380710.88</v>
      </c>
      <c r="BE14" s="105">
        <v>24276748.190000001</v>
      </c>
      <c r="BF14" s="105">
        <v>6224423.9199999999</v>
      </c>
      <c r="BG14" s="105">
        <v>2628974.0199999996</v>
      </c>
      <c r="BH14" s="105">
        <v>111308761.06999999</v>
      </c>
      <c r="BI14" s="105">
        <v>108480103.50999999</v>
      </c>
      <c r="BJ14" s="105">
        <v>9228232.5399999991</v>
      </c>
      <c r="BK14" s="105">
        <v>7448862.3099999996</v>
      </c>
      <c r="BL14" s="105">
        <v>20286861.470000003</v>
      </c>
      <c r="BM14" s="105">
        <v>11343372.800000001</v>
      </c>
      <c r="BN14" s="105">
        <v>14282462.1</v>
      </c>
      <c r="BO14" s="105">
        <v>1747087.84</v>
      </c>
      <c r="BP14" s="105">
        <v>549393.53</v>
      </c>
      <c r="BQ14" s="105">
        <v>57970964.360000007</v>
      </c>
      <c r="BR14" s="105">
        <v>43399792.340000004</v>
      </c>
      <c r="BS14" s="105">
        <v>8385394.1500000004</v>
      </c>
      <c r="BT14" s="105">
        <v>11069158.91</v>
      </c>
      <c r="BU14" s="105">
        <v>8040148.9800000004</v>
      </c>
      <c r="BV14" s="105">
        <v>5789151.3200000003</v>
      </c>
      <c r="BW14" s="105">
        <v>16107087.159999998</v>
      </c>
      <c r="BX14" s="105">
        <v>18772821.23</v>
      </c>
      <c r="BY14" s="105">
        <v>70630749.790000007</v>
      </c>
      <c r="BZ14" s="105">
        <v>12609663.849999998</v>
      </c>
      <c r="CA14" s="105">
        <v>14019400.43</v>
      </c>
      <c r="CB14" s="105">
        <v>22690750.079999998</v>
      </c>
      <c r="CC14" s="105">
        <v>7860942.8000000007</v>
      </c>
      <c r="CD14" s="105">
        <v>8811250.6600000001</v>
      </c>
      <c r="CE14" s="105">
        <v>10479920.210000001</v>
      </c>
      <c r="CF14" s="105">
        <v>1367610236.02</v>
      </c>
      <c r="CG14" s="105">
        <v>26392349.059999999</v>
      </c>
      <c r="CH14" s="105">
        <v>18016449.129999999</v>
      </c>
      <c r="CI14" s="105">
        <v>7194832.04</v>
      </c>
      <c r="CJ14" s="105">
        <v>9493232.7800000012</v>
      </c>
      <c r="CK14" s="105">
        <v>9903354.1799999997</v>
      </c>
      <c r="CL14" s="105">
        <v>7196819.3200000003</v>
      </c>
      <c r="CM14" s="105">
        <v>41563759.509999998</v>
      </c>
      <c r="CN14" s="105">
        <v>5853706.5199999996</v>
      </c>
      <c r="CO14" s="105">
        <v>6697487.3300000001</v>
      </c>
      <c r="CP14" s="105">
        <v>7903192.4299999997</v>
      </c>
      <c r="CQ14" s="105">
        <v>9856846.4299999997</v>
      </c>
      <c r="CR14" s="105">
        <v>6573201.9699999997</v>
      </c>
      <c r="CS14" s="105">
        <v>79245877.520000011</v>
      </c>
      <c r="CT14" s="105">
        <v>6649390.6400000006</v>
      </c>
      <c r="CU14" s="105">
        <v>8849123.9100000001</v>
      </c>
      <c r="CV14" s="105">
        <v>18275946.690000001</v>
      </c>
      <c r="CW14" s="105">
        <v>7159242.6600000001</v>
      </c>
      <c r="CX14" s="105">
        <v>15260238.18</v>
      </c>
      <c r="CY14" s="105">
        <v>16854306.050000001</v>
      </c>
      <c r="CZ14" s="105">
        <v>10720593.139999999</v>
      </c>
      <c r="DA14" s="105">
        <v>74527038.039999992</v>
      </c>
      <c r="DB14" s="105">
        <v>55781958.859999999</v>
      </c>
      <c r="DC14" s="105">
        <v>7264718</v>
      </c>
      <c r="DD14" s="105">
        <v>7505849.3300000001</v>
      </c>
      <c r="DE14" s="105">
        <v>11874676.35</v>
      </c>
      <c r="DF14" s="105">
        <v>15548179.879999999</v>
      </c>
      <c r="DG14" s="105">
        <v>9545364.8000000007</v>
      </c>
      <c r="DH14" s="105">
        <v>44977263.000000007</v>
      </c>
      <c r="DI14" s="105">
        <v>3935758.92</v>
      </c>
      <c r="DJ14" s="105">
        <v>235611187.03999996</v>
      </c>
      <c r="DK14" s="105">
        <v>7484075.6100000003</v>
      </c>
      <c r="DL14" s="105">
        <v>14227680.079999998</v>
      </c>
      <c r="DM14" s="105">
        <v>8853340.9499999993</v>
      </c>
      <c r="DN14" s="105">
        <v>10485670.83</v>
      </c>
      <c r="DO14" s="105">
        <v>14238673.34</v>
      </c>
      <c r="DP14" s="105">
        <v>12389540.539999999</v>
      </c>
      <c r="DQ14" s="105">
        <v>11668715.190000001</v>
      </c>
      <c r="DR14" s="105">
        <v>16347566.210000001</v>
      </c>
      <c r="DS14" s="105">
        <v>51783175.650000006</v>
      </c>
      <c r="DT14" s="105">
        <v>14936015.060000002</v>
      </c>
      <c r="DU14" s="105">
        <v>17950288.940000001</v>
      </c>
      <c r="DV14" s="105">
        <v>32025115.139999997</v>
      </c>
      <c r="DW14" s="105">
        <v>25568226.09</v>
      </c>
      <c r="DX14" s="105">
        <v>37702093.669999994</v>
      </c>
      <c r="DY14" s="105">
        <v>7445722.6299999999</v>
      </c>
      <c r="DZ14" s="105">
        <v>4233309.1500000004</v>
      </c>
      <c r="EA14" s="105">
        <v>11277239.07</v>
      </c>
      <c r="EB14" s="105">
        <v>9697532.6400000006</v>
      </c>
      <c r="EC14" s="105">
        <v>23862464.859999999</v>
      </c>
      <c r="ED14" s="105">
        <v>129207825.14000002</v>
      </c>
      <c r="EE14" s="105">
        <v>52853443.880000003</v>
      </c>
      <c r="EF14" s="105">
        <v>5911694.5899999999</v>
      </c>
      <c r="EG14" s="105">
        <v>6474047.1799999997</v>
      </c>
      <c r="EH14" s="105">
        <v>6747680.3799999999</v>
      </c>
      <c r="EI14" s="105">
        <v>10525138.440000001</v>
      </c>
      <c r="EJ14" s="105">
        <v>15660082.039999999</v>
      </c>
      <c r="EK14" s="105">
        <v>5896147.0900000008</v>
      </c>
      <c r="EL14" s="105">
        <v>5742437.54</v>
      </c>
      <c r="EM14" s="105">
        <v>135226822.72</v>
      </c>
      <c r="EN14" s="105">
        <v>14516639.83</v>
      </c>
      <c r="EO14" s="105">
        <v>10690828.27</v>
      </c>
      <c r="EP14" s="105">
        <v>7761261.2400000002</v>
      </c>
      <c r="EQ14" s="105">
        <v>9694021.620000001</v>
      </c>
      <c r="ER14" s="105">
        <v>6937382.9699999997</v>
      </c>
      <c r="ES14" s="105">
        <v>14573517.859999999</v>
      </c>
      <c r="ET14" s="105">
        <v>12358741.67</v>
      </c>
      <c r="EU14" s="105">
        <v>11632487.65</v>
      </c>
      <c r="EV14" s="105">
        <v>83364347.849999994</v>
      </c>
      <c r="EW14" s="105">
        <v>3434221.66</v>
      </c>
      <c r="EX14" s="105">
        <v>8901829.4499999993</v>
      </c>
      <c r="EY14" s="105">
        <v>18263324.789999999</v>
      </c>
      <c r="EZ14" s="105">
        <v>12021490.66</v>
      </c>
      <c r="FA14" s="105">
        <v>25625803.919999998</v>
      </c>
      <c r="FB14" s="105">
        <v>41548161.899999999</v>
      </c>
      <c r="FC14" s="105">
        <v>8225523.9699999997</v>
      </c>
      <c r="FD14" s="105">
        <v>9870712.9800000004</v>
      </c>
      <c r="FE14" s="105">
        <v>4860263.8599999994</v>
      </c>
      <c r="FF14" s="105">
        <v>14376222.289999999</v>
      </c>
      <c r="FG14" s="105">
        <v>3871527.38</v>
      </c>
      <c r="FH14" s="105">
        <v>249767128.84</v>
      </c>
      <c r="FI14" s="105">
        <v>4723753.8499999996</v>
      </c>
      <c r="FJ14" s="105">
        <v>4941184.62</v>
      </c>
      <c r="FK14" s="105">
        <v>2252534.09</v>
      </c>
      <c r="FL14" s="105">
        <v>5491705.46</v>
      </c>
      <c r="FM14" s="105">
        <v>7890336.9499999993</v>
      </c>
      <c r="FN14" s="105">
        <v>4667222.45</v>
      </c>
      <c r="FO14" s="105">
        <v>803372.37</v>
      </c>
      <c r="FP14" s="105">
        <v>117857943.45</v>
      </c>
      <c r="FQ14" s="105">
        <v>6658084.2000000002</v>
      </c>
      <c r="FR14" s="105">
        <v>10482300.789999999</v>
      </c>
      <c r="FS14" s="105">
        <v>8307071.3100000005</v>
      </c>
      <c r="FT14" s="105">
        <v>12155358.859999999</v>
      </c>
      <c r="FU14" s="105">
        <v>5508123.4000000004</v>
      </c>
      <c r="FV14" s="105">
        <v>15348131.450000001</v>
      </c>
      <c r="FW14" s="105">
        <v>9822150.3399999999</v>
      </c>
      <c r="FX14" s="105">
        <v>9722945.8599999994</v>
      </c>
      <c r="FY14" s="105">
        <v>12440716.140000001</v>
      </c>
      <c r="FZ14" s="105">
        <v>18794387.690000001</v>
      </c>
      <c r="GA14" s="105">
        <v>7195610.7899999991</v>
      </c>
      <c r="GB14" s="105">
        <v>6331152.5899999999</v>
      </c>
      <c r="GC14" s="105">
        <v>1836920.95</v>
      </c>
      <c r="GD14" s="105">
        <v>86465392.970000014</v>
      </c>
      <c r="GE14" s="105">
        <v>5755742.0600000005</v>
      </c>
      <c r="GF14" s="105">
        <v>3960258.4299999997</v>
      </c>
      <c r="GG14" s="105">
        <v>14874859.18</v>
      </c>
      <c r="GH14" s="105">
        <v>7302950.04</v>
      </c>
      <c r="GI14" s="105">
        <v>5598622.2699999996</v>
      </c>
      <c r="GJ14" s="105">
        <v>5733110.7200000007</v>
      </c>
      <c r="GK14" s="105">
        <v>19181807.300000001</v>
      </c>
      <c r="GL14" s="105">
        <v>5821588.9199999999</v>
      </c>
      <c r="GM14" s="105">
        <v>2836427.9400000004</v>
      </c>
      <c r="GN14" s="105">
        <v>1822384.69</v>
      </c>
      <c r="GO14" s="105">
        <v>5877820.5700000003</v>
      </c>
      <c r="GP14" s="105">
        <v>34427823.039999999</v>
      </c>
      <c r="GQ14" s="105">
        <v>11459758.33</v>
      </c>
      <c r="GR14" s="105">
        <v>6651814.8899999997</v>
      </c>
      <c r="GS14" s="105">
        <v>9929045.8000000007</v>
      </c>
      <c r="GT14" s="105">
        <v>3284017.9299999997</v>
      </c>
      <c r="GU14" s="105">
        <v>42810464.869999997</v>
      </c>
      <c r="GV14" s="105">
        <v>8679575.6699999999</v>
      </c>
      <c r="GW14" s="105">
        <v>6281540.5499999998</v>
      </c>
      <c r="GX14" s="105">
        <v>58126218.230000004</v>
      </c>
      <c r="GY14" s="105">
        <v>4564684.1500000004</v>
      </c>
      <c r="GZ14" s="105">
        <v>13561374.050000001</v>
      </c>
      <c r="HA14" s="105">
        <v>7094528.5199999996</v>
      </c>
      <c r="HB14" s="105">
        <v>163645667.31</v>
      </c>
      <c r="HC14" s="105">
        <v>92880856.109999999</v>
      </c>
      <c r="HD14" s="105">
        <v>307741199.51000005</v>
      </c>
      <c r="HE14" s="105">
        <v>35984450.140000001</v>
      </c>
      <c r="HF14" s="105">
        <v>15690288.719999999</v>
      </c>
      <c r="HG14" s="105">
        <v>22013269.390000001</v>
      </c>
      <c r="HH14" s="105">
        <v>6156044.21</v>
      </c>
      <c r="HI14" s="105">
        <v>65913914.880000003</v>
      </c>
      <c r="HJ14" s="105">
        <v>11878094.58</v>
      </c>
      <c r="HK14" s="105">
        <v>17805893.940000001</v>
      </c>
      <c r="HL14" s="105">
        <v>10223972.640000001</v>
      </c>
      <c r="HM14" s="105">
        <v>20427029.82</v>
      </c>
      <c r="HN14" s="105">
        <v>8656690.5299999993</v>
      </c>
      <c r="HO14" s="105">
        <v>15267267.780000001</v>
      </c>
      <c r="HP14" s="105">
        <v>5766983.2999999998</v>
      </c>
      <c r="HQ14" s="105">
        <v>177495465.01000002</v>
      </c>
      <c r="HR14" s="105">
        <v>66258225.419999994</v>
      </c>
      <c r="HS14" s="105">
        <v>6245051.7300000004</v>
      </c>
      <c r="HT14" s="105">
        <v>5398380.5399999991</v>
      </c>
      <c r="HU14" s="105">
        <v>5865972.8899999997</v>
      </c>
      <c r="HV14" s="105">
        <v>4532074.96</v>
      </c>
      <c r="HW14" s="105">
        <v>13330421.16</v>
      </c>
      <c r="HX14" s="105">
        <v>5825849.7999999998</v>
      </c>
      <c r="HY14" s="105">
        <v>8508410.8300000001</v>
      </c>
      <c r="HZ14" s="105">
        <v>7478463.3900000006</v>
      </c>
      <c r="IA14" s="105">
        <v>6118104.0999999996</v>
      </c>
      <c r="IB14" s="105">
        <v>10886004.58</v>
      </c>
      <c r="IC14" s="105">
        <v>5146971.4700000007</v>
      </c>
      <c r="ID14" s="105">
        <v>14288892</v>
      </c>
      <c r="IE14" s="105">
        <v>7358029.9000000004</v>
      </c>
      <c r="IF14" s="105">
        <v>7395308.0500000007</v>
      </c>
      <c r="IG14" s="105">
        <v>101609947.33</v>
      </c>
      <c r="IH14" s="105">
        <v>22852809.639999997</v>
      </c>
      <c r="II14" s="105">
        <v>8864524.8100000005</v>
      </c>
      <c r="IJ14" s="105">
        <v>10801068.289999999</v>
      </c>
      <c r="IK14" s="105">
        <v>58342364.719999999</v>
      </c>
      <c r="IL14" s="105">
        <v>4609704.3599999994</v>
      </c>
      <c r="IM14" s="105">
        <v>16619448.17</v>
      </c>
      <c r="IN14" s="105">
        <v>3770552.7199999997</v>
      </c>
      <c r="IO14" s="105">
        <v>4765770.2699999996</v>
      </c>
      <c r="IP14" s="105">
        <v>5711896.7300000004</v>
      </c>
      <c r="IQ14" s="105">
        <v>4015062.0300000003</v>
      </c>
      <c r="IR14" s="105">
        <v>140199952.89000002</v>
      </c>
      <c r="IS14" s="105">
        <v>42630835.159999996</v>
      </c>
      <c r="IT14" s="105">
        <v>12560872.91</v>
      </c>
      <c r="IU14" s="105">
        <v>4998499.76</v>
      </c>
      <c r="IV14" s="105">
        <v>4662917.16</v>
      </c>
      <c r="IW14" s="105">
        <v>1579190.6400000001</v>
      </c>
      <c r="IX14" s="105">
        <v>6647513.3799999999</v>
      </c>
      <c r="IY14" s="105">
        <v>3962492.72</v>
      </c>
      <c r="IZ14" s="105">
        <v>8567718.3000000007</v>
      </c>
      <c r="JA14" s="105">
        <v>9965973.5800000001</v>
      </c>
      <c r="JB14" s="105">
        <v>5856942.3799999999</v>
      </c>
      <c r="JC14" s="105">
        <v>8385609.3500000006</v>
      </c>
      <c r="JD14" s="105">
        <v>401742438.87</v>
      </c>
      <c r="JE14" s="105">
        <v>25934109.099999998</v>
      </c>
      <c r="JF14" s="105">
        <v>7223114.9100000001</v>
      </c>
      <c r="JG14" s="105">
        <v>560782.98</v>
      </c>
      <c r="JH14" s="105">
        <v>3434015.0200000005</v>
      </c>
      <c r="JI14" s="105">
        <v>7192828.0600000005</v>
      </c>
      <c r="JJ14" s="105">
        <v>37079020.799999997</v>
      </c>
      <c r="JK14" s="105">
        <v>4403126.57</v>
      </c>
      <c r="JL14" s="105">
        <v>7788541.3800000008</v>
      </c>
      <c r="JM14" s="105">
        <v>10225469.08</v>
      </c>
      <c r="JN14" s="105">
        <v>5453696.5300000003</v>
      </c>
      <c r="JO14" s="105">
        <v>17625736.859999999</v>
      </c>
      <c r="JP14" s="105">
        <v>4103545.91</v>
      </c>
      <c r="JQ14" s="105">
        <v>103212921.31999999</v>
      </c>
      <c r="JR14" s="105">
        <v>24817802.490000006</v>
      </c>
      <c r="JS14" s="105">
        <v>3289041.8499999996</v>
      </c>
      <c r="JT14" s="105">
        <v>10948658.43</v>
      </c>
      <c r="JU14" s="105">
        <v>18964659.66</v>
      </c>
      <c r="JV14" s="105">
        <v>3083991.11</v>
      </c>
      <c r="JW14" s="105">
        <v>122321320.48999999</v>
      </c>
      <c r="JX14" s="105">
        <v>15820163.379999999</v>
      </c>
      <c r="JY14" s="105">
        <v>9070597.1099999994</v>
      </c>
      <c r="JZ14" s="105">
        <v>11480506.870000001</v>
      </c>
      <c r="KA14" s="105">
        <v>5568815.4199999999</v>
      </c>
      <c r="KB14" s="105">
        <v>6148852.1299999999</v>
      </c>
      <c r="KC14" s="105">
        <v>10747188.32</v>
      </c>
      <c r="KD14" s="105">
        <v>7425706.7599999998</v>
      </c>
      <c r="KE14" s="105">
        <v>4253401.49</v>
      </c>
      <c r="KF14" s="105">
        <v>101463945.67</v>
      </c>
      <c r="KG14" s="105">
        <v>0</v>
      </c>
      <c r="KH14" s="105">
        <v>5462598.9199999999</v>
      </c>
      <c r="KI14" s="105">
        <v>9600259.3399999999</v>
      </c>
      <c r="KJ14" s="105">
        <v>11578856.120000001</v>
      </c>
      <c r="KK14" s="105">
        <v>6631480.7200000007</v>
      </c>
      <c r="KL14" s="105">
        <v>25515211.349999998</v>
      </c>
      <c r="KM14" s="105">
        <v>4373795.67</v>
      </c>
      <c r="KN14" s="105">
        <v>5367200.3</v>
      </c>
      <c r="KO14" s="105">
        <v>32429660.470000003</v>
      </c>
      <c r="KP14" s="105">
        <v>5561928.9700000007</v>
      </c>
      <c r="KQ14" s="105">
        <v>11798350.9</v>
      </c>
      <c r="KR14" s="105">
        <v>39974474.739999995</v>
      </c>
      <c r="KS14" s="105">
        <v>9203441.8499999978</v>
      </c>
      <c r="KT14" s="105">
        <v>52151661.909999996</v>
      </c>
      <c r="KU14" s="105">
        <v>59272618.329999998</v>
      </c>
      <c r="KV14" s="105">
        <v>10160379.57</v>
      </c>
      <c r="KW14" s="105">
        <v>90057597.709999979</v>
      </c>
      <c r="KX14" s="105">
        <v>14915400.130000001</v>
      </c>
      <c r="KY14" s="105">
        <v>6650285.2800000003</v>
      </c>
      <c r="KZ14" s="105">
        <v>18508732.829999998</v>
      </c>
      <c r="LA14" s="105">
        <v>66472670.149999999</v>
      </c>
      <c r="LB14" s="105">
        <v>11205933.41</v>
      </c>
      <c r="LC14" s="105">
        <v>7517935.5499999998</v>
      </c>
      <c r="LD14" s="105">
        <v>8363608.1500000004</v>
      </c>
      <c r="LE14" s="105">
        <v>151913462.09</v>
      </c>
      <c r="LF14" s="105">
        <v>43301916.939999998</v>
      </c>
      <c r="LG14" s="105">
        <v>42216471.950000003</v>
      </c>
      <c r="LH14" s="105">
        <v>42032372.659999996</v>
      </c>
      <c r="LI14" s="105">
        <v>5869285.8799999999</v>
      </c>
      <c r="LJ14" s="105">
        <v>8318256.3900000006</v>
      </c>
      <c r="LK14" s="105">
        <v>3401199.73</v>
      </c>
      <c r="LL14" s="105">
        <v>27726102.810000002</v>
      </c>
      <c r="LM14" s="105">
        <v>5710526.0300000003</v>
      </c>
      <c r="LN14" s="105">
        <v>13262108.690000001</v>
      </c>
      <c r="LO14" s="105">
        <v>3167912.66</v>
      </c>
      <c r="LP14" s="105">
        <v>50787100.229999997</v>
      </c>
      <c r="LQ14" s="105">
        <v>8158033.1700000009</v>
      </c>
      <c r="LR14" s="105">
        <v>20670361.749999996</v>
      </c>
      <c r="LS14" s="105">
        <v>89686783.270000011</v>
      </c>
      <c r="LT14" s="105">
        <v>58869696.809999995</v>
      </c>
      <c r="LU14" s="105">
        <v>85024357.060000002</v>
      </c>
      <c r="LV14" s="105">
        <v>32247737.469999995</v>
      </c>
      <c r="LW14" s="105">
        <v>19124361.720000003</v>
      </c>
      <c r="LX14" s="105">
        <v>11633604.75</v>
      </c>
      <c r="LY14" s="105">
        <v>9320262.2399999984</v>
      </c>
      <c r="LZ14" s="105">
        <v>12038623.25</v>
      </c>
      <c r="MA14" s="105">
        <v>8602187.75</v>
      </c>
      <c r="MB14" s="105">
        <v>13489569.579999998</v>
      </c>
      <c r="MC14" s="105">
        <v>28564337.140000001</v>
      </c>
      <c r="MD14" s="105">
        <v>6259726.79</v>
      </c>
      <c r="ME14" s="105">
        <v>189090822.88000003</v>
      </c>
      <c r="MF14" s="105">
        <v>5945839.0099999998</v>
      </c>
      <c r="MG14" s="105">
        <v>2783112.87</v>
      </c>
      <c r="MH14" s="105">
        <v>6379210.5600000005</v>
      </c>
      <c r="MI14" s="105">
        <v>5071567.1099999994</v>
      </c>
      <c r="MJ14" s="105">
        <v>10187382.190000001</v>
      </c>
      <c r="MK14" s="105">
        <v>6503809.0800000001</v>
      </c>
      <c r="ML14" s="105">
        <v>8555126.0899999999</v>
      </c>
      <c r="MM14" s="105">
        <v>7867687.1999999993</v>
      </c>
      <c r="MN14" s="105">
        <v>5166610.59</v>
      </c>
      <c r="MO14" s="105">
        <v>7582618.5</v>
      </c>
      <c r="MP14" s="105">
        <v>5383533.1600000001</v>
      </c>
      <c r="MQ14" s="105">
        <v>455997864.53000003</v>
      </c>
      <c r="MR14" s="105">
        <v>7399676.4300000006</v>
      </c>
      <c r="MS14" s="105">
        <v>9487158.6999999993</v>
      </c>
      <c r="MT14" s="105">
        <v>5864341.4900000002</v>
      </c>
      <c r="MU14" s="105">
        <v>6353536.2400000002</v>
      </c>
      <c r="MV14" s="105">
        <v>3970545.99</v>
      </c>
      <c r="MW14" s="105">
        <v>22242898.979900002</v>
      </c>
      <c r="MX14" s="105">
        <v>10555620.9</v>
      </c>
      <c r="MY14" s="105">
        <v>9675041.5700000003</v>
      </c>
      <c r="MZ14" s="105">
        <v>3609007.67</v>
      </c>
      <c r="NA14" s="105">
        <v>2440001.59</v>
      </c>
      <c r="NB14" s="105">
        <v>1283168426.3000002</v>
      </c>
      <c r="NC14" s="105">
        <v>38500038.530000001</v>
      </c>
      <c r="ND14" s="105">
        <v>11710415.140000001</v>
      </c>
      <c r="NE14" s="105">
        <v>43699496.549999997</v>
      </c>
      <c r="NF14" s="105">
        <v>6170125.1299999999</v>
      </c>
      <c r="NG14" s="105">
        <v>16779488.560000002</v>
      </c>
      <c r="NH14" s="105">
        <v>31429094.220000003</v>
      </c>
      <c r="NI14" s="105">
        <v>24664174.400000002</v>
      </c>
      <c r="NJ14" s="105">
        <v>9614766.6699999999</v>
      </c>
      <c r="NK14" s="105">
        <v>8474720.25</v>
      </c>
      <c r="NL14" s="105">
        <v>13276779.689999999</v>
      </c>
      <c r="NM14" s="105">
        <v>9205044.0100000016</v>
      </c>
      <c r="NN14" s="105">
        <v>34776189.730000004</v>
      </c>
      <c r="NO14" s="105">
        <v>6009078.4100000001</v>
      </c>
      <c r="NP14" s="105">
        <v>5114581.82</v>
      </c>
      <c r="NQ14" s="105">
        <v>5296355.38</v>
      </c>
      <c r="NR14" s="105">
        <v>5093041.55</v>
      </c>
      <c r="NS14" s="105">
        <v>2794484.69</v>
      </c>
      <c r="NT14" s="105">
        <v>3734398.94</v>
      </c>
      <c r="NU14" s="105">
        <v>135349717.26999998</v>
      </c>
      <c r="NV14" s="105">
        <v>22102953.059999999</v>
      </c>
      <c r="NW14" s="105">
        <v>7305531.7400000002</v>
      </c>
      <c r="NX14" s="105">
        <v>5709107.8600000003</v>
      </c>
      <c r="NY14" s="105">
        <v>6902786.6500000004</v>
      </c>
      <c r="NZ14" s="105">
        <v>11927944.800000001</v>
      </c>
      <c r="OA14" s="105">
        <v>7111862.1299999999</v>
      </c>
      <c r="OB14" s="105">
        <v>118099022.67999999</v>
      </c>
      <c r="OC14" s="105">
        <v>55289175.000000007</v>
      </c>
      <c r="OD14" s="105">
        <v>15953671.339999998</v>
      </c>
      <c r="OE14" s="105">
        <v>19464753.82</v>
      </c>
      <c r="OF14" s="105">
        <v>7428176.1699999999</v>
      </c>
      <c r="OG14" s="105">
        <v>5393080.2999999998</v>
      </c>
      <c r="OH14" s="105">
        <v>8513056.8300000001</v>
      </c>
      <c r="OI14" s="105">
        <v>7823962.5200000005</v>
      </c>
      <c r="OJ14" s="105">
        <v>6215236.3399999999</v>
      </c>
      <c r="OK14" s="105">
        <v>92665354.569999993</v>
      </c>
      <c r="OL14" s="105">
        <v>18821010.579999998</v>
      </c>
      <c r="OM14" s="105">
        <v>30109015.949999999</v>
      </c>
      <c r="ON14" s="105">
        <v>10543370.679999998</v>
      </c>
      <c r="OO14" s="105">
        <v>6600296.5200000005</v>
      </c>
      <c r="OP14" s="105">
        <v>4951792.09</v>
      </c>
      <c r="OQ14" s="105">
        <v>35312408.880000003</v>
      </c>
      <c r="OR14" s="105">
        <v>4685849.5</v>
      </c>
      <c r="OS14" s="105">
        <v>13419644.460000001</v>
      </c>
      <c r="OT14" s="105">
        <v>89112542.989999995</v>
      </c>
      <c r="OU14" s="105">
        <v>17030706.890000001</v>
      </c>
      <c r="OV14" s="105">
        <v>20147669.079999998</v>
      </c>
      <c r="OW14" s="105">
        <v>8994982.6400000006</v>
      </c>
      <c r="OX14" s="105">
        <v>11270976.640000001</v>
      </c>
      <c r="OY14" s="105">
        <v>11210317.17</v>
      </c>
      <c r="OZ14" s="105">
        <v>90867011.379999995</v>
      </c>
      <c r="PA14" s="105">
        <v>3848999.95</v>
      </c>
      <c r="PB14" s="105">
        <v>17397446.359999999</v>
      </c>
      <c r="PC14" s="105">
        <v>4458592.05</v>
      </c>
      <c r="PD14" s="105">
        <v>9469959.629999999</v>
      </c>
      <c r="PE14" s="105">
        <v>94001790.980000004</v>
      </c>
      <c r="PF14" s="105">
        <v>4497477.32</v>
      </c>
      <c r="PG14" s="105">
        <v>4044013.1399999997</v>
      </c>
      <c r="PH14" s="105">
        <v>5933158</v>
      </c>
      <c r="PI14" s="105">
        <v>4824427.0299999993</v>
      </c>
      <c r="PJ14" s="105">
        <v>16261780.440000001</v>
      </c>
      <c r="PK14" s="105">
        <v>10578116.51</v>
      </c>
      <c r="PL14" s="105">
        <v>3968199.32</v>
      </c>
      <c r="PM14" s="105">
        <v>33392664.870000001</v>
      </c>
      <c r="PN14" s="105">
        <v>2940533.61</v>
      </c>
      <c r="PO14" s="105">
        <v>5267426.7699999996</v>
      </c>
      <c r="PP14" s="105">
        <v>4232594.51</v>
      </c>
      <c r="PQ14" s="105">
        <v>2256108.66</v>
      </c>
      <c r="PR14" s="105">
        <v>317996947.83000004</v>
      </c>
      <c r="PS14" s="105">
        <v>3460985.86</v>
      </c>
      <c r="PT14" s="105">
        <v>4116380.06</v>
      </c>
      <c r="PU14" s="105">
        <v>4827834.71</v>
      </c>
      <c r="PV14" s="105">
        <v>29706919.050000004</v>
      </c>
      <c r="PW14" s="105">
        <v>5840598.29</v>
      </c>
      <c r="PX14" s="105">
        <v>16432470.550000001</v>
      </c>
      <c r="PY14" s="105">
        <v>4885863.6100000003</v>
      </c>
      <c r="PZ14" s="105">
        <v>10454566.959999999</v>
      </c>
      <c r="QA14" s="105">
        <v>1669587.75</v>
      </c>
      <c r="QB14" s="105">
        <v>15325703.75</v>
      </c>
      <c r="QC14" s="105">
        <v>3313979.84</v>
      </c>
      <c r="QD14" s="105">
        <v>3177748.07</v>
      </c>
      <c r="QE14" s="105">
        <v>6861468.9399999995</v>
      </c>
      <c r="QF14" s="105">
        <v>27154630.360000003</v>
      </c>
      <c r="QG14" s="105">
        <v>6699956.1699999999</v>
      </c>
      <c r="QH14" s="105">
        <v>913767.25</v>
      </c>
      <c r="QI14" s="105">
        <v>3519902.7600000002</v>
      </c>
      <c r="QJ14" s="105">
        <v>3908865.81</v>
      </c>
      <c r="QK14" s="105">
        <v>10889808.190000001</v>
      </c>
      <c r="QL14" s="105">
        <v>12356640.530000001</v>
      </c>
      <c r="QM14" s="105">
        <v>3758892.0200000005</v>
      </c>
      <c r="QN14" s="105">
        <v>2632097.7999999998</v>
      </c>
      <c r="QO14" s="105">
        <v>2083396.89</v>
      </c>
      <c r="QP14" s="105">
        <v>1165305.5899999999</v>
      </c>
      <c r="QQ14" s="105">
        <v>1620562.91</v>
      </c>
      <c r="QR14" s="105">
        <v>127063666.59000002</v>
      </c>
      <c r="QS14" s="105">
        <v>3784787.6399999997</v>
      </c>
      <c r="QT14" s="105">
        <v>19221799.43</v>
      </c>
      <c r="QU14" s="105">
        <v>6115663.96</v>
      </c>
      <c r="QV14" s="105">
        <v>6218203.6799999997</v>
      </c>
      <c r="QW14" s="105">
        <v>12766074.260000002</v>
      </c>
      <c r="QX14" s="105">
        <v>4831395.0999999996</v>
      </c>
      <c r="QY14" s="105">
        <v>10036352.550000001</v>
      </c>
      <c r="QZ14" s="105">
        <v>9365704.709999999</v>
      </c>
      <c r="RA14" s="105">
        <v>4112839.04</v>
      </c>
      <c r="RB14" s="105">
        <v>3919648.04</v>
      </c>
      <c r="RC14" s="105">
        <v>1572367.77</v>
      </c>
      <c r="RD14" s="105">
        <v>1734831.16</v>
      </c>
      <c r="RE14" s="105">
        <v>83862495.530000001</v>
      </c>
      <c r="RF14" s="105">
        <v>22577433.82</v>
      </c>
      <c r="RG14" s="105">
        <v>3739171.94</v>
      </c>
      <c r="RH14" s="105">
        <v>7284174.5099999998</v>
      </c>
      <c r="RI14" s="105">
        <v>8116321</v>
      </c>
      <c r="RJ14" s="105">
        <v>27350637.899999999</v>
      </c>
      <c r="RK14" s="105">
        <v>30975007.25</v>
      </c>
      <c r="RL14" s="105">
        <v>5221820.92</v>
      </c>
      <c r="RM14" s="105">
        <v>6619688.5</v>
      </c>
      <c r="RN14" s="105">
        <v>39018265.409999996</v>
      </c>
      <c r="RO14" s="105">
        <v>13346712.619999999</v>
      </c>
      <c r="RP14" s="105">
        <v>4093292.73</v>
      </c>
      <c r="RQ14" s="105">
        <v>4126622.96</v>
      </c>
      <c r="RR14" s="105">
        <v>10217848.43</v>
      </c>
      <c r="RS14" s="105">
        <v>3681275.75</v>
      </c>
      <c r="RT14" s="105">
        <v>6183864</v>
      </c>
      <c r="RU14" s="105">
        <v>6723680.6899999995</v>
      </c>
      <c r="RV14" s="105">
        <v>4120448.7800000003</v>
      </c>
      <c r="RW14" s="105">
        <v>2610637.0699999998</v>
      </c>
      <c r="RX14" s="105">
        <v>2419465.19</v>
      </c>
      <c r="RY14" s="105">
        <v>55826433.350000001</v>
      </c>
      <c r="RZ14" s="105">
        <v>4606663.3499999996</v>
      </c>
      <c r="SA14" s="105">
        <v>4442144.7</v>
      </c>
      <c r="SB14" s="105">
        <v>5293687.6500000004</v>
      </c>
      <c r="SC14" s="105">
        <v>3938273.33</v>
      </c>
      <c r="SD14" s="105">
        <v>10605251.350000001</v>
      </c>
      <c r="SE14" s="105">
        <v>4845984.59</v>
      </c>
      <c r="SF14" s="105">
        <v>7240717.8100000005</v>
      </c>
      <c r="SG14" s="105">
        <v>4715069.1500000004</v>
      </c>
      <c r="SH14" s="105">
        <v>4009387.48</v>
      </c>
      <c r="SI14" s="105">
        <v>15593058.4</v>
      </c>
      <c r="SJ14" s="105">
        <v>1887052.37</v>
      </c>
      <c r="SK14" s="105">
        <v>36036240.369999997</v>
      </c>
      <c r="SL14" s="105">
        <v>10230804.4</v>
      </c>
      <c r="SM14" s="105">
        <v>7679715.5600000005</v>
      </c>
      <c r="SN14" s="105">
        <v>12699495.4</v>
      </c>
      <c r="SO14" s="105">
        <v>8342470.79</v>
      </c>
      <c r="SP14" s="105">
        <v>7963687.1299999999</v>
      </c>
      <c r="SQ14" s="105">
        <v>5735680.3899999997</v>
      </c>
      <c r="SR14" s="105">
        <v>5096875.7799999993</v>
      </c>
      <c r="SS14" s="105">
        <v>45675679.199999996</v>
      </c>
      <c r="ST14" s="105">
        <v>3802106.42</v>
      </c>
      <c r="SU14" s="105">
        <v>8663561.5099999998</v>
      </c>
      <c r="SV14" s="105">
        <v>6812619.6200000001</v>
      </c>
      <c r="SW14" s="105">
        <v>4279087.1899999995</v>
      </c>
      <c r="SX14" s="105">
        <v>5784602.0299999993</v>
      </c>
      <c r="SY14" s="105">
        <v>6686361.1399999997</v>
      </c>
      <c r="SZ14" s="105">
        <v>14120419.049999999</v>
      </c>
      <c r="TA14" s="105">
        <v>4980630.3899999997</v>
      </c>
      <c r="TB14" s="105">
        <v>5113594.67</v>
      </c>
      <c r="TC14" s="105">
        <v>5660462.5600000005</v>
      </c>
      <c r="TD14" s="105">
        <v>27560671.379999999</v>
      </c>
      <c r="TE14" s="105">
        <v>5037861.04</v>
      </c>
      <c r="TF14" s="105">
        <v>12884882.67</v>
      </c>
      <c r="TG14" s="105">
        <v>102294368.17</v>
      </c>
      <c r="TH14" s="105">
        <v>7526011.2800000003</v>
      </c>
      <c r="TI14" s="105">
        <v>4811113.18</v>
      </c>
      <c r="TJ14" s="105">
        <v>14856421.699999999</v>
      </c>
      <c r="TK14" s="105">
        <v>16320107.16</v>
      </c>
      <c r="TL14" s="105">
        <v>17954003.759999998</v>
      </c>
      <c r="TM14" s="105">
        <v>4915495.82</v>
      </c>
      <c r="TN14" s="105">
        <v>19714063.030000001</v>
      </c>
      <c r="TO14" s="105">
        <v>5138668.8499999996</v>
      </c>
      <c r="TP14" s="105">
        <v>13246092.460000001</v>
      </c>
      <c r="TQ14" s="105">
        <v>9800421.6699999999</v>
      </c>
      <c r="TR14" s="105">
        <v>6565947.04</v>
      </c>
      <c r="TS14" s="105">
        <v>7729037</v>
      </c>
      <c r="TT14" s="105">
        <v>8588507.620000001</v>
      </c>
      <c r="TU14" s="105">
        <v>4275663.6500000004</v>
      </c>
      <c r="TV14" s="105">
        <v>9158392.6600000001</v>
      </c>
      <c r="TW14" s="105">
        <v>45440817.310000002</v>
      </c>
      <c r="TX14" s="105">
        <v>16128316.140000001</v>
      </c>
      <c r="TY14" s="105">
        <v>55468146.799999997</v>
      </c>
      <c r="TZ14" s="105">
        <v>23151940.870000001</v>
      </c>
      <c r="UA14" s="105">
        <v>5232332.12</v>
      </c>
      <c r="UB14" s="105">
        <v>5224979.7300000004</v>
      </c>
      <c r="UC14" s="105">
        <v>141382891.59</v>
      </c>
      <c r="UD14" s="105">
        <v>3963386.22</v>
      </c>
      <c r="UE14" s="105">
        <v>5122905.58</v>
      </c>
      <c r="UF14" s="105">
        <v>2763482.27</v>
      </c>
      <c r="UG14" s="105">
        <v>2577820.7400000002</v>
      </c>
      <c r="UH14" s="105">
        <v>29721431.420000006</v>
      </c>
      <c r="UI14" s="105">
        <v>11095566.440000001</v>
      </c>
      <c r="UJ14" s="105">
        <v>9559778.9199999999</v>
      </c>
      <c r="UK14" s="105">
        <v>13955502.460000001</v>
      </c>
      <c r="UL14" s="105">
        <v>8628588.4299999997</v>
      </c>
      <c r="UM14" s="105">
        <v>9182652.1600000001</v>
      </c>
      <c r="UN14" s="105">
        <v>137869317.5</v>
      </c>
      <c r="UO14" s="105">
        <v>8521755.1899999995</v>
      </c>
      <c r="UP14" s="105">
        <v>8280687.0599999996</v>
      </c>
      <c r="UQ14" s="105">
        <v>33421687.920000002</v>
      </c>
      <c r="UR14" s="105">
        <v>6324589.3300000001</v>
      </c>
      <c r="US14" s="105">
        <v>5825086.3900000006</v>
      </c>
      <c r="UT14" s="105">
        <v>13190407.209999999</v>
      </c>
      <c r="UU14" s="105">
        <v>4407491.76</v>
      </c>
      <c r="UV14" s="105">
        <v>3560055.46</v>
      </c>
      <c r="UW14" s="105">
        <v>5662637.6600000001</v>
      </c>
      <c r="UX14" s="105">
        <v>11055050.57</v>
      </c>
      <c r="UY14" s="105">
        <v>12437740.02</v>
      </c>
      <c r="UZ14" s="105">
        <v>7235750.6199999992</v>
      </c>
      <c r="VA14" s="105">
        <v>18686747.810000002</v>
      </c>
      <c r="VB14" s="105">
        <v>3867682.94</v>
      </c>
      <c r="VC14" s="105">
        <v>3723916.54</v>
      </c>
      <c r="VD14" s="105">
        <v>5050001.29</v>
      </c>
      <c r="VE14" s="105">
        <v>3265670.14</v>
      </c>
      <c r="VF14" s="105">
        <v>13253708.09</v>
      </c>
      <c r="VG14" s="105">
        <v>2420267.7400000002</v>
      </c>
      <c r="VH14" s="105">
        <v>9245428.25</v>
      </c>
      <c r="VI14" s="105">
        <v>2210500.48</v>
      </c>
      <c r="VJ14" s="105">
        <v>94008960.899999991</v>
      </c>
      <c r="VK14" s="105">
        <v>8373887.0099999998</v>
      </c>
      <c r="VL14" s="105">
        <v>7012177.5999999996</v>
      </c>
      <c r="VM14" s="105">
        <v>10409565.67</v>
      </c>
      <c r="VN14" s="105">
        <v>9931633.1899999995</v>
      </c>
      <c r="VO14" s="105">
        <v>13729752.85</v>
      </c>
      <c r="VP14" s="105">
        <v>11003309.950000001</v>
      </c>
      <c r="VQ14" s="105">
        <v>13317283.9</v>
      </c>
      <c r="VR14" s="105">
        <v>5684192.1600000001</v>
      </c>
      <c r="VS14" s="105">
        <v>26735160.32</v>
      </c>
      <c r="VT14" s="105">
        <v>8982611.5399999991</v>
      </c>
      <c r="VU14" s="105">
        <v>66859847.899999999</v>
      </c>
      <c r="VV14" s="105">
        <v>5278403.09</v>
      </c>
      <c r="VW14" s="105">
        <v>5516972.1100000003</v>
      </c>
      <c r="VX14" s="105">
        <v>5781860.6600000001</v>
      </c>
      <c r="VY14" s="105">
        <v>287452474.56999999</v>
      </c>
      <c r="VZ14" s="105">
        <v>13593054.51</v>
      </c>
      <c r="WA14" s="105">
        <v>8124121.7599999998</v>
      </c>
      <c r="WB14" s="105">
        <v>42604060.890000001</v>
      </c>
      <c r="WC14" s="105">
        <v>3816553.83</v>
      </c>
      <c r="WD14" s="105">
        <v>18183352.91</v>
      </c>
      <c r="WE14" s="105">
        <v>22130890.960000001</v>
      </c>
      <c r="WF14" s="105">
        <v>19068234.32</v>
      </c>
      <c r="WG14" s="105">
        <v>9046459.120000001</v>
      </c>
      <c r="WH14" s="105">
        <v>15013168.280000001</v>
      </c>
      <c r="WI14" s="105">
        <v>6351448.29</v>
      </c>
      <c r="WJ14" s="105">
        <v>32706065.449999996</v>
      </c>
      <c r="WK14" s="105">
        <v>59901722.890000001</v>
      </c>
      <c r="WL14" s="105">
        <v>21539799.789999999</v>
      </c>
      <c r="WM14" s="105">
        <v>19747826.890000001</v>
      </c>
      <c r="WN14" s="105">
        <v>6608681.4399999995</v>
      </c>
      <c r="WO14" s="105">
        <v>5766127.7500000009</v>
      </c>
      <c r="WP14" s="105">
        <v>13580437.169999998</v>
      </c>
      <c r="WQ14" s="105">
        <v>10916082.460000001</v>
      </c>
      <c r="WR14" s="105">
        <v>27501259.350000001</v>
      </c>
      <c r="WS14" s="105">
        <v>33930660.969999999</v>
      </c>
      <c r="WT14" s="105">
        <v>6380974.1100000003</v>
      </c>
      <c r="WU14" s="105">
        <v>4126597.96</v>
      </c>
      <c r="WV14" s="105">
        <v>4072781.49</v>
      </c>
      <c r="WW14" s="105">
        <v>5357026.42</v>
      </c>
      <c r="WX14" s="105">
        <v>4872903.9700000007</v>
      </c>
      <c r="WY14" s="105">
        <v>3077918.2800000003</v>
      </c>
      <c r="WZ14" s="105">
        <v>6055376.5499999998</v>
      </c>
      <c r="XA14" s="105">
        <v>30541808.109999999</v>
      </c>
      <c r="XB14" s="105">
        <v>3910999.83</v>
      </c>
      <c r="XC14" s="105">
        <v>1619865.51</v>
      </c>
      <c r="XD14" s="105">
        <v>5184974.67</v>
      </c>
      <c r="XE14" s="105">
        <v>8411814.370000001</v>
      </c>
      <c r="XF14" s="105">
        <v>169579110.18000001</v>
      </c>
      <c r="XG14" s="105">
        <v>9142932.4100000001</v>
      </c>
      <c r="XH14" s="105">
        <v>8570085.4399999995</v>
      </c>
      <c r="XI14" s="105">
        <v>99912700.820000008</v>
      </c>
      <c r="XJ14" s="105">
        <v>10405657.029999999</v>
      </c>
      <c r="XK14" s="105">
        <v>43094264.649999999</v>
      </c>
      <c r="XL14" s="105">
        <v>14252607.640000001</v>
      </c>
      <c r="XM14" s="105">
        <v>35300374.039999999</v>
      </c>
      <c r="XN14" s="105">
        <v>13035477.550000001</v>
      </c>
      <c r="XO14" s="105">
        <v>156332624.44</v>
      </c>
      <c r="XP14" s="105">
        <v>25343841.289999999</v>
      </c>
      <c r="XQ14" s="105">
        <v>6466556.7000000002</v>
      </c>
      <c r="XR14" s="105">
        <v>7148276.21</v>
      </c>
      <c r="XS14" s="105">
        <v>6766607.8700000001</v>
      </c>
      <c r="XT14" s="105">
        <v>7151666.4800000004</v>
      </c>
      <c r="XU14" s="105">
        <v>8100418.5800000001</v>
      </c>
      <c r="XV14" s="105">
        <v>4948632.88</v>
      </c>
      <c r="XW14" s="105">
        <v>6095417.0199999996</v>
      </c>
      <c r="XX14" s="105">
        <v>5674913.3499999996</v>
      </c>
      <c r="XY14" s="105">
        <v>5791778.29</v>
      </c>
      <c r="XZ14" s="105">
        <v>5589576.4199999999</v>
      </c>
      <c r="YA14" s="105">
        <v>14473192.48</v>
      </c>
      <c r="YB14" s="105">
        <v>4367267.2300000004</v>
      </c>
      <c r="YC14" s="105">
        <v>121214685.06</v>
      </c>
      <c r="YD14" s="105">
        <v>8288827.6600000001</v>
      </c>
      <c r="YE14" s="105">
        <v>14194385.1</v>
      </c>
      <c r="YF14" s="105">
        <v>6187071.8700000001</v>
      </c>
      <c r="YG14" s="105">
        <v>23127055.449999999</v>
      </c>
      <c r="YH14" s="105">
        <v>8462061.129999999</v>
      </c>
      <c r="YI14" s="105">
        <v>16149582.660000002</v>
      </c>
      <c r="YJ14" s="105">
        <v>4670490.8</v>
      </c>
      <c r="YK14" s="105">
        <v>14348804.68</v>
      </c>
      <c r="YL14" s="105">
        <v>14379027.459999999</v>
      </c>
      <c r="YM14" s="105">
        <v>21657490.469999999</v>
      </c>
      <c r="YN14" s="105">
        <v>5729418.3200000003</v>
      </c>
      <c r="YO14" s="105">
        <v>6318095.71</v>
      </c>
      <c r="YP14" s="105">
        <v>11284271.690000001</v>
      </c>
      <c r="YQ14" s="105">
        <v>2579679.54</v>
      </c>
      <c r="YR14" s="105">
        <v>4159515.08</v>
      </c>
      <c r="YS14" s="105">
        <v>3140272.45</v>
      </c>
      <c r="YT14" s="105">
        <v>47087647.370000005</v>
      </c>
      <c r="YU14" s="105">
        <v>8673845.370000001</v>
      </c>
      <c r="YV14" s="105">
        <v>17484380.07</v>
      </c>
      <c r="YW14" s="105">
        <v>5350625.34</v>
      </c>
      <c r="YX14" s="105">
        <v>7188973.3499999996</v>
      </c>
      <c r="YY14" s="105">
        <v>4484045.6500000004</v>
      </c>
      <c r="YZ14" s="105">
        <v>5028111.29</v>
      </c>
      <c r="ZA14" s="105">
        <v>44172043.470000006</v>
      </c>
      <c r="ZB14" s="105">
        <v>5231950.5</v>
      </c>
      <c r="ZC14" s="105">
        <v>9935029.9100000001</v>
      </c>
      <c r="ZD14" s="105">
        <v>8274524.71</v>
      </c>
      <c r="ZE14" s="105">
        <v>5111596.43</v>
      </c>
      <c r="ZF14" s="105">
        <v>7112984.6100000003</v>
      </c>
      <c r="ZG14" s="105">
        <v>16184686.350000001</v>
      </c>
      <c r="ZH14" s="105">
        <v>3841606.8899999997</v>
      </c>
      <c r="ZI14" s="105">
        <v>21232637.18</v>
      </c>
      <c r="ZJ14" s="105">
        <v>157589187.59</v>
      </c>
      <c r="ZK14" s="105">
        <v>5913244.1600000001</v>
      </c>
      <c r="ZL14" s="105">
        <v>12759614.59</v>
      </c>
      <c r="ZM14" s="105">
        <v>36268011.140000001</v>
      </c>
      <c r="ZN14" s="105">
        <v>11622270.26</v>
      </c>
      <c r="ZO14" s="105">
        <v>5690188.5599999996</v>
      </c>
      <c r="ZP14" s="105">
        <v>24084568.800000001</v>
      </c>
      <c r="ZQ14" s="105">
        <v>8300143.1200000001</v>
      </c>
      <c r="ZR14" s="105">
        <v>14267824.289999999</v>
      </c>
      <c r="ZS14" s="105">
        <v>18008740.16</v>
      </c>
      <c r="ZT14" s="105">
        <v>3769354.33</v>
      </c>
      <c r="ZU14" s="105">
        <v>6225428.6900000004</v>
      </c>
      <c r="ZV14" s="105">
        <v>6745286.5800000001</v>
      </c>
      <c r="ZW14" s="105">
        <v>6272680.7800000003</v>
      </c>
      <c r="ZX14" s="105">
        <v>4247080.66</v>
      </c>
      <c r="ZY14" s="105">
        <v>11223337.5</v>
      </c>
      <c r="ZZ14" s="105">
        <v>5854656.71</v>
      </c>
      <c r="AAA14" s="105">
        <v>5148943.6899999995</v>
      </c>
      <c r="AAB14" s="105">
        <v>12985797.970000001</v>
      </c>
      <c r="AAC14" s="105">
        <v>4644876.3999999994</v>
      </c>
      <c r="AAD14" s="105">
        <v>4825210.22</v>
      </c>
      <c r="AAE14" s="105">
        <v>2134605.2000000002</v>
      </c>
      <c r="AAF14" s="105">
        <v>41829201.50999999</v>
      </c>
      <c r="AAG14" s="105">
        <v>21657552.539999999</v>
      </c>
      <c r="AAH14" s="105">
        <v>6242472.9299999997</v>
      </c>
      <c r="AAI14" s="105">
        <v>7743020.4099999992</v>
      </c>
      <c r="AAJ14" s="105">
        <v>9553488.9399999995</v>
      </c>
      <c r="AAK14" s="105">
        <v>7094067.9100000001</v>
      </c>
      <c r="AAL14" s="105">
        <v>5362426.93</v>
      </c>
      <c r="AAM14" s="105">
        <v>397752225.83999997</v>
      </c>
      <c r="AAN14" s="105">
        <v>8298843.96</v>
      </c>
      <c r="AAO14" s="105">
        <v>5162158.9399999995</v>
      </c>
      <c r="AAP14" s="105">
        <v>18546680.52</v>
      </c>
      <c r="AAQ14" s="105">
        <v>10770531.850000001</v>
      </c>
      <c r="AAR14" s="105">
        <v>6994325.2999999998</v>
      </c>
      <c r="AAS14" s="105">
        <v>8831617.7400000002</v>
      </c>
      <c r="AAT14" s="105">
        <v>6618562.3600000003</v>
      </c>
      <c r="AAU14" s="105">
        <v>23644445.300000001</v>
      </c>
      <c r="AAV14" s="105">
        <v>5571706.5600000005</v>
      </c>
      <c r="AAW14" s="105">
        <v>12083954.140000001</v>
      </c>
      <c r="AAX14" s="105">
        <v>33538471.09</v>
      </c>
      <c r="AAY14" s="105">
        <v>26991543.620000001</v>
      </c>
      <c r="AAZ14" s="105">
        <v>5554667.6100000003</v>
      </c>
      <c r="ABA14" s="105">
        <v>4905928.2</v>
      </c>
      <c r="ABB14" s="105">
        <v>8316571.4100000001</v>
      </c>
      <c r="ABC14" s="105">
        <v>5461888.9000000004</v>
      </c>
      <c r="ABD14" s="105">
        <v>6693694.9100000001</v>
      </c>
      <c r="ABE14" s="105">
        <v>5213446.91</v>
      </c>
      <c r="ABF14" s="105">
        <v>24762620.02</v>
      </c>
      <c r="ABG14" s="105">
        <v>24013062.149999999</v>
      </c>
      <c r="ABH14" s="105">
        <v>5941857.3200000003</v>
      </c>
      <c r="ABI14" s="105">
        <v>6302008.7300000004</v>
      </c>
      <c r="ABJ14" s="105">
        <v>3234967.5300000003</v>
      </c>
      <c r="ABK14" s="105">
        <v>10008813.359999999</v>
      </c>
      <c r="ABL14" s="105">
        <v>11820430.92</v>
      </c>
      <c r="ABM14" s="105">
        <v>40492298.569999993</v>
      </c>
      <c r="ABN14" s="105">
        <v>18760295.359999999</v>
      </c>
      <c r="ABO14" s="105">
        <v>5520703.9199999999</v>
      </c>
      <c r="ABP14" s="105">
        <v>6608452.4799999995</v>
      </c>
      <c r="ABQ14" s="105">
        <v>9990344.370000001</v>
      </c>
      <c r="ABR14" s="105">
        <v>7178191.5099999998</v>
      </c>
      <c r="ABS14" s="105">
        <v>4581629.1199999992</v>
      </c>
      <c r="ABT14" s="105">
        <v>13257371.92</v>
      </c>
      <c r="ABU14" s="105">
        <v>2716056.89</v>
      </c>
      <c r="ABV14" s="105">
        <v>73659516.840000004</v>
      </c>
      <c r="ABW14" s="105">
        <v>5241030.9700000007</v>
      </c>
      <c r="ABX14" s="105">
        <v>11245263.27</v>
      </c>
      <c r="ABY14" s="105">
        <v>10446344.580000002</v>
      </c>
      <c r="ABZ14" s="105">
        <v>5009119.3499999996</v>
      </c>
      <c r="ACA14" s="105">
        <v>28156173.850000001</v>
      </c>
      <c r="ACB14" s="105">
        <v>4329513.3</v>
      </c>
      <c r="ACC14" s="105">
        <v>11276106.02</v>
      </c>
      <c r="ACD14" s="105">
        <v>6179390.870000001</v>
      </c>
      <c r="ACE14" s="105">
        <v>8891356.1500000004</v>
      </c>
      <c r="ACF14" s="105">
        <v>5245087.25</v>
      </c>
      <c r="ACG14" s="105">
        <v>156840634.37</v>
      </c>
      <c r="ACH14" s="105">
        <v>4191651.78</v>
      </c>
      <c r="ACI14" s="105">
        <v>5303364.74</v>
      </c>
      <c r="ACJ14" s="105">
        <v>16776949.470000003</v>
      </c>
      <c r="ACK14" s="105">
        <v>3971241.85</v>
      </c>
      <c r="ACL14" s="105">
        <v>1834713.9500000002</v>
      </c>
      <c r="ACM14" s="105">
        <v>6422604.5099999998</v>
      </c>
      <c r="ACN14" s="105">
        <v>20400057.300000001</v>
      </c>
      <c r="ACO14" s="105">
        <v>77473385.569999993</v>
      </c>
      <c r="ACP14" s="105">
        <v>10987295.959999999</v>
      </c>
      <c r="ACQ14" s="105">
        <v>8036518.3000000007</v>
      </c>
      <c r="ACR14" s="105">
        <v>9934034.1099999994</v>
      </c>
      <c r="ACS14" s="105">
        <v>3599521.26</v>
      </c>
      <c r="ACT14" s="105">
        <v>20145162.559999995</v>
      </c>
      <c r="ACU14" s="105">
        <v>5277191.92</v>
      </c>
      <c r="ACV14" s="105">
        <v>7194992.8399999999</v>
      </c>
      <c r="ACW14" s="105">
        <v>4658629.54</v>
      </c>
      <c r="ACX14" s="105">
        <v>4756540.5600000005</v>
      </c>
      <c r="ACY14" s="105">
        <v>4617291.6099999994</v>
      </c>
      <c r="ACZ14" s="105">
        <v>2437576.23</v>
      </c>
      <c r="ADA14" s="105">
        <v>10161999.060000001</v>
      </c>
      <c r="ADB14" s="105">
        <v>906202.49</v>
      </c>
      <c r="ADC14" s="105">
        <v>5454832.0899999999</v>
      </c>
      <c r="ADD14" s="105">
        <v>26890703.550000001</v>
      </c>
      <c r="ADE14" s="105">
        <v>54630497.590000004</v>
      </c>
      <c r="ADF14" s="105">
        <v>8389900.5899999999</v>
      </c>
      <c r="ADG14" s="105">
        <v>20589665.23</v>
      </c>
      <c r="ADH14" s="105">
        <v>7449921.8399999999</v>
      </c>
      <c r="ADI14" s="105">
        <v>7244387.7799999993</v>
      </c>
      <c r="ADJ14" s="105">
        <v>12459036.09</v>
      </c>
      <c r="ADK14" s="105">
        <v>5519704.4900000002</v>
      </c>
      <c r="ADL14" s="105">
        <v>9087662.8599999994</v>
      </c>
      <c r="ADM14" s="105">
        <v>167699741.13</v>
      </c>
      <c r="ADN14" s="105">
        <v>20883931.239999998</v>
      </c>
      <c r="ADO14" s="105">
        <v>20971787.389999997</v>
      </c>
      <c r="ADP14" s="105">
        <v>78389965.75</v>
      </c>
      <c r="ADQ14" s="105">
        <v>5362641.29</v>
      </c>
      <c r="ADR14" s="105">
        <v>4216865.74</v>
      </c>
      <c r="ADS14" s="105">
        <v>9131792.129999999</v>
      </c>
      <c r="ADT14" s="105">
        <v>2937476.4</v>
      </c>
      <c r="ADU14" s="105">
        <v>183146810.56000003</v>
      </c>
      <c r="ADV14" s="105">
        <v>28927640.009999998</v>
      </c>
      <c r="ADW14" s="105">
        <v>14252166.26</v>
      </c>
      <c r="ADX14" s="105">
        <v>5723013.9100000001</v>
      </c>
      <c r="ADY14" s="105">
        <v>6113730.2000000002</v>
      </c>
      <c r="ADZ14" s="105">
        <v>8434812.8500000015</v>
      </c>
      <c r="AEA14" s="105">
        <v>6874358.8399999999</v>
      </c>
      <c r="AEB14" s="105">
        <v>5021158.32</v>
      </c>
      <c r="AEC14" s="105">
        <v>3398397.24</v>
      </c>
      <c r="AED14" s="105">
        <v>3894228.13</v>
      </c>
      <c r="AEE14" s="105">
        <v>6068467.4699999988</v>
      </c>
      <c r="AEF14" s="105">
        <v>8722439.5899999999</v>
      </c>
      <c r="AEG14" s="105">
        <v>6584435.3600000003</v>
      </c>
      <c r="AEH14" s="105">
        <v>6539393.4800000004</v>
      </c>
      <c r="AEI14" s="105">
        <v>6980868.1299999999</v>
      </c>
      <c r="AEJ14" s="105">
        <v>8809613.9400000013</v>
      </c>
      <c r="AEK14" s="105">
        <v>7727530.5</v>
      </c>
      <c r="AEL14" s="105">
        <v>18083899.879999999</v>
      </c>
      <c r="AEM14" s="105">
        <v>3708549.26</v>
      </c>
      <c r="AEN14" s="105">
        <v>9459416.8499999996</v>
      </c>
      <c r="AEO14" s="105">
        <v>219291976.62999997</v>
      </c>
      <c r="AEP14" s="105">
        <v>13262471.050000001</v>
      </c>
      <c r="AEQ14" s="105">
        <v>14979040.449999999</v>
      </c>
      <c r="AER14" s="105">
        <v>7727424.9900000002</v>
      </c>
      <c r="AES14" s="105">
        <v>6370324.3200000003</v>
      </c>
      <c r="AET14" s="105">
        <v>50641437.440000005</v>
      </c>
      <c r="AEU14" s="105">
        <v>6452866.1500000004</v>
      </c>
      <c r="AEV14" s="105">
        <v>8757793.6600000001</v>
      </c>
      <c r="AEW14" s="105">
        <v>6816454.0099999998</v>
      </c>
      <c r="AEX14" s="105">
        <v>7521493.9600000009</v>
      </c>
      <c r="AEY14" s="105">
        <v>76658770.659999996</v>
      </c>
      <c r="AEZ14" s="105">
        <v>36099930.519999996</v>
      </c>
      <c r="AFA14" s="105">
        <v>19209532.859999999</v>
      </c>
      <c r="AFB14" s="105">
        <v>11509028.83</v>
      </c>
      <c r="AFC14" s="105">
        <v>17213347.469999999</v>
      </c>
      <c r="AFD14" s="105">
        <v>14586355.309999999</v>
      </c>
      <c r="AFE14" s="105">
        <v>8554571.6600000001</v>
      </c>
      <c r="AFF14" s="105">
        <v>22393157.82</v>
      </c>
      <c r="AFG14" s="105">
        <v>7212434.46</v>
      </c>
      <c r="AFH14" s="105">
        <v>10591211.219999999</v>
      </c>
      <c r="AFI14" s="105">
        <v>7612430.4700000007</v>
      </c>
      <c r="AFJ14" s="105">
        <v>12423404.07</v>
      </c>
      <c r="AFK14" s="105">
        <v>11382823.109999999</v>
      </c>
      <c r="AFL14" s="105">
        <v>61424360.090000004</v>
      </c>
      <c r="AFM14" s="105">
        <v>23245276.069999997</v>
      </c>
      <c r="AFN14" s="105">
        <v>16233302.719999999</v>
      </c>
      <c r="AFO14" s="105">
        <v>34880270.230000004</v>
      </c>
      <c r="AFP14" s="105">
        <v>13009840.58</v>
      </c>
      <c r="AFQ14" s="105">
        <v>14339674.880000001</v>
      </c>
      <c r="AFR14" s="105">
        <v>17477951.630000003</v>
      </c>
      <c r="AFS14" s="105">
        <v>19325991.550000001</v>
      </c>
      <c r="AFT14" s="105">
        <v>25211832.810000002</v>
      </c>
      <c r="AFU14" s="105">
        <v>9721746.5800000001</v>
      </c>
      <c r="AFV14" s="105">
        <v>30130098.25</v>
      </c>
      <c r="AFW14" s="105">
        <v>23609850.09</v>
      </c>
      <c r="AFX14" s="105">
        <v>59202937.779999994</v>
      </c>
      <c r="AFY14" s="105">
        <v>7416681.7400000002</v>
      </c>
      <c r="AFZ14" s="105">
        <v>5925539.1400000006</v>
      </c>
      <c r="AGA14" s="105">
        <v>5843407.3799999999</v>
      </c>
      <c r="AGB14" s="105">
        <v>18970352.780000001</v>
      </c>
      <c r="AGC14" s="105">
        <v>6530410.3700000001</v>
      </c>
      <c r="AGD14" s="105">
        <v>5224144.0299999993</v>
      </c>
      <c r="AGE14" s="105">
        <v>4016004.78</v>
      </c>
      <c r="AGF14" s="105">
        <v>4327699.12</v>
      </c>
      <c r="AGG14" s="105">
        <v>8012782.5300000003</v>
      </c>
      <c r="AGH14" s="105">
        <v>3969928.81</v>
      </c>
      <c r="AGI14" s="105">
        <v>120353880.48</v>
      </c>
      <c r="AGJ14" s="105">
        <v>24392812.41</v>
      </c>
      <c r="AGK14" s="105">
        <v>12633838.18</v>
      </c>
      <c r="AGL14" s="105">
        <v>9921847.6300000008</v>
      </c>
      <c r="AGM14" s="105">
        <v>19198420.609999999</v>
      </c>
      <c r="AGN14" s="105">
        <v>14421886.060000001</v>
      </c>
      <c r="AGO14" s="105">
        <v>7106372.4400000004</v>
      </c>
      <c r="AGP14" s="105">
        <v>7080260.6899999995</v>
      </c>
      <c r="AGQ14" s="105">
        <v>238281926.26999998</v>
      </c>
      <c r="AGR14" s="105">
        <v>125548638.24000001</v>
      </c>
      <c r="AGS14" s="105">
        <v>19874626.860000003</v>
      </c>
      <c r="AGT14" s="105">
        <v>29367428.969999999</v>
      </c>
      <c r="AGU14" s="105">
        <v>23044237.960000001</v>
      </c>
      <c r="AGV14" s="105">
        <v>12348793.870000001</v>
      </c>
      <c r="AGW14" s="105">
        <v>8801801.6899999995</v>
      </c>
      <c r="AGX14" s="105">
        <v>13005700.460000001</v>
      </c>
      <c r="AGY14" s="105">
        <v>8725400.7800000012</v>
      </c>
      <c r="AGZ14" s="105">
        <v>115018510.55</v>
      </c>
      <c r="AHA14" s="105">
        <v>39337610.340000004</v>
      </c>
      <c r="AHB14" s="105">
        <v>5902711.4100000001</v>
      </c>
      <c r="AHC14" s="105">
        <v>9896980.6100000013</v>
      </c>
      <c r="AHD14" s="105">
        <v>7850233.0199999996</v>
      </c>
      <c r="AHE14" s="105">
        <v>6093761.0499999998</v>
      </c>
      <c r="AHF14" s="105">
        <v>7818797.4800000004</v>
      </c>
      <c r="AHG14" s="105">
        <v>6191785.4700000007</v>
      </c>
      <c r="AHH14" s="105">
        <v>29643343.500000004</v>
      </c>
      <c r="AHI14" s="105">
        <v>8045015.0599999996</v>
      </c>
      <c r="AHJ14" s="105">
        <v>7839491.7599999998</v>
      </c>
      <c r="AHK14" s="105">
        <v>8344160.6099999994</v>
      </c>
      <c r="AHL14" s="105">
        <v>14302887.35</v>
      </c>
      <c r="AHM14" s="105">
        <v>8567853.9499999993</v>
      </c>
      <c r="AHN14" s="105">
        <v>4030976.4699999997</v>
      </c>
    </row>
    <row r="15" spans="1:899" ht="21" x14ac:dyDescent="0.4">
      <c r="A15" s="121" t="s">
        <v>1197</v>
      </c>
      <c r="B15" s="6" t="s">
        <v>1200</v>
      </c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5"/>
      <c r="UW15" s="105"/>
      <c r="UX15" s="105"/>
      <c r="UY15" s="105"/>
      <c r="UZ15" s="105"/>
      <c r="VA15" s="105"/>
      <c r="VB15" s="105"/>
      <c r="VC15" s="105"/>
      <c r="VD15" s="105"/>
      <c r="VE15" s="105"/>
      <c r="VF15" s="105"/>
      <c r="VG15" s="105"/>
      <c r="VH15" s="105"/>
      <c r="VI15" s="105"/>
      <c r="VJ15" s="105"/>
      <c r="VK15" s="105"/>
      <c r="VL15" s="105"/>
      <c r="VM15" s="105"/>
      <c r="VN15" s="105"/>
      <c r="VO15" s="105"/>
      <c r="VP15" s="105"/>
      <c r="VQ15" s="105"/>
      <c r="VR15" s="105"/>
      <c r="VS15" s="105"/>
      <c r="VT15" s="105"/>
      <c r="VU15" s="105"/>
      <c r="VV15" s="105"/>
      <c r="VW15" s="105"/>
      <c r="VX15" s="105"/>
      <c r="VY15" s="105"/>
      <c r="VZ15" s="105"/>
      <c r="WA15" s="105"/>
      <c r="WB15" s="105"/>
      <c r="WC15" s="105"/>
      <c r="WD15" s="105"/>
      <c r="WE15" s="105"/>
      <c r="WF15" s="105"/>
      <c r="WG15" s="105"/>
      <c r="WH15" s="105"/>
      <c r="WI15" s="105"/>
      <c r="WJ15" s="105"/>
      <c r="WK15" s="105"/>
      <c r="WL15" s="105"/>
      <c r="WM15" s="105"/>
      <c r="WN15" s="105"/>
      <c r="WO15" s="105"/>
      <c r="WP15" s="105"/>
      <c r="WQ15" s="105"/>
      <c r="WR15" s="105"/>
      <c r="WS15" s="105"/>
      <c r="WT15" s="105"/>
      <c r="WU15" s="105"/>
      <c r="WV15" s="105"/>
      <c r="WW15" s="105"/>
      <c r="WX15" s="105"/>
      <c r="WY15" s="105"/>
      <c r="WZ15" s="105"/>
      <c r="XA15" s="105"/>
      <c r="XB15" s="105"/>
      <c r="XC15" s="105"/>
      <c r="XD15" s="105"/>
      <c r="XE15" s="105"/>
      <c r="XF15" s="105"/>
      <c r="XG15" s="105"/>
      <c r="XH15" s="105"/>
      <c r="XI15" s="105"/>
      <c r="XJ15" s="105"/>
      <c r="XK15" s="105"/>
      <c r="XL15" s="105"/>
      <c r="XM15" s="105"/>
      <c r="XN15" s="105"/>
      <c r="XO15" s="105"/>
      <c r="XP15" s="105"/>
      <c r="XQ15" s="105"/>
      <c r="XR15" s="105"/>
      <c r="XS15" s="105"/>
      <c r="XT15" s="105"/>
      <c r="XU15" s="105"/>
      <c r="XV15" s="105"/>
      <c r="XW15" s="105"/>
      <c r="XX15" s="105"/>
      <c r="XY15" s="105"/>
      <c r="XZ15" s="105"/>
      <c r="YA15" s="105"/>
      <c r="YB15" s="105"/>
      <c r="YC15" s="105"/>
      <c r="YD15" s="105"/>
      <c r="YE15" s="105"/>
      <c r="YF15" s="105"/>
      <c r="YG15" s="105"/>
      <c r="YH15" s="105"/>
      <c r="YI15" s="105"/>
      <c r="YJ15" s="105"/>
      <c r="YK15" s="105"/>
      <c r="YL15" s="105"/>
      <c r="YM15" s="105"/>
      <c r="YN15" s="105"/>
      <c r="YO15" s="105"/>
      <c r="YP15" s="105"/>
      <c r="YQ15" s="105"/>
      <c r="YR15" s="105"/>
      <c r="YS15" s="105"/>
      <c r="YT15" s="105"/>
      <c r="YU15" s="105"/>
      <c r="YV15" s="105"/>
      <c r="YW15" s="105"/>
      <c r="YX15" s="105"/>
      <c r="YY15" s="105"/>
      <c r="YZ15" s="105"/>
      <c r="ZA15" s="105"/>
      <c r="ZB15" s="105"/>
      <c r="ZC15" s="105"/>
      <c r="ZD15" s="105"/>
      <c r="ZE15" s="105"/>
      <c r="ZF15" s="105"/>
      <c r="ZG15" s="105"/>
      <c r="ZH15" s="105"/>
      <c r="ZI15" s="105"/>
      <c r="ZJ15" s="105"/>
      <c r="ZK15" s="105"/>
      <c r="ZL15" s="105"/>
      <c r="ZM15" s="105"/>
      <c r="ZN15" s="105"/>
      <c r="ZO15" s="105"/>
      <c r="ZP15" s="105"/>
      <c r="ZQ15" s="105"/>
      <c r="ZR15" s="105"/>
      <c r="ZS15" s="105"/>
      <c r="ZT15" s="105"/>
      <c r="ZU15" s="105"/>
      <c r="ZV15" s="105"/>
      <c r="ZW15" s="105"/>
      <c r="ZX15" s="105"/>
      <c r="ZY15" s="105"/>
      <c r="ZZ15" s="105"/>
      <c r="AAA15" s="105"/>
      <c r="AAB15" s="105"/>
      <c r="AAC15" s="105"/>
      <c r="AAD15" s="105"/>
      <c r="AAE15" s="105"/>
      <c r="AAF15" s="105"/>
      <c r="AAG15" s="105"/>
      <c r="AAH15" s="105"/>
      <c r="AAI15" s="105"/>
      <c r="AAJ15" s="105"/>
      <c r="AAK15" s="105"/>
      <c r="AAL15" s="105"/>
      <c r="AAM15" s="105"/>
      <c r="AAN15" s="105"/>
      <c r="AAO15" s="105"/>
      <c r="AAP15" s="105"/>
      <c r="AAQ15" s="105"/>
      <c r="AAR15" s="105"/>
      <c r="AAS15" s="105"/>
      <c r="AAT15" s="105"/>
      <c r="AAU15" s="105"/>
      <c r="AAV15" s="105"/>
      <c r="AAW15" s="105"/>
      <c r="AAX15" s="105"/>
      <c r="AAY15" s="105"/>
      <c r="AAZ15" s="105"/>
      <c r="ABA15" s="105"/>
      <c r="ABB15" s="105"/>
      <c r="ABC15" s="105"/>
      <c r="ABD15" s="105"/>
      <c r="ABE15" s="105"/>
      <c r="ABF15" s="105"/>
      <c r="ABG15" s="105"/>
      <c r="ABH15" s="105"/>
      <c r="ABI15" s="105"/>
      <c r="ABJ15" s="105"/>
      <c r="ABK15" s="105"/>
      <c r="ABL15" s="105"/>
      <c r="ABM15" s="105"/>
      <c r="ABN15" s="105"/>
      <c r="ABO15" s="105"/>
      <c r="ABP15" s="105"/>
      <c r="ABQ15" s="105"/>
      <c r="ABR15" s="105"/>
      <c r="ABS15" s="105"/>
      <c r="ABT15" s="105"/>
      <c r="ABU15" s="105"/>
      <c r="ABV15" s="105"/>
      <c r="ABW15" s="105"/>
      <c r="ABX15" s="105"/>
      <c r="ABY15" s="105"/>
      <c r="ABZ15" s="105"/>
      <c r="ACA15" s="105"/>
      <c r="ACB15" s="105"/>
      <c r="ACC15" s="105"/>
      <c r="ACD15" s="105"/>
      <c r="ACE15" s="105"/>
      <c r="ACF15" s="105"/>
      <c r="ACG15" s="105"/>
      <c r="ACH15" s="105"/>
      <c r="ACI15" s="105"/>
      <c r="ACJ15" s="105"/>
      <c r="ACK15" s="105"/>
      <c r="ACL15" s="105"/>
      <c r="ACM15" s="105"/>
      <c r="ACN15" s="105"/>
      <c r="ACO15" s="105"/>
      <c r="ACP15" s="105"/>
      <c r="ACQ15" s="105"/>
      <c r="ACR15" s="105"/>
      <c r="ACS15" s="105"/>
      <c r="ACT15" s="105"/>
      <c r="ACU15" s="105"/>
      <c r="ACV15" s="105"/>
      <c r="ACW15" s="105"/>
      <c r="ACX15" s="105"/>
      <c r="ACY15" s="105"/>
      <c r="ACZ15" s="105"/>
      <c r="ADA15" s="105"/>
      <c r="ADB15" s="105"/>
      <c r="ADC15" s="105"/>
      <c r="ADD15" s="105"/>
      <c r="ADE15" s="105"/>
      <c r="ADF15" s="105"/>
      <c r="ADG15" s="105"/>
      <c r="ADH15" s="105"/>
      <c r="ADI15" s="105"/>
      <c r="ADJ15" s="105"/>
      <c r="ADK15" s="105"/>
      <c r="ADL15" s="105"/>
      <c r="ADM15" s="105"/>
      <c r="ADN15" s="105"/>
      <c r="ADO15" s="105"/>
      <c r="ADP15" s="105"/>
      <c r="ADQ15" s="105"/>
      <c r="ADR15" s="105"/>
      <c r="ADS15" s="105"/>
      <c r="ADT15" s="105"/>
      <c r="ADU15" s="105"/>
      <c r="ADV15" s="105"/>
      <c r="ADW15" s="105"/>
      <c r="ADX15" s="105"/>
      <c r="ADY15" s="105"/>
      <c r="ADZ15" s="105"/>
      <c r="AEA15" s="105"/>
      <c r="AEB15" s="105"/>
      <c r="AEC15" s="105"/>
      <c r="AED15" s="105"/>
      <c r="AEE15" s="105"/>
      <c r="AEF15" s="105"/>
      <c r="AEG15" s="105"/>
      <c r="AEH15" s="105"/>
      <c r="AEI15" s="105"/>
      <c r="AEJ15" s="105"/>
      <c r="AEK15" s="105"/>
      <c r="AEL15" s="105"/>
      <c r="AEM15" s="105"/>
      <c r="AEN15" s="105"/>
      <c r="AEO15" s="105"/>
      <c r="AEP15" s="105"/>
      <c r="AEQ15" s="105"/>
      <c r="AER15" s="105"/>
      <c r="AES15" s="105"/>
      <c r="AET15" s="105"/>
      <c r="AEU15" s="105"/>
      <c r="AEV15" s="105"/>
      <c r="AEW15" s="105"/>
      <c r="AEX15" s="105"/>
      <c r="AEY15" s="105"/>
      <c r="AEZ15" s="105"/>
      <c r="AFA15" s="105"/>
      <c r="AFB15" s="105"/>
      <c r="AFC15" s="105"/>
      <c r="AFD15" s="105"/>
      <c r="AFE15" s="105"/>
      <c r="AFF15" s="105"/>
      <c r="AFG15" s="105"/>
      <c r="AFH15" s="105"/>
      <c r="AFI15" s="105"/>
      <c r="AFJ15" s="105"/>
      <c r="AFK15" s="105"/>
      <c r="AFL15" s="105"/>
      <c r="AFM15" s="105"/>
      <c r="AFN15" s="105"/>
      <c r="AFO15" s="105"/>
      <c r="AFP15" s="105"/>
      <c r="AFQ15" s="105"/>
      <c r="AFR15" s="105"/>
      <c r="AFS15" s="105"/>
      <c r="AFT15" s="105"/>
      <c r="AFU15" s="105"/>
      <c r="AFV15" s="105"/>
      <c r="AFW15" s="105"/>
      <c r="AFX15" s="105"/>
      <c r="AFY15" s="105"/>
      <c r="AFZ15" s="105"/>
      <c r="AGA15" s="105"/>
      <c r="AGB15" s="105"/>
      <c r="AGC15" s="105"/>
      <c r="AGD15" s="105"/>
      <c r="AGE15" s="105"/>
      <c r="AGF15" s="105"/>
      <c r="AGG15" s="105"/>
      <c r="AGH15" s="105"/>
      <c r="AGI15" s="105"/>
      <c r="AGJ15" s="105"/>
      <c r="AGK15" s="105"/>
      <c r="AGL15" s="105"/>
      <c r="AGM15" s="105"/>
      <c r="AGN15" s="105"/>
      <c r="AGO15" s="105"/>
      <c r="AGP15" s="105"/>
      <c r="AGQ15" s="105"/>
      <c r="AGR15" s="105"/>
      <c r="AGS15" s="105"/>
      <c r="AGT15" s="105"/>
      <c r="AGU15" s="105"/>
      <c r="AGV15" s="105"/>
      <c r="AGW15" s="105"/>
      <c r="AGX15" s="105"/>
      <c r="AGY15" s="105"/>
      <c r="AGZ15" s="105"/>
      <c r="AHA15" s="105"/>
      <c r="AHB15" s="105"/>
      <c r="AHC15" s="105"/>
      <c r="AHD15" s="105"/>
      <c r="AHE15" s="105"/>
      <c r="AHF15" s="105"/>
      <c r="AHG15" s="105"/>
      <c r="AHH15" s="105"/>
      <c r="AHI15" s="105"/>
      <c r="AHJ15" s="105"/>
      <c r="AHK15" s="105"/>
      <c r="AHL15" s="105"/>
      <c r="AHM15" s="105"/>
      <c r="AHN15" s="105"/>
    </row>
    <row r="16" spans="1:899" ht="21" x14ac:dyDescent="0.4">
      <c r="A16" s="121" t="s">
        <v>18</v>
      </c>
      <c r="B16" s="6" t="s">
        <v>653</v>
      </c>
      <c r="C16" s="105">
        <v>312322311.55000001</v>
      </c>
      <c r="D16" s="105">
        <v>5053880.0599999996</v>
      </c>
      <c r="E16" s="105">
        <v>12978016.02</v>
      </c>
      <c r="F16" s="105">
        <v>3052016.94</v>
      </c>
      <c r="G16" s="105">
        <v>72271960.549999997</v>
      </c>
      <c r="H16" s="105">
        <v>29033708.43</v>
      </c>
      <c r="I16" s="105">
        <v>4270370.8</v>
      </c>
      <c r="J16" s="105">
        <v>5167726.6399999997</v>
      </c>
      <c r="K16" s="105">
        <v>10060816.73</v>
      </c>
      <c r="L16" s="105">
        <v>8716781.6699999999</v>
      </c>
      <c r="M16" s="105">
        <v>2634121.65</v>
      </c>
      <c r="N16" s="105">
        <v>2232960.83</v>
      </c>
      <c r="O16" s="105">
        <v>3533596.98</v>
      </c>
      <c r="P16" s="105">
        <v>2395205.4300000002</v>
      </c>
      <c r="Q16" s="105">
        <v>2537555.6</v>
      </c>
      <c r="R16" s="105">
        <v>4575171.8</v>
      </c>
      <c r="S16" s="105">
        <v>4638269.59</v>
      </c>
      <c r="T16" s="105">
        <v>1053742.01</v>
      </c>
      <c r="U16" s="105">
        <v>195040614.16</v>
      </c>
      <c r="V16" s="105">
        <v>8022817.5899999999</v>
      </c>
      <c r="W16" s="105">
        <v>2316010</v>
      </c>
      <c r="X16" s="105">
        <v>30597304.399999999</v>
      </c>
      <c r="Y16" s="105">
        <v>5485400</v>
      </c>
      <c r="Z16" s="105">
        <v>4921680.58</v>
      </c>
      <c r="AA16" s="105">
        <v>837842.8</v>
      </c>
      <c r="AB16" s="105">
        <v>6041262.46</v>
      </c>
      <c r="AC16" s="105">
        <v>4979785.04</v>
      </c>
      <c r="AD16" s="105">
        <v>2129600</v>
      </c>
      <c r="AE16" s="105">
        <v>6431091.8200000003</v>
      </c>
      <c r="AF16" s="105">
        <v>3323006</v>
      </c>
      <c r="AG16" s="105">
        <v>10166184.9</v>
      </c>
      <c r="AH16" s="105">
        <v>6467061.0599999996</v>
      </c>
      <c r="AI16" s="105">
        <v>4441652.03</v>
      </c>
      <c r="AJ16" s="105">
        <v>3704865.07</v>
      </c>
      <c r="AK16" s="105">
        <v>4861429.03</v>
      </c>
      <c r="AL16" s="105">
        <v>2767033.67</v>
      </c>
      <c r="AM16" s="105">
        <v>866869.08</v>
      </c>
      <c r="AN16" s="105">
        <v>1096857.68</v>
      </c>
      <c r="AO16" s="105">
        <v>2769919.36</v>
      </c>
      <c r="AP16" s="105">
        <v>1458028.08</v>
      </c>
      <c r="AQ16" s="105">
        <v>1258462.05</v>
      </c>
      <c r="AR16" s="105">
        <v>7998411.5099999998</v>
      </c>
      <c r="AS16" s="105">
        <v>81967871.180000007</v>
      </c>
      <c r="AT16" s="105">
        <v>1616000</v>
      </c>
      <c r="AU16" s="105">
        <v>1321240.78</v>
      </c>
      <c r="AV16" s="105">
        <v>3167269.95</v>
      </c>
      <c r="AW16" s="105">
        <v>2544311.7000000002</v>
      </c>
      <c r="AX16" s="105">
        <v>1983360.52</v>
      </c>
      <c r="AY16" s="105">
        <v>3173692.09</v>
      </c>
      <c r="AZ16" s="105">
        <v>1714717.08</v>
      </c>
      <c r="BA16" s="105">
        <v>1424101.09</v>
      </c>
      <c r="BB16" s="105">
        <v>2032514.06</v>
      </c>
      <c r="BC16" s="105">
        <v>1190482.5</v>
      </c>
      <c r="BD16" s="105">
        <v>1249011.8400000001</v>
      </c>
      <c r="BE16" s="105">
        <v>4306258.67</v>
      </c>
      <c r="BF16" s="105">
        <v>1105724.69</v>
      </c>
      <c r="BG16" s="105">
        <v>1749692.28</v>
      </c>
      <c r="BH16" s="105">
        <v>114965466.87</v>
      </c>
      <c r="BI16" s="105">
        <v>24727024.990000002</v>
      </c>
      <c r="BJ16" s="105">
        <v>2820026.77</v>
      </c>
      <c r="BK16" s="105">
        <v>1569796.41</v>
      </c>
      <c r="BL16" s="105">
        <v>4704411.68</v>
      </c>
      <c r="BM16" s="105">
        <v>3353003.13</v>
      </c>
      <c r="BN16" s="105">
        <v>1867392.93</v>
      </c>
      <c r="BO16" s="105">
        <v>3245000</v>
      </c>
      <c r="BP16" s="105">
        <v>0</v>
      </c>
      <c r="BQ16" s="105">
        <v>97021413.269999996</v>
      </c>
      <c r="BR16" s="105">
        <v>4080918.29</v>
      </c>
      <c r="BS16" s="105">
        <v>1951271.03</v>
      </c>
      <c r="BT16" s="105">
        <v>1807464.26</v>
      </c>
      <c r="BU16" s="105">
        <v>3614400</v>
      </c>
      <c r="BV16" s="105">
        <v>2155053.08</v>
      </c>
      <c r="BW16" s="105">
        <v>1310965.75</v>
      </c>
      <c r="BX16" s="105">
        <v>1506766.51</v>
      </c>
      <c r="BY16" s="105">
        <v>5752313.9199999999</v>
      </c>
      <c r="BZ16" s="105">
        <v>1363607.45</v>
      </c>
      <c r="CA16" s="105">
        <v>3667000</v>
      </c>
      <c r="CB16" s="105">
        <v>98783162.030000001</v>
      </c>
      <c r="CC16" s="105">
        <v>1986075.32</v>
      </c>
      <c r="CD16" s="105">
        <v>1260900</v>
      </c>
      <c r="CE16" s="105">
        <v>2717653.19</v>
      </c>
      <c r="CF16" s="105">
        <v>69179318.269999996</v>
      </c>
      <c r="CG16" s="105">
        <v>6064636</v>
      </c>
      <c r="CH16" s="105">
        <v>13912421.17</v>
      </c>
      <c r="CI16" s="105">
        <v>1900124.41</v>
      </c>
      <c r="CJ16" s="105">
        <v>2784999.77</v>
      </c>
      <c r="CK16" s="105">
        <v>1711765.73</v>
      </c>
      <c r="CL16" s="105">
        <v>1865865.51</v>
      </c>
      <c r="CM16" s="105">
        <v>69914298.170000002</v>
      </c>
      <c r="CN16" s="105">
        <v>1179732.56</v>
      </c>
      <c r="CO16" s="105">
        <v>2627785.5499999998</v>
      </c>
      <c r="CP16" s="105">
        <v>1723362.09</v>
      </c>
      <c r="CQ16" s="105">
        <v>2407577.04</v>
      </c>
      <c r="CR16" s="105">
        <v>2095544.49</v>
      </c>
      <c r="CS16" s="105">
        <v>79371697.270000011</v>
      </c>
      <c r="CT16" s="105">
        <v>2854580.26</v>
      </c>
      <c r="CU16" s="105">
        <v>3448577.99</v>
      </c>
      <c r="CV16" s="105">
        <v>4687916.82</v>
      </c>
      <c r="CW16" s="105">
        <v>3213302.48</v>
      </c>
      <c r="CX16" s="105">
        <v>3746277.99</v>
      </c>
      <c r="CY16" s="105">
        <v>1182650.77</v>
      </c>
      <c r="CZ16" s="105">
        <v>806773.97</v>
      </c>
      <c r="DA16" s="105">
        <v>141129023.91999999</v>
      </c>
      <c r="DB16" s="105">
        <v>157198961.31</v>
      </c>
      <c r="DC16" s="105">
        <v>7714665.6900000004</v>
      </c>
      <c r="DD16" s="105">
        <v>2508751.04</v>
      </c>
      <c r="DE16" s="105">
        <v>88937693.209999993</v>
      </c>
      <c r="DF16" s="105">
        <v>7504403.0300000003</v>
      </c>
      <c r="DG16" s="105">
        <v>44310786.420000002</v>
      </c>
      <c r="DH16" s="105">
        <v>7138198.6500000004</v>
      </c>
      <c r="DI16" s="105">
        <v>10490988.460000001</v>
      </c>
      <c r="DJ16" s="105">
        <v>281234814.56999999</v>
      </c>
      <c r="DK16" s="105">
        <v>9595032.1899999995</v>
      </c>
      <c r="DL16" s="105">
        <v>9318589.4700000007</v>
      </c>
      <c r="DM16" s="105">
        <v>9147389.6500000004</v>
      </c>
      <c r="DN16" s="105">
        <v>5914566.21</v>
      </c>
      <c r="DO16" s="105">
        <v>12045878.17</v>
      </c>
      <c r="DP16" s="105">
        <v>20927302.759999998</v>
      </c>
      <c r="DQ16" s="105">
        <v>11153084.4</v>
      </c>
      <c r="DR16" s="105">
        <v>13609663.1</v>
      </c>
      <c r="DS16" s="105">
        <v>92398809.539999992</v>
      </c>
      <c r="DT16" s="105">
        <v>645680.35</v>
      </c>
      <c r="DU16" s="105">
        <v>20867806.439999998</v>
      </c>
      <c r="DV16" s="105">
        <v>12740697</v>
      </c>
      <c r="DW16" s="105">
        <v>3821801.87</v>
      </c>
      <c r="DX16" s="105">
        <v>10097162.92</v>
      </c>
      <c r="DY16" s="105">
        <v>4002259.64</v>
      </c>
      <c r="DZ16" s="105">
        <v>1622284.68</v>
      </c>
      <c r="EA16" s="105">
        <v>2098227.12</v>
      </c>
      <c r="EB16" s="105">
        <v>2364053.98</v>
      </c>
      <c r="EC16" s="105">
        <v>6062665.0299999993</v>
      </c>
      <c r="ED16" s="105">
        <v>88680258.329999998</v>
      </c>
      <c r="EE16" s="105">
        <v>18934189.57</v>
      </c>
      <c r="EF16" s="105">
        <v>2228110.56</v>
      </c>
      <c r="EG16" s="105">
        <v>13808350.57</v>
      </c>
      <c r="EH16" s="105">
        <v>3282909.48</v>
      </c>
      <c r="EI16" s="105">
        <v>5768794.7200000007</v>
      </c>
      <c r="EJ16" s="105">
        <v>12307731.800000001</v>
      </c>
      <c r="EK16" s="105">
        <v>1748379.84</v>
      </c>
      <c r="EL16" s="105">
        <v>4118018.23</v>
      </c>
      <c r="EM16" s="105">
        <v>188549004.53999999</v>
      </c>
      <c r="EN16" s="105">
        <v>5236400</v>
      </c>
      <c r="EO16" s="105">
        <v>5226199.32</v>
      </c>
      <c r="EP16" s="105">
        <v>4880568.93</v>
      </c>
      <c r="EQ16" s="105">
        <v>4978072.16</v>
      </c>
      <c r="ER16" s="105">
        <v>4119418.99</v>
      </c>
      <c r="ES16" s="105">
        <v>6131957.7999999998</v>
      </c>
      <c r="ET16" s="105">
        <v>5964241.46</v>
      </c>
      <c r="EU16" s="105">
        <v>3331856.56</v>
      </c>
      <c r="EV16" s="105">
        <v>61218142.539999999</v>
      </c>
      <c r="EW16" s="105">
        <v>1182206.92</v>
      </c>
      <c r="EX16" s="105">
        <v>3955347.93</v>
      </c>
      <c r="EY16" s="105">
        <v>4006466.19</v>
      </c>
      <c r="EZ16" s="105">
        <v>4860127.8</v>
      </c>
      <c r="FA16" s="105">
        <v>6497371.0199999996</v>
      </c>
      <c r="FB16" s="105">
        <v>2538106</v>
      </c>
      <c r="FC16" s="105">
        <v>2702427.48</v>
      </c>
      <c r="FD16" s="105">
        <v>2603000</v>
      </c>
      <c r="FE16" s="105">
        <v>1339169.71</v>
      </c>
      <c r="FF16" s="105">
        <v>1662092.8</v>
      </c>
      <c r="FG16" s="105">
        <v>12133341.25</v>
      </c>
      <c r="FH16" s="105">
        <v>89116796.719999999</v>
      </c>
      <c r="FI16" s="105">
        <v>2949342.99</v>
      </c>
      <c r="FJ16" s="105">
        <v>1559382.51</v>
      </c>
      <c r="FK16" s="105">
        <v>1664769.64</v>
      </c>
      <c r="FL16" s="105">
        <v>6301637.9400000004</v>
      </c>
      <c r="FM16" s="105">
        <v>4027423.98</v>
      </c>
      <c r="FN16" s="105">
        <v>1419408.36</v>
      </c>
      <c r="FO16" s="105">
        <v>806018.98</v>
      </c>
      <c r="FP16" s="105">
        <v>207823722.44</v>
      </c>
      <c r="FQ16" s="105">
        <v>1998357.53</v>
      </c>
      <c r="FR16" s="105">
        <v>38812232.219999999</v>
      </c>
      <c r="FS16" s="105">
        <v>4564376.4000000004</v>
      </c>
      <c r="FT16" s="105">
        <v>4795175</v>
      </c>
      <c r="FU16" s="105">
        <v>2140389.58</v>
      </c>
      <c r="FV16" s="105">
        <v>10142271.65</v>
      </c>
      <c r="FW16" s="105">
        <v>17828467.870000001</v>
      </c>
      <c r="FX16" s="105">
        <v>3962644.1</v>
      </c>
      <c r="FY16" s="105">
        <v>5142047.2699999996</v>
      </c>
      <c r="FZ16" s="105">
        <v>12946295.1</v>
      </c>
      <c r="GA16" s="105">
        <v>5520390.1799999997</v>
      </c>
      <c r="GB16" s="105">
        <v>2919695.22</v>
      </c>
      <c r="GC16" s="105">
        <v>4205961.4000000004</v>
      </c>
      <c r="GD16" s="105">
        <v>170836398.55000001</v>
      </c>
      <c r="GE16" s="105">
        <v>1563974.53</v>
      </c>
      <c r="GF16" s="105">
        <v>4815291.66</v>
      </c>
      <c r="GG16" s="105">
        <v>38173447.630000003</v>
      </c>
      <c r="GH16" s="105">
        <v>1496534.16</v>
      </c>
      <c r="GI16" s="105">
        <v>34544035.130000003</v>
      </c>
      <c r="GJ16" s="105">
        <v>6286354.5499999998</v>
      </c>
      <c r="GK16" s="105">
        <v>3080282.36</v>
      </c>
      <c r="GL16" s="105">
        <v>3717624.77</v>
      </c>
      <c r="GM16" s="105">
        <v>6918894.9100000001</v>
      </c>
      <c r="GN16" s="105">
        <v>6647700</v>
      </c>
      <c r="GO16" s="105">
        <v>6465671.2400000002</v>
      </c>
      <c r="GP16" s="105">
        <v>76932779.560000002</v>
      </c>
      <c r="GQ16" s="105">
        <v>2228693.4</v>
      </c>
      <c r="GR16" s="105">
        <v>13867037.629999999</v>
      </c>
      <c r="GS16" s="105">
        <v>19138624.579999998</v>
      </c>
      <c r="GT16" s="105">
        <v>3764809.1</v>
      </c>
      <c r="GU16" s="105">
        <v>4544397.4400000004</v>
      </c>
      <c r="GV16" s="105">
        <v>36740100</v>
      </c>
      <c r="GW16" s="105">
        <v>4975466.29</v>
      </c>
      <c r="GX16" s="105">
        <v>15664867.469999999</v>
      </c>
      <c r="GY16" s="105">
        <v>10857342.790000001</v>
      </c>
      <c r="GZ16" s="105">
        <v>4648016.4399999995</v>
      </c>
      <c r="HA16" s="105">
        <v>9316849.9399999995</v>
      </c>
      <c r="HB16" s="105">
        <v>119028331.34999999</v>
      </c>
      <c r="HC16" s="105">
        <v>10783670.93</v>
      </c>
      <c r="HD16" s="105">
        <v>3883920.28</v>
      </c>
      <c r="HE16" s="105">
        <v>10228867.02</v>
      </c>
      <c r="HF16" s="105">
        <v>4820170.5199999996</v>
      </c>
      <c r="HG16" s="105">
        <v>5423376.9800000004</v>
      </c>
      <c r="HH16" s="105">
        <v>548788.47999999998</v>
      </c>
      <c r="HI16" s="105">
        <v>112424202.36</v>
      </c>
      <c r="HJ16" s="105">
        <v>13262233.5</v>
      </c>
      <c r="HK16" s="105">
        <v>6099627.4000000004</v>
      </c>
      <c r="HL16" s="105">
        <v>4058656.33</v>
      </c>
      <c r="HM16" s="105">
        <v>2352589.0299999998</v>
      </c>
      <c r="HN16" s="105">
        <v>3927204.47</v>
      </c>
      <c r="HO16" s="105">
        <v>2191045.92</v>
      </c>
      <c r="HP16" s="105">
        <v>45892001.950000003</v>
      </c>
      <c r="HQ16" s="105">
        <v>39133717.909999996</v>
      </c>
      <c r="HR16" s="105">
        <v>40807535.640000001</v>
      </c>
      <c r="HS16" s="105">
        <v>2892577.19</v>
      </c>
      <c r="HT16" s="105">
        <v>32145243.75</v>
      </c>
      <c r="HU16" s="105">
        <v>1132252.82</v>
      </c>
      <c r="HV16" s="105">
        <v>1326603.6399999999</v>
      </c>
      <c r="HW16" s="105">
        <v>1488001.6</v>
      </c>
      <c r="HX16" s="105">
        <v>1212528.48</v>
      </c>
      <c r="HY16" s="105">
        <v>1318469.49</v>
      </c>
      <c r="HZ16" s="105">
        <v>1837439.11</v>
      </c>
      <c r="IA16" s="105">
        <v>1288000</v>
      </c>
      <c r="IB16" s="105">
        <v>931591.39</v>
      </c>
      <c r="IC16" s="105">
        <v>2372433.23</v>
      </c>
      <c r="ID16" s="105">
        <v>2000184.57</v>
      </c>
      <c r="IE16" s="105">
        <v>675176.28</v>
      </c>
      <c r="IF16" s="105">
        <v>574360.25</v>
      </c>
      <c r="IG16" s="105">
        <v>73315344</v>
      </c>
      <c r="IH16" s="105">
        <v>31988495.149999999</v>
      </c>
      <c r="II16" s="105">
        <v>18764841.789999999</v>
      </c>
      <c r="IJ16" s="105">
        <v>13990804.91</v>
      </c>
      <c r="IK16" s="105">
        <v>7316896.71</v>
      </c>
      <c r="IL16" s="105">
        <v>1519119.88</v>
      </c>
      <c r="IM16" s="105">
        <v>1931940.77</v>
      </c>
      <c r="IN16" s="105">
        <v>0</v>
      </c>
      <c r="IO16" s="105">
        <v>20966176.48</v>
      </c>
      <c r="IP16" s="105">
        <v>1292815.3899999999</v>
      </c>
      <c r="IQ16" s="105">
        <v>1535134.96</v>
      </c>
      <c r="IR16" s="105">
        <v>302205009.58999997</v>
      </c>
      <c r="IS16" s="105">
        <v>7091121.0800000001</v>
      </c>
      <c r="IT16" s="105">
        <v>5385840.2000000002</v>
      </c>
      <c r="IU16" s="105">
        <v>4021924.56</v>
      </c>
      <c r="IV16" s="105">
        <v>6087232.9000000004</v>
      </c>
      <c r="IW16" s="105">
        <v>2052481.46</v>
      </c>
      <c r="IX16" s="105">
        <v>4026553.61</v>
      </c>
      <c r="IY16" s="105">
        <v>1345711.9</v>
      </c>
      <c r="IZ16" s="105">
        <v>1270427.67</v>
      </c>
      <c r="JA16" s="105">
        <v>2438550</v>
      </c>
      <c r="JB16" s="105">
        <v>2625022.23</v>
      </c>
      <c r="JC16" s="105">
        <v>1312580</v>
      </c>
      <c r="JD16" s="105">
        <v>47413403.659999996</v>
      </c>
      <c r="JE16" s="105">
        <v>8213793.3300000001</v>
      </c>
      <c r="JF16" s="105">
        <v>1831587.74</v>
      </c>
      <c r="JG16" s="105">
        <v>2617470.65</v>
      </c>
      <c r="JH16" s="105">
        <v>2952546.07</v>
      </c>
      <c r="JI16" s="105">
        <v>1724181.65</v>
      </c>
      <c r="JJ16" s="105">
        <v>40804708.869999997</v>
      </c>
      <c r="JK16" s="105">
        <v>1537630.81</v>
      </c>
      <c r="JL16" s="105">
        <v>1246396.83</v>
      </c>
      <c r="JM16" s="105">
        <v>2613246.6</v>
      </c>
      <c r="JN16" s="105">
        <v>3138666.58</v>
      </c>
      <c r="JO16" s="105">
        <v>5727305.1699999999</v>
      </c>
      <c r="JP16" s="105">
        <v>1687996.64</v>
      </c>
      <c r="JQ16" s="105">
        <v>128780348.03</v>
      </c>
      <c r="JR16" s="105">
        <v>15230290.41</v>
      </c>
      <c r="JS16" s="105">
        <v>4154767.49</v>
      </c>
      <c r="JT16" s="105">
        <v>1041000</v>
      </c>
      <c r="JU16" s="105">
        <v>3765792.18</v>
      </c>
      <c r="JV16" s="105">
        <v>755385.39</v>
      </c>
      <c r="JW16" s="105">
        <v>6446599.4900000002</v>
      </c>
      <c r="JX16" s="105">
        <v>34601021.880000003</v>
      </c>
      <c r="JY16" s="105">
        <v>1100000</v>
      </c>
      <c r="JZ16" s="105">
        <v>2808734.93</v>
      </c>
      <c r="KA16" s="105">
        <v>2064249.3</v>
      </c>
      <c r="KB16" s="105">
        <v>2268732.31</v>
      </c>
      <c r="KC16" s="105">
        <v>2208987.2999999998</v>
      </c>
      <c r="KD16" s="105">
        <v>288007.24</v>
      </c>
      <c r="KE16" s="105">
        <v>1309668.94</v>
      </c>
      <c r="KF16" s="105">
        <v>243109776.80000001</v>
      </c>
      <c r="KG16" s="105">
        <v>0</v>
      </c>
      <c r="KH16" s="105">
        <v>27493400.66</v>
      </c>
      <c r="KI16" s="105">
        <v>1904991.05</v>
      </c>
      <c r="KJ16" s="105">
        <v>2068817.3</v>
      </c>
      <c r="KK16" s="105">
        <v>1538700</v>
      </c>
      <c r="KL16" s="105">
        <v>17411433.490000002</v>
      </c>
      <c r="KM16" s="105">
        <v>1072987.26</v>
      </c>
      <c r="KN16" s="105">
        <v>12478176.370000001</v>
      </c>
      <c r="KO16" s="105">
        <v>29881580.509999998</v>
      </c>
      <c r="KP16" s="105">
        <v>3599720.21</v>
      </c>
      <c r="KQ16" s="105">
        <v>5376006.3499999996</v>
      </c>
      <c r="KR16" s="105">
        <v>6532620.3899999997</v>
      </c>
      <c r="KS16" s="105">
        <v>1851126.92</v>
      </c>
      <c r="KT16" s="105">
        <v>3026398.21</v>
      </c>
      <c r="KU16" s="105">
        <v>190882021.22</v>
      </c>
      <c r="KV16" s="105">
        <v>3499796.77</v>
      </c>
      <c r="KW16" s="105">
        <v>43616550</v>
      </c>
      <c r="KX16" s="105">
        <v>1807107.74</v>
      </c>
      <c r="KY16" s="105">
        <v>2226624.4900000002</v>
      </c>
      <c r="KZ16" s="105">
        <v>2907316</v>
      </c>
      <c r="LA16" s="105">
        <v>3348234.15</v>
      </c>
      <c r="LB16" s="105">
        <v>2056373.69</v>
      </c>
      <c r="LC16" s="105">
        <v>2126900</v>
      </c>
      <c r="LD16" s="105">
        <v>1502026.43</v>
      </c>
      <c r="LE16" s="105">
        <v>68713154.210000008</v>
      </c>
      <c r="LF16" s="105">
        <v>11047918.859999999</v>
      </c>
      <c r="LG16" s="105">
        <v>20143772.869999997</v>
      </c>
      <c r="LH16" s="105">
        <v>17663447.259999998</v>
      </c>
      <c r="LI16" s="105">
        <v>1578618.14</v>
      </c>
      <c r="LJ16" s="105">
        <v>2348806.84</v>
      </c>
      <c r="LK16" s="105">
        <v>1977208.23</v>
      </c>
      <c r="LL16" s="105">
        <v>2698000</v>
      </c>
      <c r="LM16" s="105">
        <v>2406305.69</v>
      </c>
      <c r="LN16" s="105">
        <v>4366126.1400000006</v>
      </c>
      <c r="LO16" s="105">
        <v>7784248.7199999997</v>
      </c>
      <c r="LP16" s="105">
        <v>60932454.859999999</v>
      </c>
      <c r="LQ16" s="105">
        <v>13412246.23</v>
      </c>
      <c r="LR16" s="105">
        <v>1790617.26</v>
      </c>
      <c r="LS16" s="105">
        <v>67486509.450000003</v>
      </c>
      <c r="LT16" s="105">
        <v>59797415.409999996</v>
      </c>
      <c r="LU16" s="105">
        <v>173870494.31</v>
      </c>
      <c r="LV16" s="105">
        <v>14563867</v>
      </c>
      <c r="LW16" s="105">
        <v>4299970.1899999995</v>
      </c>
      <c r="LX16" s="105">
        <v>3919271.9</v>
      </c>
      <c r="LY16" s="105">
        <v>2906946.12</v>
      </c>
      <c r="LZ16" s="105">
        <v>2315987.2599999998</v>
      </c>
      <c r="MA16" s="105">
        <v>5163002</v>
      </c>
      <c r="MB16" s="105">
        <v>72416302.030000001</v>
      </c>
      <c r="MC16" s="105">
        <v>5748963.4800000004</v>
      </c>
      <c r="MD16" s="105">
        <v>1513785.45</v>
      </c>
      <c r="ME16" s="105">
        <v>163092695.92000002</v>
      </c>
      <c r="MF16" s="105">
        <v>7146626.1799999997</v>
      </c>
      <c r="MG16" s="105">
        <v>3199657.14</v>
      </c>
      <c r="MH16" s="105">
        <v>7031803.3099999996</v>
      </c>
      <c r="MI16" s="105">
        <v>915352.79</v>
      </c>
      <c r="MJ16" s="105">
        <v>4657936.83</v>
      </c>
      <c r="MK16" s="105">
        <v>2510282.35</v>
      </c>
      <c r="ML16" s="105">
        <v>3884263.21</v>
      </c>
      <c r="MM16" s="105">
        <v>79628593.75</v>
      </c>
      <c r="MN16" s="105">
        <v>1465593.73</v>
      </c>
      <c r="MO16" s="105">
        <v>2695969.05</v>
      </c>
      <c r="MP16" s="105">
        <v>8723781.129999999</v>
      </c>
      <c r="MQ16" s="105">
        <v>41170712.519999996</v>
      </c>
      <c r="MR16" s="105">
        <v>2244132.4900000002</v>
      </c>
      <c r="MS16" s="105">
        <v>2067164.33</v>
      </c>
      <c r="MT16" s="105">
        <v>17372425.969999999</v>
      </c>
      <c r="MU16" s="105">
        <v>185400</v>
      </c>
      <c r="MV16" s="105">
        <v>2133479.9900000002</v>
      </c>
      <c r="MW16" s="105">
        <v>3765457.27</v>
      </c>
      <c r="MX16" s="105">
        <v>3001674.5</v>
      </c>
      <c r="MY16" s="105">
        <v>1962875.54</v>
      </c>
      <c r="MZ16" s="105">
        <v>834292.32</v>
      </c>
      <c r="NA16" s="105">
        <v>405500</v>
      </c>
      <c r="NB16" s="105">
        <v>126561283.83</v>
      </c>
      <c r="NC16" s="105">
        <v>14733901.1</v>
      </c>
      <c r="ND16" s="105">
        <v>2509415.2599999998</v>
      </c>
      <c r="NE16" s="105">
        <v>40769518.43</v>
      </c>
      <c r="NF16" s="105">
        <v>2951581.16</v>
      </c>
      <c r="NG16" s="105">
        <v>18410963.280000001</v>
      </c>
      <c r="NH16" s="105">
        <v>12367757.68</v>
      </c>
      <c r="NI16" s="105">
        <v>10111471.25</v>
      </c>
      <c r="NJ16" s="105">
        <v>1152464.6599999999</v>
      </c>
      <c r="NK16" s="105">
        <v>4908557.71</v>
      </c>
      <c r="NL16" s="105">
        <v>5926261.2599999998</v>
      </c>
      <c r="NM16" s="105">
        <v>16112630.4</v>
      </c>
      <c r="NN16" s="105">
        <v>52541530.699999996</v>
      </c>
      <c r="NO16" s="105">
        <v>2474618.7599999998</v>
      </c>
      <c r="NP16" s="105">
        <v>1247260.98</v>
      </c>
      <c r="NQ16" s="105">
        <v>3315784.72</v>
      </c>
      <c r="NR16" s="105">
        <v>1183040.19</v>
      </c>
      <c r="NS16" s="105">
        <v>524948.28</v>
      </c>
      <c r="NT16" s="105">
        <v>1434858.11</v>
      </c>
      <c r="NU16" s="105">
        <v>153859653.94999999</v>
      </c>
      <c r="NV16" s="105">
        <v>4860000</v>
      </c>
      <c r="NW16" s="105">
        <v>2005796.17</v>
      </c>
      <c r="NX16" s="105">
        <v>2411500.15</v>
      </c>
      <c r="NY16" s="105">
        <v>2727344</v>
      </c>
      <c r="NZ16" s="105">
        <v>45364943.780000001</v>
      </c>
      <c r="OA16" s="105">
        <v>3211620.8600000003</v>
      </c>
      <c r="OB16" s="105">
        <v>82627187.670000002</v>
      </c>
      <c r="OC16" s="105">
        <v>25533753.210000001</v>
      </c>
      <c r="OD16" s="105">
        <v>3974406.46</v>
      </c>
      <c r="OE16" s="105">
        <v>9489715.1999999993</v>
      </c>
      <c r="OF16" s="105">
        <v>6684316.96</v>
      </c>
      <c r="OG16" s="105">
        <v>2081889.59</v>
      </c>
      <c r="OH16" s="105">
        <v>2614322.17</v>
      </c>
      <c r="OI16" s="105">
        <v>4728652.3</v>
      </c>
      <c r="OJ16" s="105">
        <v>2609905.88</v>
      </c>
      <c r="OK16" s="105">
        <v>52172580.799999997</v>
      </c>
      <c r="OL16" s="105">
        <v>6301592.8499999996</v>
      </c>
      <c r="OM16" s="105">
        <v>6386939.6600000001</v>
      </c>
      <c r="ON16" s="105">
        <v>7643652.4100000001</v>
      </c>
      <c r="OO16" s="105">
        <v>3416518.54</v>
      </c>
      <c r="OP16" s="105">
        <v>3774571.89</v>
      </c>
      <c r="OQ16" s="105">
        <v>17970176.899999999</v>
      </c>
      <c r="OR16" s="105">
        <v>1668136.63</v>
      </c>
      <c r="OS16" s="105">
        <v>3246056.03</v>
      </c>
      <c r="OT16" s="105">
        <v>3742647.62</v>
      </c>
      <c r="OU16" s="105">
        <v>2996010.73</v>
      </c>
      <c r="OV16" s="105">
        <v>102217308.46000001</v>
      </c>
      <c r="OW16" s="105">
        <v>4257745.3</v>
      </c>
      <c r="OX16" s="105">
        <v>3767293.24</v>
      </c>
      <c r="OY16" s="105">
        <v>3081926.94</v>
      </c>
      <c r="OZ16" s="105">
        <v>106787865.94</v>
      </c>
      <c r="PA16" s="105">
        <v>2460840.15</v>
      </c>
      <c r="PB16" s="105">
        <v>6507725.5700000003</v>
      </c>
      <c r="PC16" s="105">
        <v>1467878.57</v>
      </c>
      <c r="PD16" s="105">
        <v>2587383.85</v>
      </c>
      <c r="PE16" s="105">
        <v>4542000</v>
      </c>
      <c r="PF16" s="105">
        <v>4123704.61</v>
      </c>
      <c r="PG16" s="105">
        <v>2016558.24</v>
      </c>
      <c r="PH16" s="105">
        <v>3115412.53</v>
      </c>
      <c r="PI16" s="105">
        <v>3023961.4</v>
      </c>
      <c r="PJ16" s="105">
        <v>3202571.97</v>
      </c>
      <c r="PK16" s="105">
        <v>3324487.77</v>
      </c>
      <c r="PL16" s="105">
        <v>1863229.43</v>
      </c>
      <c r="PM16" s="105">
        <v>5243583.84</v>
      </c>
      <c r="PN16" s="105">
        <v>1180210.8899999999</v>
      </c>
      <c r="PO16" s="105">
        <v>1900588.28</v>
      </c>
      <c r="PP16" s="105">
        <v>2044567.95</v>
      </c>
      <c r="PQ16" s="105">
        <v>3928811.62</v>
      </c>
      <c r="PR16" s="105">
        <v>325288364.05000001</v>
      </c>
      <c r="PS16" s="105">
        <v>2643815</v>
      </c>
      <c r="PT16" s="105">
        <v>2576327.3199999998</v>
      </c>
      <c r="PU16" s="105">
        <v>4292178.8499999996</v>
      </c>
      <c r="PV16" s="105">
        <v>137725719.25</v>
      </c>
      <c r="PW16" s="105">
        <v>3322926.64</v>
      </c>
      <c r="PX16" s="105">
        <v>58933256.329999998</v>
      </c>
      <c r="PY16" s="105">
        <v>2207400</v>
      </c>
      <c r="PZ16" s="105">
        <v>7271213.6900000004</v>
      </c>
      <c r="QA16" s="105">
        <v>2565399.2000000002</v>
      </c>
      <c r="QB16" s="105">
        <v>6141421.5800000001</v>
      </c>
      <c r="QC16" s="105">
        <v>1893870.93</v>
      </c>
      <c r="QD16" s="105">
        <v>2425239.8199999998</v>
      </c>
      <c r="QE16" s="105">
        <v>3492821.52</v>
      </c>
      <c r="QF16" s="105">
        <v>4058567.78</v>
      </c>
      <c r="QG16" s="105">
        <v>4552780.1399999997</v>
      </c>
      <c r="QH16" s="105">
        <v>4513601.32</v>
      </c>
      <c r="QI16" s="105">
        <v>2399232.29</v>
      </c>
      <c r="QJ16" s="105">
        <v>2027510.89</v>
      </c>
      <c r="QK16" s="105">
        <v>6574413.5499999998</v>
      </c>
      <c r="QL16" s="105">
        <v>67460514.739999995</v>
      </c>
      <c r="QM16" s="105">
        <v>1810812.52</v>
      </c>
      <c r="QN16" s="105">
        <v>1554219.41</v>
      </c>
      <c r="QO16" s="105">
        <v>853798.18</v>
      </c>
      <c r="QP16" s="105">
        <v>1659230</v>
      </c>
      <c r="QQ16" s="105">
        <v>2451722</v>
      </c>
      <c r="QR16" s="105">
        <v>151642162.31</v>
      </c>
      <c r="QS16" s="105">
        <v>2070675.48</v>
      </c>
      <c r="QT16" s="105">
        <v>7779244.6100000003</v>
      </c>
      <c r="QU16" s="105">
        <v>3560050.18</v>
      </c>
      <c r="QV16" s="105">
        <v>5864078.5999999996</v>
      </c>
      <c r="QW16" s="105">
        <v>106609105.53999999</v>
      </c>
      <c r="QX16" s="105">
        <v>2676722.92</v>
      </c>
      <c r="QY16" s="105">
        <v>6494184.96</v>
      </c>
      <c r="QZ16" s="105">
        <v>5526650.6100000003</v>
      </c>
      <c r="RA16" s="105">
        <v>2617326</v>
      </c>
      <c r="RB16" s="105">
        <v>5774574.1600000001</v>
      </c>
      <c r="RC16" s="105">
        <v>2678278.88</v>
      </c>
      <c r="RD16" s="105">
        <v>5843293.6699999999</v>
      </c>
      <c r="RE16" s="105">
        <v>307133361.66000003</v>
      </c>
      <c r="RF16" s="105">
        <v>11284041.120000001</v>
      </c>
      <c r="RG16" s="105">
        <v>1709490.37</v>
      </c>
      <c r="RH16" s="105">
        <v>3697566.45</v>
      </c>
      <c r="RI16" s="105">
        <v>7927682.290000001</v>
      </c>
      <c r="RJ16" s="105">
        <v>4170470.86</v>
      </c>
      <c r="RK16" s="105">
        <v>27732311.93</v>
      </c>
      <c r="RL16" s="105">
        <v>4328764.1900000004</v>
      </c>
      <c r="RM16" s="105">
        <v>3439138.58</v>
      </c>
      <c r="RN16" s="105">
        <v>9474401.9499999993</v>
      </c>
      <c r="RO16" s="105">
        <v>13836466.720000001</v>
      </c>
      <c r="RP16" s="105">
        <v>3315306</v>
      </c>
      <c r="RQ16" s="105">
        <v>4580558.2300000004</v>
      </c>
      <c r="RR16" s="105">
        <v>3378350.44</v>
      </c>
      <c r="RS16" s="105">
        <v>1313324.6499999999</v>
      </c>
      <c r="RT16" s="105">
        <v>4412563.21</v>
      </c>
      <c r="RU16" s="105">
        <v>1700835.72</v>
      </c>
      <c r="RV16" s="105">
        <v>3083719.45</v>
      </c>
      <c r="RW16" s="105">
        <v>732279.76</v>
      </c>
      <c r="RX16" s="105">
        <v>5514411.6600000001</v>
      </c>
      <c r="RY16" s="105">
        <v>75115282.820000008</v>
      </c>
      <c r="RZ16" s="105">
        <v>3922612.13</v>
      </c>
      <c r="SA16" s="105">
        <v>3056148.44</v>
      </c>
      <c r="SB16" s="105">
        <v>2377562.61</v>
      </c>
      <c r="SC16" s="105">
        <v>686019.53</v>
      </c>
      <c r="SD16" s="105">
        <v>1708570.04</v>
      </c>
      <c r="SE16" s="105">
        <v>1610965.5</v>
      </c>
      <c r="SF16" s="105">
        <v>5829716.8099999996</v>
      </c>
      <c r="SG16" s="105">
        <v>3331656.2</v>
      </c>
      <c r="SH16" s="105">
        <v>120000</v>
      </c>
      <c r="SI16" s="105">
        <v>14967376.449999999</v>
      </c>
      <c r="SJ16" s="105">
        <v>1575138.17</v>
      </c>
      <c r="SK16" s="105">
        <v>40071063.579999998</v>
      </c>
      <c r="SL16" s="105">
        <v>2795522.79</v>
      </c>
      <c r="SM16" s="105">
        <v>2982889.26</v>
      </c>
      <c r="SN16" s="105">
        <v>5904489.04</v>
      </c>
      <c r="SO16" s="105">
        <v>2302069.3199999998</v>
      </c>
      <c r="SP16" s="105">
        <v>3104785.93</v>
      </c>
      <c r="SQ16" s="105">
        <v>2037134.38</v>
      </c>
      <c r="SR16" s="105">
        <v>1316286.75</v>
      </c>
      <c r="SS16" s="105">
        <v>22234338.369999997</v>
      </c>
      <c r="ST16" s="105">
        <v>2242679.44</v>
      </c>
      <c r="SU16" s="105">
        <v>2224252.46</v>
      </c>
      <c r="SV16" s="105">
        <v>2397603.29</v>
      </c>
      <c r="SW16" s="105">
        <v>730883.06</v>
      </c>
      <c r="SX16" s="105">
        <v>753982.21</v>
      </c>
      <c r="SY16" s="105">
        <v>1129166.99</v>
      </c>
      <c r="SZ16" s="105">
        <v>18114484.75</v>
      </c>
      <c r="TA16" s="105">
        <v>1767861.61</v>
      </c>
      <c r="TB16" s="105">
        <v>1716250</v>
      </c>
      <c r="TC16" s="105">
        <v>1705152.14</v>
      </c>
      <c r="TD16" s="105">
        <v>2032465.41</v>
      </c>
      <c r="TE16" s="105">
        <v>1787379.38</v>
      </c>
      <c r="TF16" s="105">
        <v>1439300.33</v>
      </c>
      <c r="TG16" s="105">
        <v>185625347.02000001</v>
      </c>
      <c r="TH16" s="105">
        <v>13524536.960000001</v>
      </c>
      <c r="TI16" s="105">
        <v>1715519.5</v>
      </c>
      <c r="TJ16" s="105">
        <v>3483436.53</v>
      </c>
      <c r="TK16" s="105">
        <v>4405982.2300000004</v>
      </c>
      <c r="TL16" s="105">
        <v>3479678.97</v>
      </c>
      <c r="TM16" s="105">
        <v>4125000</v>
      </c>
      <c r="TN16" s="105">
        <v>11583460.220000001</v>
      </c>
      <c r="TO16" s="105">
        <v>2006003.99</v>
      </c>
      <c r="TP16" s="105">
        <v>5814544.0700000003</v>
      </c>
      <c r="TQ16" s="105">
        <v>13196056.1</v>
      </c>
      <c r="TR16" s="105">
        <v>2969228.75</v>
      </c>
      <c r="TS16" s="105">
        <v>4964960.22</v>
      </c>
      <c r="TT16" s="105">
        <v>892339.75</v>
      </c>
      <c r="TU16" s="105">
        <v>2964950</v>
      </c>
      <c r="TV16" s="105">
        <v>2498755.87</v>
      </c>
      <c r="TW16" s="105">
        <v>2814000</v>
      </c>
      <c r="TX16" s="105">
        <v>4100825.79</v>
      </c>
      <c r="TY16" s="105">
        <v>68036449.710000008</v>
      </c>
      <c r="TZ16" s="105">
        <v>5755512.6600000001</v>
      </c>
      <c r="UA16" s="105">
        <v>1217082.3500000001</v>
      </c>
      <c r="UB16" s="105">
        <v>1024868.6</v>
      </c>
      <c r="UC16" s="105">
        <v>8472636.7200000007</v>
      </c>
      <c r="UD16" s="105">
        <v>810423.24</v>
      </c>
      <c r="UE16" s="105">
        <v>464835.02</v>
      </c>
      <c r="UF16" s="105">
        <v>2214917.38</v>
      </c>
      <c r="UG16" s="105">
        <v>1269440.3500000001</v>
      </c>
      <c r="UH16" s="105">
        <v>20559793</v>
      </c>
      <c r="UI16" s="105">
        <v>5048277.6500000004</v>
      </c>
      <c r="UJ16" s="105">
        <v>4135706.49</v>
      </c>
      <c r="UK16" s="105">
        <v>4119957.49</v>
      </c>
      <c r="UL16" s="105">
        <v>2571338.79</v>
      </c>
      <c r="UM16" s="105">
        <v>1738239.75</v>
      </c>
      <c r="UN16" s="105">
        <v>96594550.590000004</v>
      </c>
      <c r="UO16" s="105">
        <v>3855591.65</v>
      </c>
      <c r="UP16" s="105">
        <v>2960901.97</v>
      </c>
      <c r="UQ16" s="105">
        <v>86983975</v>
      </c>
      <c r="UR16" s="105">
        <v>1933424.05</v>
      </c>
      <c r="US16" s="105">
        <v>2568476.88</v>
      </c>
      <c r="UT16" s="105">
        <v>13499635.949999999</v>
      </c>
      <c r="UU16" s="105">
        <v>1338300</v>
      </c>
      <c r="UV16" s="105">
        <v>2442014.62</v>
      </c>
      <c r="UW16" s="105">
        <v>2264919.88</v>
      </c>
      <c r="UX16" s="105">
        <v>3336959.16</v>
      </c>
      <c r="UY16" s="105">
        <v>46112207.880000003</v>
      </c>
      <c r="UZ16" s="105">
        <v>3428090.19</v>
      </c>
      <c r="VA16" s="105">
        <v>4645206.68</v>
      </c>
      <c r="VB16" s="105">
        <v>3028900</v>
      </c>
      <c r="VC16" s="105">
        <v>1200697.46</v>
      </c>
      <c r="VD16" s="105">
        <v>1870516.87</v>
      </c>
      <c r="VE16" s="105">
        <v>1828394.78</v>
      </c>
      <c r="VF16" s="105">
        <v>8455812.6899999995</v>
      </c>
      <c r="VG16" s="105">
        <v>2965889.98</v>
      </c>
      <c r="VH16" s="105">
        <v>1250677.1599999999</v>
      </c>
      <c r="VI16" s="105">
        <v>1723762.56</v>
      </c>
      <c r="VJ16" s="105">
        <v>74910933.799999997</v>
      </c>
      <c r="VK16" s="105">
        <v>2509671.29</v>
      </c>
      <c r="VL16" s="105">
        <v>4670400</v>
      </c>
      <c r="VM16" s="105">
        <v>8713258.1799999997</v>
      </c>
      <c r="VN16" s="105">
        <v>13281192.699999999</v>
      </c>
      <c r="VO16" s="105">
        <v>22391321.140000001</v>
      </c>
      <c r="VP16" s="105">
        <v>3535341.43</v>
      </c>
      <c r="VQ16" s="105">
        <v>2803622.51</v>
      </c>
      <c r="VR16" s="105">
        <v>3274386.33</v>
      </c>
      <c r="VS16" s="105">
        <v>27457711.869999997</v>
      </c>
      <c r="VT16" s="105">
        <v>2685257.35</v>
      </c>
      <c r="VU16" s="105">
        <v>6591511.0800000001</v>
      </c>
      <c r="VV16" s="105">
        <v>3839185.43</v>
      </c>
      <c r="VW16" s="105">
        <v>1450894.55</v>
      </c>
      <c r="VX16" s="105">
        <v>1265500</v>
      </c>
      <c r="VY16" s="105">
        <v>289540952.30000001</v>
      </c>
      <c r="VZ16" s="105">
        <v>6589913.8200000003</v>
      </c>
      <c r="WA16" s="105">
        <v>8454478.5700000003</v>
      </c>
      <c r="WB16" s="105">
        <v>3781086.81</v>
      </c>
      <c r="WC16" s="105">
        <v>1391242.65</v>
      </c>
      <c r="WD16" s="105">
        <v>7379851.25</v>
      </c>
      <c r="WE16" s="105">
        <v>6276523.5</v>
      </c>
      <c r="WF16" s="105">
        <v>75100322.930000007</v>
      </c>
      <c r="WG16" s="105">
        <v>10896203.439999999</v>
      </c>
      <c r="WH16" s="105">
        <v>5891349.8300000001</v>
      </c>
      <c r="WI16" s="105">
        <v>2514465.16</v>
      </c>
      <c r="WJ16" s="105">
        <v>151502652.41999999</v>
      </c>
      <c r="WK16" s="105">
        <v>43538585.490000002</v>
      </c>
      <c r="WL16" s="105">
        <v>13336352.699999999</v>
      </c>
      <c r="WM16" s="105">
        <v>8576737.0700000003</v>
      </c>
      <c r="WN16" s="105">
        <v>4022497.19</v>
      </c>
      <c r="WO16" s="105">
        <v>4578479.6900000004</v>
      </c>
      <c r="WP16" s="105">
        <v>4418320.74</v>
      </c>
      <c r="WQ16" s="105">
        <v>1321545.93</v>
      </c>
      <c r="WR16" s="105">
        <v>8402281.7400000002</v>
      </c>
      <c r="WS16" s="105">
        <v>267441556.65000001</v>
      </c>
      <c r="WT16" s="105">
        <v>1997156.7</v>
      </c>
      <c r="WU16" s="105">
        <v>2152018.3200000003</v>
      </c>
      <c r="WV16" s="105">
        <v>2822345.38</v>
      </c>
      <c r="WW16" s="105">
        <v>2571253.19</v>
      </c>
      <c r="WX16" s="105">
        <v>2430852.9300000002</v>
      </c>
      <c r="WY16" s="105">
        <v>1779990.45</v>
      </c>
      <c r="WZ16" s="105">
        <v>8416458.3000000007</v>
      </c>
      <c r="XA16" s="105">
        <v>13928237.82</v>
      </c>
      <c r="XB16" s="105">
        <v>4066619.28</v>
      </c>
      <c r="XC16" s="105">
        <v>7441044.29</v>
      </c>
      <c r="XD16" s="105">
        <v>16349631.99</v>
      </c>
      <c r="XE16" s="105">
        <v>3368386.86</v>
      </c>
      <c r="XF16" s="105">
        <v>161110427.07999998</v>
      </c>
      <c r="XG16" s="105">
        <v>7171068.1600000001</v>
      </c>
      <c r="XH16" s="105">
        <v>4816865.53</v>
      </c>
      <c r="XI16" s="105">
        <v>32742645.620000001</v>
      </c>
      <c r="XJ16" s="105">
        <v>4577394.13</v>
      </c>
      <c r="XK16" s="105">
        <v>4086713.07</v>
      </c>
      <c r="XL16" s="105">
        <v>10217642.92</v>
      </c>
      <c r="XM16" s="105">
        <v>4155751.39</v>
      </c>
      <c r="XN16" s="105">
        <v>3429000</v>
      </c>
      <c r="XO16" s="105">
        <v>8069000</v>
      </c>
      <c r="XP16" s="105">
        <v>10688001.449999999</v>
      </c>
      <c r="XQ16" s="105">
        <v>3123482.37</v>
      </c>
      <c r="XR16" s="105">
        <v>2539260.11</v>
      </c>
      <c r="XS16" s="105">
        <v>3427749.48</v>
      </c>
      <c r="XT16" s="105">
        <v>3092633.65</v>
      </c>
      <c r="XU16" s="105">
        <v>2705000</v>
      </c>
      <c r="XV16" s="105">
        <v>3067633.54</v>
      </c>
      <c r="XW16" s="105">
        <v>2892912.44</v>
      </c>
      <c r="XX16" s="105">
        <v>2243100</v>
      </c>
      <c r="XY16" s="105">
        <v>2657152.29</v>
      </c>
      <c r="XZ16" s="105">
        <v>3059699.83</v>
      </c>
      <c r="YA16" s="105">
        <v>2253720</v>
      </c>
      <c r="YB16" s="105">
        <v>2279045.0699999998</v>
      </c>
      <c r="YC16" s="105">
        <v>220171114.94</v>
      </c>
      <c r="YD16" s="105">
        <v>4597029.37</v>
      </c>
      <c r="YE16" s="105">
        <v>7849788.6799999997</v>
      </c>
      <c r="YF16" s="105">
        <v>4070592.05</v>
      </c>
      <c r="YG16" s="105">
        <v>67556578.140000001</v>
      </c>
      <c r="YH16" s="105">
        <v>5154852.5999999996</v>
      </c>
      <c r="YI16" s="105">
        <v>7513019.2300000004</v>
      </c>
      <c r="YJ16" s="105">
        <v>3254013.39</v>
      </c>
      <c r="YK16" s="105">
        <v>11930477.67</v>
      </c>
      <c r="YL16" s="105">
        <v>10192138.01</v>
      </c>
      <c r="YM16" s="105">
        <v>4465824.17</v>
      </c>
      <c r="YN16" s="105">
        <v>4047766.73</v>
      </c>
      <c r="YO16" s="105">
        <v>3065234.16</v>
      </c>
      <c r="YP16" s="105">
        <v>3139461.7</v>
      </c>
      <c r="YQ16" s="105">
        <v>2227080.1</v>
      </c>
      <c r="YR16" s="105">
        <v>1173043.3</v>
      </c>
      <c r="YS16" s="105">
        <v>2372423.19</v>
      </c>
      <c r="YT16" s="105">
        <v>13596165.27</v>
      </c>
      <c r="YU16" s="105">
        <v>3534874.62</v>
      </c>
      <c r="YV16" s="105">
        <v>1914362.45</v>
      </c>
      <c r="YW16" s="105">
        <v>3179870.93</v>
      </c>
      <c r="YX16" s="105">
        <v>2848546.06</v>
      </c>
      <c r="YY16" s="105">
        <v>1339350.1000000001</v>
      </c>
      <c r="YZ16" s="105">
        <v>1962500.67</v>
      </c>
      <c r="ZA16" s="105">
        <v>24317138.68</v>
      </c>
      <c r="ZB16" s="105">
        <v>9287641.4499999993</v>
      </c>
      <c r="ZC16" s="105">
        <v>2322492.75</v>
      </c>
      <c r="ZD16" s="105">
        <v>1601200</v>
      </c>
      <c r="ZE16" s="105">
        <v>3518738.42</v>
      </c>
      <c r="ZF16" s="105">
        <v>1931256.32</v>
      </c>
      <c r="ZG16" s="105">
        <v>2980000</v>
      </c>
      <c r="ZH16" s="105">
        <v>4723695.82</v>
      </c>
      <c r="ZI16" s="105">
        <v>5776522.21</v>
      </c>
      <c r="ZJ16" s="105">
        <v>140892270.31999999</v>
      </c>
      <c r="ZK16" s="105">
        <v>1551761.74</v>
      </c>
      <c r="ZL16" s="105">
        <v>3849942.63</v>
      </c>
      <c r="ZM16" s="105">
        <v>6236101.8799999999</v>
      </c>
      <c r="ZN16" s="105">
        <v>5522926.8300000001</v>
      </c>
      <c r="ZO16" s="105">
        <v>3110588.55</v>
      </c>
      <c r="ZP16" s="105">
        <v>2141506.33</v>
      </c>
      <c r="ZQ16" s="105">
        <v>68745203.25</v>
      </c>
      <c r="ZR16" s="105">
        <v>3013889.27</v>
      </c>
      <c r="ZS16" s="105">
        <v>3230145.65</v>
      </c>
      <c r="ZT16" s="105">
        <v>2135389.42</v>
      </c>
      <c r="ZU16" s="105">
        <v>1246672.75</v>
      </c>
      <c r="ZV16" s="105">
        <v>3170218.57</v>
      </c>
      <c r="ZW16" s="105">
        <v>6254056.7400000002</v>
      </c>
      <c r="ZX16" s="105">
        <v>2072124.42</v>
      </c>
      <c r="ZY16" s="105">
        <v>2556617.37</v>
      </c>
      <c r="ZZ16" s="105">
        <v>4143000</v>
      </c>
      <c r="AAA16" s="105">
        <v>2172653.89</v>
      </c>
      <c r="AAB16" s="105">
        <v>1926027.46</v>
      </c>
      <c r="AAC16" s="105">
        <v>1821397.07</v>
      </c>
      <c r="AAD16" s="105">
        <v>2586318.41</v>
      </c>
      <c r="AAE16" s="105">
        <v>1045299.25</v>
      </c>
      <c r="AAF16" s="105">
        <v>58220822.659999996</v>
      </c>
      <c r="AAG16" s="105">
        <v>2162034.92</v>
      </c>
      <c r="AAH16" s="105">
        <v>3451870.23</v>
      </c>
      <c r="AAI16" s="105">
        <v>16547767.75</v>
      </c>
      <c r="AAJ16" s="105">
        <v>17423219.899999999</v>
      </c>
      <c r="AAK16" s="105">
        <v>3028156.42</v>
      </c>
      <c r="AAL16" s="105">
        <v>2443759.79</v>
      </c>
      <c r="AAM16" s="105">
        <v>278367182.63999999</v>
      </c>
      <c r="AAN16" s="105">
        <v>4573273.7699999996</v>
      </c>
      <c r="AAO16" s="105">
        <v>5036700</v>
      </c>
      <c r="AAP16" s="105">
        <v>3484402.07</v>
      </c>
      <c r="AAQ16" s="105">
        <v>2595041.2599999998</v>
      </c>
      <c r="AAR16" s="105">
        <v>2180000</v>
      </c>
      <c r="AAS16" s="105">
        <v>5720000</v>
      </c>
      <c r="AAT16" s="105">
        <v>4605100</v>
      </c>
      <c r="AAU16" s="105">
        <v>8868813.0899999999</v>
      </c>
      <c r="AAV16" s="105">
        <v>3687301.44</v>
      </c>
      <c r="AAW16" s="105">
        <v>2852339.98</v>
      </c>
      <c r="AAX16" s="105">
        <v>47423290.600000001</v>
      </c>
      <c r="AAY16" s="105">
        <v>5162989.2</v>
      </c>
      <c r="AAZ16" s="105">
        <v>2133150</v>
      </c>
      <c r="ABA16" s="105">
        <v>2225500</v>
      </c>
      <c r="ABB16" s="105">
        <v>4798837.0599999996</v>
      </c>
      <c r="ABC16" s="105">
        <v>1446386.79</v>
      </c>
      <c r="ABD16" s="105">
        <v>4913664.0999999996</v>
      </c>
      <c r="ABE16" s="105">
        <v>1800930.01</v>
      </c>
      <c r="ABF16" s="105">
        <v>10750000</v>
      </c>
      <c r="ABG16" s="105">
        <v>4576323.2300000004</v>
      </c>
      <c r="ABH16" s="105">
        <v>1419833.39</v>
      </c>
      <c r="ABI16" s="105">
        <v>3366924.76</v>
      </c>
      <c r="ABJ16" s="105">
        <v>2666657.56</v>
      </c>
      <c r="ABK16" s="105">
        <v>1458462.96</v>
      </c>
      <c r="ABL16" s="105">
        <v>1615351.16</v>
      </c>
      <c r="ABM16" s="105">
        <v>73902652.120000005</v>
      </c>
      <c r="ABN16" s="105">
        <v>4020382.24</v>
      </c>
      <c r="ABO16" s="105">
        <v>1714185</v>
      </c>
      <c r="ABP16" s="105">
        <v>21188429.25</v>
      </c>
      <c r="ABQ16" s="105">
        <v>3717495.61</v>
      </c>
      <c r="ABR16" s="105">
        <v>8065505.3100000005</v>
      </c>
      <c r="ABS16" s="105">
        <v>3855000</v>
      </c>
      <c r="ABT16" s="105">
        <v>3404214.74</v>
      </c>
      <c r="ABU16" s="105">
        <v>539062.37</v>
      </c>
      <c r="ABV16" s="105">
        <v>250932238.44999999</v>
      </c>
      <c r="ABW16" s="105">
        <v>839261.92</v>
      </c>
      <c r="ABX16" s="105">
        <v>3874055.9</v>
      </c>
      <c r="ABY16" s="105">
        <v>6674035.04</v>
      </c>
      <c r="ABZ16" s="105">
        <v>8182220.7000000002</v>
      </c>
      <c r="ACA16" s="105">
        <v>4820148.55</v>
      </c>
      <c r="ACB16" s="105">
        <v>660474.43999999994</v>
      </c>
      <c r="ACC16" s="105">
        <v>10194986.49</v>
      </c>
      <c r="ACD16" s="105">
        <v>774296.67</v>
      </c>
      <c r="ACE16" s="105">
        <v>2416991.17</v>
      </c>
      <c r="ACF16" s="105">
        <v>815060.3</v>
      </c>
      <c r="ACG16" s="105">
        <v>409743933.02000004</v>
      </c>
      <c r="ACH16" s="105">
        <v>2773047.27</v>
      </c>
      <c r="ACI16" s="105">
        <v>4340392.0599999996</v>
      </c>
      <c r="ACJ16" s="105">
        <v>5168996.6900000004</v>
      </c>
      <c r="ACK16" s="105">
        <v>3712027.52</v>
      </c>
      <c r="ACL16" s="105">
        <v>3418425.64</v>
      </c>
      <c r="ACM16" s="105">
        <v>4253701.78</v>
      </c>
      <c r="ACN16" s="105">
        <v>27951765.109999999</v>
      </c>
      <c r="ACO16" s="105">
        <v>13945242.58</v>
      </c>
      <c r="ACP16" s="105">
        <v>3225070.75</v>
      </c>
      <c r="ACQ16" s="105">
        <v>5668722.6399999997</v>
      </c>
      <c r="ACR16" s="105">
        <v>5136448.0199999996</v>
      </c>
      <c r="ACS16" s="105">
        <v>5176806.95</v>
      </c>
      <c r="ACT16" s="105">
        <v>48534976.890000001</v>
      </c>
      <c r="ACU16" s="105">
        <v>11914928.4</v>
      </c>
      <c r="ACV16" s="105">
        <v>860000</v>
      </c>
      <c r="ACW16" s="105">
        <v>2672164.4300000002</v>
      </c>
      <c r="ACX16" s="105">
        <v>2469193.0499999998</v>
      </c>
      <c r="ACY16" s="105">
        <v>1497945.77</v>
      </c>
      <c r="ACZ16" s="105">
        <v>4807556.87</v>
      </c>
      <c r="ADA16" s="105">
        <v>2027506.52</v>
      </c>
      <c r="ADB16" s="105">
        <v>5757174.9299999997</v>
      </c>
      <c r="ADC16" s="105">
        <v>5499004.8700000001</v>
      </c>
      <c r="ADD16" s="105">
        <v>16324108.5</v>
      </c>
      <c r="ADE16" s="105">
        <v>5934241.79</v>
      </c>
      <c r="ADF16" s="105">
        <v>2215000</v>
      </c>
      <c r="ADG16" s="105">
        <v>192287</v>
      </c>
      <c r="ADH16" s="105">
        <v>2565988.4500000002</v>
      </c>
      <c r="ADI16" s="105">
        <v>12572730.060000001</v>
      </c>
      <c r="ADJ16" s="105">
        <v>4200</v>
      </c>
      <c r="ADK16" s="105">
        <v>2322987.63</v>
      </c>
      <c r="ADL16" s="105">
        <v>255990</v>
      </c>
      <c r="ADM16" s="105">
        <v>80725549.129999995</v>
      </c>
      <c r="ADN16" s="105">
        <v>6925991.8200000003</v>
      </c>
      <c r="ADO16" s="105">
        <v>12887042.609999999</v>
      </c>
      <c r="ADP16" s="105">
        <v>60062500.939999998</v>
      </c>
      <c r="ADQ16" s="105">
        <v>881647.56</v>
      </c>
      <c r="ADR16" s="105">
        <v>5247866.04</v>
      </c>
      <c r="ADS16" s="105">
        <v>2455181.9700000002</v>
      </c>
      <c r="ADT16" s="105">
        <v>2016381.5</v>
      </c>
      <c r="ADU16" s="105">
        <v>257432159.38</v>
      </c>
      <c r="ADV16" s="105">
        <v>14397906.07</v>
      </c>
      <c r="ADW16" s="105">
        <v>13975374.360000001</v>
      </c>
      <c r="ADX16" s="105">
        <v>2153316.33</v>
      </c>
      <c r="ADY16" s="105">
        <v>4363465.1900000004</v>
      </c>
      <c r="ADZ16" s="105">
        <v>20416832.649999999</v>
      </c>
      <c r="AEA16" s="105">
        <v>2892542.51</v>
      </c>
      <c r="AEB16" s="105">
        <v>27874878.59</v>
      </c>
      <c r="AEC16" s="105">
        <v>6070291.8499999996</v>
      </c>
      <c r="AED16" s="105">
        <v>1340445.05</v>
      </c>
      <c r="AEE16" s="105">
        <v>1686907.3</v>
      </c>
      <c r="AEF16" s="105">
        <v>4001765.02</v>
      </c>
      <c r="AEG16" s="105">
        <v>896302.44</v>
      </c>
      <c r="AEH16" s="105">
        <v>1770172.22</v>
      </c>
      <c r="AEI16" s="105">
        <v>4824423.1100000003</v>
      </c>
      <c r="AEJ16" s="105">
        <v>4779343.1100000003</v>
      </c>
      <c r="AEK16" s="105">
        <v>1683344.47</v>
      </c>
      <c r="AEL16" s="105">
        <v>2535127.92</v>
      </c>
      <c r="AEM16" s="105">
        <v>0</v>
      </c>
      <c r="AEN16" s="105">
        <v>87102330.060000002</v>
      </c>
      <c r="AEO16" s="105">
        <v>193254883.78999999</v>
      </c>
      <c r="AEP16" s="105">
        <v>4955046.79</v>
      </c>
      <c r="AEQ16" s="105">
        <v>6338239.75</v>
      </c>
      <c r="AER16" s="105">
        <v>5078411.51</v>
      </c>
      <c r="AES16" s="105">
        <v>3324427.71</v>
      </c>
      <c r="AET16" s="105">
        <v>6232686.0899999999</v>
      </c>
      <c r="AEU16" s="105">
        <v>2503604.89</v>
      </c>
      <c r="AEV16" s="105">
        <v>4914152.33</v>
      </c>
      <c r="AEW16" s="105">
        <v>2117218.63</v>
      </c>
      <c r="AEX16" s="105">
        <v>1402554.8</v>
      </c>
      <c r="AEY16" s="105">
        <v>58099887.390000001</v>
      </c>
      <c r="AEZ16" s="105">
        <v>53528379.259999998</v>
      </c>
      <c r="AFA16" s="105">
        <v>5934958.7400000002</v>
      </c>
      <c r="AFB16" s="105">
        <v>5262754.3</v>
      </c>
      <c r="AFC16" s="105">
        <v>5424885.7199999997</v>
      </c>
      <c r="AFD16" s="105">
        <v>3826059.72</v>
      </c>
      <c r="AFE16" s="105">
        <v>3251200.3</v>
      </c>
      <c r="AFF16" s="105">
        <v>2351395.14</v>
      </c>
      <c r="AFG16" s="105">
        <v>1641278.81</v>
      </c>
      <c r="AFH16" s="105">
        <v>3106479.59</v>
      </c>
      <c r="AFI16" s="105">
        <v>4745129.49</v>
      </c>
      <c r="AFJ16" s="105">
        <v>2555476.5</v>
      </c>
      <c r="AFK16" s="105">
        <v>245000</v>
      </c>
      <c r="AFL16" s="105">
        <v>101397230.00999999</v>
      </c>
      <c r="AFM16" s="105">
        <v>3767692.04</v>
      </c>
      <c r="AFN16" s="105">
        <v>2489084.23</v>
      </c>
      <c r="AFO16" s="105">
        <v>1622139.2</v>
      </c>
      <c r="AFP16" s="105">
        <v>3347633.66</v>
      </c>
      <c r="AFQ16" s="105">
        <v>4067495.51</v>
      </c>
      <c r="AFR16" s="105">
        <v>1273770.95</v>
      </c>
      <c r="AFS16" s="105">
        <v>4403031.29</v>
      </c>
      <c r="AFT16" s="105">
        <v>4719542.55</v>
      </c>
      <c r="AFU16" s="105">
        <v>1094193.1000000001</v>
      </c>
      <c r="AFV16" s="105">
        <v>4940611.79</v>
      </c>
      <c r="AFW16" s="105">
        <v>1551683.1</v>
      </c>
      <c r="AFX16" s="105">
        <v>79976887.359999999</v>
      </c>
      <c r="AFY16" s="105">
        <v>2382500</v>
      </c>
      <c r="AFZ16" s="105">
        <v>2597153.2599999998</v>
      </c>
      <c r="AGA16" s="105">
        <v>5285719.32</v>
      </c>
      <c r="AGB16" s="105">
        <v>5883200</v>
      </c>
      <c r="AGC16" s="105">
        <v>4489335.8</v>
      </c>
      <c r="AGD16" s="105">
        <v>3364565.49</v>
      </c>
      <c r="AGE16" s="105">
        <v>2723400</v>
      </c>
      <c r="AGF16" s="105">
        <v>807096.9</v>
      </c>
      <c r="AGG16" s="105">
        <v>3581316.3600000003</v>
      </c>
      <c r="AGH16" s="105">
        <v>713405.27</v>
      </c>
      <c r="AGI16" s="105">
        <v>261299006.56</v>
      </c>
      <c r="AGJ16" s="105">
        <v>26951374.32</v>
      </c>
      <c r="AGK16" s="105">
        <v>3915786.87</v>
      </c>
      <c r="AGL16" s="105">
        <v>2446922.16</v>
      </c>
      <c r="AGM16" s="105">
        <v>5708589.1200000001</v>
      </c>
      <c r="AGN16" s="105">
        <v>19821745.609999999</v>
      </c>
      <c r="AGO16" s="105">
        <v>5594422.1799999997</v>
      </c>
      <c r="AGP16" s="105">
        <v>5474588.1100000003</v>
      </c>
      <c r="AGQ16" s="105">
        <v>161116847.86000001</v>
      </c>
      <c r="AGR16" s="105">
        <v>122891025.56</v>
      </c>
      <c r="AGS16" s="105">
        <v>3586458.25</v>
      </c>
      <c r="AGT16" s="105">
        <v>7165773.5600000005</v>
      </c>
      <c r="AGU16" s="105">
        <v>32383480.640000001</v>
      </c>
      <c r="AGV16" s="105">
        <v>8025869.0899999999</v>
      </c>
      <c r="AGW16" s="105">
        <v>5541025.6500000004</v>
      </c>
      <c r="AGX16" s="105">
        <v>4375510.41</v>
      </c>
      <c r="AGY16" s="105">
        <v>3855916.6</v>
      </c>
      <c r="AGZ16" s="105">
        <v>4227236.49</v>
      </c>
      <c r="AHA16" s="105">
        <v>4929896.67</v>
      </c>
      <c r="AHB16" s="105">
        <v>7514924.5600000005</v>
      </c>
      <c r="AHC16" s="105">
        <v>2706479.96</v>
      </c>
      <c r="AHD16" s="105">
        <v>3827681.18</v>
      </c>
      <c r="AHE16" s="105">
        <v>2845093.5</v>
      </c>
      <c r="AHF16" s="105">
        <v>3018164</v>
      </c>
      <c r="AHG16" s="105">
        <v>6843052.79</v>
      </c>
      <c r="AHH16" s="105">
        <v>28523227.699999999</v>
      </c>
      <c r="AHI16" s="105">
        <v>1368797.82</v>
      </c>
      <c r="AHJ16" s="105">
        <v>16258192.859999999</v>
      </c>
      <c r="AHK16" s="105">
        <v>1383186.3</v>
      </c>
      <c r="AHL16" s="105">
        <v>9486731.7599999998</v>
      </c>
      <c r="AHM16" s="105">
        <v>2263958.6799999997</v>
      </c>
      <c r="AHN16" s="105">
        <v>2883678.14</v>
      </c>
    </row>
    <row r="17" spans="1:898" ht="27" x14ac:dyDescent="0.7">
      <c r="A17" s="128"/>
      <c r="B17" s="322" t="s">
        <v>641</v>
      </c>
      <c r="C17" s="323">
        <f>SUM(C5:C16)</f>
        <v>3309881274.6599998</v>
      </c>
      <c r="D17" s="323">
        <f t="shared" ref="D17:BO17" si="14">SUM(D5:D16)</f>
        <v>187764495.04000002</v>
      </c>
      <c r="E17" s="323">
        <f t="shared" si="14"/>
        <v>303415558.70999998</v>
      </c>
      <c r="F17" s="323">
        <f t="shared" si="14"/>
        <v>85263362.429999977</v>
      </c>
      <c r="G17" s="323">
        <f t="shared" si="14"/>
        <v>420471202.40000004</v>
      </c>
      <c r="H17" s="323">
        <f t="shared" si="14"/>
        <v>155013436.29999998</v>
      </c>
      <c r="I17" s="323">
        <f t="shared" si="14"/>
        <v>301353486.49000001</v>
      </c>
      <c r="J17" s="323">
        <f t="shared" si="14"/>
        <v>166809577.15999997</v>
      </c>
      <c r="K17" s="323">
        <f t="shared" si="14"/>
        <v>163142666.32000002</v>
      </c>
      <c r="L17" s="323">
        <f t="shared" si="14"/>
        <v>149059157.01000002</v>
      </c>
      <c r="M17" s="323">
        <f t="shared" si="14"/>
        <v>94057850.540000007</v>
      </c>
      <c r="N17" s="323">
        <f t="shared" si="14"/>
        <v>95973941.900000006</v>
      </c>
      <c r="O17" s="323">
        <f t="shared" si="14"/>
        <v>102048268.38000001</v>
      </c>
      <c r="P17" s="323">
        <f t="shared" si="14"/>
        <v>95270505.209999993</v>
      </c>
      <c r="Q17" s="323">
        <f t="shared" si="14"/>
        <v>87359969.310000002</v>
      </c>
      <c r="R17" s="323">
        <f t="shared" si="14"/>
        <v>198573942.78</v>
      </c>
      <c r="S17" s="323">
        <f t="shared" si="14"/>
        <v>195881975.21000001</v>
      </c>
      <c r="T17" s="323">
        <f t="shared" si="14"/>
        <v>43166692.059999995</v>
      </c>
      <c r="U17" s="323">
        <f t="shared" si="14"/>
        <v>2337411328.9499998</v>
      </c>
      <c r="V17" s="323">
        <f t="shared" si="14"/>
        <v>461770908.60999995</v>
      </c>
      <c r="W17" s="323">
        <f t="shared" si="14"/>
        <v>110813917.73000002</v>
      </c>
      <c r="X17" s="323">
        <f t="shared" si="14"/>
        <v>226910714.14999998</v>
      </c>
      <c r="Y17" s="323">
        <f t="shared" si="14"/>
        <v>152806544.95000002</v>
      </c>
      <c r="Z17" s="323">
        <f t="shared" si="14"/>
        <v>162632255.05000001</v>
      </c>
      <c r="AA17" s="323">
        <f t="shared" si="14"/>
        <v>69491463.819999993</v>
      </c>
      <c r="AB17" s="323">
        <f t="shared" si="14"/>
        <v>501651312.51999998</v>
      </c>
      <c r="AC17" s="323">
        <f t="shared" si="14"/>
        <v>201897331.88</v>
      </c>
      <c r="AD17" s="323">
        <f t="shared" si="14"/>
        <v>115353930.29000001</v>
      </c>
      <c r="AE17" s="323">
        <f t="shared" si="14"/>
        <v>381871297.04999995</v>
      </c>
      <c r="AF17" s="323">
        <f t="shared" si="14"/>
        <v>140333724</v>
      </c>
      <c r="AG17" s="323">
        <f t="shared" si="14"/>
        <v>537671817.06000006</v>
      </c>
      <c r="AH17" s="323">
        <f t="shared" si="14"/>
        <v>213396624.35000002</v>
      </c>
      <c r="AI17" s="323">
        <f t="shared" si="14"/>
        <v>123236897.56999998</v>
      </c>
      <c r="AJ17" s="323">
        <f t="shared" si="14"/>
        <v>79594070.86999999</v>
      </c>
      <c r="AK17" s="323">
        <f t="shared" si="14"/>
        <v>145089152.67000002</v>
      </c>
      <c r="AL17" s="323">
        <f t="shared" si="14"/>
        <v>157830422.96000001</v>
      </c>
      <c r="AM17" s="323">
        <f t="shared" si="14"/>
        <v>64910795.020000003</v>
      </c>
      <c r="AN17" s="323">
        <f t="shared" si="14"/>
        <v>100930267.67000002</v>
      </c>
      <c r="AO17" s="323">
        <f t="shared" si="14"/>
        <v>96863538.669999987</v>
      </c>
      <c r="AP17" s="323">
        <f t="shared" si="14"/>
        <v>90958189.150000006</v>
      </c>
      <c r="AQ17" s="323">
        <f t="shared" si="14"/>
        <v>68271142.730000004</v>
      </c>
      <c r="AR17" s="323">
        <f t="shared" si="14"/>
        <v>60451559.729999997</v>
      </c>
      <c r="AS17" s="323">
        <f t="shared" si="14"/>
        <v>1139250163.45</v>
      </c>
      <c r="AT17" s="323">
        <f t="shared" si="14"/>
        <v>55417277.82</v>
      </c>
      <c r="AU17" s="323">
        <f t="shared" si="14"/>
        <v>44684831.839999996</v>
      </c>
      <c r="AV17" s="323">
        <f t="shared" si="14"/>
        <v>82302346.950000003</v>
      </c>
      <c r="AW17" s="323">
        <f t="shared" si="14"/>
        <v>134274868.68999997</v>
      </c>
      <c r="AX17" s="323">
        <f t="shared" si="14"/>
        <v>167471538.38000003</v>
      </c>
      <c r="AY17" s="323">
        <f t="shared" si="14"/>
        <v>61429434.549999997</v>
      </c>
      <c r="AZ17" s="323">
        <f t="shared" si="14"/>
        <v>77930612.939999998</v>
      </c>
      <c r="BA17" s="323">
        <f t="shared" si="14"/>
        <v>54471321.399999991</v>
      </c>
      <c r="BB17" s="323">
        <f t="shared" si="14"/>
        <v>61749142.019999988</v>
      </c>
      <c r="BC17" s="323">
        <f t="shared" si="14"/>
        <v>41264664.060000002</v>
      </c>
      <c r="BD17" s="323">
        <f t="shared" si="14"/>
        <v>38963898.400000006</v>
      </c>
      <c r="BE17" s="323">
        <f t="shared" si="14"/>
        <v>289004455.94000006</v>
      </c>
      <c r="BF17" s="323">
        <f t="shared" si="14"/>
        <v>42550520.219999999</v>
      </c>
      <c r="BG17" s="323">
        <f t="shared" si="14"/>
        <v>43374233.629999995</v>
      </c>
      <c r="BH17" s="323">
        <f t="shared" si="14"/>
        <v>1058052133.41</v>
      </c>
      <c r="BI17" s="323">
        <f t="shared" si="14"/>
        <v>621474417.82000005</v>
      </c>
      <c r="BJ17" s="323">
        <f t="shared" si="14"/>
        <v>129350543.33</v>
      </c>
      <c r="BK17" s="323">
        <f t="shared" si="14"/>
        <v>76852405.870000005</v>
      </c>
      <c r="BL17" s="323">
        <f t="shared" si="14"/>
        <v>181722144.85999998</v>
      </c>
      <c r="BM17" s="323">
        <f t="shared" si="14"/>
        <v>133536713.74999999</v>
      </c>
      <c r="BN17" s="323">
        <f t="shared" si="14"/>
        <v>104176360.74000001</v>
      </c>
      <c r="BO17" s="323">
        <f t="shared" si="14"/>
        <v>13434922.739999998</v>
      </c>
      <c r="BP17" s="323">
        <f t="shared" ref="BP17:EA17" si="15">SUM(BP5:BP16)</f>
        <v>7164013.21</v>
      </c>
      <c r="BQ17" s="323">
        <f t="shared" si="15"/>
        <v>1273202953.4199998</v>
      </c>
      <c r="BR17" s="323">
        <f t="shared" si="15"/>
        <v>183519420.56</v>
      </c>
      <c r="BS17" s="323">
        <f t="shared" si="15"/>
        <v>125382414.28</v>
      </c>
      <c r="BT17" s="323">
        <f t="shared" si="15"/>
        <v>165787040.41</v>
      </c>
      <c r="BU17" s="323">
        <f t="shared" si="15"/>
        <v>118771042.25000001</v>
      </c>
      <c r="BV17" s="323">
        <f t="shared" si="15"/>
        <v>116325094.79000001</v>
      </c>
      <c r="BW17" s="323">
        <f t="shared" si="15"/>
        <v>76527950.469999999</v>
      </c>
      <c r="BX17" s="323">
        <f t="shared" si="15"/>
        <v>128378106.53999999</v>
      </c>
      <c r="BY17" s="323">
        <f t="shared" si="15"/>
        <v>441656220.50000006</v>
      </c>
      <c r="BZ17" s="323">
        <f t="shared" si="15"/>
        <v>83500870.010000005</v>
      </c>
      <c r="CA17" s="323">
        <f t="shared" si="15"/>
        <v>120524099.83999997</v>
      </c>
      <c r="CB17" s="323">
        <f t="shared" si="15"/>
        <v>361505230.86000001</v>
      </c>
      <c r="CC17" s="323">
        <f t="shared" si="15"/>
        <v>78464926.12999998</v>
      </c>
      <c r="CD17" s="323">
        <f t="shared" si="15"/>
        <v>79421393.609999999</v>
      </c>
      <c r="CE17" s="323">
        <f t="shared" si="15"/>
        <v>71933190.480000019</v>
      </c>
      <c r="CF17" s="323">
        <f t="shared" si="15"/>
        <v>3859970696.9099998</v>
      </c>
      <c r="CG17" s="323">
        <f t="shared" si="15"/>
        <v>132647401.14</v>
      </c>
      <c r="CH17" s="323">
        <f t="shared" si="15"/>
        <v>281821775.91000003</v>
      </c>
      <c r="CI17" s="323">
        <f t="shared" si="15"/>
        <v>95800423.75</v>
      </c>
      <c r="CJ17" s="323">
        <f t="shared" si="15"/>
        <v>125206729.77999999</v>
      </c>
      <c r="CK17" s="323">
        <f t="shared" si="15"/>
        <v>118938189.88000001</v>
      </c>
      <c r="CL17" s="323">
        <f t="shared" si="15"/>
        <v>110583072.32000001</v>
      </c>
      <c r="CM17" s="323">
        <f t="shared" si="15"/>
        <v>261376028.11000001</v>
      </c>
      <c r="CN17" s="323">
        <f t="shared" si="15"/>
        <v>59952790.340000004</v>
      </c>
      <c r="CO17" s="323">
        <f t="shared" si="15"/>
        <v>134277154.91</v>
      </c>
      <c r="CP17" s="323">
        <f t="shared" si="15"/>
        <v>87825818.090000004</v>
      </c>
      <c r="CQ17" s="323">
        <f t="shared" si="15"/>
        <v>131746896.88000004</v>
      </c>
      <c r="CR17" s="323">
        <f t="shared" si="15"/>
        <v>89622089.249999985</v>
      </c>
      <c r="CS17" s="323">
        <f t="shared" si="15"/>
        <v>1119354254.9300001</v>
      </c>
      <c r="CT17" s="323">
        <f t="shared" si="15"/>
        <v>95114776.530000001</v>
      </c>
      <c r="CU17" s="323">
        <f t="shared" si="15"/>
        <v>115116547.00999996</v>
      </c>
      <c r="CV17" s="323">
        <f t="shared" si="15"/>
        <v>191092007.24000001</v>
      </c>
      <c r="CW17" s="323">
        <f t="shared" si="15"/>
        <v>74530537.089999989</v>
      </c>
      <c r="CX17" s="323">
        <f t="shared" si="15"/>
        <v>171123467.39000005</v>
      </c>
      <c r="CY17" s="323">
        <f t="shared" si="15"/>
        <v>87500139.529999986</v>
      </c>
      <c r="CZ17" s="323">
        <f t="shared" si="15"/>
        <v>54849720.990000002</v>
      </c>
      <c r="DA17" s="323">
        <f t="shared" si="15"/>
        <v>809640312.62999988</v>
      </c>
      <c r="DB17" s="323">
        <f t="shared" si="15"/>
        <v>1022767052.97</v>
      </c>
      <c r="DC17" s="323">
        <f t="shared" si="15"/>
        <v>111938393.06</v>
      </c>
      <c r="DD17" s="323">
        <f t="shared" si="15"/>
        <v>92939442.879999995</v>
      </c>
      <c r="DE17" s="323">
        <f t="shared" si="15"/>
        <v>287368930.88</v>
      </c>
      <c r="DF17" s="323">
        <f t="shared" si="15"/>
        <v>172144446.10999998</v>
      </c>
      <c r="DG17" s="323">
        <f t="shared" si="15"/>
        <v>214664768.69000006</v>
      </c>
      <c r="DH17" s="323">
        <f t="shared" si="15"/>
        <v>205885601.24000001</v>
      </c>
      <c r="DI17" s="323">
        <f t="shared" si="15"/>
        <v>75354939.140000001</v>
      </c>
      <c r="DJ17" s="323">
        <f t="shared" si="15"/>
        <v>3255123338.2400002</v>
      </c>
      <c r="DK17" s="323">
        <f t="shared" si="15"/>
        <v>117166964.18000001</v>
      </c>
      <c r="DL17" s="323">
        <f t="shared" si="15"/>
        <v>191217256.46000001</v>
      </c>
      <c r="DM17" s="323">
        <f t="shared" si="15"/>
        <v>167520176.13999999</v>
      </c>
      <c r="DN17" s="323">
        <f t="shared" si="15"/>
        <v>172980095.47000006</v>
      </c>
      <c r="DO17" s="323">
        <f t="shared" si="15"/>
        <v>140021603.55000001</v>
      </c>
      <c r="DP17" s="323">
        <f t="shared" si="15"/>
        <v>262849897.28999999</v>
      </c>
      <c r="DQ17" s="323">
        <f t="shared" si="15"/>
        <v>137653013.24000004</v>
      </c>
      <c r="DR17" s="323">
        <f t="shared" si="15"/>
        <v>230287342.86999995</v>
      </c>
      <c r="DS17" s="323">
        <f t="shared" si="15"/>
        <v>1202500520.1800001</v>
      </c>
      <c r="DT17" s="323">
        <f t="shared" si="15"/>
        <v>147704248.19</v>
      </c>
      <c r="DU17" s="323">
        <f t="shared" si="15"/>
        <v>410913968.12</v>
      </c>
      <c r="DV17" s="323">
        <f t="shared" si="15"/>
        <v>447551025.69</v>
      </c>
      <c r="DW17" s="323">
        <f t="shared" si="15"/>
        <v>139781646.91</v>
      </c>
      <c r="DX17" s="323">
        <f t="shared" si="15"/>
        <v>223752692.65999997</v>
      </c>
      <c r="DY17" s="323">
        <f t="shared" si="15"/>
        <v>166989201.38999996</v>
      </c>
      <c r="DZ17" s="323">
        <f t="shared" si="15"/>
        <v>50451128.180000007</v>
      </c>
      <c r="EA17" s="323">
        <f t="shared" si="15"/>
        <v>95669972.590000004</v>
      </c>
      <c r="EB17" s="323">
        <f t="shared" ref="EB17:GM17" si="16">SUM(EB5:EB16)</f>
        <v>95609070.109999999</v>
      </c>
      <c r="EC17" s="323">
        <f t="shared" si="16"/>
        <v>217969154.17000005</v>
      </c>
      <c r="ED17" s="323">
        <f t="shared" si="16"/>
        <v>774375898.35000002</v>
      </c>
      <c r="EE17" s="323">
        <f t="shared" si="16"/>
        <v>564550397.07000005</v>
      </c>
      <c r="EF17" s="323">
        <f t="shared" si="16"/>
        <v>107949407.38999997</v>
      </c>
      <c r="EG17" s="323">
        <f t="shared" si="16"/>
        <v>131772225.5</v>
      </c>
      <c r="EH17" s="323">
        <f t="shared" si="16"/>
        <v>119770048.93000002</v>
      </c>
      <c r="EI17" s="323">
        <f t="shared" si="16"/>
        <v>164363624.89000002</v>
      </c>
      <c r="EJ17" s="323">
        <f t="shared" si="16"/>
        <v>235251297.28000006</v>
      </c>
      <c r="EK17" s="323">
        <f t="shared" si="16"/>
        <v>73104779.430000007</v>
      </c>
      <c r="EL17" s="323">
        <f t="shared" si="16"/>
        <v>114482830.77000003</v>
      </c>
      <c r="EM17" s="323">
        <f t="shared" si="16"/>
        <v>1870590082.28</v>
      </c>
      <c r="EN17" s="323">
        <f t="shared" si="16"/>
        <v>115479189.89</v>
      </c>
      <c r="EO17" s="323">
        <f t="shared" si="16"/>
        <v>109736693.78</v>
      </c>
      <c r="EP17" s="323">
        <f t="shared" si="16"/>
        <v>108321392.87</v>
      </c>
      <c r="EQ17" s="323">
        <f t="shared" si="16"/>
        <v>62551995.159999996</v>
      </c>
      <c r="ER17" s="323">
        <f t="shared" si="16"/>
        <v>58689175.759999998</v>
      </c>
      <c r="ES17" s="323">
        <f t="shared" si="16"/>
        <v>176830981.50000006</v>
      </c>
      <c r="ET17" s="323">
        <f t="shared" si="16"/>
        <v>155135547.52000001</v>
      </c>
      <c r="EU17" s="323">
        <f t="shared" si="16"/>
        <v>102255545.81000003</v>
      </c>
      <c r="EV17" s="323">
        <f t="shared" si="16"/>
        <v>1185877576.0699997</v>
      </c>
      <c r="EW17" s="323">
        <f t="shared" si="16"/>
        <v>52468801.719999999</v>
      </c>
      <c r="EX17" s="323">
        <f t="shared" si="16"/>
        <v>103069931.56</v>
      </c>
      <c r="EY17" s="323">
        <f t="shared" si="16"/>
        <v>154207942.97</v>
      </c>
      <c r="EZ17" s="323">
        <f t="shared" si="16"/>
        <v>181901331.40000001</v>
      </c>
      <c r="FA17" s="323">
        <f t="shared" si="16"/>
        <v>189629807.99000001</v>
      </c>
      <c r="FB17" s="323">
        <f t="shared" si="16"/>
        <v>173212567.31</v>
      </c>
      <c r="FC17" s="323">
        <f t="shared" si="16"/>
        <v>89355902.810000002</v>
      </c>
      <c r="FD17" s="323">
        <f t="shared" si="16"/>
        <v>84331079.710000008</v>
      </c>
      <c r="FE17" s="323">
        <f t="shared" si="16"/>
        <v>77743709.48999998</v>
      </c>
      <c r="FF17" s="323">
        <f t="shared" si="16"/>
        <v>82031925.019999996</v>
      </c>
      <c r="FG17" s="323">
        <f t="shared" si="16"/>
        <v>53412691.520000003</v>
      </c>
      <c r="FH17" s="323">
        <f t="shared" si="16"/>
        <v>961627253.97000003</v>
      </c>
      <c r="FI17" s="323">
        <f t="shared" si="16"/>
        <v>75935642.489999995</v>
      </c>
      <c r="FJ17" s="323">
        <f t="shared" si="16"/>
        <v>81169852.650000021</v>
      </c>
      <c r="FK17" s="323">
        <f t="shared" si="16"/>
        <v>80563562.450000003</v>
      </c>
      <c r="FL17" s="323">
        <f t="shared" si="16"/>
        <v>127995982.23</v>
      </c>
      <c r="FM17" s="323">
        <f t="shared" si="16"/>
        <v>122455769.47000003</v>
      </c>
      <c r="FN17" s="323">
        <f t="shared" si="16"/>
        <v>44081196.230000012</v>
      </c>
      <c r="FO17" s="323">
        <f t="shared" si="16"/>
        <v>19820956.5</v>
      </c>
      <c r="FP17" s="323">
        <f t="shared" si="16"/>
        <v>2291783243.6299996</v>
      </c>
      <c r="FQ17" s="323">
        <f t="shared" si="16"/>
        <v>89208451.799999997</v>
      </c>
      <c r="FR17" s="323">
        <f t="shared" si="16"/>
        <v>184296376.94999999</v>
      </c>
      <c r="FS17" s="323">
        <f t="shared" si="16"/>
        <v>139115167.73999998</v>
      </c>
      <c r="FT17" s="323">
        <f t="shared" si="16"/>
        <v>173152586.78999996</v>
      </c>
      <c r="FU17" s="323">
        <f t="shared" si="16"/>
        <v>98335104.399999991</v>
      </c>
      <c r="FV17" s="323">
        <f t="shared" si="16"/>
        <v>213813929.42000005</v>
      </c>
      <c r="FW17" s="323">
        <f t="shared" si="16"/>
        <v>153887074.71000004</v>
      </c>
      <c r="FX17" s="323">
        <f t="shared" si="16"/>
        <v>132208033.89999999</v>
      </c>
      <c r="FY17" s="323">
        <f t="shared" si="16"/>
        <v>125351559.76000001</v>
      </c>
      <c r="FZ17" s="323">
        <f t="shared" si="16"/>
        <v>245154960.43999997</v>
      </c>
      <c r="GA17" s="323">
        <f t="shared" si="16"/>
        <v>106138292.75999999</v>
      </c>
      <c r="GB17" s="323">
        <f t="shared" si="16"/>
        <v>95948039.609999999</v>
      </c>
      <c r="GC17" s="323">
        <f t="shared" si="16"/>
        <v>44947952.650000006</v>
      </c>
      <c r="GD17" s="323">
        <f t="shared" si="16"/>
        <v>1160244684.5999999</v>
      </c>
      <c r="GE17" s="323">
        <f t="shared" si="16"/>
        <v>75455050.879999995</v>
      </c>
      <c r="GF17" s="323">
        <f t="shared" si="16"/>
        <v>92321414.519999981</v>
      </c>
      <c r="GG17" s="323">
        <f t="shared" si="16"/>
        <v>252595618.28000003</v>
      </c>
      <c r="GH17" s="323">
        <f t="shared" si="16"/>
        <v>100410524.14</v>
      </c>
      <c r="GI17" s="323">
        <f t="shared" si="16"/>
        <v>115213858.09</v>
      </c>
      <c r="GJ17" s="323">
        <f t="shared" si="16"/>
        <v>90079275.87999998</v>
      </c>
      <c r="GK17" s="323">
        <f t="shared" si="16"/>
        <v>231133402.17000002</v>
      </c>
      <c r="GL17" s="323">
        <f t="shared" si="16"/>
        <v>80030984.439999968</v>
      </c>
      <c r="GM17" s="323">
        <f t="shared" si="16"/>
        <v>40431489.309999995</v>
      </c>
      <c r="GN17" s="323">
        <f t="shared" ref="GN17:IY17" si="17">SUM(GN5:GN16)</f>
        <v>35336726.670000002</v>
      </c>
      <c r="GO17" s="323">
        <f t="shared" si="17"/>
        <v>31135041.490000002</v>
      </c>
      <c r="GP17" s="323">
        <f t="shared" si="17"/>
        <v>676189461.08999991</v>
      </c>
      <c r="GQ17" s="323">
        <f t="shared" si="17"/>
        <v>169570689.09000003</v>
      </c>
      <c r="GR17" s="323">
        <f t="shared" si="17"/>
        <v>104533474.17</v>
      </c>
      <c r="GS17" s="323">
        <f t="shared" si="17"/>
        <v>201455058.84000003</v>
      </c>
      <c r="GT17" s="323">
        <f t="shared" si="17"/>
        <v>42707509.239999995</v>
      </c>
      <c r="GU17" s="323">
        <f t="shared" si="17"/>
        <v>148818614.14000002</v>
      </c>
      <c r="GV17" s="323">
        <f t="shared" si="17"/>
        <v>155468340.32999998</v>
      </c>
      <c r="GW17" s="323">
        <f t="shared" si="17"/>
        <v>69244015.819999993</v>
      </c>
      <c r="GX17" s="323">
        <f t="shared" si="17"/>
        <v>720642240.21000004</v>
      </c>
      <c r="GY17" s="323">
        <f t="shared" si="17"/>
        <v>79797521.900000006</v>
      </c>
      <c r="GZ17" s="323">
        <f t="shared" si="17"/>
        <v>157953373.61000004</v>
      </c>
      <c r="HA17" s="323">
        <f t="shared" si="17"/>
        <v>113629692.95</v>
      </c>
      <c r="HB17" s="323">
        <f t="shared" si="17"/>
        <v>2039806693.5200002</v>
      </c>
      <c r="HC17" s="323">
        <f t="shared" si="17"/>
        <v>282716304.85000002</v>
      </c>
      <c r="HD17" s="323">
        <f t="shared" si="17"/>
        <v>529536843.25999999</v>
      </c>
      <c r="HE17" s="323">
        <f t="shared" si="17"/>
        <v>258002572.69999996</v>
      </c>
      <c r="HF17" s="323">
        <f t="shared" si="17"/>
        <v>173917406.55999997</v>
      </c>
      <c r="HG17" s="323">
        <f t="shared" si="17"/>
        <v>278262307.73000002</v>
      </c>
      <c r="HH17" s="323">
        <f t="shared" si="17"/>
        <v>53408143.490000002</v>
      </c>
      <c r="HI17" s="323">
        <f t="shared" si="17"/>
        <v>1230957755.5800002</v>
      </c>
      <c r="HJ17" s="323">
        <f t="shared" si="17"/>
        <v>204986991.16</v>
      </c>
      <c r="HK17" s="323">
        <f t="shared" si="17"/>
        <v>187055376.99000001</v>
      </c>
      <c r="HL17" s="323">
        <f t="shared" si="17"/>
        <v>122487837.00000003</v>
      </c>
      <c r="HM17" s="323">
        <f t="shared" si="17"/>
        <v>107945075.28</v>
      </c>
      <c r="HN17" s="323">
        <f t="shared" si="17"/>
        <v>106217425.13</v>
      </c>
      <c r="HO17" s="323">
        <f t="shared" si="17"/>
        <v>155817933.01999998</v>
      </c>
      <c r="HP17" s="323">
        <f t="shared" si="17"/>
        <v>128913050.97999999</v>
      </c>
      <c r="HQ17" s="323">
        <f t="shared" si="17"/>
        <v>1489632819.0700002</v>
      </c>
      <c r="HR17" s="323">
        <f t="shared" si="17"/>
        <v>486873089.27000004</v>
      </c>
      <c r="HS17" s="323">
        <f t="shared" si="17"/>
        <v>104766746.34999998</v>
      </c>
      <c r="HT17" s="323">
        <f t="shared" si="17"/>
        <v>119755975.12</v>
      </c>
      <c r="HU17" s="323">
        <f t="shared" si="17"/>
        <v>71692520.829999983</v>
      </c>
      <c r="HV17" s="323">
        <f t="shared" si="17"/>
        <v>67279290.340000004</v>
      </c>
      <c r="HW17" s="323">
        <f t="shared" si="17"/>
        <v>177234758.41999999</v>
      </c>
      <c r="HX17" s="323">
        <f t="shared" si="17"/>
        <v>81820043.939999998</v>
      </c>
      <c r="HY17" s="323">
        <f t="shared" si="17"/>
        <v>86912258.199999988</v>
      </c>
      <c r="HZ17" s="323">
        <f t="shared" si="17"/>
        <v>87970594.019999996</v>
      </c>
      <c r="IA17" s="323">
        <f t="shared" si="17"/>
        <v>84842237.020000011</v>
      </c>
      <c r="IB17" s="323">
        <f t="shared" si="17"/>
        <v>138001858.73999995</v>
      </c>
      <c r="IC17" s="323">
        <f t="shared" si="17"/>
        <v>46219934.239999987</v>
      </c>
      <c r="ID17" s="323">
        <f t="shared" si="17"/>
        <v>109861963.33999999</v>
      </c>
      <c r="IE17" s="323">
        <f t="shared" si="17"/>
        <v>50224977.140000001</v>
      </c>
      <c r="IF17" s="323">
        <f t="shared" si="17"/>
        <v>54155633.920000002</v>
      </c>
      <c r="IG17" s="323">
        <f t="shared" si="17"/>
        <v>1166921745.3</v>
      </c>
      <c r="IH17" s="323">
        <f t="shared" si="17"/>
        <v>436850164.79999995</v>
      </c>
      <c r="II17" s="323">
        <f t="shared" si="17"/>
        <v>154372566.38999999</v>
      </c>
      <c r="IJ17" s="323">
        <f t="shared" si="17"/>
        <v>202881658.03999996</v>
      </c>
      <c r="IK17" s="323">
        <f t="shared" si="17"/>
        <v>295634289.24999994</v>
      </c>
      <c r="IL17" s="323">
        <f t="shared" si="17"/>
        <v>98100639.999999985</v>
      </c>
      <c r="IM17" s="323">
        <f t="shared" si="17"/>
        <v>99618804.430000007</v>
      </c>
      <c r="IN17" s="323">
        <f t="shared" si="17"/>
        <v>60745136.829999998</v>
      </c>
      <c r="IO17" s="323">
        <f t="shared" si="17"/>
        <v>81892562.570000008</v>
      </c>
      <c r="IP17" s="323">
        <f t="shared" si="17"/>
        <v>76772322.769999981</v>
      </c>
      <c r="IQ17" s="323">
        <f t="shared" si="17"/>
        <v>82423835.519999996</v>
      </c>
      <c r="IR17" s="323">
        <f t="shared" si="17"/>
        <v>2135979795.5300002</v>
      </c>
      <c r="IS17" s="323">
        <f t="shared" si="17"/>
        <v>656539433.23000014</v>
      </c>
      <c r="IT17" s="323">
        <f t="shared" si="17"/>
        <v>180837506.52999997</v>
      </c>
      <c r="IU17" s="323">
        <f t="shared" si="17"/>
        <v>112624150.98</v>
      </c>
      <c r="IV17" s="323">
        <f t="shared" si="17"/>
        <v>89783647.310000002</v>
      </c>
      <c r="IW17" s="323">
        <f t="shared" si="17"/>
        <v>46104682.190000005</v>
      </c>
      <c r="IX17" s="323">
        <f t="shared" si="17"/>
        <v>88475574.849999994</v>
      </c>
      <c r="IY17" s="323">
        <f t="shared" si="17"/>
        <v>42964010.849999994</v>
      </c>
      <c r="IZ17" s="323">
        <f t="shared" ref="IZ17:LK17" si="18">SUM(IZ5:IZ16)</f>
        <v>63588281.090000004</v>
      </c>
      <c r="JA17" s="323">
        <f t="shared" si="18"/>
        <v>102241540.34</v>
      </c>
      <c r="JB17" s="323">
        <f t="shared" si="18"/>
        <v>104051998.36999999</v>
      </c>
      <c r="JC17" s="323">
        <f t="shared" si="18"/>
        <v>72857554.989999995</v>
      </c>
      <c r="JD17" s="323">
        <f t="shared" si="18"/>
        <v>960125027.82000005</v>
      </c>
      <c r="JE17" s="323">
        <f t="shared" si="18"/>
        <v>343566746.69999999</v>
      </c>
      <c r="JF17" s="323">
        <f t="shared" si="18"/>
        <v>92933513.429999992</v>
      </c>
      <c r="JG17" s="323">
        <f t="shared" si="18"/>
        <v>79434801.900000006</v>
      </c>
      <c r="JH17" s="323">
        <f t="shared" si="18"/>
        <v>58517938.090000004</v>
      </c>
      <c r="JI17" s="323">
        <f t="shared" si="18"/>
        <v>68791166.410000011</v>
      </c>
      <c r="JJ17" s="323">
        <f t="shared" si="18"/>
        <v>666879824.41999996</v>
      </c>
      <c r="JK17" s="323">
        <f t="shared" si="18"/>
        <v>65365099.360000014</v>
      </c>
      <c r="JL17" s="323">
        <f t="shared" si="18"/>
        <v>96869585.359999999</v>
      </c>
      <c r="JM17" s="323">
        <f t="shared" si="18"/>
        <v>126825717.56999998</v>
      </c>
      <c r="JN17" s="323">
        <f t="shared" si="18"/>
        <v>82349378.479999974</v>
      </c>
      <c r="JO17" s="323">
        <f t="shared" si="18"/>
        <v>183227704.78</v>
      </c>
      <c r="JP17" s="323">
        <f t="shared" si="18"/>
        <v>62236243.299999997</v>
      </c>
      <c r="JQ17" s="323">
        <f t="shared" si="18"/>
        <v>1508440579.6199999</v>
      </c>
      <c r="JR17" s="323">
        <f t="shared" si="18"/>
        <v>567071527.96000004</v>
      </c>
      <c r="JS17" s="323">
        <f t="shared" si="18"/>
        <v>112654745.02999999</v>
      </c>
      <c r="JT17" s="323">
        <f t="shared" si="18"/>
        <v>58060838.800000004</v>
      </c>
      <c r="JU17" s="323">
        <f t="shared" si="18"/>
        <v>148440366.29000002</v>
      </c>
      <c r="JV17" s="323">
        <f t="shared" si="18"/>
        <v>41507790.370000005</v>
      </c>
      <c r="JW17" s="323">
        <f t="shared" si="18"/>
        <v>385085560.53000003</v>
      </c>
      <c r="JX17" s="323">
        <f t="shared" si="18"/>
        <v>190586518.09</v>
      </c>
      <c r="JY17" s="323">
        <f t="shared" si="18"/>
        <v>103052580.76000001</v>
      </c>
      <c r="JZ17" s="323">
        <f t="shared" si="18"/>
        <v>137640407.82999998</v>
      </c>
      <c r="KA17" s="323">
        <f t="shared" si="18"/>
        <v>94946278.049999997</v>
      </c>
      <c r="KB17" s="323">
        <f t="shared" si="18"/>
        <v>96466995.5</v>
      </c>
      <c r="KC17" s="323">
        <f t="shared" si="18"/>
        <v>90766549.329999968</v>
      </c>
      <c r="KD17" s="323">
        <f t="shared" si="18"/>
        <v>34951825.619999997</v>
      </c>
      <c r="KE17" s="323">
        <f t="shared" si="18"/>
        <v>70388504.890000001</v>
      </c>
      <c r="KF17" s="323">
        <f t="shared" si="18"/>
        <v>2267313339.5499997</v>
      </c>
      <c r="KG17" s="323">
        <f t="shared" si="18"/>
        <v>-1.862645149230957E-9</v>
      </c>
      <c r="KH17" s="323">
        <f t="shared" si="18"/>
        <v>129180806.58999999</v>
      </c>
      <c r="KI17" s="323">
        <f t="shared" si="18"/>
        <v>144127612.69</v>
      </c>
      <c r="KJ17" s="323">
        <f t="shared" si="18"/>
        <v>150074994.95000002</v>
      </c>
      <c r="KK17" s="323">
        <f t="shared" si="18"/>
        <v>126596282.77000001</v>
      </c>
      <c r="KL17" s="323">
        <f t="shared" si="18"/>
        <v>413936019.94000006</v>
      </c>
      <c r="KM17" s="323">
        <f t="shared" si="18"/>
        <v>93733320.01000002</v>
      </c>
      <c r="KN17" s="323">
        <f t="shared" si="18"/>
        <v>91456424.189999998</v>
      </c>
      <c r="KO17" s="323">
        <f t="shared" si="18"/>
        <v>614695342.38</v>
      </c>
      <c r="KP17" s="323">
        <f t="shared" si="18"/>
        <v>104901344.17999999</v>
      </c>
      <c r="KQ17" s="323">
        <f t="shared" si="18"/>
        <v>140249838.11000001</v>
      </c>
      <c r="KR17" s="323">
        <f t="shared" si="18"/>
        <v>336518761.56999993</v>
      </c>
      <c r="KS17" s="323">
        <f t="shared" si="18"/>
        <v>91099346.529999986</v>
      </c>
      <c r="KT17" s="323">
        <f t="shared" si="18"/>
        <v>185666280.28999999</v>
      </c>
      <c r="KU17" s="323">
        <f t="shared" si="18"/>
        <v>1091313307.52</v>
      </c>
      <c r="KV17" s="323">
        <f t="shared" si="18"/>
        <v>150994268.32000002</v>
      </c>
      <c r="KW17" s="323">
        <f t="shared" si="18"/>
        <v>1047425720.6499999</v>
      </c>
      <c r="KX17" s="323">
        <f t="shared" si="18"/>
        <v>108658919.56999998</v>
      </c>
      <c r="KY17" s="323">
        <f t="shared" si="18"/>
        <v>72479018.339999989</v>
      </c>
      <c r="KZ17" s="323">
        <f t="shared" si="18"/>
        <v>192462477.70999998</v>
      </c>
      <c r="LA17" s="323">
        <f t="shared" si="18"/>
        <v>247307736.62</v>
      </c>
      <c r="LB17" s="323">
        <f t="shared" si="18"/>
        <v>126572754.77999999</v>
      </c>
      <c r="LC17" s="323">
        <f t="shared" si="18"/>
        <v>115790481.01000001</v>
      </c>
      <c r="LD17" s="323">
        <f t="shared" si="18"/>
        <v>77843360.300000012</v>
      </c>
      <c r="LE17" s="323">
        <f t="shared" si="18"/>
        <v>2482946591.4900002</v>
      </c>
      <c r="LF17" s="323">
        <f t="shared" si="18"/>
        <v>427898156.81</v>
      </c>
      <c r="LG17" s="323">
        <f t="shared" si="18"/>
        <v>594546910.11000001</v>
      </c>
      <c r="LH17" s="323">
        <f t="shared" si="18"/>
        <v>550293167.13999999</v>
      </c>
      <c r="LI17" s="323">
        <f t="shared" si="18"/>
        <v>120293423.08999997</v>
      </c>
      <c r="LJ17" s="323">
        <f t="shared" si="18"/>
        <v>107283498.08999999</v>
      </c>
      <c r="LK17" s="323">
        <f t="shared" si="18"/>
        <v>73969445.930000007</v>
      </c>
      <c r="LL17" s="323">
        <f t="shared" ref="LL17:NW17" si="19">SUM(LL5:LL16)</f>
        <v>154010224.69999999</v>
      </c>
      <c r="LM17" s="323">
        <f t="shared" si="19"/>
        <v>85819239.709999979</v>
      </c>
      <c r="LN17" s="323">
        <f t="shared" si="19"/>
        <v>161682231.35000002</v>
      </c>
      <c r="LO17" s="323">
        <f t="shared" si="19"/>
        <v>56312871.229999989</v>
      </c>
      <c r="LP17" s="323">
        <f t="shared" si="19"/>
        <v>730969522.60000002</v>
      </c>
      <c r="LQ17" s="323">
        <f t="shared" si="19"/>
        <v>144697137.76999998</v>
      </c>
      <c r="LR17" s="323">
        <f t="shared" si="19"/>
        <v>103921529.76000001</v>
      </c>
      <c r="LS17" s="323">
        <f t="shared" si="19"/>
        <v>1703602654.1799998</v>
      </c>
      <c r="LT17" s="323">
        <f t="shared" si="19"/>
        <v>775842461.8499999</v>
      </c>
      <c r="LU17" s="323">
        <f t="shared" si="19"/>
        <v>1778867566.1499996</v>
      </c>
      <c r="LV17" s="323">
        <f t="shared" si="19"/>
        <v>530973612.86999989</v>
      </c>
      <c r="LW17" s="323">
        <f t="shared" si="19"/>
        <v>205611446.57999995</v>
      </c>
      <c r="LX17" s="323">
        <f t="shared" si="19"/>
        <v>184354091.51000002</v>
      </c>
      <c r="LY17" s="323">
        <f t="shared" si="19"/>
        <v>161561553.72000003</v>
      </c>
      <c r="LZ17" s="323">
        <f t="shared" si="19"/>
        <v>153155536.06999999</v>
      </c>
      <c r="MA17" s="323">
        <f t="shared" si="19"/>
        <v>143591976.51999998</v>
      </c>
      <c r="MB17" s="323">
        <f t="shared" si="19"/>
        <v>251131468.16999999</v>
      </c>
      <c r="MC17" s="323">
        <f t="shared" si="19"/>
        <v>314433204.19</v>
      </c>
      <c r="MD17" s="323">
        <f t="shared" si="19"/>
        <v>97860307.820000023</v>
      </c>
      <c r="ME17" s="323">
        <f t="shared" si="19"/>
        <v>2093789026.9100003</v>
      </c>
      <c r="MF17" s="323">
        <f t="shared" si="19"/>
        <v>126457469.68000001</v>
      </c>
      <c r="MG17" s="323">
        <f t="shared" si="19"/>
        <v>81268698.589999989</v>
      </c>
      <c r="MH17" s="323">
        <f t="shared" si="19"/>
        <v>81923621.960000008</v>
      </c>
      <c r="MI17" s="323">
        <f t="shared" si="19"/>
        <v>74153466.599999994</v>
      </c>
      <c r="MJ17" s="323">
        <f t="shared" si="19"/>
        <v>134271084.88</v>
      </c>
      <c r="MK17" s="323">
        <f t="shared" si="19"/>
        <v>97807801.519999996</v>
      </c>
      <c r="ML17" s="323">
        <f t="shared" si="19"/>
        <v>100920268.63000001</v>
      </c>
      <c r="MM17" s="323">
        <f t="shared" si="19"/>
        <v>221468380.86999997</v>
      </c>
      <c r="MN17" s="323">
        <f t="shared" si="19"/>
        <v>86255923.940000013</v>
      </c>
      <c r="MO17" s="323">
        <f t="shared" si="19"/>
        <v>93262103.029999986</v>
      </c>
      <c r="MP17" s="323">
        <f t="shared" si="19"/>
        <v>94180357.960000008</v>
      </c>
      <c r="MQ17" s="323">
        <f t="shared" si="19"/>
        <v>1690640863.6100001</v>
      </c>
      <c r="MR17" s="323">
        <f t="shared" si="19"/>
        <v>105715775.48</v>
      </c>
      <c r="MS17" s="323">
        <f t="shared" si="19"/>
        <v>142130920.71000001</v>
      </c>
      <c r="MT17" s="323">
        <f t="shared" si="19"/>
        <v>182345456.00999999</v>
      </c>
      <c r="MU17" s="323">
        <f t="shared" si="19"/>
        <v>173070045.95999998</v>
      </c>
      <c r="MV17" s="323">
        <f t="shared" si="19"/>
        <v>124802986.31999998</v>
      </c>
      <c r="MW17" s="323">
        <f t="shared" si="19"/>
        <v>255082192.67999998</v>
      </c>
      <c r="MX17" s="323">
        <f t="shared" si="19"/>
        <v>180354437.60999998</v>
      </c>
      <c r="MY17" s="323">
        <f t="shared" si="19"/>
        <v>113447358.75000001</v>
      </c>
      <c r="MZ17" s="323">
        <f t="shared" si="19"/>
        <v>47737458.020000003</v>
      </c>
      <c r="NA17" s="323">
        <f t="shared" si="19"/>
        <v>42645543.860000014</v>
      </c>
      <c r="NB17" s="323">
        <f t="shared" si="19"/>
        <v>4092146886.3999996</v>
      </c>
      <c r="NC17" s="323">
        <f t="shared" si="19"/>
        <v>351324394.61000001</v>
      </c>
      <c r="ND17" s="323">
        <f t="shared" si="19"/>
        <v>85958121.13000001</v>
      </c>
      <c r="NE17" s="323">
        <f t="shared" si="19"/>
        <v>776110111.93999994</v>
      </c>
      <c r="NF17" s="323">
        <f t="shared" si="19"/>
        <v>85610267.420000002</v>
      </c>
      <c r="NG17" s="323">
        <f t="shared" si="19"/>
        <v>228626971.78</v>
      </c>
      <c r="NH17" s="323">
        <f t="shared" si="19"/>
        <v>427085497.96000004</v>
      </c>
      <c r="NI17" s="323">
        <f t="shared" si="19"/>
        <v>389090557.33999997</v>
      </c>
      <c r="NJ17" s="323">
        <f t="shared" si="19"/>
        <v>43286894.479999997</v>
      </c>
      <c r="NK17" s="323">
        <f t="shared" si="19"/>
        <v>219065089.45000002</v>
      </c>
      <c r="NL17" s="323">
        <f t="shared" si="19"/>
        <v>133102280.34000002</v>
      </c>
      <c r="NM17" s="323">
        <f t="shared" si="19"/>
        <v>94293975.250000015</v>
      </c>
      <c r="NN17" s="323">
        <f t="shared" si="19"/>
        <v>686031851.71000016</v>
      </c>
      <c r="NO17" s="323">
        <f t="shared" si="19"/>
        <v>94439145.680000022</v>
      </c>
      <c r="NP17" s="323">
        <f t="shared" si="19"/>
        <v>90876139.290000007</v>
      </c>
      <c r="NQ17" s="323">
        <f t="shared" si="19"/>
        <v>91052056.840000004</v>
      </c>
      <c r="NR17" s="323">
        <f t="shared" si="19"/>
        <v>81501377.760000005</v>
      </c>
      <c r="NS17" s="323">
        <f t="shared" si="19"/>
        <v>26985848.260000002</v>
      </c>
      <c r="NT17" s="323">
        <f t="shared" si="19"/>
        <v>55664257.269999988</v>
      </c>
      <c r="NU17" s="323">
        <f t="shared" si="19"/>
        <v>1387567240.8503997</v>
      </c>
      <c r="NV17" s="323">
        <f t="shared" si="19"/>
        <v>475748150.72000003</v>
      </c>
      <c r="NW17" s="323">
        <f t="shared" si="19"/>
        <v>113540159.90999997</v>
      </c>
      <c r="NX17" s="323">
        <f t="shared" ref="NX17:QI17" si="20">SUM(NX5:NX16)</f>
        <v>81186971.299999997</v>
      </c>
      <c r="NY17" s="323">
        <f t="shared" si="20"/>
        <v>108291433.03000003</v>
      </c>
      <c r="NZ17" s="323">
        <f t="shared" si="20"/>
        <v>188642823.59</v>
      </c>
      <c r="OA17" s="323">
        <f t="shared" si="20"/>
        <v>69506047.710000008</v>
      </c>
      <c r="OB17" s="323">
        <f t="shared" si="20"/>
        <v>1629964879.6600003</v>
      </c>
      <c r="OC17" s="323">
        <f t="shared" si="20"/>
        <v>333202928.81</v>
      </c>
      <c r="OD17" s="323">
        <f t="shared" si="20"/>
        <v>160956772.42999995</v>
      </c>
      <c r="OE17" s="323">
        <f t="shared" si="20"/>
        <v>391717282.03999996</v>
      </c>
      <c r="OF17" s="323">
        <f t="shared" si="20"/>
        <v>115646687.55</v>
      </c>
      <c r="OG17" s="323">
        <f t="shared" si="20"/>
        <v>151468933.36000001</v>
      </c>
      <c r="OH17" s="323">
        <f t="shared" si="20"/>
        <v>151184293.69</v>
      </c>
      <c r="OI17" s="323">
        <f t="shared" si="20"/>
        <v>63891526.479999997</v>
      </c>
      <c r="OJ17" s="323">
        <f t="shared" si="20"/>
        <v>104199207.17999999</v>
      </c>
      <c r="OK17" s="323">
        <f t="shared" si="20"/>
        <v>1622372052.48</v>
      </c>
      <c r="OL17" s="323">
        <f t="shared" si="20"/>
        <v>364676191.67000008</v>
      </c>
      <c r="OM17" s="323">
        <f t="shared" si="20"/>
        <v>788393736.53999996</v>
      </c>
      <c r="ON17" s="323">
        <f t="shared" si="20"/>
        <v>193175000.71000001</v>
      </c>
      <c r="OO17" s="323">
        <f t="shared" si="20"/>
        <v>160289599.24000001</v>
      </c>
      <c r="OP17" s="323">
        <f t="shared" si="20"/>
        <v>58565763.969999984</v>
      </c>
      <c r="OQ17" s="323">
        <f t="shared" si="20"/>
        <v>840790067.14999986</v>
      </c>
      <c r="OR17" s="323">
        <f t="shared" si="20"/>
        <v>90708485.609999999</v>
      </c>
      <c r="OS17" s="323">
        <f t="shared" si="20"/>
        <v>104964510.47</v>
      </c>
      <c r="OT17" s="323">
        <f t="shared" si="20"/>
        <v>239136605.29000002</v>
      </c>
      <c r="OU17" s="323">
        <f t="shared" si="20"/>
        <v>147247811.19</v>
      </c>
      <c r="OV17" s="323">
        <f t="shared" si="20"/>
        <v>408241589.31999993</v>
      </c>
      <c r="OW17" s="323">
        <f t="shared" si="20"/>
        <v>100671893.20999999</v>
      </c>
      <c r="OX17" s="323">
        <f t="shared" si="20"/>
        <v>65206838.309999995</v>
      </c>
      <c r="OY17" s="323">
        <f t="shared" si="20"/>
        <v>56328801.760000005</v>
      </c>
      <c r="OZ17" s="323">
        <f t="shared" si="20"/>
        <v>1286393020.6500001</v>
      </c>
      <c r="PA17" s="323">
        <f t="shared" si="20"/>
        <v>73664721.579999998</v>
      </c>
      <c r="PB17" s="323">
        <f t="shared" si="20"/>
        <v>241741610.87</v>
      </c>
      <c r="PC17" s="323">
        <f t="shared" si="20"/>
        <v>54993051.75</v>
      </c>
      <c r="PD17" s="323">
        <f t="shared" si="20"/>
        <v>148575272.19</v>
      </c>
      <c r="PE17" s="323">
        <f t="shared" si="20"/>
        <v>336898775.27999997</v>
      </c>
      <c r="PF17" s="323">
        <f t="shared" si="20"/>
        <v>87985938.87999998</v>
      </c>
      <c r="PG17" s="323">
        <f t="shared" si="20"/>
        <v>71409630.620000005</v>
      </c>
      <c r="PH17" s="323">
        <f t="shared" si="20"/>
        <v>126760947.28999999</v>
      </c>
      <c r="PI17" s="323">
        <f t="shared" si="20"/>
        <v>97727138.120000005</v>
      </c>
      <c r="PJ17" s="323">
        <f t="shared" si="20"/>
        <v>151562802.99000001</v>
      </c>
      <c r="PK17" s="323">
        <f t="shared" si="20"/>
        <v>172428032.02000001</v>
      </c>
      <c r="PL17" s="323">
        <f t="shared" si="20"/>
        <v>67416466.640000001</v>
      </c>
      <c r="PM17" s="323">
        <f t="shared" si="20"/>
        <v>318961034.40999997</v>
      </c>
      <c r="PN17" s="323">
        <f t="shared" si="20"/>
        <v>46813662.420000002</v>
      </c>
      <c r="PO17" s="323">
        <f t="shared" si="20"/>
        <v>38143187.239999995</v>
      </c>
      <c r="PP17" s="323">
        <f t="shared" si="20"/>
        <v>28065355.790000003</v>
      </c>
      <c r="PQ17" s="323">
        <f t="shared" si="20"/>
        <v>36168127.859999999</v>
      </c>
      <c r="PR17" s="323">
        <f t="shared" si="20"/>
        <v>3357257779.0499992</v>
      </c>
      <c r="PS17" s="323">
        <f t="shared" si="20"/>
        <v>110776373.17999999</v>
      </c>
      <c r="PT17" s="323">
        <f t="shared" si="20"/>
        <v>102507891.83999999</v>
      </c>
      <c r="PU17" s="323">
        <f t="shared" si="20"/>
        <v>162093870.47</v>
      </c>
      <c r="PV17" s="323">
        <f t="shared" si="20"/>
        <v>771826639.21000004</v>
      </c>
      <c r="PW17" s="323">
        <f t="shared" si="20"/>
        <v>128947356.22000001</v>
      </c>
      <c r="PX17" s="323">
        <f t="shared" si="20"/>
        <v>296434902.99000001</v>
      </c>
      <c r="PY17" s="323">
        <f t="shared" si="20"/>
        <v>96000843.910000011</v>
      </c>
      <c r="PZ17" s="323">
        <f t="shared" si="20"/>
        <v>247669128.54000002</v>
      </c>
      <c r="QA17" s="323">
        <f t="shared" si="20"/>
        <v>63521443.379999995</v>
      </c>
      <c r="QB17" s="323">
        <f t="shared" si="20"/>
        <v>232572519.28000003</v>
      </c>
      <c r="QC17" s="323">
        <f t="shared" si="20"/>
        <v>73618039.810000017</v>
      </c>
      <c r="QD17" s="323">
        <f t="shared" si="20"/>
        <v>104541161.83</v>
      </c>
      <c r="QE17" s="323">
        <f t="shared" si="20"/>
        <v>122923145.28999998</v>
      </c>
      <c r="QF17" s="323">
        <f t="shared" si="20"/>
        <v>162601818.28000003</v>
      </c>
      <c r="QG17" s="323">
        <f t="shared" si="20"/>
        <v>172136171.67999995</v>
      </c>
      <c r="QH17" s="323">
        <f t="shared" si="20"/>
        <v>96395911.299999982</v>
      </c>
      <c r="QI17" s="323">
        <f t="shared" si="20"/>
        <v>86726623.800000027</v>
      </c>
      <c r="QJ17" s="323">
        <f t="shared" ref="QJ17:SU17" si="21">SUM(QJ5:QJ16)</f>
        <v>63978308.150000006</v>
      </c>
      <c r="QK17" s="323">
        <f t="shared" si="21"/>
        <v>230032191.36000001</v>
      </c>
      <c r="QL17" s="323">
        <f t="shared" si="21"/>
        <v>296633795.76999998</v>
      </c>
      <c r="QM17" s="323">
        <f t="shared" si="21"/>
        <v>72437564.170000002</v>
      </c>
      <c r="QN17" s="323">
        <f t="shared" si="21"/>
        <v>27474241.429999996</v>
      </c>
      <c r="QO17" s="323">
        <f t="shared" si="21"/>
        <v>23832295.34</v>
      </c>
      <c r="QP17" s="323">
        <f t="shared" si="21"/>
        <v>35234826.870000005</v>
      </c>
      <c r="QQ17" s="323">
        <f t="shared" si="21"/>
        <v>36592143.019999996</v>
      </c>
      <c r="QR17" s="323">
        <f t="shared" si="21"/>
        <v>1756812055.9199998</v>
      </c>
      <c r="QS17" s="323">
        <f t="shared" si="21"/>
        <v>69125982.860000014</v>
      </c>
      <c r="QT17" s="323">
        <f t="shared" si="21"/>
        <v>250171015.86000001</v>
      </c>
      <c r="QU17" s="323">
        <f t="shared" si="21"/>
        <v>123031366.31000002</v>
      </c>
      <c r="QV17" s="323">
        <f t="shared" si="21"/>
        <v>119340446.86000001</v>
      </c>
      <c r="QW17" s="323">
        <f t="shared" si="21"/>
        <v>351817714.17999995</v>
      </c>
      <c r="QX17" s="323">
        <f t="shared" si="21"/>
        <v>88544964.510000005</v>
      </c>
      <c r="QY17" s="323">
        <f t="shared" si="21"/>
        <v>161192934.05000001</v>
      </c>
      <c r="QZ17" s="323">
        <f t="shared" si="21"/>
        <v>230949554.39000005</v>
      </c>
      <c r="RA17" s="323">
        <f t="shared" si="21"/>
        <v>76920342.650000006</v>
      </c>
      <c r="RB17" s="323">
        <f t="shared" si="21"/>
        <v>77132947.24000001</v>
      </c>
      <c r="RC17" s="323">
        <f t="shared" si="21"/>
        <v>42018476.910000004</v>
      </c>
      <c r="RD17" s="323">
        <f t="shared" si="21"/>
        <v>36568067.589999996</v>
      </c>
      <c r="RE17" s="323">
        <f t="shared" si="21"/>
        <v>2085024427.26</v>
      </c>
      <c r="RF17" s="323">
        <f t="shared" si="21"/>
        <v>243822719.79000002</v>
      </c>
      <c r="RG17" s="323">
        <f t="shared" si="21"/>
        <v>110402317.22000001</v>
      </c>
      <c r="RH17" s="323">
        <f t="shared" si="21"/>
        <v>172101293.55999994</v>
      </c>
      <c r="RI17" s="323">
        <f t="shared" si="21"/>
        <v>126786233.76000004</v>
      </c>
      <c r="RJ17" s="323">
        <f t="shared" si="21"/>
        <v>165425398.24000001</v>
      </c>
      <c r="RK17" s="323">
        <f t="shared" si="21"/>
        <v>295332472.28000003</v>
      </c>
      <c r="RL17" s="323">
        <f t="shared" si="21"/>
        <v>101542796.98000002</v>
      </c>
      <c r="RM17" s="323">
        <f t="shared" si="21"/>
        <v>122683968.84999999</v>
      </c>
      <c r="RN17" s="323">
        <f t="shared" si="21"/>
        <v>263005442.22999993</v>
      </c>
      <c r="RO17" s="323">
        <f t="shared" si="21"/>
        <v>282321287.19</v>
      </c>
      <c r="RP17" s="323">
        <f t="shared" si="21"/>
        <v>69995769.219999999</v>
      </c>
      <c r="RQ17" s="323">
        <f t="shared" si="21"/>
        <v>62261255.399999991</v>
      </c>
      <c r="RR17" s="323">
        <f t="shared" si="21"/>
        <v>120193778.75</v>
      </c>
      <c r="RS17" s="323">
        <f t="shared" si="21"/>
        <v>61921824.030000001</v>
      </c>
      <c r="RT17" s="323">
        <f t="shared" si="21"/>
        <v>84850151.560000002</v>
      </c>
      <c r="RU17" s="323">
        <f t="shared" si="21"/>
        <v>105555561.38</v>
      </c>
      <c r="RV17" s="323">
        <f t="shared" si="21"/>
        <v>42842554.190000005</v>
      </c>
      <c r="RW17" s="323">
        <f t="shared" si="21"/>
        <v>28319506.520000003</v>
      </c>
      <c r="RX17" s="323">
        <f t="shared" si="21"/>
        <v>35898644.439999998</v>
      </c>
      <c r="RY17" s="323">
        <f t="shared" si="21"/>
        <v>951165820.62</v>
      </c>
      <c r="RZ17" s="323">
        <f t="shared" si="21"/>
        <v>97781162.499999985</v>
      </c>
      <c r="SA17" s="323">
        <f t="shared" si="21"/>
        <v>94209323.730000004</v>
      </c>
      <c r="SB17" s="323">
        <f t="shared" si="21"/>
        <v>84047649.970000014</v>
      </c>
      <c r="SC17" s="323">
        <f t="shared" si="21"/>
        <v>58930097.269999996</v>
      </c>
      <c r="SD17" s="323">
        <f t="shared" si="21"/>
        <v>111245735.02</v>
      </c>
      <c r="SE17" s="323">
        <f t="shared" si="21"/>
        <v>107673037.56</v>
      </c>
      <c r="SF17" s="323">
        <f t="shared" si="21"/>
        <v>155018837.17000002</v>
      </c>
      <c r="SG17" s="323">
        <f t="shared" si="21"/>
        <v>87383404.689999998</v>
      </c>
      <c r="SH17" s="323">
        <f t="shared" si="21"/>
        <v>87600381.090000033</v>
      </c>
      <c r="SI17" s="323">
        <f t="shared" si="21"/>
        <v>236855192.20000002</v>
      </c>
      <c r="SJ17" s="323">
        <f t="shared" si="21"/>
        <v>28453491.550000004</v>
      </c>
      <c r="SK17" s="323">
        <f t="shared" si="21"/>
        <v>517277199.15000004</v>
      </c>
      <c r="SL17" s="323">
        <f t="shared" si="21"/>
        <v>105275018.53000002</v>
      </c>
      <c r="SM17" s="323">
        <f t="shared" si="21"/>
        <v>118174728.83000001</v>
      </c>
      <c r="SN17" s="323">
        <f t="shared" si="21"/>
        <v>195027807.70999998</v>
      </c>
      <c r="SO17" s="323">
        <f t="shared" si="21"/>
        <v>97922866.13000001</v>
      </c>
      <c r="SP17" s="323">
        <f t="shared" si="21"/>
        <v>107145945.71999998</v>
      </c>
      <c r="SQ17" s="323">
        <f t="shared" si="21"/>
        <v>84549888.429999992</v>
      </c>
      <c r="SR17" s="323">
        <f t="shared" si="21"/>
        <v>54519215.460000001</v>
      </c>
      <c r="SS17" s="323">
        <f t="shared" si="21"/>
        <v>1044788488.9600004</v>
      </c>
      <c r="ST17" s="323">
        <f t="shared" si="21"/>
        <v>71691010.430000007</v>
      </c>
      <c r="SU17" s="323">
        <f t="shared" si="21"/>
        <v>119364356.95999998</v>
      </c>
      <c r="SV17" s="323">
        <f t="shared" ref="SV17:VG17" si="22">SUM(SV5:SV16)</f>
        <v>106958842.86999999</v>
      </c>
      <c r="SW17" s="323">
        <f t="shared" si="22"/>
        <v>45742605.170000002</v>
      </c>
      <c r="SX17" s="323">
        <f t="shared" si="22"/>
        <v>67637625.480000004</v>
      </c>
      <c r="SY17" s="323">
        <f t="shared" si="22"/>
        <v>97488093.969999999</v>
      </c>
      <c r="SZ17" s="323">
        <f t="shared" si="22"/>
        <v>248411305.20999998</v>
      </c>
      <c r="TA17" s="323">
        <f t="shared" si="22"/>
        <v>79530068.589999974</v>
      </c>
      <c r="TB17" s="323">
        <f t="shared" si="22"/>
        <v>74204934.969999999</v>
      </c>
      <c r="TC17" s="323">
        <f t="shared" si="22"/>
        <v>102257734.21999998</v>
      </c>
      <c r="TD17" s="323">
        <f t="shared" si="22"/>
        <v>183249986.30000001</v>
      </c>
      <c r="TE17" s="323">
        <f t="shared" si="22"/>
        <v>82651001.409999982</v>
      </c>
      <c r="TF17" s="323">
        <f t="shared" si="22"/>
        <v>66110301.020000003</v>
      </c>
      <c r="TG17" s="323">
        <f t="shared" si="22"/>
        <v>2099667116.5900002</v>
      </c>
      <c r="TH17" s="323">
        <f t="shared" si="22"/>
        <v>102600669.16</v>
      </c>
      <c r="TI17" s="323">
        <f t="shared" si="22"/>
        <v>65771294.550000004</v>
      </c>
      <c r="TJ17" s="323">
        <f t="shared" si="22"/>
        <v>192637283.47999999</v>
      </c>
      <c r="TK17" s="323">
        <f t="shared" si="22"/>
        <v>169687382.85999998</v>
      </c>
      <c r="TL17" s="323">
        <f t="shared" si="22"/>
        <v>114806740.37999997</v>
      </c>
      <c r="TM17" s="323">
        <f t="shared" si="22"/>
        <v>47244318.059999995</v>
      </c>
      <c r="TN17" s="323">
        <f t="shared" si="22"/>
        <v>338408286.43000007</v>
      </c>
      <c r="TO17" s="323">
        <f t="shared" si="22"/>
        <v>84791139.849999994</v>
      </c>
      <c r="TP17" s="323">
        <f t="shared" si="22"/>
        <v>165252975.04999998</v>
      </c>
      <c r="TQ17" s="323">
        <f t="shared" si="22"/>
        <v>172731662.29999998</v>
      </c>
      <c r="TR17" s="323">
        <f t="shared" si="22"/>
        <v>83915959.510000005</v>
      </c>
      <c r="TS17" s="323">
        <f t="shared" si="22"/>
        <v>65633233.950000003</v>
      </c>
      <c r="TT17" s="323">
        <f t="shared" si="22"/>
        <v>91169051.329999998</v>
      </c>
      <c r="TU17" s="323">
        <f t="shared" si="22"/>
        <v>79197415.13000001</v>
      </c>
      <c r="TV17" s="323">
        <f t="shared" si="22"/>
        <v>76558715.319999993</v>
      </c>
      <c r="TW17" s="323">
        <f t="shared" si="22"/>
        <v>495329205.57999998</v>
      </c>
      <c r="TX17" s="323">
        <f t="shared" si="22"/>
        <v>94270785.080000013</v>
      </c>
      <c r="TY17" s="323">
        <f t="shared" si="22"/>
        <v>1033693567.77</v>
      </c>
      <c r="TZ17" s="323">
        <f t="shared" si="22"/>
        <v>223460241.92999998</v>
      </c>
      <c r="UA17" s="323">
        <f t="shared" si="22"/>
        <v>75101306.769999981</v>
      </c>
      <c r="UB17" s="323">
        <f t="shared" si="22"/>
        <v>71959486.030000001</v>
      </c>
      <c r="UC17" s="323">
        <f t="shared" si="22"/>
        <v>695890459.5200001</v>
      </c>
      <c r="UD17" s="323">
        <f t="shared" si="22"/>
        <v>52145770.460000008</v>
      </c>
      <c r="UE17" s="323">
        <f t="shared" si="22"/>
        <v>31890862.459999997</v>
      </c>
      <c r="UF17" s="323">
        <f t="shared" si="22"/>
        <v>64363665.93</v>
      </c>
      <c r="UG17" s="323">
        <f t="shared" si="22"/>
        <v>49236561.000000007</v>
      </c>
      <c r="UH17" s="323">
        <f t="shared" si="22"/>
        <v>639123715.04999995</v>
      </c>
      <c r="UI17" s="323">
        <f t="shared" si="22"/>
        <v>168675010.49000001</v>
      </c>
      <c r="UJ17" s="323">
        <f t="shared" si="22"/>
        <v>115362384.64999999</v>
      </c>
      <c r="UK17" s="323">
        <f t="shared" si="22"/>
        <v>192688613.56000003</v>
      </c>
      <c r="UL17" s="323">
        <f t="shared" si="22"/>
        <v>120900204.95000006</v>
      </c>
      <c r="UM17" s="323">
        <f t="shared" si="22"/>
        <v>87361595.030000016</v>
      </c>
      <c r="UN17" s="323">
        <f t="shared" si="22"/>
        <v>3061626724.3000002</v>
      </c>
      <c r="UO17" s="323">
        <f t="shared" si="22"/>
        <v>133654374.23000002</v>
      </c>
      <c r="UP17" s="323">
        <f t="shared" si="22"/>
        <v>124183508.98999998</v>
      </c>
      <c r="UQ17" s="323">
        <f t="shared" si="22"/>
        <v>502035142.02000004</v>
      </c>
      <c r="UR17" s="323">
        <f t="shared" si="22"/>
        <v>33590499.759999998</v>
      </c>
      <c r="US17" s="323">
        <f t="shared" si="22"/>
        <v>95705535.530000001</v>
      </c>
      <c r="UT17" s="323">
        <f t="shared" si="22"/>
        <v>263802466.10999995</v>
      </c>
      <c r="UU17" s="323">
        <f t="shared" si="22"/>
        <v>75206896.920000017</v>
      </c>
      <c r="UV17" s="323">
        <f t="shared" si="22"/>
        <v>74040257.390000001</v>
      </c>
      <c r="UW17" s="323">
        <f t="shared" si="22"/>
        <v>94674588.090000004</v>
      </c>
      <c r="UX17" s="323">
        <f t="shared" si="22"/>
        <v>125348941.84000003</v>
      </c>
      <c r="UY17" s="323">
        <f t="shared" si="22"/>
        <v>286264034.72000009</v>
      </c>
      <c r="UZ17" s="323">
        <f t="shared" si="22"/>
        <v>140252473.85000002</v>
      </c>
      <c r="VA17" s="323">
        <f t="shared" si="22"/>
        <v>232111509.92000005</v>
      </c>
      <c r="VB17" s="323">
        <f t="shared" si="22"/>
        <v>69001655.040000007</v>
      </c>
      <c r="VC17" s="323">
        <f t="shared" si="22"/>
        <v>62836212.300000012</v>
      </c>
      <c r="VD17" s="323">
        <f t="shared" si="22"/>
        <v>60702458.289999999</v>
      </c>
      <c r="VE17" s="323">
        <f t="shared" si="22"/>
        <v>62603752.140000015</v>
      </c>
      <c r="VF17" s="323">
        <f t="shared" si="22"/>
        <v>301105562.89999998</v>
      </c>
      <c r="VG17" s="323">
        <f t="shared" si="22"/>
        <v>39519624.610000007</v>
      </c>
      <c r="VH17" s="323">
        <f t="shared" ref="VH17:XS17" si="23">SUM(VH5:VH16)</f>
        <v>52247333.82</v>
      </c>
      <c r="VI17" s="323">
        <f t="shared" si="23"/>
        <v>40147233.010000005</v>
      </c>
      <c r="VJ17" s="323">
        <f t="shared" si="23"/>
        <v>1441004398.9300001</v>
      </c>
      <c r="VK17" s="323">
        <f t="shared" si="23"/>
        <v>110284965.47999999</v>
      </c>
      <c r="VL17" s="323">
        <f t="shared" si="23"/>
        <v>111636776.73000002</v>
      </c>
      <c r="VM17" s="323">
        <f t="shared" si="23"/>
        <v>189496057.29999995</v>
      </c>
      <c r="VN17" s="323">
        <f t="shared" si="23"/>
        <v>211250641.81999999</v>
      </c>
      <c r="VO17" s="323">
        <f t="shared" si="23"/>
        <v>200941355.03999996</v>
      </c>
      <c r="VP17" s="323">
        <f t="shared" si="23"/>
        <v>141183141.56</v>
      </c>
      <c r="VQ17" s="323">
        <f t="shared" si="23"/>
        <v>109836690.86999999</v>
      </c>
      <c r="VR17" s="323">
        <f t="shared" si="23"/>
        <v>99162545.650000006</v>
      </c>
      <c r="VS17" s="323">
        <f t="shared" si="23"/>
        <v>447907319.44000006</v>
      </c>
      <c r="VT17" s="323">
        <f t="shared" si="23"/>
        <v>98945395.059999973</v>
      </c>
      <c r="VU17" s="323">
        <f t="shared" si="23"/>
        <v>258563238.35000002</v>
      </c>
      <c r="VV17" s="323">
        <f t="shared" si="23"/>
        <v>115974498.57000001</v>
      </c>
      <c r="VW17" s="323">
        <f t="shared" si="23"/>
        <v>75657201.019999996</v>
      </c>
      <c r="VX17" s="323">
        <f t="shared" si="23"/>
        <v>76401984.069999993</v>
      </c>
      <c r="VY17" s="323">
        <f t="shared" si="23"/>
        <v>5020445394.6099997</v>
      </c>
      <c r="VZ17" s="323">
        <f t="shared" si="23"/>
        <v>201676775.96999997</v>
      </c>
      <c r="WA17" s="323">
        <f t="shared" si="23"/>
        <v>143475981.72999999</v>
      </c>
      <c r="WB17" s="323">
        <f t="shared" si="23"/>
        <v>158915134.81</v>
      </c>
      <c r="WC17" s="323">
        <f t="shared" si="23"/>
        <v>82796157.629999995</v>
      </c>
      <c r="WD17" s="323">
        <f t="shared" si="23"/>
        <v>156405434.87999997</v>
      </c>
      <c r="WE17" s="323">
        <f t="shared" si="23"/>
        <v>199786694.49999997</v>
      </c>
      <c r="WF17" s="323">
        <f t="shared" si="23"/>
        <v>306069320.30999994</v>
      </c>
      <c r="WG17" s="323">
        <f t="shared" si="23"/>
        <v>153590292.25999999</v>
      </c>
      <c r="WH17" s="323">
        <f t="shared" si="23"/>
        <v>200102889.45000002</v>
      </c>
      <c r="WI17" s="323">
        <f t="shared" si="23"/>
        <v>112888641.08999999</v>
      </c>
      <c r="WJ17" s="323">
        <f t="shared" si="23"/>
        <v>467591351.34000003</v>
      </c>
      <c r="WK17" s="323">
        <f t="shared" si="23"/>
        <v>196788004.51000005</v>
      </c>
      <c r="WL17" s="323">
        <f t="shared" si="23"/>
        <v>235067263.03</v>
      </c>
      <c r="WM17" s="323">
        <f t="shared" si="23"/>
        <v>358293226.54000002</v>
      </c>
      <c r="WN17" s="323">
        <f t="shared" si="23"/>
        <v>152131188.54000002</v>
      </c>
      <c r="WO17" s="323">
        <f t="shared" si="23"/>
        <v>177806462.72999996</v>
      </c>
      <c r="WP17" s="323">
        <f t="shared" si="23"/>
        <v>191576869.22999996</v>
      </c>
      <c r="WQ17" s="323">
        <f t="shared" si="23"/>
        <v>106157108.97</v>
      </c>
      <c r="WR17" s="323">
        <f t="shared" si="23"/>
        <v>273055250.78999996</v>
      </c>
      <c r="WS17" s="323">
        <f t="shared" si="23"/>
        <v>898214870.35000002</v>
      </c>
      <c r="WT17" s="323">
        <f t="shared" si="23"/>
        <v>118835482.13000001</v>
      </c>
      <c r="WU17" s="323">
        <f t="shared" si="23"/>
        <v>82109413.530000001</v>
      </c>
      <c r="WV17" s="323">
        <f t="shared" si="23"/>
        <v>83395129.969999984</v>
      </c>
      <c r="WW17" s="323">
        <f t="shared" si="23"/>
        <v>99008042.219999984</v>
      </c>
      <c r="WX17" s="323">
        <f t="shared" si="23"/>
        <v>78201159.61999999</v>
      </c>
      <c r="WY17" s="323">
        <f t="shared" si="23"/>
        <v>67573873.020000011</v>
      </c>
      <c r="WZ17" s="323">
        <f t="shared" si="23"/>
        <v>92084721.889999986</v>
      </c>
      <c r="XA17" s="323">
        <f t="shared" si="23"/>
        <v>452511798.20999998</v>
      </c>
      <c r="XB17" s="323">
        <f t="shared" si="23"/>
        <v>49115665.860000007</v>
      </c>
      <c r="XC17" s="323">
        <f t="shared" si="23"/>
        <v>49507653.553999998</v>
      </c>
      <c r="XD17" s="323">
        <f t="shared" si="23"/>
        <v>63080201.730000004</v>
      </c>
      <c r="XE17" s="323">
        <f t="shared" si="23"/>
        <v>57634290.959999993</v>
      </c>
      <c r="XF17" s="323">
        <f t="shared" si="23"/>
        <v>2186911827.0500002</v>
      </c>
      <c r="XG17" s="323">
        <f t="shared" si="23"/>
        <v>150429305.19</v>
      </c>
      <c r="XH17" s="323">
        <f t="shared" si="23"/>
        <v>165409594.69000003</v>
      </c>
      <c r="XI17" s="323">
        <f t="shared" si="23"/>
        <v>761531588.95000017</v>
      </c>
      <c r="XJ17" s="323">
        <f t="shared" si="23"/>
        <v>148068887.80000001</v>
      </c>
      <c r="XK17" s="323">
        <f t="shared" si="23"/>
        <v>209975711</v>
      </c>
      <c r="XL17" s="323">
        <f t="shared" si="23"/>
        <v>269125890.09000009</v>
      </c>
      <c r="XM17" s="323">
        <f t="shared" si="23"/>
        <v>171760693.81999999</v>
      </c>
      <c r="XN17" s="323">
        <f t="shared" si="23"/>
        <v>130795754.27000003</v>
      </c>
      <c r="XO17" s="323">
        <f t="shared" si="23"/>
        <v>407957636.06000006</v>
      </c>
      <c r="XP17" s="323">
        <f t="shared" si="23"/>
        <v>231863543.91999999</v>
      </c>
      <c r="XQ17" s="323">
        <f t="shared" si="23"/>
        <v>95949016.25</v>
      </c>
      <c r="XR17" s="323">
        <f t="shared" si="23"/>
        <v>81274417.349999994</v>
      </c>
      <c r="XS17" s="323">
        <f t="shared" si="23"/>
        <v>109750219.43000002</v>
      </c>
      <c r="XT17" s="323">
        <f t="shared" ref="XT17:AAE17" si="24">SUM(XT5:XT16)</f>
        <v>97480673.150000021</v>
      </c>
      <c r="XU17" s="323">
        <f t="shared" si="24"/>
        <v>86376293.820000008</v>
      </c>
      <c r="XV17" s="323">
        <f t="shared" si="24"/>
        <v>72774398.609999999</v>
      </c>
      <c r="XW17" s="323">
        <f t="shared" si="24"/>
        <v>85896620.690000013</v>
      </c>
      <c r="XX17" s="323">
        <f t="shared" si="24"/>
        <v>81554947.199999988</v>
      </c>
      <c r="XY17" s="323">
        <f t="shared" si="24"/>
        <v>81926883.100000024</v>
      </c>
      <c r="XZ17" s="323">
        <f t="shared" si="24"/>
        <v>85250367.680000007</v>
      </c>
      <c r="YA17" s="323">
        <f t="shared" si="24"/>
        <v>89041009.830000013</v>
      </c>
      <c r="YB17" s="323">
        <f t="shared" si="24"/>
        <v>76186740.75999999</v>
      </c>
      <c r="YC17" s="323">
        <f t="shared" si="24"/>
        <v>2486719256.98</v>
      </c>
      <c r="YD17" s="323">
        <f t="shared" si="24"/>
        <v>126010303.79000001</v>
      </c>
      <c r="YE17" s="323">
        <f t="shared" si="24"/>
        <v>282287101.42000002</v>
      </c>
      <c r="YF17" s="323">
        <f t="shared" si="24"/>
        <v>115279151.55</v>
      </c>
      <c r="YG17" s="323">
        <f t="shared" si="24"/>
        <v>572522319.74000013</v>
      </c>
      <c r="YH17" s="323">
        <f t="shared" si="24"/>
        <v>134403850.86000001</v>
      </c>
      <c r="YI17" s="323">
        <f t="shared" si="24"/>
        <v>237580918.52999994</v>
      </c>
      <c r="YJ17" s="323">
        <f t="shared" si="24"/>
        <v>90624248.079999998</v>
      </c>
      <c r="YK17" s="323">
        <f t="shared" si="24"/>
        <v>354908731.89999998</v>
      </c>
      <c r="YL17" s="323">
        <f t="shared" si="24"/>
        <v>291372530.32999998</v>
      </c>
      <c r="YM17" s="323">
        <f t="shared" si="24"/>
        <v>187508169.72</v>
      </c>
      <c r="YN17" s="323">
        <f t="shared" si="24"/>
        <v>103519940.31000002</v>
      </c>
      <c r="YO17" s="323">
        <f t="shared" si="24"/>
        <v>88029983.49999997</v>
      </c>
      <c r="YP17" s="323">
        <f t="shared" si="24"/>
        <v>94419008.38000001</v>
      </c>
      <c r="YQ17" s="323">
        <f t="shared" si="24"/>
        <v>65562241.039999999</v>
      </c>
      <c r="YR17" s="323">
        <f t="shared" si="24"/>
        <v>77115622.439999998</v>
      </c>
      <c r="YS17" s="323">
        <f t="shared" si="24"/>
        <v>67730007.856000006</v>
      </c>
      <c r="YT17" s="323">
        <f t="shared" si="24"/>
        <v>758567462.18999994</v>
      </c>
      <c r="YU17" s="323">
        <f t="shared" si="24"/>
        <v>105115203.44999999</v>
      </c>
      <c r="YV17" s="323">
        <f t="shared" si="24"/>
        <v>114297709.07000001</v>
      </c>
      <c r="YW17" s="323">
        <f t="shared" si="24"/>
        <v>88802806.320000023</v>
      </c>
      <c r="YX17" s="323">
        <f t="shared" si="24"/>
        <v>103864784.72999999</v>
      </c>
      <c r="YY17" s="323">
        <f t="shared" si="24"/>
        <v>62890187.530000001</v>
      </c>
      <c r="YZ17" s="323">
        <f t="shared" si="24"/>
        <v>84687360.100000009</v>
      </c>
      <c r="ZA17" s="323">
        <f t="shared" si="24"/>
        <v>834526915.22000003</v>
      </c>
      <c r="ZB17" s="323">
        <f t="shared" si="24"/>
        <v>83157564.570000008</v>
      </c>
      <c r="ZC17" s="323">
        <f t="shared" si="24"/>
        <v>112807257.33000001</v>
      </c>
      <c r="ZD17" s="323">
        <f t="shared" si="24"/>
        <v>135688075.41999996</v>
      </c>
      <c r="ZE17" s="323">
        <f t="shared" si="24"/>
        <v>73454832.230000004</v>
      </c>
      <c r="ZF17" s="323">
        <f t="shared" si="24"/>
        <v>95448524.879999995</v>
      </c>
      <c r="ZG17" s="323">
        <f t="shared" si="24"/>
        <v>73502550.219999999</v>
      </c>
      <c r="ZH17" s="323">
        <f t="shared" si="24"/>
        <v>61957151.899999999</v>
      </c>
      <c r="ZI17" s="323">
        <f t="shared" si="24"/>
        <v>258458471.47000006</v>
      </c>
      <c r="ZJ17" s="323">
        <f t="shared" si="24"/>
        <v>1948251381.6400001</v>
      </c>
      <c r="ZK17" s="323">
        <f t="shared" si="24"/>
        <v>80563005.529999986</v>
      </c>
      <c r="ZL17" s="323">
        <f t="shared" si="24"/>
        <v>199687165.27000001</v>
      </c>
      <c r="ZM17" s="323">
        <f t="shared" si="24"/>
        <v>408096010.69</v>
      </c>
      <c r="ZN17" s="323">
        <f t="shared" si="24"/>
        <v>266464368.43000004</v>
      </c>
      <c r="ZO17" s="323">
        <f t="shared" si="24"/>
        <v>95989140.099999979</v>
      </c>
      <c r="ZP17" s="323">
        <f t="shared" si="24"/>
        <v>131499395.72000001</v>
      </c>
      <c r="ZQ17" s="323">
        <f t="shared" si="24"/>
        <v>262623965.05000001</v>
      </c>
      <c r="ZR17" s="323">
        <f t="shared" si="24"/>
        <v>210980790.41999996</v>
      </c>
      <c r="ZS17" s="323">
        <f t="shared" si="24"/>
        <v>237400656.52000001</v>
      </c>
      <c r="ZT17" s="323">
        <f t="shared" si="24"/>
        <v>62109080.13000001</v>
      </c>
      <c r="ZU17" s="323">
        <f t="shared" si="24"/>
        <v>81661376.230000004</v>
      </c>
      <c r="ZV17" s="323">
        <f t="shared" si="24"/>
        <v>82906296.690000027</v>
      </c>
      <c r="ZW17" s="323">
        <f t="shared" si="24"/>
        <v>118460491.82999998</v>
      </c>
      <c r="ZX17" s="323">
        <f t="shared" si="24"/>
        <v>83080980.910000011</v>
      </c>
      <c r="ZY17" s="323">
        <f t="shared" si="24"/>
        <v>94855793.140000015</v>
      </c>
      <c r="ZZ17" s="323">
        <f t="shared" si="24"/>
        <v>102579575.27999997</v>
      </c>
      <c r="AAA17" s="323">
        <f t="shared" si="24"/>
        <v>65681524.039999992</v>
      </c>
      <c r="AAB17" s="323">
        <f t="shared" si="24"/>
        <v>81112832.649999991</v>
      </c>
      <c r="AAC17" s="323">
        <f t="shared" si="24"/>
        <v>55956860.290000007</v>
      </c>
      <c r="AAD17" s="323">
        <f t="shared" si="24"/>
        <v>52213808.359999985</v>
      </c>
      <c r="AAE17" s="323">
        <f t="shared" si="24"/>
        <v>38220207.039999999</v>
      </c>
      <c r="AAF17" s="323">
        <f t="shared" ref="AAF17:ACQ17" si="25">SUM(AAF5:AAF16)</f>
        <v>738070390.11000001</v>
      </c>
      <c r="AAG17" s="323">
        <f t="shared" si="25"/>
        <v>100836621.84999998</v>
      </c>
      <c r="AAH17" s="323">
        <f t="shared" si="25"/>
        <v>99935613.040000007</v>
      </c>
      <c r="AAI17" s="323">
        <f t="shared" si="25"/>
        <v>99853232.599999979</v>
      </c>
      <c r="AAJ17" s="323">
        <f t="shared" si="25"/>
        <v>102936774.85999998</v>
      </c>
      <c r="AAK17" s="323">
        <f t="shared" si="25"/>
        <v>130891131.99999999</v>
      </c>
      <c r="AAL17" s="323">
        <f t="shared" si="25"/>
        <v>83063317.109999999</v>
      </c>
      <c r="AAM17" s="323">
        <f t="shared" si="25"/>
        <v>4318713548.9400015</v>
      </c>
      <c r="AAN17" s="323">
        <f t="shared" si="25"/>
        <v>130353849.31999999</v>
      </c>
      <c r="AAO17" s="323">
        <f t="shared" si="25"/>
        <v>76241496.920000017</v>
      </c>
      <c r="AAP17" s="323">
        <f t="shared" si="25"/>
        <v>204582434.72</v>
      </c>
      <c r="AAQ17" s="323">
        <f t="shared" si="25"/>
        <v>161416335.34</v>
      </c>
      <c r="AAR17" s="323">
        <f t="shared" si="25"/>
        <v>104941789.05999999</v>
      </c>
      <c r="AAS17" s="323">
        <f t="shared" si="25"/>
        <v>130120521.70000002</v>
      </c>
      <c r="AAT17" s="323">
        <f t="shared" si="25"/>
        <v>158261774.17000002</v>
      </c>
      <c r="AAU17" s="323">
        <f t="shared" si="25"/>
        <v>280922927.41000003</v>
      </c>
      <c r="AAV17" s="323">
        <f t="shared" si="25"/>
        <v>85471377.029999986</v>
      </c>
      <c r="AAW17" s="323">
        <f t="shared" si="25"/>
        <v>141464774.66</v>
      </c>
      <c r="AAX17" s="323">
        <f t="shared" si="25"/>
        <v>598767534.11000013</v>
      </c>
      <c r="AAY17" s="323">
        <f t="shared" si="25"/>
        <v>255765043.59999996</v>
      </c>
      <c r="AAZ17" s="323">
        <f t="shared" si="25"/>
        <v>67623062.819999993</v>
      </c>
      <c r="ABA17" s="323">
        <f t="shared" si="25"/>
        <v>98423158.090000033</v>
      </c>
      <c r="ABB17" s="323">
        <f t="shared" si="25"/>
        <v>104655226.72</v>
      </c>
      <c r="ABC17" s="323">
        <f t="shared" si="25"/>
        <v>63382968.030000001</v>
      </c>
      <c r="ABD17" s="323">
        <f t="shared" si="25"/>
        <v>100971295.76999998</v>
      </c>
      <c r="ABE17" s="323">
        <f t="shared" si="25"/>
        <v>64037607.93999999</v>
      </c>
      <c r="ABF17" s="323">
        <f t="shared" si="25"/>
        <v>617636240.79999995</v>
      </c>
      <c r="ABG17" s="323">
        <f t="shared" si="25"/>
        <v>440938097.28999996</v>
      </c>
      <c r="ABH17" s="323">
        <f t="shared" si="25"/>
        <v>59129915.300000004</v>
      </c>
      <c r="ABI17" s="323">
        <f t="shared" si="25"/>
        <v>58447783.850000001</v>
      </c>
      <c r="ABJ17" s="323">
        <f t="shared" si="25"/>
        <v>57089656.179999992</v>
      </c>
      <c r="ABK17" s="323">
        <f t="shared" si="25"/>
        <v>56815121.539999984</v>
      </c>
      <c r="ABL17" s="323">
        <f t="shared" si="25"/>
        <v>60646924.370000005</v>
      </c>
      <c r="ABM17" s="323">
        <f t="shared" si="25"/>
        <v>846005350.41000021</v>
      </c>
      <c r="ABN17" s="323">
        <f t="shared" si="25"/>
        <v>139603511.81</v>
      </c>
      <c r="ABO17" s="323">
        <f t="shared" si="25"/>
        <v>70687957.909999996</v>
      </c>
      <c r="ABP17" s="323">
        <f t="shared" si="25"/>
        <v>165926750.67000002</v>
      </c>
      <c r="ABQ17" s="323">
        <f t="shared" si="25"/>
        <v>154280496.11000004</v>
      </c>
      <c r="ABR17" s="323">
        <f t="shared" si="25"/>
        <v>104209844.00000001</v>
      </c>
      <c r="ABS17" s="323">
        <f t="shared" si="25"/>
        <v>79698808.320000008</v>
      </c>
      <c r="ABT17" s="323">
        <f t="shared" si="25"/>
        <v>131169329.68000001</v>
      </c>
      <c r="ABU17" s="323">
        <f t="shared" si="25"/>
        <v>32504509.790000003</v>
      </c>
      <c r="ABV17" s="323">
        <f t="shared" si="25"/>
        <v>1185368728.54</v>
      </c>
      <c r="ABW17" s="323">
        <f t="shared" si="25"/>
        <v>72467180.040000007</v>
      </c>
      <c r="ABX17" s="323">
        <f t="shared" si="25"/>
        <v>165025446.00999999</v>
      </c>
      <c r="ABY17" s="323">
        <f t="shared" si="25"/>
        <v>90537473.160000026</v>
      </c>
      <c r="ABZ17" s="323">
        <f t="shared" si="25"/>
        <v>78121371.590000004</v>
      </c>
      <c r="ACA17" s="323">
        <f t="shared" si="25"/>
        <v>268182807.72000003</v>
      </c>
      <c r="ACB17" s="323">
        <f t="shared" si="25"/>
        <v>55558718.600000001</v>
      </c>
      <c r="ACC17" s="323">
        <f t="shared" si="25"/>
        <v>99172599.079999983</v>
      </c>
      <c r="ACD17" s="323">
        <f t="shared" si="25"/>
        <v>66880936.480000019</v>
      </c>
      <c r="ACE17" s="323">
        <f t="shared" si="25"/>
        <v>138997306.82999998</v>
      </c>
      <c r="ACF17" s="323">
        <f t="shared" si="25"/>
        <v>60095260.629999995</v>
      </c>
      <c r="ACG17" s="323">
        <f t="shared" si="25"/>
        <v>2438740023.8900003</v>
      </c>
      <c r="ACH17" s="323">
        <f t="shared" si="25"/>
        <v>78915405.559999987</v>
      </c>
      <c r="ACI17" s="323">
        <f t="shared" si="25"/>
        <v>112095735.3</v>
      </c>
      <c r="ACJ17" s="323">
        <f t="shared" si="25"/>
        <v>188360428.67999998</v>
      </c>
      <c r="ACK17" s="323">
        <f t="shared" si="25"/>
        <v>73760410.870000005</v>
      </c>
      <c r="ACL17" s="323">
        <f t="shared" si="25"/>
        <v>112923355.96000001</v>
      </c>
      <c r="ACM17" s="323">
        <f t="shared" si="25"/>
        <v>130092689.54000001</v>
      </c>
      <c r="ACN17" s="323">
        <f t="shared" si="25"/>
        <v>449568463.53000003</v>
      </c>
      <c r="ACO17" s="323">
        <f t="shared" si="25"/>
        <v>608766251.46000004</v>
      </c>
      <c r="ACP17" s="323">
        <f t="shared" si="25"/>
        <v>97510224.969999999</v>
      </c>
      <c r="ACQ17" s="323">
        <f t="shared" si="25"/>
        <v>137236067.95999998</v>
      </c>
      <c r="ACR17" s="323">
        <f t="shared" ref="ACR17:AFC17" si="26">SUM(ACR5:ACR16)</f>
        <v>156307156.34</v>
      </c>
      <c r="ACS17" s="323">
        <f t="shared" si="26"/>
        <v>138214565.48999998</v>
      </c>
      <c r="ACT17" s="323">
        <f t="shared" si="26"/>
        <v>472245974.99000007</v>
      </c>
      <c r="ACU17" s="323">
        <f t="shared" si="26"/>
        <v>99848050.790000007</v>
      </c>
      <c r="ACV17" s="323">
        <f t="shared" si="26"/>
        <v>121509408.59</v>
      </c>
      <c r="ACW17" s="323">
        <f t="shared" si="26"/>
        <v>88553190.940000013</v>
      </c>
      <c r="ACX17" s="323">
        <f t="shared" si="26"/>
        <v>60361747.010000005</v>
      </c>
      <c r="ACY17" s="323">
        <f t="shared" si="26"/>
        <v>64858498.57</v>
      </c>
      <c r="ACZ17" s="323">
        <f t="shared" si="26"/>
        <v>43409497.249999985</v>
      </c>
      <c r="ADA17" s="323">
        <f t="shared" si="26"/>
        <v>43639113.480000004</v>
      </c>
      <c r="ADB17" s="323">
        <f t="shared" si="26"/>
        <v>39136767.86999999</v>
      </c>
      <c r="ADC17" s="323">
        <f t="shared" si="26"/>
        <v>56027796.32</v>
      </c>
      <c r="ADD17" s="323">
        <f t="shared" si="26"/>
        <v>489649235.43000001</v>
      </c>
      <c r="ADE17" s="323">
        <f t="shared" si="26"/>
        <v>448264471.73000008</v>
      </c>
      <c r="ADF17" s="323">
        <f t="shared" si="26"/>
        <v>64248873.299999997</v>
      </c>
      <c r="ADG17" s="323">
        <f t="shared" si="26"/>
        <v>68991060.790000007</v>
      </c>
      <c r="ADH17" s="323">
        <f t="shared" si="26"/>
        <v>96095479.440000013</v>
      </c>
      <c r="ADI17" s="323">
        <f t="shared" si="26"/>
        <v>62504740.210000008</v>
      </c>
      <c r="ADJ17" s="323">
        <f t="shared" si="26"/>
        <v>88877445.710000008</v>
      </c>
      <c r="ADK17" s="323">
        <f t="shared" si="26"/>
        <v>72062671.719999999</v>
      </c>
      <c r="ADL17" s="323">
        <f t="shared" si="26"/>
        <v>92463423.199999988</v>
      </c>
      <c r="ADM17" s="323">
        <f t="shared" si="26"/>
        <v>2121300284</v>
      </c>
      <c r="ADN17" s="323">
        <f t="shared" si="26"/>
        <v>236293573.73000002</v>
      </c>
      <c r="ADO17" s="323">
        <f t="shared" si="26"/>
        <v>180780113.45999998</v>
      </c>
      <c r="ADP17" s="323">
        <f t="shared" si="26"/>
        <v>663691901.94000006</v>
      </c>
      <c r="ADQ17" s="323">
        <f t="shared" si="26"/>
        <v>52764246.140000001</v>
      </c>
      <c r="ADR17" s="323">
        <f t="shared" si="26"/>
        <v>72562412.590000018</v>
      </c>
      <c r="ADS17" s="323">
        <f t="shared" si="26"/>
        <v>106117707.36000001</v>
      </c>
      <c r="ADT17" s="323">
        <f t="shared" si="26"/>
        <v>50982417.349999994</v>
      </c>
      <c r="ADU17" s="323">
        <f t="shared" si="26"/>
        <v>2597660539.7800002</v>
      </c>
      <c r="ADV17" s="323">
        <f t="shared" si="26"/>
        <v>444089150.76999998</v>
      </c>
      <c r="ADW17" s="323">
        <f t="shared" si="26"/>
        <v>285397469.54999995</v>
      </c>
      <c r="ADX17" s="323">
        <f t="shared" si="26"/>
        <v>88988879.219999984</v>
      </c>
      <c r="ADY17" s="323">
        <f t="shared" si="26"/>
        <v>95788949.540000007</v>
      </c>
      <c r="ADZ17" s="323">
        <f t="shared" si="26"/>
        <v>160697790.44000003</v>
      </c>
      <c r="AEA17" s="323">
        <f t="shared" si="26"/>
        <v>119080187.03000002</v>
      </c>
      <c r="AEB17" s="323">
        <f t="shared" si="26"/>
        <v>123506450.11000001</v>
      </c>
      <c r="AEC17" s="323">
        <f t="shared" si="26"/>
        <v>80846787.739999995</v>
      </c>
      <c r="AED17" s="323">
        <f t="shared" si="26"/>
        <v>74045089.420000002</v>
      </c>
      <c r="AEE17" s="323">
        <f t="shared" si="26"/>
        <v>92949057.039999992</v>
      </c>
      <c r="AEF17" s="323">
        <f t="shared" si="26"/>
        <v>159038981.42000002</v>
      </c>
      <c r="AEG17" s="323">
        <f t="shared" si="26"/>
        <v>75006301.609999985</v>
      </c>
      <c r="AEH17" s="323">
        <f t="shared" si="26"/>
        <v>98629969.769999996</v>
      </c>
      <c r="AEI17" s="323">
        <f t="shared" si="26"/>
        <v>140050374.13999999</v>
      </c>
      <c r="AEJ17" s="323">
        <f t="shared" si="26"/>
        <v>129209273.31999999</v>
      </c>
      <c r="AEK17" s="323">
        <f t="shared" si="26"/>
        <v>84104844.079999998</v>
      </c>
      <c r="AEL17" s="323">
        <f t="shared" si="26"/>
        <v>187818912.22999996</v>
      </c>
      <c r="AEM17" s="323">
        <f t="shared" si="26"/>
        <v>61208787.839999996</v>
      </c>
      <c r="AEN17" s="323">
        <f t="shared" si="26"/>
        <v>245224199.56999999</v>
      </c>
      <c r="AEO17" s="323">
        <f t="shared" si="26"/>
        <v>1812210944.4999998</v>
      </c>
      <c r="AEP17" s="323">
        <f t="shared" si="26"/>
        <v>205297701.15000001</v>
      </c>
      <c r="AEQ17" s="323">
        <f t="shared" si="26"/>
        <v>168676408.83999997</v>
      </c>
      <c r="AER17" s="323">
        <f t="shared" si="26"/>
        <v>134154508.98999998</v>
      </c>
      <c r="AES17" s="323">
        <f t="shared" si="26"/>
        <v>107880230.71999998</v>
      </c>
      <c r="AET17" s="323">
        <f t="shared" si="26"/>
        <v>287209047.74999994</v>
      </c>
      <c r="AEU17" s="323">
        <f t="shared" si="26"/>
        <v>106503367.18999998</v>
      </c>
      <c r="AEV17" s="323">
        <f t="shared" si="26"/>
        <v>135798371.09999999</v>
      </c>
      <c r="AEW17" s="323">
        <f t="shared" si="26"/>
        <v>98719707.440000013</v>
      </c>
      <c r="AEX17" s="323">
        <f t="shared" si="26"/>
        <v>55026767.049999997</v>
      </c>
      <c r="AEY17" s="323">
        <f t="shared" si="26"/>
        <v>968031812.92999995</v>
      </c>
      <c r="AEZ17" s="323">
        <f t="shared" si="26"/>
        <v>558059828.26999986</v>
      </c>
      <c r="AFA17" s="323">
        <f t="shared" si="26"/>
        <v>198313913.43000001</v>
      </c>
      <c r="AFB17" s="323">
        <f t="shared" si="26"/>
        <v>159224444.64000002</v>
      </c>
      <c r="AFC17" s="323">
        <f t="shared" si="26"/>
        <v>241881003.71000004</v>
      </c>
      <c r="AFD17" s="323">
        <f t="shared" ref="AFD17:AHN17" si="27">SUM(AFD5:AFD16)</f>
        <v>198108442.96000001</v>
      </c>
      <c r="AFE17" s="323">
        <f t="shared" si="27"/>
        <v>115096694.19999997</v>
      </c>
      <c r="AFF17" s="323">
        <f t="shared" si="27"/>
        <v>159081549.95000002</v>
      </c>
      <c r="AFG17" s="323">
        <f t="shared" si="27"/>
        <v>91794217.890000001</v>
      </c>
      <c r="AFH17" s="323">
        <f t="shared" si="27"/>
        <v>142875117.34000003</v>
      </c>
      <c r="AFI17" s="323">
        <f t="shared" si="27"/>
        <v>119990869.47999994</v>
      </c>
      <c r="AFJ17" s="323">
        <f t="shared" si="27"/>
        <v>118702577.63999999</v>
      </c>
      <c r="AFK17" s="323">
        <f t="shared" si="27"/>
        <v>143015377.16999999</v>
      </c>
      <c r="AFL17" s="323">
        <f t="shared" si="27"/>
        <v>1077791182.1600003</v>
      </c>
      <c r="AFM17" s="323">
        <f t="shared" si="27"/>
        <v>223720359.76999995</v>
      </c>
      <c r="AFN17" s="323">
        <f t="shared" si="27"/>
        <v>160025910.58999994</v>
      </c>
      <c r="AFO17" s="323">
        <f t="shared" si="27"/>
        <v>144528945.28999996</v>
      </c>
      <c r="AFP17" s="323">
        <f t="shared" si="27"/>
        <v>139833557.85999998</v>
      </c>
      <c r="AFQ17" s="323">
        <f t="shared" si="27"/>
        <v>100211126.22</v>
      </c>
      <c r="AFR17" s="323">
        <f t="shared" si="27"/>
        <v>82147287.929999992</v>
      </c>
      <c r="AFS17" s="323">
        <f t="shared" si="27"/>
        <v>207542615.99000001</v>
      </c>
      <c r="AFT17" s="323">
        <f t="shared" si="27"/>
        <v>205606310.31999996</v>
      </c>
      <c r="AFU17" s="323">
        <f t="shared" si="27"/>
        <v>83615348.359999999</v>
      </c>
      <c r="AFV17" s="323">
        <f t="shared" si="27"/>
        <v>210446326.78999999</v>
      </c>
      <c r="AFW17" s="323">
        <f t="shared" si="27"/>
        <v>93949021.279999986</v>
      </c>
      <c r="AFX17" s="323">
        <f t="shared" si="27"/>
        <v>1089954451.5499997</v>
      </c>
      <c r="AFY17" s="323">
        <f t="shared" si="27"/>
        <v>89249546.50999999</v>
      </c>
      <c r="AFZ17" s="323">
        <f t="shared" si="27"/>
        <v>102792106.00000001</v>
      </c>
      <c r="AGA17" s="323">
        <f t="shared" si="27"/>
        <v>93609294.219999969</v>
      </c>
      <c r="AGB17" s="323">
        <f t="shared" si="27"/>
        <v>235910220.90000001</v>
      </c>
      <c r="AGC17" s="323">
        <f t="shared" si="27"/>
        <v>106344912.20999999</v>
      </c>
      <c r="AGD17" s="323">
        <f t="shared" si="27"/>
        <v>72454710.75</v>
      </c>
      <c r="AGE17" s="323">
        <f t="shared" si="27"/>
        <v>90308151.810000002</v>
      </c>
      <c r="AGF17" s="323">
        <f t="shared" si="27"/>
        <v>72834700.820000008</v>
      </c>
      <c r="AGG17" s="323">
        <f t="shared" si="27"/>
        <v>109835122.19999999</v>
      </c>
      <c r="AGH17" s="323">
        <f t="shared" si="27"/>
        <v>60420112.870000012</v>
      </c>
      <c r="AGI17" s="323">
        <f t="shared" si="27"/>
        <v>1750355003.0799999</v>
      </c>
      <c r="AGJ17" s="323">
        <f t="shared" si="27"/>
        <v>334311845.25</v>
      </c>
      <c r="AGK17" s="323">
        <f t="shared" si="27"/>
        <v>153012047.44999999</v>
      </c>
      <c r="AGL17" s="323">
        <f t="shared" si="27"/>
        <v>89198406.149999991</v>
      </c>
      <c r="AGM17" s="323">
        <f t="shared" si="27"/>
        <v>221728024.38</v>
      </c>
      <c r="AGN17" s="323">
        <f t="shared" si="27"/>
        <v>210377713.5</v>
      </c>
      <c r="AGO17" s="323">
        <f t="shared" si="27"/>
        <v>81721190.180000007</v>
      </c>
      <c r="AGP17" s="323">
        <f t="shared" si="27"/>
        <v>94218735.060000017</v>
      </c>
      <c r="AGQ17" s="323">
        <f t="shared" si="27"/>
        <v>2593154383.9400001</v>
      </c>
      <c r="AGR17" s="323">
        <f t="shared" si="27"/>
        <v>1447126415.3000002</v>
      </c>
      <c r="AGS17" s="323">
        <f t="shared" si="27"/>
        <v>127044132.93999998</v>
      </c>
      <c r="AGT17" s="323">
        <f t="shared" si="27"/>
        <v>247727934.70999995</v>
      </c>
      <c r="AGU17" s="323">
        <f t="shared" si="27"/>
        <v>324742271.65999997</v>
      </c>
      <c r="AGV17" s="323">
        <f t="shared" si="27"/>
        <v>202323117.87</v>
      </c>
      <c r="AGW17" s="323">
        <f t="shared" si="27"/>
        <v>167331412.93000004</v>
      </c>
      <c r="AGX17" s="323">
        <f t="shared" si="27"/>
        <v>171457017.41</v>
      </c>
      <c r="AGY17" s="323">
        <f t="shared" si="27"/>
        <v>65690585.719999991</v>
      </c>
      <c r="AGZ17" s="323">
        <f t="shared" si="27"/>
        <v>227700284.42000002</v>
      </c>
      <c r="AHA17" s="323">
        <f t="shared" si="27"/>
        <v>178353530.41999999</v>
      </c>
      <c r="AHB17" s="323">
        <f t="shared" si="27"/>
        <v>90979735.900000006</v>
      </c>
      <c r="AHC17" s="323">
        <f t="shared" si="27"/>
        <v>88239719.060000002</v>
      </c>
      <c r="AHD17" s="323">
        <f t="shared" si="27"/>
        <v>94145055.899999991</v>
      </c>
      <c r="AHE17" s="323">
        <f t="shared" si="27"/>
        <v>91702841.949999988</v>
      </c>
      <c r="AHF17" s="323">
        <f t="shared" si="27"/>
        <v>117211358.22000001</v>
      </c>
      <c r="AHG17" s="323">
        <f t="shared" si="27"/>
        <v>84526507.170000002</v>
      </c>
      <c r="AHH17" s="323">
        <f t="shared" si="27"/>
        <v>566396532.74000001</v>
      </c>
      <c r="AHI17" s="323">
        <f t="shared" si="27"/>
        <v>99482017.24000001</v>
      </c>
      <c r="AHJ17" s="323">
        <f t="shared" si="27"/>
        <v>118045742.19</v>
      </c>
      <c r="AHK17" s="323">
        <f t="shared" si="27"/>
        <v>95216161.770000011</v>
      </c>
      <c r="AHL17" s="323">
        <f t="shared" si="27"/>
        <v>197110277.60999998</v>
      </c>
      <c r="AHM17" s="323">
        <f t="shared" si="27"/>
        <v>92213743.210000008</v>
      </c>
      <c r="AHN17" s="323">
        <f t="shared" si="27"/>
        <v>53232112.969999999</v>
      </c>
    </row>
    <row r="18" spans="1:898" ht="21" x14ac:dyDescent="0.4">
      <c r="A18" s="121" t="s">
        <v>19</v>
      </c>
      <c r="B18" s="6" t="s">
        <v>20</v>
      </c>
      <c r="C18" s="105">
        <v>578196594.12</v>
      </c>
      <c r="D18" s="105">
        <v>25865313.199999999</v>
      </c>
      <c r="E18" s="105">
        <v>37507294.350000001</v>
      </c>
      <c r="F18" s="105">
        <v>5733743.1500000004</v>
      </c>
      <c r="G18" s="105">
        <v>54245122.729999997</v>
      </c>
      <c r="H18" s="105">
        <v>12104521.220000001</v>
      </c>
      <c r="I18" s="105">
        <v>38674873.200000003</v>
      </c>
      <c r="J18" s="105">
        <v>10894453.74</v>
      </c>
      <c r="K18" s="105">
        <v>19841626.460000001</v>
      </c>
      <c r="L18" s="105">
        <v>17538624.949999999</v>
      </c>
      <c r="M18" s="105">
        <v>6872863.5300000003</v>
      </c>
      <c r="N18" s="105">
        <v>8619978.6799999997</v>
      </c>
      <c r="O18" s="105">
        <v>7799798.8399999999</v>
      </c>
      <c r="P18" s="105">
        <v>4207159.9400000004</v>
      </c>
      <c r="Q18" s="105">
        <v>5697559.2599999998</v>
      </c>
      <c r="R18" s="105">
        <v>18378009.800000001</v>
      </c>
      <c r="S18" s="105">
        <v>17533645.579999998</v>
      </c>
      <c r="T18" s="105">
        <v>2611335.87</v>
      </c>
      <c r="U18" s="105">
        <v>351721244.13</v>
      </c>
      <c r="V18" s="105">
        <v>57109451.049999997</v>
      </c>
      <c r="W18" s="105">
        <v>7742562.3799999999</v>
      </c>
      <c r="X18" s="105">
        <v>16621432.810000001</v>
      </c>
      <c r="Y18" s="105">
        <v>12237374.810000001</v>
      </c>
      <c r="Z18" s="105">
        <v>17455171.600000001</v>
      </c>
      <c r="AA18" s="105">
        <v>3556343.77</v>
      </c>
      <c r="AB18" s="105">
        <v>75187868.260000005</v>
      </c>
      <c r="AC18" s="105">
        <v>21889374.100000001</v>
      </c>
      <c r="AD18" s="105">
        <v>14061179.34</v>
      </c>
      <c r="AE18" s="105">
        <v>55292192.350000001</v>
      </c>
      <c r="AF18" s="105">
        <v>13971278.99</v>
      </c>
      <c r="AG18" s="105">
        <v>40307197.899999999</v>
      </c>
      <c r="AH18" s="105">
        <v>24077136.199999999</v>
      </c>
      <c r="AI18" s="105">
        <v>9290261.0700000003</v>
      </c>
      <c r="AJ18" s="105">
        <v>5515739.8099999996</v>
      </c>
      <c r="AK18" s="105">
        <v>6859881.0499999998</v>
      </c>
      <c r="AL18" s="105">
        <v>11756292.960000001</v>
      </c>
      <c r="AM18" s="105">
        <v>5622687.5300000003</v>
      </c>
      <c r="AN18" s="105">
        <v>10599944.710000001</v>
      </c>
      <c r="AO18" s="105">
        <v>8229021.3499999996</v>
      </c>
      <c r="AP18" s="105">
        <v>6404389.5899999999</v>
      </c>
      <c r="AQ18" s="105">
        <v>6073564.46</v>
      </c>
      <c r="AR18" s="105">
        <v>2024070.23</v>
      </c>
      <c r="AS18" s="105">
        <v>175402637.09</v>
      </c>
      <c r="AT18" s="105">
        <v>3000489.82</v>
      </c>
      <c r="AU18" s="105">
        <v>2736199.44</v>
      </c>
      <c r="AV18" s="105">
        <v>8284058.9299999997</v>
      </c>
      <c r="AW18" s="105">
        <v>12844648.030000001</v>
      </c>
      <c r="AX18" s="105">
        <v>11759796.619999999</v>
      </c>
      <c r="AY18" s="105">
        <v>4370717.6399999997</v>
      </c>
      <c r="AZ18" s="105">
        <v>6856779.1699999999</v>
      </c>
      <c r="BA18" s="105">
        <v>3704912.18</v>
      </c>
      <c r="BB18" s="105">
        <v>2972352.44</v>
      </c>
      <c r="BC18" s="105">
        <v>2810294.18</v>
      </c>
      <c r="BD18" s="105">
        <v>2302643.9500000002</v>
      </c>
      <c r="BE18" s="105">
        <v>36926401.869999997</v>
      </c>
      <c r="BF18" s="105">
        <v>1913612.4</v>
      </c>
      <c r="BG18" s="105">
        <v>3418395.95</v>
      </c>
      <c r="BH18" s="105">
        <v>156484308.05000001</v>
      </c>
      <c r="BI18" s="105">
        <v>91655932.300000012</v>
      </c>
      <c r="BJ18" s="105">
        <v>12309399.41</v>
      </c>
      <c r="BK18" s="105">
        <v>5621215.0300000003</v>
      </c>
      <c r="BL18" s="105">
        <v>18828762.030000001</v>
      </c>
      <c r="BM18" s="105">
        <v>12865126.07</v>
      </c>
      <c r="BN18" s="105">
        <v>7686714.4199999999</v>
      </c>
      <c r="BO18" s="105">
        <v>372645.01</v>
      </c>
      <c r="BP18" s="105">
        <v>593282.12</v>
      </c>
      <c r="BQ18" s="105">
        <v>213346409.16999999</v>
      </c>
      <c r="BR18" s="105">
        <v>11028931.18</v>
      </c>
      <c r="BS18" s="105">
        <v>12451348.170000002</v>
      </c>
      <c r="BT18" s="105">
        <v>13036942.279999999</v>
      </c>
      <c r="BU18" s="105">
        <v>8315535.3600000003</v>
      </c>
      <c r="BV18" s="105">
        <v>10660007.459999999</v>
      </c>
      <c r="BW18" s="105">
        <v>5929315.7800000003</v>
      </c>
      <c r="BX18" s="105">
        <v>9533095.2799999993</v>
      </c>
      <c r="BY18" s="105">
        <v>55187515.82</v>
      </c>
      <c r="BZ18" s="105">
        <v>5639995.1900000004</v>
      </c>
      <c r="CA18" s="105">
        <v>10902299.949999999</v>
      </c>
      <c r="CB18" s="105">
        <v>19126593.969999999</v>
      </c>
      <c r="CC18" s="105">
        <v>7470192.1500000004</v>
      </c>
      <c r="CD18" s="105">
        <v>4070809.2</v>
      </c>
      <c r="CE18" s="105">
        <v>4560163.57</v>
      </c>
      <c r="CF18" s="105">
        <v>476896022.56999999</v>
      </c>
      <c r="CG18" s="105">
        <v>10785840.699999999</v>
      </c>
      <c r="CH18" s="105">
        <v>25019887.91</v>
      </c>
      <c r="CI18" s="105">
        <v>8432798.2699999996</v>
      </c>
      <c r="CJ18" s="105">
        <v>11738423.49</v>
      </c>
      <c r="CK18" s="105">
        <v>11093629.73</v>
      </c>
      <c r="CL18" s="105">
        <v>11583328.119999999</v>
      </c>
      <c r="CM18" s="105">
        <v>19339590.489999998</v>
      </c>
      <c r="CN18" s="105">
        <v>4432455.17</v>
      </c>
      <c r="CO18" s="105">
        <v>9674837.1400000006</v>
      </c>
      <c r="CP18" s="105">
        <v>7720007.79</v>
      </c>
      <c r="CQ18" s="105">
        <v>10211426.550000001</v>
      </c>
      <c r="CR18" s="105">
        <v>7468413.9900000002</v>
      </c>
      <c r="CS18" s="105">
        <v>177232311.53</v>
      </c>
      <c r="CT18" s="105">
        <v>7985194.3200000003</v>
      </c>
      <c r="CU18" s="105">
        <v>8693018.8100000005</v>
      </c>
      <c r="CV18" s="105">
        <v>17230823</v>
      </c>
      <c r="CW18" s="105">
        <v>5291238.8</v>
      </c>
      <c r="CX18" s="105">
        <v>18290558.43</v>
      </c>
      <c r="CY18" s="105">
        <v>5264032.03</v>
      </c>
      <c r="CZ18" s="105">
        <v>3283273.58</v>
      </c>
      <c r="DA18" s="105">
        <v>110412484.14</v>
      </c>
      <c r="DB18" s="105">
        <v>156325350.06</v>
      </c>
      <c r="DC18" s="105">
        <v>10713108.539999999</v>
      </c>
      <c r="DD18" s="105">
        <v>10968950.640000001</v>
      </c>
      <c r="DE18" s="105">
        <v>21713228.600000001</v>
      </c>
      <c r="DF18" s="105">
        <v>15882431.42</v>
      </c>
      <c r="DG18" s="105">
        <v>14989451.33</v>
      </c>
      <c r="DH18" s="105">
        <v>21705117.780000001</v>
      </c>
      <c r="DI18" s="105">
        <v>5635803.6699999999</v>
      </c>
      <c r="DJ18" s="105">
        <v>685044126.92999995</v>
      </c>
      <c r="DK18" s="105">
        <v>11552851.83</v>
      </c>
      <c r="DL18" s="105">
        <v>22991697.010000002</v>
      </c>
      <c r="DM18" s="105">
        <v>34147255.939999998</v>
      </c>
      <c r="DN18" s="105">
        <v>18847994.739999998</v>
      </c>
      <c r="DO18" s="105">
        <v>11466276.66</v>
      </c>
      <c r="DP18" s="105">
        <v>28432621.870000001</v>
      </c>
      <c r="DQ18" s="105">
        <v>11841572.390000001</v>
      </c>
      <c r="DR18" s="105">
        <v>26623400.010000002</v>
      </c>
      <c r="DS18" s="105">
        <v>253033201.66999999</v>
      </c>
      <c r="DT18" s="105">
        <v>15132391.41</v>
      </c>
      <c r="DU18" s="105">
        <v>59045239.079999998</v>
      </c>
      <c r="DV18" s="105">
        <v>49287113.780000001</v>
      </c>
      <c r="DW18" s="105">
        <v>13044504.619999999</v>
      </c>
      <c r="DX18" s="105">
        <v>23261168.16</v>
      </c>
      <c r="DY18" s="105">
        <v>18778755.239999998</v>
      </c>
      <c r="DZ18" s="105">
        <v>4018538.98</v>
      </c>
      <c r="EA18" s="105">
        <v>9960208.4100000001</v>
      </c>
      <c r="EB18" s="105">
        <v>8077146.1399999997</v>
      </c>
      <c r="EC18" s="105">
        <v>21785953.34</v>
      </c>
      <c r="ED18" s="105">
        <v>85448646.629999995</v>
      </c>
      <c r="EE18" s="105">
        <v>75049989.230000004</v>
      </c>
      <c r="EF18" s="105">
        <v>7881379.9400000004</v>
      </c>
      <c r="EG18" s="105">
        <v>12658506.92</v>
      </c>
      <c r="EH18" s="105">
        <v>15005049.65</v>
      </c>
      <c r="EI18" s="105">
        <v>28845333.629999999</v>
      </c>
      <c r="EJ18" s="105">
        <v>29158543.050000001</v>
      </c>
      <c r="EK18" s="105">
        <v>9154903.5199999996</v>
      </c>
      <c r="EL18" s="105">
        <v>13735417.18</v>
      </c>
      <c r="EM18" s="105">
        <v>352551751.91000003</v>
      </c>
      <c r="EN18" s="105">
        <v>7499234.7599999998</v>
      </c>
      <c r="EO18" s="105">
        <v>9214889.5299999993</v>
      </c>
      <c r="EP18" s="105">
        <v>9830533.0399999991</v>
      </c>
      <c r="EQ18" s="105">
        <v>2888709.54</v>
      </c>
      <c r="ER18" s="105">
        <v>3085136.16</v>
      </c>
      <c r="ES18" s="105">
        <v>17726558.190000001</v>
      </c>
      <c r="ET18" s="105">
        <v>12309413.050000001</v>
      </c>
      <c r="EU18" s="105">
        <v>7417314.04</v>
      </c>
      <c r="EV18" s="105">
        <v>155350438.38</v>
      </c>
      <c r="EW18" s="105">
        <v>4281979.09</v>
      </c>
      <c r="EX18" s="105">
        <v>9287257.3399999999</v>
      </c>
      <c r="EY18" s="105">
        <v>16341483.1</v>
      </c>
      <c r="EZ18" s="105">
        <v>27194857.550000001</v>
      </c>
      <c r="FA18" s="105">
        <v>24645808.690000001</v>
      </c>
      <c r="FB18" s="105">
        <v>10916831.029999999</v>
      </c>
      <c r="FC18" s="105">
        <v>8910895.9800000004</v>
      </c>
      <c r="FD18" s="105">
        <v>6762955.2400000002</v>
      </c>
      <c r="FE18" s="105">
        <v>5774242.3099999996</v>
      </c>
      <c r="FF18" s="105">
        <v>5560353.8200000003</v>
      </c>
      <c r="FG18" s="105">
        <v>3442675.11</v>
      </c>
      <c r="FH18" s="105">
        <v>100331922.69</v>
      </c>
      <c r="FI18" s="105">
        <v>5986479.7599999998</v>
      </c>
      <c r="FJ18" s="105">
        <v>5623810.0300000003</v>
      </c>
      <c r="FK18" s="105">
        <v>5432355.5099999998</v>
      </c>
      <c r="FL18" s="105">
        <v>10777013.869999999</v>
      </c>
      <c r="FM18" s="105">
        <v>9340138.3399999999</v>
      </c>
      <c r="FN18" s="105">
        <v>3584550.56</v>
      </c>
      <c r="FO18" s="105">
        <v>2112337.2799999998</v>
      </c>
      <c r="FP18" s="105">
        <v>406453170.23000002</v>
      </c>
      <c r="FQ18" s="105">
        <v>7394824.8899999997</v>
      </c>
      <c r="FR18" s="105">
        <v>23039810.329999998</v>
      </c>
      <c r="FS18" s="105">
        <v>18269593.43</v>
      </c>
      <c r="FT18" s="105">
        <v>20431753.030000001</v>
      </c>
      <c r="FU18" s="105">
        <v>8669058.4700000007</v>
      </c>
      <c r="FV18" s="105">
        <v>26883650.010000002</v>
      </c>
      <c r="FW18" s="105">
        <v>17200333.239999998</v>
      </c>
      <c r="FX18" s="105">
        <v>10895667.35</v>
      </c>
      <c r="FY18" s="105">
        <v>15955698.83</v>
      </c>
      <c r="FZ18" s="105">
        <v>26111214.649999999</v>
      </c>
      <c r="GA18" s="105">
        <v>8565909.9900000002</v>
      </c>
      <c r="GB18" s="105">
        <v>9834988.7100000009</v>
      </c>
      <c r="GC18" s="105">
        <v>3010732.75</v>
      </c>
      <c r="GD18" s="105">
        <v>161292676.5</v>
      </c>
      <c r="GE18" s="105">
        <v>6236328.7300000004</v>
      </c>
      <c r="GF18" s="105">
        <v>5563796.1900000004</v>
      </c>
      <c r="GG18" s="105">
        <v>28299854.23</v>
      </c>
      <c r="GH18" s="105">
        <v>8586374.6500000004</v>
      </c>
      <c r="GI18" s="105">
        <v>7961633.4299999997</v>
      </c>
      <c r="GJ18" s="105">
        <v>8020819.0199999996</v>
      </c>
      <c r="GK18" s="105">
        <v>31010713.420000002</v>
      </c>
      <c r="GL18" s="105">
        <v>4612214.28</v>
      </c>
      <c r="GM18" s="105">
        <v>4595397.4000000004</v>
      </c>
      <c r="GN18" s="105">
        <v>2225674.12</v>
      </c>
      <c r="GO18" s="105">
        <v>2694659.47</v>
      </c>
      <c r="GP18" s="105">
        <v>72885098.730000004</v>
      </c>
      <c r="GQ18" s="105">
        <v>12943978</v>
      </c>
      <c r="GR18" s="105">
        <v>5165400.2300000004</v>
      </c>
      <c r="GS18" s="105">
        <v>18569996.719999999</v>
      </c>
      <c r="GT18" s="105">
        <v>2198736.27</v>
      </c>
      <c r="GU18" s="105">
        <v>8766613.8599999994</v>
      </c>
      <c r="GV18" s="105">
        <v>10670464.9</v>
      </c>
      <c r="GW18" s="105">
        <v>4837718</v>
      </c>
      <c r="GX18" s="105">
        <v>94151450.519999996</v>
      </c>
      <c r="GY18" s="105">
        <v>6619018.6900000004</v>
      </c>
      <c r="GZ18" s="105">
        <v>13493564.890000001</v>
      </c>
      <c r="HA18" s="105">
        <v>9851933.6999999993</v>
      </c>
      <c r="HB18" s="105">
        <v>421811343.33999997</v>
      </c>
      <c r="HC18" s="105">
        <v>13953668.33</v>
      </c>
      <c r="HD18" s="105">
        <v>27373821.579999998</v>
      </c>
      <c r="HE18" s="105">
        <v>22865447.960000001</v>
      </c>
      <c r="HF18" s="105">
        <v>17686094.32</v>
      </c>
      <c r="HG18" s="105">
        <v>44221534.600000001</v>
      </c>
      <c r="HH18" s="105">
        <v>3577122.98</v>
      </c>
      <c r="HI18" s="105">
        <v>156944877.53</v>
      </c>
      <c r="HJ18" s="105">
        <v>23077245.41</v>
      </c>
      <c r="HK18" s="105">
        <v>22978819.960000001</v>
      </c>
      <c r="HL18" s="105">
        <v>11611485.890000001</v>
      </c>
      <c r="HM18" s="105">
        <v>13323470.289999999</v>
      </c>
      <c r="HN18" s="105">
        <v>12704253.5</v>
      </c>
      <c r="HO18" s="105">
        <v>10735768.710000001</v>
      </c>
      <c r="HP18" s="105">
        <v>8357350.1799999997</v>
      </c>
      <c r="HQ18" s="105">
        <v>258118742.34</v>
      </c>
      <c r="HR18" s="105">
        <v>59702723.009999998</v>
      </c>
      <c r="HS18" s="105">
        <v>9372691.3800000008</v>
      </c>
      <c r="HT18" s="105">
        <v>10409588.539999999</v>
      </c>
      <c r="HU18" s="105">
        <v>8366501.4400000004</v>
      </c>
      <c r="HV18" s="105">
        <v>5531464.4900000002</v>
      </c>
      <c r="HW18" s="105">
        <v>25065320.77</v>
      </c>
      <c r="HX18" s="105">
        <v>10542325.33</v>
      </c>
      <c r="HY18" s="105">
        <v>7827549.4500000002</v>
      </c>
      <c r="HZ18" s="105">
        <v>8501184.8800000008</v>
      </c>
      <c r="IA18" s="105">
        <v>8136548.1299999999</v>
      </c>
      <c r="IB18" s="105">
        <v>15406168.119999999</v>
      </c>
      <c r="IC18" s="105">
        <v>2663007.11</v>
      </c>
      <c r="ID18" s="105">
        <v>7968607.46</v>
      </c>
      <c r="IE18" s="105">
        <v>4375257.18</v>
      </c>
      <c r="IF18" s="105">
        <v>3999571.12</v>
      </c>
      <c r="IG18" s="105">
        <v>201334412.47</v>
      </c>
      <c r="IH18" s="105">
        <v>65398118.270000003</v>
      </c>
      <c r="II18" s="105">
        <v>18115313.850000001</v>
      </c>
      <c r="IJ18" s="105">
        <v>23783063.77</v>
      </c>
      <c r="IK18" s="105">
        <v>29103786.100000001</v>
      </c>
      <c r="IL18" s="105">
        <v>7847709.6699999999</v>
      </c>
      <c r="IM18" s="105">
        <v>8533874.6099999994</v>
      </c>
      <c r="IN18" s="105">
        <v>4886289.75</v>
      </c>
      <c r="IO18" s="105">
        <v>4888619.76</v>
      </c>
      <c r="IP18" s="105">
        <v>5400390.7699999996</v>
      </c>
      <c r="IQ18" s="105">
        <v>7880652.6799999997</v>
      </c>
      <c r="IR18" s="105">
        <v>364368629.88999999</v>
      </c>
      <c r="IS18" s="105">
        <v>75786884.810000002</v>
      </c>
      <c r="IT18" s="105">
        <v>15838346.9</v>
      </c>
      <c r="IU18" s="105">
        <v>7703916.2400000002</v>
      </c>
      <c r="IV18" s="105">
        <v>5907954.4400000004</v>
      </c>
      <c r="IW18" s="105">
        <v>3085263.63</v>
      </c>
      <c r="IX18" s="105">
        <v>7631420.4500000002</v>
      </c>
      <c r="IY18" s="105">
        <v>2226369.06</v>
      </c>
      <c r="IZ18" s="105">
        <v>5292041.1900000004</v>
      </c>
      <c r="JA18" s="105">
        <v>8909930.0800000001</v>
      </c>
      <c r="JB18" s="105">
        <v>6080714.4100000001</v>
      </c>
      <c r="JC18" s="105">
        <v>6065209.3499999996</v>
      </c>
      <c r="JD18" s="105">
        <v>75565215.200000003</v>
      </c>
      <c r="JE18" s="105">
        <v>29307929.109999999</v>
      </c>
      <c r="JF18" s="105">
        <v>7671745.5899999999</v>
      </c>
      <c r="JG18" s="105">
        <v>7499297.8600000003</v>
      </c>
      <c r="JH18" s="105">
        <v>3501666.67</v>
      </c>
      <c r="JI18" s="105">
        <v>3807593.73</v>
      </c>
      <c r="JJ18" s="105">
        <v>92428032.959999993</v>
      </c>
      <c r="JK18" s="105">
        <v>5023542.2300000004</v>
      </c>
      <c r="JL18" s="105">
        <v>7735355.8200000003</v>
      </c>
      <c r="JM18" s="105">
        <v>10954573.15</v>
      </c>
      <c r="JN18" s="105">
        <v>7729749.21</v>
      </c>
      <c r="JO18" s="105">
        <v>15817674.41</v>
      </c>
      <c r="JP18" s="105">
        <v>4878054.97</v>
      </c>
      <c r="JQ18" s="105">
        <v>259201970.66999999</v>
      </c>
      <c r="JR18" s="105">
        <v>61148500.420000002</v>
      </c>
      <c r="JS18" s="105">
        <v>14760569.050000001</v>
      </c>
      <c r="JT18" s="105">
        <v>4986971.5599999996</v>
      </c>
      <c r="JU18" s="105">
        <v>13666981.59</v>
      </c>
      <c r="JV18" s="105">
        <v>2496256.9</v>
      </c>
      <c r="JW18" s="105">
        <v>42395559.759999998</v>
      </c>
      <c r="JX18" s="105">
        <v>15942589.859999999</v>
      </c>
      <c r="JY18" s="105">
        <v>8115877.4299999997</v>
      </c>
      <c r="JZ18" s="105">
        <v>16997158.75</v>
      </c>
      <c r="KA18" s="105">
        <v>12715460.279999999</v>
      </c>
      <c r="KB18" s="105">
        <v>7628822.8799999999</v>
      </c>
      <c r="KC18" s="105">
        <v>6408552.1100000003</v>
      </c>
      <c r="KD18" s="105">
        <v>1201116.0900000001</v>
      </c>
      <c r="KE18" s="105">
        <v>5142020.66</v>
      </c>
      <c r="KF18" s="105">
        <v>429199223.30000001</v>
      </c>
      <c r="KG18" s="105">
        <v>0</v>
      </c>
      <c r="KH18" s="105">
        <v>13494917.119999999</v>
      </c>
      <c r="KI18" s="105">
        <v>11549418.720000001</v>
      </c>
      <c r="KJ18" s="105">
        <v>14727069.140000001</v>
      </c>
      <c r="KK18" s="105">
        <v>15159187.92</v>
      </c>
      <c r="KL18" s="105">
        <v>47698387.009999998</v>
      </c>
      <c r="KM18" s="105">
        <v>12979719.34</v>
      </c>
      <c r="KN18" s="105">
        <v>6242270.7800000003</v>
      </c>
      <c r="KO18" s="105">
        <v>81773373.319999993</v>
      </c>
      <c r="KP18" s="105">
        <v>10175640.77</v>
      </c>
      <c r="KQ18" s="105">
        <v>14856307.619999999</v>
      </c>
      <c r="KR18" s="105">
        <v>37914160.399999999</v>
      </c>
      <c r="KS18" s="105">
        <v>7200718.1799999997</v>
      </c>
      <c r="KT18" s="105">
        <v>16888322.609999999</v>
      </c>
      <c r="KU18" s="105">
        <v>177246541.80000001</v>
      </c>
      <c r="KV18" s="105">
        <v>13251535.050000001</v>
      </c>
      <c r="KW18" s="105">
        <v>204347591.16999999</v>
      </c>
      <c r="KX18" s="105">
        <v>9434846.8699999992</v>
      </c>
      <c r="KY18" s="105">
        <v>4012821.0300000003</v>
      </c>
      <c r="KZ18" s="105">
        <v>22703635.149999999</v>
      </c>
      <c r="LA18" s="105">
        <v>22420266.859999999</v>
      </c>
      <c r="LB18" s="105">
        <v>10431521.33</v>
      </c>
      <c r="LC18" s="105">
        <v>10632119.76</v>
      </c>
      <c r="LD18" s="105">
        <v>5810154.7199999997</v>
      </c>
      <c r="LE18" s="105">
        <v>753631542.61000001</v>
      </c>
      <c r="LF18" s="105">
        <v>50155783.359999999</v>
      </c>
      <c r="LG18" s="105">
        <v>84955379.280000001</v>
      </c>
      <c r="LH18" s="105">
        <v>70303048.510000005</v>
      </c>
      <c r="LI18" s="105">
        <v>10833977.470000001</v>
      </c>
      <c r="LJ18" s="105">
        <v>8941314.1699999999</v>
      </c>
      <c r="LK18" s="105">
        <v>3447592.43</v>
      </c>
      <c r="LL18" s="105">
        <v>11394048.34</v>
      </c>
      <c r="LM18" s="105">
        <v>7967721.8200000003</v>
      </c>
      <c r="LN18" s="105">
        <v>18343073.129999999</v>
      </c>
      <c r="LO18" s="105">
        <v>4469374.4800000004</v>
      </c>
      <c r="LP18" s="105">
        <v>104536626.93000001</v>
      </c>
      <c r="LQ18" s="105">
        <v>15379716.289999999</v>
      </c>
      <c r="LR18" s="105">
        <v>6796043.0099999998</v>
      </c>
      <c r="LS18" s="105">
        <v>197200738.22999999</v>
      </c>
      <c r="LT18" s="105">
        <v>134411655.40000001</v>
      </c>
      <c r="LU18" s="105">
        <v>322557590.01999998</v>
      </c>
      <c r="LV18" s="105">
        <v>75969352.390000001</v>
      </c>
      <c r="LW18" s="105">
        <v>33524106.039999999</v>
      </c>
      <c r="LX18" s="105">
        <v>22576756.530000001</v>
      </c>
      <c r="LY18" s="105">
        <v>22419192.280000001</v>
      </c>
      <c r="LZ18" s="105">
        <v>24406571.66</v>
      </c>
      <c r="MA18" s="105">
        <v>19997502.370000001</v>
      </c>
      <c r="MB18" s="105">
        <v>29404280.329999998</v>
      </c>
      <c r="MC18" s="105">
        <v>48217074.640000001</v>
      </c>
      <c r="MD18" s="105">
        <v>9257901.9700000007</v>
      </c>
      <c r="ME18" s="105">
        <v>322812745.94999999</v>
      </c>
      <c r="MF18" s="105">
        <v>8684521.1199999992</v>
      </c>
      <c r="MG18" s="105">
        <v>4917266.54</v>
      </c>
      <c r="MH18" s="105">
        <v>5030994.6100000003</v>
      </c>
      <c r="MI18" s="105">
        <v>6169278.3200000003</v>
      </c>
      <c r="MJ18" s="105">
        <v>8636501.8699999992</v>
      </c>
      <c r="MK18" s="105">
        <v>6570529.71</v>
      </c>
      <c r="ML18" s="105">
        <v>9946061.4199999999</v>
      </c>
      <c r="MM18" s="105">
        <v>16213346.49</v>
      </c>
      <c r="MN18" s="105">
        <v>7897141.5200000005</v>
      </c>
      <c r="MO18" s="105">
        <v>5065413.59</v>
      </c>
      <c r="MP18" s="105">
        <v>7381004.6200000001</v>
      </c>
      <c r="MQ18" s="105">
        <v>277557023.05000001</v>
      </c>
      <c r="MR18" s="105">
        <v>8020780.8899999997</v>
      </c>
      <c r="MS18" s="105">
        <v>9246024</v>
      </c>
      <c r="MT18" s="105">
        <v>14113536.66</v>
      </c>
      <c r="MU18" s="105">
        <v>16432917.09</v>
      </c>
      <c r="MV18" s="105">
        <v>15013872.779999999</v>
      </c>
      <c r="MW18" s="105">
        <v>24805318.370000001</v>
      </c>
      <c r="MX18" s="105">
        <v>14504050.890000001</v>
      </c>
      <c r="MY18" s="105">
        <v>12434087.199999999</v>
      </c>
      <c r="MZ18" s="105">
        <v>3485684.05</v>
      </c>
      <c r="NA18" s="105">
        <v>2177584.69</v>
      </c>
      <c r="NB18" s="105">
        <v>679128162.45000005</v>
      </c>
      <c r="NC18" s="105">
        <v>40076729.600000001</v>
      </c>
      <c r="ND18" s="105">
        <v>6245529.71</v>
      </c>
      <c r="NE18" s="105">
        <v>128772748.99000001</v>
      </c>
      <c r="NF18" s="105">
        <v>7465556.04</v>
      </c>
      <c r="NG18" s="105">
        <v>25158929.32</v>
      </c>
      <c r="NH18" s="105">
        <v>60468046.729999997</v>
      </c>
      <c r="NI18" s="105">
        <v>47212505.600000001</v>
      </c>
      <c r="NJ18" s="105">
        <v>1586977.35</v>
      </c>
      <c r="NK18" s="105">
        <v>16800594.59</v>
      </c>
      <c r="NL18" s="105">
        <v>10919577.66</v>
      </c>
      <c r="NM18" s="105">
        <v>6525973.29</v>
      </c>
      <c r="NN18" s="105">
        <v>85040849.049999997</v>
      </c>
      <c r="NO18" s="105">
        <v>6933803.2300000004</v>
      </c>
      <c r="NP18" s="105">
        <v>8549016.4900000002</v>
      </c>
      <c r="NQ18" s="105">
        <v>8527333.1500000004</v>
      </c>
      <c r="NR18" s="105">
        <v>6906480</v>
      </c>
      <c r="NS18" s="105">
        <v>872976.03</v>
      </c>
      <c r="NT18" s="105">
        <v>2743246.93</v>
      </c>
      <c r="NU18" s="105">
        <v>195425913.84</v>
      </c>
      <c r="NV18" s="105">
        <v>47676416.380000003</v>
      </c>
      <c r="NW18" s="105">
        <v>6500321.7800000003</v>
      </c>
      <c r="NX18" s="105">
        <v>5619963.3900000006</v>
      </c>
      <c r="NY18" s="105">
        <v>6279918.9399999995</v>
      </c>
      <c r="NZ18" s="105">
        <v>10133618.26</v>
      </c>
      <c r="OA18" s="105">
        <v>3319021.84</v>
      </c>
      <c r="OB18" s="105">
        <v>420107721.20999998</v>
      </c>
      <c r="OC18" s="105">
        <v>27678180.870000001</v>
      </c>
      <c r="OD18" s="105">
        <v>21947089.699999999</v>
      </c>
      <c r="OE18" s="105">
        <v>56246258.990000002</v>
      </c>
      <c r="OF18" s="105">
        <v>9628496.3699999992</v>
      </c>
      <c r="OG18" s="105">
        <v>20357765.77</v>
      </c>
      <c r="OH18" s="105">
        <v>24204899.27</v>
      </c>
      <c r="OI18" s="105">
        <v>5595094.1600000001</v>
      </c>
      <c r="OJ18" s="105">
        <v>6166390.75</v>
      </c>
      <c r="OK18" s="105">
        <v>232607416.22</v>
      </c>
      <c r="OL18" s="105">
        <v>41377828.25</v>
      </c>
      <c r="OM18" s="105">
        <v>53308350.170000002</v>
      </c>
      <c r="ON18" s="105">
        <v>17947737.510000002</v>
      </c>
      <c r="OO18" s="105">
        <v>16502898.310000001</v>
      </c>
      <c r="OP18" s="105">
        <v>3475805.72</v>
      </c>
      <c r="OQ18" s="105">
        <v>132880384.40000001</v>
      </c>
      <c r="OR18" s="105">
        <v>7161552.0099999998</v>
      </c>
      <c r="OS18" s="105">
        <v>8385909.7899999991</v>
      </c>
      <c r="OT18" s="105">
        <v>16311479.670000002</v>
      </c>
      <c r="OU18" s="105">
        <v>10850534.309999999</v>
      </c>
      <c r="OV18" s="105">
        <v>40628867</v>
      </c>
      <c r="OW18" s="105">
        <v>10306535.27</v>
      </c>
      <c r="OX18" s="105">
        <v>3763832.06</v>
      </c>
      <c r="OY18" s="105">
        <v>3023794.37</v>
      </c>
      <c r="OZ18" s="105">
        <v>171984570.05000001</v>
      </c>
      <c r="PA18" s="105">
        <v>8517049.25</v>
      </c>
      <c r="PB18" s="105">
        <v>34190263.170000002</v>
      </c>
      <c r="PC18" s="105">
        <v>4122309.31</v>
      </c>
      <c r="PD18" s="105">
        <v>15491228.58</v>
      </c>
      <c r="PE18" s="105">
        <v>32453962.809999999</v>
      </c>
      <c r="PF18" s="105">
        <v>9595260.5</v>
      </c>
      <c r="PG18" s="105">
        <v>7836655.5999999996</v>
      </c>
      <c r="PH18" s="105">
        <v>14213256.34</v>
      </c>
      <c r="PI18" s="105">
        <v>8537085.9600000009</v>
      </c>
      <c r="PJ18" s="105">
        <v>14193032.550000001</v>
      </c>
      <c r="PK18" s="105">
        <v>21519793.600000001</v>
      </c>
      <c r="PL18" s="105">
        <v>6130563.6699999999</v>
      </c>
      <c r="PM18" s="105">
        <v>38326004.759999998</v>
      </c>
      <c r="PN18" s="105">
        <v>5668078.4500000002</v>
      </c>
      <c r="PO18" s="105">
        <v>5942970.5300000003</v>
      </c>
      <c r="PP18" s="105">
        <v>2019355.73</v>
      </c>
      <c r="PQ18" s="105">
        <v>3963008.67</v>
      </c>
      <c r="PR18" s="105">
        <v>593007766.13999999</v>
      </c>
      <c r="PS18" s="105">
        <v>11706327.34</v>
      </c>
      <c r="PT18" s="105">
        <v>9946971.6300000008</v>
      </c>
      <c r="PU18" s="105">
        <v>20409029.68</v>
      </c>
      <c r="PV18" s="105">
        <v>108206008.53</v>
      </c>
      <c r="PW18" s="105">
        <v>11094216.27</v>
      </c>
      <c r="PX18" s="105">
        <v>29882761.859999999</v>
      </c>
      <c r="PY18" s="105">
        <v>9715420.2200000007</v>
      </c>
      <c r="PZ18" s="105">
        <v>26682408.699999999</v>
      </c>
      <c r="QA18" s="105">
        <v>3888185.4</v>
      </c>
      <c r="QB18" s="105">
        <v>18868939.460000001</v>
      </c>
      <c r="QC18" s="105">
        <v>3739321.97</v>
      </c>
      <c r="QD18" s="105">
        <v>9899820.8200000003</v>
      </c>
      <c r="QE18" s="105">
        <v>14246231.050000001</v>
      </c>
      <c r="QF18" s="105">
        <v>21711165.030000001</v>
      </c>
      <c r="QG18" s="105">
        <v>21039221.5</v>
      </c>
      <c r="QH18" s="105">
        <v>7766292.9000000004</v>
      </c>
      <c r="QI18" s="105">
        <v>8512204.1600000001</v>
      </c>
      <c r="QJ18" s="105">
        <v>4518063.41</v>
      </c>
      <c r="QK18" s="105">
        <v>19926454.100000001</v>
      </c>
      <c r="QL18" s="105">
        <v>19538725.43</v>
      </c>
      <c r="QM18" s="105">
        <v>4714979.55</v>
      </c>
      <c r="QN18" s="105">
        <v>3746532.17</v>
      </c>
      <c r="QO18" s="105">
        <v>2569172.21</v>
      </c>
      <c r="QP18" s="105">
        <v>5924919.3099999996</v>
      </c>
      <c r="QQ18" s="105">
        <v>2241650.86</v>
      </c>
      <c r="QR18" s="105">
        <v>255439706.36000001</v>
      </c>
      <c r="QS18" s="105">
        <v>4956733.5199999996</v>
      </c>
      <c r="QT18" s="105">
        <v>26282510.170000002</v>
      </c>
      <c r="QU18" s="105">
        <v>9600216.5899999999</v>
      </c>
      <c r="QV18" s="105">
        <v>9169678.0800000001</v>
      </c>
      <c r="QW18" s="105">
        <v>26793473.23</v>
      </c>
      <c r="QX18" s="105">
        <v>6553678.5700000003</v>
      </c>
      <c r="QY18" s="105">
        <v>14644066.67</v>
      </c>
      <c r="QZ18" s="105">
        <v>18430977.09</v>
      </c>
      <c r="RA18" s="105">
        <v>5642947.5800000001</v>
      </c>
      <c r="RB18" s="105">
        <v>5022632.68</v>
      </c>
      <c r="RC18" s="105">
        <v>4409395.0999999996</v>
      </c>
      <c r="RD18" s="105">
        <v>3154307.22</v>
      </c>
      <c r="RE18" s="105">
        <v>406852962.5</v>
      </c>
      <c r="RF18" s="105">
        <v>32153222.350000001</v>
      </c>
      <c r="RG18" s="105">
        <v>10004258.6</v>
      </c>
      <c r="RH18" s="105">
        <v>16816523.489999998</v>
      </c>
      <c r="RI18" s="105">
        <v>8258599.8899999997</v>
      </c>
      <c r="RJ18" s="105">
        <v>20937541.969999999</v>
      </c>
      <c r="RK18" s="105">
        <v>36755932.299999997</v>
      </c>
      <c r="RL18" s="105">
        <v>9760061.25</v>
      </c>
      <c r="RM18" s="105">
        <v>14507872.48</v>
      </c>
      <c r="RN18" s="105">
        <v>31966313.960000001</v>
      </c>
      <c r="RO18" s="105">
        <v>38421221.439999998</v>
      </c>
      <c r="RP18" s="105">
        <v>6254637.6699999999</v>
      </c>
      <c r="RQ18" s="105">
        <v>4833528.55</v>
      </c>
      <c r="RR18" s="105">
        <v>14228959.85</v>
      </c>
      <c r="RS18" s="105">
        <v>3443256.13</v>
      </c>
      <c r="RT18" s="105">
        <v>6562989.7300000004</v>
      </c>
      <c r="RU18" s="105">
        <v>8142360.29</v>
      </c>
      <c r="RV18" s="105">
        <v>3883148.58</v>
      </c>
      <c r="RW18" s="105">
        <v>2585507.88</v>
      </c>
      <c r="RX18" s="105">
        <v>3930682.66</v>
      </c>
      <c r="RY18" s="105">
        <v>114908625.3</v>
      </c>
      <c r="RZ18" s="105">
        <v>7613491.2000000002</v>
      </c>
      <c r="SA18" s="105">
        <v>5383521.6200000001</v>
      </c>
      <c r="SB18" s="105">
        <v>7027572.2599999998</v>
      </c>
      <c r="SC18" s="105">
        <v>4963644.33</v>
      </c>
      <c r="SD18" s="105">
        <v>13390370.65</v>
      </c>
      <c r="SE18" s="105">
        <v>10351649.6</v>
      </c>
      <c r="SF18" s="105">
        <v>17175349.760000002</v>
      </c>
      <c r="SG18" s="105">
        <v>6288351.9299999997</v>
      </c>
      <c r="SH18" s="105">
        <v>10964113.34</v>
      </c>
      <c r="SI18" s="105">
        <v>23833584.949999999</v>
      </c>
      <c r="SJ18" s="105">
        <v>3336958.72</v>
      </c>
      <c r="SK18" s="105">
        <v>62994030.5</v>
      </c>
      <c r="SL18" s="105">
        <v>10013292.619999999</v>
      </c>
      <c r="SM18" s="105">
        <v>10499765.67</v>
      </c>
      <c r="SN18" s="105">
        <v>23533066.030000001</v>
      </c>
      <c r="SO18" s="105">
        <v>7897999.1200000001</v>
      </c>
      <c r="SP18" s="105">
        <v>10805960.01</v>
      </c>
      <c r="SQ18" s="105">
        <v>9596365.5700000003</v>
      </c>
      <c r="SR18" s="105">
        <v>3985688.63</v>
      </c>
      <c r="SS18" s="105">
        <v>190870059.91</v>
      </c>
      <c r="ST18" s="105">
        <v>5330179.7</v>
      </c>
      <c r="SU18" s="105">
        <v>16508405.550000001</v>
      </c>
      <c r="SV18" s="105">
        <v>9678351.6300000008</v>
      </c>
      <c r="SW18" s="105">
        <v>3485446.2</v>
      </c>
      <c r="SX18" s="105">
        <v>5491625.3700000001</v>
      </c>
      <c r="SY18" s="105">
        <v>9308235.0600000005</v>
      </c>
      <c r="SZ18" s="105">
        <v>23856253.309999999</v>
      </c>
      <c r="TA18" s="105">
        <v>6956010.6399999997</v>
      </c>
      <c r="TB18" s="105">
        <v>4579175.33</v>
      </c>
      <c r="TC18" s="105">
        <v>9110915.3699999992</v>
      </c>
      <c r="TD18" s="105">
        <v>21984251.93</v>
      </c>
      <c r="TE18" s="105">
        <v>6767684.9800000004</v>
      </c>
      <c r="TF18" s="105">
        <v>4937390.58</v>
      </c>
      <c r="TG18" s="105">
        <v>408770299.04000002</v>
      </c>
      <c r="TH18" s="105">
        <v>6582883.4199999999</v>
      </c>
      <c r="TI18" s="105">
        <v>5334981.59</v>
      </c>
      <c r="TJ18" s="105">
        <v>24338418.760000002</v>
      </c>
      <c r="TK18" s="105">
        <v>12551588.539999999</v>
      </c>
      <c r="TL18" s="105">
        <v>9796004.3900000006</v>
      </c>
      <c r="TM18" s="105">
        <v>2495199.04</v>
      </c>
      <c r="TN18" s="105">
        <v>34762155.030000001</v>
      </c>
      <c r="TO18" s="105">
        <v>7152149.1399999997</v>
      </c>
      <c r="TP18" s="105">
        <v>16678580.619999999</v>
      </c>
      <c r="TQ18" s="105">
        <v>15342729.710000001</v>
      </c>
      <c r="TR18" s="105">
        <v>4707273.59</v>
      </c>
      <c r="TS18" s="105">
        <v>4364226.3</v>
      </c>
      <c r="TT18" s="105">
        <v>7885025.9400000004</v>
      </c>
      <c r="TU18" s="105">
        <v>9307353.0099999998</v>
      </c>
      <c r="TV18" s="105">
        <v>6041782.5999999996</v>
      </c>
      <c r="TW18" s="105">
        <v>71717706.909999996</v>
      </c>
      <c r="TX18" s="105">
        <v>6096848.6399999997</v>
      </c>
      <c r="TY18" s="105">
        <v>205425184.77000001</v>
      </c>
      <c r="TZ18" s="105">
        <v>25982455.66</v>
      </c>
      <c r="UA18" s="105">
        <v>6021854.9699999997</v>
      </c>
      <c r="UB18" s="105">
        <v>4493769.47</v>
      </c>
      <c r="UC18" s="105">
        <v>73134653.370000005</v>
      </c>
      <c r="UD18" s="105">
        <v>4091005.76</v>
      </c>
      <c r="UE18" s="105">
        <v>2012213.85</v>
      </c>
      <c r="UF18" s="105">
        <v>6377597.6699999999</v>
      </c>
      <c r="UG18" s="105">
        <v>4402785.34</v>
      </c>
      <c r="UH18" s="105">
        <v>75240373.959999993</v>
      </c>
      <c r="UI18" s="105">
        <v>16654794.539999999</v>
      </c>
      <c r="UJ18" s="105">
        <v>11958927.810000001</v>
      </c>
      <c r="UK18" s="105">
        <v>23622125.550000001</v>
      </c>
      <c r="UL18" s="105">
        <v>13073127.949999999</v>
      </c>
      <c r="UM18" s="105">
        <v>9225388.6600000001</v>
      </c>
      <c r="UN18" s="105">
        <v>679283850.44000006</v>
      </c>
      <c r="UO18" s="105">
        <v>13225444.51</v>
      </c>
      <c r="UP18" s="105">
        <v>7874477.7599999998</v>
      </c>
      <c r="UQ18" s="105">
        <v>63193295.909999996</v>
      </c>
      <c r="UR18" s="105">
        <v>1358911.19</v>
      </c>
      <c r="US18" s="105">
        <v>8780278.5800000001</v>
      </c>
      <c r="UT18" s="105">
        <v>31047621.579999998</v>
      </c>
      <c r="UU18" s="105">
        <v>5585077.0300000003</v>
      </c>
      <c r="UV18" s="105">
        <v>5194998.9400000004</v>
      </c>
      <c r="UW18" s="105">
        <v>8119942.4400000004</v>
      </c>
      <c r="UX18" s="105">
        <v>9380222.3699999992</v>
      </c>
      <c r="UY18" s="105">
        <v>26103788.93</v>
      </c>
      <c r="UZ18" s="105">
        <v>10338361.41</v>
      </c>
      <c r="VA18" s="105">
        <v>20105842.93</v>
      </c>
      <c r="VB18" s="105">
        <v>3745480.29</v>
      </c>
      <c r="VC18" s="105">
        <v>5475785.9000000004</v>
      </c>
      <c r="VD18" s="105">
        <v>4419265.59</v>
      </c>
      <c r="VE18" s="105">
        <v>5801055.9500000002</v>
      </c>
      <c r="VF18" s="105">
        <v>28347522.399999999</v>
      </c>
      <c r="VG18" s="105">
        <v>2707873.44</v>
      </c>
      <c r="VH18" s="105">
        <v>3238284.38</v>
      </c>
      <c r="VI18" s="105">
        <v>3145559.84</v>
      </c>
      <c r="VJ18" s="105">
        <v>246662280.31</v>
      </c>
      <c r="VK18" s="105">
        <v>9862683.5299999993</v>
      </c>
      <c r="VL18" s="105">
        <v>9443732.1899999995</v>
      </c>
      <c r="VM18" s="105">
        <v>22624032.260000002</v>
      </c>
      <c r="VN18" s="105">
        <v>31388571.489999998</v>
      </c>
      <c r="VO18" s="105">
        <v>22499701.43</v>
      </c>
      <c r="VP18" s="105">
        <v>14836012.300000001</v>
      </c>
      <c r="VQ18" s="105">
        <v>9333198.5999999996</v>
      </c>
      <c r="VR18" s="105">
        <v>10179488.92</v>
      </c>
      <c r="VS18" s="105">
        <v>58078287.659999996</v>
      </c>
      <c r="VT18" s="105">
        <v>10052110.189999999</v>
      </c>
      <c r="VU18" s="105">
        <v>13608013.880000001</v>
      </c>
      <c r="VV18" s="105">
        <v>16952371.57</v>
      </c>
      <c r="VW18" s="105">
        <v>6924844.4000000004</v>
      </c>
      <c r="VX18" s="105">
        <v>5740092.0300000003</v>
      </c>
      <c r="VY18" s="105">
        <v>1183813942.47</v>
      </c>
      <c r="VZ18" s="105">
        <v>31819411.699999999</v>
      </c>
      <c r="WA18" s="105">
        <v>16248394.279999999</v>
      </c>
      <c r="WB18" s="105">
        <v>11147321.210000001</v>
      </c>
      <c r="WC18" s="105">
        <v>7529573.7800000003</v>
      </c>
      <c r="WD18" s="105">
        <v>13881997.35</v>
      </c>
      <c r="WE18" s="105">
        <v>21432834.370000001</v>
      </c>
      <c r="WF18" s="105">
        <v>32359237.84</v>
      </c>
      <c r="WG18" s="105">
        <v>16940845.489999998</v>
      </c>
      <c r="WH18" s="105">
        <v>21387720.800000001</v>
      </c>
      <c r="WI18" s="105">
        <v>11107239.02</v>
      </c>
      <c r="WJ18" s="105">
        <v>38047021.159999996</v>
      </c>
      <c r="WK18" s="105">
        <v>18405108.420000002</v>
      </c>
      <c r="WL18" s="105">
        <v>27177734.370000001</v>
      </c>
      <c r="WM18" s="105">
        <v>54105762.710000001</v>
      </c>
      <c r="WN18" s="105">
        <v>14263607.960000001</v>
      </c>
      <c r="WO18" s="105">
        <v>23358230.899999999</v>
      </c>
      <c r="WP18" s="105">
        <v>25643719.960000001</v>
      </c>
      <c r="WQ18" s="105">
        <v>8824405.8200000003</v>
      </c>
      <c r="WR18" s="105">
        <v>28480983.239999998</v>
      </c>
      <c r="WS18" s="105">
        <v>94236288.879999995</v>
      </c>
      <c r="WT18" s="105">
        <v>12806023.210000001</v>
      </c>
      <c r="WU18" s="105">
        <v>8449148.6600000001</v>
      </c>
      <c r="WV18" s="105">
        <v>5550248.2400000002</v>
      </c>
      <c r="WW18" s="105">
        <v>9280940.9600000009</v>
      </c>
      <c r="WX18" s="105">
        <v>8353228.5800000001</v>
      </c>
      <c r="WY18" s="105">
        <v>6337622.9199999999</v>
      </c>
      <c r="WZ18" s="105">
        <v>10162920.23</v>
      </c>
      <c r="XA18" s="105">
        <v>49614038.07</v>
      </c>
      <c r="XB18" s="105">
        <v>5303001</v>
      </c>
      <c r="XC18" s="105">
        <v>4368426.87</v>
      </c>
      <c r="XD18" s="105">
        <v>3789715.8369999998</v>
      </c>
      <c r="XE18" s="105">
        <v>2866138.35</v>
      </c>
      <c r="XF18" s="105">
        <v>493128450.92000002</v>
      </c>
      <c r="XG18" s="105">
        <v>20017932.559999999</v>
      </c>
      <c r="XH18" s="105">
        <v>22769231.530000001</v>
      </c>
      <c r="XI18" s="105">
        <v>96346687.040000007</v>
      </c>
      <c r="XJ18" s="105">
        <v>18559000.280000001</v>
      </c>
      <c r="XK18" s="105">
        <v>20165243.399999999</v>
      </c>
      <c r="XL18" s="105">
        <v>32056760.559999999</v>
      </c>
      <c r="XM18" s="105">
        <v>14038451.84</v>
      </c>
      <c r="XN18" s="105">
        <v>14001803.76</v>
      </c>
      <c r="XO18" s="105">
        <v>30238214.09</v>
      </c>
      <c r="XP18" s="105">
        <v>23858685.699999999</v>
      </c>
      <c r="XQ18" s="105">
        <v>8205206.7599999998</v>
      </c>
      <c r="XR18" s="105">
        <v>8451091.0999999996</v>
      </c>
      <c r="XS18" s="105">
        <v>11170770.560000001</v>
      </c>
      <c r="XT18" s="105">
        <v>8973345.0899999999</v>
      </c>
      <c r="XU18" s="105">
        <v>5885239.6399999997</v>
      </c>
      <c r="XV18" s="105">
        <v>6344586.21</v>
      </c>
      <c r="XW18" s="105">
        <v>7768551.8399999999</v>
      </c>
      <c r="XX18" s="105">
        <v>8054068.4500000002</v>
      </c>
      <c r="XY18" s="105">
        <v>6375979.21</v>
      </c>
      <c r="XZ18" s="105">
        <v>8892380.1799999997</v>
      </c>
      <c r="YA18" s="105">
        <v>5025286.93</v>
      </c>
      <c r="YB18" s="105">
        <v>5637962.4100000001</v>
      </c>
      <c r="YC18" s="105">
        <v>434829213.16999996</v>
      </c>
      <c r="YD18" s="105">
        <v>13489814.76</v>
      </c>
      <c r="YE18" s="105">
        <v>30024698.149999999</v>
      </c>
      <c r="YF18" s="105">
        <v>10742829.84</v>
      </c>
      <c r="YG18" s="105">
        <v>55402120.75</v>
      </c>
      <c r="YH18" s="105">
        <v>12024375.369999999</v>
      </c>
      <c r="YI18" s="105">
        <v>22095424.109999999</v>
      </c>
      <c r="YJ18" s="105">
        <v>5640808.1600000001</v>
      </c>
      <c r="YK18" s="105">
        <v>38962531.380000003</v>
      </c>
      <c r="YL18" s="105">
        <v>31075641.359999999</v>
      </c>
      <c r="YM18" s="105">
        <v>14283009.470000001</v>
      </c>
      <c r="YN18" s="105">
        <v>8302177.2000000002</v>
      </c>
      <c r="YO18" s="105">
        <v>7977960.29</v>
      </c>
      <c r="YP18" s="105">
        <v>7280877</v>
      </c>
      <c r="YQ18" s="105">
        <v>5293709.33</v>
      </c>
      <c r="YR18" s="105">
        <v>5021020.99</v>
      </c>
      <c r="YS18" s="105">
        <v>5903270.4500000002</v>
      </c>
      <c r="YT18" s="105">
        <v>113415658.44</v>
      </c>
      <c r="YU18" s="105">
        <v>6056937.0099999998</v>
      </c>
      <c r="YV18" s="105">
        <v>6300338.25</v>
      </c>
      <c r="YW18" s="105">
        <v>4703915.5</v>
      </c>
      <c r="YX18" s="105">
        <v>6623221.2699999996</v>
      </c>
      <c r="YY18" s="105">
        <v>3272876.5</v>
      </c>
      <c r="YZ18" s="105">
        <v>4959476.62</v>
      </c>
      <c r="ZA18" s="105">
        <v>122944419.89</v>
      </c>
      <c r="ZB18" s="105">
        <v>4962539.3600000003</v>
      </c>
      <c r="ZC18" s="105">
        <v>9138985.4100000001</v>
      </c>
      <c r="ZD18" s="105">
        <v>13615260.960000001</v>
      </c>
      <c r="ZE18" s="105">
        <v>5976333.2599999998</v>
      </c>
      <c r="ZF18" s="105">
        <v>10378057.59</v>
      </c>
      <c r="ZG18" s="105">
        <v>4142502.91</v>
      </c>
      <c r="ZH18" s="105">
        <v>6399578.79</v>
      </c>
      <c r="ZI18" s="105">
        <v>28833164.550000001</v>
      </c>
      <c r="ZJ18" s="105">
        <v>363942075.68000001</v>
      </c>
      <c r="ZK18" s="105">
        <v>6920699.7999999998</v>
      </c>
      <c r="ZL18" s="105">
        <v>29228071.920000002</v>
      </c>
      <c r="ZM18" s="105">
        <v>53266633.630000003</v>
      </c>
      <c r="ZN18" s="105">
        <v>37034819.409999996</v>
      </c>
      <c r="ZO18" s="105">
        <v>8344723.1100000003</v>
      </c>
      <c r="ZP18" s="105">
        <v>13225163.060000001</v>
      </c>
      <c r="ZQ18" s="105">
        <v>23308477.399999999</v>
      </c>
      <c r="ZR18" s="105">
        <v>26454587.09</v>
      </c>
      <c r="ZS18" s="105">
        <v>27916788.530000001</v>
      </c>
      <c r="ZT18" s="105">
        <v>3325939.9299999997</v>
      </c>
      <c r="ZU18" s="105">
        <v>11270307.280000001</v>
      </c>
      <c r="ZV18" s="105">
        <v>8159040.5700000003</v>
      </c>
      <c r="ZW18" s="105">
        <v>12738114.640000001</v>
      </c>
      <c r="ZX18" s="105">
        <v>7147978.5599999996</v>
      </c>
      <c r="ZY18" s="105">
        <v>8515848.6300000008</v>
      </c>
      <c r="ZZ18" s="105">
        <v>12240396.18</v>
      </c>
      <c r="AAA18" s="105">
        <v>2948706.05</v>
      </c>
      <c r="AAB18" s="105">
        <v>11799179</v>
      </c>
      <c r="AAC18" s="105">
        <v>6724132.3700000001</v>
      </c>
      <c r="AAD18" s="105">
        <v>4335469.9000000004</v>
      </c>
      <c r="AAE18" s="105">
        <v>4130854.7</v>
      </c>
      <c r="AAF18" s="105">
        <v>103706476.09</v>
      </c>
      <c r="AAG18" s="105">
        <v>7454357.5199999996</v>
      </c>
      <c r="AAH18" s="105">
        <v>8338444.1699999999</v>
      </c>
      <c r="AAI18" s="105">
        <v>7099490.2599999998</v>
      </c>
      <c r="AAJ18" s="105">
        <v>7025062.0999999996</v>
      </c>
      <c r="AAK18" s="105">
        <v>13052008.85</v>
      </c>
      <c r="AAL18" s="105">
        <v>7132617.0499999998</v>
      </c>
      <c r="AAM18" s="105">
        <v>1215265774.2</v>
      </c>
      <c r="AAN18" s="105">
        <v>14229701</v>
      </c>
      <c r="AAO18" s="105">
        <v>6903114.25</v>
      </c>
      <c r="AAP18" s="105">
        <v>23220159.91</v>
      </c>
      <c r="AAQ18" s="105">
        <v>21169014.93</v>
      </c>
      <c r="AAR18" s="105">
        <v>9517046.3200000003</v>
      </c>
      <c r="AAS18" s="105">
        <v>13423719.720000001</v>
      </c>
      <c r="AAT18" s="105">
        <v>21681472.219999999</v>
      </c>
      <c r="AAU18" s="105">
        <v>50123741.530000001</v>
      </c>
      <c r="AAV18" s="105">
        <v>8731847.4000000004</v>
      </c>
      <c r="AAW18" s="105">
        <v>15663467.630000001</v>
      </c>
      <c r="AAX18" s="105">
        <v>85808453.079999998</v>
      </c>
      <c r="AAY18" s="105">
        <v>29068892.559999999</v>
      </c>
      <c r="AAZ18" s="105">
        <v>5475890.5800000001</v>
      </c>
      <c r="ABA18" s="105">
        <v>8628650.9100000001</v>
      </c>
      <c r="ABB18" s="105">
        <v>11957236.52</v>
      </c>
      <c r="ABC18" s="105">
        <v>6067792.8899999997</v>
      </c>
      <c r="ABD18" s="105">
        <v>10369121.07</v>
      </c>
      <c r="ABE18" s="105">
        <v>6786982.2999999998</v>
      </c>
      <c r="ABF18" s="105">
        <v>61435867.609999999</v>
      </c>
      <c r="ABG18" s="105">
        <v>45845622.07</v>
      </c>
      <c r="ABH18" s="105">
        <v>6075236.3899999997</v>
      </c>
      <c r="ABI18" s="105">
        <v>4981446.1900000004</v>
      </c>
      <c r="ABJ18" s="105">
        <v>5900628.2300000004</v>
      </c>
      <c r="ABK18" s="105">
        <v>4410332.78</v>
      </c>
      <c r="ABL18" s="105">
        <v>4100637.83</v>
      </c>
      <c r="ABM18" s="105">
        <v>145455570.02000001</v>
      </c>
      <c r="ABN18" s="105">
        <v>11166489.890000001</v>
      </c>
      <c r="ABO18" s="105">
        <v>6385697.8799999999</v>
      </c>
      <c r="ABP18" s="105">
        <v>15285112.720000001</v>
      </c>
      <c r="ABQ18" s="105">
        <v>11622988.43</v>
      </c>
      <c r="ABR18" s="105">
        <v>8549489.7300000004</v>
      </c>
      <c r="ABS18" s="105">
        <v>6943908.7999999998</v>
      </c>
      <c r="ABT18" s="105">
        <v>8230050.1100000003</v>
      </c>
      <c r="ABU18" s="105">
        <v>1232609.67</v>
      </c>
      <c r="ABV18" s="105">
        <v>191097981.24000001</v>
      </c>
      <c r="ABW18" s="105">
        <v>5118530.54</v>
      </c>
      <c r="ABX18" s="105">
        <v>16119002.42</v>
      </c>
      <c r="ABY18" s="105">
        <v>6459686.5499999998</v>
      </c>
      <c r="ABZ18" s="105">
        <v>4742351</v>
      </c>
      <c r="ACA18" s="105">
        <v>24913040.23</v>
      </c>
      <c r="ACB18" s="105">
        <v>3540505.82</v>
      </c>
      <c r="ACC18" s="105">
        <v>4813513.07</v>
      </c>
      <c r="ACD18" s="105">
        <v>5716760.1299999999</v>
      </c>
      <c r="ACE18" s="105">
        <v>18037997.670000002</v>
      </c>
      <c r="ACF18" s="105">
        <v>4665495.2300000004</v>
      </c>
      <c r="ACG18" s="105">
        <v>393064214.58999997</v>
      </c>
      <c r="ACH18" s="105">
        <v>7020157.1299999999</v>
      </c>
      <c r="ACI18" s="105">
        <v>12230490.18</v>
      </c>
      <c r="ACJ18" s="105">
        <v>17756306.640000001</v>
      </c>
      <c r="ACK18" s="105">
        <v>7020050.0700000003</v>
      </c>
      <c r="ACL18" s="105">
        <v>9088153.9199999999</v>
      </c>
      <c r="ACM18" s="105">
        <v>20404064.57</v>
      </c>
      <c r="ACN18" s="105">
        <v>54696452.219999999</v>
      </c>
      <c r="ACO18" s="105">
        <v>58355091.829999998</v>
      </c>
      <c r="ACP18" s="105">
        <v>6692296.4199999999</v>
      </c>
      <c r="ACQ18" s="105">
        <v>14136039.699999999</v>
      </c>
      <c r="ACR18" s="105">
        <v>16122020.890000001</v>
      </c>
      <c r="ACS18" s="105">
        <v>10262090.630000001</v>
      </c>
      <c r="ACT18" s="105">
        <v>48490856.490000002</v>
      </c>
      <c r="ACU18" s="105">
        <v>7345273.2300000004</v>
      </c>
      <c r="ACV18" s="105">
        <v>11285902.15</v>
      </c>
      <c r="ACW18" s="105">
        <v>6581244.7599999998</v>
      </c>
      <c r="ACX18" s="105">
        <v>3056099.28</v>
      </c>
      <c r="ACY18" s="105">
        <v>6350500.4199999999</v>
      </c>
      <c r="ACZ18" s="105">
        <v>5879231.6900000004</v>
      </c>
      <c r="ADA18" s="105">
        <v>3340280.8</v>
      </c>
      <c r="ADB18" s="105">
        <v>4575485.29</v>
      </c>
      <c r="ADC18" s="105">
        <v>5854306.5899999999</v>
      </c>
      <c r="ADD18" s="105">
        <v>55227448.030000001</v>
      </c>
      <c r="ADE18" s="105">
        <v>47516418.520000003</v>
      </c>
      <c r="ADF18" s="105">
        <v>1510990.5</v>
      </c>
      <c r="ADG18" s="105">
        <v>2577056.6800000002</v>
      </c>
      <c r="ADH18" s="105">
        <v>8145506.4000000004</v>
      </c>
      <c r="ADI18" s="105">
        <v>1775731.59</v>
      </c>
      <c r="ADJ18" s="105">
        <v>5258751.38</v>
      </c>
      <c r="ADK18" s="105">
        <v>5151777.4000000004</v>
      </c>
      <c r="ADL18" s="105">
        <v>6920233.6100000003</v>
      </c>
      <c r="ADM18" s="105">
        <v>343019305.77999997</v>
      </c>
      <c r="ADN18" s="105">
        <v>18703851.989999998</v>
      </c>
      <c r="ADO18" s="105">
        <v>17872745.059999999</v>
      </c>
      <c r="ADP18" s="105">
        <v>65443489.530000001</v>
      </c>
      <c r="ADQ18" s="105">
        <v>2026921.7</v>
      </c>
      <c r="ADR18" s="105">
        <v>3464183.1</v>
      </c>
      <c r="ADS18" s="105">
        <v>6044482.7800000003</v>
      </c>
      <c r="ADT18" s="105">
        <v>2282085.8199999998</v>
      </c>
      <c r="ADU18" s="105">
        <v>699694134.84000003</v>
      </c>
      <c r="ADV18" s="105">
        <v>40061439.130000003</v>
      </c>
      <c r="ADW18" s="105">
        <v>34379056.579999998</v>
      </c>
      <c r="ADX18" s="105">
        <v>7229432.7400000002</v>
      </c>
      <c r="ADY18" s="105">
        <v>8098689.1500000004</v>
      </c>
      <c r="ADZ18" s="105">
        <v>14558692.449999999</v>
      </c>
      <c r="AEA18" s="105">
        <v>10985988.67</v>
      </c>
      <c r="AEB18" s="105">
        <v>8812531.5099999998</v>
      </c>
      <c r="AEC18" s="105">
        <v>7211183.3700000001</v>
      </c>
      <c r="AED18" s="105">
        <v>6443168.21</v>
      </c>
      <c r="AEE18" s="105">
        <v>8830983.4399999995</v>
      </c>
      <c r="AEF18" s="105">
        <v>22492658.010000002</v>
      </c>
      <c r="AEG18" s="105">
        <v>7020546.75</v>
      </c>
      <c r="AEH18" s="105">
        <v>11741417.279999999</v>
      </c>
      <c r="AEI18" s="105">
        <v>12137211.77</v>
      </c>
      <c r="AEJ18" s="105">
        <v>13090041.01</v>
      </c>
      <c r="AEK18" s="105">
        <v>5193774.82</v>
      </c>
      <c r="AEL18" s="105">
        <v>19338314.449999999</v>
      </c>
      <c r="AEM18" s="105">
        <v>3601290.08</v>
      </c>
      <c r="AEN18" s="105">
        <v>13323854.16</v>
      </c>
      <c r="AEO18" s="105">
        <v>309393144.98000002</v>
      </c>
      <c r="AEP18" s="105">
        <v>22618064.239999998</v>
      </c>
      <c r="AEQ18" s="105">
        <v>17299937.41</v>
      </c>
      <c r="AER18" s="105">
        <v>13907921.18</v>
      </c>
      <c r="AES18" s="105">
        <v>8907119.7899999991</v>
      </c>
      <c r="AET18" s="105">
        <v>27757353.879999999</v>
      </c>
      <c r="AEU18" s="105">
        <v>10538726.449999999</v>
      </c>
      <c r="AEV18" s="105">
        <v>14785389.880000001</v>
      </c>
      <c r="AEW18" s="105">
        <v>9611621.1300000008</v>
      </c>
      <c r="AEX18" s="105">
        <v>2956433.56</v>
      </c>
      <c r="AEY18" s="105">
        <v>100734165.63</v>
      </c>
      <c r="AEZ18" s="105">
        <v>54395859.839999996</v>
      </c>
      <c r="AFA18" s="105">
        <v>14670642.380000001</v>
      </c>
      <c r="AFB18" s="105">
        <v>9502181.3399999999</v>
      </c>
      <c r="AFC18" s="105">
        <v>15671331.75</v>
      </c>
      <c r="AFD18" s="105">
        <v>11460721.880000001</v>
      </c>
      <c r="AFE18" s="105">
        <v>5708002.3600000003</v>
      </c>
      <c r="AFF18" s="105">
        <v>9805890.6199999992</v>
      </c>
      <c r="AFG18" s="105">
        <v>5287006.3</v>
      </c>
      <c r="AFH18" s="105">
        <v>8211246.0599999996</v>
      </c>
      <c r="AFI18" s="105">
        <v>8151621.5199999996</v>
      </c>
      <c r="AFJ18" s="105">
        <v>7614449.9299999997</v>
      </c>
      <c r="AFK18" s="105">
        <v>6470823.8899999997</v>
      </c>
      <c r="AFL18" s="105">
        <v>123096964.22</v>
      </c>
      <c r="AFM18" s="105">
        <v>9878962.2200000007</v>
      </c>
      <c r="AFN18" s="105">
        <v>9864899.1899999995</v>
      </c>
      <c r="AFO18" s="105">
        <v>5692072.5</v>
      </c>
      <c r="AFP18" s="105">
        <v>6871854.7800000003</v>
      </c>
      <c r="AFQ18" s="105">
        <v>3642320.24</v>
      </c>
      <c r="AFR18" s="105">
        <v>3249076.76</v>
      </c>
      <c r="AFS18" s="105">
        <v>11629098.23</v>
      </c>
      <c r="AFT18" s="105">
        <v>8032862.8200000003</v>
      </c>
      <c r="AFU18" s="105">
        <v>3779537.9899999998</v>
      </c>
      <c r="AFV18" s="105">
        <v>15818421.380000001</v>
      </c>
      <c r="AFW18" s="105">
        <v>4683001.42</v>
      </c>
      <c r="AFX18" s="105">
        <v>163533073.91</v>
      </c>
      <c r="AFY18" s="105">
        <v>5429278.9500000002</v>
      </c>
      <c r="AFZ18" s="105">
        <v>6946365.6200000001</v>
      </c>
      <c r="AGA18" s="105">
        <v>8578446.6500000004</v>
      </c>
      <c r="AGB18" s="105">
        <v>17752834.949999999</v>
      </c>
      <c r="AGC18" s="105">
        <v>7812792.04</v>
      </c>
      <c r="AGD18" s="105">
        <v>3661177.8840000001</v>
      </c>
      <c r="AGE18" s="105">
        <v>7095876.2199999997</v>
      </c>
      <c r="AGF18" s="105">
        <v>5533235.5899999999</v>
      </c>
      <c r="AGG18" s="105">
        <v>8115623.3700000001</v>
      </c>
      <c r="AGH18" s="105">
        <v>4867687.43</v>
      </c>
      <c r="AGI18" s="105">
        <v>192773819.44999999</v>
      </c>
      <c r="AGJ18" s="105">
        <v>29639781.25</v>
      </c>
      <c r="AGK18" s="105">
        <v>8104198.2699999996</v>
      </c>
      <c r="AGL18" s="105">
        <v>4131032.63</v>
      </c>
      <c r="AGM18" s="105">
        <v>16824768.550000001</v>
      </c>
      <c r="AGN18" s="105">
        <v>7745242.7699999996</v>
      </c>
      <c r="AGO18" s="105">
        <v>3219861.68</v>
      </c>
      <c r="AGP18" s="105">
        <v>3906778.34</v>
      </c>
      <c r="AGQ18" s="105">
        <v>450244172.76999998</v>
      </c>
      <c r="AGR18" s="105">
        <v>224724945.50999999</v>
      </c>
      <c r="AGS18" s="105">
        <v>9863381.9499999993</v>
      </c>
      <c r="AGT18" s="105">
        <v>19911177.030000001</v>
      </c>
      <c r="AGU18" s="105">
        <v>31825847.32</v>
      </c>
      <c r="AGV18" s="105">
        <v>15928598.5</v>
      </c>
      <c r="AGW18" s="105">
        <v>11181866.389999999</v>
      </c>
      <c r="AGX18" s="105">
        <v>18231237.23</v>
      </c>
      <c r="AGY18" s="105">
        <v>3315796.61</v>
      </c>
      <c r="AGZ18" s="105">
        <v>10761859.4</v>
      </c>
      <c r="AHA18" s="105">
        <v>18984472.609999999</v>
      </c>
      <c r="AHB18" s="105">
        <v>5554221.8300000001</v>
      </c>
      <c r="AHC18" s="105">
        <v>5749484.0499999998</v>
      </c>
      <c r="AHD18" s="105">
        <v>6693154.9500000002</v>
      </c>
      <c r="AHE18" s="105">
        <v>4724714.07</v>
      </c>
      <c r="AHF18" s="105">
        <v>8794502.2300000004</v>
      </c>
      <c r="AHG18" s="105">
        <v>6007238.3399999999</v>
      </c>
      <c r="AHH18" s="105">
        <v>67269808.170000002</v>
      </c>
      <c r="AHI18" s="105">
        <v>4544889.4000000004</v>
      </c>
      <c r="AHJ18" s="105">
        <v>7399607.4100000001</v>
      </c>
      <c r="AHK18" s="105">
        <v>4923260.6100000003</v>
      </c>
      <c r="AHL18" s="105">
        <v>22600076.789999999</v>
      </c>
      <c r="AHM18" s="105">
        <v>5199511.26</v>
      </c>
      <c r="AHN18" s="105">
        <v>4465877.2699999996</v>
      </c>
    </row>
    <row r="19" spans="1:898" ht="21" x14ac:dyDescent="0.4">
      <c r="A19" s="121" t="s">
        <v>21</v>
      </c>
      <c r="B19" s="6" t="s">
        <v>22</v>
      </c>
      <c r="C19" s="105">
        <v>313609757.22999996</v>
      </c>
      <c r="D19" s="105">
        <v>2821074.64</v>
      </c>
      <c r="E19" s="105">
        <v>5580465.96</v>
      </c>
      <c r="F19" s="105">
        <v>1290675.8899999999</v>
      </c>
      <c r="G19" s="105">
        <v>22966337.870000001</v>
      </c>
      <c r="H19" s="105">
        <v>2848398.3</v>
      </c>
      <c r="I19" s="105">
        <v>13561217.390000001</v>
      </c>
      <c r="J19" s="105">
        <v>3241474.81</v>
      </c>
      <c r="K19" s="105">
        <v>4811881.91</v>
      </c>
      <c r="L19" s="105">
        <v>3208153.2</v>
      </c>
      <c r="M19" s="105">
        <v>2088723.2</v>
      </c>
      <c r="N19" s="105">
        <v>1787755.8499999999</v>
      </c>
      <c r="O19" s="105">
        <v>3417785.48</v>
      </c>
      <c r="P19" s="105">
        <v>1702027.94</v>
      </c>
      <c r="Q19" s="105">
        <v>1535785.45</v>
      </c>
      <c r="R19" s="105">
        <v>5229704.5199999996</v>
      </c>
      <c r="S19" s="105">
        <v>2715135.25</v>
      </c>
      <c r="T19" s="105">
        <v>619099.99</v>
      </c>
      <c r="U19" s="105">
        <v>171137191.98999998</v>
      </c>
      <c r="V19" s="105">
        <v>34074220.609999999</v>
      </c>
      <c r="W19" s="105">
        <v>2364528.0700000003</v>
      </c>
      <c r="X19" s="105">
        <v>3730534.47</v>
      </c>
      <c r="Y19" s="105">
        <v>3314676.11</v>
      </c>
      <c r="Z19" s="105">
        <v>4032661.21</v>
      </c>
      <c r="AA19" s="105">
        <v>998273.1</v>
      </c>
      <c r="AB19" s="105">
        <v>34152305.450000003</v>
      </c>
      <c r="AC19" s="105">
        <v>5179440.2300000004</v>
      </c>
      <c r="AD19" s="105">
        <v>2430632.75</v>
      </c>
      <c r="AE19" s="105">
        <v>14742922.270000001</v>
      </c>
      <c r="AF19" s="105">
        <v>2799524.18</v>
      </c>
      <c r="AG19" s="105">
        <v>12542082.640000001</v>
      </c>
      <c r="AH19" s="105">
        <v>4293175.2300000004</v>
      </c>
      <c r="AI19" s="105">
        <v>1885120.8199999998</v>
      </c>
      <c r="AJ19" s="105">
        <v>1379170.48</v>
      </c>
      <c r="AK19" s="105">
        <v>2223768.65</v>
      </c>
      <c r="AL19" s="105">
        <v>3352601.64</v>
      </c>
      <c r="AM19" s="105">
        <v>1133680.5</v>
      </c>
      <c r="AN19" s="105">
        <v>1710202.48</v>
      </c>
      <c r="AO19" s="105">
        <v>1206358.9300000002</v>
      </c>
      <c r="AP19" s="105">
        <v>1540370.27</v>
      </c>
      <c r="AQ19" s="105">
        <v>881198.41</v>
      </c>
      <c r="AR19" s="105">
        <v>652810.29</v>
      </c>
      <c r="AS19" s="105">
        <v>105140047.09999999</v>
      </c>
      <c r="AT19" s="105">
        <v>851687.33000000007</v>
      </c>
      <c r="AU19" s="105">
        <v>692372.15</v>
      </c>
      <c r="AV19" s="105">
        <v>2086667.19</v>
      </c>
      <c r="AW19" s="105">
        <v>2619181.56</v>
      </c>
      <c r="AX19" s="105">
        <v>3120686.7800000003</v>
      </c>
      <c r="AY19" s="105">
        <v>681616.63</v>
      </c>
      <c r="AZ19" s="105">
        <v>1450959.3299999998</v>
      </c>
      <c r="BA19" s="105">
        <v>673975.15</v>
      </c>
      <c r="BB19" s="105">
        <v>755674.68</v>
      </c>
      <c r="BC19" s="105">
        <v>872554.13</v>
      </c>
      <c r="BD19" s="105">
        <v>675403.61</v>
      </c>
      <c r="BE19" s="105">
        <v>12714817.16</v>
      </c>
      <c r="BF19" s="105">
        <v>641451.96000000008</v>
      </c>
      <c r="BG19" s="105">
        <v>776850.63</v>
      </c>
      <c r="BH19" s="105">
        <v>55286275.780000001</v>
      </c>
      <c r="BI19" s="105">
        <v>39027248.850000001</v>
      </c>
      <c r="BJ19" s="105">
        <v>3280203.57</v>
      </c>
      <c r="BK19" s="105">
        <v>1609692.71</v>
      </c>
      <c r="BL19" s="105">
        <v>3528141.68</v>
      </c>
      <c r="BM19" s="105">
        <v>3166816.8400000003</v>
      </c>
      <c r="BN19" s="105">
        <v>3314435.06</v>
      </c>
      <c r="BO19" s="105">
        <v>38802.57</v>
      </c>
      <c r="BP19" s="105">
        <v>34534.01</v>
      </c>
      <c r="BQ19" s="105">
        <v>83756060.239999995</v>
      </c>
      <c r="BR19" s="105">
        <v>2145095.44</v>
      </c>
      <c r="BS19" s="105">
        <v>2779368.28</v>
      </c>
      <c r="BT19" s="105">
        <v>2518450.3499999996</v>
      </c>
      <c r="BU19" s="105">
        <v>1808959.54</v>
      </c>
      <c r="BV19" s="105">
        <v>2132388.42</v>
      </c>
      <c r="BW19" s="105">
        <v>1380863.48</v>
      </c>
      <c r="BX19" s="105">
        <v>2398121.65</v>
      </c>
      <c r="BY19" s="105">
        <v>26151707.18</v>
      </c>
      <c r="BZ19" s="105">
        <v>1615747.89</v>
      </c>
      <c r="CA19" s="105">
        <v>2874821.49</v>
      </c>
      <c r="CB19" s="105">
        <v>7004037.1600000001</v>
      </c>
      <c r="CC19" s="105">
        <v>1114465.81</v>
      </c>
      <c r="CD19" s="105">
        <v>803538.83</v>
      </c>
      <c r="CE19" s="105">
        <v>962684.09000000008</v>
      </c>
      <c r="CF19" s="105">
        <v>366510417.65999997</v>
      </c>
      <c r="CG19" s="105">
        <v>2292489.31</v>
      </c>
      <c r="CH19" s="105">
        <v>13111793.58</v>
      </c>
      <c r="CI19" s="105">
        <v>1611404.91</v>
      </c>
      <c r="CJ19" s="105">
        <v>2360947.09</v>
      </c>
      <c r="CK19" s="105">
        <v>2127868.96</v>
      </c>
      <c r="CL19" s="105">
        <v>1823722.13</v>
      </c>
      <c r="CM19" s="105">
        <v>5680429.6600000001</v>
      </c>
      <c r="CN19" s="105">
        <v>557731.15</v>
      </c>
      <c r="CO19" s="105">
        <v>1410938.94</v>
      </c>
      <c r="CP19" s="105">
        <v>1596569.33</v>
      </c>
      <c r="CQ19" s="105">
        <v>1549526.18</v>
      </c>
      <c r="CR19" s="105">
        <v>1410385.55</v>
      </c>
      <c r="CS19" s="105">
        <v>86727985.719999999</v>
      </c>
      <c r="CT19" s="105">
        <v>1966382.24</v>
      </c>
      <c r="CU19" s="105">
        <v>2217192.7600000002</v>
      </c>
      <c r="CV19" s="105">
        <v>4991844.09</v>
      </c>
      <c r="CW19" s="105">
        <v>1229144.19</v>
      </c>
      <c r="CX19" s="105">
        <v>4801602.47</v>
      </c>
      <c r="CY19" s="105">
        <v>1156239.7</v>
      </c>
      <c r="CZ19" s="105">
        <v>747028.46</v>
      </c>
      <c r="DA19" s="105">
        <v>59984313.640000001</v>
      </c>
      <c r="DB19" s="105">
        <v>60406168.609999999</v>
      </c>
      <c r="DC19" s="105">
        <v>3925518.62</v>
      </c>
      <c r="DD19" s="105">
        <v>1958236.76</v>
      </c>
      <c r="DE19" s="105">
        <v>6329979.1000000006</v>
      </c>
      <c r="DF19" s="105">
        <v>5188699.3099999996</v>
      </c>
      <c r="DG19" s="105">
        <v>6236854.54</v>
      </c>
      <c r="DH19" s="105">
        <v>6143971.9500000002</v>
      </c>
      <c r="DI19" s="105">
        <v>1218312.94</v>
      </c>
      <c r="DJ19" s="105">
        <v>382527648.35999995</v>
      </c>
      <c r="DK19" s="105">
        <v>1835265.39</v>
      </c>
      <c r="DL19" s="105">
        <v>4159289.18</v>
      </c>
      <c r="DM19" s="105">
        <v>6936921.3599999994</v>
      </c>
      <c r="DN19" s="105">
        <v>2565844.52</v>
      </c>
      <c r="DO19" s="105">
        <v>2629516.71</v>
      </c>
      <c r="DP19" s="105">
        <v>7574498.5800000001</v>
      </c>
      <c r="DQ19" s="105">
        <v>2159243.83</v>
      </c>
      <c r="DR19" s="105">
        <v>7588670.3399999999</v>
      </c>
      <c r="DS19" s="105">
        <v>94528860.810000002</v>
      </c>
      <c r="DT19" s="105">
        <v>4254006.67</v>
      </c>
      <c r="DU19" s="105">
        <v>12015052.779999999</v>
      </c>
      <c r="DV19" s="105">
        <v>33622482.140000001</v>
      </c>
      <c r="DW19" s="105">
        <v>5016798.75</v>
      </c>
      <c r="DX19" s="105">
        <v>5971830.9000000004</v>
      </c>
      <c r="DY19" s="105">
        <v>5253353.34</v>
      </c>
      <c r="DZ19" s="105">
        <v>946045.43</v>
      </c>
      <c r="EA19" s="105">
        <v>2640115.67</v>
      </c>
      <c r="EB19" s="105">
        <v>3625508.09</v>
      </c>
      <c r="EC19" s="105">
        <v>5660756.2199999997</v>
      </c>
      <c r="ED19" s="105">
        <v>43043617.719999999</v>
      </c>
      <c r="EE19" s="105">
        <v>25267415.710000001</v>
      </c>
      <c r="EF19" s="105">
        <v>3258764.79</v>
      </c>
      <c r="EG19" s="105">
        <v>3119679.06</v>
      </c>
      <c r="EH19" s="105">
        <v>3433421.74</v>
      </c>
      <c r="EI19" s="105">
        <v>3937527.33</v>
      </c>
      <c r="EJ19" s="105">
        <v>7650893.4000000004</v>
      </c>
      <c r="EK19" s="105">
        <v>2026938.46</v>
      </c>
      <c r="EL19" s="105">
        <v>2717735.17</v>
      </c>
      <c r="EM19" s="105">
        <v>102910357.86</v>
      </c>
      <c r="EN19" s="105">
        <v>1840239.67</v>
      </c>
      <c r="EO19" s="105">
        <v>1807233.78</v>
      </c>
      <c r="EP19" s="105">
        <v>2014902.88</v>
      </c>
      <c r="EQ19" s="105">
        <v>865202.4</v>
      </c>
      <c r="ER19" s="105">
        <v>818353.46</v>
      </c>
      <c r="ES19" s="105">
        <v>4386728.3</v>
      </c>
      <c r="ET19" s="105">
        <v>1938832.59</v>
      </c>
      <c r="EU19" s="105">
        <v>1551801.1300000001</v>
      </c>
      <c r="EV19" s="105">
        <v>98765650.709999993</v>
      </c>
      <c r="EW19" s="105">
        <v>879875.17</v>
      </c>
      <c r="EX19" s="105">
        <v>1970904.06</v>
      </c>
      <c r="EY19" s="105">
        <v>3444177.47</v>
      </c>
      <c r="EZ19" s="105">
        <v>4957488.1900000004</v>
      </c>
      <c r="FA19" s="105">
        <v>3975447.74</v>
      </c>
      <c r="FB19" s="105">
        <v>4847789.7299999995</v>
      </c>
      <c r="FC19" s="105">
        <v>2439478.2199999997</v>
      </c>
      <c r="FD19" s="105">
        <v>3397503.37</v>
      </c>
      <c r="FE19" s="105">
        <v>1657912.94</v>
      </c>
      <c r="FF19" s="105">
        <v>1695265.48</v>
      </c>
      <c r="FG19" s="105">
        <v>1065723.56</v>
      </c>
      <c r="FH19" s="105">
        <v>40611831.150000006</v>
      </c>
      <c r="FI19" s="105">
        <v>1796425.92</v>
      </c>
      <c r="FJ19" s="105">
        <v>1802346.92</v>
      </c>
      <c r="FK19" s="105">
        <v>1508121.74</v>
      </c>
      <c r="FL19" s="105">
        <v>2379524.35</v>
      </c>
      <c r="FM19" s="105">
        <v>2692945.54</v>
      </c>
      <c r="FN19" s="105">
        <v>1001742.26</v>
      </c>
      <c r="FO19" s="105">
        <v>196072.92</v>
      </c>
      <c r="FP19" s="105">
        <v>177640524.58000001</v>
      </c>
      <c r="FQ19" s="105">
        <v>1804073.16</v>
      </c>
      <c r="FR19" s="105">
        <v>6672979.6900000004</v>
      </c>
      <c r="FS19" s="105">
        <v>3978404.86</v>
      </c>
      <c r="FT19" s="105">
        <v>6343015.1799999997</v>
      </c>
      <c r="FU19" s="105">
        <v>1763654.62</v>
      </c>
      <c r="FV19" s="105">
        <v>5867456.6799999997</v>
      </c>
      <c r="FW19" s="105">
        <v>2867228.13</v>
      </c>
      <c r="FX19" s="105">
        <v>2791987.58</v>
      </c>
      <c r="FY19" s="105">
        <v>2561868.62</v>
      </c>
      <c r="FZ19" s="105">
        <v>8219167.6499999994</v>
      </c>
      <c r="GA19" s="105">
        <v>2246175.7000000002</v>
      </c>
      <c r="GB19" s="105">
        <v>1529978.5</v>
      </c>
      <c r="GC19" s="105">
        <v>833423.76</v>
      </c>
      <c r="GD19" s="105">
        <v>76641358.099999994</v>
      </c>
      <c r="GE19" s="105">
        <v>1520574.68</v>
      </c>
      <c r="GF19" s="105">
        <v>2041743.3900000001</v>
      </c>
      <c r="GG19" s="105">
        <v>9492797.1799999997</v>
      </c>
      <c r="GH19" s="105">
        <v>2792829.55</v>
      </c>
      <c r="GI19" s="105">
        <v>1604378.7</v>
      </c>
      <c r="GJ19" s="105">
        <v>1924009.49</v>
      </c>
      <c r="GK19" s="105">
        <v>7448744.8700000001</v>
      </c>
      <c r="GL19" s="105">
        <v>1595389.71</v>
      </c>
      <c r="GM19" s="105">
        <v>708128.56</v>
      </c>
      <c r="GN19" s="105">
        <v>596038.31999999995</v>
      </c>
      <c r="GO19" s="105">
        <v>620281.66</v>
      </c>
      <c r="GP19" s="105">
        <v>56023090.899999999</v>
      </c>
      <c r="GQ19" s="105">
        <v>4127829.06</v>
      </c>
      <c r="GR19" s="105">
        <v>1221084.69</v>
      </c>
      <c r="GS19" s="105">
        <v>7016163.79</v>
      </c>
      <c r="GT19" s="105">
        <v>457043.95</v>
      </c>
      <c r="GU19" s="105">
        <v>3594275.51</v>
      </c>
      <c r="GV19" s="105">
        <v>4329163.08</v>
      </c>
      <c r="GW19" s="105">
        <v>1751907.9100000001</v>
      </c>
      <c r="GX19" s="105">
        <v>58409430.349999994</v>
      </c>
      <c r="GY19" s="105">
        <v>1085152.43</v>
      </c>
      <c r="GZ19" s="105">
        <v>2092087.29</v>
      </c>
      <c r="HA19" s="105">
        <v>1511439.71</v>
      </c>
      <c r="HB19" s="105">
        <v>100358454.72</v>
      </c>
      <c r="HC19" s="105">
        <v>5697010.6900000004</v>
      </c>
      <c r="HD19" s="105">
        <v>7230679.4299999997</v>
      </c>
      <c r="HE19" s="105">
        <v>5346230.43</v>
      </c>
      <c r="HF19" s="105">
        <v>4032780.59</v>
      </c>
      <c r="HG19" s="105">
        <v>4981199.62</v>
      </c>
      <c r="HH19" s="105">
        <v>805861.64</v>
      </c>
      <c r="HI19" s="105">
        <v>88278190.74000001</v>
      </c>
      <c r="HJ19" s="105">
        <v>4064733.69</v>
      </c>
      <c r="HK19" s="105">
        <v>4859620.55</v>
      </c>
      <c r="HL19" s="105">
        <v>3212775.99</v>
      </c>
      <c r="HM19" s="105">
        <v>2283885.9900000002</v>
      </c>
      <c r="HN19" s="105">
        <v>1752925.73</v>
      </c>
      <c r="HO19" s="105">
        <v>4985068.62</v>
      </c>
      <c r="HP19" s="105">
        <v>1222665.17</v>
      </c>
      <c r="HQ19" s="105">
        <v>117026094.34999999</v>
      </c>
      <c r="HR19" s="105">
        <v>34006454.43</v>
      </c>
      <c r="HS19" s="105">
        <v>2793724.86</v>
      </c>
      <c r="HT19" s="105">
        <v>1648386.98</v>
      </c>
      <c r="HU19" s="105">
        <v>1501156.38</v>
      </c>
      <c r="HV19" s="105">
        <v>1400024.56</v>
      </c>
      <c r="HW19" s="105">
        <v>5058330.4800000004</v>
      </c>
      <c r="HX19" s="105">
        <v>3007247.41</v>
      </c>
      <c r="HY19" s="105">
        <v>1223236.1100000001</v>
      </c>
      <c r="HZ19" s="105">
        <v>1406443.3</v>
      </c>
      <c r="IA19" s="105">
        <v>1336754.32</v>
      </c>
      <c r="IB19" s="105">
        <v>3071536.43</v>
      </c>
      <c r="IC19" s="105">
        <v>864077.72</v>
      </c>
      <c r="ID19" s="105">
        <v>2774272.29</v>
      </c>
      <c r="IE19" s="105">
        <v>1070612.83</v>
      </c>
      <c r="IF19" s="105">
        <v>996387.29</v>
      </c>
      <c r="IG19" s="105">
        <v>108879902.00999999</v>
      </c>
      <c r="IH19" s="105">
        <v>33178846.509999998</v>
      </c>
      <c r="II19" s="105">
        <v>3967797.36</v>
      </c>
      <c r="IJ19" s="105">
        <v>9144958.2699999996</v>
      </c>
      <c r="IK19" s="105">
        <v>16216756.779999999</v>
      </c>
      <c r="IL19" s="105">
        <v>2558726.2800000003</v>
      </c>
      <c r="IM19" s="105">
        <v>2479588.0499999998</v>
      </c>
      <c r="IN19" s="105">
        <v>1809528.43</v>
      </c>
      <c r="IO19" s="105">
        <v>1745694.12</v>
      </c>
      <c r="IP19" s="105">
        <v>1902880.3199999998</v>
      </c>
      <c r="IQ19" s="105">
        <v>1872105.72</v>
      </c>
      <c r="IR19" s="105">
        <v>254468751.62</v>
      </c>
      <c r="IS19" s="105">
        <v>56166095.07</v>
      </c>
      <c r="IT19" s="105">
        <v>7348811.7199999997</v>
      </c>
      <c r="IU19" s="105">
        <v>3949660.84</v>
      </c>
      <c r="IV19" s="105">
        <v>2356100.54</v>
      </c>
      <c r="IW19" s="105">
        <v>1292123.6100000001</v>
      </c>
      <c r="IX19" s="105">
        <v>2041407.23</v>
      </c>
      <c r="IY19" s="105">
        <v>1113806</v>
      </c>
      <c r="IZ19" s="105">
        <v>1082108.3900000001</v>
      </c>
      <c r="JA19" s="105">
        <v>2283081.0499999998</v>
      </c>
      <c r="JB19" s="105">
        <v>2564366.59</v>
      </c>
      <c r="JC19" s="105">
        <v>1524876.41</v>
      </c>
      <c r="JD19" s="105">
        <v>31874622.190000001</v>
      </c>
      <c r="JE19" s="105">
        <v>9378521.8399999999</v>
      </c>
      <c r="JF19" s="105">
        <v>1402764.47</v>
      </c>
      <c r="JG19" s="105">
        <v>1372500.3</v>
      </c>
      <c r="JH19" s="105">
        <v>1104315.72</v>
      </c>
      <c r="JI19" s="105">
        <v>928748.6</v>
      </c>
      <c r="JJ19" s="105">
        <v>44850242.619999997</v>
      </c>
      <c r="JK19" s="105">
        <v>989507.36</v>
      </c>
      <c r="JL19" s="105">
        <v>1897173.93</v>
      </c>
      <c r="JM19" s="105">
        <v>2323345.34</v>
      </c>
      <c r="JN19" s="105">
        <v>1544606.7</v>
      </c>
      <c r="JO19" s="105">
        <v>5306882.54</v>
      </c>
      <c r="JP19" s="105">
        <v>1194596.1000000001</v>
      </c>
      <c r="JQ19" s="105">
        <v>87994768.780000001</v>
      </c>
      <c r="JR19" s="105">
        <v>41602172.559999995</v>
      </c>
      <c r="JS19" s="105">
        <v>2800719.46</v>
      </c>
      <c r="JT19" s="105">
        <v>1716181.19</v>
      </c>
      <c r="JU19" s="105">
        <v>3429054.32</v>
      </c>
      <c r="JV19" s="105">
        <v>794232.99</v>
      </c>
      <c r="JW19" s="105">
        <v>11729131.130000001</v>
      </c>
      <c r="JX19" s="105">
        <v>6205553.1399999997</v>
      </c>
      <c r="JY19" s="105">
        <v>2653877.4899999998</v>
      </c>
      <c r="JZ19" s="105">
        <v>3337711.86</v>
      </c>
      <c r="KA19" s="105">
        <v>3426271.45</v>
      </c>
      <c r="KB19" s="105">
        <v>2816328.57</v>
      </c>
      <c r="KC19" s="105">
        <v>1679639.75</v>
      </c>
      <c r="KD19" s="105">
        <v>333912.14</v>
      </c>
      <c r="KE19" s="105">
        <v>1850546.27</v>
      </c>
      <c r="KF19" s="105">
        <v>196290762.60999998</v>
      </c>
      <c r="KG19" s="105">
        <v>0</v>
      </c>
      <c r="KH19" s="105">
        <v>2730338.73</v>
      </c>
      <c r="KI19" s="105">
        <v>2388021.56</v>
      </c>
      <c r="KJ19" s="105">
        <v>11284895.890000001</v>
      </c>
      <c r="KK19" s="105">
        <v>4751132.7300000004</v>
      </c>
      <c r="KL19" s="105">
        <v>20789298.920000002</v>
      </c>
      <c r="KM19" s="105">
        <v>2243150.52</v>
      </c>
      <c r="KN19" s="105">
        <v>1841503.0899999999</v>
      </c>
      <c r="KO19" s="105">
        <v>39209224.219999999</v>
      </c>
      <c r="KP19" s="105">
        <v>2080850.35</v>
      </c>
      <c r="KQ19" s="105">
        <v>3848299.45</v>
      </c>
      <c r="KR19" s="105">
        <v>25283099.919999998</v>
      </c>
      <c r="KS19" s="105">
        <v>1793062.74</v>
      </c>
      <c r="KT19" s="105">
        <v>3989848.73</v>
      </c>
      <c r="KU19" s="105">
        <v>95432478.150000006</v>
      </c>
      <c r="KV19" s="105">
        <v>3377017.52</v>
      </c>
      <c r="KW19" s="105">
        <v>67457478.620000005</v>
      </c>
      <c r="KX19" s="105">
        <v>2035785.47</v>
      </c>
      <c r="KY19" s="105">
        <v>1073560.04</v>
      </c>
      <c r="KZ19" s="105">
        <v>5355370.18</v>
      </c>
      <c r="LA19" s="105">
        <v>4179862.55</v>
      </c>
      <c r="LB19" s="105">
        <v>2082292.28</v>
      </c>
      <c r="LC19" s="105">
        <v>1852010.02</v>
      </c>
      <c r="LD19" s="105">
        <v>1532661.4600000002</v>
      </c>
      <c r="LE19" s="105">
        <v>195695424.71000001</v>
      </c>
      <c r="LF19" s="105">
        <v>21311591.199999999</v>
      </c>
      <c r="LG19" s="105">
        <v>35667217.25</v>
      </c>
      <c r="LH19" s="105">
        <v>33345147.869999997</v>
      </c>
      <c r="LI19" s="105">
        <v>3843732.64</v>
      </c>
      <c r="LJ19" s="105">
        <v>2419806.15</v>
      </c>
      <c r="LK19" s="105">
        <v>853816.99</v>
      </c>
      <c r="LL19" s="105">
        <v>3395703.5</v>
      </c>
      <c r="LM19" s="105">
        <v>2118556.5299999998</v>
      </c>
      <c r="LN19" s="105">
        <v>4730157.5599999996</v>
      </c>
      <c r="LO19" s="105">
        <v>876253.84</v>
      </c>
      <c r="LP19" s="105">
        <v>48230648.690000005</v>
      </c>
      <c r="LQ19" s="105">
        <v>3753982.52</v>
      </c>
      <c r="LR19" s="105">
        <v>1191466.51</v>
      </c>
      <c r="LS19" s="105">
        <v>5469084.7300000004</v>
      </c>
      <c r="LT19" s="105">
        <v>40573354.600000001</v>
      </c>
      <c r="LU19" s="105">
        <v>152365535</v>
      </c>
      <c r="LV19" s="105">
        <v>42398466.769999996</v>
      </c>
      <c r="LW19" s="105">
        <v>10144519.85</v>
      </c>
      <c r="LX19" s="105">
        <v>5870670.5300000003</v>
      </c>
      <c r="LY19" s="105">
        <v>3602681.09</v>
      </c>
      <c r="LZ19" s="105">
        <v>3574378.9299999997</v>
      </c>
      <c r="MA19" s="105">
        <v>3604327.16</v>
      </c>
      <c r="MB19" s="105">
        <v>5175984.04</v>
      </c>
      <c r="MC19" s="105">
        <v>12099245.109999999</v>
      </c>
      <c r="MD19" s="105">
        <v>2197404.62</v>
      </c>
      <c r="ME19" s="105">
        <v>180398297.88</v>
      </c>
      <c r="MF19" s="105">
        <v>2524146.62</v>
      </c>
      <c r="MG19" s="105">
        <v>2147324.92</v>
      </c>
      <c r="MH19" s="105">
        <v>1672390.87</v>
      </c>
      <c r="MI19" s="105">
        <v>1359078.29</v>
      </c>
      <c r="MJ19" s="105">
        <v>3253905.53</v>
      </c>
      <c r="MK19" s="105">
        <v>1806836.69</v>
      </c>
      <c r="ML19" s="105">
        <v>2001172.66</v>
      </c>
      <c r="MM19" s="105">
        <v>4470656.5200000005</v>
      </c>
      <c r="MN19" s="105">
        <v>2793732.24</v>
      </c>
      <c r="MO19" s="105">
        <v>2104861.1799999997</v>
      </c>
      <c r="MP19" s="105">
        <v>2297499.85</v>
      </c>
      <c r="MQ19" s="105">
        <v>79375541.179999992</v>
      </c>
      <c r="MR19" s="105">
        <v>2179695.34</v>
      </c>
      <c r="MS19" s="105">
        <v>2592736.61</v>
      </c>
      <c r="MT19" s="105">
        <v>5002952.8100000005</v>
      </c>
      <c r="MU19" s="105">
        <v>5018248.33</v>
      </c>
      <c r="MV19" s="105">
        <v>1814570.19</v>
      </c>
      <c r="MW19" s="105">
        <v>13083488.979900001</v>
      </c>
      <c r="MX19" s="105">
        <v>5276889.42</v>
      </c>
      <c r="MY19" s="105">
        <v>2786614.49</v>
      </c>
      <c r="MZ19" s="105">
        <v>623361.31999999995</v>
      </c>
      <c r="NA19" s="105">
        <v>761625.35</v>
      </c>
      <c r="NB19" s="105">
        <v>341339910.00999999</v>
      </c>
      <c r="NC19" s="105">
        <v>16964191.09</v>
      </c>
      <c r="ND19" s="105">
        <v>2350890.39</v>
      </c>
      <c r="NE19" s="105">
        <v>64721927.910000004</v>
      </c>
      <c r="NF19" s="105">
        <v>2509878.27</v>
      </c>
      <c r="NG19" s="105">
        <v>5649378.54</v>
      </c>
      <c r="NH19" s="105">
        <v>30618645.739999998</v>
      </c>
      <c r="NI19" s="105">
        <v>21946381.780000001</v>
      </c>
      <c r="NJ19" s="105">
        <v>503881.33</v>
      </c>
      <c r="NK19" s="105">
        <v>3907532.5300000003</v>
      </c>
      <c r="NL19" s="105">
        <v>4727580.12</v>
      </c>
      <c r="NM19" s="105">
        <v>3529928.59</v>
      </c>
      <c r="NN19" s="105">
        <v>28873750.710000001</v>
      </c>
      <c r="NO19" s="105">
        <v>613917.81000000006</v>
      </c>
      <c r="NP19" s="105">
        <v>1290772.83</v>
      </c>
      <c r="NQ19" s="105">
        <v>1748734.0299999998</v>
      </c>
      <c r="NR19" s="105">
        <v>859440.17</v>
      </c>
      <c r="NS19" s="105">
        <v>286132.68</v>
      </c>
      <c r="NT19" s="105">
        <v>596223.88</v>
      </c>
      <c r="NU19" s="105">
        <v>63025177.219999999</v>
      </c>
      <c r="NV19" s="105">
        <v>33336604.829999998</v>
      </c>
      <c r="NW19" s="105">
        <v>2587036.2599999998</v>
      </c>
      <c r="NX19" s="105">
        <v>1386798.46</v>
      </c>
      <c r="NY19" s="105">
        <v>1940201.19</v>
      </c>
      <c r="NZ19" s="105">
        <v>2594442.73</v>
      </c>
      <c r="OA19" s="105">
        <v>809237.57</v>
      </c>
      <c r="OB19" s="105">
        <v>168173276.31</v>
      </c>
      <c r="OC19" s="105">
        <v>15986314.119999999</v>
      </c>
      <c r="OD19" s="105">
        <v>3334491.06</v>
      </c>
      <c r="OE19" s="105">
        <v>18857927.340000004</v>
      </c>
      <c r="OF19" s="105">
        <v>2188738.48</v>
      </c>
      <c r="OG19" s="105">
        <v>4268126.37</v>
      </c>
      <c r="OH19" s="105">
        <v>7547205.8300000001</v>
      </c>
      <c r="OI19" s="105">
        <v>1326303.1800000002</v>
      </c>
      <c r="OJ19" s="105">
        <v>2243987.2599999998</v>
      </c>
      <c r="OK19" s="105">
        <v>163926754.02000001</v>
      </c>
      <c r="OL19" s="105">
        <v>11608897.9</v>
      </c>
      <c r="OM19" s="105">
        <v>33332099.039999999</v>
      </c>
      <c r="ON19" s="105">
        <v>4079149.54</v>
      </c>
      <c r="OO19" s="105">
        <v>3702349.36</v>
      </c>
      <c r="OP19" s="105">
        <v>1281810.96</v>
      </c>
      <c r="OQ19" s="105">
        <v>50312090.710000001</v>
      </c>
      <c r="OR19" s="105">
        <v>1825582.79</v>
      </c>
      <c r="OS19" s="105">
        <v>2352843.85</v>
      </c>
      <c r="OT19" s="105">
        <v>2177020.4</v>
      </c>
      <c r="OU19" s="105">
        <v>3001783.8</v>
      </c>
      <c r="OV19" s="105">
        <v>14427473.350000001</v>
      </c>
      <c r="OW19" s="105">
        <v>2337922.44</v>
      </c>
      <c r="OX19" s="105">
        <v>1448273.43</v>
      </c>
      <c r="OY19" s="105">
        <v>556578.47</v>
      </c>
      <c r="OZ19" s="105">
        <v>96013460.780000001</v>
      </c>
      <c r="PA19" s="105">
        <v>1954162.9400000002</v>
      </c>
      <c r="PB19" s="105">
        <v>11136516.540000001</v>
      </c>
      <c r="PC19" s="105">
        <v>1719969.0399999998</v>
      </c>
      <c r="PD19" s="105">
        <v>5672897.4800000004</v>
      </c>
      <c r="PE19" s="105">
        <v>11131554.390000001</v>
      </c>
      <c r="PF19" s="105">
        <v>3153123.78</v>
      </c>
      <c r="PG19" s="105">
        <v>2150006.75</v>
      </c>
      <c r="PH19" s="105">
        <v>3724209.21</v>
      </c>
      <c r="PI19" s="105">
        <v>2845588.71</v>
      </c>
      <c r="PJ19" s="105">
        <v>5496516.6200000001</v>
      </c>
      <c r="PK19" s="105">
        <v>4601212.72</v>
      </c>
      <c r="PL19" s="105">
        <v>1700260.16</v>
      </c>
      <c r="PM19" s="105">
        <v>13553548.629999999</v>
      </c>
      <c r="PN19" s="105">
        <v>2723755.37</v>
      </c>
      <c r="PO19" s="105">
        <v>1253819.98</v>
      </c>
      <c r="PP19" s="105">
        <v>856909.82000000007</v>
      </c>
      <c r="PQ19" s="105">
        <v>872634.8</v>
      </c>
      <c r="PR19" s="105">
        <v>306172871.62</v>
      </c>
      <c r="PS19" s="105">
        <v>3748082.11</v>
      </c>
      <c r="PT19" s="105">
        <v>3183832.3</v>
      </c>
      <c r="PU19" s="105">
        <v>9075135.209999999</v>
      </c>
      <c r="PV19" s="105">
        <v>44143844.57</v>
      </c>
      <c r="PW19" s="105">
        <v>2796554.09</v>
      </c>
      <c r="PX19" s="105">
        <v>9357901.6600000001</v>
      </c>
      <c r="PY19" s="105">
        <v>3141218.1799999997</v>
      </c>
      <c r="PZ19" s="105">
        <v>18496792.100000001</v>
      </c>
      <c r="QA19" s="105">
        <v>1111012.4099999999</v>
      </c>
      <c r="QB19" s="105">
        <v>6966864.0700000003</v>
      </c>
      <c r="QC19" s="105">
        <v>2045174.87</v>
      </c>
      <c r="QD19" s="105">
        <v>3142148.43</v>
      </c>
      <c r="QE19" s="105">
        <v>3548358.71</v>
      </c>
      <c r="QF19" s="105">
        <v>9580862.8200000003</v>
      </c>
      <c r="QG19" s="105">
        <v>4108316.17</v>
      </c>
      <c r="QH19" s="105">
        <v>2282884.7599999998</v>
      </c>
      <c r="QI19" s="105">
        <v>2362072.92</v>
      </c>
      <c r="QJ19" s="105">
        <v>1539441</v>
      </c>
      <c r="QK19" s="105">
        <v>10597912.32</v>
      </c>
      <c r="QL19" s="105">
        <v>16017634.33</v>
      </c>
      <c r="QM19" s="105">
        <v>2450352.66</v>
      </c>
      <c r="QN19" s="105">
        <v>1206877.25</v>
      </c>
      <c r="QO19" s="105">
        <v>793076.99</v>
      </c>
      <c r="QP19" s="105">
        <v>78631.97</v>
      </c>
      <c r="QQ19" s="105">
        <v>570868.93999999994</v>
      </c>
      <c r="QR19" s="105">
        <v>131905275.09999999</v>
      </c>
      <c r="QS19" s="105">
        <v>1783756.46</v>
      </c>
      <c r="QT19" s="105">
        <v>7485325.8100000005</v>
      </c>
      <c r="QU19" s="105">
        <v>2664794.79</v>
      </c>
      <c r="QV19" s="105">
        <v>4141018.98</v>
      </c>
      <c r="QW19" s="105">
        <v>11797846.039999999</v>
      </c>
      <c r="QX19" s="105">
        <v>3180389.94</v>
      </c>
      <c r="QY19" s="105">
        <v>5861089.8700000001</v>
      </c>
      <c r="QZ19" s="105">
        <v>5516491.3900000006</v>
      </c>
      <c r="RA19" s="105">
        <v>2814207.61</v>
      </c>
      <c r="RB19" s="105">
        <v>3244480.81</v>
      </c>
      <c r="RC19" s="105">
        <v>1339281.99</v>
      </c>
      <c r="RD19" s="105">
        <v>889137.15</v>
      </c>
      <c r="RE19" s="105">
        <v>172303076</v>
      </c>
      <c r="RF19" s="105">
        <v>9211994.4000000004</v>
      </c>
      <c r="RG19" s="105">
        <v>3145034.49</v>
      </c>
      <c r="RH19" s="105">
        <v>4937789.99</v>
      </c>
      <c r="RI19" s="105">
        <v>1558021.35</v>
      </c>
      <c r="RJ19" s="105">
        <v>6378686.79</v>
      </c>
      <c r="RK19" s="105">
        <v>13323978.08</v>
      </c>
      <c r="RL19" s="105">
        <v>3070913.63</v>
      </c>
      <c r="RM19" s="105">
        <v>3397930.7</v>
      </c>
      <c r="RN19" s="105">
        <v>11067191.65</v>
      </c>
      <c r="RO19" s="105">
        <v>12375353.9</v>
      </c>
      <c r="RP19" s="105">
        <v>3990534.97</v>
      </c>
      <c r="RQ19" s="105">
        <v>1820419.75</v>
      </c>
      <c r="RR19" s="105">
        <v>3153659.52</v>
      </c>
      <c r="RS19" s="105">
        <v>1086169.51</v>
      </c>
      <c r="RT19" s="105">
        <v>1732269.59</v>
      </c>
      <c r="RU19" s="105">
        <v>2929667.52</v>
      </c>
      <c r="RV19" s="105">
        <v>1355814.2</v>
      </c>
      <c r="RW19" s="105">
        <v>404091.43</v>
      </c>
      <c r="RX19" s="105">
        <v>958867.62</v>
      </c>
      <c r="RY19" s="105">
        <v>45799993.920000002</v>
      </c>
      <c r="RZ19" s="105">
        <v>4484098.88</v>
      </c>
      <c r="SA19" s="105">
        <v>2122744.77</v>
      </c>
      <c r="SB19" s="105">
        <v>1383411.24</v>
      </c>
      <c r="SC19" s="105">
        <v>1479757.04</v>
      </c>
      <c r="SD19" s="105">
        <v>4804477.1099999994</v>
      </c>
      <c r="SE19" s="105">
        <v>1973746.64</v>
      </c>
      <c r="SF19" s="105">
        <v>7997355.3499999996</v>
      </c>
      <c r="SG19" s="105">
        <v>2201013.5099999998</v>
      </c>
      <c r="SH19" s="105">
        <v>2080892.82</v>
      </c>
      <c r="SI19" s="105">
        <v>12325204.890000001</v>
      </c>
      <c r="SJ19" s="105">
        <v>471038.12</v>
      </c>
      <c r="SK19" s="105">
        <v>37728513.969999999</v>
      </c>
      <c r="SL19" s="105">
        <v>3560415.48</v>
      </c>
      <c r="SM19" s="105">
        <v>4174778.42</v>
      </c>
      <c r="SN19" s="105">
        <v>10860810.4</v>
      </c>
      <c r="SO19" s="105">
        <v>1866703.56</v>
      </c>
      <c r="SP19" s="105">
        <v>3196776.55</v>
      </c>
      <c r="SQ19" s="105">
        <v>2147150.21</v>
      </c>
      <c r="SR19" s="105">
        <v>1238887.95</v>
      </c>
      <c r="SS19" s="105">
        <v>102878185.40000001</v>
      </c>
      <c r="ST19" s="105">
        <v>1692804.81</v>
      </c>
      <c r="SU19" s="105">
        <v>4855564.57</v>
      </c>
      <c r="SV19" s="105">
        <v>3495220.02</v>
      </c>
      <c r="SW19" s="105">
        <v>927555.35</v>
      </c>
      <c r="SX19" s="105">
        <v>1951730.91</v>
      </c>
      <c r="SY19" s="105">
        <v>2978227.22</v>
      </c>
      <c r="SZ19" s="105">
        <v>9045928.0500000007</v>
      </c>
      <c r="TA19" s="105">
        <v>2875456.4</v>
      </c>
      <c r="TB19" s="105">
        <v>2721382.29</v>
      </c>
      <c r="TC19" s="105">
        <v>2391291.96</v>
      </c>
      <c r="TD19" s="105">
        <v>7162875.25</v>
      </c>
      <c r="TE19" s="105">
        <v>2365550.89</v>
      </c>
      <c r="TF19" s="105">
        <v>2492669.63</v>
      </c>
      <c r="TG19" s="105">
        <v>144049683.95000002</v>
      </c>
      <c r="TH19" s="105">
        <v>3361904.6100000003</v>
      </c>
      <c r="TI19" s="105">
        <v>2325567.1</v>
      </c>
      <c r="TJ19" s="105">
        <v>11677149.73</v>
      </c>
      <c r="TK19" s="105">
        <v>8943162.1500000004</v>
      </c>
      <c r="TL19" s="105">
        <v>2871670.89</v>
      </c>
      <c r="TM19" s="105">
        <v>639862.44999999995</v>
      </c>
      <c r="TN19" s="105">
        <v>19024035.259999998</v>
      </c>
      <c r="TO19" s="105">
        <v>2811758.0100000002</v>
      </c>
      <c r="TP19" s="105">
        <v>7245340.8200000003</v>
      </c>
      <c r="TQ19" s="105">
        <v>9591293.8599999994</v>
      </c>
      <c r="TR19" s="105">
        <v>2273594.31</v>
      </c>
      <c r="TS19" s="105">
        <v>1776349.3</v>
      </c>
      <c r="TT19" s="105">
        <v>2318764.14</v>
      </c>
      <c r="TU19" s="105">
        <v>1323272.53</v>
      </c>
      <c r="TV19" s="105">
        <v>2590359.25</v>
      </c>
      <c r="TW19" s="105">
        <v>19498366.540000003</v>
      </c>
      <c r="TX19" s="105">
        <v>2938000.02</v>
      </c>
      <c r="TY19" s="105">
        <v>89056077.939999998</v>
      </c>
      <c r="TZ19" s="105">
        <v>8165324.6799999997</v>
      </c>
      <c r="UA19" s="105">
        <v>1991229.07</v>
      </c>
      <c r="UB19" s="105">
        <v>1932740.19</v>
      </c>
      <c r="UC19" s="105">
        <v>68675049.290000007</v>
      </c>
      <c r="UD19" s="105">
        <v>1294575.82</v>
      </c>
      <c r="UE19" s="105">
        <v>532429.63</v>
      </c>
      <c r="UF19" s="105">
        <v>2361245.17</v>
      </c>
      <c r="UG19" s="105">
        <v>2537223</v>
      </c>
      <c r="UH19" s="105">
        <v>48582203.590000004</v>
      </c>
      <c r="UI19" s="105">
        <v>5570336.25</v>
      </c>
      <c r="UJ19" s="105">
        <v>3356560.35</v>
      </c>
      <c r="UK19" s="105">
        <v>8033062.5800000001</v>
      </c>
      <c r="UL19" s="105">
        <v>6058665.0299999993</v>
      </c>
      <c r="UM19" s="105">
        <v>2806943.47</v>
      </c>
      <c r="UN19" s="105">
        <v>293227625.57999998</v>
      </c>
      <c r="UO19" s="105">
        <v>4430520.83</v>
      </c>
      <c r="UP19" s="105">
        <v>3583719.88</v>
      </c>
      <c r="UQ19" s="105">
        <v>21088225.529999997</v>
      </c>
      <c r="UR19" s="105">
        <v>684192.48</v>
      </c>
      <c r="US19" s="105">
        <v>2275581.4</v>
      </c>
      <c r="UT19" s="105">
        <v>9947475.6300000008</v>
      </c>
      <c r="UU19" s="105">
        <v>2478615.46</v>
      </c>
      <c r="UV19" s="105">
        <v>2337515.7200000002</v>
      </c>
      <c r="UW19" s="105">
        <v>2515130.52</v>
      </c>
      <c r="UX19" s="105">
        <v>2483778.73</v>
      </c>
      <c r="UY19" s="105">
        <v>8932832.3699999992</v>
      </c>
      <c r="UZ19" s="105">
        <v>3853456.35</v>
      </c>
      <c r="VA19" s="105">
        <v>9078284.5800000001</v>
      </c>
      <c r="VB19" s="105">
        <v>1816040.01</v>
      </c>
      <c r="VC19" s="105">
        <v>1532744.41</v>
      </c>
      <c r="VD19" s="105">
        <v>1635782.42</v>
      </c>
      <c r="VE19" s="105">
        <v>2909083.3</v>
      </c>
      <c r="VF19" s="105">
        <v>17279251.989999998</v>
      </c>
      <c r="VG19" s="105">
        <v>960818.86</v>
      </c>
      <c r="VH19" s="105">
        <v>1837665.72</v>
      </c>
      <c r="VI19" s="105">
        <v>769713.17999999993</v>
      </c>
      <c r="VJ19" s="105">
        <v>92246160.390000001</v>
      </c>
      <c r="VK19" s="105">
        <v>2493857.7000000002</v>
      </c>
      <c r="VL19" s="105">
        <v>3255789.87</v>
      </c>
      <c r="VM19" s="105">
        <v>5878350.8399999999</v>
      </c>
      <c r="VN19" s="105">
        <v>6847537.9500000002</v>
      </c>
      <c r="VO19" s="105">
        <v>7912354.7199999997</v>
      </c>
      <c r="VP19" s="105">
        <v>4082085.08</v>
      </c>
      <c r="VQ19" s="105">
        <v>3693862.59</v>
      </c>
      <c r="VR19" s="105">
        <v>6275196.21</v>
      </c>
      <c r="VS19" s="105">
        <v>36534116.75</v>
      </c>
      <c r="VT19" s="105">
        <v>2862320.45</v>
      </c>
      <c r="VU19" s="105">
        <v>3202464.79</v>
      </c>
      <c r="VV19" s="105">
        <v>3796788.46</v>
      </c>
      <c r="VW19" s="105">
        <v>2573898.6500000004</v>
      </c>
      <c r="VX19" s="105">
        <v>1362143.8900000001</v>
      </c>
      <c r="VY19" s="105">
        <v>507084731.63</v>
      </c>
      <c r="VZ19" s="105">
        <v>8529852.4700000007</v>
      </c>
      <c r="WA19" s="105">
        <v>4117532.68</v>
      </c>
      <c r="WB19" s="105">
        <v>2153365.25</v>
      </c>
      <c r="WC19" s="105">
        <v>2767812.37</v>
      </c>
      <c r="WD19" s="105">
        <v>4133009.5500000003</v>
      </c>
      <c r="WE19" s="105">
        <v>9037401.120000001</v>
      </c>
      <c r="WF19" s="105">
        <v>8828822.1000000015</v>
      </c>
      <c r="WG19" s="105">
        <v>3991908.01</v>
      </c>
      <c r="WH19" s="105">
        <v>6496789.4899999993</v>
      </c>
      <c r="WI19" s="105">
        <v>2844387.45</v>
      </c>
      <c r="WJ19" s="105">
        <v>17386968.649999999</v>
      </c>
      <c r="WK19" s="105">
        <v>4085588.68</v>
      </c>
      <c r="WL19" s="105">
        <v>7986383.96</v>
      </c>
      <c r="WM19" s="105">
        <v>16547885.16</v>
      </c>
      <c r="WN19" s="105">
        <v>4275285.79</v>
      </c>
      <c r="WO19" s="105">
        <v>6185566.5199999996</v>
      </c>
      <c r="WP19" s="105">
        <v>4489656.49</v>
      </c>
      <c r="WQ19" s="105">
        <v>1923804.6</v>
      </c>
      <c r="WR19" s="105">
        <v>8710202.1699999999</v>
      </c>
      <c r="WS19" s="105">
        <v>73718554.840000004</v>
      </c>
      <c r="WT19" s="105">
        <v>3288643.12</v>
      </c>
      <c r="WU19" s="105">
        <v>1392391.22</v>
      </c>
      <c r="WV19" s="105">
        <v>1979010.39</v>
      </c>
      <c r="WW19" s="105">
        <v>2528341.75</v>
      </c>
      <c r="WX19" s="105">
        <v>3178502.0100000002</v>
      </c>
      <c r="WY19" s="105">
        <v>2040063.46</v>
      </c>
      <c r="WZ19" s="105">
        <v>2520348.33</v>
      </c>
      <c r="XA19" s="105">
        <v>49990401.349999994</v>
      </c>
      <c r="XB19" s="105">
        <v>2718483.31</v>
      </c>
      <c r="XC19" s="105">
        <v>776467.76</v>
      </c>
      <c r="XD19" s="105">
        <v>829031.78200000001</v>
      </c>
      <c r="XE19" s="105">
        <v>567477.35</v>
      </c>
      <c r="XF19" s="105">
        <v>165507854.47999999</v>
      </c>
      <c r="XG19" s="105">
        <v>4110749.16</v>
      </c>
      <c r="XH19" s="105">
        <v>5378124.0899999999</v>
      </c>
      <c r="XI19" s="105">
        <v>40521295.219999999</v>
      </c>
      <c r="XJ19" s="105">
        <v>3038985.67</v>
      </c>
      <c r="XK19" s="105">
        <v>4447002.41</v>
      </c>
      <c r="XL19" s="105">
        <v>9786226.5199999996</v>
      </c>
      <c r="XM19" s="105">
        <v>2939227.89</v>
      </c>
      <c r="XN19" s="105">
        <v>3562706.56</v>
      </c>
      <c r="XO19" s="105">
        <v>8746840.620000001</v>
      </c>
      <c r="XP19" s="105">
        <v>4221665.9399999995</v>
      </c>
      <c r="XQ19" s="105">
        <v>2230991.0299999998</v>
      </c>
      <c r="XR19" s="105">
        <v>2063723.94</v>
      </c>
      <c r="XS19" s="105">
        <v>2480952.58</v>
      </c>
      <c r="XT19" s="105">
        <v>2335832.69</v>
      </c>
      <c r="XU19" s="105">
        <v>2236132.6800000002</v>
      </c>
      <c r="XV19" s="105">
        <v>1648931.74</v>
      </c>
      <c r="XW19" s="105">
        <v>2036844.25</v>
      </c>
      <c r="XX19" s="105">
        <v>1693730.71</v>
      </c>
      <c r="XY19" s="105">
        <v>1841207.63</v>
      </c>
      <c r="XZ19" s="105">
        <v>2038203</v>
      </c>
      <c r="YA19" s="105">
        <v>1840753.07</v>
      </c>
      <c r="YB19" s="105">
        <v>2043422.18</v>
      </c>
      <c r="YC19" s="105">
        <v>167297587.92000002</v>
      </c>
      <c r="YD19" s="105">
        <v>2725933.24</v>
      </c>
      <c r="YE19" s="105">
        <v>8695208.2799999993</v>
      </c>
      <c r="YF19" s="105">
        <v>2840893.17</v>
      </c>
      <c r="YG19" s="105">
        <v>19220800.780000001</v>
      </c>
      <c r="YH19" s="105">
        <v>3179829.87</v>
      </c>
      <c r="YI19" s="105">
        <v>5899773.3100000005</v>
      </c>
      <c r="YJ19" s="105">
        <v>1674258.55</v>
      </c>
      <c r="YK19" s="105">
        <v>17456665.550000001</v>
      </c>
      <c r="YL19" s="105">
        <v>13859456.34</v>
      </c>
      <c r="YM19" s="105">
        <v>6062755.71</v>
      </c>
      <c r="YN19" s="105">
        <v>3391152.24</v>
      </c>
      <c r="YO19" s="105">
        <v>2765585.5</v>
      </c>
      <c r="YP19" s="105">
        <v>2632690.5699999998</v>
      </c>
      <c r="YQ19" s="105">
        <v>1570150.58</v>
      </c>
      <c r="YR19" s="105">
        <v>1948161.18</v>
      </c>
      <c r="YS19" s="105">
        <v>2573687.73</v>
      </c>
      <c r="YT19" s="105">
        <v>63115556.159999996</v>
      </c>
      <c r="YU19" s="105">
        <v>1490679.3599999999</v>
      </c>
      <c r="YV19" s="105">
        <v>1628705.7800000003</v>
      </c>
      <c r="YW19" s="105">
        <v>1009995.98</v>
      </c>
      <c r="YX19" s="105">
        <v>2566500.02</v>
      </c>
      <c r="YY19" s="105">
        <v>766452.22</v>
      </c>
      <c r="YZ19" s="105">
        <v>1421657.4300000002</v>
      </c>
      <c r="ZA19" s="105">
        <v>50823615.909999996</v>
      </c>
      <c r="ZB19" s="105">
        <v>1923591.53</v>
      </c>
      <c r="ZC19" s="105">
        <v>2284716.69</v>
      </c>
      <c r="ZD19" s="105">
        <v>3690758.85</v>
      </c>
      <c r="ZE19" s="105">
        <v>1789998.4100000001</v>
      </c>
      <c r="ZF19" s="105">
        <v>2639992.1</v>
      </c>
      <c r="ZG19" s="105">
        <v>1337698.0299999998</v>
      </c>
      <c r="ZH19" s="105">
        <v>1547520.01</v>
      </c>
      <c r="ZI19" s="105">
        <v>6235295.3300000001</v>
      </c>
      <c r="ZJ19" s="105">
        <v>119252948.03999999</v>
      </c>
      <c r="ZK19" s="105">
        <v>1995073.2899999998</v>
      </c>
      <c r="ZL19" s="105">
        <v>5769308.3700000001</v>
      </c>
      <c r="ZM19" s="105">
        <v>17738150.09</v>
      </c>
      <c r="ZN19" s="105">
        <v>9812370.6300000008</v>
      </c>
      <c r="ZO19" s="105">
        <v>1699466.33</v>
      </c>
      <c r="ZP19" s="105">
        <v>4262970.71</v>
      </c>
      <c r="ZQ19" s="105">
        <v>5176580.6899999995</v>
      </c>
      <c r="ZR19" s="105">
        <v>6686995.9900000002</v>
      </c>
      <c r="ZS19" s="105">
        <v>8028504.9800000004</v>
      </c>
      <c r="ZT19" s="105">
        <v>1188214.8599999999</v>
      </c>
      <c r="ZU19" s="105">
        <v>1940628.5999999999</v>
      </c>
      <c r="ZV19" s="105">
        <v>3012928.8</v>
      </c>
      <c r="ZW19" s="105">
        <v>3357632.47</v>
      </c>
      <c r="ZX19" s="105">
        <v>2000310.38</v>
      </c>
      <c r="ZY19" s="105">
        <v>2237519.29</v>
      </c>
      <c r="ZZ19" s="105">
        <v>2649854.79</v>
      </c>
      <c r="AAA19" s="105">
        <v>1551456.68</v>
      </c>
      <c r="AAB19" s="105">
        <v>2602470.5</v>
      </c>
      <c r="AAC19" s="105">
        <v>1356400.98</v>
      </c>
      <c r="AAD19" s="105">
        <v>1648480.3399999999</v>
      </c>
      <c r="AAE19" s="105">
        <v>1011616.3699999999</v>
      </c>
      <c r="AAF19" s="105">
        <v>47572652.079999998</v>
      </c>
      <c r="AAG19" s="105">
        <v>2442972.9299999997</v>
      </c>
      <c r="AAH19" s="105">
        <v>2752063.8400000003</v>
      </c>
      <c r="AAI19" s="105">
        <v>2263097.6</v>
      </c>
      <c r="AAJ19" s="105">
        <v>1466757.81</v>
      </c>
      <c r="AAK19" s="105">
        <v>3556221.76</v>
      </c>
      <c r="AAL19" s="105">
        <v>1686695.46</v>
      </c>
      <c r="AAM19" s="105">
        <v>491834399.72000003</v>
      </c>
      <c r="AAN19" s="105">
        <v>3578684.38</v>
      </c>
      <c r="AAO19" s="105">
        <v>1905341.15</v>
      </c>
      <c r="AAP19" s="105">
        <v>5391666.3300000001</v>
      </c>
      <c r="AAQ19" s="105">
        <v>6476382.5900000008</v>
      </c>
      <c r="AAR19" s="105">
        <v>3267930.84</v>
      </c>
      <c r="AAS19" s="105">
        <v>4663153.32</v>
      </c>
      <c r="AAT19" s="105">
        <v>9029409.3500000015</v>
      </c>
      <c r="AAU19" s="105">
        <v>16474195.210000001</v>
      </c>
      <c r="AAV19" s="105">
        <v>2641131.1500000004</v>
      </c>
      <c r="AAW19" s="105">
        <v>4979022.74</v>
      </c>
      <c r="AAX19" s="105">
        <v>62072550.140000001</v>
      </c>
      <c r="AAY19" s="105">
        <v>12350011.65</v>
      </c>
      <c r="AAZ19" s="105">
        <v>1832953.8900000001</v>
      </c>
      <c r="ABA19" s="105">
        <v>2984927.44</v>
      </c>
      <c r="ABB19" s="105">
        <v>3441340.34</v>
      </c>
      <c r="ABC19" s="105">
        <v>1778997.9500000002</v>
      </c>
      <c r="ABD19" s="105">
        <v>2598859.13</v>
      </c>
      <c r="ABE19" s="105">
        <v>1940278.21</v>
      </c>
      <c r="ABF19" s="105">
        <v>37532273.789999999</v>
      </c>
      <c r="ABG19" s="105">
        <v>42671959.839999996</v>
      </c>
      <c r="ABH19" s="105">
        <v>2158122.9699999997</v>
      </c>
      <c r="ABI19" s="105">
        <v>1923996.83</v>
      </c>
      <c r="ABJ19" s="105">
        <v>1672447.3299999998</v>
      </c>
      <c r="ABK19" s="105">
        <v>1688016.84</v>
      </c>
      <c r="ABL19" s="105">
        <v>1972622.15</v>
      </c>
      <c r="ABM19" s="105">
        <v>58242348.090000004</v>
      </c>
      <c r="ABN19" s="105">
        <v>3285840.73</v>
      </c>
      <c r="ABO19" s="105">
        <v>1452076.74</v>
      </c>
      <c r="ABP19" s="105">
        <v>3442942.4899999998</v>
      </c>
      <c r="ABQ19" s="105">
        <v>4089382.35</v>
      </c>
      <c r="ABR19" s="105">
        <v>2275590.81</v>
      </c>
      <c r="ABS19" s="105">
        <v>1365298.58</v>
      </c>
      <c r="ABT19" s="105">
        <v>2647700.3299999996</v>
      </c>
      <c r="ABU19" s="105">
        <v>490361.23000000004</v>
      </c>
      <c r="ABV19" s="105">
        <v>70189785.920000002</v>
      </c>
      <c r="ABW19" s="105">
        <v>2254497.37</v>
      </c>
      <c r="ABX19" s="105">
        <v>4944862.07</v>
      </c>
      <c r="ABY19" s="105">
        <v>2332074.87</v>
      </c>
      <c r="ABZ19" s="105">
        <v>1530191.74</v>
      </c>
      <c r="ACA19" s="105">
        <v>13225972.91</v>
      </c>
      <c r="ACB19" s="105">
        <v>1427071.42</v>
      </c>
      <c r="ACC19" s="105">
        <v>1633054.3</v>
      </c>
      <c r="ACD19" s="105">
        <v>1466072.78</v>
      </c>
      <c r="ACE19" s="105">
        <v>4097530.99</v>
      </c>
      <c r="ACF19" s="105">
        <v>1519615.3</v>
      </c>
      <c r="ACG19" s="105">
        <v>146954575.87</v>
      </c>
      <c r="ACH19" s="105">
        <v>1873733.91</v>
      </c>
      <c r="ACI19" s="105">
        <v>2283700.92</v>
      </c>
      <c r="ACJ19" s="105">
        <v>4800173.2299999995</v>
      </c>
      <c r="ACK19" s="105">
        <v>1513390.28</v>
      </c>
      <c r="ACL19" s="105">
        <v>2556786.29</v>
      </c>
      <c r="ACM19" s="105">
        <v>3547760.12</v>
      </c>
      <c r="ACN19" s="105">
        <v>19057779.199999999</v>
      </c>
      <c r="ACO19" s="105">
        <v>31978606.839999996</v>
      </c>
      <c r="ACP19" s="105">
        <v>1424264.44</v>
      </c>
      <c r="ACQ19" s="105">
        <v>2525411.89</v>
      </c>
      <c r="ACR19" s="105">
        <v>4505363.54</v>
      </c>
      <c r="ACS19" s="105">
        <v>3404469.51</v>
      </c>
      <c r="ACT19" s="105">
        <v>32943150.649999999</v>
      </c>
      <c r="ACU19" s="105">
        <v>3907755.38</v>
      </c>
      <c r="ACV19" s="105">
        <v>2554606.54</v>
      </c>
      <c r="ACW19" s="105">
        <v>2835744.42</v>
      </c>
      <c r="ACX19" s="105">
        <v>851614.58</v>
      </c>
      <c r="ACY19" s="105">
        <v>1029061.9099999999</v>
      </c>
      <c r="ACZ19" s="105">
        <v>1510425.95</v>
      </c>
      <c r="ADA19" s="105">
        <v>776026.45</v>
      </c>
      <c r="ADB19" s="105">
        <v>951070.3</v>
      </c>
      <c r="ADC19" s="105">
        <v>1216570.97</v>
      </c>
      <c r="ADD19" s="105">
        <v>25558360.650000002</v>
      </c>
      <c r="ADE19" s="105">
        <v>23407757.539999999</v>
      </c>
      <c r="ADF19" s="105">
        <v>506668.29</v>
      </c>
      <c r="ADG19" s="105">
        <v>803115.71</v>
      </c>
      <c r="ADH19" s="105">
        <v>1810574.48</v>
      </c>
      <c r="ADI19" s="105">
        <v>720380.86</v>
      </c>
      <c r="ADJ19" s="105">
        <v>1396253.09</v>
      </c>
      <c r="ADK19" s="105">
        <v>1188583.6600000001</v>
      </c>
      <c r="ADL19" s="105">
        <v>1358881.5199999998</v>
      </c>
      <c r="ADM19" s="105">
        <v>215479927.12</v>
      </c>
      <c r="ADN19" s="105">
        <v>9936498.8000000007</v>
      </c>
      <c r="ADO19" s="105">
        <v>7259635.7599999998</v>
      </c>
      <c r="ADP19" s="105">
        <v>29499673.66</v>
      </c>
      <c r="ADQ19" s="105">
        <v>870607.37</v>
      </c>
      <c r="ADR19" s="105">
        <v>954630.38</v>
      </c>
      <c r="ADS19" s="105">
        <v>2169947.56</v>
      </c>
      <c r="ADT19" s="105">
        <v>654598.01</v>
      </c>
      <c r="ADU19" s="105">
        <v>163466440.54000002</v>
      </c>
      <c r="ADV19" s="105">
        <v>24969228.760000002</v>
      </c>
      <c r="ADW19" s="105">
        <v>14055008.68</v>
      </c>
      <c r="ADX19" s="105">
        <v>1799675.84</v>
      </c>
      <c r="ADY19" s="105">
        <v>2027849.01</v>
      </c>
      <c r="ADZ19" s="105">
        <v>4541347.3600000003</v>
      </c>
      <c r="AEA19" s="105">
        <v>2443389.5900000003</v>
      </c>
      <c r="AEB19" s="105">
        <v>2053642.5299999998</v>
      </c>
      <c r="AEC19" s="105">
        <v>1382272.95</v>
      </c>
      <c r="AED19" s="105">
        <v>1867304.21</v>
      </c>
      <c r="AEE19" s="105">
        <v>2918300.81</v>
      </c>
      <c r="AEF19" s="105">
        <v>5347885.21</v>
      </c>
      <c r="AEG19" s="105">
        <v>2632645.7999999998</v>
      </c>
      <c r="AEH19" s="105">
        <v>2665674.17</v>
      </c>
      <c r="AEI19" s="105">
        <v>3106186.12</v>
      </c>
      <c r="AEJ19" s="105">
        <v>3411722.2400000002</v>
      </c>
      <c r="AEK19" s="105">
        <v>1952263.63</v>
      </c>
      <c r="AEL19" s="105">
        <v>7036605.7200000007</v>
      </c>
      <c r="AEM19" s="105">
        <v>2313732.81</v>
      </c>
      <c r="AEN19" s="105">
        <v>3862939.52</v>
      </c>
      <c r="AEO19" s="105">
        <v>132277136.41</v>
      </c>
      <c r="AEP19" s="105">
        <v>6241468.9100000001</v>
      </c>
      <c r="AEQ19" s="105">
        <v>3403519.03</v>
      </c>
      <c r="AER19" s="105">
        <v>3688899.8</v>
      </c>
      <c r="AES19" s="105">
        <v>2589103.2599999998</v>
      </c>
      <c r="AET19" s="105">
        <v>7721495.6699999999</v>
      </c>
      <c r="AEU19" s="105">
        <v>2419731.44</v>
      </c>
      <c r="AEV19" s="105">
        <v>5282472.9800000004</v>
      </c>
      <c r="AEW19" s="105">
        <v>1889153.55</v>
      </c>
      <c r="AEX19" s="105">
        <v>1249375.29</v>
      </c>
      <c r="AEY19" s="105">
        <v>41466828.119999997</v>
      </c>
      <c r="AEZ19" s="105">
        <v>23313756.27</v>
      </c>
      <c r="AFA19" s="105">
        <v>4417983.8999999994</v>
      </c>
      <c r="AFB19" s="105">
        <v>3947667.69</v>
      </c>
      <c r="AFC19" s="105">
        <v>4881096.34</v>
      </c>
      <c r="AFD19" s="105">
        <v>4120185.54</v>
      </c>
      <c r="AFE19" s="105">
        <v>2120398.36</v>
      </c>
      <c r="AFF19" s="105">
        <v>2210649.75</v>
      </c>
      <c r="AFG19" s="105">
        <v>2356153.61</v>
      </c>
      <c r="AFH19" s="105">
        <v>3181242.75</v>
      </c>
      <c r="AFI19" s="105">
        <v>3388339.91</v>
      </c>
      <c r="AFJ19" s="105">
        <v>2970560.01</v>
      </c>
      <c r="AFK19" s="105">
        <v>2129313.5699999998</v>
      </c>
      <c r="AFL19" s="105">
        <v>52849121.219999999</v>
      </c>
      <c r="AFM19" s="105">
        <v>6213986.1299999999</v>
      </c>
      <c r="AFN19" s="105">
        <v>3519134.21</v>
      </c>
      <c r="AFO19" s="105">
        <v>2121193.17</v>
      </c>
      <c r="AFP19" s="105">
        <v>1717736.37</v>
      </c>
      <c r="AFQ19" s="105">
        <v>1259627.03</v>
      </c>
      <c r="AFR19" s="105">
        <v>889537.98</v>
      </c>
      <c r="AFS19" s="105">
        <v>3775768.81</v>
      </c>
      <c r="AFT19" s="105">
        <v>7815309.2600000007</v>
      </c>
      <c r="AFU19" s="105">
        <v>1311410.3700000001</v>
      </c>
      <c r="AFV19" s="105">
        <v>9339493.4499999993</v>
      </c>
      <c r="AFW19" s="105">
        <v>1625509.18</v>
      </c>
      <c r="AFX19" s="105">
        <v>61015121.890000001</v>
      </c>
      <c r="AFY19" s="105">
        <v>1234601.7999999998</v>
      </c>
      <c r="AFZ19" s="105">
        <v>1834156.33</v>
      </c>
      <c r="AGA19" s="105">
        <v>1652563.8199999998</v>
      </c>
      <c r="AGB19" s="105">
        <v>6454515.0899999999</v>
      </c>
      <c r="AGC19" s="105">
        <v>1891693.44</v>
      </c>
      <c r="AGD19" s="105">
        <v>825691.26</v>
      </c>
      <c r="AGE19" s="105">
        <v>2063387.43</v>
      </c>
      <c r="AGF19" s="105">
        <v>1416610.22</v>
      </c>
      <c r="AGG19" s="105">
        <v>2021198.84</v>
      </c>
      <c r="AGH19" s="105">
        <v>1728488.09</v>
      </c>
      <c r="AGI19" s="105">
        <v>111663232.50999999</v>
      </c>
      <c r="AGJ19" s="105">
        <v>10990129.34</v>
      </c>
      <c r="AGK19" s="105">
        <v>4341215.4400000004</v>
      </c>
      <c r="AGL19" s="105">
        <v>1255544.17</v>
      </c>
      <c r="AGM19" s="105">
        <v>6110703.4100000001</v>
      </c>
      <c r="AGN19" s="105">
        <v>4239602.18</v>
      </c>
      <c r="AGO19" s="105">
        <v>1812615.49</v>
      </c>
      <c r="AGP19" s="105">
        <v>2384897.4700000002</v>
      </c>
      <c r="AGQ19" s="105">
        <v>270360658.51999998</v>
      </c>
      <c r="AGR19" s="105">
        <v>99671700.909999996</v>
      </c>
      <c r="AGS19" s="105">
        <v>1599299.26</v>
      </c>
      <c r="AGT19" s="105">
        <v>3109130.1599999997</v>
      </c>
      <c r="AGU19" s="105">
        <v>11308440.27</v>
      </c>
      <c r="AGV19" s="105">
        <v>4611855.08</v>
      </c>
      <c r="AGW19" s="105">
        <v>2654296.8899999997</v>
      </c>
      <c r="AGX19" s="105">
        <v>4063971.33</v>
      </c>
      <c r="AGY19" s="105">
        <v>702979.9</v>
      </c>
      <c r="AGZ19" s="105">
        <v>3280329.51</v>
      </c>
      <c r="AHA19" s="105">
        <v>3465041.61</v>
      </c>
      <c r="AHB19" s="105">
        <v>1770685.07</v>
      </c>
      <c r="AHC19" s="105">
        <v>1374295.86</v>
      </c>
      <c r="AHD19" s="105">
        <v>2492354.2999999998</v>
      </c>
      <c r="AHE19" s="105">
        <v>1477948.3599999999</v>
      </c>
      <c r="AHF19" s="105">
        <v>2119242.33</v>
      </c>
      <c r="AHG19" s="105">
        <v>1787186.94</v>
      </c>
      <c r="AHH19" s="105">
        <v>35864857.43</v>
      </c>
      <c r="AHI19" s="105">
        <v>1895483.51</v>
      </c>
      <c r="AHJ19" s="105">
        <v>1838942.84</v>
      </c>
      <c r="AHK19" s="105">
        <v>2368195.9900000002</v>
      </c>
      <c r="AHL19" s="105">
        <v>6315468.1699999999</v>
      </c>
      <c r="AHM19" s="105">
        <v>1763605.59</v>
      </c>
      <c r="AHN19" s="105">
        <v>1797273.21</v>
      </c>
    </row>
    <row r="20" spans="1:898" ht="21" x14ac:dyDescent="0.4">
      <c r="A20" s="121" t="s">
        <v>679</v>
      </c>
      <c r="B20" s="6" t="s">
        <v>680</v>
      </c>
      <c r="C20" s="105">
        <v>3533197.26</v>
      </c>
      <c r="D20" s="105">
        <v>1240532.96</v>
      </c>
      <c r="E20" s="105">
        <v>1468764.8</v>
      </c>
      <c r="F20" s="105">
        <v>297851.93</v>
      </c>
      <c r="G20" s="105">
        <v>2299999.35</v>
      </c>
      <c r="H20" s="105">
        <v>729746.85</v>
      </c>
      <c r="I20" s="105">
        <v>1630127.84</v>
      </c>
      <c r="J20" s="105">
        <v>1099315.9099999999</v>
      </c>
      <c r="K20" s="105">
        <v>1181995.1200000001</v>
      </c>
      <c r="L20" s="105">
        <v>991203.74</v>
      </c>
      <c r="M20" s="105">
        <v>937641.6</v>
      </c>
      <c r="N20" s="105">
        <v>633210.51</v>
      </c>
      <c r="O20" s="105">
        <v>1729764.05</v>
      </c>
      <c r="P20" s="105">
        <v>737455.63</v>
      </c>
      <c r="Q20" s="105">
        <v>525065.12</v>
      </c>
      <c r="R20" s="105">
        <v>528097.88</v>
      </c>
      <c r="S20" s="105">
        <v>412556.33</v>
      </c>
      <c r="T20" s="105">
        <v>466350.38</v>
      </c>
      <c r="U20" s="105">
        <v>2812569.86</v>
      </c>
      <c r="V20" s="105">
        <v>905139.76</v>
      </c>
      <c r="W20" s="105">
        <v>875569.9</v>
      </c>
      <c r="X20" s="105">
        <v>845947.35</v>
      </c>
      <c r="Y20" s="105">
        <v>333255.46000000002</v>
      </c>
      <c r="Z20" s="105">
        <v>807328.35</v>
      </c>
      <c r="AA20" s="105">
        <v>181441.56</v>
      </c>
      <c r="AB20" s="105">
        <v>3735561.34</v>
      </c>
      <c r="AC20" s="105">
        <v>869643.44</v>
      </c>
      <c r="AD20" s="105">
        <v>226580.47</v>
      </c>
      <c r="AE20" s="105">
        <v>440703.74</v>
      </c>
      <c r="AF20" s="105">
        <v>269517.34000000003</v>
      </c>
      <c r="AG20" s="105">
        <v>567058.69999999995</v>
      </c>
      <c r="AH20" s="105">
        <v>512739.54</v>
      </c>
      <c r="AI20" s="105">
        <v>281181.65999999997</v>
      </c>
      <c r="AJ20" s="105">
        <v>72435.69</v>
      </c>
      <c r="AK20" s="105">
        <v>563982.44999999995</v>
      </c>
      <c r="AL20" s="105">
        <v>1616300.54</v>
      </c>
      <c r="AM20" s="105">
        <v>271088.3</v>
      </c>
      <c r="AN20" s="105">
        <v>291186.43</v>
      </c>
      <c r="AO20" s="105">
        <v>495912.68</v>
      </c>
      <c r="AP20" s="105">
        <v>264371.34000000003</v>
      </c>
      <c r="AQ20" s="105">
        <v>113738.23</v>
      </c>
      <c r="AR20" s="105">
        <v>83597</v>
      </c>
      <c r="AS20" s="105">
        <v>2747190.1</v>
      </c>
      <c r="AT20" s="105">
        <v>536059.46</v>
      </c>
      <c r="AU20" s="105">
        <v>293740.21999999997</v>
      </c>
      <c r="AV20" s="105">
        <v>554026.26</v>
      </c>
      <c r="AW20" s="105">
        <v>1050452.1000000001</v>
      </c>
      <c r="AX20" s="105">
        <v>847138.91</v>
      </c>
      <c r="AY20" s="105">
        <v>388706.04</v>
      </c>
      <c r="AZ20" s="105">
        <v>279482.49</v>
      </c>
      <c r="BA20" s="105">
        <v>174469.81</v>
      </c>
      <c r="BB20" s="105">
        <v>159234.35</v>
      </c>
      <c r="BC20" s="105">
        <v>171828.65</v>
      </c>
      <c r="BD20" s="105">
        <v>176636.72</v>
      </c>
      <c r="BE20" s="105">
        <v>976266.54</v>
      </c>
      <c r="BF20" s="105">
        <v>311446.59000000003</v>
      </c>
      <c r="BG20" s="105">
        <v>339228.38</v>
      </c>
      <c r="BH20" s="105">
        <v>1262715.79</v>
      </c>
      <c r="BI20" s="105">
        <v>877020.5</v>
      </c>
      <c r="BJ20" s="105">
        <v>324122.87</v>
      </c>
      <c r="BK20" s="105">
        <v>223888.78</v>
      </c>
      <c r="BL20" s="105">
        <v>232260.37</v>
      </c>
      <c r="BM20" s="105">
        <v>287557.19</v>
      </c>
      <c r="BN20" s="105">
        <v>188322.97</v>
      </c>
      <c r="BO20" s="105">
        <v>211245.19</v>
      </c>
      <c r="BP20" s="105">
        <v>3672.38</v>
      </c>
      <c r="BQ20" s="105">
        <v>1749989.71</v>
      </c>
      <c r="BR20" s="105">
        <v>386458.32</v>
      </c>
      <c r="BS20" s="105">
        <v>223688.78</v>
      </c>
      <c r="BT20" s="105">
        <v>564158.24</v>
      </c>
      <c r="BU20" s="105">
        <v>365099.32</v>
      </c>
      <c r="BV20" s="105">
        <v>332668.98</v>
      </c>
      <c r="BW20" s="105">
        <v>162850.26</v>
      </c>
      <c r="BX20" s="105">
        <v>299282.36</v>
      </c>
      <c r="BY20" s="105">
        <v>621990.93999999994</v>
      </c>
      <c r="BZ20" s="105">
        <v>352818.54</v>
      </c>
      <c r="CA20" s="105">
        <v>542887.53</v>
      </c>
      <c r="CB20" s="105">
        <v>1082847.75</v>
      </c>
      <c r="CC20" s="105">
        <v>317492.33</v>
      </c>
      <c r="CD20" s="105">
        <v>245125.17</v>
      </c>
      <c r="CE20" s="105">
        <v>285372.79999999999</v>
      </c>
      <c r="CF20" s="105">
        <v>1956003.38</v>
      </c>
      <c r="CG20" s="105">
        <v>553213.22</v>
      </c>
      <c r="CH20" s="105">
        <v>1763240.49</v>
      </c>
      <c r="CI20" s="105">
        <v>423924.34</v>
      </c>
      <c r="CJ20" s="105">
        <v>567517.28</v>
      </c>
      <c r="CK20" s="105">
        <v>374344.59</v>
      </c>
      <c r="CL20" s="105">
        <v>281714.07</v>
      </c>
      <c r="CM20" s="105">
        <v>407971.38</v>
      </c>
      <c r="CN20" s="105">
        <v>68756.160000000003</v>
      </c>
      <c r="CO20" s="105">
        <v>470735.47</v>
      </c>
      <c r="CP20" s="105">
        <v>150610.75</v>
      </c>
      <c r="CQ20" s="105">
        <v>325132.69</v>
      </c>
      <c r="CR20" s="105">
        <v>277604.68</v>
      </c>
      <c r="CS20" s="105">
        <v>2003186.94</v>
      </c>
      <c r="CT20" s="105">
        <v>357530.39</v>
      </c>
      <c r="CU20" s="105">
        <v>461545.73</v>
      </c>
      <c r="CV20" s="105">
        <v>838808.15</v>
      </c>
      <c r="CW20" s="105">
        <v>316568.73</v>
      </c>
      <c r="CX20" s="105">
        <v>740812.41</v>
      </c>
      <c r="CY20" s="105">
        <v>217876.76</v>
      </c>
      <c r="CZ20" s="105">
        <v>228986.78</v>
      </c>
      <c r="DA20" s="105">
        <v>565093.47</v>
      </c>
      <c r="DB20" s="105">
        <v>1190932.24</v>
      </c>
      <c r="DC20" s="105">
        <v>494422.97</v>
      </c>
      <c r="DD20" s="105">
        <v>892682.09</v>
      </c>
      <c r="DE20" s="105">
        <v>424197.79</v>
      </c>
      <c r="DF20" s="105">
        <v>428278.03</v>
      </c>
      <c r="DG20" s="105">
        <v>907418.43</v>
      </c>
      <c r="DH20" s="105">
        <v>508629.88</v>
      </c>
      <c r="DI20" s="105">
        <v>353289.15</v>
      </c>
      <c r="DJ20" s="105">
        <v>7394535.1600000001</v>
      </c>
      <c r="DK20" s="105">
        <v>311175.84000000003</v>
      </c>
      <c r="DL20" s="105">
        <v>520954.24</v>
      </c>
      <c r="DM20" s="105">
        <v>411368.99</v>
      </c>
      <c r="DN20" s="105">
        <v>786073.81</v>
      </c>
      <c r="DO20" s="105">
        <v>292394.81</v>
      </c>
      <c r="DP20" s="105">
        <v>1409545.98</v>
      </c>
      <c r="DQ20" s="105">
        <v>621003.86</v>
      </c>
      <c r="DR20" s="105">
        <v>692209.95</v>
      </c>
      <c r="DS20" s="105">
        <v>2282762.37</v>
      </c>
      <c r="DT20" s="105">
        <v>241737</v>
      </c>
      <c r="DU20" s="105">
        <v>629910.1</v>
      </c>
      <c r="DV20" s="105">
        <v>717126.15</v>
      </c>
      <c r="DW20" s="105">
        <v>594799.74</v>
      </c>
      <c r="DX20" s="105">
        <v>920512.36</v>
      </c>
      <c r="DY20" s="105">
        <v>244559.01</v>
      </c>
      <c r="DZ20" s="105">
        <v>411260.39</v>
      </c>
      <c r="EA20" s="105">
        <v>326664.62</v>
      </c>
      <c r="EB20" s="105">
        <v>501512.01</v>
      </c>
      <c r="EC20" s="105">
        <v>604560.36</v>
      </c>
      <c r="ED20" s="105">
        <v>722129.64</v>
      </c>
      <c r="EE20" s="105">
        <v>310859.32</v>
      </c>
      <c r="EF20" s="105">
        <v>978323.94</v>
      </c>
      <c r="EG20" s="105">
        <v>479052.51</v>
      </c>
      <c r="EH20" s="105">
        <v>416979.63</v>
      </c>
      <c r="EI20" s="105">
        <v>303765.59000000003</v>
      </c>
      <c r="EJ20" s="105">
        <v>762620.02</v>
      </c>
      <c r="EK20" s="105">
        <v>536021.22</v>
      </c>
      <c r="EL20" s="105">
        <v>313416.68</v>
      </c>
      <c r="EM20" s="105">
        <v>2025311.19</v>
      </c>
      <c r="EN20" s="105">
        <v>503137.56</v>
      </c>
      <c r="EO20" s="105">
        <v>686528.85</v>
      </c>
      <c r="EP20" s="105">
        <v>465279.32</v>
      </c>
      <c r="EQ20" s="105">
        <v>244959.12</v>
      </c>
      <c r="ER20" s="105">
        <v>206352</v>
      </c>
      <c r="ES20" s="105">
        <v>868320.88</v>
      </c>
      <c r="ET20" s="105">
        <v>736196.02</v>
      </c>
      <c r="EU20" s="105">
        <v>312800.09999999998</v>
      </c>
      <c r="EV20" s="105">
        <v>1992993.95</v>
      </c>
      <c r="EW20" s="105">
        <v>279542.52</v>
      </c>
      <c r="EX20" s="105">
        <v>269312.7</v>
      </c>
      <c r="EY20" s="105">
        <v>297356.79999999999</v>
      </c>
      <c r="EZ20" s="105">
        <v>1018352.82</v>
      </c>
      <c r="FA20" s="105">
        <v>382289.49</v>
      </c>
      <c r="FB20" s="105">
        <v>691538.99</v>
      </c>
      <c r="FC20" s="105">
        <v>179499.38</v>
      </c>
      <c r="FD20" s="105">
        <v>148682.13</v>
      </c>
      <c r="FE20" s="105">
        <v>126452.39</v>
      </c>
      <c r="FF20" s="105">
        <v>110429</v>
      </c>
      <c r="FG20" s="105">
        <v>126118.28</v>
      </c>
      <c r="FH20" s="105">
        <v>1053700.54</v>
      </c>
      <c r="FI20" s="105">
        <v>189395.16</v>
      </c>
      <c r="FJ20" s="105">
        <v>848812.76</v>
      </c>
      <c r="FK20" s="105">
        <v>278405.82</v>
      </c>
      <c r="FL20" s="105">
        <v>724281.3</v>
      </c>
      <c r="FM20" s="105">
        <v>234040.46</v>
      </c>
      <c r="FN20" s="105">
        <v>156491.62</v>
      </c>
      <c r="FO20" s="105">
        <v>153247.32999999999</v>
      </c>
      <c r="FP20" s="105">
        <v>5659820.1600000001</v>
      </c>
      <c r="FQ20" s="105">
        <v>977735.39</v>
      </c>
      <c r="FR20" s="105">
        <v>486748.13</v>
      </c>
      <c r="FS20" s="105">
        <v>1396531.36</v>
      </c>
      <c r="FT20" s="105">
        <v>302209.53000000003</v>
      </c>
      <c r="FU20" s="105">
        <v>981587.56</v>
      </c>
      <c r="FV20" s="105">
        <v>2247014.36</v>
      </c>
      <c r="FW20" s="105">
        <v>1150635.25</v>
      </c>
      <c r="FX20" s="105">
        <v>632356.21</v>
      </c>
      <c r="FY20" s="105">
        <v>855541.06</v>
      </c>
      <c r="FZ20" s="105">
        <v>1486504.34</v>
      </c>
      <c r="GA20" s="105">
        <v>699199.9</v>
      </c>
      <c r="GB20" s="105">
        <v>775307.88</v>
      </c>
      <c r="GC20" s="105">
        <v>235336.88</v>
      </c>
      <c r="GD20" s="105">
        <v>3444384.95</v>
      </c>
      <c r="GE20" s="105">
        <v>339979.83</v>
      </c>
      <c r="GF20" s="105">
        <v>354379.78</v>
      </c>
      <c r="GG20" s="105">
        <v>1269194.1100000001</v>
      </c>
      <c r="GH20" s="105">
        <v>857275.09</v>
      </c>
      <c r="GI20" s="105">
        <v>733305.45</v>
      </c>
      <c r="GJ20" s="105">
        <v>263071.59000000003</v>
      </c>
      <c r="GK20" s="105">
        <v>2109323.0099999998</v>
      </c>
      <c r="GL20" s="105">
        <v>215623.07</v>
      </c>
      <c r="GM20" s="105">
        <v>251559.45</v>
      </c>
      <c r="GN20" s="105">
        <v>324101.21999999997</v>
      </c>
      <c r="GO20" s="105">
        <v>133516.35</v>
      </c>
      <c r="GP20" s="105">
        <v>815717.98</v>
      </c>
      <c r="GQ20" s="105">
        <v>1926815.98</v>
      </c>
      <c r="GR20" s="105">
        <v>265472.55</v>
      </c>
      <c r="GS20" s="105">
        <v>973479.1</v>
      </c>
      <c r="GT20" s="105">
        <v>275080.53999999998</v>
      </c>
      <c r="GU20" s="105">
        <v>533458.56999999995</v>
      </c>
      <c r="GV20" s="105">
        <v>523979.19</v>
      </c>
      <c r="GW20" s="105">
        <v>217994.23</v>
      </c>
      <c r="GX20" s="105">
        <v>1223895.3999999999</v>
      </c>
      <c r="GY20" s="105">
        <v>360265.01</v>
      </c>
      <c r="GZ20" s="105">
        <v>491322.62</v>
      </c>
      <c r="HA20" s="105">
        <v>271548.76</v>
      </c>
      <c r="HB20" s="105">
        <v>1964818.07</v>
      </c>
      <c r="HC20" s="105">
        <v>1413717.6</v>
      </c>
      <c r="HD20" s="105">
        <v>1974964.92</v>
      </c>
      <c r="HE20" s="105">
        <v>1735185.55</v>
      </c>
      <c r="HF20" s="105">
        <v>474988.7</v>
      </c>
      <c r="HG20" s="105">
        <v>1697601.53</v>
      </c>
      <c r="HH20" s="105">
        <v>442495.68</v>
      </c>
      <c r="HI20" s="105">
        <v>1904742.85</v>
      </c>
      <c r="HJ20" s="105">
        <v>483246.34</v>
      </c>
      <c r="HK20" s="105">
        <v>761264.48</v>
      </c>
      <c r="HL20" s="105">
        <v>2089105.49</v>
      </c>
      <c r="HM20" s="105">
        <v>1171020.21</v>
      </c>
      <c r="HN20" s="105">
        <v>447277.38</v>
      </c>
      <c r="HO20" s="105">
        <v>1055362.82</v>
      </c>
      <c r="HP20" s="105">
        <v>232909.42</v>
      </c>
      <c r="HQ20" s="105">
        <v>1676693.36</v>
      </c>
      <c r="HR20" s="105">
        <v>1029296.8</v>
      </c>
      <c r="HS20" s="105">
        <v>264209.7</v>
      </c>
      <c r="HT20" s="105">
        <v>326048.34999999998</v>
      </c>
      <c r="HU20" s="105">
        <v>307070.21000000002</v>
      </c>
      <c r="HV20" s="105">
        <v>262241</v>
      </c>
      <c r="HW20" s="105">
        <v>772644.69</v>
      </c>
      <c r="HX20" s="105">
        <v>331276.11</v>
      </c>
      <c r="HY20" s="105">
        <v>230818.05</v>
      </c>
      <c r="HZ20" s="105">
        <v>163638.39999999999</v>
      </c>
      <c r="IA20" s="105">
        <v>343907.04</v>
      </c>
      <c r="IB20" s="105">
        <v>1144251.8700000001</v>
      </c>
      <c r="IC20" s="105">
        <v>216500.51</v>
      </c>
      <c r="ID20" s="105">
        <v>249362.55</v>
      </c>
      <c r="IE20" s="105">
        <v>195290.5</v>
      </c>
      <c r="IF20" s="105">
        <v>52891.71</v>
      </c>
      <c r="IG20" s="105">
        <v>1704847.89</v>
      </c>
      <c r="IH20" s="105">
        <v>497275.1</v>
      </c>
      <c r="II20" s="105">
        <v>541362.78</v>
      </c>
      <c r="IJ20" s="105">
        <v>1249818.47</v>
      </c>
      <c r="IK20" s="105">
        <v>1014962.44</v>
      </c>
      <c r="IL20" s="105">
        <v>495392.47</v>
      </c>
      <c r="IM20" s="105">
        <v>244808.22</v>
      </c>
      <c r="IN20" s="105">
        <v>828094.47</v>
      </c>
      <c r="IO20" s="105">
        <v>187092.13</v>
      </c>
      <c r="IP20" s="105">
        <v>442097.28</v>
      </c>
      <c r="IQ20" s="105">
        <v>271655.64</v>
      </c>
      <c r="IR20" s="105">
        <v>1418333.64</v>
      </c>
      <c r="IS20" s="105">
        <v>892083.96</v>
      </c>
      <c r="IT20" s="105">
        <v>593746.94999999995</v>
      </c>
      <c r="IU20" s="105">
        <v>704942.52</v>
      </c>
      <c r="IV20" s="105">
        <v>611002.35</v>
      </c>
      <c r="IW20" s="105">
        <v>163141.88</v>
      </c>
      <c r="IX20" s="105">
        <v>666128.47</v>
      </c>
      <c r="IY20" s="105">
        <v>98886.67</v>
      </c>
      <c r="IZ20" s="105">
        <v>339623.49</v>
      </c>
      <c r="JA20" s="105">
        <v>256107.05</v>
      </c>
      <c r="JB20" s="105">
        <v>753980.93</v>
      </c>
      <c r="JC20" s="105">
        <v>532672.02</v>
      </c>
      <c r="JD20" s="105">
        <v>1849622.97</v>
      </c>
      <c r="JE20" s="105">
        <v>343571.71</v>
      </c>
      <c r="JF20" s="105">
        <v>168945.96</v>
      </c>
      <c r="JG20" s="105">
        <v>296911.39</v>
      </c>
      <c r="JH20" s="105">
        <v>433118.83</v>
      </c>
      <c r="JI20" s="105">
        <v>648468.22</v>
      </c>
      <c r="JJ20" s="105">
        <v>689711.12</v>
      </c>
      <c r="JK20" s="105">
        <v>165803.82</v>
      </c>
      <c r="JL20" s="105">
        <v>484461.97</v>
      </c>
      <c r="JM20" s="105">
        <v>576791.81000000006</v>
      </c>
      <c r="JN20" s="105">
        <v>90922.34</v>
      </c>
      <c r="JO20" s="105">
        <v>446009.07</v>
      </c>
      <c r="JP20" s="105">
        <v>244249.54</v>
      </c>
      <c r="JQ20" s="105">
        <v>1868321.36</v>
      </c>
      <c r="JR20" s="105">
        <v>1740661.71</v>
      </c>
      <c r="JS20" s="105">
        <v>530209.93000000005</v>
      </c>
      <c r="JT20" s="105">
        <v>160226.26999999999</v>
      </c>
      <c r="JU20" s="105">
        <v>599318.73</v>
      </c>
      <c r="JV20" s="105">
        <v>230487.27</v>
      </c>
      <c r="JW20" s="105">
        <v>554104.56999999995</v>
      </c>
      <c r="JX20" s="105">
        <v>788215.1</v>
      </c>
      <c r="JY20" s="105">
        <v>448407.29</v>
      </c>
      <c r="JZ20" s="105">
        <v>480299.62</v>
      </c>
      <c r="KA20" s="105">
        <v>713897.99</v>
      </c>
      <c r="KB20" s="105">
        <v>347102.68</v>
      </c>
      <c r="KC20" s="105">
        <v>180837.97</v>
      </c>
      <c r="KD20" s="105">
        <v>142196.57</v>
      </c>
      <c r="KE20" s="105">
        <v>277837.99</v>
      </c>
      <c r="KF20" s="105">
        <v>2751665.56</v>
      </c>
      <c r="KG20" s="105">
        <v>0</v>
      </c>
      <c r="KH20" s="105">
        <v>235475.1</v>
      </c>
      <c r="KI20" s="105">
        <v>776781.94</v>
      </c>
      <c r="KJ20" s="105">
        <v>264975.92</v>
      </c>
      <c r="KK20" s="105">
        <v>326311.88</v>
      </c>
      <c r="KL20" s="105">
        <v>1644511.23</v>
      </c>
      <c r="KM20" s="105">
        <v>522426.15</v>
      </c>
      <c r="KN20" s="105">
        <v>327702.95</v>
      </c>
      <c r="KO20" s="105">
        <v>1267183.8500000001</v>
      </c>
      <c r="KP20" s="105">
        <v>237160.36</v>
      </c>
      <c r="KQ20" s="105">
        <v>96186.2</v>
      </c>
      <c r="KR20" s="105">
        <v>626876.17000000004</v>
      </c>
      <c r="KS20" s="105">
        <v>393248.52</v>
      </c>
      <c r="KT20" s="105">
        <v>858051.31</v>
      </c>
      <c r="KU20" s="105">
        <v>3412650.68</v>
      </c>
      <c r="KV20" s="105">
        <v>614172.51</v>
      </c>
      <c r="KW20" s="105">
        <v>2174824.1</v>
      </c>
      <c r="KX20" s="105">
        <v>310161.2</v>
      </c>
      <c r="KY20" s="105">
        <v>169800.22</v>
      </c>
      <c r="KZ20" s="105">
        <v>1301118.4099999999</v>
      </c>
      <c r="LA20" s="105">
        <v>2203857.0099999998</v>
      </c>
      <c r="LB20" s="105">
        <v>259244.92</v>
      </c>
      <c r="LC20" s="105">
        <v>431588.11</v>
      </c>
      <c r="LD20" s="105">
        <v>180250.83</v>
      </c>
      <c r="LE20" s="105">
        <v>3283098.71</v>
      </c>
      <c r="LF20" s="105">
        <v>1265556.3999999999</v>
      </c>
      <c r="LG20" s="105">
        <v>763360.12</v>
      </c>
      <c r="LH20" s="105">
        <v>1373213</v>
      </c>
      <c r="LI20" s="105">
        <v>2055818.09</v>
      </c>
      <c r="LJ20" s="105">
        <v>1125534.6599999999</v>
      </c>
      <c r="LK20" s="105">
        <v>294593.45</v>
      </c>
      <c r="LL20" s="105">
        <v>1434853.08</v>
      </c>
      <c r="LM20" s="105">
        <v>494050.44</v>
      </c>
      <c r="LN20" s="105">
        <v>864125.71</v>
      </c>
      <c r="LO20" s="105">
        <v>671973.6</v>
      </c>
      <c r="LP20" s="105">
        <v>1422377.66</v>
      </c>
      <c r="LQ20" s="105">
        <v>502847.3</v>
      </c>
      <c r="LR20" s="105">
        <v>409093.67</v>
      </c>
      <c r="LS20" s="105">
        <v>905393.42</v>
      </c>
      <c r="LT20" s="105">
        <v>658602.19999999995</v>
      </c>
      <c r="LU20" s="105">
        <v>1881582.43</v>
      </c>
      <c r="LV20" s="105">
        <v>737406.66</v>
      </c>
      <c r="LW20" s="105">
        <v>621822.34</v>
      </c>
      <c r="LX20" s="105">
        <v>710246.88</v>
      </c>
      <c r="LY20" s="105">
        <v>542212.6</v>
      </c>
      <c r="LZ20" s="105">
        <v>632433.72</v>
      </c>
      <c r="MA20" s="105">
        <v>396998.29</v>
      </c>
      <c r="MB20" s="105">
        <v>726744.04</v>
      </c>
      <c r="MC20" s="105">
        <v>831298.86</v>
      </c>
      <c r="MD20" s="105">
        <v>384744.52</v>
      </c>
      <c r="ME20" s="105">
        <v>2015303.62</v>
      </c>
      <c r="MF20" s="105">
        <v>197693.3</v>
      </c>
      <c r="MG20" s="105">
        <v>391191.908</v>
      </c>
      <c r="MH20" s="105">
        <v>276867.36</v>
      </c>
      <c r="MI20" s="105">
        <v>361251.25</v>
      </c>
      <c r="MJ20" s="105">
        <v>479462.21</v>
      </c>
      <c r="MK20" s="105">
        <v>563673.46</v>
      </c>
      <c r="ML20" s="105">
        <v>546684.87</v>
      </c>
      <c r="MM20" s="105">
        <v>386678.63</v>
      </c>
      <c r="MN20" s="105">
        <v>335805.41</v>
      </c>
      <c r="MO20" s="105">
        <v>410610.57</v>
      </c>
      <c r="MP20" s="105">
        <v>477192.39</v>
      </c>
      <c r="MQ20" s="105">
        <v>1361445.89</v>
      </c>
      <c r="MR20" s="105">
        <v>574831.35</v>
      </c>
      <c r="MS20" s="105">
        <v>380525.91</v>
      </c>
      <c r="MT20" s="105">
        <v>808765.11</v>
      </c>
      <c r="MU20" s="105">
        <v>330516.09999999998</v>
      </c>
      <c r="MV20" s="105">
        <v>295730.15999999997</v>
      </c>
      <c r="MW20" s="105">
        <v>833963.0699</v>
      </c>
      <c r="MX20" s="105">
        <v>811473.28</v>
      </c>
      <c r="MY20" s="105">
        <v>492829.7</v>
      </c>
      <c r="MZ20" s="105">
        <v>109546.35</v>
      </c>
      <c r="NA20" s="105">
        <v>295746.96000000002</v>
      </c>
      <c r="NB20" s="105">
        <v>4059092.52</v>
      </c>
      <c r="NC20" s="105">
        <v>1734118.08</v>
      </c>
      <c r="ND20" s="105">
        <v>601787.59</v>
      </c>
      <c r="NE20" s="105">
        <v>1936406.58</v>
      </c>
      <c r="NF20" s="105">
        <v>542431.61</v>
      </c>
      <c r="NG20" s="105">
        <v>893363.29</v>
      </c>
      <c r="NH20" s="105">
        <v>2583028.9700000002</v>
      </c>
      <c r="NI20" s="105">
        <v>1167217.3899999999</v>
      </c>
      <c r="NJ20" s="105">
        <v>114322.19</v>
      </c>
      <c r="NK20" s="105">
        <v>577764.68999999994</v>
      </c>
      <c r="NL20" s="105">
        <v>732370.26</v>
      </c>
      <c r="NM20" s="105">
        <v>321916.57</v>
      </c>
      <c r="NN20" s="105">
        <v>2087971.95</v>
      </c>
      <c r="NO20" s="105">
        <v>418954.1</v>
      </c>
      <c r="NP20" s="105">
        <v>771450.98</v>
      </c>
      <c r="NQ20" s="105">
        <v>328160.09999999998</v>
      </c>
      <c r="NR20" s="105">
        <v>495767.1</v>
      </c>
      <c r="NS20" s="105">
        <v>38943.599999999999</v>
      </c>
      <c r="NT20" s="105">
        <v>187699</v>
      </c>
      <c r="NU20" s="105">
        <v>3122739.11</v>
      </c>
      <c r="NV20" s="105">
        <v>1063385.17</v>
      </c>
      <c r="NW20" s="105">
        <v>375483.51</v>
      </c>
      <c r="NX20" s="105">
        <v>437924.24</v>
      </c>
      <c r="NY20" s="105">
        <v>570716.93000000005</v>
      </c>
      <c r="NZ20" s="105">
        <v>315972.99</v>
      </c>
      <c r="OA20" s="105">
        <v>416918.55</v>
      </c>
      <c r="OB20" s="105">
        <v>5404136.1399999997</v>
      </c>
      <c r="OC20" s="105">
        <v>989547.93</v>
      </c>
      <c r="OD20" s="105">
        <v>379941.67</v>
      </c>
      <c r="OE20" s="105">
        <v>1044846.06</v>
      </c>
      <c r="OF20" s="105">
        <v>373630.6</v>
      </c>
      <c r="OG20" s="105">
        <v>827547.05</v>
      </c>
      <c r="OH20" s="105">
        <v>280548.56</v>
      </c>
      <c r="OI20" s="105">
        <v>75919.55</v>
      </c>
      <c r="OJ20" s="105">
        <v>429225.54</v>
      </c>
      <c r="OK20" s="105">
        <v>2514649.5099999998</v>
      </c>
      <c r="OL20" s="105">
        <v>436516.34</v>
      </c>
      <c r="OM20" s="105">
        <v>1616779.77</v>
      </c>
      <c r="ON20" s="105">
        <v>764455.12</v>
      </c>
      <c r="OO20" s="105">
        <v>321436.78000000003</v>
      </c>
      <c r="OP20" s="105">
        <v>334439.83</v>
      </c>
      <c r="OQ20" s="105">
        <v>1847896.41</v>
      </c>
      <c r="OR20" s="105">
        <v>261615.09</v>
      </c>
      <c r="OS20" s="105">
        <v>280719.73</v>
      </c>
      <c r="OT20" s="105">
        <v>413280.71</v>
      </c>
      <c r="OU20" s="105">
        <v>480495.64</v>
      </c>
      <c r="OV20" s="105">
        <v>467263</v>
      </c>
      <c r="OW20" s="105">
        <v>457451.1</v>
      </c>
      <c r="OX20" s="105">
        <v>370265.53</v>
      </c>
      <c r="OY20" s="105">
        <v>172710.15</v>
      </c>
      <c r="OZ20" s="105">
        <v>3402370.85</v>
      </c>
      <c r="PA20" s="105">
        <v>208152.55</v>
      </c>
      <c r="PB20" s="105">
        <v>543119.11</v>
      </c>
      <c r="PC20" s="105">
        <v>224127.91</v>
      </c>
      <c r="PD20" s="105">
        <v>694689.29</v>
      </c>
      <c r="PE20" s="105">
        <v>346246.81</v>
      </c>
      <c r="PF20" s="105">
        <v>125327.23</v>
      </c>
      <c r="PG20" s="105">
        <v>384500.05</v>
      </c>
      <c r="PH20" s="105">
        <v>316139</v>
      </c>
      <c r="PI20" s="105">
        <v>512162.49</v>
      </c>
      <c r="PJ20" s="105">
        <v>461704.41</v>
      </c>
      <c r="PK20" s="105">
        <v>856761.06</v>
      </c>
      <c r="PL20" s="105">
        <v>389358.33</v>
      </c>
      <c r="PM20" s="105">
        <v>575285.18000000005</v>
      </c>
      <c r="PN20" s="105">
        <v>236263.65</v>
      </c>
      <c r="PO20" s="105">
        <v>528823.27</v>
      </c>
      <c r="PP20" s="105">
        <v>283843</v>
      </c>
      <c r="PQ20" s="105">
        <v>325598</v>
      </c>
      <c r="PR20" s="105">
        <v>5076178.84</v>
      </c>
      <c r="PS20" s="105">
        <v>529715.34</v>
      </c>
      <c r="PT20" s="105">
        <v>687311.63</v>
      </c>
      <c r="PU20" s="105">
        <v>515480.97</v>
      </c>
      <c r="PV20" s="105">
        <v>1480484.6</v>
      </c>
      <c r="PW20" s="105">
        <v>417268.56</v>
      </c>
      <c r="PX20" s="105">
        <v>1157273.4099999999</v>
      </c>
      <c r="PY20" s="105">
        <v>508810.78</v>
      </c>
      <c r="PZ20" s="105">
        <v>444031.93</v>
      </c>
      <c r="QA20" s="105">
        <v>237966.94</v>
      </c>
      <c r="QB20" s="105">
        <v>1289055.56</v>
      </c>
      <c r="QC20" s="105">
        <v>301766.5</v>
      </c>
      <c r="QD20" s="105">
        <v>510524.86</v>
      </c>
      <c r="QE20" s="105">
        <v>496971.73</v>
      </c>
      <c r="QF20" s="105">
        <v>1425837.44</v>
      </c>
      <c r="QG20" s="105">
        <v>1374365.97</v>
      </c>
      <c r="QH20" s="105">
        <v>628617.84</v>
      </c>
      <c r="QI20" s="105">
        <v>328638.3</v>
      </c>
      <c r="QJ20" s="105">
        <v>439457.37</v>
      </c>
      <c r="QK20" s="105">
        <v>712696.86</v>
      </c>
      <c r="QL20" s="105">
        <v>1240854.95</v>
      </c>
      <c r="QM20" s="105">
        <v>460164.43</v>
      </c>
      <c r="QN20" s="105">
        <v>184626.21</v>
      </c>
      <c r="QO20" s="105">
        <v>100988.92</v>
      </c>
      <c r="QP20" s="105">
        <v>223824.52</v>
      </c>
      <c r="QQ20" s="105">
        <v>289627.65999999997</v>
      </c>
      <c r="QR20" s="105">
        <v>1880309.87</v>
      </c>
      <c r="QS20" s="105">
        <v>354570.01</v>
      </c>
      <c r="QT20" s="105">
        <v>815608.27</v>
      </c>
      <c r="QU20" s="105">
        <v>375093.3</v>
      </c>
      <c r="QV20" s="105">
        <v>969756</v>
      </c>
      <c r="QW20" s="105">
        <v>1348059.12</v>
      </c>
      <c r="QX20" s="105">
        <v>183085.1</v>
      </c>
      <c r="QY20" s="105">
        <v>1599190.27</v>
      </c>
      <c r="QZ20" s="105">
        <v>2065433.74</v>
      </c>
      <c r="RA20" s="105">
        <v>449988.49</v>
      </c>
      <c r="RB20" s="105">
        <v>329773.96000000002</v>
      </c>
      <c r="RC20" s="105">
        <v>299936.89</v>
      </c>
      <c r="RD20" s="105">
        <v>407147.75</v>
      </c>
      <c r="RE20" s="105">
        <v>1952921.02</v>
      </c>
      <c r="RF20" s="105">
        <v>1493402.71</v>
      </c>
      <c r="RG20" s="105">
        <v>162674.94</v>
      </c>
      <c r="RH20" s="105">
        <v>1489847</v>
      </c>
      <c r="RI20" s="105">
        <v>353704.03</v>
      </c>
      <c r="RJ20" s="105">
        <v>559916.62</v>
      </c>
      <c r="RK20" s="105">
        <v>870620.28</v>
      </c>
      <c r="RL20" s="105">
        <v>507315.75</v>
      </c>
      <c r="RM20" s="105">
        <v>691316</v>
      </c>
      <c r="RN20" s="105">
        <v>880801.16</v>
      </c>
      <c r="RO20" s="105">
        <v>512093.65</v>
      </c>
      <c r="RP20" s="105">
        <v>682128.67</v>
      </c>
      <c r="RQ20" s="105">
        <v>281729.37</v>
      </c>
      <c r="RR20" s="105">
        <v>419859</v>
      </c>
      <c r="RS20" s="105">
        <v>520581.3</v>
      </c>
      <c r="RT20" s="105">
        <v>379670.1</v>
      </c>
      <c r="RU20" s="105">
        <v>235309.5</v>
      </c>
      <c r="RV20" s="105">
        <v>145963.6</v>
      </c>
      <c r="RW20" s="105">
        <v>467716.5</v>
      </c>
      <c r="RX20" s="105">
        <v>223978.5</v>
      </c>
      <c r="RY20" s="105">
        <v>2120327.4900000002</v>
      </c>
      <c r="RZ20" s="105">
        <v>584726.57999999996</v>
      </c>
      <c r="SA20" s="105">
        <v>384988.75</v>
      </c>
      <c r="SB20" s="105">
        <v>361303.2</v>
      </c>
      <c r="SC20" s="105">
        <v>302151.84999999998</v>
      </c>
      <c r="SD20" s="105">
        <v>581082.12</v>
      </c>
      <c r="SE20" s="105">
        <v>775759.52</v>
      </c>
      <c r="SF20" s="105">
        <v>729736.82</v>
      </c>
      <c r="SG20" s="105">
        <v>473438.04</v>
      </c>
      <c r="SH20" s="105">
        <v>405734.58</v>
      </c>
      <c r="SI20" s="105">
        <v>1390743.48</v>
      </c>
      <c r="SJ20" s="105">
        <v>77833</v>
      </c>
      <c r="SK20" s="105">
        <v>1088797.6200000001</v>
      </c>
      <c r="SL20" s="105">
        <v>666225.74</v>
      </c>
      <c r="SM20" s="105">
        <v>1316697.68</v>
      </c>
      <c r="SN20" s="105">
        <v>473525.76000000001</v>
      </c>
      <c r="SO20" s="105">
        <v>357282.28</v>
      </c>
      <c r="SP20" s="105">
        <v>722659.11</v>
      </c>
      <c r="SQ20" s="105">
        <v>524611.69999999995</v>
      </c>
      <c r="SR20" s="105">
        <v>199096.45</v>
      </c>
      <c r="SS20" s="105">
        <v>1485328.42</v>
      </c>
      <c r="ST20" s="105">
        <v>442825.65</v>
      </c>
      <c r="SU20" s="105">
        <v>951499.8</v>
      </c>
      <c r="SV20" s="105">
        <v>273258.82</v>
      </c>
      <c r="SW20" s="105">
        <v>426365.95</v>
      </c>
      <c r="SX20" s="105">
        <v>403809.88</v>
      </c>
      <c r="SY20" s="105">
        <v>334549.59999999998</v>
      </c>
      <c r="SZ20" s="105">
        <v>1217739.46</v>
      </c>
      <c r="TA20" s="105">
        <v>398511.75</v>
      </c>
      <c r="TB20" s="105">
        <v>255958.8</v>
      </c>
      <c r="TC20" s="105">
        <v>342366.73</v>
      </c>
      <c r="TD20" s="105">
        <v>662961.27</v>
      </c>
      <c r="TE20" s="105">
        <v>163913.97</v>
      </c>
      <c r="TF20" s="105">
        <v>259375.72</v>
      </c>
      <c r="TG20" s="105">
        <v>2422685.1</v>
      </c>
      <c r="TH20" s="105">
        <v>359646.55</v>
      </c>
      <c r="TI20" s="105">
        <v>287161.58</v>
      </c>
      <c r="TJ20" s="105">
        <v>862704.76</v>
      </c>
      <c r="TK20" s="105">
        <v>345617</v>
      </c>
      <c r="TL20" s="105">
        <v>265546.53999999998</v>
      </c>
      <c r="TM20" s="105">
        <v>156273.75</v>
      </c>
      <c r="TN20" s="105">
        <v>2114461.2400000002</v>
      </c>
      <c r="TO20" s="105">
        <v>739305.34</v>
      </c>
      <c r="TP20" s="105">
        <v>820848.78</v>
      </c>
      <c r="TQ20" s="105">
        <v>576185.03</v>
      </c>
      <c r="TR20" s="105">
        <v>465500.99</v>
      </c>
      <c r="TS20" s="105">
        <v>354714.73</v>
      </c>
      <c r="TT20" s="105">
        <v>644798.07999999996</v>
      </c>
      <c r="TU20" s="105">
        <v>509581.83</v>
      </c>
      <c r="TV20" s="105">
        <v>409122.36</v>
      </c>
      <c r="TW20" s="105">
        <v>1267371.3</v>
      </c>
      <c r="TX20" s="105">
        <v>358304.87</v>
      </c>
      <c r="TY20" s="105">
        <v>1628232.65</v>
      </c>
      <c r="TZ20" s="105">
        <v>1188068.5</v>
      </c>
      <c r="UA20" s="105">
        <v>297004.24</v>
      </c>
      <c r="UB20" s="105">
        <v>105102</v>
      </c>
      <c r="UC20" s="105">
        <v>1667936.78</v>
      </c>
      <c r="UD20" s="105">
        <v>129897.28</v>
      </c>
      <c r="UE20" s="105">
        <v>386012.13</v>
      </c>
      <c r="UF20" s="105">
        <v>490052.23</v>
      </c>
      <c r="UG20" s="105">
        <v>355295</v>
      </c>
      <c r="UH20" s="105">
        <v>1306965.94</v>
      </c>
      <c r="UI20" s="105">
        <v>1453894.07</v>
      </c>
      <c r="UJ20" s="105">
        <v>477097.03</v>
      </c>
      <c r="UK20" s="105">
        <v>2129278.2799999998</v>
      </c>
      <c r="UL20" s="105">
        <v>706239.24</v>
      </c>
      <c r="UM20" s="105">
        <v>498481.11</v>
      </c>
      <c r="UN20" s="105">
        <v>2016131.11</v>
      </c>
      <c r="UO20" s="105">
        <v>393284.62</v>
      </c>
      <c r="UP20" s="105">
        <v>579008.41</v>
      </c>
      <c r="UQ20" s="105">
        <v>1805940.01</v>
      </c>
      <c r="UR20" s="105">
        <v>5890</v>
      </c>
      <c r="US20" s="105">
        <v>297575.40000000002</v>
      </c>
      <c r="UT20" s="105">
        <v>1135818.7</v>
      </c>
      <c r="UU20" s="105">
        <v>616452</v>
      </c>
      <c r="UV20" s="105">
        <v>183321.2</v>
      </c>
      <c r="UW20" s="105">
        <v>321893.15000000002</v>
      </c>
      <c r="UX20" s="105">
        <v>411727.78</v>
      </c>
      <c r="UY20" s="105">
        <v>807327.89</v>
      </c>
      <c r="UZ20" s="105">
        <v>665483.12</v>
      </c>
      <c r="VA20" s="105">
        <v>667193.61</v>
      </c>
      <c r="VB20" s="105">
        <v>308905.37</v>
      </c>
      <c r="VC20" s="105">
        <v>156147.96</v>
      </c>
      <c r="VD20" s="105">
        <v>303722</v>
      </c>
      <c r="VE20" s="105">
        <v>209816.4</v>
      </c>
      <c r="VF20" s="105">
        <v>1170621.3899999999</v>
      </c>
      <c r="VG20" s="105">
        <v>206475</v>
      </c>
      <c r="VH20" s="105">
        <v>207623.95</v>
      </c>
      <c r="VI20" s="105">
        <v>266740.33</v>
      </c>
      <c r="VJ20" s="105">
        <v>1338247.56</v>
      </c>
      <c r="VK20" s="105">
        <v>204951.21</v>
      </c>
      <c r="VL20" s="105">
        <v>726426.06</v>
      </c>
      <c r="VM20" s="105">
        <v>572001.04</v>
      </c>
      <c r="VN20" s="105">
        <v>577523.11</v>
      </c>
      <c r="VO20" s="105">
        <v>1232637.01</v>
      </c>
      <c r="VP20" s="105">
        <v>962493.94</v>
      </c>
      <c r="VQ20" s="105">
        <v>368183.16</v>
      </c>
      <c r="VR20" s="105">
        <v>881044.59</v>
      </c>
      <c r="VS20" s="105">
        <v>1879246.14</v>
      </c>
      <c r="VT20" s="105">
        <v>674255.78</v>
      </c>
      <c r="VU20" s="105">
        <v>910962.15</v>
      </c>
      <c r="VV20" s="105">
        <v>450720</v>
      </c>
      <c r="VW20" s="105">
        <v>307285.09999999998</v>
      </c>
      <c r="VX20" s="105">
        <v>559904.81000000006</v>
      </c>
      <c r="VY20" s="105">
        <v>8973746.6899999995</v>
      </c>
      <c r="VZ20" s="105">
        <v>1313954.58</v>
      </c>
      <c r="WA20" s="105">
        <v>865382.06</v>
      </c>
      <c r="WB20" s="105">
        <v>1888544.44</v>
      </c>
      <c r="WC20" s="105">
        <v>337932.36</v>
      </c>
      <c r="WD20" s="105">
        <v>517536.5</v>
      </c>
      <c r="WE20" s="105">
        <v>1048974.19</v>
      </c>
      <c r="WF20" s="105">
        <v>1224590.07</v>
      </c>
      <c r="WG20" s="105">
        <v>852394.7</v>
      </c>
      <c r="WH20" s="105">
        <v>990158.58</v>
      </c>
      <c r="WI20" s="105">
        <v>589374.89</v>
      </c>
      <c r="WJ20" s="105">
        <v>1029527.87</v>
      </c>
      <c r="WK20" s="105">
        <v>3055340.56</v>
      </c>
      <c r="WL20" s="105">
        <v>1215815.75</v>
      </c>
      <c r="WM20" s="105">
        <v>1785023.85</v>
      </c>
      <c r="WN20" s="105">
        <v>625686.92000000004</v>
      </c>
      <c r="WO20" s="105">
        <v>1220601.93</v>
      </c>
      <c r="WP20" s="105">
        <v>876979.55</v>
      </c>
      <c r="WQ20" s="105">
        <v>305581.28000000003</v>
      </c>
      <c r="WR20" s="105">
        <v>855836.07</v>
      </c>
      <c r="WS20" s="105">
        <v>3878482.66</v>
      </c>
      <c r="WT20" s="105">
        <v>721719.52</v>
      </c>
      <c r="WU20" s="105">
        <v>254450.64</v>
      </c>
      <c r="WV20" s="105">
        <v>408323.03</v>
      </c>
      <c r="WW20" s="105">
        <v>362582.18</v>
      </c>
      <c r="WX20" s="105">
        <v>367876.76</v>
      </c>
      <c r="WY20" s="105">
        <v>643371.15</v>
      </c>
      <c r="WZ20" s="105">
        <v>920438.64999999991</v>
      </c>
      <c r="XA20" s="105">
        <v>3846940.59</v>
      </c>
      <c r="XB20" s="105">
        <v>559442.38</v>
      </c>
      <c r="XC20" s="105">
        <v>508305.31</v>
      </c>
      <c r="XD20" s="105">
        <v>329060.59000000003</v>
      </c>
      <c r="XE20" s="105">
        <v>229819.06</v>
      </c>
      <c r="XF20" s="105">
        <v>4824502.45</v>
      </c>
      <c r="XG20" s="105">
        <v>550025.32999999996</v>
      </c>
      <c r="XH20" s="105">
        <v>717077.43</v>
      </c>
      <c r="XI20" s="105">
        <v>2360404.7400000002</v>
      </c>
      <c r="XJ20" s="105">
        <v>369834.81</v>
      </c>
      <c r="XK20" s="105">
        <v>740632.55</v>
      </c>
      <c r="XL20" s="105">
        <v>914448.65</v>
      </c>
      <c r="XM20" s="105">
        <v>753238.14</v>
      </c>
      <c r="XN20" s="105">
        <v>256864.87</v>
      </c>
      <c r="XO20" s="105">
        <v>2126254.86</v>
      </c>
      <c r="XP20" s="105">
        <v>1339514.3</v>
      </c>
      <c r="XQ20" s="105">
        <v>466537.81</v>
      </c>
      <c r="XR20" s="105">
        <v>315051.43</v>
      </c>
      <c r="XS20" s="105">
        <v>344083.46</v>
      </c>
      <c r="XT20" s="105">
        <v>413061.16</v>
      </c>
      <c r="XU20" s="105">
        <v>557049.19999999995</v>
      </c>
      <c r="XV20" s="105">
        <v>193278.44</v>
      </c>
      <c r="XW20" s="105">
        <v>179254.95</v>
      </c>
      <c r="XX20" s="105">
        <v>332076.57</v>
      </c>
      <c r="XY20" s="105">
        <v>310347.2</v>
      </c>
      <c r="XZ20" s="105">
        <v>202875.7</v>
      </c>
      <c r="YA20" s="105">
        <v>200209.23</v>
      </c>
      <c r="YB20" s="105">
        <v>488223</v>
      </c>
      <c r="YC20" s="105">
        <v>2677223.67</v>
      </c>
      <c r="YD20" s="105">
        <v>395714.39</v>
      </c>
      <c r="YE20" s="105">
        <v>1179401.18</v>
      </c>
      <c r="YF20" s="105">
        <v>358827.04</v>
      </c>
      <c r="YG20" s="105">
        <v>1936649.58</v>
      </c>
      <c r="YH20" s="105">
        <v>453942.34</v>
      </c>
      <c r="YI20" s="105">
        <v>1041990.41</v>
      </c>
      <c r="YJ20" s="105">
        <v>241768.9</v>
      </c>
      <c r="YK20" s="105">
        <v>1474494.09</v>
      </c>
      <c r="YL20" s="105">
        <v>654778.73</v>
      </c>
      <c r="YM20" s="105">
        <v>440143.83</v>
      </c>
      <c r="YN20" s="105">
        <v>488417.92</v>
      </c>
      <c r="YO20" s="105">
        <v>595513.86</v>
      </c>
      <c r="YP20" s="105">
        <v>782872.08</v>
      </c>
      <c r="YQ20" s="105">
        <v>534172.25</v>
      </c>
      <c r="YR20" s="105">
        <v>609683.96</v>
      </c>
      <c r="YS20" s="105">
        <v>278492.03999999998</v>
      </c>
      <c r="YT20" s="105">
        <v>1652360.03</v>
      </c>
      <c r="YU20" s="105">
        <v>479925.18</v>
      </c>
      <c r="YV20" s="105">
        <v>292384.53999999998</v>
      </c>
      <c r="YW20" s="105">
        <v>619188.32999999996</v>
      </c>
      <c r="YX20" s="105">
        <v>774961.83</v>
      </c>
      <c r="YY20" s="105">
        <v>450236.34</v>
      </c>
      <c r="YZ20" s="105">
        <v>361340.62</v>
      </c>
      <c r="ZA20" s="105">
        <v>1396551.6</v>
      </c>
      <c r="ZB20" s="105">
        <v>308573.59999999998</v>
      </c>
      <c r="ZC20" s="105">
        <v>158534.93</v>
      </c>
      <c r="ZD20" s="105">
        <v>515310.09</v>
      </c>
      <c r="ZE20" s="105">
        <v>360880.2</v>
      </c>
      <c r="ZF20" s="105">
        <v>622435.6</v>
      </c>
      <c r="ZG20" s="105">
        <v>183666.46</v>
      </c>
      <c r="ZH20" s="105">
        <v>241740.24</v>
      </c>
      <c r="ZI20" s="105">
        <v>363917.6</v>
      </c>
      <c r="ZJ20" s="105">
        <v>1959111.61</v>
      </c>
      <c r="ZK20" s="105">
        <v>409001.13</v>
      </c>
      <c r="ZL20" s="105">
        <v>836799.39</v>
      </c>
      <c r="ZM20" s="105">
        <v>1021287.16</v>
      </c>
      <c r="ZN20" s="105">
        <v>1061128.33</v>
      </c>
      <c r="ZO20" s="105">
        <v>261020.63</v>
      </c>
      <c r="ZP20" s="105">
        <v>273222.44</v>
      </c>
      <c r="ZQ20" s="105">
        <v>1628113.78</v>
      </c>
      <c r="ZR20" s="105">
        <v>1089074.82</v>
      </c>
      <c r="ZS20" s="105">
        <v>1027249.03</v>
      </c>
      <c r="ZT20" s="105">
        <v>268052.13</v>
      </c>
      <c r="ZU20" s="105">
        <v>353374.05</v>
      </c>
      <c r="ZV20" s="105">
        <v>351598.45</v>
      </c>
      <c r="ZW20" s="105">
        <v>374082.76</v>
      </c>
      <c r="ZX20" s="105">
        <v>368741.98</v>
      </c>
      <c r="ZY20" s="105">
        <v>118134.72</v>
      </c>
      <c r="ZZ20" s="105">
        <v>847025.22</v>
      </c>
      <c r="AAA20" s="105">
        <v>47618.26</v>
      </c>
      <c r="AAB20" s="105">
        <v>192877.77</v>
      </c>
      <c r="AAC20" s="105">
        <v>227324.06</v>
      </c>
      <c r="AAD20" s="105">
        <v>419496.83</v>
      </c>
      <c r="AAE20" s="105">
        <v>122403.95</v>
      </c>
      <c r="AAF20" s="105">
        <v>1126031.51</v>
      </c>
      <c r="AAG20" s="105">
        <v>462181.78</v>
      </c>
      <c r="AAH20" s="105">
        <v>652022.06999999995</v>
      </c>
      <c r="AAI20" s="105">
        <v>394569.84</v>
      </c>
      <c r="AAJ20" s="105">
        <v>163907</v>
      </c>
      <c r="AAK20" s="105">
        <v>364840.5</v>
      </c>
      <c r="AAL20" s="105">
        <v>293739.53999999998</v>
      </c>
      <c r="AAM20" s="105">
        <v>4036009.77</v>
      </c>
      <c r="AAN20" s="105">
        <v>838052.09</v>
      </c>
      <c r="AAO20" s="105">
        <v>330635.28999999998</v>
      </c>
      <c r="AAP20" s="105">
        <v>541915.51</v>
      </c>
      <c r="AAQ20" s="105">
        <v>1102850.72</v>
      </c>
      <c r="AAR20" s="105">
        <v>554751.75</v>
      </c>
      <c r="AAS20" s="105">
        <v>358752.97</v>
      </c>
      <c r="AAT20" s="105">
        <v>609900.74</v>
      </c>
      <c r="AAU20" s="105">
        <v>853869.7</v>
      </c>
      <c r="AAV20" s="105">
        <v>275766.84000000003</v>
      </c>
      <c r="AAW20" s="105">
        <v>898350.16</v>
      </c>
      <c r="AAX20" s="105">
        <v>1340964.95</v>
      </c>
      <c r="AAY20" s="105">
        <v>1616950.6</v>
      </c>
      <c r="AAZ20" s="105">
        <v>146836.75</v>
      </c>
      <c r="ABA20" s="105">
        <v>416377.67</v>
      </c>
      <c r="ABB20" s="105">
        <v>313391.01</v>
      </c>
      <c r="ABC20" s="105">
        <v>314212.27</v>
      </c>
      <c r="ABD20" s="105">
        <v>468697.03</v>
      </c>
      <c r="ABE20" s="105">
        <v>598950.43999999994</v>
      </c>
      <c r="ABF20" s="105">
        <v>4111366.73</v>
      </c>
      <c r="ABG20" s="105">
        <v>2632011.9500000002</v>
      </c>
      <c r="ABH20" s="105">
        <v>555545.74</v>
      </c>
      <c r="ABI20" s="105">
        <v>330035.90999999997</v>
      </c>
      <c r="ABJ20" s="105">
        <v>134096.16</v>
      </c>
      <c r="ABK20" s="105">
        <v>357275.96</v>
      </c>
      <c r="ABL20" s="105">
        <v>276296.21999999997</v>
      </c>
      <c r="ABM20" s="105">
        <v>1920746.79</v>
      </c>
      <c r="ABN20" s="105">
        <v>305298.5</v>
      </c>
      <c r="ABO20" s="105">
        <v>193319.78</v>
      </c>
      <c r="ABP20" s="105">
        <v>327916.18</v>
      </c>
      <c r="ABQ20" s="105">
        <v>1029048.98</v>
      </c>
      <c r="ABR20" s="105">
        <v>700641.55</v>
      </c>
      <c r="ABS20" s="105">
        <v>280177.76</v>
      </c>
      <c r="ABT20" s="105">
        <v>888290.31</v>
      </c>
      <c r="ABU20" s="105">
        <v>46487.25</v>
      </c>
      <c r="ABV20" s="105">
        <v>969524.67</v>
      </c>
      <c r="ABW20" s="105">
        <v>303414.96999999997</v>
      </c>
      <c r="ABX20" s="105">
        <v>728680.09</v>
      </c>
      <c r="ABY20" s="105">
        <v>129961.58</v>
      </c>
      <c r="ABZ20" s="105">
        <v>73806.929999999993</v>
      </c>
      <c r="ACA20" s="105">
        <v>1258119.8899999999</v>
      </c>
      <c r="ACB20" s="105">
        <v>486414.04</v>
      </c>
      <c r="ACC20" s="105">
        <v>336600.89</v>
      </c>
      <c r="ACD20" s="105">
        <v>365685.95</v>
      </c>
      <c r="ACE20" s="105">
        <v>984089.65</v>
      </c>
      <c r="ACF20" s="105">
        <v>318944.89</v>
      </c>
      <c r="ACG20" s="105">
        <v>1344108.92</v>
      </c>
      <c r="ACH20" s="105">
        <v>687135.07</v>
      </c>
      <c r="ACI20" s="105">
        <v>292008.32000000001</v>
      </c>
      <c r="ACJ20" s="105">
        <v>669178.87</v>
      </c>
      <c r="ACK20" s="105">
        <v>314339.98</v>
      </c>
      <c r="ACL20" s="105">
        <v>1731092.37</v>
      </c>
      <c r="ACM20" s="105">
        <v>1098345.73</v>
      </c>
      <c r="ACN20" s="105">
        <v>2619059.54</v>
      </c>
      <c r="ACO20" s="105">
        <v>3335092.58</v>
      </c>
      <c r="ACP20" s="105">
        <v>768680.03</v>
      </c>
      <c r="ACQ20" s="105">
        <v>610620.49</v>
      </c>
      <c r="ACR20" s="105">
        <v>621050.64</v>
      </c>
      <c r="ACS20" s="105">
        <v>559649.32999999996</v>
      </c>
      <c r="ACT20" s="105">
        <v>1449816.38</v>
      </c>
      <c r="ACU20" s="105">
        <v>233135.52</v>
      </c>
      <c r="ACV20" s="105">
        <v>349012.99</v>
      </c>
      <c r="ACW20" s="105">
        <v>769913</v>
      </c>
      <c r="ACX20" s="105">
        <v>89465.84</v>
      </c>
      <c r="ACY20" s="105">
        <v>198797.82</v>
      </c>
      <c r="ACZ20" s="105">
        <v>497608.79</v>
      </c>
      <c r="ADA20" s="105">
        <v>740600.3</v>
      </c>
      <c r="ADB20" s="105">
        <v>520017.8</v>
      </c>
      <c r="ADC20" s="105">
        <v>648062.01</v>
      </c>
      <c r="ADD20" s="105">
        <v>910235.33</v>
      </c>
      <c r="ADE20" s="105">
        <v>664342.91</v>
      </c>
      <c r="ADF20" s="105">
        <v>386835.03</v>
      </c>
      <c r="ADG20" s="105">
        <v>263092.01</v>
      </c>
      <c r="ADH20" s="105">
        <v>623538.54</v>
      </c>
      <c r="ADI20" s="105">
        <v>781436.79</v>
      </c>
      <c r="ADJ20" s="105">
        <v>201344.45</v>
      </c>
      <c r="ADK20" s="105">
        <v>177537.53</v>
      </c>
      <c r="ADL20" s="105">
        <v>308610.09000000003</v>
      </c>
      <c r="ADM20" s="105">
        <v>9233093.7599999998</v>
      </c>
      <c r="ADN20" s="105">
        <v>1288758.24</v>
      </c>
      <c r="ADO20" s="105">
        <v>4165581.98</v>
      </c>
      <c r="ADP20" s="105">
        <v>1081551.19</v>
      </c>
      <c r="ADQ20" s="105">
        <v>191983.93</v>
      </c>
      <c r="ADR20" s="105">
        <v>340076.3</v>
      </c>
      <c r="ADS20" s="105">
        <v>410606.73</v>
      </c>
      <c r="ADT20" s="105">
        <v>136282.35</v>
      </c>
      <c r="ADU20" s="105">
        <v>2962704.48</v>
      </c>
      <c r="ADV20" s="105">
        <v>1479601.46</v>
      </c>
      <c r="ADW20" s="105">
        <v>3007984.05</v>
      </c>
      <c r="ADX20" s="105">
        <v>267361.96000000002</v>
      </c>
      <c r="ADY20" s="105">
        <v>740787.4</v>
      </c>
      <c r="ADZ20" s="105">
        <v>995256.19</v>
      </c>
      <c r="AEA20" s="105">
        <v>275221.03999999998</v>
      </c>
      <c r="AEB20" s="105">
        <v>216883.21</v>
      </c>
      <c r="AEC20" s="105">
        <v>207382.48</v>
      </c>
      <c r="AED20" s="105">
        <v>97222.96</v>
      </c>
      <c r="AEE20" s="105">
        <v>2055814.57</v>
      </c>
      <c r="AEF20" s="105">
        <v>1162847.2</v>
      </c>
      <c r="AEG20" s="105">
        <v>554855.22</v>
      </c>
      <c r="AEH20" s="105">
        <v>172518.04</v>
      </c>
      <c r="AEI20" s="105">
        <v>353460.97</v>
      </c>
      <c r="AEJ20" s="105">
        <v>1463752.24</v>
      </c>
      <c r="AEK20" s="105">
        <v>469954.47</v>
      </c>
      <c r="AEL20" s="105">
        <v>1124866.49</v>
      </c>
      <c r="AEM20" s="105">
        <v>508200.08</v>
      </c>
      <c r="AEN20" s="105">
        <v>619528.37</v>
      </c>
      <c r="AEO20" s="105">
        <v>1406194.78</v>
      </c>
      <c r="AEP20" s="105">
        <v>1003359.43</v>
      </c>
      <c r="AEQ20" s="105">
        <v>715013.18</v>
      </c>
      <c r="AER20" s="105">
        <v>1645936.37</v>
      </c>
      <c r="AES20" s="105">
        <v>508910.88</v>
      </c>
      <c r="AET20" s="105">
        <v>2358605.4</v>
      </c>
      <c r="AEU20" s="105">
        <v>657483.4</v>
      </c>
      <c r="AEV20" s="105">
        <v>371813.11</v>
      </c>
      <c r="AEW20" s="105">
        <v>635395.25</v>
      </c>
      <c r="AEX20" s="105">
        <v>157237.15</v>
      </c>
      <c r="AEY20" s="105">
        <v>1900542.87</v>
      </c>
      <c r="AEZ20" s="105">
        <v>598247.77</v>
      </c>
      <c r="AFA20" s="105">
        <v>759979.84</v>
      </c>
      <c r="AFB20" s="105">
        <v>1845398.63</v>
      </c>
      <c r="AFC20" s="105">
        <v>1950945.75</v>
      </c>
      <c r="AFD20" s="105">
        <v>1895533.96</v>
      </c>
      <c r="AFE20" s="105">
        <v>543351.02</v>
      </c>
      <c r="AFF20" s="105">
        <v>474004.91</v>
      </c>
      <c r="AFG20" s="105">
        <v>563805.46</v>
      </c>
      <c r="AFH20" s="105">
        <v>378194.48</v>
      </c>
      <c r="AFI20" s="105">
        <v>400318.36</v>
      </c>
      <c r="AFJ20" s="105">
        <v>405073.49</v>
      </c>
      <c r="AFK20" s="105">
        <v>372946.22</v>
      </c>
      <c r="AFL20" s="105">
        <v>2966386.21</v>
      </c>
      <c r="AFM20" s="105">
        <v>623062.4</v>
      </c>
      <c r="AFN20" s="105">
        <v>657022.52</v>
      </c>
      <c r="AFO20" s="105">
        <v>287832.02</v>
      </c>
      <c r="AFP20" s="105">
        <v>460850.04</v>
      </c>
      <c r="AFQ20" s="105">
        <v>464956.69</v>
      </c>
      <c r="AFR20" s="105">
        <v>155330.37</v>
      </c>
      <c r="AFS20" s="105">
        <v>775150.98</v>
      </c>
      <c r="AFT20" s="105">
        <v>928101.34</v>
      </c>
      <c r="AFU20" s="105">
        <v>136705.82</v>
      </c>
      <c r="AFV20" s="105">
        <v>474431.32</v>
      </c>
      <c r="AFW20" s="105">
        <v>375819.87</v>
      </c>
      <c r="AFX20" s="105">
        <v>5238595.9000000004</v>
      </c>
      <c r="AFY20" s="105">
        <v>375611.52</v>
      </c>
      <c r="AFZ20" s="105">
        <v>304070.46000000002</v>
      </c>
      <c r="AGA20" s="105">
        <v>353778</v>
      </c>
      <c r="AGB20" s="105">
        <v>1492985.51</v>
      </c>
      <c r="AGC20" s="105">
        <v>463462.17</v>
      </c>
      <c r="AGD20" s="105">
        <v>376493.84</v>
      </c>
      <c r="AGE20" s="105">
        <v>335649.25</v>
      </c>
      <c r="AGF20" s="105">
        <v>220545.64</v>
      </c>
      <c r="AGG20" s="105">
        <v>589171.46</v>
      </c>
      <c r="AGH20" s="105">
        <v>262691.53000000003</v>
      </c>
      <c r="AGI20" s="105">
        <v>4652290.76</v>
      </c>
      <c r="AGJ20" s="105">
        <v>560459.25</v>
      </c>
      <c r="AGK20" s="105">
        <v>1108674.53</v>
      </c>
      <c r="AGL20" s="105">
        <v>511950.74</v>
      </c>
      <c r="AGM20" s="105">
        <v>343676.46</v>
      </c>
      <c r="AGN20" s="105">
        <v>309001</v>
      </c>
      <c r="AGO20" s="105">
        <v>232669.98</v>
      </c>
      <c r="AGP20" s="105">
        <v>213005.08</v>
      </c>
      <c r="AGQ20" s="105">
        <v>5274337.09</v>
      </c>
      <c r="AGR20" s="105">
        <v>2507032.44</v>
      </c>
      <c r="AGS20" s="105">
        <v>406096.04</v>
      </c>
      <c r="AGT20" s="105">
        <v>1462596.45</v>
      </c>
      <c r="AGU20" s="105">
        <v>915142.02</v>
      </c>
      <c r="AGV20" s="105">
        <v>438024.89</v>
      </c>
      <c r="AGW20" s="105">
        <v>656208.79</v>
      </c>
      <c r="AGX20" s="105">
        <v>367708.4</v>
      </c>
      <c r="AGY20" s="105">
        <v>51146.67</v>
      </c>
      <c r="AGZ20" s="105">
        <v>351511.66</v>
      </c>
      <c r="AHA20" s="105">
        <v>753106.6</v>
      </c>
      <c r="AHB20" s="105">
        <v>369902.98</v>
      </c>
      <c r="AHC20" s="105">
        <v>358679.54</v>
      </c>
      <c r="AHD20" s="105">
        <v>541396.17000000004</v>
      </c>
      <c r="AHE20" s="105">
        <v>356208.28</v>
      </c>
      <c r="AHF20" s="105">
        <v>375605.25</v>
      </c>
      <c r="AHG20" s="105">
        <v>191333.22</v>
      </c>
      <c r="AHH20" s="105">
        <v>1861735.45</v>
      </c>
      <c r="AHI20" s="105">
        <v>80167</v>
      </c>
      <c r="AHJ20" s="105">
        <v>260824.65</v>
      </c>
      <c r="AHK20" s="105">
        <v>482022.24</v>
      </c>
      <c r="AHL20" s="105">
        <v>397641.77</v>
      </c>
      <c r="AHM20" s="105">
        <v>150382.41</v>
      </c>
      <c r="AHN20" s="105">
        <v>256870.09</v>
      </c>
    </row>
    <row r="21" spans="1:898" ht="21" x14ac:dyDescent="0.4">
      <c r="A21" s="121" t="s">
        <v>23</v>
      </c>
      <c r="B21" s="6" t="s">
        <v>24</v>
      </c>
      <c r="C21" s="105">
        <v>61824303.170000002</v>
      </c>
      <c r="D21" s="105">
        <v>5610228.9699999997</v>
      </c>
      <c r="E21" s="105">
        <v>7022717.5999999996</v>
      </c>
      <c r="F21" s="105">
        <v>1466731.5</v>
      </c>
      <c r="G21" s="105">
        <v>16892466.609999999</v>
      </c>
      <c r="H21" s="105">
        <v>3086099.17</v>
      </c>
      <c r="I21" s="105">
        <v>17612235.100000001</v>
      </c>
      <c r="J21" s="105">
        <v>4598851.5</v>
      </c>
      <c r="K21" s="105">
        <v>6115707.8399999999</v>
      </c>
      <c r="L21" s="105">
        <v>3640250.18</v>
      </c>
      <c r="M21" s="105">
        <v>2869330.3</v>
      </c>
      <c r="N21" s="105">
        <v>2100577.08</v>
      </c>
      <c r="O21" s="105">
        <v>3783540.58</v>
      </c>
      <c r="P21" s="105">
        <v>2304650.6</v>
      </c>
      <c r="Q21" s="105">
        <v>1501007.4</v>
      </c>
      <c r="R21" s="105">
        <v>6302572.7400000002</v>
      </c>
      <c r="S21" s="105">
        <v>3307765.5</v>
      </c>
      <c r="T21" s="105">
        <v>893066.98</v>
      </c>
      <c r="U21" s="105">
        <v>54874948.600000001</v>
      </c>
      <c r="V21" s="105">
        <v>13382963.51</v>
      </c>
      <c r="W21" s="105">
        <v>3477218.97</v>
      </c>
      <c r="X21" s="105">
        <v>5317388.51</v>
      </c>
      <c r="Y21" s="105">
        <v>2408100.9</v>
      </c>
      <c r="Z21" s="105">
        <v>5867080.9699999997</v>
      </c>
      <c r="AA21" s="105">
        <v>1295122.1299999999</v>
      </c>
      <c r="AB21" s="105">
        <v>23765137.960000001</v>
      </c>
      <c r="AC21" s="105">
        <v>6398385.3899999997</v>
      </c>
      <c r="AD21" s="105">
        <v>4317066.71</v>
      </c>
      <c r="AE21" s="105">
        <v>22465493.870000001</v>
      </c>
      <c r="AF21" s="105">
        <v>5036670.4000000004</v>
      </c>
      <c r="AG21" s="105">
        <v>17344924.600000001</v>
      </c>
      <c r="AH21" s="105">
        <v>7332841.0099999998</v>
      </c>
      <c r="AI21" s="105">
        <v>3508065.79</v>
      </c>
      <c r="AJ21" s="105">
        <v>2343103.5499999998</v>
      </c>
      <c r="AK21" s="105">
        <v>3393552.02</v>
      </c>
      <c r="AL21" s="105">
        <v>5245683.33</v>
      </c>
      <c r="AM21" s="105">
        <v>1913988.65</v>
      </c>
      <c r="AN21" s="105">
        <v>3780005.71</v>
      </c>
      <c r="AO21" s="105">
        <v>5557265.04</v>
      </c>
      <c r="AP21" s="105">
        <v>1837434.76</v>
      </c>
      <c r="AQ21" s="105">
        <v>1558850.22</v>
      </c>
      <c r="AR21" s="105">
        <v>857779.38</v>
      </c>
      <c r="AS21" s="105">
        <v>50270977.100000001</v>
      </c>
      <c r="AT21" s="105">
        <v>783781.14</v>
      </c>
      <c r="AU21" s="105">
        <v>491618.3</v>
      </c>
      <c r="AV21" s="105">
        <v>2010946.6</v>
      </c>
      <c r="AW21" s="105">
        <v>3444253.3</v>
      </c>
      <c r="AX21" s="105">
        <v>2534441.0299999998</v>
      </c>
      <c r="AY21" s="105">
        <v>1277597.33</v>
      </c>
      <c r="AZ21" s="105">
        <v>2362119.2999999998</v>
      </c>
      <c r="BA21" s="105">
        <v>893452.45</v>
      </c>
      <c r="BB21" s="105">
        <v>615845.4</v>
      </c>
      <c r="BC21" s="105">
        <v>897107.6</v>
      </c>
      <c r="BD21" s="105">
        <v>548751.9</v>
      </c>
      <c r="BE21" s="105">
        <v>8609691.7100000009</v>
      </c>
      <c r="BF21" s="105">
        <v>652961.24</v>
      </c>
      <c r="BG21" s="105">
        <v>861435.8</v>
      </c>
      <c r="BH21" s="105">
        <v>24576948.030000001</v>
      </c>
      <c r="BI21" s="105">
        <v>15377410.57</v>
      </c>
      <c r="BJ21" s="105">
        <v>2196120.17</v>
      </c>
      <c r="BK21" s="105">
        <v>1001587.84</v>
      </c>
      <c r="BL21" s="105">
        <v>3270347.3</v>
      </c>
      <c r="BM21" s="105">
        <v>2400971.7999999998</v>
      </c>
      <c r="BN21" s="105">
        <v>969262.86</v>
      </c>
      <c r="BO21" s="105">
        <v>0</v>
      </c>
      <c r="BP21" s="105">
        <v>0</v>
      </c>
      <c r="BQ21" s="105">
        <v>33208882.629999999</v>
      </c>
      <c r="BR21" s="105">
        <v>1955884.65</v>
      </c>
      <c r="BS21" s="105">
        <v>2383844.64</v>
      </c>
      <c r="BT21" s="105">
        <v>2505831.4</v>
      </c>
      <c r="BU21" s="105">
        <v>1905365.7</v>
      </c>
      <c r="BV21" s="105">
        <v>2431983.4</v>
      </c>
      <c r="BW21" s="105">
        <v>1180094.05</v>
      </c>
      <c r="BX21" s="105">
        <v>1638075.74</v>
      </c>
      <c r="BY21" s="105">
        <v>15620087.439999999</v>
      </c>
      <c r="BZ21" s="105">
        <v>1610799.66</v>
      </c>
      <c r="CA21" s="105">
        <v>3304093.45</v>
      </c>
      <c r="CB21" s="105">
        <v>9678977.0500000007</v>
      </c>
      <c r="CC21" s="105">
        <v>1888142.52</v>
      </c>
      <c r="CD21" s="105">
        <v>1809600.6</v>
      </c>
      <c r="CE21" s="105">
        <v>1428884.5</v>
      </c>
      <c r="CF21" s="105">
        <v>71368545.370000005</v>
      </c>
      <c r="CG21" s="105">
        <v>1365036.69</v>
      </c>
      <c r="CH21" s="105">
        <v>7793812.0999999996</v>
      </c>
      <c r="CI21" s="105">
        <v>1466932.3</v>
      </c>
      <c r="CJ21" s="105">
        <v>2121100.94</v>
      </c>
      <c r="CK21" s="105">
        <v>1825282.21</v>
      </c>
      <c r="CL21" s="105">
        <v>2838940.46</v>
      </c>
      <c r="CM21" s="105">
        <v>3833409.04</v>
      </c>
      <c r="CN21" s="105">
        <v>781156.04</v>
      </c>
      <c r="CO21" s="105">
        <v>1609033.43</v>
      </c>
      <c r="CP21" s="105">
        <v>1339530.76</v>
      </c>
      <c r="CQ21" s="105">
        <v>2181358.63</v>
      </c>
      <c r="CR21" s="105">
        <v>1701197.78</v>
      </c>
      <c r="CS21" s="105">
        <v>38168815.509999998</v>
      </c>
      <c r="CT21" s="105">
        <v>1624050.14</v>
      </c>
      <c r="CU21" s="105">
        <v>2547079.7999999998</v>
      </c>
      <c r="CV21" s="105">
        <v>3998804.05</v>
      </c>
      <c r="CW21" s="105">
        <v>1747772.1</v>
      </c>
      <c r="CX21" s="105">
        <v>3699661</v>
      </c>
      <c r="CY21" s="105">
        <v>1255980.26</v>
      </c>
      <c r="CZ21" s="105">
        <v>1294461.8500000001</v>
      </c>
      <c r="DA21" s="105">
        <v>20005800.18</v>
      </c>
      <c r="DB21" s="105">
        <v>23331185.870000001</v>
      </c>
      <c r="DC21" s="105">
        <v>4027355.9</v>
      </c>
      <c r="DD21" s="105">
        <v>2273608</v>
      </c>
      <c r="DE21" s="105">
        <v>6197828</v>
      </c>
      <c r="DF21" s="105">
        <v>4712219.37</v>
      </c>
      <c r="DG21" s="105">
        <v>8427560.9100000001</v>
      </c>
      <c r="DH21" s="105">
        <v>4445837.38</v>
      </c>
      <c r="DI21" s="105">
        <v>1771827.5</v>
      </c>
      <c r="DJ21" s="105">
        <v>78978360.109999999</v>
      </c>
      <c r="DK21" s="105">
        <v>4636554.99</v>
      </c>
      <c r="DL21" s="105">
        <v>5761308.9000000004</v>
      </c>
      <c r="DM21" s="105">
        <v>3636102.45</v>
      </c>
      <c r="DN21" s="105">
        <v>5120151.13</v>
      </c>
      <c r="DO21" s="105">
        <v>3631413.95</v>
      </c>
      <c r="DP21" s="105">
        <v>8886071.5</v>
      </c>
      <c r="DQ21" s="105">
        <v>4427693.9400000004</v>
      </c>
      <c r="DR21" s="105">
        <v>9589849.4600000009</v>
      </c>
      <c r="DS21" s="105">
        <v>30257047.120000001</v>
      </c>
      <c r="DT21" s="105">
        <v>8033018.7999999998</v>
      </c>
      <c r="DU21" s="105">
        <v>17537123.059999999</v>
      </c>
      <c r="DV21" s="105">
        <v>14077140.050000001</v>
      </c>
      <c r="DW21" s="105">
        <v>5971798</v>
      </c>
      <c r="DX21" s="105">
        <v>8405493.1300000008</v>
      </c>
      <c r="DY21" s="105">
        <v>9939900</v>
      </c>
      <c r="DZ21" s="105">
        <v>1719150.5</v>
      </c>
      <c r="EA21" s="105">
        <v>4338061.01</v>
      </c>
      <c r="EB21" s="105">
        <v>4116103.48</v>
      </c>
      <c r="EC21" s="105">
        <v>6912938.7599999998</v>
      </c>
      <c r="ED21" s="105">
        <v>13243472.9</v>
      </c>
      <c r="EE21" s="105">
        <v>11436731.68</v>
      </c>
      <c r="EF21" s="105">
        <v>4753336.4000000004</v>
      </c>
      <c r="EG21" s="105">
        <v>6725122.4000000004</v>
      </c>
      <c r="EH21" s="105">
        <v>5727461</v>
      </c>
      <c r="EI21" s="105">
        <v>9900967.0700000003</v>
      </c>
      <c r="EJ21" s="105">
        <v>9340982.1500000004</v>
      </c>
      <c r="EK21" s="105">
        <v>3566129.99</v>
      </c>
      <c r="EL21" s="105">
        <v>6767842.8399999999</v>
      </c>
      <c r="EM21" s="105">
        <v>38520946.609999999</v>
      </c>
      <c r="EN21" s="105">
        <v>3075220.29</v>
      </c>
      <c r="EO21" s="105">
        <v>2900906.82</v>
      </c>
      <c r="EP21" s="105">
        <v>3002150.38</v>
      </c>
      <c r="EQ21" s="105">
        <v>1261105.72</v>
      </c>
      <c r="ER21" s="105">
        <v>1686946.04</v>
      </c>
      <c r="ES21" s="105">
        <v>6779813.5800000001</v>
      </c>
      <c r="ET21" s="105">
        <v>4127689.6</v>
      </c>
      <c r="EU21" s="105">
        <v>3450301.08</v>
      </c>
      <c r="EV21" s="105">
        <v>35876533.439999998</v>
      </c>
      <c r="EW21" s="105">
        <v>2347545</v>
      </c>
      <c r="EX21" s="105">
        <v>4945023.2</v>
      </c>
      <c r="EY21" s="105">
        <v>11414584.300000001</v>
      </c>
      <c r="EZ21" s="105">
        <v>13770012.85</v>
      </c>
      <c r="FA21" s="105">
        <v>14672407.1</v>
      </c>
      <c r="FB21" s="105">
        <v>7037584.7800000003</v>
      </c>
      <c r="FC21" s="105">
        <v>4838780</v>
      </c>
      <c r="FD21" s="105">
        <v>6835823.5999999996</v>
      </c>
      <c r="FE21" s="105">
        <v>4799844</v>
      </c>
      <c r="FF21" s="105">
        <v>5465856</v>
      </c>
      <c r="FG21" s="105">
        <v>3500598.35</v>
      </c>
      <c r="FH21" s="105">
        <v>19425006.969999999</v>
      </c>
      <c r="FI21" s="105">
        <v>1287846.8</v>
      </c>
      <c r="FJ21" s="105">
        <v>2198447.5</v>
      </c>
      <c r="FK21" s="105">
        <v>1734484.19</v>
      </c>
      <c r="FL21" s="105">
        <v>3534669.6</v>
      </c>
      <c r="FM21" s="105">
        <v>3091584.83</v>
      </c>
      <c r="FN21" s="105">
        <v>1798187.77</v>
      </c>
      <c r="FO21" s="105">
        <v>783065.57</v>
      </c>
      <c r="FP21" s="105">
        <v>61450850.619999997</v>
      </c>
      <c r="FQ21" s="105">
        <v>2321939.69</v>
      </c>
      <c r="FR21" s="105">
        <v>4072138.2</v>
      </c>
      <c r="FS21" s="105">
        <v>5954031.9000000004</v>
      </c>
      <c r="FT21" s="105">
        <v>5384172.2699999996</v>
      </c>
      <c r="FU21" s="105">
        <v>2553898.6</v>
      </c>
      <c r="FV21" s="105">
        <v>9511813.75</v>
      </c>
      <c r="FW21" s="105">
        <v>6069417.04</v>
      </c>
      <c r="FX21" s="105">
        <v>5687417.6500000004</v>
      </c>
      <c r="FY21" s="105">
        <v>4313922.0999999996</v>
      </c>
      <c r="FZ21" s="105">
        <v>14089437.939999999</v>
      </c>
      <c r="GA21" s="105">
        <v>2383719.2999999998</v>
      </c>
      <c r="GB21" s="105">
        <v>5344159.76</v>
      </c>
      <c r="GC21" s="105">
        <v>1925289.55</v>
      </c>
      <c r="GD21" s="105">
        <v>23624247.670000002</v>
      </c>
      <c r="GE21" s="105">
        <v>2103437.52</v>
      </c>
      <c r="GF21" s="105">
        <v>2193309.46</v>
      </c>
      <c r="GG21" s="105">
        <v>6064426.3499999996</v>
      </c>
      <c r="GH21" s="105">
        <v>2515886.06</v>
      </c>
      <c r="GI21" s="105">
        <v>2366208.67</v>
      </c>
      <c r="GJ21" s="105">
        <v>3103431.8</v>
      </c>
      <c r="GK21" s="105">
        <v>7606196.8099999996</v>
      </c>
      <c r="GL21" s="105">
        <v>2168961.9</v>
      </c>
      <c r="GM21" s="105">
        <v>1309690.82</v>
      </c>
      <c r="GN21" s="105">
        <v>1136514.28</v>
      </c>
      <c r="GO21" s="105">
        <v>735504.8</v>
      </c>
      <c r="GP21" s="105">
        <v>12955241.279999999</v>
      </c>
      <c r="GQ21" s="105">
        <v>8138138.9699999997</v>
      </c>
      <c r="GR21" s="105">
        <v>4254740.7</v>
      </c>
      <c r="GS21" s="105">
        <v>6581485.3300000001</v>
      </c>
      <c r="GT21" s="105">
        <v>1156537.8</v>
      </c>
      <c r="GU21" s="105">
        <v>5186771.71</v>
      </c>
      <c r="GV21" s="105">
        <v>5170025.7</v>
      </c>
      <c r="GW21" s="105">
        <v>1391253.05</v>
      </c>
      <c r="GX21" s="105">
        <v>20667971.059999999</v>
      </c>
      <c r="GY21" s="105">
        <v>1155790</v>
      </c>
      <c r="GZ21" s="105">
        <v>3015752.95</v>
      </c>
      <c r="HA21" s="105">
        <v>1982296.92</v>
      </c>
      <c r="HB21" s="105">
        <v>56134149.310000002</v>
      </c>
      <c r="HC21" s="105">
        <v>3277109.03</v>
      </c>
      <c r="HD21" s="105">
        <v>9073408.8499999996</v>
      </c>
      <c r="HE21" s="105">
        <v>6557520.96</v>
      </c>
      <c r="HF21" s="105">
        <v>6807341.3799999999</v>
      </c>
      <c r="HG21" s="105">
        <v>12161429.99</v>
      </c>
      <c r="HH21" s="105">
        <v>2181906.7200000002</v>
      </c>
      <c r="HI21" s="105">
        <v>22318937.100000001</v>
      </c>
      <c r="HJ21" s="105">
        <v>8025206.5</v>
      </c>
      <c r="HK21" s="105">
        <v>8360177.54</v>
      </c>
      <c r="HL21" s="105">
        <v>5127856.71</v>
      </c>
      <c r="HM21" s="105">
        <v>4664151.25</v>
      </c>
      <c r="HN21" s="105">
        <v>3510260</v>
      </c>
      <c r="HO21" s="105">
        <v>5056664</v>
      </c>
      <c r="HP21" s="105">
        <v>1607569.3</v>
      </c>
      <c r="HQ21" s="105">
        <v>32034651.359999999</v>
      </c>
      <c r="HR21" s="105">
        <v>15591324.550000001</v>
      </c>
      <c r="HS21" s="105">
        <v>2295571.06</v>
      </c>
      <c r="HT21" s="105">
        <v>2262847.5</v>
      </c>
      <c r="HU21" s="105">
        <v>2700937.87</v>
      </c>
      <c r="HV21" s="105">
        <v>2546483.4</v>
      </c>
      <c r="HW21" s="105">
        <v>4569624</v>
      </c>
      <c r="HX21" s="105">
        <v>3527979.86</v>
      </c>
      <c r="HY21" s="105">
        <v>4857018.1500000004</v>
      </c>
      <c r="HZ21" s="105">
        <v>2794327.04</v>
      </c>
      <c r="IA21" s="105">
        <v>1379349</v>
      </c>
      <c r="IB21" s="105">
        <v>3598327.26</v>
      </c>
      <c r="IC21" s="105">
        <v>96065</v>
      </c>
      <c r="ID21" s="105">
        <v>4180044</v>
      </c>
      <c r="IE21" s="105">
        <v>1214983.58</v>
      </c>
      <c r="IF21" s="105">
        <v>1321568.51</v>
      </c>
      <c r="IG21" s="105">
        <v>35755251.68</v>
      </c>
      <c r="IH21" s="105">
        <v>12751707.5</v>
      </c>
      <c r="II21" s="105">
        <v>3697821.27</v>
      </c>
      <c r="IJ21" s="105">
        <v>9873868.5299999993</v>
      </c>
      <c r="IK21" s="105">
        <v>8289972.9900000002</v>
      </c>
      <c r="IL21" s="105">
        <v>2335217</v>
      </c>
      <c r="IM21" s="105">
        <v>3413655</v>
      </c>
      <c r="IN21" s="105">
        <v>1732771.5</v>
      </c>
      <c r="IO21" s="105">
        <v>2100462</v>
      </c>
      <c r="IP21" s="105">
        <v>2135040.5</v>
      </c>
      <c r="IQ21" s="105">
        <v>2885274.32</v>
      </c>
      <c r="IR21" s="105">
        <v>45308333.509999998</v>
      </c>
      <c r="IS21" s="105">
        <v>14308345.1</v>
      </c>
      <c r="IT21" s="105">
        <v>8754388.1500000004</v>
      </c>
      <c r="IU21" s="105">
        <v>3179479.7</v>
      </c>
      <c r="IV21" s="105">
        <v>2590641</v>
      </c>
      <c r="IW21" s="105">
        <v>1231960.75</v>
      </c>
      <c r="IX21" s="105">
        <v>2078793.8</v>
      </c>
      <c r="IY21" s="105">
        <v>961878.19</v>
      </c>
      <c r="IZ21" s="105">
        <v>949994.3</v>
      </c>
      <c r="JA21" s="105">
        <v>2784955</v>
      </c>
      <c r="JB21" s="105">
        <v>3305594.56</v>
      </c>
      <c r="JC21" s="105">
        <v>2183518.46</v>
      </c>
      <c r="JD21" s="105">
        <v>12957276.619999999</v>
      </c>
      <c r="JE21" s="105">
        <v>6755042.0499999998</v>
      </c>
      <c r="JF21" s="105">
        <v>1349741.09</v>
      </c>
      <c r="JG21" s="105">
        <v>1643371.85</v>
      </c>
      <c r="JH21" s="105">
        <v>1468691.58</v>
      </c>
      <c r="JI21" s="105">
        <v>917331.28</v>
      </c>
      <c r="JJ21" s="105">
        <v>19275931.370000001</v>
      </c>
      <c r="JK21" s="105">
        <v>1612187.7</v>
      </c>
      <c r="JL21" s="105">
        <v>1593891.15</v>
      </c>
      <c r="JM21" s="105">
        <v>2003616.5</v>
      </c>
      <c r="JN21" s="105">
        <v>1710722.5</v>
      </c>
      <c r="JO21" s="105">
        <v>4091047.32</v>
      </c>
      <c r="JP21" s="105">
        <v>936075.25</v>
      </c>
      <c r="JQ21" s="105">
        <v>38861660.119999997</v>
      </c>
      <c r="JR21" s="105">
        <v>15230239.35</v>
      </c>
      <c r="JS21" s="105">
        <v>4718831.5</v>
      </c>
      <c r="JT21" s="105">
        <v>1986925.95</v>
      </c>
      <c r="JU21" s="105">
        <v>4459672.5599999996</v>
      </c>
      <c r="JV21" s="105">
        <v>1135377</v>
      </c>
      <c r="JW21" s="105">
        <v>10415199.529999999</v>
      </c>
      <c r="JX21" s="105">
        <v>5684230.0599999996</v>
      </c>
      <c r="JY21" s="105">
        <v>3294448.43</v>
      </c>
      <c r="JZ21" s="105">
        <v>3037615.9</v>
      </c>
      <c r="KA21" s="105">
        <v>3145002.64</v>
      </c>
      <c r="KB21" s="105">
        <v>1990749.8</v>
      </c>
      <c r="KC21" s="105">
        <v>2203091.5</v>
      </c>
      <c r="KD21" s="105">
        <v>479587.7</v>
      </c>
      <c r="KE21" s="105">
        <v>2442568.66</v>
      </c>
      <c r="KF21" s="105">
        <v>58624260.509999998</v>
      </c>
      <c r="KG21" s="105">
        <v>0</v>
      </c>
      <c r="KH21" s="105">
        <v>2317327.21</v>
      </c>
      <c r="KI21" s="105">
        <v>4074989.66</v>
      </c>
      <c r="KJ21" s="105">
        <v>3453641.77</v>
      </c>
      <c r="KK21" s="105">
        <v>2656554.04</v>
      </c>
      <c r="KL21" s="105">
        <v>9831147.3599999994</v>
      </c>
      <c r="KM21" s="105">
        <v>2136236.2999999998</v>
      </c>
      <c r="KN21" s="105">
        <v>2102252.5</v>
      </c>
      <c r="KO21" s="105">
        <v>16128782.539999999</v>
      </c>
      <c r="KP21" s="105">
        <v>2639939.7999999998</v>
      </c>
      <c r="KQ21" s="105">
        <v>3910472.55</v>
      </c>
      <c r="KR21" s="105">
        <v>7454305.21</v>
      </c>
      <c r="KS21" s="105">
        <v>1934981.36</v>
      </c>
      <c r="KT21" s="105">
        <v>3293853</v>
      </c>
      <c r="KU21" s="105">
        <v>31297106.57</v>
      </c>
      <c r="KV21" s="105">
        <v>3400810.1</v>
      </c>
      <c r="KW21" s="105">
        <v>19224312.050000001</v>
      </c>
      <c r="KX21" s="105">
        <v>3042779</v>
      </c>
      <c r="KY21" s="105">
        <v>1482340.9</v>
      </c>
      <c r="KZ21" s="105">
        <v>6470568.0300000003</v>
      </c>
      <c r="LA21" s="105">
        <v>4739936.0999999996</v>
      </c>
      <c r="LB21" s="105">
        <v>2796163.55</v>
      </c>
      <c r="LC21" s="105">
        <v>3284608.16</v>
      </c>
      <c r="LD21" s="105">
        <v>2545079.08</v>
      </c>
      <c r="LE21" s="105">
        <v>60158205.640000001</v>
      </c>
      <c r="LF21" s="105">
        <v>5112808.87</v>
      </c>
      <c r="LG21" s="105">
        <v>6906813.1600000001</v>
      </c>
      <c r="LH21" s="105">
        <v>8567977.9000000004</v>
      </c>
      <c r="LI21" s="105">
        <v>2160886.7799999998</v>
      </c>
      <c r="LJ21" s="105">
        <v>3376244.28</v>
      </c>
      <c r="LK21" s="105">
        <v>2215177.08</v>
      </c>
      <c r="LL21" s="105">
        <v>3161696.36</v>
      </c>
      <c r="LM21" s="105">
        <v>1737707.54</v>
      </c>
      <c r="LN21" s="105">
        <v>4863244.79</v>
      </c>
      <c r="LO21" s="105">
        <v>2063730.2</v>
      </c>
      <c r="LP21" s="105">
        <v>19005010.719999999</v>
      </c>
      <c r="LQ21" s="105">
        <v>3610586.83</v>
      </c>
      <c r="LR21" s="105">
        <v>1709634.53</v>
      </c>
      <c r="LS21" s="105">
        <v>92638620.379999995</v>
      </c>
      <c r="LT21" s="105">
        <v>24178725.09</v>
      </c>
      <c r="LU21" s="105">
        <v>27122911.870000001</v>
      </c>
      <c r="LV21" s="105">
        <v>9857921.4100000001</v>
      </c>
      <c r="LW21" s="105">
        <v>6123096.7800000003</v>
      </c>
      <c r="LX21" s="105">
        <v>4420298.74</v>
      </c>
      <c r="LY21" s="105">
        <v>3357520.75</v>
      </c>
      <c r="LZ21" s="105">
        <v>4326020.57</v>
      </c>
      <c r="MA21" s="105">
        <v>4571560.12</v>
      </c>
      <c r="MB21" s="105">
        <v>2650691.7200000002</v>
      </c>
      <c r="MC21" s="105">
        <v>7861206.5800000001</v>
      </c>
      <c r="MD21" s="105">
        <v>2295252.77</v>
      </c>
      <c r="ME21" s="105">
        <v>97516407.950000003</v>
      </c>
      <c r="MF21" s="105">
        <v>4346140.87</v>
      </c>
      <c r="MG21" s="105">
        <v>2528460.14</v>
      </c>
      <c r="MH21" s="105">
        <v>1972898.09</v>
      </c>
      <c r="MI21" s="105">
        <v>2433986.4</v>
      </c>
      <c r="MJ21" s="105">
        <v>5199464.1900000004</v>
      </c>
      <c r="MK21" s="105">
        <v>3183929.5</v>
      </c>
      <c r="ML21" s="105">
        <v>2462014</v>
      </c>
      <c r="MM21" s="105">
        <v>3270599.64</v>
      </c>
      <c r="MN21" s="105">
        <v>2706455</v>
      </c>
      <c r="MO21" s="105">
        <v>2375589.6</v>
      </c>
      <c r="MP21" s="105">
        <v>4828734.88</v>
      </c>
      <c r="MQ21" s="105">
        <v>50062113.350000001</v>
      </c>
      <c r="MR21" s="105">
        <v>3238044.89</v>
      </c>
      <c r="MS21" s="105">
        <v>2507069.4</v>
      </c>
      <c r="MT21" s="105">
        <v>3886712</v>
      </c>
      <c r="MU21" s="105">
        <v>4321331.59</v>
      </c>
      <c r="MV21" s="105">
        <v>3099734.2</v>
      </c>
      <c r="MW21" s="105">
        <v>7105363.7999999998</v>
      </c>
      <c r="MX21" s="105">
        <v>3916103.5</v>
      </c>
      <c r="MY21" s="105">
        <v>2918174</v>
      </c>
      <c r="MZ21" s="105">
        <v>831564</v>
      </c>
      <c r="NA21" s="105">
        <v>881399</v>
      </c>
      <c r="NB21" s="105">
        <v>173759945.65000001</v>
      </c>
      <c r="NC21" s="105">
        <v>11376368.57</v>
      </c>
      <c r="ND21" s="105">
        <v>3013273.05</v>
      </c>
      <c r="NE21" s="105">
        <v>18185330.420000002</v>
      </c>
      <c r="NF21" s="105">
        <v>2424019.71</v>
      </c>
      <c r="NG21" s="105">
        <v>9760574</v>
      </c>
      <c r="NH21" s="105">
        <v>15079997.029999999</v>
      </c>
      <c r="NI21" s="105">
        <v>15151329.17</v>
      </c>
      <c r="NJ21" s="105">
        <v>577871.9</v>
      </c>
      <c r="NK21" s="105">
        <v>4395008.5999999996</v>
      </c>
      <c r="NL21" s="105">
        <v>4661415.9400000004</v>
      </c>
      <c r="NM21" s="105">
        <v>3538957.5</v>
      </c>
      <c r="NN21" s="105">
        <v>18457859.210000001</v>
      </c>
      <c r="NO21" s="105">
        <v>4328246.8</v>
      </c>
      <c r="NP21" s="105">
        <v>3013859.57</v>
      </c>
      <c r="NQ21" s="105">
        <v>4064101.8</v>
      </c>
      <c r="NR21" s="105">
        <v>1718334.75</v>
      </c>
      <c r="NS21" s="105">
        <v>375034.3</v>
      </c>
      <c r="NT21" s="105">
        <v>2032105.86</v>
      </c>
      <c r="NU21" s="105">
        <v>36830628.140000001</v>
      </c>
      <c r="NV21" s="105">
        <v>23120383.550000001</v>
      </c>
      <c r="NW21" s="105">
        <v>3133070.49</v>
      </c>
      <c r="NX21" s="105">
        <v>1544407</v>
      </c>
      <c r="NY21" s="105">
        <v>4727868</v>
      </c>
      <c r="NZ21" s="105">
        <v>4617186.42</v>
      </c>
      <c r="OA21" s="105">
        <v>1656556.64</v>
      </c>
      <c r="OB21" s="105">
        <v>55458835.369999997</v>
      </c>
      <c r="OC21" s="105">
        <v>8510888.4100000001</v>
      </c>
      <c r="OD21" s="105">
        <v>3567375.99</v>
      </c>
      <c r="OE21" s="105">
        <v>14239146.1</v>
      </c>
      <c r="OF21" s="105">
        <v>2701572.4</v>
      </c>
      <c r="OG21" s="105">
        <v>3238605.31</v>
      </c>
      <c r="OH21" s="105">
        <v>5673311.4800000004</v>
      </c>
      <c r="OI21" s="105">
        <v>1611097.17</v>
      </c>
      <c r="OJ21" s="105">
        <v>1827079.22</v>
      </c>
      <c r="OK21" s="105">
        <v>68563837.510000005</v>
      </c>
      <c r="OL21" s="105">
        <v>11833187.9</v>
      </c>
      <c r="OM21" s="105">
        <v>17198394.620000001</v>
      </c>
      <c r="ON21" s="105">
        <v>7458949.9800000004</v>
      </c>
      <c r="OO21" s="105">
        <v>7708543.7999999998</v>
      </c>
      <c r="OP21" s="105">
        <v>1817386.97</v>
      </c>
      <c r="OQ21" s="105">
        <v>28109395.59</v>
      </c>
      <c r="OR21" s="105">
        <v>3122498.74</v>
      </c>
      <c r="OS21" s="105">
        <v>1997303.77</v>
      </c>
      <c r="OT21" s="105">
        <v>6075740.0999999996</v>
      </c>
      <c r="OU21" s="105">
        <v>4684422.1100000003</v>
      </c>
      <c r="OV21" s="105">
        <v>13253990.75</v>
      </c>
      <c r="OW21" s="105">
        <v>3084626.31</v>
      </c>
      <c r="OX21" s="105">
        <v>2325957.7000000002</v>
      </c>
      <c r="OY21" s="105">
        <v>2256180.75</v>
      </c>
      <c r="OZ21" s="105">
        <v>50247158.969999999</v>
      </c>
      <c r="PA21" s="105">
        <v>3726858.25</v>
      </c>
      <c r="PB21" s="105">
        <v>16285113.550000001</v>
      </c>
      <c r="PC21" s="105">
        <v>2320867.16</v>
      </c>
      <c r="PD21" s="105">
        <v>6392044.3499999996</v>
      </c>
      <c r="PE21" s="105">
        <v>10375827.92</v>
      </c>
      <c r="PF21" s="105">
        <v>3763990.3</v>
      </c>
      <c r="PG21" s="105">
        <v>2709885.64</v>
      </c>
      <c r="PH21" s="105">
        <v>6762851</v>
      </c>
      <c r="PI21" s="105">
        <v>3399999.4</v>
      </c>
      <c r="PJ21" s="105">
        <v>6477834.9000000004</v>
      </c>
      <c r="PK21" s="105">
        <v>6242783.75</v>
      </c>
      <c r="PL21" s="105">
        <v>2376904.2999999998</v>
      </c>
      <c r="PM21" s="105">
        <v>11469373.699999999</v>
      </c>
      <c r="PN21" s="105">
        <v>3855874.4</v>
      </c>
      <c r="PO21" s="105">
        <v>1868269.73</v>
      </c>
      <c r="PP21" s="105">
        <v>792380.62</v>
      </c>
      <c r="PQ21" s="105">
        <v>1461858</v>
      </c>
      <c r="PR21" s="105">
        <v>111867741.97</v>
      </c>
      <c r="PS21" s="105">
        <v>2613326.15</v>
      </c>
      <c r="PT21" s="105">
        <v>1965779.81</v>
      </c>
      <c r="PU21" s="105">
        <v>8784532.7300000004</v>
      </c>
      <c r="PV21" s="105">
        <v>23287513.559999999</v>
      </c>
      <c r="PW21" s="105">
        <v>2838040.4</v>
      </c>
      <c r="PX21" s="105">
        <v>7695126.6799999997</v>
      </c>
      <c r="PY21" s="105">
        <v>2484498.54</v>
      </c>
      <c r="PZ21" s="105">
        <v>9005507.2599999998</v>
      </c>
      <c r="QA21" s="105">
        <v>1522806.7</v>
      </c>
      <c r="QB21" s="105">
        <v>9694961.1400000006</v>
      </c>
      <c r="QC21" s="105">
        <v>1886972.62</v>
      </c>
      <c r="QD21" s="105">
        <v>4728338.4000000004</v>
      </c>
      <c r="QE21" s="105">
        <v>3367656.56</v>
      </c>
      <c r="QF21" s="105">
        <v>5662451.2800000003</v>
      </c>
      <c r="QG21" s="105">
        <v>5310337.6100000003</v>
      </c>
      <c r="QH21" s="105">
        <v>2451489.4</v>
      </c>
      <c r="QI21" s="105">
        <v>2656002.69</v>
      </c>
      <c r="QJ21" s="105">
        <v>1416003.86</v>
      </c>
      <c r="QK21" s="105">
        <v>5315691.1500000004</v>
      </c>
      <c r="QL21" s="105">
        <v>5508250.7999999998</v>
      </c>
      <c r="QM21" s="105">
        <v>2104050</v>
      </c>
      <c r="QN21" s="105">
        <v>1635540.72</v>
      </c>
      <c r="QO21" s="105">
        <v>1339149.1499999999</v>
      </c>
      <c r="QP21" s="105">
        <v>774970.34</v>
      </c>
      <c r="QQ21" s="105">
        <v>617577.80000000005</v>
      </c>
      <c r="QR21" s="105">
        <v>56830482.600000001</v>
      </c>
      <c r="QS21" s="105">
        <v>1413489</v>
      </c>
      <c r="QT21" s="105">
        <v>6805792.1900000004</v>
      </c>
      <c r="QU21" s="105">
        <v>2998212</v>
      </c>
      <c r="QV21" s="105">
        <v>3074801</v>
      </c>
      <c r="QW21" s="105">
        <v>9310386.5999999996</v>
      </c>
      <c r="QX21" s="105">
        <v>4124097.88</v>
      </c>
      <c r="QY21" s="105">
        <v>3787062.37</v>
      </c>
      <c r="QZ21" s="105">
        <v>8522273.3000000007</v>
      </c>
      <c r="RA21" s="105">
        <v>1579860.55</v>
      </c>
      <c r="RB21" s="105">
        <v>3549414</v>
      </c>
      <c r="RC21" s="105">
        <v>1661503.5</v>
      </c>
      <c r="RD21" s="105">
        <v>1367499</v>
      </c>
      <c r="RE21" s="105">
        <v>60344592.789999999</v>
      </c>
      <c r="RF21" s="105">
        <v>13997814.390000001</v>
      </c>
      <c r="RG21" s="105">
        <v>7207274.9199999999</v>
      </c>
      <c r="RH21" s="105">
        <v>5818765.7999999998</v>
      </c>
      <c r="RI21" s="105">
        <v>5204461.05</v>
      </c>
      <c r="RJ21" s="105">
        <v>7489917.8899999997</v>
      </c>
      <c r="RK21" s="105">
        <v>18507901.5</v>
      </c>
      <c r="RL21" s="105">
        <v>3658209</v>
      </c>
      <c r="RM21" s="105">
        <v>6028886.3200000003</v>
      </c>
      <c r="RN21" s="105">
        <v>16034826.789999999</v>
      </c>
      <c r="RO21" s="105">
        <v>11936152.73</v>
      </c>
      <c r="RP21" s="105">
        <v>1371233</v>
      </c>
      <c r="RQ21" s="105">
        <v>1617635.72</v>
      </c>
      <c r="RR21" s="105">
        <v>6812268.4000000004</v>
      </c>
      <c r="RS21" s="105">
        <v>2441710</v>
      </c>
      <c r="RT21" s="105">
        <v>3332568</v>
      </c>
      <c r="RU21" s="105">
        <v>5733378</v>
      </c>
      <c r="RV21" s="105">
        <v>2083653.6</v>
      </c>
      <c r="RW21" s="105">
        <v>1981512.46</v>
      </c>
      <c r="RX21" s="105">
        <v>1215746</v>
      </c>
      <c r="RY21" s="105">
        <v>37877168.140000001</v>
      </c>
      <c r="RZ21" s="105">
        <v>1738149</v>
      </c>
      <c r="SA21" s="105">
        <v>2649496.6</v>
      </c>
      <c r="SB21" s="105">
        <v>2547211.5</v>
      </c>
      <c r="SC21" s="105">
        <v>2114509.7000000002</v>
      </c>
      <c r="SD21" s="105">
        <v>2941164.04</v>
      </c>
      <c r="SE21" s="105">
        <v>3243022.13</v>
      </c>
      <c r="SF21" s="105">
        <v>5246283.25</v>
      </c>
      <c r="SG21" s="105">
        <v>3088619.5</v>
      </c>
      <c r="SH21" s="105">
        <v>5007965.12</v>
      </c>
      <c r="SI21" s="105">
        <v>7672757</v>
      </c>
      <c r="SJ21" s="105">
        <v>1411812.5</v>
      </c>
      <c r="SK21" s="105">
        <v>15202775.390000001</v>
      </c>
      <c r="SL21" s="105">
        <v>3935056.15</v>
      </c>
      <c r="SM21" s="105">
        <v>3532829</v>
      </c>
      <c r="SN21" s="105">
        <v>7331745.0999999996</v>
      </c>
      <c r="SO21" s="105">
        <v>3255115.43</v>
      </c>
      <c r="SP21" s="105">
        <v>2376809.09</v>
      </c>
      <c r="SQ21" s="105">
        <v>2092470</v>
      </c>
      <c r="SR21" s="105">
        <v>1139310.5</v>
      </c>
      <c r="SS21" s="105">
        <v>34945157.670000002</v>
      </c>
      <c r="ST21" s="105">
        <v>2764455.6</v>
      </c>
      <c r="SU21" s="105">
        <v>3861554.2</v>
      </c>
      <c r="SV21" s="105">
        <v>3265802.05</v>
      </c>
      <c r="SW21" s="105">
        <v>1728217</v>
      </c>
      <c r="SX21" s="105">
        <v>1850138.1</v>
      </c>
      <c r="SY21" s="105">
        <v>5274337.1500000004</v>
      </c>
      <c r="SZ21" s="105">
        <v>10954410.550000001</v>
      </c>
      <c r="TA21" s="105">
        <v>2332950.75</v>
      </c>
      <c r="TB21" s="105">
        <v>2453845.25</v>
      </c>
      <c r="TC21" s="105">
        <v>4434962.5</v>
      </c>
      <c r="TD21" s="105">
        <v>5286029.79</v>
      </c>
      <c r="TE21" s="105">
        <v>3460805.9</v>
      </c>
      <c r="TF21" s="105">
        <v>1936637.49</v>
      </c>
      <c r="TG21" s="105">
        <v>58384862.090000004</v>
      </c>
      <c r="TH21" s="105">
        <v>2665049.75</v>
      </c>
      <c r="TI21" s="105">
        <v>1644509.5</v>
      </c>
      <c r="TJ21" s="105">
        <v>4791019.4800000004</v>
      </c>
      <c r="TK21" s="105">
        <v>8594075.5500000007</v>
      </c>
      <c r="TL21" s="105">
        <v>3888580.97</v>
      </c>
      <c r="TM21" s="105">
        <v>915486.12</v>
      </c>
      <c r="TN21" s="105">
        <v>16223270.57</v>
      </c>
      <c r="TO21" s="105">
        <v>1826756.85</v>
      </c>
      <c r="TP21" s="105">
        <v>4583362.08</v>
      </c>
      <c r="TQ21" s="105">
        <v>5635707.8200000003</v>
      </c>
      <c r="TR21" s="105">
        <v>2489594.1</v>
      </c>
      <c r="TS21" s="105">
        <v>1731318.4</v>
      </c>
      <c r="TT21" s="105">
        <v>3082841.97</v>
      </c>
      <c r="TU21" s="105">
        <v>3230769.27</v>
      </c>
      <c r="TV21" s="105">
        <v>1781157.55</v>
      </c>
      <c r="TW21" s="105">
        <v>17496421.300000001</v>
      </c>
      <c r="TX21" s="105">
        <v>2226291.9500000002</v>
      </c>
      <c r="TY21" s="105">
        <v>24560031.98</v>
      </c>
      <c r="TZ21" s="105">
        <v>5859729.46</v>
      </c>
      <c r="UA21" s="105">
        <v>2014245</v>
      </c>
      <c r="UB21" s="105">
        <v>2109899</v>
      </c>
      <c r="UC21" s="105">
        <v>11210933.310000001</v>
      </c>
      <c r="UD21" s="105">
        <v>1812957.74</v>
      </c>
      <c r="UE21" s="105">
        <v>855931.34</v>
      </c>
      <c r="UF21" s="105">
        <v>1871628.5</v>
      </c>
      <c r="UG21" s="105">
        <v>1763549.8</v>
      </c>
      <c r="UH21" s="105">
        <v>25881449.48</v>
      </c>
      <c r="UI21" s="105">
        <v>5738385.7300000004</v>
      </c>
      <c r="UJ21" s="105">
        <v>3746857.47</v>
      </c>
      <c r="UK21" s="105">
        <v>6804486.4000000004</v>
      </c>
      <c r="UL21" s="105">
        <v>3938847.23</v>
      </c>
      <c r="UM21" s="105">
        <v>3224394.74</v>
      </c>
      <c r="UN21" s="105">
        <v>81777946.319999993</v>
      </c>
      <c r="UO21" s="105">
        <v>4514630.0999999996</v>
      </c>
      <c r="UP21" s="105">
        <v>3579452.3</v>
      </c>
      <c r="UQ21" s="105">
        <v>19554420.649999999</v>
      </c>
      <c r="UR21" s="105">
        <v>693374.2</v>
      </c>
      <c r="US21" s="105">
        <v>2613122.08</v>
      </c>
      <c r="UT21" s="105">
        <v>10781315.810000001</v>
      </c>
      <c r="UU21" s="105">
        <v>2308813.52</v>
      </c>
      <c r="UV21" s="105">
        <v>3939179</v>
      </c>
      <c r="UW21" s="105">
        <v>3195682.22</v>
      </c>
      <c r="UX21" s="105">
        <v>4292705.5999999996</v>
      </c>
      <c r="UY21" s="105">
        <v>11448317.82</v>
      </c>
      <c r="UZ21" s="105">
        <v>3680204.15</v>
      </c>
      <c r="VA21" s="105">
        <v>6656748.0199999996</v>
      </c>
      <c r="VB21" s="105">
        <v>1803351.05</v>
      </c>
      <c r="VC21" s="105">
        <v>2267544.08</v>
      </c>
      <c r="VD21" s="105">
        <v>2076924.04</v>
      </c>
      <c r="VE21" s="105">
        <v>1582589.77</v>
      </c>
      <c r="VF21" s="105">
        <v>16029345.67</v>
      </c>
      <c r="VG21" s="105">
        <v>1337216</v>
      </c>
      <c r="VH21" s="105">
        <v>1436098.28</v>
      </c>
      <c r="VI21" s="105">
        <v>1277352</v>
      </c>
      <c r="VJ21" s="105">
        <v>46957365.5</v>
      </c>
      <c r="VK21" s="105">
        <v>3826881.19</v>
      </c>
      <c r="VL21" s="105">
        <v>3090198.73</v>
      </c>
      <c r="VM21" s="105">
        <v>14088186.92</v>
      </c>
      <c r="VN21" s="105">
        <v>11056346.949999999</v>
      </c>
      <c r="VO21" s="105">
        <v>9670606.0600000005</v>
      </c>
      <c r="VP21" s="105">
        <v>3404188</v>
      </c>
      <c r="VQ21" s="105">
        <v>4072837.86</v>
      </c>
      <c r="VR21" s="105">
        <v>4845009.88</v>
      </c>
      <c r="VS21" s="105">
        <v>15756046.859999999</v>
      </c>
      <c r="VT21" s="105">
        <v>4699454</v>
      </c>
      <c r="VU21" s="105">
        <v>4183988.1</v>
      </c>
      <c r="VV21" s="105">
        <v>6036476</v>
      </c>
      <c r="VW21" s="105">
        <v>2519777.58</v>
      </c>
      <c r="VX21" s="105">
        <v>2768508.3</v>
      </c>
      <c r="VY21" s="105">
        <v>181364428.69</v>
      </c>
      <c r="VZ21" s="105">
        <v>5689845.6399999997</v>
      </c>
      <c r="WA21" s="105">
        <v>4270854.8099999996</v>
      </c>
      <c r="WB21" s="105">
        <v>4317916.58</v>
      </c>
      <c r="WC21" s="105">
        <v>2653560.73</v>
      </c>
      <c r="WD21" s="105">
        <v>4168302.5</v>
      </c>
      <c r="WE21" s="105">
        <v>7932039.4699999997</v>
      </c>
      <c r="WF21" s="105">
        <v>9000843.9100000001</v>
      </c>
      <c r="WG21" s="105">
        <v>5619413.1600000001</v>
      </c>
      <c r="WH21" s="105">
        <v>7598572.3600000003</v>
      </c>
      <c r="WI21" s="105">
        <v>2799302.14</v>
      </c>
      <c r="WJ21" s="105">
        <v>17312091.890000001</v>
      </c>
      <c r="WK21" s="105">
        <v>8980251.6999999993</v>
      </c>
      <c r="WL21" s="105">
        <v>7128826.2300000004</v>
      </c>
      <c r="WM21" s="105">
        <v>13498704.779999999</v>
      </c>
      <c r="WN21" s="105">
        <v>6352630.9900000002</v>
      </c>
      <c r="WO21" s="105">
        <v>5659133.7999999998</v>
      </c>
      <c r="WP21" s="105">
        <v>10000961.85</v>
      </c>
      <c r="WQ21" s="105">
        <v>3869571.96</v>
      </c>
      <c r="WR21" s="105">
        <v>9770979.6899999995</v>
      </c>
      <c r="WS21" s="105">
        <v>31475226.449999999</v>
      </c>
      <c r="WT21" s="105">
        <v>5545480.4000000004</v>
      </c>
      <c r="WU21" s="105">
        <v>2057010.9</v>
      </c>
      <c r="WV21" s="105">
        <v>2075073.25</v>
      </c>
      <c r="WW21" s="105">
        <v>2563968.66</v>
      </c>
      <c r="WX21" s="105">
        <v>2084662.67</v>
      </c>
      <c r="WY21" s="105">
        <v>2326007.9</v>
      </c>
      <c r="WZ21" s="105">
        <v>2032877.69</v>
      </c>
      <c r="XA21" s="105">
        <v>13443490.09</v>
      </c>
      <c r="XB21" s="105">
        <v>2083570.48</v>
      </c>
      <c r="XC21" s="105">
        <v>1584796.4</v>
      </c>
      <c r="XD21" s="105">
        <v>951596.4</v>
      </c>
      <c r="XE21" s="105">
        <v>2412870.92</v>
      </c>
      <c r="XF21" s="105">
        <v>52700966.039999999</v>
      </c>
      <c r="XG21" s="105">
        <v>5065221.34</v>
      </c>
      <c r="XH21" s="105">
        <v>5201587.7</v>
      </c>
      <c r="XI21" s="105">
        <v>23915520.629999999</v>
      </c>
      <c r="XJ21" s="105">
        <v>4451004</v>
      </c>
      <c r="XK21" s="105">
        <v>5264536.5</v>
      </c>
      <c r="XL21" s="105">
        <v>9917843.5</v>
      </c>
      <c r="XM21" s="105">
        <v>3137238.25</v>
      </c>
      <c r="XN21" s="105">
        <v>4052273.3</v>
      </c>
      <c r="XO21" s="105">
        <v>10554715.199999999</v>
      </c>
      <c r="XP21" s="105">
        <v>5158348.3899999997</v>
      </c>
      <c r="XQ21" s="105">
        <v>2795703.6</v>
      </c>
      <c r="XR21" s="105">
        <v>2033942</v>
      </c>
      <c r="XS21" s="105">
        <v>3669105</v>
      </c>
      <c r="XT21" s="105">
        <v>2178093.9</v>
      </c>
      <c r="XU21" s="105">
        <v>1784233</v>
      </c>
      <c r="XV21" s="105">
        <v>1986327</v>
      </c>
      <c r="XW21" s="105">
        <v>3089508.3</v>
      </c>
      <c r="XX21" s="105">
        <v>3027202</v>
      </c>
      <c r="XY21" s="105">
        <v>2161633.0499999998</v>
      </c>
      <c r="XZ21" s="105">
        <v>3234422.87</v>
      </c>
      <c r="YA21" s="105">
        <v>1915910</v>
      </c>
      <c r="YB21" s="105">
        <v>2985092.18</v>
      </c>
      <c r="YC21" s="105">
        <v>79087358.439999998</v>
      </c>
      <c r="YD21" s="105">
        <v>4237155.8499999996</v>
      </c>
      <c r="YE21" s="105">
        <v>9453591.2599999998</v>
      </c>
      <c r="YF21" s="105">
        <v>3153524.8</v>
      </c>
      <c r="YG21" s="105">
        <v>20698434.050000001</v>
      </c>
      <c r="YH21" s="105">
        <v>4539186.78</v>
      </c>
      <c r="YI21" s="105">
        <v>7108514.5</v>
      </c>
      <c r="YJ21" s="105">
        <v>2539452.5</v>
      </c>
      <c r="YK21" s="105">
        <v>19644596.600000001</v>
      </c>
      <c r="YL21" s="105">
        <v>14761127.59</v>
      </c>
      <c r="YM21" s="105">
        <v>5048781.6900000004</v>
      </c>
      <c r="YN21" s="105">
        <v>3188504.92</v>
      </c>
      <c r="YO21" s="105">
        <v>2949148.2</v>
      </c>
      <c r="YP21" s="105">
        <v>3508707.9</v>
      </c>
      <c r="YQ21" s="105">
        <v>2667215.3199999998</v>
      </c>
      <c r="YR21" s="105">
        <v>1638569</v>
      </c>
      <c r="YS21" s="105">
        <v>1695762.1</v>
      </c>
      <c r="YT21" s="105">
        <v>22035172</v>
      </c>
      <c r="YU21" s="105">
        <v>1873531.2</v>
      </c>
      <c r="YV21" s="105">
        <v>2258257</v>
      </c>
      <c r="YW21" s="105">
        <v>2862291.01</v>
      </c>
      <c r="YX21" s="105">
        <v>3548112.99</v>
      </c>
      <c r="YY21" s="105">
        <v>1414930.06</v>
      </c>
      <c r="YZ21" s="105">
        <v>2293157.9700000002</v>
      </c>
      <c r="ZA21" s="105">
        <v>13077462.9</v>
      </c>
      <c r="ZB21" s="105">
        <v>1410296.5</v>
      </c>
      <c r="ZC21" s="105">
        <v>3963040.9</v>
      </c>
      <c r="ZD21" s="105">
        <v>4222545</v>
      </c>
      <c r="ZE21" s="105">
        <v>1877324</v>
      </c>
      <c r="ZF21" s="105">
        <v>3844041.8</v>
      </c>
      <c r="ZG21" s="105">
        <v>1423669</v>
      </c>
      <c r="ZH21" s="105">
        <v>1725798.62</v>
      </c>
      <c r="ZI21" s="105">
        <v>7721984.5</v>
      </c>
      <c r="ZJ21" s="105">
        <v>45685089.789999999</v>
      </c>
      <c r="ZK21" s="105">
        <v>2026067.1</v>
      </c>
      <c r="ZL21" s="105">
        <v>9748394.773</v>
      </c>
      <c r="ZM21" s="105">
        <v>18629070.800000001</v>
      </c>
      <c r="ZN21" s="105">
        <v>11760506.859999999</v>
      </c>
      <c r="ZO21" s="105">
        <v>2582385.5</v>
      </c>
      <c r="ZP21" s="105">
        <v>4244676.2</v>
      </c>
      <c r="ZQ21" s="105">
        <v>7462061.75</v>
      </c>
      <c r="ZR21" s="105">
        <v>5107774.54</v>
      </c>
      <c r="ZS21" s="105">
        <v>10924804.460000001</v>
      </c>
      <c r="ZT21" s="105">
        <v>1501609.75</v>
      </c>
      <c r="ZU21" s="105">
        <v>2557112.1</v>
      </c>
      <c r="ZV21" s="105">
        <v>4335229.18</v>
      </c>
      <c r="ZW21" s="105">
        <v>5311050.58</v>
      </c>
      <c r="ZX21" s="105">
        <v>2501140.9</v>
      </c>
      <c r="ZY21" s="105">
        <v>2836402.07</v>
      </c>
      <c r="ZZ21" s="105">
        <v>2504118.2400000002</v>
      </c>
      <c r="AAA21" s="105">
        <v>1445275.12</v>
      </c>
      <c r="AAB21" s="105">
        <v>3900117.36</v>
      </c>
      <c r="AAC21" s="105">
        <v>2184135.04</v>
      </c>
      <c r="AAD21" s="105">
        <v>2236307.9500000002</v>
      </c>
      <c r="AAE21" s="105">
        <v>1618557.3</v>
      </c>
      <c r="AAF21" s="105">
        <v>19663340.149999999</v>
      </c>
      <c r="AAG21" s="105">
        <v>2264011.15</v>
      </c>
      <c r="AAH21" s="105">
        <v>3629527</v>
      </c>
      <c r="AAI21" s="105">
        <v>2208982.0099999998</v>
      </c>
      <c r="AAJ21" s="105">
        <v>2091468.4</v>
      </c>
      <c r="AAK21" s="105">
        <v>5697665</v>
      </c>
      <c r="AAL21" s="105">
        <v>2326072.02</v>
      </c>
      <c r="AAM21" s="105">
        <v>143447659.02000001</v>
      </c>
      <c r="AAN21" s="105">
        <v>3253978.09</v>
      </c>
      <c r="AAO21" s="105">
        <v>1915221.9</v>
      </c>
      <c r="AAP21" s="105">
        <v>5974278.3700000001</v>
      </c>
      <c r="AAQ21" s="105">
        <v>4709373.97</v>
      </c>
      <c r="AAR21" s="105">
        <v>2602542.35</v>
      </c>
      <c r="AAS21" s="105">
        <v>4041890.55</v>
      </c>
      <c r="AAT21" s="105">
        <v>6308813.3300000001</v>
      </c>
      <c r="AAU21" s="105">
        <v>13454370.51</v>
      </c>
      <c r="AAV21" s="105">
        <v>2272074.96</v>
      </c>
      <c r="AAW21" s="105">
        <v>3642039.98</v>
      </c>
      <c r="AAX21" s="105">
        <v>21286902.469999999</v>
      </c>
      <c r="AAY21" s="105">
        <v>10484178.119999999</v>
      </c>
      <c r="AAZ21" s="105">
        <v>1539806.16</v>
      </c>
      <c r="ABA21" s="105">
        <v>2949759.92</v>
      </c>
      <c r="ABB21" s="105">
        <v>2355074.2799999998</v>
      </c>
      <c r="ABC21" s="105">
        <v>1773945.44</v>
      </c>
      <c r="ABD21" s="105">
        <v>2679279.12</v>
      </c>
      <c r="ABE21" s="105">
        <v>2093280.6</v>
      </c>
      <c r="ABF21" s="105">
        <v>23047959.640000001</v>
      </c>
      <c r="ABG21" s="105">
        <v>23407092.23</v>
      </c>
      <c r="ABH21" s="105">
        <v>2133275.5</v>
      </c>
      <c r="ABI21" s="105">
        <v>1753512</v>
      </c>
      <c r="ABJ21" s="105">
        <v>2511571.7200000002</v>
      </c>
      <c r="ABK21" s="105">
        <v>1371420.9</v>
      </c>
      <c r="ABL21" s="105">
        <v>1030243.7</v>
      </c>
      <c r="ABM21" s="105">
        <v>18546847.440000001</v>
      </c>
      <c r="ABN21" s="105">
        <v>3589242</v>
      </c>
      <c r="ABO21" s="105">
        <v>1728173.34</v>
      </c>
      <c r="ABP21" s="105">
        <v>5746389.4100000001</v>
      </c>
      <c r="ABQ21" s="105">
        <v>7992684.25</v>
      </c>
      <c r="ABR21" s="105">
        <v>2890511.75</v>
      </c>
      <c r="ABS21" s="105">
        <v>1748519.24</v>
      </c>
      <c r="ABT21" s="105">
        <v>4795366.2</v>
      </c>
      <c r="ABU21" s="105">
        <v>828805.8</v>
      </c>
      <c r="ABV21" s="105">
        <v>38672556.700000003</v>
      </c>
      <c r="ABW21" s="105">
        <v>8204039.5099999998</v>
      </c>
      <c r="ABX21" s="105">
        <v>4946487.5</v>
      </c>
      <c r="ABY21" s="105">
        <v>2786708</v>
      </c>
      <c r="ABZ21" s="105">
        <v>1941996.5</v>
      </c>
      <c r="ACA21" s="105">
        <v>7190048.0199999996</v>
      </c>
      <c r="ACB21" s="105">
        <v>2691677.1</v>
      </c>
      <c r="ACC21" s="105">
        <v>2663360.41</v>
      </c>
      <c r="ACD21" s="105">
        <v>1883299.75</v>
      </c>
      <c r="ACE21" s="105">
        <v>4711763.83</v>
      </c>
      <c r="ACF21" s="105">
        <v>2121919.15</v>
      </c>
      <c r="ACG21" s="105">
        <v>49032564.899999999</v>
      </c>
      <c r="ACH21" s="105">
        <v>3241557</v>
      </c>
      <c r="ACI21" s="105">
        <v>4957782.83</v>
      </c>
      <c r="ACJ21" s="105">
        <v>5042414.57</v>
      </c>
      <c r="ACK21" s="105">
        <v>3173018</v>
      </c>
      <c r="ACL21" s="105">
        <v>4574587.5</v>
      </c>
      <c r="ACM21" s="105">
        <v>4376662.0999999996</v>
      </c>
      <c r="ACN21" s="105">
        <v>18550264.899999999</v>
      </c>
      <c r="ACO21" s="105">
        <v>16703986.9</v>
      </c>
      <c r="ACP21" s="105">
        <v>2854205.78</v>
      </c>
      <c r="ACQ21" s="105">
        <v>7635562.7000000002</v>
      </c>
      <c r="ACR21" s="105">
        <v>4967131.28</v>
      </c>
      <c r="ACS21" s="105">
        <v>1367786.28</v>
      </c>
      <c r="ACT21" s="105">
        <v>14807370</v>
      </c>
      <c r="ACU21" s="105">
        <v>5500260</v>
      </c>
      <c r="ACV21" s="105">
        <v>3452543.7</v>
      </c>
      <c r="ACW21" s="105">
        <v>3892681</v>
      </c>
      <c r="ACX21" s="105">
        <v>2844092.85</v>
      </c>
      <c r="ACY21" s="105">
        <v>2335525.5</v>
      </c>
      <c r="ACZ21" s="105">
        <v>2951645.6</v>
      </c>
      <c r="ADA21" s="105">
        <v>2566385</v>
      </c>
      <c r="ADB21" s="105">
        <v>1043489</v>
      </c>
      <c r="ADC21" s="105">
        <v>2889385</v>
      </c>
      <c r="ADD21" s="105">
        <v>12936002.300000001</v>
      </c>
      <c r="ADE21" s="105">
        <v>8553953.2200000007</v>
      </c>
      <c r="ADF21" s="105">
        <v>742090.7</v>
      </c>
      <c r="ADG21" s="105">
        <v>1759799.9</v>
      </c>
      <c r="ADH21" s="105">
        <v>3490596.55</v>
      </c>
      <c r="ADI21" s="105">
        <v>1357961.85</v>
      </c>
      <c r="ADJ21" s="105">
        <v>2362322.46</v>
      </c>
      <c r="ADK21" s="105">
        <v>2045842.11</v>
      </c>
      <c r="ADL21" s="105">
        <v>3067853</v>
      </c>
      <c r="ADM21" s="105">
        <v>94864487.569999993</v>
      </c>
      <c r="ADN21" s="105">
        <v>8979479.1799999997</v>
      </c>
      <c r="ADO21" s="105">
        <v>5347043.5599999996</v>
      </c>
      <c r="ADP21" s="105">
        <v>14943338.92</v>
      </c>
      <c r="ADQ21" s="105">
        <v>1151170</v>
      </c>
      <c r="ADR21" s="105">
        <v>1636287.24</v>
      </c>
      <c r="ADS21" s="105">
        <v>3700127.1</v>
      </c>
      <c r="ADT21" s="105">
        <v>1205059</v>
      </c>
      <c r="ADU21" s="105">
        <v>85703823.930000007</v>
      </c>
      <c r="ADV21" s="105">
        <v>13793948.539999999</v>
      </c>
      <c r="ADW21" s="105">
        <v>8842028.7200000007</v>
      </c>
      <c r="ADX21" s="105">
        <v>2463489.48</v>
      </c>
      <c r="ADY21" s="105">
        <v>3019090.04</v>
      </c>
      <c r="ADZ21" s="105">
        <v>5556590.0700000003</v>
      </c>
      <c r="AEA21" s="105">
        <v>3425003.9</v>
      </c>
      <c r="AEB21" s="105">
        <v>2735685.01</v>
      </c>
      <c r="AEC21" s="105">
        <v>2323316</v>
      </c>
      <c r="AED21" s="105">
        <v>1825671.02</v>
      </c>
      <c r="AEE21" s="105">
        <v>3315645.4</v>
      </c>
      <c r="AEF21" s="105">
        <v>9588380.4000000004</v>
      </c>
      <c r="AEG21" s="105">
        <v>2423210.25</v>
      </c>
      <c r="AEH21" s="105">
        <v>4718148.8</v>
      </c>
      <c r="AEI21" s="105">
        <v>4210015.9800000004</v>
      </c>
      <c r="AEJ21" s="105">
        <v>3659095.64</v>
      </c>
      <c r="AEK21" s="105">
        <v>1992254.1</v>
      </c>
      <c r="AEL21" s="105">
        <v>6347067</v>
      </c>
      <c r="AEM21" s="105">
        <v>1820501</v>
      </c>
      <c r="AEN21" s="105">
        <v>6586688.96</v>
      </c>
      <c r="AEO21" s="105">
        <v>55574039.219999999</v>
      </c>
      <c r="AEP21" s="105">
        <v>8184840.5</v>
      </c>
      <c r="AEQ21" s="105">
        <v>5390100.25</v>
      </c>
      <c r="AER21" s="105">
        <v>4221497.8</v>
      </c>
      <c r="AES21" s="105">
        <v>3876952.5</v>
      </c>
      <c r="AET21" s="105">
        <v>9601377.5999999996</v>
      </c>
      <c r="AEU21" s="105">
        <v>3322331.5</v>
      </c>
      <c r="AEV21" s="105">
        <v>5037183.5</v>
      </c>
      <c r="AEW21" s="105">
        <v>1926273.31</v>
      </c>
      <c r="AEX21" s="105">
        <v>3565108.83</v>
      </c>
      <c r="AEY21" s="105">
        <v>32806943.219999999</v>
      </c>
      <c r="AEZ21" s="105">
        <v>14535278.629999999</v>
      </c>
      <c r="AFA21" s="105">
        <v>11649593.5</v>
      </c>
      <c r="AFB21" s="105">
        <v>5306345.5</v>
      </c>
      <c r="AFC21" s="105">
        <v>17159425</v>
      </c>
      <c r="AFD21" s="105">
        <v>8214987.9400000004</v>
      </c>
      <c r="AFE21" s="105">
        <v>5442269</v>
      </c>
      <c r="AFF21" s="105">
        <v>7159866.0499999998</v>
      </c>
      <c r="AFG21" s="105">
        <v>3082770.14</v>
      </c>
      <c r="AFH21" s="105">
        <v>8240980.5</v>
      </c>
      <c r="AFI21" s="105">
        <v>5092308</v>
      </c>
      <c r="AFJ21" s="105">
        <v>4020597.18</v>
      </c>
      <c r="AFK21" s="105">
        <v>4646842.5</v>
      </c>
      <c r="AFL21" s="105">
        <v>58008753.57</v>
      </c>
      <c r="AFM21" s="105">
        <v>6653648.9500000002</v>
      </c>
      <c r="AFN21" s="105">
        <v>7089796.0999999996</v>
      </c>
      <c r="AFO21" s="105">
        <v>2928931</v>
      </c>
      <c r="AFP21" s="105">
        <v>4647594.4000000004</v>
      </c>
      <c r="AFQ21" s="105">
        <v>2122722</v>
      </c>
      <c r="AFR21" s="105">
        <v>2196193.1</v>
      </c>
      <c r="AFS21" s="105">
        <v>5351290</v>
      </c>
      <c r="AFT21" s="105">
        <v>7397556</v>
      </c>
      <c r="AFU21" s="105">
        <v>1824396.4</v>
      </c>
      <c r="AFV21" s="105">
        <v>7323948</v>
      </c>
      <c r="AFW21" s="105">
        <v>2976370.5</v>
      </c>
      <c r="AFX21" s="105">
        <v>37212616.509999998</v>
      </c>
      <c r="AFY21" s="105">
        <v>2571794.89</v>
      </c>
      <c r="AFZ21" s="105">
        <v>2515634.11</v>
      </c>
      <c r="AGA21" s="105">
        <v>3070457.25</v>
      </c>
      <c r="AGB21" s="105">
        <v>5709063.6600000001</v>
      </c>
      <c r="AGC21" s="105">
        <v>4091620.81</v>
      </c>
      <c r="AGD21" s="105">
        <v>1686069.77</v>
      </c>
      <c r="AGE21" s="105">
        <v>2024951</v>
      </c>
      <c r="AGF21" s="105">
        <v>1855439.8</v>
      </c>
      <c r="AGG21" s="105">
        <v>2734945.02</v>
      </c>
      <c r="AGH21" s="105">
        <v>2790579.25</v>
      </c>
      <c r="AGI21" s="105">
        <v>30941834.350000001</v>
      </c>
      <c r="AGJ21" s="105">
        <v>5990671.9000000004</v>
      </c>
      <c r="AGK21" s="105">
        <v>3415013.06</v>
      </c>
      <c r="AGL21" s="105">
        <v>1417184.51</v>
      </c>
      <c r="AGM21" s="105">
        <v>8181176.0300000003</v>
      </c>
      <c r="AGN21" s="105">
        <v>2641436.2799999998</v>
      </c>
      <c r="AGO21" s="105">
        <v>1809940.38</v>
      </c>
      <c r="AGP21" s="105">
        <v>2133510.56</v>
      </c>
      <c r="AGQ21" s="105">
        <v>108862721.62</v>
      </c>
      <c r="AGR21" s="105">
        <v>59242650.560000002</v>
      </c>
      <c r="AGS21" s="105">
        <v>2069841.5</v>
      </c>
      <c r="AGT21" s="105">
        <v>5186946.87</v>
      </c>
      <c r="AGU21" s="105">
        <v>11155773.029999999</v>
      </c>
      <c r="AGV21" s="105">
        <v>5043448.5</v>
      </c>
      <c r="AGW21" s="105">
        <v>3915349.3</v>
      </c>
      <c r="AGX21" s="105">
        <v>4627433.78</v>
      </c>
      <c r="AGY21" s="105">
        <v>2037543.3</v>
      </c>
      <c r="AGZ21" s="105">
        <v>4315573.08</v>
      </c>
      <c r="AHA21" s="105">
        <v>4030660.5</v>
      </c>
      <c r="AHB21" s="105">
        <v>1914600.3</v>
      </c>
      <c r="AHC21" s="105">
        <v>2379000.2999999998</v>
      </c>
      <c r="AHD21" s="105">
        <v>2370257.65</v>
      </c>
      <c r="AHE21" s="105">
        <v>2625116.0499999998</v>
      </c>
      <c r="AHF21" s="105">
        <v>2823198.5</v>
      </c>
      <c r="AHG21" s="105">
        <v>1714376.6</v>
      </c>
      <c r="AHH21" s="105">
        <v>16457589.6</v>
      </c>
      <c r="AHI21" s="105">
        <v>2174915</v>
      </c>
      <c r="AHJ21" s="105">
        <v>2899362.32</v>
      </c>
      <c r="AHK21" s="105">
        <v>3987095.98</v>
      </c>
      <c r="AHL21" s="105">
        <v>9107186.25</v>
      </c>
      <c r="AHM21" s="105">
        <v>3861650.05</v>
      </c>
      <c r="AHN21" s="105">
        <v>2514885</v>
      </c>
    </row>
    <row r="22" spans="1:898" ht="21" x14ac:dyDescent="0.4">
      <c r="A22" s="121" t="s">
        <v>25</v>
      </c>
      <c r="B22" s="6" t="s">
        <v>26</v>
      </c>
      <c r="C22" s="105">
        <v>574624892.88999999</v>
      </c>
      <c r="D22" s="105">
        <v>49482278.539999999</v>
      </c>
      <c r="E22" s="105">
        <v>76223948.589999989</v>
      </c>
      <c r="F22" s="105">
        <v>30941860.380000003</v>
      </c>
      <c r="G22" s="105">
        <v>78168334.900000006</v>
      </c>
      <c r="H22" s="105">
        <v>42519560.32</v>
      </c>
      <c r="I22" s="105">
        <v>64778623.039999999</v>
      </c>
      <c r="J22" s="105">
        <v>44670255.480000004</v>
      </c>
      <c r="K22" s="105">
        <v>46203767.259999998</v>
      </c>
      <c r="L22" s="105">
        <v>37110432.089999996</v>
      </c>
      <c r="M22" s="105">
        <v>26190174.189999998</v>
      </c>
      <c r="N22" s="105">
        <v>26713517.870000001</v>
      </c>
      <c r="O22" s="105">
        <v>19719023.859999999</v>
      </c>
      <c r="P22" s="105">
        <v>34037307.870000005</v>
      </c>
      <c r="Q22" s="105">
        <v>26823452.250000004</v>
      </c>
      <c r="R22" s="105">
        <v>53330125.439999998</v>
      </c>
      <c r="S22" s="105">
        <v>39937296.549999997</v>
      </c>
      <c r="T22" s="105">
        <v>4437175.59</v>
      </c>
      <c r="U22" s="105">
        <v>471499369.84000009</v>
      </c>
      <c r="V22" s="105">
        <v>108281091.92</v>
      </c>
      <c r="W22" s="105">
        <v>27863890.449999999</v>
      </c>
      <c r="X22" s="105">
        <v>40496939.560000002</v>
      </c>
      <c r="Y22" s="105">
        <v>53637369.219999991</v>
      </c>
      <c r="Z22" s="105">
        <v>44832007.420000002</v>
      </c>
      <c r="AA22" s="105">
        <v>21675853.199999999</v>
      </c>
      <c r="AB22" s="105">
        <v>92303612.469999999</v>
      </c>
      <c r="AC22" s="105">
        <v>45402930.959999993</v>
      </c>
      <c r="AD22" s="105">
        <v>35878090.68</v>
      </c>
      <c r="AE22" s="105">
        <v>105140715.81999999</v>
      </c>
      <c r="AF22" s="105">
        <v>46767323.869999997</v>
      </c>
      <c r="AG22" s="105">
        <v>79502530.959999993</v>
      </c>
      <c r="AH22" s="105">
        <v>64255425.600000001</v>
      </c>
      <c r="AI22" s="105">
        <v>21812949.350000001</v>
      </c>
      <c r="AJ22" s="105">
        <v>19871720.23</v>
      </c>
      <c r="AK22" s="105">
        <v>24479529.409999996</v>
      </c>
      <c r="AL22" s="105">
        <v>52406633.129999995</v>
      </c>
      <c r="AM22" s="105">
        <v>17089469.050000001</v>
      </c>
      <c r="AN22" s="105">
        <v>27366439.810000002</v>
      </c>
      <c r="AO22" s="105">
        <v>30971932.239999998</v>
      </c>
      <c r="AP22" s="105">
        <v>29654544.050000001</v>
      </c>
      <c r="AQ22" s="105">
        <v>25705011.93</v>
      </c>
      <c r="AR22" s="105">
        <v>13487974.290000001</v>
      </c>
      <c r="AS22" s="105">
        <v>343205067.72999996</v>
      </c>
      <c r="AT22" s="105">
        <v>20019632.829999998</v>
      </c>
      <c r="AU22" s="105">
        <v>15703845.42</v>
      </c>
      <c r="AV22" s="105">
        <v>31155547.739999998</v>
      </c>
      <c r="AW22" s="105">
        <v>43303679.020000003</v>
      </c>
      <c r="AX22" s="105">
        <v>64753203.450000003</v>
      </c>
      <c r="AY22" s="105">
        <v>22045029.199999999</v>
      </c>
      <c r="AZ22" s="105">
        <v>26977697.099999998</v>
      </c>
      <c r="BA22" s="105">
        <v>20262392.209999997</v>
      </c>
      <c r="BB22" s="105">
        <v>23383950</v>
      </c>
      <c r="BC22" s="105">
        <v>11915980.630000001</v>
      </c>
      <c r="BD22" s="105">
        <v>13970102.869999999</v>
      </c>
      <c r="BE22" s="105">
        <v>88749685.090000004</v>
      </c>
      <c r="BF22" s="105">
        <v>11715529.779999999</v>
      </c>
      <c r="BG22" s="105">
        <v>11446248</v>
      </c>
      <c r="BH22" s="105">
        <v>295313600.75</v>
      </c>
      <c r="BI22" s="105">
        <v>175565977.66</v>
      </c>
      <c r="BJ22" s="105">
        <v>42986572.539999999</v>
      </c>
      <c r="BK22" s="105">
        <v>31132854.889999997</v>
      </c>
      <c r="BL22" s="105">
        <v>62662737.300000004</v>
      </c>
      <c r="BM22" s="105">
        <v>44112107.519999996</v>
      </c>
      <c r="BN22" s="105">
        <v>43003346.770000003</v>
      </c>
      <c r="BO22" s="105">
        <v>5759845.8100000005</v>
      </c>
      <c r="BP22" s="105">
        <v>4909871.46</v>
      </c>
      <c r="BQ22" s="105">
        <v>357742578.18999994</v>
      </c>
      <c r="BR22" s="105">
        <v>52573855.07</v>
      </c>
      <c r="BS22" s="105">
        <v>35888146.609999999</v>
      </c>
      <c r="BT22" s="105">
        <v>55918154.649999999</v>
      </c>
      <c r="BU22" s="105">
        <v>41520880.340000004</v>
      </c>
      <c r="BV22" s="105">
        <v>29203086.849999998</v>
      </c>
      <c r="BW22" s="105">
        <v>35850668.530000001</v>
      </c>
      <c r="BX22" s="105">
        <v>54410576.460000001</v>
      </c>
      <c r="BY22" s="105">
        <v>126211872.7</v>
      </c>
      <c r="BZ22" s="105">
        <v>26301456.899999999</v>
      </c>
      <c r="CA22" s="105">
        <v>40996768.919999994</v>
      </c>
      <c r="CB22" s="105">
        <v>64078207.32</v>
      </c>
      <c r="CC22" s="105">
        <v>22915971.609999999</v>
      </c>
      <c r="CD22" s="105">
        <v>20027418.329999998</v>
      </c>
      <c r="CE22" s="105">
        <v>21534244.98</v>
      </c>
      <c r="CF22" s="105">
        <v>588114904.3499999</v>
      </c>
      <c r="CG22" s="105">
        <v>41901350.090000004</v>
      </c>
      <c r="CH22" s="105">
        <v>75524101.290000007</v>
      </c>
      <c r="CI22" s="105">
        <v>33731710.409999996</v>
      </c>
      <c r="CJ22" s="105">
        <v>37711085.18</v>
      </c>
      <c r="CK22" s="105">
        <v>49104646.460000001</v>
      </c>
      <c r="CL22" s="105">
        <v>33764538.219999999</v>
      </c>
      <c r="CM22" s="105">
        <v>56621156.120000005</v>
      </c>
      <c r="CN22" s="105">
        <v>21405958.059999999</v>
      </c>
      <c r="CO22" s="105">
        <v>40198282.909999996</v>
      </c>
      <c r="CP22" s="105">
        <v>27321366.399999999</v>
      </c>
      <c r="CQ22" s="105">
        <v>57872049.410000004</v>
      </c>
      <c r="CR22" s="105">
        <v>30113595.039999999</v>
      </c>
      <c r="CS22" s="105">
        <v>291554948.64000005</v>
      </c>
      <c r="CT22" s="105">
        <v>33006236.120000001</v>
      </c>
      <c r="CU22" s="105">
        <v>41571804.409999996</v>
      </c>
      <c r="CV22" s="105">
        <v>52706572.859999992</v>
      </c>
      <c r="CW22" s="105">
        <v>27137663.870000001</v>
      </c>
      <c r="CX22" s="105">
        <v>53961517.740000002</v>
      </c>
      <c r="CY22" s="105">
        <v>38442193.689999998</v>
      </c>
      <c r="CZ22" s="105">
        <v>13415093.810000001</v>
      </c>
      <c r="DA22" s="105">
        <v>221475166.22999996</v>
      </c>
      <c r="DB22" s="105">
        <v>221191852.67000008</v>
      </c>
      <c r="DC22" s="105">
        <v>42309326.359999999</v>
      </c>
      <c r="DD22" s="105">
        <v>29831089.190000001</v>
      </c>
      <c r="DE22" s="105">
        <v>55817918.659999996</v>
      </c>
      <c r="DF22" s="105">
        <v>34903302.239999995</v>
      </c>
      <c r="DG22" s="105">
        <v>34078640.640000001</v>
      </c>
      <c r="DH22" s="105">
        <v>32591366.300000001</v>
      </c>
      <c r="DI22" s="105">
        <v>10408015</v>
      </c>
      <c r="DJ22" s="105">
        <v>675307263.85000002</v>
      </c>
      <c r="DK22" s="105">
        <v>33151435.380000003</v>
      </c>
      <c r="DL22" s="105">
        <v>50043271.420000002</v>
      </c>
      <c r="DM22" s="105">
        <v>49224186.359999999</v>
      </c>
      <c r="DN22" s="105">
        <v>51686001.239999995</v>
      </c>
      <c r="DO22" s="105">
        <v>41159552.880000003</v>
      </c>
      <c r="DP22" s="105">
        <v>67733160.579999998</v>
      </c>
      <c r="DQ22" s="105">
        <v>41323167.140000001</v>
      </c>
      <c r="DR22" s="105">
        <v>54300773.489999995</v>
      </c>
      <c r="DS22" s="105">
        <v>296393132.80000001</v>
      </c>
      <c r="DT22" s="105">
        <v>45408550.119999997</v>
      </c>
      <c r="DU22" s="105">
        <v>101780499.03</v>
      </c>
      <c r="DV22" s="105">
        <v>90984820.960000008</v>
      </c>
      <c r="DW22" s="105">
        <v>35143854.219999999</v>
      </c>
      <c r="DX22" s="105">
        <v>53912307.280000001</v>
      </c>
      <c r="DY22" s="105">
        <v>43252742.25</v>
      </c>
      <c r="DZ22" s="105">
        <v>12490344.84</v>
      </c>
      <c r="EA22" s="105">
        <v>27626412.899999999</v>
      </c>
      <c r="EB22" s="105">
        <v>28151633.48</v>
      </c>
      <c r="EC22" s="105">
        <v>72699022.319999993</v>
      </c>
      <c r="ED22" s="105">
        <v>225293274.73999995</v>
      </c>
      <c r="EE22" s="105">
        <v>188397737.58999997</v>
      </c>
      <c r="EF22" s="105">
        <v>40387645.479999997</v>
      </c>
      <c r="EG22" s="105">
        <v>39838850.57</v>
      </c>
      <c r="EH22" s="105">
        <v>47370895.100000001</v>
      </c>
      <c r="EI22" s="105">
        <v>54722833.030000001</v>
      </c>
      <c r="EJ22" s="105">
        <v>82161907.110000014</v>
      </c>
      <c r="EK22" s="105">
        <v>29819875.25</v>
      </c>
      <c r="EL22" s="105">
        <v>33181445.98</v>
      </c>
      <c r="EM22" s="105">
        <v>457319800.65999997</v>
      </c>
      <c r="EN22" s="105">
        <v>36763900.32</v>
      </c>
      <c r="EO22" s="105">
        <v>33476068.440000001</v>
      </c>
      <c r="EP22" s="105">
        <v>32690249.52</v>
      </c>
      <c r="EQ22" s="105">
        <v>17468994.350000001</v>
      </c>
      <c r="ER22" s="105">
        <v>19019540.16</v>
      </c>
      <c r="ES22" s="105">
        <v>44739105.810000002</v>
      </c>
      <c r="ET22" s="105">
        <v>42385952.859999992</v>
      </c>
      <c r="EU22" s="105">
        <v>28899527.209999997</v>
      </c>
      <c r="EV22" s="105">
        <v>296113551.38000005</v>
      </c>
      <c r="EW22" s="105">
        <v>20293547.579999998</v>
      </c>
      <c r="EX22" s="105">
        <v>27852420.139999997</v>
      </c>
      <c r="EY22" s="105">
        <v>40036416.479999989</v>
      </c>
      <c r="EZ22" s="105">
        <v>55507492.079999998</v>
      </c>
      <c r="FA22" s="105">
        <v>43060025.049999997</v>
      </c>
      <c r="FB22" s="105">
        <v>48856988.520000003</v>
      </c>
      <c r="FC22" s="105">
        <v>24449355.550000001</v>
      </c>
      <c r="FD22" s="105">
        <v>22121204.190000001</v>
      </c>
      <c r="FE22" s="105">
        <v>17410195.219999999</v>
      </c>
      <c r="FF22" s="105">
        <v>15875330.75</v>
      </c>
      <c r="FG22" s="105">
        <v>7182842.5800000001</v>
      </c>
      <c r="FH22" s="105">
        <v>231791052.82999998</v>
      </c>
      <c r="FI22" s="105">
        <v>32128156.229999997</v>
      </c>
      <c r="FJ22" s="105">
        <v>29314675.969999999</v>
      </c>
      <c r="FK22" s="105">
        <v>37135100.910000004</v>
      </c>
      <c r="FL22" s="105">
        <v>51061197.320000008</v>
      </c>
      <c r="FM22" s="105">
        <v>44780730.740000002</v>
      </c>
      <c r="FN22" s="105">
        <v>9368784.0399999991</v>
      </c>
      <c r="FO22" s="105">
        <v>3451289.27</v>
      </c>
      <c r="FP22" s="105">
        <v>537318624.63</v>
      </c>
      <c r="FQ22" s="105">
        <v>33428648.669999998</v>
      </c>
      <c r="FR22" s="105">
        <v>47249034.840000004</v>
      </c>
      <c r="FS22" s="105">
        <v>41188846.670000002</v>
      </c>
      <c r="FT22" s="105">
        <v>56766658.269999996</v>
      </c>
      <c r="FU22" s="105">
        <v>32446083.969999999</v>
      </c>
      <c r="FV22" s="105">
        <v>68718146.11999999</v>
      </c>
      <c r="FW22" s="105">
        <v>46145589.020000003</v>
      </c>
      <c r="FX22" s="105">
        <v>41295670.32</v>
      </c>
      <c r="FY22" s="105">
        <v>36662684.409999996</v>
      </c>
      <c r="FZ22" s="105">
        <v>65948196.439999998</v>
      </c>
      <c r="GA22" s="105">
        <v>35049646.140000001</v>
      </c>
      <c r="GB22" s="105">
        <v>21517694.450000003</v>
      </c>
      <c r="GC22" s="105">
        <v>3353511.93</v>
      </c>
      <c r="GD22" s="105">
        <v>300917384.81999999</v>
      </c>
      <c r="GE22" s="105">
        <v>28654990.289999999</v>
      </c>
      <c r="GF22" s="105">
        <v>35014774.519999996</v>
      </c>
      <c r="GG22" s="105">
        <v>59795314.75</v>
      </c>
      <c r="GH22" s="105">
        <v>36873267.280000001</v>
      </c>
      <c r="GI22" s="105">
        <v>31031789.510000002</v>
      </c>
      <c r="GJ22" s="105">
        <v>31212553.32</v>
      </c>
      <c r="GK22" s="105">
        <v>82311888.280000001</v>
      </c>
      <c r="GL22" s="105">
        <v>28628223.879999999</v>
      </c>
      <c r="GM22" s="105">
        <v>6948557.4199999999</v>
      </c>
      <c r="GN22" s="105">
        <v>7213703.1200000001</v>
      </c>
      <c r="GO22" s="105">
        <v>4969068.07</v>
      </c>
      <c r="GP22" s="105">
        <v>235019395.59000006</v>
      </c>
      <c r="GQ22" s="105">
        <v>54757250</v>
      </c>
      <c r="GR22" s="105">
        <v>33782687.590000004</v>
      </c>
      <c r="GS22" s="105">
        <v>47563225.259999998</v>
      </c>
      <c r="GT22" s="105">
        <v>17432000.32</v>
      </c>
      <c r="GU22" s="105">
        <v>34131587.980000004</v>
      </c>
      <c r="GV22" s="105">
        <v>38234095.32</v>
      </c>
      <c r="GW22" s="105">
        <v>21656680.32</v>
      </c>
      <c r="GX22" s="105">
        <v>265424324.29000002</v>
      </c>
      <c r="GY22" s="105">
        <v>30265308.579999998</v>
      </c>
      <c r="GZ22" s="105">
        <v>61626980.659999996</v>
      </c>
      <c r="HA22" s="105">
        <v>46211894.5</v>
      </c>
      <c r="HB22" s="105">
        <v>413367714.05000007</v>
      </c>
      <c r="HC22" s="105">
        <v>57988287.890000001</v>
      </c>
      <c r="HD22" s="105">
        <v>63355670.909999996</v>
      </c>
      <c r="HE22" s="105">
        <v>78248922.24000001</v>
      </c>
      <c r="HF22" s="105">
        <v>49812175.479999997</v>
      </c>
      <c r="HG22" s="105">
        <v>70238145.849999994</v>
      </c>
      <c r="HH22" s="105">
        <v>13188920.26</v>
      </c>
      <c r="HI22" s="105">
        <v>277448807.25999999</v>
      </c>
      <c r="HJ22" s="105">
        <v>44635574.079999998</v>
      </c>
      <c r="HK22" s="105">
        <v>58400864.139999993</v>
      </c>
      <c r="HL22" s="105">
        <v>48447036.009999998</v>
      </c>
      <c r="HM22" s="105">
        <v>34524537.699999996</v>
      </c>
      <c r="HN22" s="105">
        <v>35078101.219999999</v>
      </c>
      <c r="HO22" s="105">
        <v>46145493.969999999</v>
      </c>
      <c r="HP22" s="105">
        <v>25241584.510000002</v>
      </c>
      <c r="HQ22" s="105">
        <v>362797528.49000007</v>
      </c>
      <c r="HR22" s="105">
        <v>147496528.03000003</v>
      </c>
      <c r="HS22" s="105">
        <v>42517106.050000004</v>
      </c>
      <c r="HT22" s="105">
        <v>34409318.700000003</v>
      </c>
      <c r="HU22" s="105">
        <v>28620524.399999999</v>
      </c>
      <c r="HV22" s="105">
        <v>33228519.57</v>
      </c>
      <c r="HW22" s="105">
        <v>62913009.020000003</v>
      </c>
      <c r="HX22" s="105">
        <v>28679469.359999999</v>
      </c>
      <c r="HY22" s="105">
        <v>30044442.579999998</v>
      </c>
      <c r="HZ22" s="105">
        <v>29150794.579999998</v>
      </c>
      <c r="IA22" s="105">
        <v>33280687.010000002</v>
      </c>
      <c r="IB22" s="105">
        <v>39756044.780000001</v>
      </c>
      <c r="IC22" s="105">
        <v>19319657.890000001</v>
      </c>
      <c r="ID22" s="105">
        <v>33294801.5</v>
      </c>
      <c r="IE22" s="105">
        <v>21125976.860000003</v>
      </c>
      <c r="IF22" s="105">
        <v>22540465.16</v>
      </c>
      <c r="IG22" s="105">
        <v>274869238.2299999</v>
      </c>
      <c r="IH22" s="105">
        <v>159542761.20000002</v>
      </c>
      <c r="II22" s="105">
        <v>46328545.810000002</v>
      </c>
      <c r="IJ22" s="105">
        <v>71287141.710000008</v>
      </c>
      <c r="IK22" s="105">
        <v>76592920.329999998</v>
      </c>
      <c r="IL22" s="105">
        <v>42655402.979999997</v>
      </c>
      <c r="IM22" s="105">
        <v>31776091.25</v>
      </c>
      <c r="IN22" s="105">
        <v>23232554.190000001</v>
      </c>
      <c r="IO22" s="105">
        <v>21670382.060000002</v>
      </c>
      <c r="IP22" s="105">
        <v>27040809.670000002</v>
      </c>
      <c r="IQ22" s="105">
        <v>28470907.419999998</v>
      </c>
      <c r="IR22" s="105">
        <v>493837704.53000009</v>
      </c>
      <c r="IS22" s="105">
        <v>249749146.66</v>
      </c>
      <c r="IT22" s="105">
        <v>64221595.479999997</v>
      </c>
      <c r="IU22" s="105">
        <v>40989898.490000002</v>
      </c>
      <c r="IV22" s="105">
        <v>29945621.719999999</v>
      </c>
      <c r="IW22" s="105">
        <v>23385080</v>
      </c>
      <c r="IX22" s="105">
        <v>32841569.52</v>
      </c>
      <c r="IY22" s="105">
        <v>22242284.25</v>
      </c>
      <c r="IZ22" s="105">
        <v>27027092.419999998</v>
      </c>
      <c r="JA22" s="105">
        <v>34929120</v>
      </c>
      <c r="JB22" s="105">
        <v>28220955.640000001</v>
      </c>
      <c r="JC22" s="105">
        <v>25997725.16</v>
      </c>
      <c r="JD22" s="105">
        <v>226934724.12</v>
      </c>
      <c r="JE22" s="105">
        <v>170531571.26000002</v>
      </c>
      <c r="JF22" s="105">
        <v>40419423.579999998</v>
      </c>
      <c r="JG22" s="105">
        <v>31677888.319999997</v>
      </c>
      <c r="JH22" s="105">
        <v>28750879.279999997</v>
      </c>
      <c r="JI22" s="105">
        <v>36813589.57</v>
      </c>
      <c r="JJ22" s="105">
        <v>235077077.69999999</v>
      </c>
      <c r="JK22" s="105">
        <v>25313192.469999999</v>
      </c>
      <c r="JL22" s="105">
        <v>37689166.170000002</v>
      </c>
      <c r="JM22" s="105">
        <v>43560990.860000007</v>
      </c>
      <c r="JN22" s="105">
        <v>36554945.799999997</v>
      </c>
      <c r="JO22" s="105">
        <v>65484599.280000001</v>
      </c>
      <c r="JP22" s="105">
        <v>27283737.739999998</v>
      </c>
      <c r="JQ22" s="105">
        <v>289045926.27000004</v>
      </c>
      <c r="JR22" s="105">
        <v>176340261.72</v>
      </c>
      <c r="JS22" s="105">
        <v>34905340</v>
      </c>
      <c r="JT22" s="105">
        <v>20076187.100000001</v>
      </c>
      <c r="JU22" s="105">
        <v>45448856.839999996</v>
      </c>
      <c r="JV22" s="105">
        <v>17260460.079999998</v>
      </c>
      <c r="JW22" s="105">
        <v>85659673.549999997</v>
      </c>
      <c r="JX22" s="105">
        <v>43242205.530000001</v>
      </c>
      <c r="JY22" s="105">
        <v>25231366.66</v>
      </c>
      <c r="JZ22" s="105">
        <v>49326094.829999998</v>
      </c>
      <c r="KA22" s="105">
        <v>30330054.619999997</v>
      </c>
      <c r="KB22" s="105">
        <v>29180513.07</v>
      </c>
      <c r="KC22" s="105">
        <v>21965822.039999999</v>
      </c>
      <c r="KD22" s="105">
        <v>12090588.060000001</v>
      </c>
      <c r="KE22" s="105">
        <v>21420764.520000003</v>
      </c>
      <c r="KF22" s="105">
        <v>478903151.54000008</v>
      </c>
      <c r="KG22" s="105">
        <v>0</v>
      </c>
      <c r="KH22" s="105">
        <v>40302550.519999996</v>
      </c>
      <c r="KI22" s="105">
        <v>53375451.740000002</v>
      </c>
      <c r="KJ22" s="105">
        <v>37914799.020000003</v>
      </c>
      <c r="KK22" s="105">
        <v>40096282.390000001</v>
      </c>
      <c r="KL22" s="105">
        <v>72878622.700000003</v>
      </c>
      <c r="KM22" s="105">
        <v>30954516.020000003</v>
      </c>
      <c r="KN22" s="105">
        <v>32424119.23</v>
      </c>
      <c r="KO22" s="105">
        <v>183910131.79000002</v>
      </c>
      <c r="KP22" s="105">
        <v>32992002.57</v>
      </c>
      <c r="KQ22" s="105">
        <v>43377768.380000003</v>
      </c>
      <c r="KR22" s="105">
        <v>65746292.899999999</v>
      </c>
      <c r="KS22" s="105">
        <v>30740476.039999999</v>
      </c>
      <c r="KT22" s="105">
        <v>39218082.710000001</v>
      </c>
      <c r="KU22" s="105">
        <v>161746957.49000001</v>
      </c>
      <c r="KV22" s="105">
        <v>50615599.979999997</v>
      </c>
      <c r="KW22" s="105">
        <v>330046592.86000007</v>
      </c>
      <c r="KX22" s="105">
        <v>39816867.410000004</v>
      </c>
      <c r="KY22" s="105">
        <v>32626294.280000001</v>
      </c>
      <c r="KZ22" s="105">
        <v>53060707.390000001</v>
      </c>
      <c r="LA22" s="105">
        <v>59378275.420000002</v>
      </c>
      <c r="LB22" s="105">
        <v>42704771.829999998</v>
      </c>
      <c r="LC22" s="105">
        <v>34324498.100000001</v>
      </c>
      <c r="LD22" s="105">
        <v>26921948.329999998</v>
      </c>
      <c r="LE22" s="105">
        <v>522329491.47999996</v>
      </c>
      <c r="LF22" s="105">
        <v>162028470.25</v>
      </c>
      <c r="LG22" s="105">
        <v>237191699.98999998</v>
      </c>
      <c r="LH22" s="105">
        <v>184550425.54999998</v>
      </c>
      <c r="LI22" s="105">
        <v>36701940.219999999</v>
      </c>
      <c r="LJ22" s="105">
        <v>45027950.280000001</v>
      </c>
      <c r="LK22" s="105">
        <v>35290436.439999998</v>
      </c>
      <c r="LL22" s="105">
        <v>50411414.509999998</v>
      </c>
      <c r="LM22" s="105">
        <v>33962386.009999998</v>
      </c>
      <c r="LN22" s="105">
        <v>49683086.93</v>
      </c>
      <c r="LO22" s="105">
        <v>8274463.0300000003</v>
      </c>
      <c r="LP22" s="105">
        <v>238846407.82000002</v>
      </c>
      <c r="LQ22" s="105">
        <v>78146002.349999994</v>
      </c>
      <c r="LR22" s="105">
        <v>42066330.809999995</v>
      </c>
      <c r="LS22" s="105">
        <v>388071466.25</v>
      </c>
      <c r="LT22" s="105">
        <v>138416343.07999998</v>
      </c>
      <c r="LU22" s="105">
        <v>403257110.5</v>
      </c>
      <c r="LV22" s="105">
        <v>168355791</v>
      </c>
      <c r="LW22" s="105">
        <v>61801592.939999998</v>
      </c>
      <c r="LX22" s="105">
        <v>54823476.079999998</v>
      </c>
      <c r="LY22" s="105">
        <v>59007686.780000001</v>
      </c>
      <c r="LZ22" s="105">
        <v>50159256.780000001</v>
      </c>
      <c r="MA22" s="105">
        <v>50465806.609999999</v>
      </c>
      <c r="MB22" s="105">
        <v>49392320.740000002</v>
      </c>
      <c r="MC22" s="105">
        <v>87510967.790000007</v>
      </c>
      <c r="MD22" s="105">
        <v>30064224.82</v>
      </c>
      <c r="ME22" s="105">
        <v>489980365.61000007</v>
      </c>
      <c r="MF22" s="105">
        <v>35326940.160000004</v>
      </c>
      <c r="MG22" s="105">
        <v>24963444.43</v>
      </c>
      <c r="MH22" s="105">
        <v>22633034.199999996</v>
      </c>
      <c r="MI22" s="105">
        <v>23611852.259999998</v>
      </c>
      <c r="MJ22" s="105">
        <v>40903797.609999999</v>
      </c>
      <c r="MK22" s="105">
        <v>28797925.43</v>
      </c>
      <c r="ML22" s="105">
        <v>34239034.219999999</v>
      </c>
      <c r="MM22" s="105">
        <v>42373626.719999999</v>
      </c>
      <c r="MN22" s="105">
        <v>20934519.670000002</v>
      </c>
      <c r="MO22" s="105">
        <v>26210516.07</v>
      </c>
      <c r="MP22" s="105">
        <v>27987824.409999996</v>
      </c>
      <c r="MQ22" s="105">
        <v>367945032.69999999</v>
      </c>
      <c r="MR22" s="105">
        <v>26188358.870000001</v>
      </c>
      <c r="MS22" s="105">
        <v>39480177</v>
      </c>
      <c r="MT22" s="105">
        <v>55905030</v>
      </c>
      <c r="MU22" s="105">
        <v>56921406.649999999</v>
      </c>
      <c r="MV22" s="105">
        <v>25251675</v>
      </c>
      <c r="MW22" s="105">
        <v>65994340.689899996</v>
      </c>
      <c r="MX22" s="105">
        <v>56644565.780000001</v>
      </c>
      <c r="MY22" s="105">
        <v>35852360</v>
      </c>
      <c r="MZ22" s="105">
        <v>16638308.59</v>
      </c>
      <c r="NA22" s="105">
        <v>6560304.8300000001</v>
      </c>
      <c r="NB22" s="105">
        <v>548324267.80999994</v>
      </c>
      <c r="NC22" s="105">
        <v>72440077.870000005</v>
      </c>
      <c r="ND22" s="105">
        <v>28266052.57</v>
      </c>
      <c r="NE22" s="105">
        <v>146193666.79000002</v>
      </c>
      <c r="NF22" s="105">
        <v>30527993.41</v>
      </c>
      <c r="NG22" s="105">
        <v>57401832.180000007</v>
      </c>
      <c r="NH22" s="105">
        <v>110341782.61</v>
      </c>
      <c r="NI22" s="105">
        <v>96177681.400000006</v>
      </c>
      <c r="NJ22" s="105">
        <v>14236008.180000002</v>
      </c>
      <c r="NK22" s="105">
        <v>52313284.189999998</v>
      </c>
      <c r="NL22" s="105">
        <v>39215097.310000002</v>
      </c>
      <c r="NM22" s="105">
        <v>10655734</v>
      </c>
      <c r="NN22" s="105">
        <v>234619582.38000003</v>
      </c>
      <c r="NO22" s="105">
        <v>35440554.18</v>
      </c>
      <c r="NP22" s="105">
        <v>33364924.510000002</v>
      </c>
      <c r="NQ22" s="105">
        <v>30216771.110000003</v>
      </c>
      <c r="NR22" s="105">
        <v>31756748.059999999</v>
      </c>
      <c r="NS22" s="105">
        <v>9656508.3499999996</v>
      </c>
      <c r="NT22" s="105">
        <v>16095520.530000001</v>
      </c>
      <c r="NU22" s="105">
        <v>339843047.73999995</v>
      </c>
      <c r="NV22" s="105">
        <v>111901521.23000002</v>
      </c>
      <c r="NW22" s="105">
        <v>35095116.93</v>
      </c>
      <c r="NX22" s="105">
        <v>29871372.799999997</v>
      </c>
      <c r="NY22" s="105">
        <v>39254718.290000007</v>
      </c>
      <c r="NZ22" s="105">
        <v>51249459.670000002</v>
      </c>
      <c r="OA22" s="105">
        <v>27193995.460000005</v>
      </c>
      <c r="OB22" s="105">
        <v>369335937.61000001</v>
      </c>
      <c r="OC22" s="105">
        <v>107478380.96000001</v>
      </c>
      <c r="OD22" s="105">
        <v>57019836.609999999</v>
      </c>
      <c r="OE22" s="105">
        <v>102277014.12</v>
      </c>
      <c r="OF22" s="105">
        <v>31236255</v>
      </c>
      <c r="OG22" s="105">
        <v>55213542.590000004</v>
      </c>
      <c r="OH22" s="105">
        <v>35149383.869999997</v>
      </c>
      <c r="OI22" s="105">
        <v>14148425.75</v>
      </c>
      <c r="OJ22" s="105">
        <v>11211234.91</v>
      </c>
      <c r="OK22" s="105">
        <v>313535739.20999998</v>
      </c>
      <c r="OL22" s="105">
        <v>82750586.719999999</v>
      </c>
      <c r="OM22" s="105">
        <v>85528874.959999993</v>
      </c>
      <c r="ON22" s="105">
        <v>52832899.68</v>
      </c>
      <c r="OO22" s="105">
        <v>40794751.280000001</v>
      </c>
      <c r="OP22" s="105">
        <v>10735491.609999999</v>
      </c>
      <c r="OQ22" s="105">
        <v>169735767.16</v>
      </c>
      <c r="OR22" s="105">
        <v>27826068.699999999</v>
      </c>
      <c r="OS22" s="105">
        <v>26189570.560000002</v>
      </c>
      <c r="OT22" s="105">
        <v>43741152.210000008</v>
      </c>
      <c r="OU22" s="105">
        <v>45053031.280000001</v>
      </c>
      <c r="OV22" s="105">
        <v>77485088.959999993</v>
      </c>
      <c r="OW22" s="105">
        <v>25610517.719999999</v>
      </c>
      <c r="OX22" s="105">
        <v>7967679.5</v>
      </c>
      <c r="OY22" s="105">
        <v>7815150.7699999996</v>
      </c>
      <c r="OZ22" s="105">
        <v>311142348.05999988</v>
      </c>
      <c r="PA22" s="105">
        <v>20430018.219999999</v>
      </c>
      <c r="PB22" s="105">
        <v>63370208.850000001</v>
      </c>
      <c r="PC22" s="105">
        <v>24712856.43</v>
      </c>
      <c r="PD22" s="105">
        <v>42646502.199999996</v>
      </c>
      <c r="PE22" s="105">
        <v>81455558.579999998</v>
      </c>
      <c r="PF22" s="105">
        <v>25719108.84</v>
      </c>
      <c r="PG22" s="105">
        <v>26987100.370000001</v>
      </c>
      <c r="PH22" s="105">
        <v>28690457.84</v>
      </c>
      <c r="PI22" s="105">
        <v>25514769.719999999</v>
      </c>
      <c r="PJ22" s="105">
        <v>33726698.740000002</v>
      </c>
      <c r="PK22" s="105">
        <v>42977818.460000001</v>
      </c>
      <c r="PL22" s="105">
        <v>27367533.700000003</v>
      </c>
      <c r="PM22" s="105">
        <v>81971113.379999995</v>
      </c>
      <c r="PN22" s="105">
        <v>4714418.66</v>
      </c>
      <c r="PO22" s="105">
        <v>6822974.9799999995</v>
      </c>
      <c r="PP22" s="105">
        <v>5638418.7199999997</v>
      </c>
      <c r="PQ22" s="105">
        <v>5412720</v>
      </c>
      <c r="PR22" s="105">
        <v>686256890.37</v>
      </c>
      <c r="PS22" s="105">
        <v>44036941.390000001</v>
      </c>
      <c r="PT22" s="105">
        <v>47389318.780000001</v>
      </c>
      <c r="PU22" s="105">
        <v>54452347.93</v>
      </c>
      <c r="PV22" s="105">
        <v>125636134.28</v>
      </c>
      <c r="PW22" s="105">
        <v>41498593.579999998</v>
      </c>
      <c r="PX22" s="105">
        <v>86316240.580000013</v>
      </c>
      <c r="PY22" s="105">
        <v>40865069.479999997</v>
      </c>
      <c r="PZ22" s="105">
        <v>80884577.629999995</v>
      </c>
      <c r="QA22" s="105">
        <v>25497028.559999999</v>
      </c>
      <c r="QB22" s="105">
        <v>80018512.739999995</v>
      </c>
      <c r="QC22" s="105">
        <v>25970157.369999997</v>
      </c>
      <c r="QD22" s="105">
        <v>29330579.450000003</v>
      </c>
      <c r="QE22" s="105">
        <v>41683106.809999995</v>
      </c>
      <c r="QF22" s="105">
        <v>57698729.209999993</v>
      </c>
      <c r="QG22" s="105">
        <v>56112842.109999999</v>
      </c>
      <c r="QH22" s="105">
        <v>40174814.480000004</v>
      </c>
      <c r="QI22" s="105">
        <v>31838774.030000001</v>
      </c>
      <c r="QJ22" s="105">
        <v>25664511.09</v>
      </c>
      <c r="QK22" s="105">
        <v>70301330.370000005</v>
      </c>
      <c r="QL22" s="105">
        <v>70976711.610000014</v>
      </c>
      <c r="QM22" s="105">
        <v>26751935.16</v>
      </c>
      <c r="QN22" s="105">
        <v>3976801.93</v>
      </c>
      <c r="QO22" s="105">
        <v>3253043.55</v>
      </c>
      <c r="QP22" s="105">
        <v>4373048.58</v>
      </c>
      <c r="QQ22" s="105">
        <v>2262665</v>
      </c>
      <c r="QR22" s="105">
        <v>356562900.66000003</v>
      </c>
      <c r="QS22" s="105">
        <v>26461249.68</v>
      </c>
      <c r="QT22" s="105">
        <v>73388130</v>
      </c>
      <c r="QU22" s="105">
        <v>48032729.68</v>
      </c>
      <c r="QV22" s="105">
        <v>43873960</v>
      </c>
      <c r="QW22" s="105">
        <v>58858238.390000001</v>
      </c>
      <c r="QX22" s="105">
        <v>29479940</v>
      </c>
      <c r="QY22" s="105">
        <v>58566070</v>
      </c>
      <c r="QZ22" s="105">
        <v>66066840</v>
      </c>
      <c r="RA22" s="105">
        <v>26975520</v>
      </c>
      <c r="RB22" s="105">
        <v>22020940</v>
      </c>
      <c r="RC22" s="105">
        <v>7445860</v>
      </c>
      <c r="RD22" s="105">
        <v>5657505</v>
      </c>
      <c r="RE22" s="105">
        <v>419206691.09000009</v>
      </c>
      <c r="RF22" s="105">
        <v>55328502.950000003</v>
      </c>
      <c r="RG22" s="105">
        <v>31479782.990000002</v>
      </c>
      <c r="RH22" s="105">
        <v>43563294.670000002</v>
      </c>
      <c r="RI22" s="105">
        <v>39799899.93</v>
      </c>
      <c r="RJ22" s="105">
        <v>44175347.220000006</v>
      </c>
      <c r="RK22" s="105">
        <v>66542771.339999996</v>
      </c>
      <c r="RL22" s="105">
        <v>31976506.859999999</v>
      </c>
      <c r="RM22" s="105">
        <v>37798866.640000001</v>
      </c>
      <c r="RN22" s="105">
        <v>63458094.509999998</v>
      </c>
      <c r="RO22" s="105">
        <v>73086628.909999996</v>
      </c>
      <c r="RP22" s="105">
        <v>30559190.670000002</v>
      </c>
      <c r="RQ22" s="105">
        <v>19856155.059999999</v>
      </c>
      <c r="RR22" s="105">
        <v>38268680.310000002</v>
      </c>
      <c r="RS22" s="105">
        <v>21688307.210000001</v>
      </c>
      <c r="RT22" s="105">
        <v>31229085.259999998</v>
      </c>
      <c r="RU22" s="105">
        <v>40638636.259999998</v>
      </c>
      <c r="RV22" s="105">
        <v>487080</v>
      </c>
      <c r="RW22" s="105">
        <v>476456.48</v>
      </c>
      <c r="RX22" s="105">
        <v>481062</v>
      </c>
      <c r="RY22" s="105">
        <v>238460745.34999999</v>
      </c>
      <c r="RZ22" s="105">
        <v>29786614.609999999</v>
      </c>
      <c r="SA22" s="105">
        <v>35986112.730000004</v>
      </c>
      <c r="SB22" s="105">
        <v>38141519.280000001</v>
      </c>
      <c r="SC22" s="105">
        <v>18658923.16</v>
      </c>
      <c r="SD22" s="105">
        <v>40142971.829999998</v>
      </c>
      <c r="SE22" s="105">
        <v>45716288</v>
      </c>
      <c r="SF22" s="105">
        <v>44839527.090000004</v>
      </c>
      <c r="SG22" s="105">
        <v>30326729.259999998</v>
      </c>
      <c r="SH22" s="105">
        <v>26034637.770000003</v>
      </c>
      <c r="SI22" s="105">
        <v>74870243.11999999</v>
      </c>
      <c r="SJ22" s="105">
        <v>1880787.83</v>
      </c>
      <c r="SK22" s="105">
        <v>96244308.190000013</v>
      </c>
      <c r="SL22" s="105">
        <v>25366504.390000001</v>
      </c>
      <c r="SM22" s="105">
        <v>28482963.279999997</v>
      </c>
      <c r="SN22" s="105">
        <v>43141098.799999997</v>
      </c>
      <c r="SO22" s="105">
        <v>31404559.82</v>
      </c>
      <c r="SP22" s="105">
        <v>22806272.779999997</v>
      </c>
      <c r="SQ22" s="105">
        <v>25736253.899999999</v>
      </c>
      <c r="SR22" s="105">
        <v>14076706.540000001</v>
      </c>
      <c r="SS22" s="105">
        <v>261239957.47999999</v>
      </c>
      <c r="ST22" s="105">
        <v>25493452.579999998</v>
      </c>
      <c r="SU22" s="105">
        <v>39028986.950000003</v>
      </c>
      <c r="SV22" s="105">
        <v>25299116.440000001</v>
      </c>
      <c r="SW22" s="105">
        <v>14189441.93</v>
      </c>
      <c r="SX22" s="105">
        <v>25267160.859999999</v>
      </c>
      <c r="SY22" s="105">
        <v>26631310.960000001</v>
      </c>
      <c r="SZ22" s="105">
        <v>74918293.49000001</v>
      </c>
      <c r="TA22" s="105">
        <v>30311647.580000002</v>
      </c>
      <c r="TB22" s="105">
        <v>24454876.920000002</v>
      </c>
      <c r="TC22" s="105">
        <v>25588513.069999997</v>
      </c>
      <c r="TD22" s="105">
        <v>48201248.859999999</v>
      </c>
      <c r="TE22" s="105">
        <v>22710013.299999997</v>
      </c>
      <c r="TF22" s="105">
        <v>11879729.35</v>
      </c>
      <c r="TG22" s="105">
        <v>377391895.44999999</v>
      </c>
      <c r="TH22" s="105">
        <v>26589307.419999998</v>
      </c>
      <c r="TI22" s="105">
        <v>22258218.960000005</v>
      </c>
      <c r="TJ22" s="105">
        <v>58769951.140000001</v>
      </c>
      <c r="TK22" s="105">
        <v>53194878.75</v>
      </c>
      <c r="TL22" s="105">
        <v>33694993.460000001</v>
      </c>
      <c r="TM22" s="105">
        <v>15946780.970000001</v>
      </c>
      <c r="TN22" s="105">
        <v>59062540.949999996</v>
      </c>
      <c r="TO22" s="105">
        <v>26538691.41</v>
      </c>
      <c r="TP22" s="105">
        <v>34333460.920000002</v>
      </c>
      <c r="TQ22" s="105">
        <v>51001127.719999999</v>
      </c>
      <c r="TR22" s="105">
        <v>26366428.27</v>
      </c>
      <c r="TS22" s="105">
        <v>20356792.57</v>
      </c>
      <c r="TT22" s="105">
        <v>36446335.439999998</v>
      </c>
      <c r="TU22" s="105">
        <v>22102272.690000001</v>
      </c>
      <c r="TV22" s="105">
        <v>18975508.859999999</v>
      </c>
      <c r="TW22" s="105">
        <v>105615909.16999999</v>
      </c>
      <c r="TX22" s="105">
        <v>20134132.719999999</v>
      </c>
      <c r="TY22" s="105">
        <v>259002376.11999997</v>
      </c>
      <c r="TZ22" s="105">
        <v>62290371.759999998</v>
      </c>
      <c r="UA22" s="105">
        <v>30867109.030000001</v>
      </c>
      <c r="UB22" s="105">
        <v>20647529.030000001</v>
      </c>
      <c r="UC22" s="105">
        <v>111698726.25</v>
      </c>
      <c r="UD22" s="105">
        <v>20677432.899999999</v>
      </c>
      <c r="UE22" s="105">
        <v>5934947.7999999998</v>
      </c>
      <c r="UF22" s="105">
        <v>10155259.68</v>
      </c>
      <c r="UG22" s="105">
        <v>9008696.2800000012</v>
      </c>
      <c r="UH22" s="105">
        <v>154434947.29999998</v>
      </c>
      <c r="UI22" s="105">
        <v>46479496.519999996</v>
      </c>
      <c r="UJ22" s="105">
        <v>31022016.229999997</v>
      </c>
      <c r="UK22" s="105">
        <v>50090762.920000002</v>
      </c>
      <c r="UL22" s="105">
        <v>31549030.68</v>
      </c>
      <c r="UM22" s="105">
        <v>16624483.219999999</v>
      </c>
      <c r="UN22" s="105">
        <v>619327285.70999992</v>
      </c>
      <c r="UO22" s="105">
        <v>38660072.770000003</v>
      </c>
      <c r="UP22" s="105">
        <v>38363827</v>
      </c>
      <c r="UQ22" s="105">
        <v>98006500.110000014</v>
      </c>
      <c r="UR22" s="105">
        <v>8968594.0999999996</v>
      </c>
      <c r="US22" s="105">
        <v>28746088.329999998</v>
      </c>
      <c r="UT22" s="105">
        <v>68618125.530000001</v>
      </c>
      <c r="UU22" s="105">
        <v>26909177.5</v>
      </c>
      <c r="UV22" s="105">
        <v>19118699.920000002</v>
      </c>
      <c r="UW22" s="105">
        <v>24283512.149999999</v>
      </c>
      <c r="UX22" s="105">
        <v>34719901.420000009</v>
      </c>
      <c r="UY22" s="105">
        <v>59998376.850000001</v>
      </c>
      <c r="UZ22" s="105">
        <v>38452956.629999995</v>
      </c>
      <c r="VA22" s="105">
        <v>48592986.459999993</v>
      </c>
      <c r="VB22" s="105">
        <v>22155643.510000002</v>
      </c>
      <c r="VC22" s="105">
        <v>24671346.129999999</v>
      </c>
      <c r="VD22" s="105">
        <v>14727503.470000001</v>
      </c>
      <c r="VE22" s="105">
        <v>19933792.140000004</v>
      </c>
      <c r="VF22" s="105">
        <v>58467266.329999998</v>
      </c>
      <c r="VG22" s="105">
        <v>6688476.6699999999</v>
      </c>
      <c r="VH22" s="105">
        <v>8334488.71</v>
      </c>
      <c r="VI22" s="105">
        <v>7310103.6900000004</v>
      </c>
      <c r="VJ22" s="105">
        <v>340490331.53999996</v>
      </c>
      <c r="VK22" s="105">
        <v>42043438.940000005</v>
      </c>
      <c r="VL22" s="105">
        <v>38795608.060000002</v>
      </c>
      <c r="VM22" s="105">
        <v>38221226.670000002</v>
      </c>
      <c r="VN22" s="105">
        <v>49267354.079999998</v>
      </c>
      <c r="VO22" s="105">
        <v>51404750.170000002</v>
      </c>
      <c r="VP22" s="105">
        <v>45852576.490000002</v>
      </c>
      <c r="VQ22" s="105">
        <v>32469975.390000001</v>
      </c>
      <c r="VR22" s="105">
        <v>29146821.09</v>
      </c>
      <c r="VS22" s="105">
        <v>92435319.200000003</v>
      </c>
      <c r="VT22" s="105">
        <v>30128115.16</v>
      </c>
      <c r="VU22" s="105">
        <v>59120252.07</v>
      </c>
      <c r="VV22" s="105">
        <v>28343300.32</v>
      </c>
      <c r="VW22" s="105">
        <v>21140123.449999999</v>
      </c>
      <c r="VX22" s="105">
        <v>26596819.609999999</v>
      </c>
      <c r="VY22" s="105">
        <v>902725770.63</v>
      </c>
      <c r="VZ22" s="105">
        <v>58438302.310000002</v>
      </c>
      <c r="WA22" s="105">
        <v>42232460.309999995</v>
      </c>
      <c r="WB22" s="105">
        <v>40029950.640000001</v>
      </c>
      <c r="WC22" s="105">
        <v>24240380</v>
      </c>
      <c r="WD22" s="105">
        <v>55456601.079999998</v>
      </c>
      <c r="WE22" s="105">
        <v>65576389.829999998</v>
      </c>
      <c r="WF22" s="105">
        <v>68204550</v>
      </c>
      <c r="WG22" s="105">
        <v>52984963.699999996</v>
      </c>
      <c r="WH22" s="105">
        <v>66752835.699999996</v>
      </c>
      <c r="WI22" s="105">
        <v>42048077.260000005</v>
      </c>
      <c r="WJ22" s="105">
        <v>75364434.280000001</v>
      </c>
      <c r="WK22" s="105">
        <v>50931453.600000001</v>
      </c>
      <c r="WL22" s="105">
        <v>78664411.519999996</v>
      </c>
      <c r="WM22" s="105">
        <v>74950443.400000006</v>
      </c>
      <c r="WN22" s="105">
        <v>42838569.219999999</v>
      </c>
      <c r="WO22" s="105">
        <v>52620618.25</v>
      </c>
      <c r="WP22" s="105">
        <v>66014972.880000003</v>
      </c>
      <c r="WQ22" s="105">
        <v>42139927.590000004</v>
      </c>
      <c r="WR22" s="105">
        <v>72344167.320000008</v>
      </c>
      <c r="WS22" s="105">
        <v>124984278.64</v>
      </c>
      <c r="WT22" s="105">
        <v>40462523.329999998</v>
      </c>
      <c r="WU22" s="105">
        <v>29983538.550000001</v>
      </c>
      <c r="WV22" s="105">
        <v>28336378.93</v>
      </c>
      <c r="WW22" s="105">
        <v>27084201.940000001</v>
      </c>
      <c r="WX22" s="105">
        <v>22207501.949999999</v>
      </c>
      <c r="WY22" s="105">
        <v>17798038.710000001</v>
      </c>
      <c r="WZ22" s="105">
        <v>22781405.16</v>
      </c>
      <c r="XA22" s="105">
        <v>66791114.159999996</v>
      </c>
      <c r="XB22" s="105">
        <v>2638379.5</v>
      </c>
      <c r="XC22" s="105">
        <v>2917098.38</v>
      </c>
      <c r="XD22" s="105">
        <v>5551726.1399999997</v>
      </c>
      <c r="XE22" s="105">
        <v>5412675.4800000004</v>
      </c>
      <c r="XF22" s="105">
        <v>449293451.12999994</v>
      </c>
      <c r="XG22" s="105">
        <v>39853846.060000002</v>
      </c>
      <c r="XH22" s="105">
        <v>40075201.700000003</v>
      </c>
      <c r="XI22" s="105">
        <v>160693127.54000002</v>
      </c>
      <c r="XJ22" s="105">
        <v>40040217.090000004</v>
      </c>
      <c r="XK22" s="105">
        <v>45975093.229999997</v>
      </c>
      <c r="XL22" s="105">
        <v>75787386.969999999</v>
      </c>
      <c r="XM22" s="105">
        <v>31704686.449999999</v>
      </c>
      <c r="XN22" s="105">
        <v>40997820.329999998</v>
      </c>
      <c r="XO22" s="105">
        <v>71379009.860000014</v>
      </c>
      <c r="XP22" s="105">
        <v>50998680.07</v>
      </c>
      <c r="XQ22" s="105">
        <v>26804961.289999999</v>
      </c>
      <c r="XR22" s="105">
        <v>26049952.59</v>
      </c>
      <c r="XS22" s="105">
        <v>26564086.68</v>
      </c>
      <c r="XT22" s="105">
        <v>22806014.300000001</v>
      </c>
      <c r="XU22" s="105">
        <v>27074833.549999997</v>
      </c>
      <c r="XV22" s="105">
        <v>16944930.969999999</v>
      </c>
      <c r="XW22" s="105">
        <v>20934572.68</v>
      </c>
      <c r="XX22" s="105">
        <v>19116165.050000001</v>
      </c>
      <c r="XY22" s="105">
        <v>20858272.910000004</v>
      </c>
      <c r="XZ22" s="105">
        <v>22333886.449999999</v>
      </c>
      <c r="YA22" s="105">
        <v>11817368.579999998</v>
      </c>
      <c r="YB22" s="105">
        <v>6167933.8900000006</v>
      </c>
      <c r="YC22" s="105">
        <v>517364453.06</v>
      </c>
      <c r="YD22" s="105">
        <v>33902369.670000002</v>
      </c>
      <c r="YE22" s="105">
        <v>59568285.739999995</v>
      </c>
      <c r="YF22" s="105">
        <v>38809271.629999995</v>
      </c>
      <c r="YG22" s="105">
        <v>104998185.85000001</v>
      </c>
      <c r="YH22" s="105">
        <v>39613141.910000004</v>
      </c>
      <c r="YI22" s="105">
        <v>58560063.599999994</v>
      </c>
      <c r="YJ22" s="105">
        <v>25179652.940000001</v>
      </c>
      <c r="YK22" s="105">
        <v>68704450.439999998</v>
      </c>
      <c r="YL22" s="105">
        <v>64032789.189999998</v>
      </c>
      <c r="YM22" s="105">
        <v>42933960.859999999</v>
      </c>
      <c r="YN22" s="105">
        <v>27854904.199999999</v>
      </c>
      <c r="YO22" s="105">
        <v>22889968.699999999</v>
      </c>
      <c r="YP22" s="105">
        <v>18320703.93</v>
      </c>
      <c r="YQ22" s="105">
        <v>9315696.1400000006</v>
      </c>
      <c r="YR22" s="105">
        <v>5656117.0800000001</v>
      </c>
      <c r="YS22" s="105">
        <v>6931866.6900000004</v>
      </c>
      <c r="YT22" s="105">
        <v>220518236.34</v>
      </c>
      <c r="YU22" s="105">
        <v>40525278.489999995</v>
      </c>
      <c r="YV22" s="105">
        <v>36966241.609999999</v>
      </c>
      <c r="YW22" s="105">
        <v>26775160.960000001</v>
      </c>
      <c r="YX22" s="105">
        <v>38998010</v>
      </c>
      <c r="YY22" s="105">
        <v>25355052.190000001</v>
      </c>
      <c r="YZ22" s="105">
        <v>29959397.68</v>
      </c>
      <c r="ZA22" s="105">
        <v>251175866.05999997</v>
      </c>
      <c r="ZB22" s="105">
        <v>31585498.709999997</v>
      </c>
      <c r="ZC22" s="105">
        <v>37892225.269999996</v>
      </c>
      <c r="ZD22" s="105">
        <v>53215756.450000003</v>
      </c>
      <c r="ZE22" s="105">
        <v>26983044.990000002</v>
      </c>
      <c r="ZF22" s="105">
        <v>32345299.75</v>
      </c>
      <c r="ZG22" s="105">
        <v>25742248.030000001</v>
      </c>
      <c r="ZH22" s="105">
        <v>21602353.390000001</v>
      </c>
      <c r="ZI22" s="105">
        <v>73717276.939999998</v>
      </c>
      <c r="ZJ22" s="105">
        <v>342673112.21000004</v>
      </c>
      <c r="ZK22" s="105">
        <v>27599476.129999999</v>
      </c>
      <c r="ZL22" s="105">
        <v>60388230.700000003</v>
      </c>
      <c r="ZM22" s="105">
        <v>101040225.31</v>
      </c>
      <c r="ZN22" s="105">
        <v>77697928.700000003</v>
      </c>
      <c r="ZO22" s="105">
        <v>31935272.859999996</v>
      </c>
      <c r="ZP22" s="105">
        <v>33766578.200000003</v>
      </c>
      <c r="ZQ22" s="105">
        <v>65989327.550000004</v>
      </c>
      <c r="ZR22" s="105">
        <v>67720412.599999994</v>
      </c>
      <c r="ZS22" s="105">
        <v>82024283.260000005</v>
      </c>
      <c r="ZT22" s="105">
        <v>22953076.239999998</v>
      </c>
      <c r="ZU22" s="105">
        <v>25530196.77</v>
      </c>
      <c r="ZV22" s="105">
        <v>22280811.879999999</v>
      </c>
      <c r="ZW22" s="105">
        <v>29374085</v>
      </c>
      <c r="ZX22" s="105">
        <v>28023930.359999999</v>
      </c>
      <c r="ZY22" s="105">
        <v>28374991.329999998</v>
      </c>
      <c r="ZZ22" s="105">
        <v>27604359.099999998</v>
      </c>
      <c r="AAA22" s="105">
        <v>18120324.600000001</v>
      </c>
      <c r="AAB22" s="105">
        <v>14693546.76</v>
      </c>
      <c r="AAC22" s="105">
        <v>4654451.96</v>
      </c>
      <c r="AAD22" s="105">
        <v>6838518.3899999997</v>
      </c>
      <c r="AAE22" s="105">
        <v>5355458.9399999995</v>
      </c>
      <c r="AAF22" s="105">
        <v>198667878.13999999</v>
      </c>
      <c r="AAG22" s="105">
        <v>29287685.960000001</v>
      </c>
      <c r="AAH22" s="105">
        <v>25593097.120000001</v>
      </c>
      <c r="AAI22" s="105">
        <v>29938367.25</v>
      </c>
      <c r="AAJ22" s="105">
        <v>31352176.59</v>
      </c>
      <c r="AAK22" s="105">
        <v>30575867.739999998</v>
      </c>
      <c r="AAL22" s="105">
        <v>25624229.039999999</v>
      </c>
      <c r="AAM22" s="105">
        <v>813790776.17000008</v>
      </c>
      <c r="AAN22" s="105">
        <v>35519428.369999997</v>
      </c>
      <c r="AAO22" s="105">
        <v>16115705.6</v>
      </c>
      <c r="AAP22" s="105">
        <v>56900627.319999993</v>
      </c>
      <c r="AAQ22" s="105">
        <v>42040870.579999998</v>
      </c>
      <c r="AAR22" s="105">
        <v>28251885.439999998</v>
      </c>
      <c r="AAS22" s="105">
        <v>26637980.5</v>
      </c>
      <c r="AAT22" s="105">
        <v>33226564.789999999</v>
      </c>
      <c r="AAU22" s="105">
        <v>49518427.479999997</v>
      </c>
      <c r="AAV22" s="105">
        <v>16362796.450000001</v>
      </c>
      <c r="AAW22" s="105">
        <v>39376016.219999999</v>
      </c>
      <c r="AAX22" s="105">
        <v>108090587.82000001</v>
      </c>
      <c r="AAY22" s="105">
        <v>53422285.979999997</v>
      </c>
      <c r="AAZ22" s="105">
        <v>21876399.34</v>
      </c>
      <c r="ABA22" s="105">
        <v>20781840.309999999</v>
      </c>
      <c r="ABB22" s="105">
        <v>30601115.370000001</v>
      </c>
      <c r="ABC22" s="105">
        <v>15429455.09</v>
      </c>
      <c r="ABD22" s="105">
        <v>20862126.969999999</v>
      </c>
      <c r="ABE22" s="105">
        <v>14689889.33</v>
      </c>
      <c r="ABF22" s="105">
        <v>114277495.38000001</v>
      </c>
      <c r="ABG22" s="105">
        <v>85770856.88000001</v>
      </c>
      <c r="ABH22" s="105">
        <v>8885741.1099999994</v>
      </c>
      <c r="ABI22" s="105">
        <v>9768523.2100000009</v>
      </c>
      <c r="ABJ22" s="105">
        <v>9822779.2699999996</v>
      </c>
      <c r="ABK22" s="105">
        <v>7186739.9400000004</v>
      </c>
      <c r="ABL22" s="105">
        <v>12597868.310000001</v>
      </c>
      <c r="ABM22" s="105">
        <v>209498802.26999998</v>
      </c>
      <c r="ABN22" s="105">
        <v>36139294.280000001</v>
      </c>
      <c r="ABO22" s="105">
        <v>20250945.050000001</v>
      </c>
      <c r="ABP22" s="105">
        <v>43389434.509999998</v>
      </c>
      <c r="ABQ22" s="105">
        <v>48687386.449999996</v>
      </c>
      <c r="ABR22" s="105">
        <v>29616566.079999998</v>
      </c>
      <c r="ABS22" s="105">
        <v>29238995.18</v>
      </c>
      <c r="ABT22" s="105">
        <v>44505589.289999999</v>
      </c>
      <c r="ABU22" s="105">
        <v>9869825.8100000005</v>
      </c>
      <c r="ABV22" s="105">
        <v>279738217.60999995</v>
      </c>
      <c r="ABW22" s="105">
        <v>29088066.559999999</v>
      </c>
      <c r="ABX22" s="105">
        <v>52705490.259999998</v>
      </c>
      <c r="ABY22" s="105">
        <v>39973091.969999999</v>
      </c>
      <c r="ABZ22" s="105">
        <v>20708898.780000001</v>
      </c>
      <c r="ACA22" s="105">
        <v>81100712.500000015</v>
      </c>
      <c r="ACB22" s="105">
        <v>19862529.419999998</v>
      </c>
      <c r="ACC22" s="105">
        <v>33544524.029999997</v>
      </c>
      <c r="ACD22" s="105">
        <v>22657345.91</v>
      </c>
      <c r="ACE22" s="105">
        <v>46662413.579999998</v>
      </c>
      <c r="ACF22" s="105">
        <v>22150285.16</v>
      </c>
      <c r="ACG22" s="105">
        <v>572489920.78000009</v>
      </c>
      <c r="ACH22" s="105">
        <v>39041246.68</v>
      </c>
      <c r="ACI22" s="105">
        <v>42953023.869999997</v>
      </c>
      <c r="ACJ22" s="105">
        <v>69500602.799999997</v>
      </c>
      <c r="ACK22" s="105">
        <v>29139097.739999998</v>
      </c>
      <c r="ACL22" s="105">
        <v>34652182.799999997</v>
      </c>
      <c r="ACM22" s="105">
        <v>44457538.68</v>
      </c>
      <c r="ACN22" s="105">
        <v>99448752.670000002</v>
      </c>
      <c r="ACO22" s="105">
        <v>135982379</v>
      </c>
      <c r="ACP22" s="105">
        <v>38195803.000000007</v>
      </c>
      <c r="ACQ22" s="105">
        <v>39696784.640000001</v>
      </c>
      <c r="ACR22" s="105">
        <v>52548345.279999994</v>
      </c>
      <c r="ACS22" s="105">
        <v>52422167</v>
      </c>
      <c r="ACT22" s="105">
        <v>84739424.679999992</v>
      </c>
      <c r="ACU22" s="105">
        <v>30910674.390000001</v>
      </c>
      <c r="ACV22" s="105">
        <v>45555673.939999998</v>
      </c>
      <c r="ACW22" s="105">
        <v>27472541</v>
      </c>
      <c r="ACX22" s="105">
        <v>17886944.84</v>
      </c>
      <c r="ACY22" s="105">
        <v>25061326.129999999</v>
      </c>
      <c r="ACZ22" s="105">
        <v>11614055.539999999</v>
      </c>
      <c r="ADA22" s="105">
        <v>5388310.2999999998</v>
      </c>
      <c r="ADB22" s="105">
        <v>6292332.6200000001</v>
      </c>
      <c r="ADC22" s="105">
        <v>11596050.52</v>
      </c>
      <c r="ADD22" s="105">
        <v>161218447.55000004</v>
      </c>
      <c r="ADE22" s="105">
        <v>139201563.62</v>
      </c>
      <c r="ADF22" s="105">
        <v>26142782.25</v>
      </c>
      <c r="ADG22" s="105">
        <v>28462677.41</v>
      </c>
      <c r="ADH22" s="105">
        <v>40112310.219999999</v>
      </c>
      <c r="ADI22" s="105">
        <v>18691389.620000001</v>
      </c>
      <c r="ADJ22" s="105">
        <v>38116475.170000002</v>
      </c>
      <c r="ADK22" s="105">
        <v>33131330</v>
      </c>
      <c r="ADL22" s="105">
        <v>38213593.219999999</v>
      </c>
      <c r="ADM22" s="105">
        <v>350533781.59000003</v>
      </c>
      <c r="ADN22" s="105">
        <v>59960784.859999999</v>
      </c>
      <c r="ADO22" s="105">
        <v>66347926.569999993</v>
      </c>
      <c r="ADP22" s="105">
        <v>189196294.25</v>
      </c>
      <c r="ADQ22" s="105">
        <v>22631591.609999999</v>
      </c>
      <c r="ADR22" s="105">
        <v>31077995.789999999</v>
      </c>
      <c r="ADS22" s="105">
        <v>50116005.859999999</v>
      </c>
      <c r="ADT22" s="105">
        <v>19409351.73</v>
      </c>
      <c r="ADU22" s="105">
        <v>608611162.25999987</v>
      </c>
      <c r="ADV22" s="105">
        <v>93632239.929999992</v>
      </c>
      <c r="ADW22" s="105">
        <v>72740958.299999997</v>
      </c>
      <c r="ADX22" s="105">
        <v>31105801.68</v>
      </c>
      <c r="ADY22" s="105">
        <v>17214621.369999997</v>
      </c>
      <c r="ADZ22" s="105">
        <v>44095670.25</v>
      </c>
      <c r="AEA22" s="105">
        <v>34089038.149999999</v>
      </c>
      <c r="AEB22" s="105">
        <v>28470966.760000002</v>
      </c>
      <c r="AEC22" s="105">
        <v>23978960</v>
      </c>
      <c r="AED22" s="105">
        <v>21979478.489999998</v>
      </c>
      <c r="AEE22" s="105">
        <v>27426222.140000001</v>
      </c>
      <c r="AEF22" s="105">
        <v>55154057.579999998</v>
      </c>
      <c r="AEG22" s="105">
        <v>29328828.260000002</v>
      </c>
      <c r="AEH22" s="105">
        <v>25317020</v>
      </c>
      <c r="AEI22" s="105">
        <v>40271353.649999999</v>
      </c>
      <c r="AEJ22" s="105">
        <v>55252479.159999996</v>
      </c>
      <c r="AEK22" s="105">
        <v>24285854.84</v>
      </c>
      <c r="AEL22" s="105">
        <v>48431327.530000001</v>
      </c>
      <c r="AEM22" s="105">
        <v>15119047.74</v>
      </c>
      <c r="AEN22" s="105">
        <v>48652497.640000001</v>
      </c>
      <c r="AEO22" s="105">
        <v>384678484.87000006</v>
      </c>
      <c r="AEP22" s="105">
        <v>56953298.369999997</v>
      </c>
      <c r="AEQ22" s="105">
        <v>58491689.890000001</v>
      </c>
      <c r="AER22" s="105">
        <v>41323592.25</v>
      </c>
      <c r="AES22" s="105">
        <v>34121636.199999996</v>
      </c>
      <c r="AET22" s="105">
        <v>69800626.769999996</v>
      </c>
      <c r="AEU22" s="105">
        <v>34301857.090000004</v>
      </c>
      <c r="AEV22" s="105">
        <v>49467001.330000006</v>
      </c>
      <c r="AEW22" s="105">
        <v>31883267.48</v>
      </c>
      <c r="AEX22" s="105">
        <v>8864673.0600000005</v>
      </c>
      <c r="AEY22" s="105">
        <v>305293587.00999993</v>
      </c>
      <c r="AEZ22" s="105">
        <v>190472133.99000001</v>
      </c>
      <c r="AFA22" s="105">
        <v>64376622.43</v>
      </c>
      <c r="AFB22" s="105">
        <v>61654088.560000002</v>
      </c>
      <c r="AFC22" s="105">
        <v>86514365.730000004</v>
      </c>
      <c r="AFD22" s="105">
        <v>79054399.049999997</v>
      </c>
      <c r="AFE22" s="105">
        <v>39959893.210000008</v>
      </c>
      <c r="AFF22" s="105">
        <v>61799149.289999999</v>
      </c>
      <c r="AFG22" s="105">
        <v>35673161.93</v>
      </c>
      <c r="AFH22" s="105">
        <v>53948220.419999994</v>
      </c>
      <c r="AFI22" s="105">
        <v>46097089.200000003</v>
      </c>
      <c r="AFJ22" s="105">
        <v>42755995.419999994</v>
      </c>
      <c r="AFK22" s="105">
        <v>59364489.730000004</v>
      </c>
      <c r="AFL22" s="105">
        <v>322386684.83999997</v>
      </c>
      <c r="AFM22" s="105">
        <v>95920528.989999995</v>
      </c>
      <c r="AFN22" s="105">
        <v>56122273.979999997</v>
      </c>
      <c r="AFO22" s="105">
        <v>52389127.359999999</v>
      </c>
      <c r="AFP22" s="105">
        <v>49124011.609999999</v>
      </c>
      <c r="AFQ22" s="105">
        <v>35570950.93</v>
      </c>
      <c r="AFR22" s="105">
        <v>33234242.429999996</v>
      </c>
      <c r="AFS22" s="105">
        <v>69025609.760000005</v>
      </c>
      <c r="AFT22" s="105">
        <v>61520243.940000005</v>
      </c>
      <c r="AFU22" s="105">
        <v>31243398.129999999</v>
      </c>
      <c r="AFV22" s="105">
        <v>65004372.660000004</v>
      </c>
      <c r="AFW22" s="105">
        <v>29627171.030000001</v>
      </c>
      <c r="AFX22" s="105">
        <v>319380511.98999995</v>
      </c>
      <c r="AFY22" s="105">
        <v>29384045.359999999</v>
      </c>
      <c r="AFZ22" s="105">
        <v>39190406.129999995</v>
      </c>
      <c r="AGA22" s="105">
        <v>34843489.140000001</v>
      </c>
      <c r="AGB22" s="105">
        <v>79423643.36999999</v>
      </c>
      <c r="AGC22" s="105">
        <v>32661244.950000003</v>
      </c>
      <c r="AGD22" s="105">
        <v>31153294.670000002</v>
      </c>
      <c r="AGE22" s="105">
        <v>33776964.109999999</v>
      </c>
      <c r="AGF22" s="105">
        <v>29037475.300000001</v>
      </c>
      <c r="AGG22" s="105">
        <v>41482266.060000002</v>
      </c>
      <c r="AGH22" s="105">
        <v>16058236.449999999</v>
      </c>
      <c r="AGI22" s="105">
        <v>501155374.55000001</v>
      </c>
      <c r="AGJ22" s="105">
        <v>128929667.93000001</v>
      </c>
      <c r="AGK22" s="105">
        <v>50678908.080000006</v>
      </c>
      <c r="AGL22" s="105">
        <v>30206548.48</v>
      </c>
      <c r="AGM22" s="105">
        <v>63745754.659999996</v>
      </c>
      <c r="AGN22" s="105">
        <v>64757454.020000003</v>
      </c>
      <c r="AGO22" s="105">
        <v>27414335.280000001</v>
      </c>
      <c r="AGP22" s="105">
        <v>20684064.250000004</v>
      </c>
      <c r="AGQ22" s="105">
        <v>616718435.21000004</v>
      </c>
      <c r="AGR22" s="105">
        <v>403861519.37000006</v>
      </c>
      <c r="AGS22" s="105">
        <v>49920456.93</v>
      </c>
      <c r="AGT22" s="105">
        <v>81820979.219999999</v>
      </c>
      <c r="AGU22" s="105">
        <v>91899877.570000008</v>
      </c>
      <c r="AGV22" s="105">
        <v>69666516.13000001</v>
      </c>
      <c r="AGW22" s="105">
        <v>58935961.400000006</v>
      </c>
      <c r="AGX22" s="105">
        <v>57738472.710000008</v>
      </c>
      <c r="AGY22" s="105">
        <v>19473656.310000002</v>
      </c>
      <c r="AGZ22" s="105">
        <v>49006066.989999995</v>
      </c>
      <c r="AHA22" s="105">
        <v>48146491.919999994</v>
      </c>
      <c r="AHB22" s="105">
        <v>33541680</v>
      </c>
      <c r="AHC22" s="105">
        <v>30005288.23</v>
      </c>
      <c r="AHD22" s="105">
        <v>25882011.539999999</v>
      </c>
      <c r="AHE22" s="105">
        <v>31825713.400000002</v>
      </c>
      <c r="AHF22" s="105">
        <v>46558981.039999992</v>
      </c>
      <c r="AHG22" s="105">
        <v>29792056.670000002</v>
      </c>
      <c r="AHH22" s="105">
        <v>196144908.33000004</v>
      </c>
      <c r="AHI22" s="105">
        <v>45801968.009999998</v>
      </c>
      <c r="AHJ22" s="105">
        <v>48953358.699999996</v>
      </c>
      <c r="AHK22" s="105">
        <v>39223829.629999995</v>
      </c>
      <c r="AHL22" s="105">
        <v>63883924.75</v>
      </c>
      <c r="AHM22" s="105">
        <v>39959847.699999996</v>
      </c>
      <c r="AHN22" s="105">
        <v>7367450.6400000006</v>
      </c>
    </row>
    <row r="23" spans="1:898" ht="21" x14ac:dyDescent="0.4">
      <c r="A23" s="121" t="s">
        <v>27</v>
      </c>
      <c r="B23" s="6" t="s">
        <v>28</v>
      </c>
      <c r="C23" s="105">
        <v>185082470</v>
      </c>
      <c r="D23" s="105">
        <v>15550299.020000001</v>
      </c>
      <c r="E23" s="105">
        <v>21037424.5</v>
      </c>
      <c r="F23" s="105">
        <v>10381606</v>
      </c>
      <c r="G23" s="105">
        <v>35886187</v>
      </c>
      <c r="H23" s="105">
        <v>16839228</v>
      </c>
      <c r="I23" s="105">
        <v>24120596.699999999</v>
      </c>
      <c r="J23" s="105">
        <v>16840415</v>
      </c>
      <c r="K23" s="105">
        <v>16880684</v>
      </c>
      <c r="L23" s="105">
        <v>14378442</v>
      </c>
      <c r="M23" s="105">
        <v>9732468</v>
      </c>
      <c r="N23" s="105">
        <v>8292131</v>
      </c>
      <c r="O23" s="105">
        <v>10939066.119999999</v>
      </c>
      <c r="P23" s="105">
        <v>10818168</v>
      </c>
      <c r="Q23" s="105">
        <v>9514065</v>
      </c>
      <c r="R23" s="105">
        <v>12876486.190000001</v>
      </c>
      <c r="S23" s="105">
        <v>10563733.85</v>
      </c>
      <c r="T23" s="105">
        <v>5609145.5</v>
      </c>
      <c r="U23" s="105">
        <v>123168212.8</v>
      </c>
      <c r="V23" s="105">
        <v>44612584.420000002</v>
      </c>
      <c r="W23" s="105">
        <v>9785259.6500000004</v>
      </c>
      <c r="X23" s="105">
        <v>18166854.849999998</v>
      </c>
      <c r="Y23" s="105">
        <v>12146216.619999999</v>
      </c>
      <c r="Z23" s="105">
        <v>11949692.289999999</v>
      </c>
      <c r="AA23" s="105">
        <v>8284954</v>
      </c>
      <c r="AB23" s="105">
        <v>48260397.730000004</v>
      </c>
      <c r="AC23" s="105">
        <v>20338737.899999999</v>
      </c>
      <c r="AD23" s="105">
        <v>9269579.620000001</v>
      </c>
      <c r="AE23" s="105">
        <v>23474740</v>
      </c>
      <c r="AF23" s="105">
        <v>9562012.6300000008</v>
      </c>
      <c r="AG23" s="105">
        <v>35865960</v>
      </c>
      <c r="AH23" s="105">
        <v>15516574.860000001</v>
      </c>
      <c r="AI23" s="105">
        <v>13223189.42</v>
      </c>
      <c r="AJ23" s="105">
        <v>9346784.5899999999</v>
      </c>
      <c r="AK23" s="105">
        <v>14600792.859999999</v>
      </c>
      <c r="AL23" s="105">
        <v>13277581</v>
      </c>
      <c r="AM23" s="105">
        <v>8759132.8199999984</v>
      </c>
      <c r="AN23" s="105">
        <v>10458974.960000001</v>
      </c>
      <c r="AO23" s="105">
        <v>7383838.71</v>
      </c>
      <c r="AP23" s="105">
        <v>7379117</v>
      </c>
      <c r="AQ23" s="105">
        <v>6293297.3599999994</v>
      </c>
      <c r="AR23" s="105">
        <v>7608171.3399999999</v>
      </c>
      <c r="AS23" s="105">
        <v>78363818.829999998</v>
      </c>
      <c r="AT23" s="105">
        <v>4818566</v>
      </c>
      <c r="AU23" s="105">
        <v>4577119.2</v>
      </c>
      <c r="AV23" s="105">
        <v>6067410.9799999995</v>
      </c>
      <c r="AW23" s="105">
        <v>8516295</v>
      </c>
      <c r="AX23" s="105">
        <v>11235572.6</v>
      </c>
      <c r="AY23" s="105">
        <v>6085985</v>
      </c>
      <c r="AZ23" s="105">
        <v>7122842.1899999995</v>
      </c>
      <c r="BA23" s="105">
        <v>5185532.6899999995</v>
      </c>
      <c r="BB23" s="105">
        <v>5076075</v>
      </c>
      <c r="BC23" s="105">
        <v>4526329</v>
      </c>
      <c r="BD23" s="105">
        <v>4382136</v>
      </c>
      <c r="BE23" s="105">
        <v>18033093.5</v>
      </c>
      <c r="BF23" s="105">
        <v>4967596</v>
      </c>
      <c r="BG23" s="105">
        <v>3098806</v>
      </c>
      <c r="BH23" s="105">
        <v>54386423</v>
      </c>
      <c r="BI23" s="105">
        <v>30464247.77</v>
      </c>
      <c r="BJ23" s="105">
        <v>9177822.1500000004</v>
      </c>
      <c r="BK23" s="105">
        <v>7507420.1100000003</v>
      </c>
      <c r="BL23" s="105">
        <v>11214345.73</v>
      </c>
      <c r="BM23" s="105">
        <v>8084294.6600000001</v>
      </c>
      <c r="BN23" s="105">
        <v>7867025.75</v>
      </c>
      <c r="BO23" s="105">
        <v>139700</v>
      </c>
      <c r="BP23" s="105">
        <v>584520</v>
      </c>
      <c r="BQ23" s="105">
        <v>71421760.099999994</v>
      </c>
      <c r="BR23" s="105">
        <v>9732882</v>
      </c>
      <c r="BS23" s="105">
        <v>12117373.5</v>
      </c>
      <c r="BT23" s="105">
        <v>10961514</v>
      </c>
      <c r="BU23" s="105">
        <v>9402095.3100000005</v>
      </c>
      <c r="BV23" s="105">
        <v>10130123.799999999</v>
      </c>
      <c r="BW23" s="105">
        <v>4689160</v>
      </c>
      <c r="BX23" s="105">
        <v>9493772</v>
      </c>
      <c r="BY23" s="105">
        <v>29862685.879999999</v>
      </c>
      <c r="BZ23" s="105">
        <v>8805473.75</v>
      </c>
      <c r="CA23" s="105">
        <v>10575149.4</v>
      </c>
      <c r="CB23" s="105">
        <v>22871447.350000001</v>
      </c>
      <c r="CC23" s="105">
        <v>9333451</v>
      </c>
      <c r="CD23" s="105">
        <v>10809680.07</v>
      </c>
      <c r="CE23" s="105">
        <v>7821953</v>
      </c>
      <c r="CF23" s="105">
        <v>122894055.61</v>
      </c>
      <c r="CG23" s="105">
        <v>9375704.8000000007</v>
      </c>
      <c r="CH23" s="105">
        <v>20829187.210000001</v>
      </c>
      <c r="CI23" s="105">
        <v>5952399.9000000004</v>
      </c>
      <c r="CJ23" s="105">
        <v>8863677.25</v>
      </c>
      <c r="CK23" s="105">
        <v>6630733.5700000003</v>
      </c>
      <c r="CL23" s="105">
        <v>9530789.1500000022</v>
      </c>
      <c r="CM23" s="105">
        <v>17108651.719999999</v>
      </c>
      <c r="CN23" s="105">
        <v>4162695</v>
      </c>
      <c r="CO23" s="105">
        <v>8243909.79</v>
      </c>
      <c r="CP23" s="105">
        <v>9356071.0199999996</v>
      </c>
      <c r="CQ23" s="105">
        <v>8066373.4199999999</v>
      </c>
      <c r="CR23" s="105">
        <v>6744837.5</v>
      </c>
      <c r="CS23" s="105">
        <v>77214265.209999993</v>
      </c>
      <c r="CT23" s="105">
        <v>7802357</v>
      </c>
      <c r="CU23" s="105">
        <v>5217314</v>
      </c>
      <c r="CV23" s="105">
        <v>23169911.800000001</v>
      </c>
      <c r="CW23" s="105">
        <v>6697904.2000000002</v>
      </c>
      <c r="CX23" s="105">
        <v>15292214</v>
      </c>
      <c r="CY23" s="105">
        <v>5346316</v>
      </c>
      <c r="CZ23" s="105">
        <v>3424487.1</v>
      </c>
      <c r="DA23" s="105">
        <v>38031121.140000001</v>
      </c>
      <c r="DB23" s="105">
        <v>80529819.5</v>
      </c>
      <c r="DC23" s="105">
        <v>10792391.18</v>
      </c>
      <c r="DD23" s="105">
        <v>12723721.050000001</v>
      </c>
      <c r="DE23" s="105">
        <v>22860931.449999999</v>
      </c>
      <c r="DF23" s="105">
        <v>23536194</v>
      </c>
      <c r="DG23" s="105">
        <v>23845127</v>
      </c>
      <c r="DH23" s="105">
        <v>25084550</v>
      </c>
      <c r="DI23" s="105">
        <v>9272791</v>
      </c>
      <c r="DJ23" s="105">
        <v>140882245</v>
      </c>
      <c r="DK23" s="105">
        <v>11294588.440000001</v>
      </c>
      <c r="DL23" s="105">
        <v>12042605.120000001</v>
      </c>
      <c r="DM23" s="105">
        <v>9917124.129999999</v>
      </c>
      <c r="DN23" s="105">
        <v>13102337.43</v>
      </c>
      <c r="DO23" s="105">
        <v>10178750.949999999</v>
      </c>
      <c r="DP23" s="105">
        <v>13190641.75</v>
      </c>
      <c r="DQ23" s="105">
        <v>10649134.560000001</v>
      </c>
      <c r="DR23" s="105">
        <v>22119356.879999999</v>
      </c>
      <c r="DS23" s="105">
        <v>94493124.599999979</v>
      </c>
      <c r="DT23" s="105">
        <v>16017223</v>
      </c>
      <c r="DU23" s="105">
        <v>35793690.460000001</v>
      </c>
      <c r="DV23" s="105">
        <v>52535129.119999997</v>
      </c>
      <c r="DW23" s="105">
        <v>16611737.41</v>
      </c>
      <c r="DX23" s="105">
        <v>34993755</v>
      </c>
      <c r="DY23" s="105">
        <v>21660392.399999999</v>
      </c>
      <c r="DZ23" s="105">
        <v>7570133.9900000002</v>
      </c>
      <c r="EA23" s="105">
        <v>11481659</v>
      </c>
      <c r="EB23" s="105">
        <v>10966615</v>
      </c>
      <c r="EC23" s="105">
        <v>23566223</v>
      </c>
      <c r="ED23" s="105">
        <v>34212834.219999999</v>
      </c>
      <c r="EE23" s="105">
        <v>36406528.219999999</v>
      </c>
      <c r="EF23" s="105">
        <v>8054884.1900000004</v>
      </c>
      <c r="EG23" s="105">
        <v>15071048.449999999</v>
      </c>
      <c r="EH23" s="105">
        <v>6371199.0099999998</v>
      </c>
      <c r="EI23" s="105">
        <v>13399853.859999999</v>
      </c>
      <c r="EJ23" s="105">
        <v>12749878.970000001</v>
      </c>
      <c r="EK23" s="105">
        <v>5101545</v>
      </c>
      <c r="EL23" s="105">
        <v>9697160</v>
      </c>
      <c r="EM23" s="105">
        <v>105294701.33000001</v>
      </c>
      <c r="EN23" s="105">
        <v>7389996.2999999998</v>
      </c>
      <c r="EO23" s="105">
        <v>8616150.25</v>
      </c>
      <c r="EP23" s="105">
        <v>8506575.4000000004</v>
      </c>
      <c r="EQ23" s="105">
        <v>6728213.1200000001</v>
      </c>
      <c r="ER23" s="105">
        <v>4958446.7300000004</v>
      </c>
      <c r="ES23" s="105">
        <v>14861525</v>
      </c>
      <c r="ET23" s="105">
        <v>7725742.5800000001</v>
      </c>
      <c r="EU23" s="105">
        <v>10996895</v>
      </c>
      <c r="EV23" s="105">
        <v>66697941.170000002</v>
      </c>
      <c r="EW23" s="105">
        <v>3955987.35</v>
      </c>
      <c r="EX23" s="105">
        <v>9515246.6099999994</v>
      </c>
      <c r="EY23" s="105">
        <v>11910292</v>
      </c>
      <c r="EZ23" s="105">
        <v>17830056.309999999</v>
      </c>
      <c r="FA23" s="105">
        <v>16378474.98</v>
      </c>
      <c r="FB23" s="105">
        <v>12497413</v>
      </c>
      <c r="FC23" s="105">
        <v>9665437.1300000008</v>
      </c>
      <c r="FD23" s="105">
        <v>8659643.7100000009</v>
      </c>
      <c r="FE23" s="105">
        <v>7307561.1199999992</v>
      </c>
      <c r="FF23" s="105">
        <v>10737612.859999999</v>
      </c>
      <c r="FG23" s="105">
        <v>5287299.0599999996</v>
      </c>
      <c r="FH23" s="105">
        <v>41995203</v>
      </c>
      <c r="FI23" s="105">
        <v>6318409.5600000005</v>
      </c>
      <c r="FJ23" s="105">
        <v>8784267.1000000015</v>
      </c>
      <c r="FK23" s="105">
        <v>5967096.5499999998</v>
      </c>
      <c r="FL23" s="105">
        <v>12187568.5</v>
      </c>
      <c r="FM23" s="105">
        <v>11526669</v>
      </c>
      <c r="FN23" s="105">
        <v>5837857.96</v>
      </c>
      <c r="FO23" s="105">
        <v>3019642.7</v>
      </c>
      <c r="FP23" s="105">
        <v>92708660</v>
      </c>
      <c r="FQ23" s="105">
        <v>9966107.5099999998</v>
      </c>
      <c r="FR23" s="105">
        <v>13706445</v>
      </c>
      <c r="FS23" s="105">
        <v>11573586.43</v>
      </c>
      <c r="FT23" s="105">
        <v>15626193.5</v>
      </c>
      <c r="FU23" s="105">
        <v>8349179</v>
      </c>
      <c r="FV23" s="105">
        <v>18703598</v>
      </c>
      <c r="FW23" s="105">
        <v>12558783</v>
      </c>
      <c r="FX23" s="105">
        <v>11514333.030000001</v>
      </c>
      <c r="FY23" s="105">
        <v>9228200.6699999999</v>
      </c>
      <c r="FZ23" s="105">
        <v>19585827</v>
      </c>
      <c r="GA23" s="105">
        <v>9423243.75</v>
      </c>
      <c r="GB23" s="105">
        <v>8413494.3900000006</v>
      </c>
      <c r="GC23" s="105">
        <v>4208754.5</v>
      </c>
      <c r="GD23" s="105">
        <v>58378654.969999999</v>
      </c>
      <c r="GE23" s="105">
        <v>6699683.1200000001</v>
      </c>
      <c r="GF23" s="105">
        <v>6792866.6899999995</v>
      </c>
      <c r="GG23" s="105">
        <v>14150378.949999999</v>
      </c>
      <c r="GH23" s="105">
        <v>11099336.720000001</v>
      </c>
      <c r="GI23" s="105">
        <v>9622158.5999999996</v>
      </c>
      <c r="GJ23" s="105">
        <v>8195521.2999999998</v>
      </c>
      <c r="GK23" s="105">
        <v>14753104.310000001</v>
      </c>
      <c r="GL23" s="105">
        <v>6790291.4199999999</v>
      </c>
      <c r="GM23" s="105">
        <v>3566351.14</v>
      </c>
      <c r="GN23" s="105">
        <v>3277363.8100000005</v>
      </c>
      <c r="GO23" s="105">
        <v>3578863</v>
      </c>
      <c r="GP23" s="105">
        <v>31361843.18</v>
      </c>
      <c r="GQ23" s="105">
        <v>15214230.83</v>
      </c>
      <c r="GR23" s="105">
        <v>9938961.7300000004</v>
      </c>
      <c r="GS23" s="105">
        <v>15445609.75</v>
      </c>
      <c r="GT23" s="105">
        <v>3847096.1</v>
      </c>
      <c r="GU23" s="105">
        <v>14327436.41</v>
      </c>
      <c r="GV23" s="105">
        <v>13962348.76</v>
      </c>
      <c r="GW23" s="105">
        <v>6546409.4100000001</v>
      </c>
      <c r="GX23" s="105">
        <v>23059965.449999999</v>
      </c>
      <c r="GY23" s="105">
        <v>3149480.9699999997</v>
      </c>
      <c r="GZ23" s="105">
        <v>9949006.3000000007</v>
      </c>
      <c r="HA23" s="105">
        <v>6025789.3600000003</v>
      </c>
      <c r="HB23" s="105">
        <v>89288163</v>
      </c>
      <c r="HC23" s="105">
        <v>12593704</v>
      </c>
      <c r="HD23" s="105">
        <v>17830995.149999999</v>
      </c>
      <c r="HE23" s="105">
        <v>16225844.620000001</v>
      </c>
      <c r="HF23" s="105">
        <v>13156787.83</v>
      </c>
      <c r="HG23" s="105">
        <v>18903382.280000001</v>
      </c>
      <c r="HH23" s="105">
        <v>1882016.8</v>
      </c>
      <c r="HI23" s="105">
        <v>74697191.289999992</v>
      </c>
      <c r="HJ23" s="105">
        <v>19972365.370000001</v>
      </c>
      <c r="HK23" s="105">
        <v>11329806.48</v>
      </c>
      <c r="HL23" s="105">
        <v>8648806.3200000003</v>
      </c>
      <c r="HM23" s="105">
        <v>8287161.9699999997</v>
      </c>
      <c r="HN23" s="105">
        <v>8255295.2000000002</v>
      </c>
      <c r="HO23" s="105">
        <v>10232608.34</v>
      </c>
      <c r="HP23" s="105">
        <v>5397090.5299999993</v>
      </c>
      <c r="HQ23" s="105">
        <v>84383689.319999993</v>
      </c>
      <c r="HR23" s="105">
        <v>29550708.210000001</v>
      </c>
      <c r="HS23" s="105">
        <v>7039029.9900000002</v>
      </c>
      <c r="HT23" s="105">
        <v>5782947.1500000004</v>
      </c>
      <c r="HU23" s="105">
        <v>5142055.2</v>
      </c>
      <c r="HV23" s="105">
        <v>2691586.44</v>
      </c>
      <c r="HW23" s="105">
        <v>11152554.890000001</v>
      </c>
      <c r="HX23" s="105">
        <v>6128413</v>
      </c>
      <c r="HY23" s="105">
        <v>5077451.12</v>
      </c>
      <c r="HZ23" s="105">
        <v>7184183</v>
      </c>
      <c r="IA23" s="105">
        <v>5811384.29</v>
      </c>
      <c r="IB23" s="105">
        <v>12380649.790000001</v>
      </c>
      <c r="IC23" s="105">
        <v>2835284</v>
      </c>
      <c r="ID23" s="105">
        <v>10380589.5</v>
      </c>
      <c r="IE23" s="105">
        <v>4036010.24</v>
      </c>
      <c r="IF23" s="105">
        <v>4899329</v>
      </c>
      <c r="IG23" s="105">
        <v>84487419</v>
      </c>
      <c r="IH23" s="105">
        <v>23191747.350000001</v>
      </c>
      <c r="II23" s="105">
        <v>12351097</v>
      </c>
      <c r="IJ23" s="105">
        <v>13312808.840000002</v>
      </c>
      <c r="IK23" s="105">
        <v>29604645.940000001</v>
      </c>
      <c r="IL23" s="105">
        <v>9429224.6799999997</v>
      </c>
      <c r="IM23" s="105">
        <v>8246062</v>
      </c>
      <c r="IN23" s="105">
        <v>7005361</v>
      </c>
      <c r="IO23" s="105">
        <v>7151879.5600000005</v>
      </c>
      <c r="IP23" s="105">
        <v>8830870</v>
      </c>
      <c r="IQ23" s="105">
        <v>7615549</v>
      </c>
      <c r="IR23" s="105">
        <v>95470129.829999998</v>
      </c>
      <c r="IS23" s="105">
        <v>36378670.769999996</v>
      </c>
      <c r="IT23" s="105">
        <v>13045816.669999998</v>
      </c>
      <c r="IU23" s="105">
        <v>9598696</v>
      </c>
      <c r="IV23" s="105">
        <v>7939877.3300000001</v>
      </c>
      <c r="IW23" s="105">
        <v>3569070</v>
      </c>
      <c r="IX23" s="105">
        <v>9536585.3200000003</v>
      </c>
      <c r="IY23" s="105">
        <v>4782455.95</v>
      </c>
      <c r="IZ23" s="105">
        <v>5308407</v>
      </c>
      <c r="JA23" s="105">
        <v>13604826.939999999</v>
      </c>
      <c r="JB23" s="105">
        <v>14816934</v>
      </c>
      <c r="JC23" s="105">
        <v>9499725</v>
      </c>
      <c r="JD23" s="105">
        <v>29537072</v>
      </c>
      <c r="JE23" s="105">
        <v>18858945.68</v>
      </c>
      <c r="JF23" s="105">
        <v>3424775.59</v>
      </c>
      <c r="JG23" s="105">
        <v>3774702.7399999998</v>
      </c>
      <c r="JH23" s="105">
        <v>4379177.33</v>
      </c>
      <c r="JI23" s="105">
        <v>2485398.34</v>
      </c>
      <c r="JJ23" s="105">
        <v>45442305.460000001</v>
      </c>
      <c r="JK23" s="105">
        <v>6153430</v>
      </c>
      <c r="JL23" s="105">
        <v>8538460</v>
      </c>
      <c r="JM23" s="105">
        <v>10978925.76</v>
      </c>
      <c r="JN23" s="105">
        <v>6430054.7000000002</v>
      </c>
      <c r="JO23" s="105">
        <v>16357846.890000001</v>
      </c>
      <c r="JP23" s="105">
        <v>4106213</v>
      </c>
      <c r="JQ23" s="105">
        <v>77745669.5</v>
      </c>
      <c r="JR23" s="105">
        <v>40662382.399999999</v>
      </c>
      <c r="JS23" s="105">
        <v>7571191</v>
      </c>
      <c r="JT23" s="105">
        <v>4923232.8</v>
      </c>
      <c r="JU23" s="105">
        <v>11344425.199999999</v>
      </c>
      <c r="JV23" s="105">
        <v>3190121</v>
      </c>
      <c r="JW23" s="105">
        <v>25075119</v>
      </c>
      <c r="JX23" s="105">
        <v>15501257</v>
      </c>
      <c r="JY23" s="105">
        <v>9221899</v>
      </c>
      <c r="JZ23" s="105">
        <v>9502157.3100000005</v>
      </c>
      <c r="KA23" s="105">
        <v>7037112.6799999997</v>
      </c>
      <c r="KB23" s="105">
        <v>7156870</v>
      </c>
      <c r="KC23" s="105">
        <v>9426684.4499999993</v>
      </c>
      <c r="KD23" s="105">
        <v>2200390.96</v>
      </c>
      <c r="KE23" s="105">
        <v>5472554.8599999994</v>
      </c>
      <c r="KF23" s="105">
        <v>129520183.28</v>
      </c>
      <c r="KG23" s="105">
        <v>0</v>
      </c>
      <c r="KH23" s="105">
        <v>6425226.6899999995</v>
      </c>
      <c r="KI23" s="105">
        <v>13939686.27</v>
      </c>
      <c r="KJ23" s="105">
        <v>16773490.039999999</v>
      </c>
      <c r="KK23" s="105">
        <v>6574854.3700000001</v>
      </c>
      <c r="KL23" s="105">
        <v>40082054.140000001</v>
      </c>
      <c r="KM23" s="105">
        <v>10432448.449999999</v>
      </c>
      <c r="KN23" s="105">
        <v>7426618.6200000001</v>
      </c>
      <c r="KO23" s="105">
        <v>43331370.310000002</v>
      </c>
      <c r="KP23" s="105">
        <v>12872461.140000001</v>
      </c>
      <c r="KQ23" s="105">
        <v>15183230.890000001</v>
      </c>
      <c r="KR23" s="105">
        <v>29508269</v>
      </c>
      <c r="KS23" s="105">
        <v>7834673</v>
      </c>
      <c r="KT23" s="105">
        <v>20746758</v>
      </c>
      <c r="KU23" s="105">
        <v>86810792.210000008</v>
      </c>
      <c r="KV23" s="105">
        <v>12768004</v>
      </c>
      <c r="KW23" s="105">
        <v>56785598.839999996</v>
      </c>
      <c r="KX23" s="105">
        <v>7929401</v>
      </c>
      <c r="KY23" s="105">
        <v>4386809</v>
      </c>
      <c r="KZ23" s="105">
        <v>19797816</v>
      </c>
      <c r="LA23" s="105">
        <v>13342962.359999999</v>
      </c>
      <c r="LB23" s="105">
        <v>8689363</v>
      </c>
      <c r="LC23" s="105">
        <v>7737382</v>
      </c>
      <c r="LD23" s="105">
        <v>7273606.0700000003</v>
      </c>
      <c r="LE23" s="105">
        <v>119579499.13</v>
      </c>
      <c r="LF23" s="105">
        <v>27442411</v>
      </c>
      <c r="LG23" s="105">
        <v>28023831.649999999</v>
      </c>
      <c r="LH23" s="105">
        <v>32809799.23</v>
      </c>
      <c r="LI23" s="105">
        <v>13806127.4</v>
      </c>
      <c r="LJ23" s="105">
        <v>7032661.6600000001</v>
      </c>
      <c r="LK23" s="105">
        <v>5532644.9900000002</v>
      </c>
      <c r="LL23" s="105">
        <v>10757099</v>
      </c>
      <c r="LM23" s="105">
        <v>6233692</v>
      </c>
      <c r="LN23" s="105">
        <v>11809248</v>
      </c>
      <c r="LO23" s="105">
        <v>5248537.5</v>
      </c>
      <c r="LP23" s="105">
        <v>43521436.100000001</v>
      </c>
      <c r="LQ23" s="105">
        <v>7976267.7999999998</v>
      </c>
      <c r="LR23" s="105">
        <v>4987950.82</v>
      </c>
      <c r="LS23" s="105">
        <v>160525627.78999999</v>
      </c>
      <c r="LT23" s="105">
        <v>67451458.5</v>
      </c>
      <c r="LU23" s="105">
        <v>115336501</v>
      </c>
      <c r="LV23" s="105">
        <v>45444378.339999996</v>
      </c>
      <c r="LW23" s="105">
        <v>19887089.719999999</v>
      </c>
      <c r="LX23" s="105">
        <v>17844493</v>
      </c>
      <c r="LY23" s="105">
        <v>12161810</v>
      </c>
      <c r="LZ23" s="105">
        <v>12605246.399999999</v>
      </c>
      <c r="MA23" s="105">
        <v>7685030</v>
      </c>
      <c r="MB23" s="105">
        <v>11167115</v>
      </c>
      <c r="MC23" s="105">
        <v>32092060.449999999</v>
      </c>
      <c r="MD23" s="105">
        <v>9789466</v>
      </c>
      <c r="ME23" s="105">
        <v>148415311</v>
      </c>
      <c r="MF23" s="105">
        <v>10079232.129999999</v>
      </c>
      <c r="MG23" s="105">
        <v>6505399.6099999994</v>
      </c>
      <c r="MH23" s="105">
        <v>7294898.3700000001</v>
      </c>
      <c r="MI23" s="105">
        <v>5755348.0800000001</v>
      </c>
      <c r="MJ23" s="105">
        <v>10719729.74</v>
      </c>
      <c r="MK23" s="105">
        <v>9468213.0700000003</v>
      </c>
      <c r="ML23" s="105">
        <v>8717003.8599999994</v>
      </c>
      <c r="MM23" s="105">
        <v>12302000.210000001</v>
      </c>
      <c r="MN23" s="105">
        <v>7424948.8399999999</v>
      </c>
      <c r="MO23" s="105">
        <v>8131317.8600000003</v>
      </c>
      <c r="MP23" s="105">
        <v>6641476</v>
      </c>
      <c r="MQ23" s="105">
        <v>82289142.340000004</v>
      </c>
      <c r="MR23" s="105">
        <v>11247075.91</v>
      </c>
      <c r="MS23" s="105">
        <v>7994078.4900000002</v>
      </c>
      <c r="MT23" s="105">
        <v>22360656.5</v>
      </c>
      <c r="MU23" s="105">
        <v>14083933.370000001</v>
      </c>
      <c r="MV23" s="105">
        <v>6332464</v>
      </c>
      <c r="MW23" s="105">
        <v>22956039.939900003</v>
      </c>
      <c r="MX23" s="105">
        <v>17575111.5</v>
      </c>
      <c r="MY23" s="105">
        <v>9264389</v>
      </c>
      <c r="MZ23" s="105">
        <v>3873962.38</v>
      </c>
      <c r="NA23" s="105">
        <v>3426978.67</v>
      </c>
      <c r="NB23" s="105">
        <v>202929437.65999997</v>
      </c>
      <c r="NC23" s="105">
        <v>28184070.830000002</v>
      </c>
      <c r="ND23" s="105">
        <v>6616492</v>
      </c>
      <c r="NE23" s="105">
        <v>79173683.629999995</v>
      </c>
      <c r="NF23" s="105">
        <v>6824874.0800000001</v>
      </c>
      <c r="NG23" s="105">
        <v>24879617.539999999</v>
      </c>
      <c r="NH23" s="105">
        <v>39600240.5</v>
      </c>
      <c r="NI23" s="105">
        <v>32435256.070000004</v>
      </c>
      <c r="NJ23" s="105">
        <v>2421199</v>
      </c>
      <c r="NK23" s="105">
        <v>7553105.6100000003</v>
      </c>
      <c r="NL23" s="105">
        <v>8640963.3699999992</v>
      </c>
      <c r="NM23" s="105">
        <v>7751190.25</v>
      </c>
      <c r="NN23" s="105">
        <v>49313651.590000004</v>
      </c>
      <c r="NO23" s="105">
        <v>11317201</v>
      </c>
      <c r="NP23" s="105">
        <v>9380906.620000001</v>
      </c>
      <c r="NQ23" s="105">
        <v>7086125.8700000001</v>
      </c>
      <c r="NR23" s="105">
        <v>9872006.6300000008</v>
      </c>
      <c r="NS23" s="105">
        <v>3279944.72</v>
      </c>
      <c r="NT23" s="105">
        <v>6659232.1600000001</v>
      </c>
      <c r="NU23" s="105">
        <v>73691357.150000006</v>
      </c>
      <c r="NV23" s="105">
        <v>43432080.199999996</v>
      </c>
      <c r="NW23" s="105">
        <v>7157571</v>
      </c>
      <c r="NX23" s="105">
        <v>4280680.5</v>
      </c>
      <c r="NY23" s="105">
        <v>6845647.5299999993</v>
      </c>
      <c r="NZ23" s="105">
        <v>10474914.120000001</v>
      </c>
      <c r="OA23" s="105">
        <v>4966460.45</v>
      </c>
      <c r="OB23" s="105">
        <v>92487233.329999998</v>
      </c>
      <c r="OC23" s="105">
        <v>31813591.489999998</v>
      </c>
      <c r="OD23" s="105">
        <v>12258686.58</v>
      </c>
      <c r="OE23" s="105">
        <v>37801966</v>
      </c>
      <c r="OF23" s="105">
        <v>10883073.68</v>
      </c>
      <c r="OG23" s="105">
        <v>11424187</v>
      </c>
      <c r="OH23" s="105">
        <v>17496436.059999999</v>
      </c>
      <c r="OI23" s="105">
        <v>8273846.1800000006</v>
      </c>
      <c r="OJ23" s="105">
        <v>7743126</v>
      </c>
      <c r="OK23" s="105">
        <v>118649736.44</v>
      </c>
      <c r="OL23" s="105">
        <v>30757653.699999999</v>
      </c>
      <c r="OM23" s="105">
        <v>35867505.130000003</v>
      </c>
      <c r="ON23" s="105">
        <v>20125495.600000001</v>
      </c>
      <c r="OO23" s="105">
        <v>10933804.049999999</v>
      </c>
      <c r="OP23" s="105">
        <v>6168136.2799999993</v>
      </c>
      <c r="OQ23" s="105">
        <v>75430162</v>
      </c>
      <c r="OR23" s="105">
        <v>7208205.9700000007</v>
      </c>
      <c r="OS23" s="105">
        <v>9344261.1500000004</v>
      </c>
      <c r="OT23" s="105">
        <v>16128705.759999998</v>
      </c>
      <c r="OU23" s="105">
        <v>16866436.16</v>
      </c>
      <c r="OV23" s="105">
        <v>25669607</v>
      </c>
      <c r="OW23" s="105">
        <v>9672935.0899999999</v>
      </c>
      <c r="OX23" s="105">
        <v>5438742</v>
      </c>
      <c r="OY23" s="105">
        <v>5469260</v>
      </c>
      <c r="OZ23" s="105">
        <v>91346910.25</v>
      </c>
      <c r="PA23" s="105">
        <v>9539907.8599999994</v>
      </c>
      <c r="PB23" s="105">
        <v>23609455.509999998</v>
      </c>
      <c r="PC23" s="105">
        <v>3919838.79</v>
      </c>
      <c r="PD23" s="105">
        <v>14636926.859999999</v>
      </c>
      <c r="PE23" s="105">
        <v>27084954.000000004</v>
      </c>
      <c r="PF23" s="105">
        <v>10535676.030000001</v>
      </c>
      <c r="PG23" s="105">
        <v>5730104.2000000002</v>
      </c>
      <c r="PH23" s="105">
        <v>14258581</v>
      </c>
      <c r="PI23" s="105">
        <v>9624027</v>
      </c>
      <c r="PJ23" s="105">
        <v>12620719</v>
      </c>
      <c r="PK23" s="105">
        <v>17578805.699999999</v>
      </c>
      <c r="PL23" s="105">
        <v>7251000</v>
      </c>
      <c r="PM23" s="105">
        <v>37586412.120000005</v>
      </c>
      <c r="PN23" s="105">
        <v>6286833.9900000002</v>
      </c>
      <c r="PO23" s="105">
        <v>4478968.5</v>
      </c>
      <c r="PP23" s="105">
        <v>4289676.3499999996</v>
      </c>
      <c r="PQ23" s="105">
        <v>7409952</v>
      </c>
      <c r="PR23" s="105">
        <v>183692554</v>
      </c>
      <c r="PS23" s="105">
        <v>8216204.4299999997</v>
      </c>
      <c r="PT23" s="105">
        <v>6981632</v>
      </c>
      <c r="PU23" s="105">
        <v>15850209.550000001</v>
      </c>
      <c r="PV23" s="105">
        <v>50588636.060000002</v>
      </c>
      <c r="PW23" s="105">
        <v>18698418.490000002</v>
      </c>
      <c r="PX23" s="105">
        <v>26217599</v>
      </c>
      <c r="PY23" s="105">
        <v>10559967.5</v>
      </c>
      <c r="PZ23" s="105">
        <v>18633315.259999998</v>
      </c>
      <c r="QA23" s="105">
        <v>6669201</v>
      </c>
      <c r="QB23" s="105">
        <v>18085929.219999999</v>
      </c>
      <c r="QC23" s="105">
        <v>9362222.5</v>
      </c>
      <c r="QD23" s="105">
        <v>9157757.7400000002</v>
      </c>
      <c r="QE23" s="105">
        <v>14761664</v>
      </c>
      <c r="QF23" s="105">
        <v>12531873.5</v>
      </c>
      <c r="QG23" s="105">
        <v>10831148.99</v>
      </c>
      <c r="QH23" s="105">
        <v>10340474</v>
      </c>
      <c r="QI23" s="105">
        <v>9754571.9100000001</v>
      </c>
      <c r="QJ23" s="105">
        <v>8097837.8499999996</v>
      </c>
      <c r="QK23" s="105">
        <v>23358830.850000001</v>
      </c>
      <c r="QL23" s="105">
        <v>24238524.229999997</v>
      </c>
      <c r="QM23" s="105">
        <v>7535996.54</v>
      </c>
      <c r="QN23" s="105">
        <v>2998320</v>
      </c>
      <c r="QO23" s="105">
        <v>3030776.05</v>
      </c>
      <c r="QP23" s="105">
        <v>2191985</v>
      </c>
      <c r="QQ23" s="105">
        <v>2255193.88</v>
      </c>
      <c r="QR23" s="105">
        <v>93498877.109999999</v>
      </c>
      <c r="QS23" s="105">
        <v>8920456</v>
      </c>
      <c r="QT23" s="105">
        <v>18665764.48</v>
      </c>
      <c r="QU23" s="105">
        <v>12006040</v>
      </c>
      <c r="QV23" s="105">
        <v>11215855.34</v>
      </c>
      <c r="QW23" s="105">
        <v>26922939</v>
      </c>
      <c r="QX23" s="105">
        <v>11696496.58</v>
      </c>
      <c r="QY23" s="105">
        <v>18987783.969999999</v>
      </c>
      <c r="QZ23" s="105">
        <v>21434518</v>
      </c>
      <c r="RA23" s="105">
        <v>7522526.5</v>
      </c>
      <c r="RB23" s="105">
        <v>8392868</v>
      </c>
      <c r="RC23" s="105">
        <v>5577590</v>
      </c>
      <c r="RD23" s="105">
        <v>4580487</v>
      </c>
      <c r="RE23" s="105">
        <v>154682971.74000001</v>
      </c>
      <c r="RF23" s="105">
        <v>20351684.569999997</v>
      </c>
      <c r="RG23" s="105">
        <v>8575669</v>
      </c>
      <c r="RH23" s="105">
        <v>14154613.24</v>
      </c>
      <c r="RI23" s="105">
        <v>10826359</v>
      </c>
      <c r="RJ23" s="105">
        <v>14279195.92</v>
      </c>
      <c r="RK23" s="105">
        <v>20268355</v>
      </c>
      <c r="RL23" s="105">
        <v>9062747.1600000001</v>
      </c>
      <c r="RM23" s="105">
        <v>11935058.77</v>
      </c>
      <c r="RN23" s="105">
        <v>17873503.5</v>
      </c>
      <c r="RO23" s="105">
        <v>23386851.920000002</v>
      </c>
      <c r="RP23" s="105">
        <v>5293891</v>
      </c>
      <c r="RQ23" s="105">
        <v>4802357.18</v>
      </c>
      <c r="RR23" s="105">
        <v>10621273</v>
      </c>
      <c r="RS23" s="105">
        <v>4863744.07</v>
      </c>
      <c r="RT23" s="105">
        <v>5253944.5</v>
      </c>
      <c r="RU23" s="105">
        <v>5078141</v>
      </c>
      <c r="RV23" s="105">
        <v>5044809.8599999994</v>
      </c>
      <c r="RW23" s="105">
        <v>4692061</v>
      </c>
      <c r="RX23" s="105">
        <v>5415383.75</v>
      </c>
      <c r="RY23" s="105">
        <v>63761096.450000003</v>
      </c>
      <c r="RZ23" s="105">
        <v>10485902</v>
      </c>
      <c r="SA23" s="105">
        <v>7646861.4699999997</v>
      </c>
      <c r="SB23" s="105">
        <v>6436887.4100000001</v>
      </c>
      <c r="SC23" s="105">
        <v>7351720</v>
      </c>
      <c r="SD23" s="105">
        <v>10784021.890000001</v>
      </c>
      <c r="SE23" s="105">
        <v>7538938.0500000007</v>
      </c>
      <c r="SF23" s="105">
        <v>15191665.42</v>
      </c>
      <c r="SG23" s="105">
        <v>8063782</v>
      </c>
      <c r="SH23" s="105">
        <v>9947080.6899999995</v>
      </c>
      <c r="SI23" s="105">
        <v>23076992</v>
      </c>
      <c r="SJ23" s="105">
        <v>4428320.3</v>
      </c>
      <c r="SK23" s="105">
        <v>44330635.290000007</v>
      </c>
      <c r="SL23" s="105">
        <v>11133923</v>
      </c>
      <c r="SM23" s="105">
        <v>13323619.299999999</v>
      </c>
      <c r="SN23" s="105">
        <v>17475355.5</v>
      </c>
      <c r="SO23" s="105">
        <v>9426940.5199999996</v>
      </c>
      <c r="SP23" s="105">
        <v>11300256</v>
      </c>
      <c r="SQ23" s="105">
        <v>8632393.8300000001</v>
      </c>
      <c r="SR23" s="105">
        <v>5774010</v>
      </c>
      <c r="SS23" s="105">
        <v>77504413.519999996</v>
      </c>
      <c r="ST23" s="105">
        <v>6094277</v>
      </c>
      <c r="SU23" s="105">
        <v>11273481.01</v>
      </c>
      <c r="SV23" s="105">
        <v>9659310.1999999993</v>
      </c>
      <c r="SW23" s="105">
        <v>5585729</v>
      </c>
      <c r="SX23" s="105">
        <v>5303043.1899999995</v>
      </c>
      <c r="SY23" s="105">
        <v>8262953</v>
      </c>
      <c r="SZ23" s="105">
        <v>19651301.990000002</v>
      </c>
      <c r="TA23" s="105">
        <v>5010353</v>
      </c>
      <c r="TB23" s="105">
        <v>6857607.25</v>
      </c>
      <c r="TC23" s="105">
        <v>7323380.3300000001</v>
      </c>
      <c r="TD23" s="105">
        <v>16466874</v>
      </c>
      <c r="TE23" s="105">
        <v>7965919.5</v>
      </c>
      <c r="TF23" s="105">
        <v>6158091.5</v>
      </c>
      <c r="TG23" s="105">
        <v>152110036.12</v>
      </c>
      <c r="TH23" s="105">
        <v>10355345.5</v>
      </c>
      <c r="TI23" s="105">
        <v>8067070.3200000003</v>
      </c>
      <c r="TJ23" s="105">
        <v>19478160</v>
      </c>
      <c r="TK23" s="105">
        <v>16703434.379999999</v>
      </c>
      <c r="TL23" s="105">
        <v>11640325</v>
      </c>
      <c r="TM23" s="105">
        <v>5970483.4199999999</v>
      </c>
      <c r="TN23" s="105">
        <v>47440208.399999999</v>
      </c>
      <c r="TO23" s="105">
        <v>11703467</v>
      </c>
      <c r="TP23" s="105">
        <v>22003831.43</v>
      </c>
      <c r="TQ23" s="105">
        <v>17266347</v>
      </c>
      <c r="TR23" s="105">
        <v>13380078</v>
      </c>
      <c r="TS23" s="105">
        <v>6302901.75</v>
      </c>
      <c r="TT23" s="105">
        <v>13574230.810000001</v>
      </c>
      <c r="TU23" s="105">
        <v>10697096</v>
      </c>
      <c r="TV23" s="105">
        <v>10088018</v>
      </c>
      <c r="TW23" s="105">
        <v>50517614</v>
      </c>
      <c r="TX23" s="105">
        <v>10823298.969999999</v>
      </c>
      <c r="TY23" s="105">
        <v>50869160.609999999</v>
      </c>
      <c r="TZ23" s="105">
        <v>15751350</v>
      </c>
      <c r="UA23" s="105">
        <v>5182386</v>
      </c>
      <c r="UB23" s="105">
        <v>10319662.5</v>
      </c>
      <c r="UC23" s="105">
        <v>59190043.559999995</v>
      </c>
      <c r="UD23" s="105">
        <v>5997124.3200000003</v>
      </c>
      <c r="UE23" s="105">
        <v>6217308</v>
      </c>
      <c r="UF23" s="105">
        <v>7851051.25</v>
      </c>
      <c r="UG23" s="105">
        <v>6041150.5999999996</v>
      </c>
      <c r="UH23" s="105">
        <v>50499154.659999996</v>
      </c>
      <c r="UI23" s="105">
        <v>13462124.220000001</v>
      </c>
      <c r="UJ23" s="105">
        <v>10210547.16</v>
      </c>
      <c r="UK23" s="105">
        <v>18512453.25</v>
      </c>
      <c r="UL23" s="105">
        <v>8828060.4900000002</v>
      </c>
      <c r="UM23" s="105">
        <v>10444490.27</v>
      </c>
      <c r="UN23" s="105">
        <v>194570990.88</v>
      </c>
      <c r="UO23" s="105">
        <v>9796745.5199999996</v>
      </c>
      <c r="UP23" s="105">
        <v>9045810.9700000007</v>
      </c>
      <c r="UQ23" s="105">
        <v>32136167.289999999</v>
      </c>
      <c r="UR23" s="105">
        <v>5696044</v>
      </c>
      <c r="US23" s="105">
        <v>8687658</v>
      </c>
      <c r="UT23" s="105">
        <v>24154566.07</v>
      </c>
      <c r="UU23" s="105">
        <v>6100076</v>
      </c>
      <c r="UV23" s="105">
        <v>8055033.6100000013</v>
      </c>
      <c r="UW23" s="105">
        <v>9104218.6500000004</v>
      </c>
      <c r="UX23" s="105">
        <v>10444241.32</v>
      </c>
      <c r="UY23" s="105">
        <v>21313779.32</v>
      </c>
      <c r="UZ23" s="105">
        <v>12562165.289999999</v>
      </c>
      <c r="VA23" s="105">
        <v>23097772.960000001</v>
      </c>
      <c r="VB23" s="105">
        <v>6080561.6500000004</v>
      </c>
      <c r="VC23" s="105">
        <v>5505788</v>
      </c>
      <c r="VD23" s="105">
        <v>7935930.3000000007</v>
      </c>
      <c r="VE23" s="105">
        <v>6994019</v>
      </c>
      <c r="VF23" s="105">
        <v>29295807.309999999</v>
      </c>
      <c r="VG23" s="105">
        <v>4674344.41</v>
      </c>
      <c r="VH23" s="105">
        <v>4532232.09</v>
      </c>
      <c r="VI23" s="105">
        <v>5387132.1200000001</v>
      </c>
      <c r="VJ23" s="105">
        <v>92221062.870000005</v>
      </c>
      <c r="VK23" s="105">
        <v>8504513</v>
      </c>
      <c r="VL23" s="105">
        <v>9883472.620000001</v>
      </c>
      <c r="VM23" s="105">
        <v>15702277</v>
      </c>
      <c r="VN23" s="105">
        <v>24021241.57</v>
      </c>
      <c r="VO23" s="105">
        <v>14494719.5</v>
      </c>
      <c r="VP23" s="105">
        <v>15492417.5</v>
      </c>
      <c r="VQ23" s="105">
        <v>8083128.71</v>
      </c>
      <c r="VR23" s="105">
        <v>12120655</v>
      </c>
      <c r="VS23" s="105">
        <v>40962547.75</v>
      </c>
      <c r="VT23" s="105">
        <v>9916829</v>
      </c>
      <c r="VU23" s="105">
        <v>14588046.4</v>
      </c>
      <c r="VV23" s="105">
        <v>11243811</v>
      </c>
      <c r="VW23" s="105">
        <v>9295529</v>
      </c>
      <c r="VX23" s="105">
        <v>6947094.2299999995</v>
      </c>
      <c r="VY23" s="105">
        <v>260690583.17000002</v>
      </c>
      <c r="VZ23" s="105">
        <v>22863739</v>
      </c>
      <c r="WA23" s="105">
        <v>17667983</v>
      </c>
      <c r="WB23" s="105">
        <v>10320420.5</v>
      </c>
      <c r="WC23" s="105">
        <v>12241751</v>
      </c>
      <c r="WD23" s="105">
        <v>15962255</v>
      </c>
      <c r="WE23" s="105">
        <v>20097239</v>
      </c>
      <c r="WF23" s="105">
        <v>24872671</v>
      </c>
      <c r="WG23" s="105">
        <v>16321355.25</v>
      </c>
      <c r="WH23" s="105">
        <v>20472879</v>
      </c>
      <c r="WI23" s="105">
        <v>13136293</v>
      </c>
      <c r="WJ23" s="105">
        <v>28158725.640000004</v>
      </c>
      <c r="WK23" s="105">
        <v>18575695</v>
      </c>
      <c r="WL23" s="105">
        <v>20373874.699999999</v>
      </c>
      <c r="WM23" s="105">
        <v>37556971</v>
      </c>
      <c r="WN23" s="105">
        <v>14617546</v>
      </c>
      <c r="WO23" s="105">
        <v>15759157</v>
      </c>
      <c r="WP23" s="105">
        <v>19157162</v>
      </c>
      <c r="WQ23" s="105">
        <v>8472934.7199999988</v>
      </c>
      <c r="WR23" s="105">
        <v>30004212</v>
      </c>
      <c r="WS23" s="105">
        <v>74661062.670000002</v>
      </c>
      <c r="WT23" s="105">
        <v>15122554</v>
      </c>
      <c r="WU23" s="105">
        <v>13025087</v>
      </c>
      <c r="WV23" s="105">
        <v>9215964</v>
      </c>
      <c r="WW23" s="105">
        <v>12873792.5</v>
      </c>
      <c r="WX23" s="105">
        <v>10805228.5</v>
      </c>
      <c r="WY23" s="105">
        <v>12002361</v>
      </c>
      <c r="WZ23" s="105">
        <v>11915644</v>
      </c>
      <c r="XA23" s="105">
        <v>38302900.890000001</v>
      </c>
      <c r="XB23" s="105">
        <v>9642257.129999999</v>
      </c>
      <c r="XC23" s="105">
        <v>5929081</v>
      </c>
      <c r="XD23" s="105">
        <v>5397250.9000000004</v>
      </c>
      <c r="XE23" s="105">
        <v>4325232.62</v>
      </c>
      <c r="XF23" s="105">
        <v>149052858.47999999</v>
      </c>
      <c r="XG23" s="105">
        <v>18817462.240000002</v>
      </c>
      <c r="XH23" s="105">
        <v>21300330.100000001</v>
      </c>
      <c r="XI23" s="105">
        <v>45922351.329999998</v>
      </c>
      <c r="XJ23" s="105">
        <v>14895905.040000001</v>
      </c>
      <c r="XK23" s="105">
        <v>22132964.25</v>
      </c>
      <c r="XL23" s="105">
        <v>20084030.5</v>
      </c>
      <c r="XM23" s="105">
        <v>16915691.039999999</v>
      </c>
      <c r="XN23" s="105">
        <v>14993326.5</v>
      </c>
      <c r="XO23" s="105">
        <v>30931526.050000001</v>
      </c>
      <c r="XP23" s="105">
        <v>24213614.879999999</v>
      </c>
      <c r="XQ23" s="105">
        <v>11852449.98</v>
      </c>
      <c r="XR23" s="105">
        <v>8269974.1999999993</v>
      </c>
      <c r="XS23" s="105">
        <v>10717495</v>
      </c>
      <c r="XT23" s="105">
        <v>11916198</v>
      </c>
      <c r="XU23" s="105">
        <v>10782357.58</v>
      </c>
      <c r="XV23" s="105">
        <v>7639990.3300000001</v>
      </c>
      <c r="XW23" s="105">
        <v>8885062.9399999995</v>
      </c>
      <c r="XX23" s="105">
        <v>11205984.799999999</v>
      </c>
      <c r="XY23" s="105">
        <v>11401184</v>
      </c>
      <c r="XZ23" s="105">
        <v>9660547</v>
      </c>
      <c r="YA23" s="105">
        <v>9370577</v>
      </c>
      <c r="YB23" s="105">
        <v>6923433.71</v>
      </c>
      <c r="YC23" s="105">
        <v>170498439.75</v>
      </c>
      <c r="YD23" s="105">
        <v>14324300</v>
      </c>
      <c r="YE23" s="105">
        <v>20052523.84</v>
      </c>
      <c r="YF23" s="105">
        <v>9560937.6500000004</v>
      </c>
      <c r="YG23" s="105">
        <v>49724994.990000002</v>
      </c>
      <c r="YH23" s="105">
        <v>13602604.260000002</v>
      </c>
      <c r="YI23" s="105">
        <v>20539139</v>
      </c>
      <c r="YJ23" s="105">
        <v>10494047.1</v>
      </c>
      <c r="YK23" s="105">
        <v>35402224</v>
      </c>
      <c r="YL23" s="105">
        <v>28260991</v>
      </c>
      <c r="YM23" s="105">
        <v>19816247</v>
      </c>
      <c r="YN23" s="105">
        <v>11662180.17</v>
      </c>
      <c r="YO23" s="105">
        <v>8075696</v>
      </c>
      <c r="YP23" s="105">
        <v>10596824.26</v>
      </c>
      <c r="YQ23" s="105">
        <v>6105596</v>
      </c>
      <c r="YR23" s="105">
        <v>7334306.0300000003</v>
      </c>
      <c r="YS23" s="105">
        <v>6215057</v>
      </c>
      <c r="YT23" s="105">
        <v>55331590.359999999</v>
      </c>
      <c r="YU23" s="105">
        <v>4975188</v>
      </c>
      <c r="YV23" s="105">
        <v>5627730</v>
      </c>
      <c r="YW23" s="105">
        <v>6823952.6400000006</v>
      </c>
      <c r="YX23" s="105">
        <v>5348517</v>
      </c>
      <c r="YY23" s="105">
        <v>4204067.6500000004</v>
      </c>
      <c r="YZ23" s="105">
        <v>4484362</v>
      </c>
      <c r="ZA23" s="105">
        <v>51406170.68</v>
      </c>
      <c r="ZB23" s="105">
        <v>5444361.5</v>
      </c>
      <c r="ZC23" s="105">
        <v>10506007.5</v>
      </c>
      <c r="ZD23" s="105">
        <v>9044876.1500000004</v>
      </c>
      <c r="ZE23" s="105">
        <v>6648551</v>
      </c>
      <c r="ZF23" s="105">
        <v>8190578.5499999989</v>
      </c>
      <c r="ZG23" s="105">
        <v>5255067.16</v>
      </c>
      <c r="ZH23" s="105">
        <v>4970258.8</v>
      </c>
      <c r="ZI23" s="105">
        <v>23911611</v>
      </c>
      <c r="ZJ23" s="105">
        <v>117805260.13</v>
      </c>
      <c r="ZK23" s="105">
        <v>6498689</v>
      </c>
      <c r="ZL23" s="105">
        <v>12741946.5</v>
      </c>
      <c r="ZM23" s="105">
        <v>30771395</v>
      </c>
      <c r="ZN23" s="105">
        <v>22121438</v>
      </c>
      <c r="ZO23" s="105">
        <v>7987730</v>
      </c>
      <c r="ZP23" s="105">
        <v>8862880</v>
      </c>
      <c r="ZQ23" s="105">
        <v>17801221.890000001</v>
      </c>
      <c r="ZR23" s="105">
        <v>14187817</v>
      </c>
      <c r="ZS23" s="105">
        <v>19077274.850000001</v>
      </c>
      <c r="ZT23" s="105">
        <v>4749184.26</v>
      </c>
      <c r="ZU23" s="105">
        <v>6628232</v>
      </c>
      <c r="ZV23" s="105">
        <v>5733132</v>
      </c>
      <c r="ZW23" s="105">
        <v>9972852</v>
      </c>
      <c r="ZX23" s="105">
        <v>7077911.75</v>
      </c>
      <c r="ZY23" s="105">
        <v>8616152</v>
      </c>
      <c r="ZZ23" s="105">
        <v>5045990.2</v>
      </c>
      <c r="AAA23" s="105">
        <v>5992381.4500000002</v>
      </c>
      <c r="AAB23" s="105">
        <v>6438744</v>
      </c>
      <c r="AAC23" s="105">
        <v>7115726.5399999991</v>
      </c>
      <c r="AAD23" s="105">
        <v>6781863</v>
      </c>
      <c r="AAE23" s="105">
        <v>5124490</v>
      </c>
      <c r="AAF23" s="105">
        <v>50645928.980000004</v>
      </c>
      <c r="AAG23" s="105">
        <v>5928215</v>
      </c>
      <c r="AAH23" s="105">
        <v>8603406.8800000008</v>
      </c>
      <c r="AAI23" s="105">
        <v>7372224</v>
      </c>
      <c r="AAJ23" s="105">
        <v>6198830</v>
      </c>
      <c r="AAK23" s="105">
        <v>10399839.5</v>
      </c>
      <c r="AAL23" s="105">
        <v>6089107</v>
      </c>
      <c r="AAM23" s="105">
        <v>227834071.13999999</v>
      </c>
      <c r="AAN23" s="105">
        <v>14827205</v>
      </c>
      <c r="AAO23" s="105">
        <v>9501958</v>
      </c>
      <c r="AAP23" s="105">
        <v>17320888</v>
      </c>
      <c r="AAQ23" s="105">
        <v>15927568.879999999</v>
      </c>
      <c r="AAR23" s="105">
        <v>9507087.3300000001</v>
      </c>
      <c r="AAS23" s="105">
        <v>16177566</v>
      </c>
      <c r="AAT23" s="105">
        <v>14751629.109999999</v>
      </c>
      <c r="AAU23" s="105">
        <v>30716606</v>
      </c>
      <c r="AAV23" s="105">
        <v>11222752</v>
      </c>
      <c r="AAW23" s="105">
        <v>13827280.140000001</v>
      </c>
      <c r="AAX23" s="105">
        <v>58472002</v>
      </c>
      <c r="AAY23" s="105">
        <v>28276289</v>
      </c>
      <c r="AAZ23" s="105">
        <v>7027613</v>
      </c>
      <c r="ABA23" s="105">
        <v>9762023</v>
      </c>
      <c r="ABB23" s="105">
        <v>9496287</v>
      </c>
      <c r="ABC23" s="105">
        <v>8462943</v>
      </c>
      <c r="ABD23" s="105">
        <v>11589242</v>
      </c>
      <c r="ABE23" s="105">
        <v>8912156</v>
      </c>
      <c r="ABF23" s="105">
        <v>61717506</v>
      </c>
      <c r="ABG23" s="105">
        <v>35981677.900000006</v>
      </c>
      <c r="ABH23" s="105">
        <v>7452296</v>
      </c>
      <c r="ABI23" s="105">
        <v>7098592</v>
      </c>
      <c r="ABJ23" s="105">
        <v>5881831</v>
      </c>
      <c r="ABK23" s="105">
        <v>5004639</v>
      </c>
      <c r="ABL23" s="105">
        <v>4537243</v>
      </c>
      <c r="ABM23" s="105">
        <v>78073557</v>
      </c>
      <c r="ABN23" s="105">
        <v>11403559.640000001</v>
      </c>
      <c r="ABO23" s="105">
        <v>6769732.9199999999</v>
      </c>
      <c r="ABP23" s="105">
        <v>14495658.140000001</v>
      </c>
      <c r="ABQ23" s="105">
        <v>14491555.600000001</v>
      </c>
      <c r="ABR23" s="105">
        <v>10036595</v>
      </c>
      <c r="ABS23" s="105">
        <v>9534660</v>
      </c>
      <c r="ABT23" s="105">
        <v>8347270</v>
      </c>
      <c r="ABU23" s="105">
        <v>1248943</v>
      </c>
      <c r="ABV23" s="105">
        <v>81081369.219999999</v>
      </c>
      <c r="ABW23" s="105">
        <v>4596481.82</v>
      </c>
      <c r="ABX23" s="105">
        <v>9783687</v>
      </c>
      <c r="ABY23" s="105">
        <v>5236299.8100000005</v>
      </c>
      <c r="ABZ23" s="105">
        <v>5910874.4800000004</v>
      </c>
      <c r="ACA23" s="105">
        <v>19975301</v>
      </c>
      <c r="ACB23" s="105">
        <v>4710567</v>
      </c>
      <c r="ACC23" s="105">
        <v>8684360.0099999998</v>
      </c>
      <c r="ACD23" s="105">
        <v>6234439.8700000001</v>
      </c>
      <c r="ACE23" s="105">
        <v>10711384.49</v>
      </c>
      <c r="ACF23" s="105">
        <v>5844982</v>
      </c>
      <c r="ACG23" s="105">
        <v>108672365.79000001</v>
      </c>
      <c r="ACH23" s="105">
        <v>4335970</v>
      </c>
      <c r="ACI23" s="105">
        <v>6227215.5099999998</v>
      </c>
      <c r="ACJ23" s="105">
        <v>13576975</v>
      </c>
      <c r="ACK23" s="105">
        <v>7439235</v>
      </c>
      <c r="ACL23" s="105">
        <v>10633649</v>
      </c>
      <c r="ACM23" s="105">
        <v>17481852</v>
      </c>
      <c r="ACN23" s="105">
        <v>41285666.350000001</v>
      </c>
      <c r="ACO23" s="105">
        <v>41146446.990000002</v>
      </c>
      <c r="ACP23" s="105">
        <v>7902689.29</v>
      </c>
      <c r="ACQ23" s="105">
        <v>12044657</v>
      </c>
      <c r="ACR23" s="105">
        <v>13765483.100000001</v>
      </c>
      <c r="ACS23" s="105">
        <v>10304348.5</v>
      </c>
      <c r="ACT23" s="105">
        <v>21816944.52</v>
      </c>
      <c r="ACU23" s="105">
        <v>8209712</v>
      </c>
      <c r="ACV23" s="105">
        <v>11790637</v>
      </c>
      <c r="ACW23" s="105">
        <v>7911740</v>
      </c>
      <c r="ACX23" s="105">
        <v>8939745.3699999992</v>
      </c>
      <c r="ACY23" s="105">
        <v>3487507</v>
      </c>
      <c r="ACZ23" s="105">
        <v>1645293</v>
      </c>
      <c r="ADA23" s="105">
        <v>5253406</v>
      </c>
      <c r="ADB23" s="105">
        <v>5053684.57</v>
      </c>
      <c r="ADC23" s="105">
        <v>5536739.4399999995</v>
      </c>
      <c r="ADD23" s="105">
        <v>31763232.439999998</v>
      </c>
      <c r="ADE23" s="105">
        <v>22246203.670000002</v>
      </c>
      <c r="ADF23" s="105">
        <v>2811056.61</v>
      </c>
      <c r="ADG23" s="105">
        <v>3846952.8</v>
      </c>
      <c r="ADH23" s="105">
        <v>6360483.2899999991</v>
      </c>
      <c r="ADI23" s="105">
        <v>2996746.68</v>
      </c>
      <c r="ADJ23" s="105">
        <v>4031296.11</v>
      </c>
      <c r="ADK23" s="105">
        <v>3785355.35</v>
      </c>
      <c r="ADL23" s="105">
        <v>6170761.2400000002</v>
      </c>
      <c r="ADM23" s="105">
        <v>197042100.84</v>
      </c>
      <c r="ADN23" s="105">
        <v>20994618.420000002</v>
      </c>
      <c r="ADO23" s="105">
        <v>18324630.669999998</v>
      </c>
      <c r="ADP23" s="105">
        <v>43293041.030000001</v>
      </c>
      <c r="ADQ23" s="105">
        <v>3369903.66</v>
      </c>
      <c r="ADR23" s="105">
        <v>5137090.04</v>
      </c>
      <c r="ADS23" s="105">
        <v>7862587.1500000004</v>
      </c>
      <c r="ADT23" s="105">
        <v>5498796</v>
      </c>
      <c r="ADU23" s="105">
        <v>143150112.24000001</v>
      </c>
      <c r="ADV23" s="105">
        <v>44934800.699999996</v>
      </c>
      <c r="ADW23" s="105">
        <v>37073586.939999998</v>
      </c>
      <c r="ADX23" s="105">
        <v>10029823.120000001</v>
      </c>
      <c r="ADY23" s="105">
        <v>9424417.9399999995</v>
      </c>
      <c r="ADZ23" s="105">
        <v>12844963.43</v>
      </c>
      <c r="AEA23" s="105">
        <v>15909782.66</v>
      </c>
      <c r="AEB23" s="105">
        <v>15386780.050000001</v>
      </c>
      <c r="AEC23" s="105">
        <v>13653021.57</v>
      </c>
      <c r="AED23" s="105">
        <v>12306834.890000001</v>
      </c>
      <c r="AEE23" s="105">
        <v>13088151.860000001</v>
      </c>
      <c r="AEF23" s="105">
        <v>16279358.189999998</v>
      </c>
      <c r="AEG23" s="105">
        <v>8791974</v>
      </c>
      <c r="AEH23" s="105">
        <v>18567877.5</v>
      </c>
      <c r="AEI23" s="105">
        <v>17283059.099999998</v>
      </c>
      <c r="AEJ23" s="105">
        <v>12409957.800000001</v>
      </c>
      <c r="AEK23" s="105">
        <v>12594697.25</v>
      </c>
      <c r="AEL23" s="105">
        <v>24034490.150000002</v>
      </c>
      <c r="AEM23" s="105">
        <v>11447945</v>
      </c>
      <c r="AEN23" s="105">
        <v>14861589.310000001</v>
      </c>
      <c r="AEO23" s="105">
        <v>128375320.2</v>
      </c>
      <c r="AEP23" s="105">
        <v>19549768</v>
      </c>
      <c r="AEQ23" s="105">
        <v>13260718.810000001</v>
      </c>
      <c r="AER23" s="105">
        <v>13189564</v>
      </c>
      <c r="AES23" s="105">
        <v>11965127</v>
      </c>
      <c r="AET23" s="105">
        <v>27966020.120000005</v>
      </c>
      <c r="AEU23" s="105">
        <v>9732428</v>
      </c>
      <c r="AEV23" s="105">
        <v>9975438</v>
      </c>
      <c r="AEW23" s="105">
        <v>8037508</v>
      </c>
      <c r="AEX23" s="105">
        <v>7747111</v>
      </c>
      <c r="AEY23" s="105">
        <v>47884388</v>
      </c>
      <c r="AEZ23" s="105">
        <v>30417394.239999998</v>
      </c>
      <c r="AFA23" s="105">
        <v>11218101.130000001</v>
      </c>
      <c r="AFB23" s="105">
        <v>10149678.509999998</v>
      </c>
      <c r="AFC23" s="105">
        <v>15452350</v>
      </c>
      <c r="AFD23" s="105">
        <v>10599643.33</v>
      </c>
      <c r="AFE23" s="105">
        <v>10628804</v>
      </c>
      <c r="AFF23" s="105">
        <v>8622242</v>
      </c>
      <c r="AFG23" s="105">
        <v>7239828</v>
      </c>
      <c r="AFH23" s="105">
        <v>7324533.0599999996</v>
      </c>
      <c r="AFI23" s="105">
        <v>12822278.49</v>
      </c>
      <c r="AFJ23" s="105">
        <v>6779182.1100000003</v>
      </c>
      <c r="AFK23" s="105">
        <v>7958955.2599999998</v>
      </c>
      <c r="AFL23" s="105">
        <v>47484794.649999999</v>
      </c>
      <c r="AFM23" s="105">
        <v>13184319.77</v>
      </c>
      <c r="AFN23" s="105">
        <v>8480764.0999999996</v>
      </c>
      <c r="AFO23" s="105">
        <v>9949068.8499999996</v>
      </c>
      <c r="AFP23" s="105">
        <v>11628272.65</v>
      </c>
      <c r="AFQ23" s="105">
        <v>10035974.02</v>
      </c>
      <c r="AFR23" s="105">
        <v>5874745.6299999999</v>
      </c>
      <c r="AFS23" s="105">
        <v>11823101</v>
      </c>
      <c r="AFT23" s="105">
        <v>13448569.23</v>
      </c>
      <c r="AFU23" s="105">
        <v>7561235.1099999994</v>
      </c>
      <c r="AFV23" s="105">
        <v>15487923.210000001</v>
      </c>
      <c r="AFW23" s="105">
        <v>8558888</v>
      </c>
      <c r="AFX23" s="105">
        <v>87360789.239999995</v>
      </c>
      <c r="AFY23" s="105">
        <v>8379549.6400000006</v>
      </c>
      <c r="AFZ23" s="105">
        <v>9005232.5700000003</v>
      </c>
      <c r="AGA23" s="105">
        <v>8687439.3499999996</v>
      </c>
      <c r="AGB23" s="105">
        <v>16255020.52</v>
      </c>
      <c r="AGC23" s="105">
        <v>10573179.5</v>
      </c>
      <c r="AGD23" s="105">
        <v>4916912</v>
      </c>
      <c r="AGE23" s="105">
        <v>8240372.2999999998</v>
      </c>
      <c r="AGF23" s="105">
        <v>6843353.5999999996</v>
      </c>
      <c r="AGG23" s="105">
        <v>8363976.9199999999</v>
      </c>
      <c r="AGH23" s="105">
        <v>6826840.6699999999</v>
      </c>
      <c r="AGI23" s="105">
        <v>75700653.099999994</v>
      </c>
      <c r="AGJ23" s="105">
        <v>17459637.710000001</v>
      </c>
      <c r="AGK23" s="105">
        <v>14873872.530000001</v>
      </c>
      <c r="AGL23" s="105">
        <v>11713133.350000001</v>
      </c>
      <c r="AGM23" s="105">
        <v>21838629.780000001</v>
      </c>
      <c r="AGN23" s="105">
        <v>14510348.640000001</v>
      </c>
      <c r="AGO23" s="105">
        <v>7436181.8700000001</v>
      </c>
      <c r="AGP23" s="105">
        <v>12380715.68</v>
      </c>
      <c r="AGQ23" s="105">
        <v>175149563.99000001</v>
      </c>
      <c r="AGR23" s="105">
        <v>93199330.480000004</v>
      </c>
      <c r="AGS23" s="105">
        <v>8637272</v>
      </c>
      <c r="AGT23" s="105">
        <v>15996944.09</v>
      </c>
      <c r="AGU23" s="105">
        <v>23919978.02</v>
      </c>
      <c r="AGV23" s="105">
        <v>18247518</v>
      </c>
      <c r="AGW23" s="105">
        <v>12604880.970000001</v>
      </c>
      <c r="AGX23" s="105">
        <v>15206729</v>
      </c>
      <c r="AGY23" s="105">
        <v>7320248</v>
      </c>
      <c r="AGZ23" s="105">
        <v>10875173.530000001</v>
      </c>
      <c r="AHA23" s="105">
        <v>11044512.5</v>
      </c>
      <c r="AHB23" s="105">
        <v>7488640.9399999995</v>
      </c>
      <c r="AHC23" s="105">
        <v>8364534.7999999998</v>
      </c>
      <c r="AHD23" s="105">
        <v>8320746.5</v>
      </c>
      <c r="AHE23" s="105">
        <v>7439409</v>
      </c>
      <c r="AHF23" s="105">
        <v>6609353.2199999997</v>
      </c>
      <c r="AHG23" s="105">
        <v>7347934.4000000004</v>
      </c>
      <c r="AHH23" s="105">
        <v>41615060.32</v>
      </c>
      <c r="AHI23" s="105">
        <v>5303909.4700000007</v>
      </c>
      <c r="AHJ23" s="105">
        <v>6501481.1799999997</v>
      </c>
      <c r="AHK23" s="105">
        <v>8745692.2699999996</v>
      </c>
      <c r="AHL23" s="105">
        <v>14514419.189999999</v>
      </c>
      <c r="AHM23" s="105">
        <v>4283425.6099999994</v>
      </c>
      <c r="AHN23" s="105">
        <v>6846436.2999999998</v>
      </c>
    </row>
    <row r="24" spans="1:898" ht="21" x14ac:dyDescent="0.4">
      <c r="A24" s="121" t="s">
        <v>29</v>
      </c>
      <c r="B24" s="6" t="s">
        <v>30</v>
      </c>
      <c r="C24" s="105">
        <v>421612309.75999999</v>
      </c>
      <c r="D24" s="105">
        <v>24060572.719999999</v>
      </c>
      <c r="E24" s="105">
        <v>48314193.090000004</v>
      </c>
      <c r="F24" s="105">
        <v>13102083</v>
      </c>
      <c r="G24" s="105">
        <v>50198219.549999997</v>
      </c>
      <c r="H24" s="105">
        <v>24281329.25</v>
      </c>
      <c r="I24" s="105">
        <v>38612458.299999997</v>
      </c>
      <c r="J24" s="105">
        <v>19800012.75</v>
      </c>
      <c r="K24" s="105">
        <v>27133268.740000002</v>
      </c>
      <c r="L24" s="105">
        <v>17648795</v>
      </c>
      <c r="M24" s="105">
        <v>21374670.119999997</v>
      </c>
      <c r="N24" s="105">
        <v>13278344</v>
      </c>
      <c r="O24" s="105">
        <v>16151256.5</v>
      </c>
      <c r="P24" s="105">
        <v>14443138.26</v>
      </c>
      <c r="Q24" s="105">
        <v>13727942</v>
      </c>
      <c r="R24" s="105">
        <v>33334385.25</v>
      </c>
      <c r="S24" s="105">
        <v>15989665</v>
      </c>
      <c r="T24" s="105">
        <v>7397790.5</v>
      </c>
      <c r="U24" s="105">
        <v>292914647.25</v>
      </c>
      <c r="V24" s="105">
        <v>92952795.459999993</v>
      </c>
      <c r="W24" s="105">
        <v>21263018.670000002</v>
      </c>
      <c r="X24" s="105">
        <v>33287559.700000003</v>
      </c>
      <c r="Y24" s="105">
        <v>18482860</v>
      </c>
      <c r="Z24" s="105">
        <v>24609040</v>
      </c>
      <c r="AA24" s="105">
        <v>12692133.77</v>
      </c>
      <c r="AB24" s="105">
        <v>84707233.569999993</v>
      </c>
      <c r="AC24" s="105">
        <v>31488596.18</v>
      </c>
      <c r="AD24" s="105">
        <v>14829348</v>
      </c>
      <c r="AE24" s="105">
        <v>55153798</v>
      </c>
      <c r="AF24" s="105">
        <v>16548229.5</v>
      </c>
      <c r="AG24" s="105">
        <v>54428714.25</v>
      </c>
      <c r="AH24" s="105">
        <v>29150922.449999999</v>
      </c>
      <c r="AI24" s="105">
        <v>20933392</v>
      </c>
      <c r="AJ24" s="105">
        <v>15278216.539999999</v>
      </c>
      <c r="AK24" s="105">
        <v>30394346.359999999</v>
      </c>
      <c r="AL24" s="105">
        <v>25424265</v>
      </c>
      <c r="AM24" s="105">
        <v>16398153.41</v>
      </c>
      <c r="AN24" s="105">
        <v>17400223.280000001</v>
      </c>
      <c r="AO24" s="105">
        <v>13908533.75</v>
      </c>
      <c r="AP24" s="105">
        <v>12438544.5</v>
      </c>
      <c r="AQ24" s="105">
        <v>11689735.390000001</v>
      </c>
      <c r="AR24" s="105">
        <v>8521521</v>
      </c>
      <c r="AS24" s="105">
        <v>147905672.60999998</v>
      </c>
      <c r="AT24" s="105">
        <v>9448278</v>
      </c>
      <c r="AU24" s="105">
        <v>9034960</v>
      </c>
      <c r="AV24" s="105">
        <v>11565984.4</v>
      </c>
      <c r="AW24" s="105">
        <v>20722338</v>
      </c>
      <c r="AX24" s="105">
        <v>23784276</v>
      </c>
      <c r="AY24" s="105">
        <v>11059642.5</v>
      </c>
      <c r="AZ24" s="105">
        <v>12065154.5</v>
      </c>
      <c r="BA24" s="105">
        <v>9825673.75</v>
      </c>
      <c r="BB24" s="105">
        <v>10653330</v>
      </c>
      <c r="BC24" s="105">
        <v>11506022.5</v>
      </c>
      <c r="BD24" s="105">
        <v>9784532</v>
      </c>
      <c r="BE24" s="105">
        <v>47289713</v>
      </c>
      <c r="BF24" s="105">
        <v>10443644</v>
      </c>
      <c r="BG24" s="105">
        <v>4463345</v>
      </c>
      <c r="BH24" s="105">
        <v>138368786.75</v>
      </c>
      <c r="BI24" s="105">
        <v>77853365.120000005</v>
      </c>
      <c r="BJ24" s="105">
        <v>18090332.27</v>
      </c>
      <c r="BK24" s="105">
        <v>14295974.75</v>
      </c>
      <c r="BL24" s="105">
        <v>21590149.449999999</v>
      </c>
      <c r="BM24" s="105">
        <v>18604634.75</v>
      </c>
      <c r="BN24" s="105">
        <v>12610140.52</v>
      </c>
      <c r="BO24" s="105">
        <v>1003888</v>
      </c>
      <c r="BP24" s="105">
        <v>358064</v>
      </c>
      <c r="BQ24" s="105">
        <v>132604047.25</v>
      </c>
      <c r="BR24" s="105">
        <v>18603881</v>
      </c>
      <c r="BS24" s="105">
        <v>18902058.75</v>
      </c>
      <c r="BT24" s="105">
        <v>17317192</v>
      </c>
      <c r="BU24" s="105">
        <v>15080431</v>
      </c>
      <c r="BV24" s="105">
        <v>14541041</v>
      </c>
      <c r="BW24" s="105">
        <v>11638493</v>
      </c>
      <c r="BX24" s="105">
        <v>15983755.5</v>
      </c>
      <c r="BY24" s="105">
        <v>71961315.609999999</v>
      </c>
      <c r="BZ24" s="105">
        <v>18419501.5</v>
      </c>
      <c r="CA24" s="105">
        <v>21931250</v>
      </c>
      <c r="CB24" s="105">
        <v>44457370.990000002</v>
      </c>
      <c r="CC24" s="105">
        <v>18016543.530000001</v>
      </c>
      <c r="CD24" s="105">
        <v>15082596</v>
      </c>
      <c r="CE24" s="105">
        <v>13791837</v>
      </c>
      <c r="CF24" s="105">
        <v>310555934.92000002</v>
      </c>
      <c r="CG24" s="105">
        <v>13883550</v>
      </c>
      <c r="CH24" s="105">
        <v>44257889.340000004</v>
      </c>
      <c r="CI24" s="105">
        <v>12253602</v>
      </c>
      <c r="CJ24" s="105">
        <v>19458180.32</v>
      </c>
      <c r="CK24" s="105">
        <v>13646374.5</v>
      </c>
      <c r="CL24" s="105">
        <v>17123298</v>
      </c>
      <c r="CM24" s="105">
        <v>27546993.5</v>
      </c>
      <c r="CN24" s="105">
        <v>9202750</v>
      </c>
      <c r="CO24" s="105">
        <v>13171776</v>
      </c>
      <c r="CP24" s="105">
        <v>11917515</v>
      </c>
      <c r="CQ24" s="105">
        <v>15245679</v>
      </c>
      <c r="CR24" s="105">
        <v>10994896.5</v>
      </c>
      <c r="CS24" s="105">
        <v>142441974.90000001</v>
      </c>
      <c r="CT24" s="105">
        <v>13928620</v>
      </c>
      <c r="CU24" s="105">
        <v>14947770</v>
      </c>
      <c r="CV24" s="105">
        <v>29223446</v>
      </c>
      <c r="CW24" s="105">
        <v>16176143</v>
      </c>
      <c r="CX24" s="105">
        <v>18824733.75</v>
      </c>
      <c r="CY24" s="105">
        <v>10811376</v>
      </c>
      <c r="CZ24" s="105">
        <v>7612720</v>
      </c>
      <c r="DA24" s="105">
        <v>80106860.859999999</v>
      </c>
      <c r="DB24" s="105">
        <v>123805047</v>
      </c>
      <c r="DC24" s="105">
        <v>16696474.57</v>
      </c>
      <c r="DD24" s="105">
        <v>16603287.940000001</v>
      </c>
      <c r="DE24" s="105">
        <v>37255033.450000003</v>
      </c>
      <c r="DF24" s="105">
        <v>36677696</v>
      </c>
      <c r="DG24" s="105">
        <v>31956925.5</v>
      </c>
      <c r="DH24" s="105">
        <v>36105431.210000001</v>
      </c>
      <c r="DI24" s="105">
        <v>9894622.9900000002</v>
      </c>
      <c r="DJ24" s="105">
        <v>381185658.13</v>
      </c>
      <c r="DK24" s="105">
        <v>17921767.5</v>
      </c>
      <c r="DL24" s="105">
        <v>22054221.399999999</v>
      </c>
      <c r="DM24" s="105">
        <v>17476996.98</v>
      </c>
      <c r="DN24" s="105">
        <v>16357946</v>
      </c>
      <c r="DO24" s="105">
        <v>18553754.100000001</v>
      </c>
      <c r="DP24" s="105">
        <v>35766968.980000004</v>
      </c>
      <c r="DQ24" s="105">
        <v>17767563.779999997</v>
      </c>
      <c r="DR24" s="105">
        <v>43146934.530000001</v>
      </c>
      <c r="DS24" s="105">
        <v>165497018.98000002</v>
      </c>
      <c r="DT24" s="105">
        <v>25628156</v>
      </c>
      <c r="DU24" s="105">
        <v>61590126.75</v>
      </c>
      <c r="DV24" s="105">
        <v>81657884.480000004</v>
      </c>
      <c r="DW24" s="105">
        <v>21814936</v>
      </c>
      <c r="DX24" s="105">
        <v>34842415</v>
      </c>
      <c r="DY24" s="105">
        <v>30284960</v>
      </c>
      <c r="DZ24" s="105">
        <v>10726405</v>
      </c>
      <c r="EA24" s="105">
        <v>14971705</v>
      </c>
      <c r="EB24" s="105">
        <v>16727145</v>
      </c>
      <c r="EC24" s="105">
        <v>35691580</v>
      </c>
      <c r="ED24" s="105">
        <v>76672019.670000002</v>
      </c>
      <c r="EE24" s="105">
        <v>77907608.400000006</v>
      </c>
      <c r="EF24" s="105">
        <v>12857253.75</v>
      </c>
      <c r="EG24" s="105">
        <v>16283596.210000001</v>
      </c>
      <c r="EH24" s="105">
        <v>14596880.74</v>
      </c>
      <c r="EI24" s="105">
        <v>26351178.5</v>
      </c>
      <c r="EJ24" s="105">
        <v>29535287.5</v>
      </c>
      <c r="EK24" s="105">
        <v>9129931</v>
      </c>
      <c r="EL24" s="105">
        <v>14396707</v>
      </c>
      <c r="EM24" s="105">
        <v>220185547.12</v>
      </c>
      <c r="EN24" s="105">
        <v>16515275.5</v>
      </c>
      <c r="EO24" s="105">
        <v>16489260</v>
      </c>
      <c r="EP24" s="105">
        <v>17417465.5</v>
      </c>
      <c r="EQ24" s="105">
        <v>12303909.800000001</v>
      </c>
      <c r="ER24" s="105">
        <v>11385055</v>
      </c>
      <c r="ES24" s="105">
        <v>24483952.25</v>
      </c>
      <c r="ET24" s="105">
        <v>20200168.5</v>
      </c>
      <c r="EU24" s="105">
        <v>15845451.5</v>
      </c>
      <c r="EV24" s="105">
        <v>166425251.49000001</v>
      </c>
      <c r="EW24" s="105">
        <v>7418109</v>
      </c>
      <c r="EX24" s="105">
        <v>13652159.75</v>
      </c>
      <c r="EY24" s="105">
        <v>18434040</v>
      </c>
      <c r="EZ24" s="105">
        <v>30727241</v>
      </c>
      <c r="FA24" s="105">
        <v>27521949.390000001</v>
      </c>
      <c r="FB24" s="105">
        <v>20741714.75</v>
      </c>
      <c r="FC24" s="105">
        <v>11315475</v>
      </c>
      <c r="FD24" s="105">
        <v>12417510</v>
      </c>
      <c r="FE24" s="105">
        <v>12912429.57</v>
      </c>
      <c r="FF24" s="105">
        <v>13459319</v>
      </c>
      <c r="FG24" s="105">
        <v>8163555</v>
      </c>
      <c r="FH24" s="105">
        <v>99233261.140000015</v>
      </c>
      <c r="FI24" s="105">
        <v>9695800</v>
      </c>
      <c r="FJ24" s="105">
        <v>14241838.080000002</v>
      </c>
      <c r="FK24" s="105">
        <v>10484440.59</v>
      </c>
      <c r="FL24" s="105">
        <v>20449018.93</v>
      </c>
      <c r="FM24" s="105">
        <v>18761585</v>
      </c>
      <c r="FN24" s="105">
        <v>8063484.1500000004</v>
      </c>
      <c r="FO24" s="105">
        <v>2043630.18</v>
      </c>
      <c r="FP24" s="105">
        <v>204479142.21000001</v>
      </c>
      <c r="FQ24" s="105">
        <v>12080895.5</v>
      </c>
      <c r="FR24" s="105">
        <v>22826479.240000002</v>
      </c>
      <c r="FS24" s="105">
        <v>19541402.75</v>
      </c>
      <c r="FT24" s="105">
        <v>28519682.399999999</v>
      </c>
      <c r="FU24" s="105">
        <v>15015999</v>
      </c>
      <c r="FV24" s="105">
        <v>37450033</v>
      </c>
      <c r="FW24" s="105">
        <v>21469999</v>
      </c>
      <c r="FX24" s="105">
        <v>19719600.57</v>
      </c>
      <c r="FY24" s="105">
        <v>15272248.25</v>
      </c>
      <c r="FZ24" s="105">
        <v>36649349.68</v>
      </c>
      <c r="GA24" s="105">
        <v>15089814.66</v>
      </c>
      <c r="GB24" s="105">
        <v>15886534.49</v>
      </c>
      <c r="GC24" s="105">
        <v>7191962</v>
      </c>
      <c r="GD24" s="105">
        <v>141791311.53999999</v>
      </c>
      <c r="GE24" s="105">
        <v>11833124.430000002</v>
      </c>
      <c r="GF24" s="105">
        <v>11892260.540000001</v>
      </c>
      <c r="GG24" s="105">
        <v>26752031.880000003</v>
      </c>
      <c r="GH24" s="105">
        <v>16052049.139999999</v>
      </c>
      <c r="GI24" s="105">
        <v>11287982.640000001</v>
      </c>
      <c r="GJ24" s="105">
        <v>14310282.720000001</v>
      </c>
      <c r="GK24" s="105">
        <v>37797677.170000002</v>
      </c>
      <c r="GL24" s="105">
        <v>13495172.370000001</v>
      </c>
      <c r="GM24" s="105">
        <v>6672745.5299999993</v>
      </c>
      <c r="GN24" s="105">
        <v>5088819.3099999996</v>
      </c>
      <c r="GO24" s="105">
        <v>5743567.1399999997</v>
      </c>
      <c r="GP24" s="105">
        <v>81539716</v>
      </c>
      <c r="GQ24" s="105">
        <v>27619175.609999999</v>
      </c>
      <c r="GR24" s="105">
        <v>14069392</v>
      </c>
      <c r="GS24" s="105">
        <v>25450014.699999999</v>
      </c>
      <c r="GT24" s="105">
        <v>6170589.5999999996</v>
      </c>
      <c r="GU24" s="105">
        <v>23286844</v>
      </c>
      <c r="GV24" s="105">
        <v>24294509.5</v>
      </c>
      <c r="GW24" s="105">
        <v>11298073</v>
      </c>
      <c r="GX24" s="105">
        <v>89380982.360000014</v>
      </c>
      <c r="GY24" s="105">
        <v>8595365.9399999995</v>
      </c>
      <c r="GZ24" s="105">
        <v>26453518.449999999</v>
      </c>
      <c r="HA24" s="105">
        <v>16620983.800000001</v>
      </c>
      <c r="HB24" s="105">
        <v>236820694.44999999</v>
      </c>
      <c r="HC24" s="105">
        <v>31385012.409999996</v>
      </c>
      <c r="HD24" s="105">
        <v>33923965.289999999</v>
      </c>
      <c r="HE24" s="105">
        <v>42639462.329999998</v>
      </c>
      <c r="HF24" s="105">
        <v>24397996.449999999</v>
      </c>
      <c r="HG24" s="105">
        <v>43861755.269999996</v>
      </c>
      <c r="HH24" s="105">
        <v>12101710.039999999</v>
      </c>
      <c r="HI24" s="105">
        <v>176963912.58000001</v>
      </c>
      <c r="HJ24" s="105">
        <v>29039674.789999995</v>
      </c>
      <c r="HK24" s="105">
        <v>31257023.5</v>
      </c>
      <c r="HL24" s="105">
        <v>23722124</v>
      </c>
      <c r="HM24" s="105">
        <v>16181388</v>
      </c>
      <c r="HN24" s="105">
        <v>17751731</v>
      </c>
      <c r="HO24" s="105">
        <v>25440255.129999999</v>
      </c>
      <c r="HP24" s="105">
        <v>14486657.5</v>
      </c>
      <c r="HQ24" s="105">
        <v>172092610.13</v>
      </c>
      <c r="HR24" s="105">
        <v>63284482.68</v>
      </c>
      <c r="HS24" s="105">
        <v>14843735</v>
      </c>
      <c r="HT24" s="105">
        <v>10225456.800000001</v>
      </c>
      <c r="HU24" s="105">
        <v>9080616.25</v>
      </c>
      <c r="HV24" s="105">
        <v>8027642.5</v>
      </c>
      <c r="HW24" s="105">
        <v>26842640</v>
      </c>
      <c r="HX24" s="105">
        <v>12118661.5</v>
      </c>
      <c r="HY24" s="105">
        <v>10753555</v>
      </c>
      <c r="HZ24" s="105">
        <v>12176363.33</v>
      </c>
      <c r="IA24" s="105">
        <v>10289632.57</v>
      </c>
      <c r="IB24" s="105">
        <v>19178312</v>
      </c>
      <c r="IC24" s="105">
        <v>6882206.2999999998</v>
      </c>
      <c r="ID24" s="105">
        <v>15371148.5</v>
      </c>
      <c r="IE24" s="105">
        <v>9040790</v>
      </c>
      <c r="IF24" s="105">
        <v>7700740</v>
      </c>
      <c r="IG24" s="105">
        <v>162677496.86000001</v>
      </c>
      <c r="IH24" s="105">
        <v>55906924.979999997</v>
      </c>
      <c r="II24" s="105">
        <v>17514402.25</v>
      </c>
      <c r="IJ24" s="105">
        <v>29963544</v>
      </c>
      <c r="IK24" s="105">
        <v>50179542.019999996</v>
      </c>
      <c r="IL24" s="105">
        <v>12721260</v>
      </c>
      <c r="IM24" s="105">
        <v>12825494.249999998</v>
      </c>
      <c r="IN24" s="105">
        <v>10044289.5</v>
      </c>
      <c r="IO24" s="105">
        <v>10337906.129999999</v>
      </c>
      <c r="IP24" s="105">
        <v>11172757.949999999</v>
      </c>
      <c r="IQ24" s="105">
        <v>11480464.5</v>
      </c>
      <c r="IR24" s="105">
        <v>237688898.80999997</v>
      </c>
      <c r="IS24" s="105">
        <v>79175767.489999995</v>
      </c>
      <c r="IT24" s="105">
        <v>25798099</v>
      </c>
      <c r="IU24" s="105">
        <v>18902015</v>
      </c>
      <c r="IV24" s="105">
        <v>12915073.5</v>
      </c>
      <c r="IW24" s="105">
        <v>5386291</v>
      </c>
      <c r="IX24" s="105">
        <v>14475844.5</v>
      </c>
      <c r="IY24" s="105">
        <v>7511930</v>
      </c>
      <c r="IZ24" s="105">
        <v>9646779.5</v>
      </c>
      <c r="JA24" s="105">
        <v>18165037</v>
      </c>
      <c r="JB24" s="105">
        <v>16147818</v>
      </c>
      <c r="JC24" s="105">
        <v>12669816.5</v>
      </c>
      <c r="JD24" s="105">
        <v>72333814</v>
      </c>
      <c r="JE24" s="105">
        <v>37568829.920000002</v>
      </c>
      <c r="JF24" s="105">
        <v>9166150</v>
      </c>
      <c r="JG24" s="105">
        <v>9704270</v>
      </c>
      <c r="JH24" s="105">
        <v>6861227</v>
      </c>
      <c r="JI24" s="105">
        <v>10210874</v>
      </c>
      <c r="JJ24" s="105">
        <v>79200736.189999998</v>
      </c>
      <c r="JK24" s="105">
        <v>8982235.5</v>
      </c>
      <c r="JL24" s="105">
        <v>14710967</v>
      </c>
      <c r="JM24" s="105">
        <v>16745156.4</v>
      </c>
      <c r="JN24" s="105">
        <v>10862860</v>
      </c>
      <c r="JO24" s="105">
        <v>27472576</v>
      </c>
      <c r="JP24" s="105">
        <v>9072535</v>
      </c>
      <c r="JQ24" s="105">
        <v>173117079.16</v>
      </c>
      <c r="JR24" s="105">
        <v>93076798.5</v>
      </c>
      <c r="JS24" s="105">
        <v>14180878</v>
      </c>
      <c r="JT24" s="105">
        <v>10735412.130000001</v>
      </c>
      <c r="JU24" s="105">
        <v>17689459.949999999</v>
      </c>
      <c r="JV24" s="105">
        <v>8753980</v>
      </c>
      <c r="JW24" s="105">
        <v>42257016</v>
      </c>
      <c r="JX24" s="105">
        <v>28490211.599999998</v>
      </c>
      <c r="JY24" s="105">
        <v>18784300</v>
      </c>
      <c r="JZ24" s="105">
        <v>18695885</v>
      </c>
      <c r="KA24" s="105">
        <v>12632008.75</v>
      </c>
      <c r="KB24" s="105">
        <v>13793200</v>
      </c>
      <c r="KC24" s="105">
        <v>19815105</v>
      </c>
      <c r="KD24" s="105">
        <v>6753304</v>
      </c>
      <c r="KE24" s="105">
        <v>11592078.5</v>
      </c>
      <c r="KF24" s="105">
        <v>261081325.90000001</v>
      </c>
      <c r="KG24" s="105">
        <v>0</v>
      </c>
      <c r="KH24" s="105">
        <v>17323243.310000002</v>
      </c>
      <c r="KI24" s="105">
        <v>17162572.5</v>
      </c>
      <c r="KJ24" s="105">
        <v>12768454.34</v>
      </c>
      <c r="KK24" s="105">
        <v>11743477</v>
      </c>
      <c r="KL24" s="105">
        <v>65111675.099999994</v>
      </c>
      <c r="KM24" s="105">
        <v>13648777.75</v>
      </c>
      <c r="KN24" s="105">
        <v>12653269.25</v>
      </c>
      <c r="KO24" s="105">
        <v>83861018.390000001</v>
      </c>
      <c r="KP24" s="105">
        <v>15074286.529999999</v>
      </c>
      <c r="KQ24" s="105">
        <v>19204160.969999999</v>
      </c>
      <c r="KR24" s="105">
        <v>41753549</v>
      </c>
      <c r="KS24" s="105">
        <v>12567063</v>
      </c>
      <c r="KT24" s="105">
        <v>20002771.25</v>
      </c>
      <c r="KU24" s="105">
        <v>151070908.04000002</v>
      </c>
      <c r="KV24" s="105">
        <v>20194090.5</v>
      </c>
      <c r="KW24" s="105">
        <v>119894699.8</v>
      </c>
      <c r="KX24" s="105">
        <v>13366722.5</v>
      </c>
      <c r="KY24" s="105">
        <v>10310585</v>
      </c>
      <c r="KZ24" s="105">
        <v>25477057</v>
      </c>
      <c r="LA24" s="105">
        <v>27263048</v>
      </c>
      <c r="LB24" s="105">
        <v>17340006</v>
      </c>
      <c r="LC24" s="105">
        <v>15782749.5</v>
      </c>
      <c r="LD24" s="105">
        <v>11999195</v>
      </c>
      <c r="LE24" s="105">
        <v>265639003.88999999</v>
      </c>
      <c r="LF24" s="105">
        <v>56388492.230000004</v>
      </c>
      <c r="LG24" s="105">
        <v>80885448</v>
      </c>
      <c r="LH24" s="105">
        <v>58588631.5</v>
      </c>
      <c r="LI24" s="105">
        <v>22539251.630000003</v>
      </c>
      <c r="LJ24" s="105">
        <v>14466833</v>
      </c>
      <c r="LK24" s="105">
        <v>9565768</v>
      </c>
      <c r="LL24" s="105">
        <v>21238651</v>
      </c>
      <c r="LM24" s="105">
        <v>12326526.25</v>
      </c>
      <c r="LN24" s="105">
        <v>25377707</v>
      </c>
      <c r="LO24" s="105">
        <v>8413979.75</v>
      </c>
      <c r="LP24" s="105">
        <v>75452965.99000001</v>
      </c>
      <c r="LQ24" s="105">
        <v>15186614</v>
      </c>
      <c r="LR24" s="105">
        <v>10694745</v>
      </c>
      <c r="LS24" s="105">
        <v>244367396</v>
      </c>
      <c r="LT24" s="105">
        <v>103015898.50999999</v>
      </c>
      <c r="LU24" s="105">
        <v>250036754</v>
      </c>
      <c r="LV24" s="105">
        <v>76755939.329999998</v>
      </c>
      <c r="LW24" s="105">
        <v>21870588.5</v>
      </c>
      <c r="LX24" s="105">
        <v>31342087.75</v>
      </c>
      <c r="LY24" s="105">
        <v>21295433</v>
      </c>
      <c r="LZ24" s="105">
        <v>17133903.18</v>
      </c>
      <c r="MA24" s="105">
        <v>17209310</v>
      </c>
      <c r="MB24" s="105">
        <v>17413196</v>
      </c>
      <c r="MC24" s="105">
        <v>40158422.75</v>
      </c>
      <c r="MD24" s="105">
        <v>13111496</v>
      </c>
      <c r="ME24" s="105">
        <v>266887252</v>
      </c>
      <c r="MF24" s="105">
        <v>16391377.609999999</v>
      </c>
      <c r="MG24" s="105">
        <v>9298598</v>
      </c>
      <c r="MH24" s="105">
        <v>11751469.5</v>
      </c>
      <c r="MI24" s="105">
        <v>9476142</v>
      </c>
      <c r="MJ24" s="105">
        <v>19971001</v>
      </c>
      <c r="MK24" s="105">
        <v>14073588</v>
      </c>
      <c r="ML24" s="105">
        <v>13553070</v>
      </c>
      <c r="MM24" s="105">
        <v>26690205.759999998</v>
      </c>
      <c r="MN24" s="105">
        <v>15440927</v>
      </c>
      <c r="MO24" s="105">
        <v>16127869.75</v>
      </c>
      <c r="MP24" s="105">
        <v>12620094</v>
      </c>
      <c r="MQ24" s="105">
        <v>203490493.32999998</v>
      </c>
      <c r="MR24" s="105">
        <v>23174589.5</v>
      </c>
      <c r="MS24" s="105">
        <v>21080668.649999999</v>
      </c>
      <c r="MT24" s="105">
        <v>28932799</v>
      </c>
      <c r="MU24" s="105">
        <v>26014321.5</v>
      </c>
      <c r="MV24" s="105">
        <v>18117414</v>
      </c>
      <c r="MW24" s="105">
        <v>48785947.030100003</v>
      </c>
      <c r="MX24" s="105">
        <v>28807741.66</v>
      </c>
      <c r="MY24" s="105">
        <v>18774346</v>
      </c>
      <c r="MZ24" s="105">
        <v>8946456</v>
      </c>
      <c r="NA24" s="105">
        <v>6112335</v>
      </c>
      <c r="NB24" s="105">
        <v>423411032</v>
      </c>
      <c r="NC24" s="105">
        <v>55650784.439999998</v>
      </c>
      <c r="ND24" s="105">
        <v>18006436.699999999</v>
      </c>
      <c r="NE24" s="105">
        <v>140781109.37</v>
      </c>
      <c r="NF24" s="105">
        <v>13809918.950000001</v>
      </c>
      <c r="NG24" s="105">
        <v>42483560.589999996</v>
      </c>
      <c r="NH24" s="105">
        <v>76671612.719999999</v>
      </c>
      <c r="NI24" s="105">
        <v>69927043.400000006</v>
      </c>
      <c r="NJ24" s="105">
        <v>10681760.41</v>
      </c>
      <c r="NK24" s="105">
        <v>22295840.93</v>
      </c>
      <c r="NL24" s="105">
        <v>22378012.559999999</v>
      </c>
      <c r="NM24" s="105">
        <v>15593100.1</v>
      </c>
      <c r="NN24" s="105">
        <v>82869205</v>
      </c>
      <c r="NO24" s="105">
        <v>12374399.5</v>
      </c>
      <c r="NP24" s="105">
        <v>11495219</v>
      </c>
      <c r="NQ24" s="105">
        <v>15197283.789999999</v>
      </c>
      <c r="NR24" s="105">
        <v>10491706.870000001</v>
      </c>
      <c r="NS24" s="105">
        <v>8666155.5</v>
      </c>
      <c r="NT24" s="105">
        <v>10641802.609999999</v>
      </c>
      <c r="NU24" s="105">
        <v>152033613.19999999</v>
      </c>
      <c r="NV24" s="105">
        <v>83681400.840000004</v>
      </c>
      <c r="NW24" s="105">
        <v>18263656.850000001</v>
      </c>
      <c r="NX24" s="105">
        <v>10723329</v>
      </c>
      <c r="NY24" s="105">
        <v>12773620.060000001</v>
      </c>
      <c r="NZ24" s="105">
        <v>21418022</v>
      </c>
      <c r="OA24" s="105">
        <v>10627371.26</v>
      </c>
      <c r="OB24" s="105">
        <v>236821835.56999999</v>
      </c>
      <c r="OC24" s="105">
        <v>54625323.780000001</v>
      </c>
      <c r="OD24" s="105">
        <v>19588396</v>
      </c>
      <c r="OE24" s="105">
        <v>49514559.75</v>
      </c>
      <c r="OF24" s="105">
        <v>16669884.75</v>
      </c>
      <c r="OG24" s="105">
        <v>19086377.740000002</v>
      </c>
      <c r="OH24" s="105">
        <v>24016808.600000001</v>
      </c>
      <c r="OI24" s="105">
        <v>6184920</v>
      </c>
      <c r="OJ24" s="105">
        <v>15966845.48</v>
      </c>
      <c r="OK24" s="105">
        <v>211111433.21000001</v>
      </c>
      <c r="OL24" s="105">
        <v>52306018.280000001</v>
      </c>
      <c r="OM24" s="105">
        <v>85896865.829999998</v>
      </c>
      <c r="ON24" s="105">
        <v>30963499.5</v>
      </c>
      <c r="OO24" s="105">
        <v>29828463.829999998</v>
      </c>
      <c r="OP24" s="105">
        <v>9963599.75</v>
      </c>
      <c r="OQ24" s="105">
        <v>140531549.46000001</v>
      </c>
      <c r="OR24" s="105">
        <v>12882385</v>
      </c>
      <c r="OS24" s="105">
        <v>16141360</v>
      </c>
      <c r="OT24" s="105">
        <v>23125072.449999999</v>
      </c>
      <c r="OU24" s="105">
        <v>21320884</v>
      </c>
      <c r="OV24" s="105">
        <v>42446178.710000001</v>
      </c>
      <c r="OW24" s="105">
        <v>16640279.48</v>
      </c>
      <c r="OX24" s="105">
        <v>10166329</v>
      </c>
      <c r="OY24" s="105">
        <v>7202170</v>
      </c>
      <c r="OZ24" s="105">
        <v>191675116.06</v>
      </c>
      <c r="PA24" s="105">
        <v>14673881.85</v>
      </c>
      <c r="PB24" s="105">
        <v>40188703</v>
      </c>
      <c r="PC24" s="105">
        <v>10215562</v>
      </c>
      <c r="PD24" s="105">
        <v>29116132.27</v>
      </c>
      <c r="PE24" s="105">
        <v>47832688</v>
      </c>
      <c r="PF24" s="105">
        <v>14663423.949999999</v>
      </c>
      <c r="PG24" s="105">
        <v>10537882.300000001</v>
      </c>
      <c r="PH24" s="105">
        <v>21725143</v>
      </c>
      <c r="PI24" s="105">
        <v>18974101.629999999</v>
      </c>
      <c r="PJ24" s="105">
        <v>24083715.5</v>
      </c>
      <c r="PK24" s="105">
        <v>29020701.75</v>
      </c>
      <c r="PL24" s="105">
        <v>10645704</v>
      </c>
      <c r="PM24" s="105">
        <v>57317845.75</v>
      </c>
      <c r="PN24" s="105">
        <v>8614120</v>
      </c>
      <c r="PO24" s="105">
        <v>4834808</v>
      </c>
      <c r="PP24" s="105">
        <v>5304323.91</v>
      </c>
      <c r="PQ24" s="105">
        <v>8375790.5</v>
      </c>
      <c r="PR24" s="105">
        <v>457088849.80000007</v>
      </c>
      <c r="PS24" s="105">
        <v>16540402</v>
      </c>
      <c r="PT24" s="105">
        <v>13647558</v>
      </c>
      <c r="PU24" s="105">
        <v>18902714</v>
      </c>
      <c r="PV24" s="105">
        <v>109212204.5</v>
      </c>
      <c r="PW24" s="105">
        <v>25353349.73</v>
      </c>
      <c r="PX24" s="105">
        <v>42598885</v>
      </c>
      <c r="PY24" s="105">
        <v>17114096</v>
      </c>
      <c r="PZ24" s="105">
        <v>41259159</v>
      </c>
      <c r="QA24" s="105">
        <v>11667661</v>
      </c>
      <c r="QB24" s="105">
        <v>29863763.600000001</v>
      </c>
      <c r="QC24" s="105">
        <v>13324014.5</v>
      </c>
      <c r="QD24" s="105">
        <v>13171609.4</v>
      </c>
      <c r="QE24" s="105">
        <v>23407539</v>
      </c>
      <c r="QF24" s="105">
        <v>24456781.689999998</v>
      </c>
      <c r="QG24" s="105">
        <v>29388233</v>
      </c>
      <c r="QH24" s="105">
        <v>15675788</v>
      </c>
      <c r="QI24" s="105">
        <v>14839537.08</v>
      </c>
      <c r="QJ24" s="105">
        <v>9828832</v>
      </c>
      <c r="QK24" s="105">
        <v>41878668.549999997</v>
      </c>
      <c r="QL24" s="105">
        <v>41141863.100000001</v>
      </c>
      <c r="QM24" s="105">
        <v>13348603</v>
      </c>
      <c r="QN24" s="105">
        <v>2460261.4</v>
      </c>
      <c r="QO24" s="105">
        <v>2557242.5</v>
      </c>
      <c r="QP24" s="105">
        <v>5184527.4000000004</v>
      </c>
      <c r="QQ24" s="105">
        <v>5586065</v>
      </c>
      <c r="QR24" s="105">
        <v>203804582.13</v>
      </c>
      <c r="QS24" s="105">
        <v>10495150</v>
      </c>
      <c r="QT24" s="105">
        <v>34366450.5</v>
      </c>
      <c r="QU24" s="105">
        <v>20446945</v>
      </c>
      <c r="QV24" s="105">
        <v>20290087</v>
      </c>
      <c r="QW24" s="105">
        <v>45492107</v>
      </c>
      <c r="QX24" s="105">
        <v>17323485</v>
      </c>
      <c r="QY24" s="105">
        <v>29932863.469999999</v>
      </c>
      <c r="QZ24" s="105">
        <v>34411558.25</v>
      </c>
      <c r="RA24" s="105">
        <v>13572061</v>
      </c>
      <c r="RB24" s="105">
        <v>14022545</v>
      </c>
      <c r="RC24" s="105">
        <v>6701090</v>
      </c>
      <c r="RD24" s="105">
        <v>5096860</v>
      </c>
      <c r="RE24" s="105">
        <v>285520534</v>
      </c>
      <c r="RF24" s="105">
        <v>36943240.740000002</v>
      </c>
      <c r="RG24" s="105">
        <v>14040167</v>
      </c>
      <c r="RH24" s="105">
        <v>21324187.140000001</v>
      </c>
      <c r="RI24" s="105">
        <v>15895544.859999999</v>
      </c>
      <c r="RJ24" s="105">
        <v>21460482.370000001</v>
      </c>
      <c r="RK24" s="105">
        <v>46592166</v>
      </c>
      <c r="RL24" s="105">
        <v>14456064.32</v>
      </c>
      <c r="RM24" s="105">
        <v>19653725.5</v>
      </c>
      <c r="RN24" s="105">
        <v>35714217</v>
      </c>
      <c r="RO24" s="105">
        <v>46137395</v>
      </c>
      <c r="RP24" s="105">
        <v>11616429</v>
      </c>
      <c r="RQ24" s="105">
        <v>10947175</v>
      </c>
      <c r="RR24" s="105">
        <v>19979980.25</v>
      </c>
      <c r="RS24" s="105">
        <v>12125110.33</v>
      </c>
      <c r="RT24" s="105">
        <v>12022693</v>
      </c>
      <c r="RU24" s="105">
        <v>13165035</v>
      </c>
      <c r="RV24" s="105">
        <v>8775296</v>
      </c>
      <c r="RW24" s="105">
        <v>6470394.2999999998</v>
      </c>
      <c r="RX24" s="105">
        <v>7645515</v>
      </c>
      <c r="RY24" s="105">
        <v>104845939.71000001</v>
      </c>
      <c r="RZ24" s="105">
        <v>13675242</v>
      </c>
      <c r="SA24" s="105">
        <v>12422668.75</v>
      </c>
      <c r="SB24" s="105">
        <v>11455762.5</v>
      </c>
      <c r="SC24" s="105">
        <v>9070133</v>
      </c>
      <c r="SD24" s="105">
        <v>16366310.109999999</v>
      </c>
      <c r="SE24" s="105">
        <v>13358552.5</v>
      </c>
      <c r="SF24" s="105">
        <v>26578089.620000001</v>
      </c>
      <c r="SG24" s="105">
        <v>12720075</v>
      </c>
      <c r="SH24" s="105">
        <v>15733865</v>
      </c>
      <c r="SI24" s="105">
        <v>36314823</v>
      </c>
      <c r="SJ24" s="105">
        <v>6365310</v>
      </c>
      <c r="SK24" s="105">
        <v>80796864.030000001</v>
      </c>
      <c r="SL24" s="105">
        <v>17894039.5</v>
      </c>
      <c r="SM24" s="105">
        <v>21820518.079999998</v>
      </c>
      <c r="SN24" s="105">
        <v>37979752.5</v>
      </c>
      <c r="SO24" s="105">
        <v>18015461</v>
      </c>
      <c r="SP24" s="105">
        <v>21876976</v>
      </c>
      <c r="SQ24" s="105">
        <v>15396553.699999999</v>
      </c>
      <c r="SR24" s="105">
        <v>13505630</v>
      </c>
      <c r="SS24" s="105">
        <v>144166872.43000001</v>
      </c>
      <c r="ST24" s="105">
        <v>11046665</v>
      </c>
      <c r="SU24" s="105">
        <v>18891726.009999998</v>
      </c>
      <c r="SV24" s="105">
        <v>21423600.25</v>
      </c>
      <c r="SW24" s="105">
        <v>9191646.5</v>
      </c>
      <c r="SX24" s="105">
        <v>11396754</v>
      </c>
      <c r="SY24" s="105">
        <v>16271596.5</v>
      </c>
      <c r="SZ24" s="105">
        <v>34174875</v>
      </c>
      <c r="TA24" s="105">
        <v>15851330.32</v>
      </c>
      <c r="TB24" s="105">
        <v>12170774.550000001</v>
      </c>
      <c r="TC24" s="105">
        <v>17339334</v>
      </c>
      <c r="TD24" s="105">
        <v>26859755.829999998</v>
      </c>
      <c r="TE24" s="105">
        <v>15321954</v>
      </c>
      <c r="TF24" s="105">
        <v>11793980</v>
      </c>
      <c r="TG24" s="105">
        <v>209662408</v>
      </c>
      <c r="TH24" s="105">
        <v>13321290.48</v>
      </c>
      <c r="TI24" s="105">
        <v>11441550</v>
      </c>
      <c r="TJ24" s="105">
        <v>25553559.240000002</v>
      </c>
      <c r="TK24" s="105">
        <v>21811858.990000002</v>
      </c>
      <c r="TL24" s="105">
        <v>13796708.5</v>
      </c>
      <c r="TM24" s="105">
        <v>7802023</v>
      </c>
      <c r="TN24" s="105">
        <v>42643915.689999998</v>
      </c>
      <c r="TO24" s="105">
        <v>13081604.75</v>
      </c>
      <c r="TP24" s="105">
        <v>18891200.77</v>
      </c>
      <c r="TQ24" s="105">
        <v>19699738.719999999</v>
      </c>
      <c r="TR24" s="105">
        <v>11743415.24</v>
      </c>
      <c r="TS24" s="105">
        <v>8033977</v>
      </c>
      <c r="TT24" s="105">
        <v>13023504</v>
      </c>
      <c r="TU24" s="105">
        <v>9866637</v>
      </c>
      <c r="TV24" s="105">
        <v>11341583.5</v>
      </c>
      <c r="TW24" s="105">
        <v>71369821.5</v>
      </c>
      <c r="TX24" s="105">
        <v>13763338.5</v>
      </c>
      <c r="TY24" s="105">
        <v>126747162.34</v>
      </c>
      <c r="TZ24" s="105">
        <v>34999523</v>
      </c>
      <c r="UA24" s="105">
        <v>12949602.43</v>
      </c>
      <c r="UB24" s="105">
        <v>16796069</v>
      </c>
      <c r="UC24" s="105">
        <v>108657947.83</v>
      </c>
      <c r="UD24" s="105">
        <v>9148761.4600000009</v>
      </c>
      <c r="UE24" s="105">
        <v>9001380</v>
      </c>
      <c r="UF24" s="105">
        <v>12005662.25</v>
      </c>
      <c r="UG24" s="105">
        <v>9411164.25</v>
      </c>
      <c r="UH24" s="105">
        <v>107004605</v>
      </c>
      <c r="UI24" s="105">
        <v>26904580.719999999</v>
      </c>
      <c r="UJ24" s="105">
        <v>18250706.990000002</v>
      </c>
      <c r="UK24" s="105">
        <v>30124882.689999998</v>
      </c>
      <c r="UL24" s="105">
        <v>23006689.289999999</v>
      </c>
      <c r="UM24" s="105">
        <v>17074445</v>
      </c>
      <c r="UN24" s="105">
        <v>416014497.5</v>
      </c>
      <c r="UO24" s="105">
        <v>17538071</v>
      </c>
      <c r="UP24" s="105">
        <v>17981160</v>
      </c>
      <c r="UQ24" s="105">
        <v>61190203</v>
      </c>
      <c r="UR24" s="105">
        <v>5410467</v>
      </c>
      <c r="US24" s="105">
        <v>13551205.75</v>
      </c>
      <c r="UT24" s="105">
        <v>39810161.439999998</v>
      </c>
      <c r="UU24" s="105">
        <v>12696176</v>
      </c>
      <c r="UV24" s="105">
        <v>12901028.5</v>
      </c>
      <c r="UW24" s="105">
        <v>15425503.75</v>
      </c>
      <c r="UX24" s="105">
        <v>18302905</v>
      </c>
      <c r="UY24" s="105">
        <v>36691747</v>
      </c>
      <c r="UZ24" s="105">
        <v>23503117.5</v>
      </c>
      <c r="VA24" s="105">
        <v>30769831</v>
      </c>
      <c r="VB24" s="105">
        <v>12006290</v>
      </c>
      <c r="VC24" s="105">
        <v>10832903.5</v>
      </c>
      <c r="VD24" s="105">
        <v>11940166.25</v>
      </c>
      <c r="VE24" s="105">
        <v>12502815.25</v>
      </c>
      <c r="VF24" s="105">
        <v>42962245.090000004</v>
      </c>
      <c r="VG24" s="105">
        <v>8785684</v>
      </c>
      <c r="VH24" s="105">
        <v>8072553</v>
      </c>
      <c r="VI24" s="105">
        <v>7318281.5</v>
      </c>
      <c r="VJ24" s="105">
        <v>208647230.42000002</v>
      </c>
      <c r="VK24" s="105">
        <v>15729810</v>
      </c>
      <c r="VL24" s="105">
        <v>14992053.649999999</v>
      </c>
      <c r="VM24" s="105">
        <v>23516709</v>
      </c>
      <c r="VN24" s="105">
        <v>29696484</v>
      </c>
      <c r="VO24" s="105">
        <v>29050949</v>
      </c>
      <c r="VP24" s="105">
        <v>21398487.5</v>
      </c>
      <c r="VQ24" s="105">
        <v>15026820</v>
      </c>
      <c r="VR24" s="105">
        <v>15677987</v>
      </c>
      <c r="VS24" s="105">
        <v>61607109.039999999</v>
      </c>
      <c r="VT24" s="105">
        <v>15629707.5</v>
      </c>
      <c r="VU24" s="105">
        <v>23546597.59</v>
      </c>
      <c r="VV24" s="105">
        <v>15859876.5</v>
      </c>
      <c r="VW24" s="105">
        <v>13793005</v>
      </c>
      <c r="VX24" s="105">
        <v>10259653</v>
      </c>
      <c r="VY24" s="105">
        <v>645472259.13999999</v>
      </c>
      <c r="VZ24" s="105">
        <v>33521319.079999998</v>
      </c>
      <c r="WA24" s="105">
        <v>23147671</v>
      </c>
      <c r="WB24" s="105">
        <v>18211357.5</v>
      </c>
      <c r="WC24" s="105">
        <v>12730195.33</v>
      </c>
      <c r="WD24" s="105">
        <v>19981893</v>
      </c>
      <c r="WE24" s="105">
        <v>33920767</v>
      </c>
      <c r="WF24" s="105">
        <v>37088662.5</v>
      </c>
      <c r="WG24" s="105">
        <v>20857964</v>
      </c>
      <c r="WH24" s="105">
        <v>27002031</v>
      </c>
      <c r="WI24" s="105">
        <v>17783154</v>
      </c>
      <c r="WJ24" s="105">
        <v>50347067.539999999</v>
      </c>
      <c r="WK24" s="105">
        <v>23348219</v>
      </c>
      <c r="WL24" s="105">
        <v>35967302</v>
      </c>
      <c r="WM24" s="105">
        <v>61113725.25</v>
      </c>
      <c r="WN24" s="105">
        <v>22981523.289999999</v>
      </c>
      <c r="WO24" s="105">
        <v>26252280.25</v>
      </c>
      <c r="WP24" s="105">
        <v>33607499.5</v>
      </c>
      <c r="WQ24" s="105">
        <v>13555175.5</v>
      </c>
      <c r="WR24" s="105">
        <v>40206822</v>
      </c>
      <c r="WS24" s="105">
        <v>95118256.25</v>
      </c>
      <c r="WT24" s="105">
        <v>21929521.5</v>
      </c>
      <c r="WU24" s="105">
        <v>14152283</v>
      </c>
      <c r="WV24" s="105">
        <v>10771411</v>
      </c>
      <c r="WW24" s="105">
        <v>16204731.550000001</v>
      </c>
      <c r="WX24" s="105">
        <v>14380471.5</v>
      </c>
      <c r="WY24" s="105">
        <v>15586056</v>
      </c>
      <c r="WZ24" s="105">
        <v>13977580.960000001</v>
      </c>
      <c r="XA24" s="105">
        <v>101978827.22999999</v>
      </c>
      <c r="XB24" s="105">
        <v>10854486.5</v>
      </c>
      <c r="XC24" s="105">
        <v>6341652</v>
      </c>
      <c r="XD24" s="105">
        <v>6674636.54</v>
      </c>
      <c r="XE24" s="105">
        <v>8452827.5099999998</v>
      </c>
      <c r="XF24" s="105">
        <v>327005272.5</v>
      </c>
      <c r="XG24" s="105">
        <v>24920414</v>
      </c>
      <c r="XH24" s="105">
        <v>26834082.559999999</v>
      </c>
      <c r="XI24" s="105">
        <v>122069117.97</v>
      </c>
      <c r="XJ24" s="105">
        <v>27090368.030000001</v>
      </c>
      <c r="XK24" s="105">
        <v>35336686.5</v>
      </c>
      <c r="XL24" s="105">
        <v>43252699.5</v>
      </c>
      <c r="XM24" s="105">
        <v>26857277.5</v>
      </c>
      <c r="XN24" s="105">
        <v>24571561.5</v>
      </c>
      <c r="XO24" s="105">
        <v>52589346.5</v>
      </c>
      <c r="XP24" s="105">
        <v>35462514.869999997</v>
      </c>
      <c r="XQ24" s="105">
        <v>17162072</v>
      </c>
      <c r="XR24" s="105">
        <v>13103448</v>
      </c>
      <c r="XS24" s="105">
        <v>20755262</v>
      </c>
      <c r="XT24" s="105">
        <v>17574318.5</v>
      </c>
      <c r="XU24" s="105">
        <v>12840857</v>
      </c>
      <c r="XV24" s="105">
        <v>13982730</v>
      </c>
      <c r="XW24" s="105">
        <v>16279307</v>
      </c>
      <c r="XX24" s="105">
        <v>15048401</v>
      </c>
      <c r="XY24" s="105">
        <v>16436674</v>
      </c>
      <c r="XZ24" s="105">
        <v>14827802</v>
      </c>
      <c r="YA24" s="105">
        <v>11929275</v>
      </c>
      <c r="YB24" s="105">
        <v>14355658</v>
      </c>
      <c r="YC24" s="105">
        <v>292689037</v>
      </c>
      <c r="YD24" s="105">
        <v>21103225</v>
      </c>
      <c r="YE24" s="105">
        <v>40194116</v>
      </c>
      <c r="YF24" s="105">
        <v>16167249</v>
      </c>
      <c r="YG24" s="105">
        <v>81615068.75</v>
      </c>
      <c r="YH24" s="105">
        <v>24666344.799999997</v>
      </c>
      <c r="YI24" s="105">
        <v>44011856.200000003</v>
      </c>
      <c r="YJ24" s="105">
        <v>11091270</v>
      </c>
      <c r="YK24" s="105">
        <v>68296674</v>
      </c>
      <c r="YL24" s="105">
        <v>48935572.5</v>
      </c>
      <c r="YM24" s="105">
        <v>28221984</v>
      </c>
      <c r="YN24" s="105">
        <v>19895775</v>
      </c>
      <c r="YO24" s="105">
        <v>15978742</v>
      </c>
      <c r="YP24" s="105">
        <v>20026228.5</v>
      </c>
      <c r="YQ24" s="105">
        <v>7641650</v>
      </c>
      <c r="YR24" s="105">
        <v>8369332</v>
      </c>
      <c r="YS24" s="105">
        <v>10772978.9</v>
      </c>
      <c r="YT24" s="105">
        <v>119675135.97</v>
      </c>
      <c r="YU24" s="105">
        <v>17834908</v>
      </c>
      <c r="YV24" s="105">
        <v>14645134</v>
      </c>
      <c r="YW24" s="105">
        <v>17607225.02</v>
      </c>
      <c r="YX24" s="105">
        <v>16720489.25</v>
      </c>
      <c r="YY24" s="105">
        <v>11790615</v>
      </c>
      <c r="YZ24" s="105">
        <v>14299082</v>
      </c>
      <c r="ZA24" s="105">
        <v>135447745.09</v>
      </c>
      <c r="ZB24" s="105">
        <v>10794100</v>
      </c>
      <c r="ZC24" s="105">
        <v>18924134.600000001</v>
      </c>
      <c r="ZD24" s="105">
        <v>21810093</v>
      </c>
      <c r="ZE24" s="105">
        <v>10622788</v>
      </c>
      <c r="ZF24" s="105">
        <v>17948130.939999998</v>
      </c>
      <c r="ZG24" s="105">
        <v>10617949.25</v>
      </c>
      <c r="ZH24" s="105">
        <v>10288100.75</v>
      </c>
      <c r="ZI24" s="105">
        <v>38385978</v>
      </c>
      <c r="ZJ24" s="105">
        <v>291915206.06</v>
      </c>
      <c r="ZK24" s="105">
        <v>12220263</v>
      </c>
      <c r="ZL24" s="105">
        <v>32839668</v>
      </c>
      <c r="ZM24" s="105">
        <v>60434383</v>
      </c>
      <c r="ZN24" s="105">
        <v>39734614</v>
      </c>
      <c r="ZO24" s="105">
        <v>14773821</v>
      </c>
      <c r="ZP24" s="105">
        <v>17584939</v>
      </c>
      <c r="ZQ24" s="105">
        <v>28694790.5</v>
      </c>
      <c r="ZR24" s="105">
        <v>27973495</v>
      </c>
      <c r="ZS24" s="105">
        <v>42592564.480000004</v>
      </c>
      <c r="ZT24" s="105">
        <v>10609630</v>
      </c>
      <c r="ZU24" s="105">
        <v>12959441</v>
      </c>
      <c r="ZV24" s="105">
        <v>14749457.5</v>
      </c>
      <c r="ZW24" s="105">
        <v>17462392</v>
      </c>
      <c r="ZX24" s="105">
        <v>12560921.199999999</v>
      </c>
      <c r="ZY24" s="105">
        <v>15741318</v>
      </c>
      <c r="ZZ24" s="105">
        <v>19552092.919999998</v>
      </c>
      <c r="AAA24" s="105">
        <v>10722255</v>
      </c>
      <c r="AAB24" s="105">
        <v>10977434.4</v>
      </c>
      <c r="AAC24" s="105">
        <v>9254987.9299999997</v>
      </c>
      <c r="AAD24" s="105">
        <v>9854693.7100000009</v>
      </c>
      <c r="AAE24" s="105">
        <v>8188184</v>
      </c>
      <c r="AAF24" s="105">
        <v>105446357.67</v>
      </c>
      <c r="AAG24" s="105">
        <v>14946695.5</v>
      </c>
      <c r="AAH24" s="105">
        <v>18284655</v>
      </c>
      <c r="AAI24" s="105">
        <v>14979910</v>
      </c>
      <c r="AAJ24" s="105">
        <v>14146520.5</v>
      </c>
      <c r="AAK24" s="105">
        <v>21361173</v>
      </c>
      <c r="AAL24" s="105">
        <v>12530770</v>
      </c>
      <c r="AAM24" s="105">
        <v>523138256.11000001</v>
      </c>
      <c r="AAN24" s="105">
        <v>23646686</v>
      </c>
      <c r="AAO24" s="105">
        <v>13445087</v>
      </c>
      <c r="AAP24" s="105">
        <v>27567869</v>
      </c>
      <c r="AAQ24" s="105">
        <v>27287594</v>
      </c>
      <c r="AAR24" s="105">
        <v>21381584</v>
      </c>
      <c r="AAS24" s="105">
        <v>25983304</v>
      </c>
      <c r="AAT24" s="105">
        <v>30414088.5</v>
      </c>
      <c r="AAU24" s="105">
        <v>48741241</v>
      </c>
      <c r="AAV24" s="105">
        <v>16314032</v>
      </c>
      <c r="AAW24" s="105">
        <v>25445387.5</v>
      </c>
      <c r="AAX24" s="105">
        <v>99507635</v>
      </c>
      <c r="AAY24" s="105">
        <v>42747439</v>
      </c>
      <c r="AAZ24" s="105">
        <v>12008281</v>
      </c>
      <c r="ABA24" s="105">
        <v>17902616</v>
      </c>
      <c r="ABB24" s="105">
        <v>17346712</v>
      </c>
      <c r="ABC24" s="105">
        <v>11200152.5</v>
      </c>
      <c r="ABD24" s="105">
        <v>23030845</v>
      </c>
      <c r="ABE24" s="105">
        <v>12719790</v>
      </c>
      <c r="ABF24" s="105">
        <v>106658939</v>
      </c>
      <c r="ABG24" s="105">
        <v>72474940.24000001</v>
      </c>
      <c r="ABH24" s="105">
        <v>12642174</v>
      </c>
      <c r="ABI24" s="105">
        <v>11898781.5</v>
      </c>
      <c r="ABJ24" s="105">
        <v>11439472</v>
      </c>
      <c r="ABK24" s="105">
        <v>9837171</v>
      </c>
      <c r="ABL24" s="105">
        <v>8375885</v>
      </c>
      <c r="ABM24" s="105">
        <v>117799538.59</v>
      </c>
      <c r="ABN24" s="105">
        <v>19301961.600000001</v>
      </c>
      <c r="ABO24" s="105">
        <v>17028441.309999999</v>
      </c>
      <c r="ABP24" s="105">
        <v>23772721.240000002</v>
      </c>
      <c r="ABQ24" s="105">
        <v>25425511</v>
      </c>
      <c r="ABR24" s="105">
        <v>17455702.5</v>
      </c>
      <c r="ABS24" s="105">
        <v>13156536</v>
      </c>
      <c r="ABT24" s="105">
        <v>18044190</v>
      </c>
      <c r="ABU24" s="105">
        <v>8279597</v>
      </c>
      <c r="ABV24" s="105">
        <v>135807136.25</v>
      </c>
      <c r="ABW24" s="105">
        <v>13249642</v>
      </c>
      <c r="ABX24" s="105">
        <v>25487653</v>
      </c>
      <c r="ABY24" s="105">
        <v>12652005</v>
      </c>
      <c r="ABZ24" s="105">
        <v>13828182.5</v>
      </c>
      <c r="ACA24" s="105">
        <v>46020585</v>
      </c>
      <c r="ACB24" s="105">
        <v>11861074.949999999</v>
      </c>
      <c r="ACC24" s="105">
        <v>13678529</v>
      </c>
      <c r="ACD24" s="105">
        <v>14691592</v>
      </c>
      <c r="ACE24" s="105">
        <v>21691260</v>
      </c>
      <c r="ACF24" s="105">
        <v>9525667</v>
      </c>
      <c r="ACG24" s="105">
        <v>311107909.88999999</v>
      </c>
      <c r="ACH24" s="105">
        <v>8643681.2899999991</v>
      </c>
      <c r="ACI24" s="105">
        <v>19601141.259999998</v>
      </c>
      <c r="ACJ24" s="105">
        <v>31738636</v>
      </c>
      <c r="ACK24" s="105">
        <v>16522647</v>
      </c>
      <c r="ACL24" s="105">
        <v>17365629</v>
      </c>
      <c r="ACM24" s="105">
        <v>25826389.5</v>
      </c>
      <c r="ACN24" s="105">
        <v>87964077.74000001</v>
      </c>
      <c r="ACO24" s="105">
        <v>117267406</v>
      </c>
      <c r="ACP24" s="105">
        <v>19184708</v>
      </c>
      <c r="ACQ24" s="105">
        <v>28731406.800000001</v>
      </c>
      <c r="ACR24" s="105">
        <v>28133146</v>
      </c>
      <c r="ACS24" s="105">
        <v>23543110</v>
      </c>
      <c r="ACT24" s="105">
        <v>76551771.650000006</v>
      </c>
      <c r="ACU24" s="105">
        <v>18750311</v>
      </c>
      <c r="ACV24" s="105">
        <v>22432571</v>
      </c>
      <c r="ACW24" s="105">
        <v>19309821</v>
      </c>
      <c r="ACX24" s="105">
        <v>11665175</v>
      </c>
      <c r="ACY24" s="105">
        <v>14339826</v>
      </c>
      <c r="ACZ24" s="105">
        <v>11227968</v>
      </c>
      <c r="ADA24" s="105">
        <v>8370151.75</v>
      </c>
      <c r="ADB24" s="105">
        <v>7585032</v>
      </c>
      <c r="ADC24" s="105">
        <v>8383430</v>
      </c>
      <c r="ADD24" s="105">
        <v>60745558.719999999</v>
      </c>
      <c r="ADE24" s="105">
        <v>69781602.629999995</v>
      </c>
      <c r="ADF24" s="105">
        <v>10923007.5</v>
      </c>
      <c r="ADG24" s="105">
        <v>8476517</v>
      </c>
      <c r="ADH24" s="105">
        <v>14269086</v>
      </c>
      <c r="ADI24" s="105">
        <v>11874716.550000001</v>
      </c>
      <c r="ADJ24" s="105">
        <v>13746375.66</v>
      </c>
      <c r="ADK24" s="105">
        <v>10632728</v>
      </c>
      <c r="ADL24" s="105">
        <v>14249372</v>
      </c>
      <c r="ADM24" s="105">
        <v>365126320</v>
      </c>
      <c r="ADN24" s="105">
        <v>42883796.439999998</v>
      </c>
      <c r="ADO24" s="105">
        <v>39222420.789999999</v>
      </c>
      <c r="ADP24" s="105">
        <v>87363482.659999996</v>
      </c>
      <c r="ADQ24" s="105">
        <v>9318900</v>
      </c>
      <c r="ADR24" s="105">
        <v>10619420.9</v>
      </c>
      <c r="ADS24" s="105">
        <v>15502818.880000001</v>
      </c>
      <c r="ADT24" s="105">
        <v>10394935</v>
      </c>
      <c r="ADU24" s="105">
        <v>325460961</v>
      </c>
      <c r="ADV24" s="105">
        <v>101692395.79000001</v>
      </c>
      <c r="ADW24" s="105">
        <v>56396501.589999996</v>
      </c>
      <c r="ADX24" s="105">
        <v>16582356.699999999</v>
      </c>
      <c r="ADY24" s="105">
        <v>21791835.59</v>
      </c>
      <c r="ADZ24" s="105">
        <v>23292138</v>
      </c>
      <c r="AEA24" s="105">
        <v>20406219.43</v>
      </c>
      <c r="AEB24" s="105">
        <v>18672431.640000001</v>
      </c>
      <c r="AEC24" s="105">
        <v>14441435.140000001</v>
      </c>
      <c r="AED24" s="105">
        <v>14598720.359999999</v>
      </c>
      <c r="AEE24" s="105">
        <v>19436501.84</v>
      </c>
      <c r="AEF24" s="105">
        <v>27736838.25</v>
      </c>
      <c r="AEG24" s="105">
        <v>16886656</v>
      </c>
      <c r="AEH24" s="105">
        <v>19280252.75</v>
      </c>
      <c r="AEI24" s="105">
        <v>24977026.559999999</v>
      </c>
      <c r="AEJ24" s="105">
        <v>28145738.02</v>
      </c>
      <c r="AEK24" s="105">
        <v>18251675.260000002</v>
      </c>
      <c r="AEL24" s="105">
        <v>38462537.060000002</v>
      </c>
      <c r="AEM24" s="105">
        <v>15294267</v>
      </c>
      <c r="AEN24" s="105">
        <v>26642012.259999998</v>
      </c>
      <c r="AEO24" s="105">
        <v>212641219</v>
      </c>
      <c r="AEP24" s="105">
        <v>30499516</v>
      </c>
      <c r="AEQ24" s="105">
        <v>20803737</v>
      </c>
      <c r="AER24" s="105">
        <v>16578635</v>
      </c>
      <c r="AES24" s="105">
        <v>14190146</v>
      </c>
      <c r="AET24" s="105">
        <v>36026440.25</v>
      </c>
      <c r="AEU24" s="105">
        <v>14527895.25</v>
      </c>
      <c r="AEV24" s="105">
        <v>15791222</v>
      </c>
      <c r="AEW24" s="105">
        <v>14707155</v>
      </c>
      <c r="AEX24" s="105">
        <v>8276607.5</v>
      </c>
      <c r="AEY24" s="105">
        <v>186711735.24000001</v>
      </c>
      <c r="AEZ24" s="105">
        <v>97700083.450000003</v>
      </c>
      <c r="AFA24" s="105">
        <v>45071362.060000002</v>
      </c>
      <c r="AFB24" s="105">
        <v>32853257.350000001</v>
      </c>
      <c r="AFC24" s="105">
        <v>50785046.319999993</v>
      </c>
      <c r="AFD24" s="105">
        <v>39121587.75</v>
      </c>
      <c r="AFE24" s="105">
        <v>30702177.219999999</v>
      </c>
      <c r="AFF24" s="105">
        <v>32591624.57</v>
      </c>
      <c r="AFG24" s="105">
        <v>26197585.130000003</v>
      </c>
      <c r="AFH24" s="105">
        <v>33176791.549999997</v>
      </c>
      <c r="AFI24" s="105">
        <v>23649438.539999999</v>
      </c>
      <c r="AFJ24" s="105">
        <v>28672367.240000002</v>
      </c>
      <c r="AFK24" s="105">
        <v>32496492.609999999</v>
      </c>
      <c r="AFL24" s="105">
        <v>222382623.11000001</v>
      </c>
      <c r="AFM24" s="105">
        <v>43434192.170000002</v>
      </c>
      <c r="AFN24" s="105">
        <v>30844889.990000002</v>
      </c>
      <c r="AFO24" s="105">
        <v>25690290</v>
      </c>
      <c r="AFP24" s="105">
        <v>30171321.57</v>
      </c>
      <c r="AFQ24" s="105">
        <v>22387897.32</v>
      </c>
      <c r="AFR24" s="105">
        <v>18354606.84</v>
      </c>
      <c r="AFS24" s="105">
        <v>39021479.219999999</v>
      </c>
      <c r="AFT24" s="105">
        <v>40746111.770000003</v>
      </c>
      <c r="AFU24" s="105">
        <v>17891960.699999999</v>
      </c>
      <c r="AFV24" s="105">
        <v>40237302.509999998</v>
      </c>
      <c r="AFW24" s="105">
        <v>19057002.210000001</v>
      </c>
      <c r="AFX24" s="105">
        <v>149456473.74000001</v>
      </c>
      <c r="AFY24" s="105">
        <v>13082251.609999999</v>
      </c>
      <c r="AFZ24" s="105">
        <v>12123617.620000001</v>
      </c>
      <c r="AGA24" s="105">
        <v>12721541.25</v>
      </c>
      <c r="AGB24" s="105">
        <v>30874478.5</v>
      </c>
      <c r="AGC24" s="105">
        <v>16315475.5</v>
      </c>
      <c r="AGD24" s="105">
        <v>8758026</v>
      </c>
      <c r="AGE24" s="105">
        <v>11722212.049999999</v>
      </c>
      <c r="AGF24" s="105">
        <v>11409666.109999999</v>
      </c>
      <c r="AGG24" s="105">
        <v>13006720</v>
      </c>
      <c r="AGH24" s="105">
        <v>9639554.6699999999</v>
      </c>
      <c r="AGI24" s="105">
        <v>198575361.92000002</v>
      </c>
      <c r="AGJ24" s="105">
        <v>64666525.960000008</v>
      </c>
      <c r="AGK24" s="105">
        <v>34835117.289999999</v>
      </c>
      <c r="AGL24" s="105">
        <v>21309958.100000001</v>
      </c>
      <c r="AGM24" s="105">
        <v>51424820.530000001</v>
      </c>
      <c r="AGN24" s="105">
        <v>37478869</v>
      </c>
      <c r="AGO24" s="105">
        <v>21841266.100000001</v>
      </c>
      <c r="AGP24" s="105">
        <v>21093944.670000002</v>
      </c>
      <c r="AGQ24" s="105">
        <v>376568527.69</v>
      </c>
      <c r="AGR24" s="105">
        <v>168269107.93000001</v>
      </c>
      <c r="AGS24" s="105">
        <v>17567950</v>
      </c>
      <c r="AGT24" s="105">
        <v>46285539</v>
      </c>
      <c r="AGU24" s="105">
        <v>67887561.480000004</v>
      </c>
      <c r="AGV24" s="105">
        <v>35126394</v>
      </c>
      <c r="AGW24" s="105">
        <v>36617617.609999999</v>
      </c>
      <c r="AGX24" s="105">
        <v>25143993.199999999</v>
      </c>
      <c r="AGY24" s="105">
        <v>10058763</v>
      </c>
      <c r="AGZ24" s="105">
        <v>23166590.009999998</v>
      </c>
      <c r="AHA24" s="105">
        <v>25215090</v>
      </c>
      <c r="AHB24" s="105">
        <v>16061850.52</v>
      </c>
      <c r="AHC24" s="105">
        <v>15218942.5</v>
      </c>
      <c r="AHD24" s="105">
        <v>18785231.41</v>
      </c>
      <c r="AHE24" s="105">
        <v>17786327</v>
      </c>
      <c r="AHF24" s="105">
        <v>15908963</v>
      </c>
      <c r="AHG24" s="105">
        <v>15144100</v>
      </c>
      <c r="AHH24" s="105">
        <v>87815014.479999989</v>
      </c>
      <c r="AHI24" s="105">
        <v>12423460</v>
      </c>
      <c r="AHJ24" s="105">
        <v>14320027</v>
      </c>
      <c r="AHK24" s="105">
        <v>14549666.68</v>
      </c>
      <c r="AHL24" s="105">
        <v>30522323</v>
      </c>
      <c r="AHM24" s="105">
        <v>14628208.25</v>
      </c>
      <c r="AHN24" s="105">
        <v>11851777.210000001</v>
      </c>
    </row>
    <row r="25" spans="1:898" ht="21" x14ac:dyDescent="0.4">
      <c r="A25" s="121" t="s">
        <v>31</v>
      </c>
      <c r="B25" s="6" t="s">
        <v>32</v>
      </c>
      <c r="C25" s="105">
        <v>59905329.460000001</v>
      </c>
      <c r="D25" s="105">
        <v>4241166.24</v>
      </c>
      <c r="E25" s="105">
        <v>7713651.1699999999</v>
      </c>
      <c r="F25" s="105">
        <v>2720469.84</v>
      </c>
      <c r="G25" s="105">
        <v>7369255.54</v>
      </c>
      <c r="H25" s="105">
        <v>3849054.37</v>
      </c>
      <c r="I25" s="105">
        <v>5813715.5300000012</v>
      </c>
      <c r="J25" s="105">
        <v>4852754.9400000004</v>
      </c>
      <c r="K25" s="105">
        <v>4684317.8499999996</v>
      </c>
      <c r="L25" s="105">
        <v>3478389.41</v>
      </c>
      <c r="M25" s="105">
        <v>2082570.66</v>
      </c>
      <c r="N25" s="105">
        <v>2049054.48</v>
      </c>
      <c r="O25" s="105">
        <v>2150461.8000000003</v>
      </c>
      <c r="P25" s="105">
        <v>3332739.72</v>
      </c>
      <c r="Q25" s="105">
        <v>2373399.7599999998</v>
      </c>
      <c r="R25" s="105">
        <v>3741157.2099999995</v>
      </c>
      <c r="S25" s="105">
        <v>2967873.6</v>
      </c>
      <c r="T25" s="105">
        <v>1041688.68</v>
      </c>
      <c r="U25" s="105">
        <v>66416868.359999999</v>
      </c>
      <c r="V25" s="105">
        <v>10873978.01</v>
      </c>
      <c r="W25" s="105">
        <v>2330064.65</v>
      </c>
      <c r="X25" s="105">
        <v>3492153.72</v>
      </c>
      <c r="Y25" s="105">
        <v>3505048.82</v>
      </c>
      <c r="Z25" s="105">
        <v>2989615.34</v>
      </c>
      <c r="AA25" s="105">
        <v>1491689.64</v>
      </c>
      <c r="AB25" s="105">
        <v>11094527.84</v>
      </c>
      <c r="AC25" s="105">
        <v>3025019.6700000004</v>
      </c>
      <c r="AD25" s="105">
        <v>2498843.41</v>
      </c>
      <c r="AE25" s="105">
        <v>8302483.4500000002</v>
      </c>
      <c r="AF25" s="105">
        <v>2525031.4000000004</v>
      </c>
      <c r="AG25" s="105">
        <v>7159098.04</v>
      </c>
      <c r="AH25" s="105">
        <v>4326364.87</v>
      </c>
      <c r="AI25" s="105">
        <v>2066945.52</v>
      </c>
      <c r="AJ25" s="105">
        <v>2050595.8499999999</v>
      </c>
      <c r="AK25" s="105">
        <v>2039894.85</v>
      </c>
      <c r="AL25" s="105">
        <v>3747402.0900000003</v>
      </c>
      <c r="AM25" s="105">
        <v>1655219.72</v>
      </c>
      <c r="AN25" s="105">
        <v>1967158.71</v>
      </c>
      <c r="AO25" s="105">
        <v>1957456.25</v>
      </c>
      <c r="AP25" s="105">
        <v>1882921.34</v>
      </c>
      <c r="AQ25" s="105">
        <v>1932234.99</v>
      </c>
      <c r="AR25" s="105">
        <v>1014419.18</v>
      </c>
      <c r="AS25" s="105">
        <v>29392883.960000005</v>
      </c>
      <c r="AT25" s="105">
        <v>1290958.8599999999</v>
      </c>
      <c r="AU25" s="105">
        <v>918705.64</v>
      </c>
      <c r="AV25" s="105">
        <v>1200241.6000000001</v>
      </c>
      <c r="AW25" s="105">
        <v>3340658.85</v>
      </c>
      <c r="AX25" s="105">
        <v>3409962.73</v>
      </c>
      <c r="AY25" s="105">
        <v>1087656.3</v>
      </c>
      <c r="AZ25" s="105">
        <v>1418416.03</v>
      </c>
      <c r="BA25" s="105">
        <v>1420051.01</v>
      </c>
      <c r="BB25" s="105">
        <v>1277849.8</v>
      </c>
      <c r="BC25" s="105">
        <v>815892.4</v>
      </c>
      <c r="BD25" s="105">
        <v>1370897.74</v>
      </c>
      <c r="BE25" s="105">
        <v>5903032.4299999997</v>
      </c>
      <c r="BF25" s="105">
        <v>855513.23</v>
      </c>
      <c r="BG25" s="105">
        <v>506979.5</v>
      </c>
      <c r="BH25" s="105">
        <v>22976357.940000001</v>
      </c>
      <c r="BI25" s="105">
        <v>12095262.830000002</v>
      </c>
      <c r="BJ25" s="105">
        <v>3203141.4800000004</v>
      </c>
      <c r="BK25" s="105">
        <v>2393740.75</v>
      </c>
      <c r="BL25" s="105">
        <v>4826956.6400000006</v>
      </c>
      <c r="BM25" s="105">
        <v>3208775.83</v>
      </c>
      <c r="BN25" s="105">
        <v>3006428.04</v>
      </c>
      <c r="BO25" s="105">
        <v>227771.26</v>
      </c>
      <c r="BP25" s="105">
        <v>235847.17</v>
      </c>
      <c r="BQ25" s="105">
        <v>26380933.060000002</v>
      </c>
      <c r="BR25" s="105">
        <v>3372649.36</v>
      </c>
      <c r="BS25" s="105">
        <v>2786929.8899999997</v>
      </c>
      <c r="BT25" s="105">
        <v>3591569.8899999997</v>
      </c>
      <c r="BU25" s="105">
        <v>3268802.08</v>
      </c>
      <c r="BV25" s="105">
        <v>2244643</v>
      </c>
      <c r="BW25" s="105">
        <v>1776042.74</v>
      </c>
      <c r="BX25" s="105">
        <v>3191365.25</v>
      </c>
      <c r="BY25" s="105">
        <v>6041226.9000000004</v>
      </c>
      <c r="BZ25" s="105">
        <v>2858651.56</v>
      </c>
      <c r="CA25" s="105">
        <v>2775203.71</v>
      </c>
      <c r="CB25" s="105">
        <v>5416493.46</v>
      </c>
      <c r="CC25" s="105">
        <v>1800475.99</v>
      </c>
      <c r="CD25" s="105">
        <v>2504328.3899999997</v>
      </c>
      <c r="CE25" s="105">
        <v>1323347.54</v>
      </c>
      <c r="CF25" s="105">
        <v>44218067.640000001</v>
      </c>
      <c r="CG25" s="105">
        <v>3036761.65</v>
      </c>
      <c r="CH25" s="105">
        <v>6509935.2300000004</v>
      </c>
      <c r="CI25" s="105">
        <v>2443306.89</v>
      </c>
      <c r="CJ25" s="105">
        <v>2940987.79</v>
      </c>
      <c r="CK25" s="105">
        <v>3217246.26</v>
      </c>
      <c r="CL25" s="105">
        <v>4066663.58</v>
      </c>
      <c r="CM25" s="105">
        <v>3494891.4699999997</v>
      </c>
      <c r="CN25" s="105">
        <v>1336422.6099999999</v>
      </c>
      <c r="CO25" s="105">
        <v>3545071.87</v>
      </c>
      <c r="CP25" s="105">
        <v>1961883.6600000001</v>
      </c>
      <c r="CQ25" s="105">
        <v>4058739.69</v>
      </c>
      <c r="CR25" s="105">
        <v>2877643.44</v>
      </c>
      <c r="CS25" s="105">
        <v>25479623.740000002</v>
      </c>
      <c r="CT25" s="105">
        <v>2333094.0999999996</v>
      </c>
      <c r="CU25" s="105">
        <v>3150989.2399999998</v>
      </c>
      <c r="CV25" s="105">
        <v>4076576.94</v>
      </c>
      <c r="CW25" s="105">
        <v>2491571.4399999995</v>
      </c>
      <c r="CX25" s="105">
        <v>5084051.37</v>
      </c>
      <c r="CY25" s="105">
        <v>2611666.08</v>
      </c>
      <c r="CZ25" s="105">
        <v>1234781.6000000001</v>
      </c>
      <c r="DA25" s="105">
        <v>16867578.550000001</v>
      </c>
      <c r="DB25" s="105">
        <v>19425552.18</v>
      </c>
      <c r="DC25" s="105">
        <v>3412929.0100000002</v>
      </c>
      <c r="DD25" s="105">
        <v>2178452.91</v>
      </c>
      <c r="DE25" s="105">
        <v>4288262.17</v>
      </c>
      <c r="DF25" s="105">
        <v>3362493.12</v>
      </c>
      <c r="DG25" s="105">
        <v>4496811.05</v>
      </c>
      <c r="DH25" s="105">
        <v>3867155.5700000003</v>
      </c>
      <c r="DI25" s="105">
        <v>1207010.2</v>
      </c>
      <c r="DJ25" s="105">
        <v>58272438.620000012</v>
      </c>
      <c r="DK25" s="105">
        <v>3024894.44</v>
      </c>
      <c r="DL25" s="105">
        <v>4370606.16</v>
      </c>
      <c r="DM25" s="105">
        <v>3164504.26</v>
      </c>
      <c r="DN25" s="105">
        <v>3780147.13</v>
      </c>
      <c r="DO25" s="105">
        <v>3505102.17</v>
      </c>
      <c r="DP25" s="105">
        <v>5284799.71</v>
      </c>
      <c r="DQ25" s="105">
        <v>3296048.8000000003</v>
      </c>
      <c r="DR25" s="105">
        <v>4851290.9099999992</v>
      </c>
      <c r="DS25" s="105">
        <v>26856051.25</v>
      </c>
      <c r="DT25" s="105">
        <v>3613936.85</v>
      </c>
      <c r="DU25" s="105">
        <v>8119057.2300000004</v>
      </c>
      <c r="DV25" s="105">
        <v>9475809.120000001</v>
      </c>
      <c r="DW25" s="105">
        <v>3038207.0300000003</v>
      </c>
      <c r="DX25" s="105">
        <v>4453090.3899999997</v>
      </c>
      <c r="DY25" s="105">
        <v>4271827.51</v>
      </c>
      <c r="DZ25" s="105">
        <v>1170350.42</v>
      </c>
      <c r="EA25" s="105">
        <v>2134029.4300000002</v>
      </c>
      <c r="EB25" s="105">
        <v>2055355.3</v>
      </c>
      <c r="EC25" s="105">
        <v>6007211.9000000004</v>
      </c>
      <c r="ED25" s="105">
        <v>15671679.27</v>
      </c>
      <c r="EE25" s="105">
        <v>14814747.850000001</v>
      </c>
      <c r="EF25" s="105">
        <v>2035503.16</v>
      </c>
      <c r="EG25" s="105">
        <v>2905824.8</v>
      </c>
      <c r="EH25" s="105">
        <v>2686264.0700000003</v>
      </c>
      <c r="EI25" s="105">
        <v>4126627.24</v>
      </c>
      <c r="EJ25" s="105">
        <v>5614215.5899999999</v>
      </c>
      <c r="EK25" s="105">
        <v>2130602.2999999998</v>
      </c>
      <c r="EL25" s="105">
        <v>2398712.66</v>
      </c>
      <c r="EM25" s="105">
        <v>47512273.060000002</v>
      </c>
      <c r="EN25" s="105">
        <v>2526248.62</v>
      </c>
      <c r="EO25" s="105">
        <v>2555688.14</v>
      </c>
      <c r="EP25" s="105">
        <v>2713327.41</v>
      </c>
      <c r="EQ25" s="105">
        <v>1345650.4</v>
      </c>
      <c r="ER25" s="105">
        <v>1634589.83</v>
      </c>
      <c r="ES25" s="105">
        <v>3458749.5700000003</v>
      </c>
      <c r="ET25" s="105">
        <v>2702203.21</v>
      </c>
      <c r="EU25" s="105">
        <v>2051437.52</v>
      </c>
      <c r="EV25" s="105">
        <v>26866538.800000001</v>
      </c>
      <c r="EW25" s="105">
        <v>1328330.24</v>
      </c>
      <c r="EX25" s="105">
        <v>2177879.8200000003</v>
      </c>
      <c r="EY25" s="105">
        <v>3028409.09</v>
      </c>
      <c r="EZ25" s="105">
        <v>5026005.68</v>
      </c>
      <c r="FA25" s="105">
        <v>3450308.73</v>
      </c>
      <c r="FB25" s="105">
        <v>4559795.3</v>
      </c>
      <c r="FC25" s="105">
        <v>1996902.75</v>
      </c>
      <c r="FD25" s="105">
        <v>2177685.31</v>
      </c>
      <c r="FE25" s="105">
        <v>1799266.47</v>
      </c>
      <c r="FF25" s="105">
        <v>1937811.3399999999</v>
      </c>
      <c r="FG25" s="105">
        <v>1183407.98</v>
      </c>
      <c r="FH25" s="105">
        <v>16950378.050000001</v>
      </c>
      <c r="FI25" s="105">
        <v>1535925.72</v>
      </c>
      <c r="FJ25" s="105">
        <v>1087189.75</v>
      </c>
      <c r="FK25" s="105">
        <v>600619.48</v>
      </c>
      <c r="FL25" s="105">
        <v>3175549.39</v>
      </c>
      <c r="FM25" s="105">
        <v>992875.05</v>
      </c>
      <c r="FN25" s="105">
        <v>991693.38</v>
      </c>
      <c r="FO25" s="105">
        <v>267289.58</v>
      </c>
      <c r="FP25" s="105">
        <v>39192446.939999998</v>
      </c>
      <c r="FQ25" s="105">
        <v>2592858.7999999998</v>
      </c>
      <c r="FR25" s="105">
        <v>3198679.44</v>
      </c>
      <c r="FS25" s="105">
        <v>3153760.83</v>
      </c>
      <c r="FT25" s="105">
        <v>4859397.26</v>
      </c>
      <c r="FU25" s="105">
        <v>2415508.58</v>
      </c>
      <c r="FV25" s="105">
        <v>5456835.7300000004</v>
      </c>
      <c r="FW25" s="105">
        <v>3343478.83</v>
      </c>
      <c r="FX25" s="105">
        <v>3109957.1999999997</v>
      </c>
      <c r="FY25" s="105">
        <v>2821262.6899999995</v>
      </c>
      <c r="FZ25" s="105">
        <v>5699162.7200000007</v>
      </c>
      <c r="GA25" s="105">
        <v>2318050.83</v>
      </c>
      <c r="GB25" s="105">
        <v>2270447.0499999998</v>
      </c>
      <c r="GC25" s="105">
        <v>795304.05</v>
      </c>
      <c r="GD25" s="105">
        <v>21923124.379999999</v>
      </c>
      <c r="GE25" s="105">
        <v>2138782.11</v>
      </c>
      <c r="GF25" s="105">
        <v>2418989.2800000003</v>
      </c>
      <c r="GG25" s="105">
        <v>4244937.5999999996</v>
      </c>
      <c r="GH25" s="105">
        <v>3041494.16</v>
      </c>
      <c r="GI25" s="105">
        <v>2949378.4199999995</v>
      </c>
      <c r="GJ25" s="105">
        <v>2191487.0699999998</v>
      </c>
      <c r="GK25" s="105">
        <v>6835719.3199999994</v>
      </c>
      <c r="GL25" s="105">
        <v>2485530.7599999998</v>
      </c>
      <c r="GM25" s="105">
        <v>949338.81</v>
      </c>
      <c r="GN25" s="105">
        <v>886098.4</v>
      </c>
      <c r="GO25" s="105">
        <v>418232</v>
      </c>
      <c r="GP25" s="105">
        <v>15855768.350000001</v>
      </c>
      <c r="GQ25" s="105">
        <v>5993174.1200000001</v>
      </c>
      <c r="GR25" s="105">
        <v>2226697.6799999997</v>
      </c>
      <c r="GS25" s="105">
        <v>4145221.0500000003</v>
      </c>
      <c r="GT25" s="105">
        <v>1391263.4000000001</v>
      </c>
      <c r="GU25" s="105">
        <v>3372318.5700000003</v>
      </c>
      <c r="GV25" s="105">
        <v>2938098.2600000002</v>
      </c>
      <c r="GW25" s="105">
        <v>1383277.21</v>
      </c>
      <c r="GX25" s="105">
        <v>12563024.15</v>
      </c>
      <c r="GY25" s="105">
        <v>458142.71999999997</v>
      </c>
      <c r="GZ25" s="105">
        <v>2222758.7799999998</v>
      </c>
      <c r="HA25" s="105">
        <v>1033165.25</v>
      </c>
      <c r="HB25" s="105">
        <v>30285136.32</v>
      </c>
      <c r="HC25" s="105">
        <v>2850031.7800000003</v>
      </c>
      <c r="HD25" s="105">
        <v>4540078.7300000004</v>
      </c>
      <c r="HE25" s="105">
        <v>4647738.04</v>
      </c>
      <c r="HF25" s="105">
        <v>2904452.9799999995</v>
      </c>
      <c r="HG25" s="105">
        <v>3351532.37</v>
      </c>
      <c r="HH25" s="105">
        <v>1086294.4100000001</v>
      </c>
      <c r="HI25" s="105">
        <v>20571601.050000001</v>
      </c>
      <c r="HJ25" s="105">
        <v>3291199.11</v>
      </c>
      <c r="HK25" s="105">
        <v>4273270.91</v>
      </c>
      <c r="HL25" s="105">
        <v>3305931.4499999997</v>
      </c>
      <c r="HM25" s="105">
        <v>2019532.3900000001</v>
      </c>
      <c r="HN25" s="105">
        <v>2299659.48</v>
      </c>
      <c r="HO25" s="105">
        <v>3043614.9899999998</v>
      </c>
      <c r="HP25" s="105">
        <v>1472209.03</v>
      </c>
      <c r="HQ25" s="105">
        <v>25640972.890000001</v>
      </c>
      <c r="HR25" s="105">
        <v>11082711.01</v>
      </c>
      <c r="HS25" s="105">
        <v>3686117.9600000004</v>
      </c>
      <c r="HT25" s="105">
        <v>1800240.5800000003</v>
      </c>
      <c r="HU25" s="105">
        <v>1966662.4399999997</v>
      </c>
      <c r="HV25" s="105">
        <v>1424488.3499999999</v>
      </c>
      <c r="HW25" s="105">
        <v>3746488.4099999997</v>
      </c>
      <c r="HX25" s="105">
        <v>2360609.4900000002</v>
      </c>
      <c r="HY25" s="105">
        <v>1603168.53</v>
      </c>
      <c r="HZ25" s="105">
        <v>1931059.0299999998</v>
      </c>
      <c r="IA25" s="105">
        <v>2491274.4300000002</v>
      </c>
      <c r="IB25" s="105">
        <v>2928445.2800000003</v>
      </c>
      <c r="IC25" s="105">
        <v>1379865.7999999998</v>
      </c>
      <c r="ID25" s="105">
        <v>2402345.3199999998</v>
      </c>
      <c r="IE25" s="105">
        <v>1251117.78</v>
      </c>
      <c r="IF25" s="105">
        <v>1207681.1600000001</v>
      </c>
      <c r="IG25" s="105">
        <v>22366204.290000003</v>
      </c>
      <c r="IH25" s="105">
        <v>9280233.8900000006</v>
      </c>
      <c r="II25" s="105">
        <v>3473840.77</v>
      </c>
      <c r="IJ25" s="105">
        <v>3375554.29</v>
      </c>
      <c r="IK25" s="105">
        <v>3862283.6100000003</v>
      </c>
      <c r="IL25" s="105">
        <v>1328005.75</v>
      </c>
      <c r="IM25" s="105">
        <v>2383865.77</v>
      </c>
      <c r="IN25" s="105">
        <v>648775.25</v>
      </c>
      <c r="IO25" s="105">
        <v>1995341.49</v>
      </c>
      <c r="IP25" s="105">
        <v>1717097.29</v>
      </c>
      <c r="IQ25" s="105">
        <v>712878.54</v>
      </c>
      <c r="IR25" s="105">
        <v>32275981.720000003</v>
      </c>
      <c r="IS25" s="105">
        <v>15279469.74</v>
      </c>
      <c r="IT25" s="105">
        <v>4001410.5000000005</v>
      </c>
      <c r="IU25" s="105">
        <v>2089541.18</v>
      </c>
      <c r="IV25" s="105">
        <v>2285595.7599999998</v>
      </c>
      <c r="IW25" s="105">
        <v>1014137.2000000001</v>
      </c>
      <c r="IX25" s="105">
        <v>3082793.51</v>
      </c>
      <c r="IY25" s="105">
        <v>1410880.9100000001</v>
      </c>
      <c r="IZ25" s="105">
        <v>1430947.22</v>
      </c>
      <c r="JA25" s="105">
        <v>2105757.46</v>
      </c>
      <c r="JB25" s="105">
        <v>2545578.29</v>
      </c>
      <c r="JC25" s="105">
        <v>1839749.66</v>
      </c>
      <c r="JD25" s="105">
        <v>17086399.77</v>
      </c>
      <c r="JE25" s="105">
        <v>8799368.6500000004</v>
      </c>
      <c r="JF25" s="105">
        <v>2571766.7300000004</v>
      </c>
      <c r="JG25" s="105">
        <v>1823640.23</v>
      </c>
      <c r="JH25" s="105">
        <v>1557832.52</v>
      </c>
      <c r="JI25" s="105">
        <v>2202334.56</v>
      </c>
      <c r="JJ25" s="105">
        <v>15472496.26</v>
      </c>
      <c r="JK25" s="105">
        <v>1417015.5899999999</v>
      </c>
      <c r="JL25" s="105">
        <v>2425497.19</v>
      </c>
      <c r="JM25" s="105">
        <v>2639828.4699999997</v>
      </c>
      <c r="JN25" s="105">
        <v>1936205.59</v>
      </c>
      <c r="JO25" s="105">
        <v>4588834.08</v>
      </c>
      <c r="JP25" s="105">
        <v>1582297.79</v>
      </c>
      <c r="JQ25" s="105">
        <v>17649971.73</v>
      </c>
      <c r="JR25" s="105">
        <v>11060866.09</v>
      </c>
      <c r="JS25" s="105">
        <v>1830323.9</v>
      </c>
      <c r="JT25" s="105">
        <v>1078531.55</v>
      </c>
      <c r="JU25" s="105">
        <v>3178410.1500000004</v>
      </c>
      <c r="JV25" s="105">
        <v>1114371.8700000001</v>
      </c>
      <c r="JW25" s="105">
        <v>5569648.5199999996</v>
      </c>
      <c r="JX25" s="105">
        <v>2799666.26</v>
      </c>
      <c r="JY25" s="105">
        <v>1517566.83</v>
      </c>
      <c r="JZ25" s="105">
        <v>2373282.2999999998</v>
      </c>
      <c r="KA25" s="105">
        <v>1624213.57</v>
      </c>
      <c r="KB25" s="105">
        <v>1544214.51</v>
      </c>
      <c r="KC25" s="105">
        <v>1506036.65</v>
      </c>
      <c r="KD25" s="105">
        <v>367703</v>
      </c>
      <c r="KE25" s="105">
        <v>1347598.56</v>
      </c>
      <c r="KF25" s="105">
        <v>48498668.409999996</v>
      </c>
      <c r="KG25" s="105">
        <v>0</v>
      </c>
      <c r="KH25" s="105">
        <v>728149.87</v>
      </c>
      <c r="KI25" s="105">
        <v>4017783.99</v>
      </c>
      <c r="KJ25" s="105">
        <v>2451229.9000000004</v>
      </c>
      <c r="KK25" s="105">
        <v>2617004.23</v>
      </c>
      <c r="KL25" s="105">
        <v>7421483.5800000001</v>
      </c>
      <c r="KM25" s="105">
        <v>1114126</v>
      </c>
      <c r="KN25" s="105">
        <v>601897.44999999995</v>
      </c>
      <c r="KO25" s="105">
        <v>13002191.289999999</v>
      </c>
      <c r="KP25" s="105">
        <v>2496022.0300000003</v>
      </c>
      <c r="KQ25" s="105">
        <v>3818552.1399999997</v>
      </c>
      <c r="KR25" s="105">
        <v>6143327.75</v>
      </c>
      <c r="KS25" s="105">
        <v>3133872.42</v>
      </c>
      <c r="KT25" s="105">
        <v>3098205.31</v>
      </c>
      <c r="KU25" s="105">
        <v>15330339.599999998</v>
      </c>
      <c r="KV25" s="105">
        <v>3744982.65</v>
      </c>
      <c r="KW25" s="105">
        <v>24267013.039999999</v>
      </c>
      <c r="KX25" s="105">
        <v>3200217.2199999997</v>
      </c>
      <c r="KY25" s="105">
        <v>2245222.08</v>
      </c>
      <c r="KZ25" s="105">
        <v>3795634.8099999996</v>
      </c>
      <c r="LA25" s="105">
        <v>4568453.33</v>
      </c>
      <c r="LB25" s="105">
        <v>2778567.47</v>
      </c>
      <c r="LC25" s="105">
        <v>2465996.2200000002</v>
      </c>
      <c r="LD25" s="105">
        <v>1851607.51</v>
      </c>
      <c r="LE25" s="105">
        <v>42918101.07</v>
      </c>
      <c r="LF25" s="105">
        <v>10957071.800000001</v>
      </c>
      <c r="LG25" s="105">
        <v>17311341.759999998</v>
      </c>
      <c r="LH25" s="105">
        <v>14679811.65</v>
      </c>
      <c r="LI25" s="105">
        <v>2936613.67</v>
      </c>
      <c r="LJ25" s="105">
        <v>2054771.83</v>
      </c>
      <c r="LK25" s="105">
        <v>1669724.4</v>
      </c>
      <c r="LL25" s="105">
        <v>3785399.47</v>
      </c>
      <c r="LM25" s="105">
        <v>1817679.1600000001</v>
      </c>
      <c r="LN25" s="105">
        <v>3421179.7</v>
      </c>
      <c r="LO25" s="105">
        <v>1024101.25</v>
      </c>
      <c r="LP25" s="105">
        <v>16084787.300000001</v>
      </c>
      <c r="LQ25" s="105">
        <v>2847238.57</v>
      </c>
      <c r="LR25" s="105">
        <v>2014058.9500000002</v>
      </c>
      <c r="LS25" s="105">
        <v>42636797.230000004</v>
      </c>
      <c r="LT25" s="105">
        <v>12562498.899999999</v>
      </c>
      <c r="LU25" s="105">
        <v>26953267.690000001</v>
      </c>
      <c r="LV25" s="105">
        <v>12458168.58</v>
      </c>
      <c r="LW25" s="105">
        <v>4733402.34</v>
      </c>
      <c r="LX25" s="105">
        <v>4507324.8499999996</v>
      </c>
      <c r="LY25" s="105">
        <v>3468613.3400000003</v>
      </c>
      <c r="LZ25" s="105">
        <v>2975373.11</v>
      </c>
      <c r="MA25" s="105">
        <v>3461362.3000000003</v>
      </c>
      <c r="MB25" s="105">
        <v>3147117.26</v>
      </c>
      <c r="MC25" s="105">
        <v>7821457.6299999999</v>
      </c>
      <c r="MD25" s="105">
        <v>2207588.54</v>
      </c>
      <c r="ME25" s="105">
        <v>49729862.079999991</v>
      </c>
      <c r="MF25" s="105">
        <v>2333622.9299999997</v>
      </c>
      <c r="MG25" s="105">
        <v>1651147.86</v>
      </c>
      <c r="MH25" s="105">
        <v>1499108.25</v>
      </c>
      <c r="MI25" s="105">
        <v>1805888.6300000001</v>
      </c>
      <c r="MJ25" s="105">
        <v>2338816.88</v>
      </c>
      <c r="MK25" s="105">
        <v>1651714.51</v>
      </c>
      <c r="ML25" s="105">
        <v>2062122.8099999998</v>
      </c>
      <c r="MM25" s="105">
        <v>3133736.0900000003</v>
      </c>
      <c r="MN25" s="105">
        <v>1723537.08</v>
      </c>
      <c r="MO25" s="105">
        <v>2347779.4300000002</v>
      </c>
      <c r="MP25" s="105">
        <v>1427418.29</v>
      </c>
      <c r="MQ25" s="105">
        <v>31889947.5</v>
      </c>
      <c r="MR25" s="105">
        <v>2394845.89</v>
      </c>
      <c r="MS25" s="105">
        <v>1020792.5499999999</v>
      </c>
      <c r="MT25" s="105">
        <v>2166753.9</v>
      </c>
      <c r="MU25" s="105">
        <v>3278746.24</v>
      </c>
      <c r="MV25" s="105">
        <v>1616005.7</v>
      </c>
      <c r="MW25" s="105">
        <v>2360593.15</v>
      </c>
      <c r="MX25" s="105">
        <v>3253275.58</v>
      </c>
      <c r="MY25" s="105">
        <v>2715110.66</v>
      </c>
      <c r="MZ25" s="105">
        <v>401567.1</v>
      </c>
      <c r="NA25" s="105">
        <v>673692.13</v>
      </c>
      <c r="NB25" s="105">
        <v>71171109.400000006</v>
      </c>
      <c r="NC25" s="105">
        <v>4086501.1700000004</v>
      </c>
      <c r="ND25" s="105">
        <v>2180589.39</v>
      </c>
      <c r="NE25" s="105">
        <v>15191018.17</v>
      </c>
      <c r="NF25" s="105">
        <v>1983577.28</v>
      </c>
      <c r="NG25" s="105">
        <v>6167665.2300000004</v>
      </c>
      <c r="NH25" s="105">
        <v>8407441.6699999999</v>
      </c>
      <c r="NI25" s="105">
        <v>7794434.540000001</v>
      </c>
      <c r="NJ25" s="105">
        <v>811412.07</v>
      </c>
      <c r="NK25" s="105">
        <v>2209709.0700000003</v>
      </c>
      <c r="NL25" s="105">
        <v>2373201.67</v>
      </c>
      <c r="NM25" s="105">
        <v>1242906.1800000002</v>
      </c>
      <c r="NN25" s="105">
        <v>14310743.469999999</v>
      </c>
      <c r="NO25" s="105">
        <v>1475063.38</v>
      </c>
      <c r="NP25" s="105">
        <v>2093780.05</v>
      </c>
      <c r="NQ25" s="105">
        <v>1822555.2600000002</v>
      </c>
      <c r="NR25" s="105">
        <v>1672859.03</v>
      </c>
      <c r="NS25" s="105">
        <v>648951.22</v>
      </c>
      <c r="NT25" s="105">
        <v>1488381.2699999998</v>
      </c>
      <c r="NU25" s="105">
        <v>28236737.009999998</v>
      </c>
      <c r="NV25" s="105">
        <v>8509765.3500000015</v>
      </c>
      <c r="NW25" s="105">
        <v>3050746.36</v>
      </c>
      <c r="NX25" s="105">
        <v>1860900.3800000001</v>
      </c>
      <c r="NY25" s="105">
        <v>2416056.34</v>
      </c>
      <c r="NZ25" s="105">
        <v>3751957.08</v>
      </c>
      <c r="OA25" s="105">
        <v>1727635.52</v>
      </c>
      <c r="OB25" s="105">
        <v>28809992.48</v>
      </c>
      <c r="OC25" s="105">
        <v>7303725.2500000009</v>
      </c>
      <c r="OD25" s="105">
        <v>3951908.5</v>
      </c>
      <c r="OE25" s="105">
        <v>7873189.9800000004</v>
      </c>
      <c r="OF25" s="105">
        <v>949992.66</v>
      </c>
      <c r="OG25" s="105">
        <v>3166154</v>
      </c>
      <c r="OH25" s="105">
        <v>2814090.82</v>
      </c>
      <c r="OI25" s="105">
        <v>1070577.56</v>
      </c>
      <c r="OJ25" s="105">
        <v>729956.2</v>
      </c>
      <c r="OK25" s="105">
        <v>26319889.25</v>
      </c>
      <c r="OL25" s="105">
        <v>7171816.2599999998</v>
      </c>
      <c r="OM25" s="105">
        <v>8556361.2899999991</v>
      </c>
      <c r="ON25" s="105">
        <v>4377733.370000001</v>
      </c>
      <c r="OO25" s="105">
        <v>3374153.5300000003</v>
      </c>
      <c r="OP25" s="105">
        <v>963308.88</v>
      </c>
      <c r="OQ25" s="105">
        <v>18800670.550000001</v>
      </c>
      <c r="OR25" s="105">
        <v>1535059.58</v>
      </c>
      <c r="OS25" s="105">
        <v>2122730.5300000003</v>
      </c>
      <c r="OT25" s="105">
        <v>2503844.35</v>
      </c>
      <c r="OU25" s="105">
        <v>2869092.34</v>
      </c>
      <c r="OV25" s="105">
        <v>5717702.3399999999</v>
      </c>
      <c r="OW25" s="105">
        <v>2475696.5699999998</v>
      </c>
      <c r="OX25" s="105">
        <v>892056.41999999993</v>
      </c>
      <c r="OY25" s="105">
        <v>957674.02</v>
      </c>
      <c r="OZ25" s="105">
        <v>23125131.829999998</v>
      </c>
      <c r="PA25" s="105">
        <v>1539244.4700000002</v>
      </c>
      <c r="PB25" s="105">
        <v>4826544.8099999996</v>
      </c>
      <c r="PC25" s="105">
        <v>1337967.2200000002</v>
      </c>
      <c r="PD25" s="105">
        <v>3031826.34</v>
      </c>
      <c r="PE25" s="105">
        <v>6427357.040000001</v>
      </c>
      <c r="PF25" s="105">
        <v>1635786.67</v>
      </c>
      <c r="PG25" s="105">
        <v>1675042.01</v>
      </c>
      <c r="PH25" s="105">
        <v>2067269.75</v>
      </c>
      <c r="PI25" s="105">
        <v>2205328.54</v>
      </c>
      <c r="PJ25" s="105">
        <v>2112547.02</v>
      </c>
      <c r="PK25" s="105">
        <v>3151419.47</v>
      </c>
      <c r="PL25" s="105">
        <v>1495690.03</v>
      </c>
      <c r="PM25" s="105">
        <v>5787725.3100000005</v>
      </c>
      <c r="PN25" s="105">
        <v>754215.14</v>
      </c>
      <c r="PO25" s="105">
        <v>1256171.47</v>
      </c>
      <c r="PP25" s="105">
        <v>689178.23</v>
      </c>
      <c r="PQ25" s="105">
        <v>428620.6</v>
      </c>
      <c r="PR25" s="105">
        <v>54682042.379999995</v>
      </c>
      <c r="PS25" s="105">
        <v>1398795.77</v>
      </c>
      <c r="PT25" s="105">
        <v>1043227.6</v>
      </c>
      <c r="PU25" s="105">
        <v>3309314.54</v>
      </c>
      <c r="PV25" s="105">
        <v>6813627.0999999996</v>
      </c>
      <c r="PW25" s="105">
        <v>3636101.5</v>
      </c>
      <c r="PX25" s="105">
        <v>6076155.9500000011</v>
      </c>
      <c r="PY25" s="105">
        <v>2501419.5700000003</v>
      </c>
      <c r="PZ25" s="105">
        <v>3590357.93</v>
      </c>
      <c r="QA25" s="105">
        <v>1180177.07</v>
      </c>
      <c r="QB25" s="105">
        <v>5977884.6200000001</v>
      </c>
      <c r="QC25" s="105">
        <v>1304740.22</v>
      </c>
      <c r="QD25" s="105">
        <v>1795318.0899999999</v>
      </c>
      <c r="QE25" s="105">
        <v>3135004.87</v>
      </c>
      <c r="QF25" s="105">
        <v>3397183.37</v>
      </c>
      <c r="QG25" s="105">
        <v>3613482.6400000006</v>
      </c>
      <c r="QH25" s="105">
        <v>1006434.5</v>
      </c>
      <c r="QI25" s="105">
        <v>1060641.2</v>
      </c>
      <c r="QJ25" s="105">
        <v>1772567.3499999999</v>
      </c>
      <c r="QK25" s="105">
        <v>5280209.28</v>
      </c>
      <c r="QL25" s="105">
        <v>6886300.5500000007</v>
      </c>
      <c r="QM25" s="105">
        <v>2349290.38</v>
      </c>
      <c r="QN25" s="105">
        <v>279440.8</v>
      </c>
      <c r="QO25" s="105">
        <v>307904.64000000001</v>
      </c>
      <c r="QP25" s="105">
        <v>849681.33</v>
      </c>
      <c r="QQ25" s="105">
        <v>277421.2</v>
      </c>
      <c r="QR25" s="105">
        <v>40103047.469999999</v>
      </c>
      <c r="QS25" s="105">
        <v>1115455</v>
      </c>
      <c r="QT25" s="105">
        <v>2006038</v>
      </c>
      <c r="QU25" s="105">
        <v>1673675.8</v>
      </c>
      <c r="QV25" s="105">
        <v>1642432.89</v>
      </c>
      <c r="QW25" s="105">
        <v>2250649.4</v>
      </c>
      <c r="QX25" s="105">
        <v>1106394.6000000001</v>
      </c>
      <c r="QY25" s="105">
        <v>1888274.6</v>
      </c>
      <c r="QZ25" s="105">
        <v>2227472.4500000002</v>
      </c>
      <c r="RA25" s="105">
        <v>753175.4</v>
      </c>
      <c r="RB25" s="105">
        <v>662780</v>
      </c>
      <c r="RC25" s="105">
        <v>471449</v>
      </c>
      <c r="RD25" s="105">
        <v>270795</v>
      </c>
      <c r="RE25" s="105">
        <v>31685500.199999999</v>
      </c>
      <c r="RF25" s="105">
        <v>4478075.1400000006</v>
      </c>
      <c r="RG25" s="105">
        <v>630090.06000000006</v>
      </c>
      <c r="RH25" s="105">
        <v>3005841.03</v>
      </c>
      <c r="RI25" s="105">
        <v>996339.5</v>
      </c>
      <c r="RJ25" s="105">
        <v>2740370.87</v>
      </c>
      <c r="RK25" s="105">
        <v>2106941.7800000003</v>
      </c>
      <c r="RL25" s="105">
        <v>2125313.23</v>
      </c>
      <c r="RM25" s="105">
        <v>2742028.77</v>
      </c>
      <c r="RN25" s="105">
        <v>2733567.6</v>
      </c>
      <c r="RO25" s="105">
        <v>4470378.57</v>
      </c>
      <c r="RP25" s="105">
        <v>2364401.29</v>
      </c>
      <c r="RQ25" s="105">
        <v>1347130.9</v>
      </c>
      <c r="RR25" s="105">
        <v>771437.75</v>
      </c>
      <c r="RS25" s="105">
        <v>475132.95</v>
      </c>
      <c r="RT25" s="105">
        <v>1946790.93</v>
      </c>
      <c r="RU25" s="105">
        <v>737201.6</v>
      </c>
      <c r="RV25" s="105">
        <v>535359.6</v>
      </c>
      <c r="RW25" s="105">
        <v>338774.16000000003</v>
      </c>
      <c r="RX25" s="105">
        <v>630180.30000000005</v>
      </c>
      <c r="RY25" s="105">
        <v>21730338.52</v>
      </c>
      <c r="RZ25" s="105">
        <v>1883484.35</v>
      </c>
      <c r="SA25" s="105">
        <v>2337605.39</v>
      </c>
      <c r="SB25" s="105">
        <v>2380454.0999999996</v>
      </c>
      <c r="SC25" s="105">
        <v>1327458.54</v>
      </c>
      <c r="SD25" s="105">
        <v>2620013.75</v>
      </c>
      <c r="SE25" s="105">
        <v>3124506.65</v>
      </c>
      <c r="SF25" s="105">
        <v>3980885.67</v>
      </c>
      <c r="SG25" s="105">
        <v>1950580.6800000002</v>
      </c>
      <c r="SH25" s="105">
        <v>1877764.94</v>
      </c>
      <c r="SI25" s="105">
        <v>5907908.8199999994</v>
      </c>
      <c r="SJ25" s="105">
        <v>416517.26</v>
      </c>
      <c r="SK25" s="105">
        <v>10000509.68</v>
      </c>
      <c r="SL25" s="105">
        <v>1997406.7600000002</v>
      </c>
      <c r="SM25" s="105">
        <v>2374555.0300000003</v>
      </c>
      <c r="SN25" s="105">
        <v>3597696.44</v>
      </c>
      <c r="SO25" s="105">
        <v>2383840.9000000004</v>
      </c>
      <c r="SP25" s="105">
        <v>1960315.23</v>
      </c>
      <c r="SQ25" s="105">
        <v>2077675.3399999999</v>
      </c>
      <c r="SR25" s="105">
        <v>1022716.98</v>
      </c>
      <c r="SS25" s="105">
        <v>22114782.560000002</v>
      </c>
      <c r="ST25" s="105">
        <v>1715275.49</v>
      </c>
      <c r="SU25" s="105">
        <v>2423851.94</v>
      </c>
      <c r="SV25" s="105">
        <v>2202108.66</v>
      </c>
      <c r="SW25" s="105">
        <v>948392.61</v>
      </c>
      <c r="SX25" s="105">
        <v>1346440.33</v>
      </c>
      <c r="SY25" s="105">
        <v>1369209.0699999998</v>
      </c>
      <c r="SZ25" s="105">
        <v>5336669.0699999994</v>
      </c>
      <c r="TA25" s="105">
        <v>1614134.92</v>
      </c>
      <c r="TB25" s="105">
        <v>2014294.12</v>
      </c>
      <c r="TC25" s="105">
        <v>1805880.48</v>
      </c>
      <c r="TD25" s="105">
        <v>3124184.83</v>
      </c>
      <c r="TE25" s="105">
        <v>1544747.19</v>
      </c>
      <c r="TF25" s="105">
        <v>1009171.8200000001</v>
      </c>
      <c r="TG25" s="105">
        <v>38553376.600000001</v>
      </c>
      <c r="TH25" s="105">
        <v>2496720.6</v>
      </c>
      <c r="TI25" s="105">
        <v>1861925.8900000001</v>
      </c>
      <c r="TJ25" s="105">
        <v>3896575.22</v>
      </c>
      <c r="TK25" s="105">
        <v>3770335.7800000003</v>
      </c>
      <c r="TL25" s="105">
        <v>2730895.42</v>
      </c>
      <c r="TM25" s="105">
        <v>1053102.95</v>
      </c>
      <c r="TN25" s="105">
        <v>9470433.7199999988</v>
      </c>
      <c r="TO25" s="105">
        <v>2579540.67</v>
      </c>
      <c r="TP25" s="105">
        <v>3604659.7699999996</v>
      </c>
      <c r="TQ25" s="105">
        <v>3810509.97</v>
      </c>
      <c r="TR25" s="105">
        <v>2128378.46</v>
      </c>
      <c r="TS25" s="105">
        <v>1479843.29</v>
      </c>
      <c r="TT25" s="105">
        <v>2802931.45</v>
      </c>
      <c r="TU25" s="105">
        <v>1979842.5</v>
      </c>
      <c r="TV25" s="105">
        <v>2376164.77</v>
      </c>
      <c r="TW25" s="105">
        <v>10439139.9</v>
      </c>
      <c r="TX25" s="105">
        <v>1872809.5399999998</v>
      </c>
      <c r="TY25" s="105">
        <v>20020603.349999998</v>
      </c>
      <c r="TZ25" s="105">
        <v>5175624.67</v>
      </c>
      <c r="UA25" s="105">
        <v>1932749.4</v>
      </c>
      <c r="UB25" s="105">
        <v>1812197.8699999996</v>
      </c>
      <c r="UC25" s="105">
        <v>11079888.1</v>
      </c>
      <c r="UD25" s="105">
        <v>1702912.75</v>
      </c>
      <c r="UE25" s="105">
        <v>993288.73</v>
      </c>
      <c r="UF25" s="105">
        <v>1225567.96</v>
      </c>
      <c r="UG25" s="105">
        <v>1141367.32</v>
      </c>
      <c r="UH25" s="105">
        <v>14385999.190000001</v>
      </c>
      <c r="UI25" s="105">
        <v>3520867.9799999995</v>
      </c>
      <c r="UJ25" s="105">
        <v>2282075.6999999997</v>
      </c>
      <c r="UK25" s="105">
        <v>3598577.71</v>
      </c>
      <c r="UL25" s="105">
        <v>2445530.0499999998</v>
      </c>
      <c r="UM25" s="105">
        <v>2423684.87</v>
      </c>
      <c r="UN25" s="105">
        <v>50981805.18</v>
      </c>
      <c r="UO25" s="105">
        <v>2701416.41</v>
      </c>
      <c r="UP25" s="105">
        <v>2939043.97</v>
      </c>
      <c r="UQ25" s="105">
        <v>8168734.4000000004</v>
      </c>
      <c r="UR25" s="105">
        <v>929310.69000000006</v>
      </c>
      <c r="US25" s="105">
        <v>2202845.4900000002</v>
      </c>
      <c r="UT25" s="105">
        <v>5235188.99</v>
      </c>
      <c r="UU25" s="105">
        <v>2130453.98</v>
      </c>
      <c r="UV25" s="105">
        <v>1944242.77</v>
      </c>
      <c r="UW25" s="105">
        <v>2031503.9600000002</v>
      </c>
      <c r="UX25" s="105">
        <v>2227183.37</v>
      </c>
      <c r="UY25" s="105">
        <v>5010161.87</v>
      </c>
      <c r="UZ25" s="105">
        <v>3346819.87</v>
      </c>
      <c r="VA25" s="105">
        <v>3926860.6599999997</v>
      </c>
      <c r="VB25" s="105">
        <v>1479962.3399999999</v>
      </c>
      <c r="VC25" s="105">
        <v>1521078.3499999999</v>
      </c>
      <c r="VD25" s="105">
        <v>1309397.29</v>
      </c>
      <c r="VE25" s="105">
        <v>1256873.05</v>
      </c>
      <c r="VF25" s="105">
        <v>7152803.75</v>
      </c>
      <c r="VG25" s="105">
        <v>981181.13</v>
      </c>
      <c r="VH25" s="105">
        <v>862458.0199999999</v>
      </c>
      <c r="VI25" s="105">
        <v>1050996.55</v>
      </c>
      <c r="VJ25" s="105">
        <v>29482537.489999998</v>
      </c>
      <c r="VK25" s="105">
        <v>2536694.85</v>
      </c>
      <c r="VL25" s="105">
        <v>2404239.3899999997</v>
      </c>
      <c r="VM25" s="105">
        <v>3683153.56</v>
      </c>
      <c r="VN25" s="105">
        <v>3790609.6400000006</v>
      </c>
      <c r="VO25" s="105">
        <v>4059926.8899999997</v>
      </c>
      <c r="VP25" s="105">
        <v>4319151.41</v>
      </c>
      <c r="VQ25" s="105">
        <v>2528143.09</v>
      </c>
      <c r="VR25" s="105">
        <v>2327543.66</v>
      </c>
      <c r="VS25" s="105">
        <v>8292085.0199999996</v>
      </c>
      <c r="VT25" s="105">
        <v>3197856.5999999996</v>
      </c>
      <c r="VU25" s="105">
        <v>4610211.5299999993</v>
      </c>
      <c r="VV25" s="105">
        <v>2972188.32</v>
      </c>
      <c r="VW25" s="105">
        <v>1857453.92</v>
      </c>
      <c r="VX25" s="105">
        <v>2150122.38</v>
      </c>
      <c r="VY25" s="105">
        <v>71569936.109999999</v>
      </c>
      <c r="VZ25" s="105">
        <v>4281197.5500000007</v>
      </c>
      <c r="WA25" s="105">
        <v>3280222.1500000004</v>
      </c>
      <c r="WB25" s="105">
        <v>740320</v>
      </c>
      <c r="WC25" s="105">
        <v>1332332.24</v>
      </c>
      <c r="WD25" s="105">
        <v>1174008.5</v>
      </c>
      <c r="WE25" s="105">
        <v>4268320.4000000004</v>
      </c>
      <c r="WF25" s="105">
        <v>5451646.8899999997</v>
      </c>
      <c r="WG25" s="105">
        <v>3083282.31</v>
      </c>
      <c r="WH25" s="105">
        <v>1994058.5</v>
      </c>
      <c r="WI25" s="105">
        <v>2579318.9500000002</v>
      </c>
      <c r="WJ25" s="105">
        <v>5234756.1500000004</v>
      </c>
      <c r="WK25" s="105">
        <v>3026589.08</v>
      </c>
      <c r="WL25" s="105">
        <v>4739459.8100000005</v>
      </c>
      <c r="WM25" s="105">
        <v>7772567.9400000004</v>
      </c>
      <c r="WN25" s="105">
        <v>1482604.75</v>
      </c>
      <c r="WO25" s="105">
        <v>1601419.75</v>
      </c>
      <c r="WP25" s="105">
        <v>3632452.9299999997</v>
      </c>
      <c r="WQ25" s="105">
        <v>904305.5</v>
      </c>
      <c r="WR25" s="105">
        <v>6356492.5800000001</v>
      </c>
      <c r="WS25" s="105">
        <v>9054405.9399999995</v>
      </c>
      <c r="WT25" s="105">
        <v>1596940.8599999999</v>
      </c>
      <c r="WU25" s="105">
        <v>1054368</v>
      </c>
      <c r="WV25" s="105">
        <v>707820.5</v>
      </c>
      <c r="WW25" s="105">
        <v>1255692.0900000001</v>
      </c>
      <c r="WX25" s="105">
        <v>882179.25</v>
      </c>
      <c r="WY25" s="105">
        <v>698630.5</v>
      </c>
      <c r="WZ25" s="105">
        <v>1178759.6299999999</v>
      </c>
      <c r="XA25" s="105">
        <v>6757877.1900000004</v>
      </c>
      <c r="XB25" s="105">
        <v>719218.28</v>
      </c>
      <c r="XC25" s="105">
        <v>379468</v>
      </c>
      <c r="XD25" s="105">
        <v>496261.57</v>
      </c>
      <c r="XE25" s="105">
        <v>628451.5</v>
      </c>
      <c r="XF25" s="105">
        <v>37256763.780000001</v>
      </c>
      <c r="XG25" s="105">
        <v>3826275.31</v>
      </c>
      <c r="XH25" s="105">
        <v>3639951.43</v>
      </c>
      <c r="XI25" s="105">
        <v>12993790.48</v>
      </c>
      <c r="XJ25" s="105">
        <v>3140879.19</v>
      </c>
      <c r="XK25" s="105">
        <v>3545615.4099999997</v>
      </c>
      <c r="XL25" s="105">
        <v>5574211.540000001</v>
      </c>
      <c r="XM25" s="105">
        <v>3318771.4099999997</v>
      </c>
      <c r="XN25" s="105">
        <v>2981189.82</v>
      </c>
      <c r="XO25" s="105">
        <v>5832035.3900000006</v>
      </c>
      <c r="XP25" s="105">
        <v>4367239.13</v>
      </c>
      <c r="XQ25" s="105">
        <v>2339600.62</v>
      </c>
      <c r="XR25" s="105">
        <v>1989524.6099999999</v>
      </c>
      <c r="XS25" s="105">
        <v>2366859.71</v>
      </c>
      <c r="XT25" s="105">
        <v>2107572.48</v>
      </c>
      <c r="XU25" s="105">
        <v>2139110.61</v>
      </c>
      <c r="XV25" s="105">
        <v>1473724.97</v>
      </c>
      <c r="XW25" s="105">
        <v>2234564.4300000002</v>
      </c>
      <c r="XX25" s="105">
        <v>1811267.6300000001</v>
      </c>
      <c r="XY25" s="105">
        <v>2183936.4500000002</v>
      </c>
      <c r="XZ25" s="105">
        <v>1702065.6300000001</v>
      </c>
      <c r="YA25" s="105">
        <v>1369242.6099999999</v>
      </c>
      <c r="YB25" s="105">
        <v>875540.12</v>
      </c>
      <c r="YC25" s="105">
        <v>53543511.720000006</v>
      </c>
      <c r="YD25" s="105">
        <v>3204955.8000000003</v>
      </c>
      <c r="YE25" s="105">
        <v>4741748.45</v>
      </c>
      <c r="YF25" s="105">
        <v>2815277.01</v>
      </c>
      <c r="YG25" s="105">
        <v>10588759.699999999</v>
      </c>
      <c r="YH25" s="105">
        <v>2985638.11</v>
      </c>
      <c r="YI25" s="105">
        <v>4701183.1899999995</v>
      </c>
      <c r="YJ25" s="105">
        <v>1967624.01</v>
      </c>
      <c r="YK25" s="105">
        <v>6001636.5899999999</v>
      </c>
      <c r="YL25" s="105">
        <v>6878656.7000000002</v>
      </c>
      <c r="YM25" s="105">
        <v>3472986.54</v>
      </c>
      <c r="YN25" s="105">
        <v>2367753.94</v>
      </c>
      <c r="YO25" s="105">
        <v>1865688.33</v>
      </c>
      <c r="YP25" s="105">
        <v>2111179.5099999998</v>
      </c>
      <c r="YQ25" s="105">
        <v>1082150.3</v>
      </c>
      <c r="YR25" s="105">
        <v>903983.45</v>
      </c>
      <c r="YS25" s="105">
        <v>1167613</v>
      </c>
      <c r="YT25" s="105">
        <v>18783146.900000002</v>
      </c>
      <c r="YU25" s="105">
        <v>3047821.66</v>
      </c>
      <c r="YV25" s="105">
        <v>2613718.2999999998</v>
      </c>
      <c r="YW25" s="105">
        <v>2750400.9</v>
      </c>
      <c r="YX25" s="105">
        <v>2519268.7999999998</v>
      </c>
      <c r="YY25" s="105">
        <v>1836313.0299999998</v>
      </c>
      <c r="YZ25" s="105">
        <v>1453033.7999999998</v>
      </c>
      <c r="ZA25" s="105">
        <v>20061516.550000001</v>
      </c>
      <c r="ZB25" s="105">
        <v>2025158.93</v>
      </c>
      <c r="ZC25" s="105">
        <v>3570766.26</v>
      </c>
      <c r="ZD25" s="105">
        <v>4927587.51</v>
      </c>
      <c r="ZE25" s="105">
        <v>2186666.6500000004</v>
      </c>
      <c r="ZF25" s="105">
        <v>3051514.36</v>
      </c>
      <c r="ZG25" s="105">
        <v>2027981.15</v>
      </c>
      <c r="ZH25" s="105">
        <v>1774672.0699999998</v>
      </c>
      <c r="ZI25" s="105">
        <v>5998260.5300000003</v>
      </c>
      <c r="ZJ25" s="105">
        <v>31693546.910000004</v>
      </c>
      <c r="ZK25" s="105">
        <v>1977503.76</v>
      </c>
      <c r="ZL25" s="105">
        <v>3952871.19</v>
      </c>
      <c r="ZM25" s="105">
        <v>7146766.6599999992</v>
      </c>
      <c r="ZN25" s="105">
        <v>5610471.1799999997</v>
      </c>
      <c r="ZO25" s="105">
        <v>2178040.2300000004</v>
      </c>
      <c r="ZP25" s="105">
        <v>2272013.8499999996</v>
      </c>
      <c r="ZQ25" s="105">
        <v>4574187.37</v>
      </c>
      <c r="ZR25" s="105">
        <v>4754805.3499999996</v>
      </c>
      <c r="ZS25" s="105">
        <v>7752132.7699999996</v>
      </c>
      <c r="ZT25" s="105">
        <v>1671326.2499999998</v>
      </c>
      <c r="ZU25" s="105">
        <v>2973036.1100000003</v>
      </c>
      <c r="ZV25" s="105">
        <v>1586573.3199999998</v>
      </c>
      <c r="ZW25" s="105">
        <v>2453940.1</v>
      </c>
      <c r="ZX25" s="105">
        <v>2327500.15</v>
      </c>
      <c r="ZY25" s="105">
        <v>2425109.4500000002</v>
      </c>
      <c r="ZZ25" s="105">
        <v>2855021.91</v>
      </c>
      <c r="AAA25" s="105">
        <v>1772047</v>
      </c>
      <c r="AAB25" s="105">
        <v>1566247.88</v>
      </c>
      <c r="AAC25" s="105">
        <v>548745.02</v>
      </c>
      <c r="AAD25" s="105">
        <v>1695167.92</v>
      </c>
      <c r="AAE25" s="105">
        <v>1156736.8199999998</v>
      </c>
      <c r="AAF25" s="105">
        <v>16426784.869999999</v>
      </c>
      <c r="AAG25" s="105">
        <v>2499699.09</v>
      </c>
      <c r="AAH25" s="105">
        <v>3058367.41</v>
      </c>
      <c r="AAI25" s="105">
        <v>2866699.7199999997</v>
      </c>
      <c r="AAJ25" s="105">
        <v>2855856.67</v>
      </c>
      <c r="AAK25" s="105">
        <v>3423345.01</v>
      </c>
      <c r="AAL25" s="105">
        <v>1913767.76</v>
      </c>
      <c r="AAM25" s="105">
        <v>65269452.169999994</v>
      </c>
      <c r="AAN25" s="105">
        <v>3201448.37</v>
      </c>
      <c r="AAO25" s="105">
        <v>1294919.8</v>
      </c>
      <c r="AAP25" s="105">
        <v>3844109.89</v>
      </c>
      <c r="AAQ25" s="105">
        <v>3063665.4699999997</v>
      </c>
      <c r="AAR25" s="105">
        <v>1980016.8299999998</v>
      </c>
      <c r="AAS25" s="105">
        <v>2688162.5300000003</v>
      </c>
      <c r="AAT25" s="105">
        <v>3331844.8000000003</v>
      </c>
      <c r="AAU25" s="105">
        <v>5247560.67</v>
      </c>
      <c r="AAV25" s="105">
        <v>1778524.84</v>
      </c>
      <c r="AAW25" s="105">
        <v>4645836.3</v>
      </c>
      <c r="AAX25" s="105">
        <v>11329461.609999999</v>
      </c>
      <c r="AAY25" s="105">
        <v>5025029.42</v>
      </c>
      <c r="AAZ25" s="105">
        <v>1585546.21</v>
      </c>
      <c r="ABA25" s="105">
        <v>1724682.1600000001</v>
      </c>
      <c r="ABB25" s="105">
        <v>2107820.5999999996</v>
      </c>
      <c r="ABC25" s="105">
        <v>1802463</v>
      </c>
      <c r="ABD25" s="105">
        <v>2132354.98</v>
      </c>
      <c r="ABE25" s="105">
        <v>1520517.4700000002</v>
      </c>
      <c r="ABF25" s="105">
        <v>11882340.119999999</v>
      </c>
      <c r="ABG25" s="105">
        <v>9445734.9199999999</v>
      </c>
      <c r="ABH25" s="105">
        <v>1445136.31</v>
      </c>
      <c r="ABI25" s="105">
        <v>1120255.82</v>
      </c>
      <c r="ABJ25" s="105">
        <v>1429836.22</v>
      </c>
      <c r="ABK25" s="105">
        <v>738029.84</v>
      </c>
      <c r="ABL25" s="105">
        <v>1246527.5899999999</v>
      </c>
      <c r="ABM25" s="105">
        <v>25356852.019999996</v>
      </c>
      <c r="ABN25" s="105">
        <v>2569049.58</v>
      </c>
      <c r="ABO25" s="105">
        <v>1756229.54</v>
      </c>
      <c r="ABP25" s="105">
        <v>3743079.3</v>
      </c>
      <c r="ABQ25" s="105">
        <v>4075095.92</v>
      </c>
      <c r="ABR25" s="105">
        <v>2268575.7699999996</v>
      </c>
      <c r="ABS25" s="105">
        <v>1955413.8900000001</v>
      </c>
      <c r="ABT25" s="105">
        <v>3388534.99</v>
      </c>
      <c r="ABU25" s="105">
        <v>1268282.3</v>
      </c>
      <c r="ABV25" s="105">
        <v>25660630.640000001</v>
      </c>
      <c r="ABW25" s="105">
        <v>1996683.42</v>
      </c>
      <c r="ABX25" s="105">
        <v>4415326.76</v>
      </c>
      <c r="ABY25" s="105">
        <v>2522690.89</v>
      </c>
      <c r="ABZ25" s="105">
        <v>2031429.25</v>
      </c>
      <c r="ACA25" s="105">
        <v>5755909.3000000007</v>
      </c>
      <c r="ACB25" s="105">
        <v>1328493.8400000001</v>
      </c>
      <c r="ACC25" s="105">
        <v>2469529.2800000003</v>
      </c>
      <c r="ACD25" s="105">
        <v>1674639.9</v>
      </c>
      <c r="ACE25" s="105">
        <v>4099214.87</v>
      </c>
      <c r="ACF25" s="105">
        <v>1572835.61</v>
      </c>
      <c r="ACG25" s="105">
        <v>48383231.990000002</v>
      </c>
      <c r="ACH25" s="105">
        <v>2481275.89</v>
      </c>
      <c r="ACI25" s="105">
        <v>2619205.09</v>
      </c>
      <c r="ACJ25" s="105">
        <v>4419536.95</v>
      </c>
      <c r="ACK25" s="105">
        <v>1816967.3</v>
      </c>
      <c r="ACL25" s="105">
        <v>1590454.22</v>
      </c>
      <c r="ACM25" s="105">
        <v>2098500.9699999997</v>
      </c>
      <c r="ACN25" s="105">
        <v>6183464.4199999999</v>
      </c>
      <c r="ACO25" s="105">
        <v>9917921.6999999993</v>
      </c>
      <c r="ACP25" s="105">
        <v>2120024.8899999997</v>
      </c>
      <c r="ACQ25" s="105">
        <v>2554187.0299999998</v>
      </c>
      <c r="ACR25" s="105">
        <v>3646647.83</v>
      </c>
      <c r="ACS25" s="105">
        <v>2754548.9</v>
      </c>
      <c r="ACT25" s="105">
        <v>5745877.7799999993</v>
      </c>
      <c r="ACU25" s="105">
        <v>2246564.0499999998</v>
      </c>
      <c r="ACV25" s="105">
        <v>3591027.43</v>
      </c>
      <c r="ACW25" s="105">
        <v>1672640.34</v>
      </c>
      <c r="ACX25" s="105">
        <v>1778187.6</v>
      </c>
      <c r="ACY25" s="105">
        <v>1615367.52</v>
      </c>
      <c r="ACZ25" s="105">
        <v>879915.86</v>
      </c>
      <c r="ADA25" s="105">
        <v>931286.69000000006</v>
      </c>
      <c r="ADB25" s="105">
        <v>578012.31000000006</v>
      </c>
      <c r="ADC25" s="105">
        <v>1111329.6199999999</v>
      </c>
      <c r="ADD25" s="105">
        <v>10112342.989999998</v>
      </c>
      <c r="ADE25" s="105">
        <v>10574800.050000001</v>
      </c>
      <c r="ADF25" s="105">
        <v>2061636.7000000002</v>
      </c>
      <c r="ADG25" s="105">
        <v>1343102.19</v>
      </c>
      <c r="ADH25" s="105">
        <v>2565507.5499999998</v>
      </c>
      <c r="ADI25" s="105">
        <v>1041021.75</v>
      </c>
      <c r="ADJ25" s="105">
        <v>2782577.19</v>
      </c>
      <c r="ADK25" s="105">
        <v>1776449.92</v>
      </c>
      <c r="ADL25" s="105">
        <v>2400380.0499999998</v>
      </c>
      <c r="ADM25" s="105">
        <v>35585349.520000003</v>
      </c>
      <c r="ADN25" s="105">
        <v>7192251.0599999996</v>
      </c>
      <c r="ADO25" s="105">
        <v>7031054.2199999997</v>
      </c>
      <c r="ADP25" s="105">
        <v>16986928.020000003</v>
      </c>
      <c r="ADQ25" s="105">
        <v>1037443.79</v>
      </c>
      <c r="ADR25" s="105">
        <v>808403.85</v>
      </c>
      <c r="ADS25" s="105">
        <v>697045.6</v>
      </c>
      <c r="ADT25" s="105">
        <v>996572.16000000003</v>
      </c>
      <c r="ADU25" s="105">
        <v>47294627.480000004</v>
      </c>
      <c r="ADV25" s="105">
        <v>11859441.629999999</v>
      </c>
      <c r="ADW25" s="105">
        <v>7015350.0600000015</v>
      </c>
      <c r="ADX25" s="105">
        <v>2399428.11</v>
      </c>
      <c r="ADY25" s="105">
        <v>1006836.44</v>
      </c>
      <c r="ADZ25" s="105">
        <v>3679074.7</v>
      </c>
      <c r="AEA25" s="105">
        <v>2784149.1</v>
      </c>
      <c r="AEB25" s="105">
        <v>2379784.96</v>
      </c>
      <c r="AEC25" s="105">
        <v>2047723.36</v>
      </c>
      <c r="AED25" s="105">
        <v>1914946.64</v>
      </c>
      <c r="AEE25" s="105">
        <v>2473182.0700000003</v>
      </c>
      <c r="AEF25" s="105">
        <v>3983907.56</v>
      </c>
      <c r="AEG25" s="105">
        <v>2588258.35</v>
      </c>
      <c r="AEH25" s="105">
        <v>2837881.02</v>
      </c>
      <c r="AEI25" s="105">
        <v>3643062.59</v>
      </c>
      <c r="AEJ25" s="105">
        <v>3598217.8499999996</v>
      </c>
      <c r="AEK25" s="105">
        <v>2294459.2600000002</v>
      </c>
      <c r="AEL25" s="105">
        <v>2054462.94</v>
      </c>
      <c r="AEM25" s="105">
        <v>981832</v>
      </c>
      <c r="AEN25" s="105">
        <v>2991451.5</v>
      </c>
      <c r="AEO25" s="105">
        <v>39872368.630000003</v>
      </c>
      <c r="AEP25" s="105">
        <v>5086053.8</v>
      </c>
      <c r="AEQ25" s="105">
        <v>4431426.32</v>
      </c>
      <c r="AER25" s="105">
        <v>3613247.9799999995</v>
      </c>
      <c r="AES25" s="105">
        <v>2983572.98</v>
      </c>
      <c r="AET25" s="105">
        <v>6139741.9100000001</v>
      </c>
      <c r="AEU25" s="105">
        <v>2892077.66</v>
      </c>
      <c r="AEV25" s="105">
        <v>3105235.24</v>
      </c>
      <c r="AEW25" s="105">
        <v>2559702.61</v>
      </c>
      <c r="AEX25" s="105">
        <v>1144739.03</v>
      </c>
      <c r="AEY25" s="105">
        <v>23268955.520000003</v>
      </c>
      <c r="AEZ25" s="105">
        <v>11307990.130000001</v>
      </c>
      <c r="AFA25" s="105">
        <v>3341848.63</v>
      </c>
      <c r="AFB25" s="105">
        <v>2938296.8200000003</v>
      </c>
      <c r="AFC25" s="105">
        <v>3850088.19</v>
      </c>
      <c r="AFD25" s="105">
        <v>3654028.8299999996</v>
      </c>
      <c r="AFE25" s="105">
        <v>2463378.77</v>
      </c>
      <c r="AFF25" s="105">
        <v>3883284.56</v>
      </c>
      <c r="AFG25" s="105">
        <v>2360683.21</v>
      </c>
      <c r="AFH25" s="105">
        <v>3021765.0500000003</v>
      </c>
      <c r="AFI25" s="105">
        <v>2153915.66</v>
      </c>
      <c r="AFJ25" s="105">
        <v>2011562.89</v>
      </c>
      <c r="AFK25" s="105">
        <v>2984000.1199999996</v>
      </c>
      <c r="AFL25" s="105">
        <v>21824182.52</v>
      </c>
      <c r="AFM25" s="105">
        <v>6003550.1600000001</v>
      </c>
      <c r="AFN25" s="105">
        <v>3428148.0000000005</v>
      </c>
      <c r="AFO25" s="105">
        <v>2966331.84</v>
      </c>
      <c r="AFP25" s="105">
        <v>3003675.6300000004</v>
      </c>
      <c r="AFQ25" s="105">
        <v>2215782.7599999998</v>
      </c>
      <c r="AFR25" s="105">
        <v>1521263.23</v>
      </c>
      <c r="AFS25" s="105">
        <v>3993747.8</v>
      </c>
      <c r="AFT25" s="105">
        <v>3282516.06</v>
      </c>
      <c r="AFU25" s="105">
        <v>1541119.07</v>
      </c>
      <c r="AFV25" s="105">
        <v>3830567.7800000003</v>
      </c>
      <c r="AFW25" s="105">
        <v>1904023.97</v>
      </c>
      <c r="AFX25" s="105">
        <v>30288214.18</v>
      </c>
      <c r="AFY25" s="105">
        <v>2668959.9900000002</v>
      </c>
      <c r="AFZ25" s="105">
        <v>2853993.3299999996</v>
      </c>
      <c r="AGA25" s="105">
        <v>2004202.65</v>
      </c>
      <c r="AGB25" s="105">
        <v>6023296.2699999996</v>
      </c>
      <c r="AGC25" s="105">
        <v>2903898.64</v>
      </c>
      <c r="AGD25" s="105">
        <v>1913708.16</v>
      </c>
      <c r="AGE25" s="105">
        <v>2014383.96</v>
      </c>
      <c r="AGF25" s="105">
        <v>1871032.75</v>
      </c>
      <c r="AGG25" s="105">
        <v>3369636.2700000005</v>
      </c>
      <c r="AGH25" s="105">
        <v>1396234.69</v>
      </c>
      <c r="AGI25" s="105">
        <v>31585193.439999998</v>
      </c>
      <c r="AGJ25" s="105">
        <v>9114483.4800000004</v>
      </c>
      <c r="AGK25" s="105">
        <v>2894662.6900000004</v>
      </c>
      <c r="AGL25" s="105">
        <v>2102580.8600000003</v>
      </c>
      <c r="AGM25" s="105">
        <v>4704631.8100000005</v>
      </c>
      <c r="AGN25" s="105">
        <v>3962086.39</v>
      </c>
      <c r="AGO25" s="105">
        <v>1913667.48</v>
      </c>
      <c r="AGP25" s="105">
        <v>1988511.85</v>
      </c>
      <c r="AGQ25" s="105">
        <v>57726322.599999994</v>
      </c>
      <c r="AGR25" s="105">
        <v>36759341.640000001</v>
      </c>
      <c r="AGS25" s="105">
        <v>1984943.64</v>
      </c>
      <c r="AGT25" s="105">
        <v>5200837.25</v>
      </c>
      <c r="AGU25" s="105">
        <v>5356230.26</v>
      </c>
      <c r="AGV25" s="105">
        <v>5088852.49</v>
      </c>
      <c r="AGW25" s="105">
        <v>2121979.96</v>
      </c>
      <c r="AGX25" s="105">
        <v>3616061.9</v>
      </c>
      <c r="AGY25" s="105">
        <v>1524093.97</v>
      </c>
      <c r="AGZ25" s="105">
        <v>2248902.16</v>
      </c>
      <c r="AHA25" s="105">
        <v>2740015.65</v>
      </c>
      <c r="AHB25" s="105">
        <v>1896615.26</v>
      </c>
      <c r="AHC25" s="105">
        <v>2246876.86</v>
      </c>
      <c r="AHD25" s="105">
        <v>1740751.8699999999</v>
      </c>
      <c r="AHE25" s="105">
        <v>2485115.65</v>
      </c>
      <c r="AHF25" s="105">
        <v>2826536.69</v>
      </c>
      <c r="AHG25" s="105">
        <v>2123800.44</v>
      </c>
      <c r="AHH25" s="105">
        <v>14199214.989999998</v>
      </c>
      <c r="AHI25" s="105">
        <v>2432446.2400000002</v>
      </c>
      <c r="AHJ25" s="105">
        <v>3167004.2399999998</v>
      </c>
      <c r="AHK25" s="105">
        <v>2672481.8700000006</v>
      </c>
      <c r="AHL25" s="105">
        <v>4848299.6500000004</v>
      </c>
      <c r="AHM25" s="105">
        <v>3300962.18</v>
      </c>
      <c r="AHN25" s="105">
        <v>1059644.81</v>
      </c>
    </row>
    <row r="26" spans="1:898" ht="21" x14ac:dyDescent="0.4">
      <c r="A26" s="121" t="s">
        <v>33</v>
      </c>
      <c r="B26" s="6" t="s">
        <v>34</v>
      </c>
      <c r="C26" s="105">
        <v>242713719.09999996</v>
      </c>
      <c r="D26" s="105">
        <v>7276952.8900000006</v>
      </c>
      <c r="E26" s="105">
        <v>33796709.980000004</v>
      </c>
      <c r="F26" s="105">
        <v>2635403.5999999996</v>
      </c>
      <c r="G26" s="105">
        <v>21262858.609999999</v>
      </c>
      <c r="H26" s="105">
        <v>1256364.2200000002</v>
      </c>
      <c r="I26" s="105">
        <v>19580190.890000001</v>
      </c>
      <c r="J26" s="105">
        <v>4653101.01</v>
      </c>
      <c r="K26" s="105">
        <v>6599678.8400000008</v>
      </c>
      <c r="L26" s="105">
        <v>2386358.21</v>
      </c>
      <c r="M26" s="105">
        <v>1655889.63</v>
      </c>
      <c r="N26" s="105">
        <v>2455793.0700000003</v>
      </c>
      <c r="O26" s="105">
        <v>5429659.0899999999</v>
      </c>
      <c r="P26" s="105">
        <v>2679085.25</v>
      </c>
      <c r="Q26" s="105">
        <v>2896156.17</v>
      </c>
      <c r="R26" s="105">
        <v>22098557.239999998</v>
      </c>
      <c r="S26" s="105">
        <v>47876773.919999994</v>
      </c>
      <c r="T26" s="105">
        <v>2137266.8100000005</v>
      </c>
      <c r="U26" s="105">
        <v>175261407.25</v>
      </c>
      <c r="V26" s="105">
        <v>34482260.379999995</v>
      </c>
      <c r="W26" s="105">
        <v>5740010.04</v>
      </c>
      <c r="X26" s="105">
        <v>12202820.170000002</v>
      </c>
      <c r="Y26" s="105">
        <v>6723660.8900000006</v>
      </c>
      <c r="Z26" s="105">
        <v>11053925.360000001</v>
      </c>
      <c r="AA26" s="105">
        <v>2569913.16</v>
      </c>
      <c r="AB26" s="105">
        <v>51671771.020000003</v>
      </c>
      <c r="AC26" s="105">
        <v>13707456.93</v>
      </c>
      <c r="AD26" s="105">
        <v>6351596.2500000009</v>
      </c>
      <c r="AE26" s="105">
        <v>36944588.590000004</v>
      </c>
      <c r="AF26" s="105">
        <v>10607746.27</v>
      </c>
      <c r="AG26" s="105">
        <v>18061042.459999997</v>
      </c>
      <c r="AH26" s="105">
        <v>14549773.879999999</v>
      </c>
      <c r="AI26" s="105">
        <v>8344033.4699999997</v>
      </c>
      <c r="AJ26" s="105">
        <v>3837671.3200000003</v>
      </c>
      <c r="AK26" s="105">
        <v>4665711.67</v>
      </c>
      <c r="AL26" s="105">
        <v>9291394.8100000005</v>
      </c>
      <c r="AM26" s="105">
        <v>4990385.95</v>
      </c>
      <c r="AN26" s="105">
        <v>5934137.7800000003</v>
      </c>
      <c r="AO26" s="105">
        <v>7870964.8700000001</v>
      </c>
      <c r="AP26" s="105">
        <v>6119333.5300000012</v>
      </c>
      <c r="AQ26" s="105">
        <v>3551740.17</v>
      </c>
      <c r="AR26" s="105">
        <v>2694215.5599999996</v>
      </c>
      <c r="AS26" s="105">
        <v>68557244.059999987</v>
      </c>
      <c r="AT26" s="105">
        <v>2345684.5499999998</v>
      </c>
      <c r="AU26" s="105">
        <v>1766161.43</v>
      </c>
      <c r="AV26" s="105">
        <v>3082479.59</v>
      </c>
      <c r="AW26" s="105">
        <v>4080830.4699999997</v>
      </c>
      <c r="AX26" s="105">
        <v>5359995.4000000004</v>
      </c>
      <c r="AY26" s="105">
        <v>2079662.3399999999</v>
      </c>
      <c r="AZ26" s="105">
        <v>3621188.1</v>
      </c>
      <c r="BA26" s="105">
        <v>1186129.76</v>
      </c>
      <c r="BB26" s="105">
        <v>1777018.3199999998</v>
      </c>
      <c r="BC26" s="105">
        <v>2448342.0500000003</v>
      </c>
      <c r="BD26" s="105">
        <v>895996.48</v>
      </c>
      <c r="BE26" s="105">
        <v>33282481.130000003</v>
      </c>
      <c r="BF26" s="105">
        <v>2372040.04</v>
      </c>
      <c r="BG26" s="105">
        <v>12459385.880000001</v>
      </c>
      <c r="BH26" s="105">
        <v>67053667.590000004</v>
      </c>
      <c r="BI26" s="105">
        <v>27759894.68</v>
      </c>
      <c r="BJ26" s="105">
        <v>3540240.6</v>
      </c>
      <c r="BK26" s="105">
        <v>1869786.95</v>
      </c>
      <c r="BL26" s="105">
        <v>5193788.09</v>
      </c>
      <c r="BM26" s="105">
        <v>4201884.91</v>
      </c>
      <c r="BN26" s="105">
        <v>3347216.61</v>
      </c>
      <c r="BO26" s="105">
        <v>44760</v>
      </c>
      <c r="BP26" s="105"/>
      <c r="BQ26" s="105">
        <v>100216453.64</v>
      </c>
      <c r="BR26" s="105">
        <v>11062506.27</v>
      </c>
      <c r="BS26" s="105">
        <v>4316334.4700000007</v>
      </c>
      <c r="BT26" s="105">
        <v>5284674.46</v>
      </c>
      <c r="BU26" s="105">
        <v>3182985.0500000003</v>
      </c>
      <c r="BV26" s="105">
        <v>4429558.75</v>
      </c>
      <c r="BW26" s="105">
        <v>2530702.4300000002</v>
      </c>
      <c r="BX26" s="105">
        <v>3590159.6799999997</v>
      </c>
      <c r="BY26" s="105">
        <v>16488512.66</v>
      </c>
      <c r="BZ26" s="105">
        <v>3229651.45</v>
      </c>
      <c r="CA26" s="105">
        <v>5279417.0999999996</v>
      </c>
      <c r="CB26" s="105">
        <v>11872679.33</v>
      </c>
      <c r="CC26" s="105">
        <v>4481562.99</v>
      </c>
      <c r="CD26" s="105">
        <v>3329948.3200000003</v>
      </c>
      <c r="CE26" s="105">
        <v>3721489.0000000005</v>
      </c>
      <c r="CF26" s="105">
        <v>129752970.71000001</v>
      </c>
      <c r="CG26" s="105">
        <v>8240058.4199999999</v>
      </c>
      <c r="CH26" s="105">
        <v>16961915.370000001</v>
      </c>
      <c r="CI26" s="105">
        <v>6393335.9699999997</v>
      </c>
      <c r="CJ26" s="105">
        <v>6721956.1800000006</v>
      </c>
      <c r="CK26" s="105">
        <v>6211672.4799999995</v>
      </c>
      <c r="CL26" s="105">
        <v>4984472.379999999</v>
      </c>
      <c r="CM26" s="105">
        <v>16859728.93</v>
      </c>
      <c r="CN26" s="105">
        <v>2262481.56</v>
      </c>
      <c r="CO26" s="105">
        <v>6921126.9100000001</v>
      </c>
      <c r="CP26" s="105">
        <v>3866519.53</v>
      </c>
      <c r="CQ26" s="105">
        <v>4894795</v>
      </c>
      <c r="CR26" s="105">
        <v>6154030.6100000003</v>
      </c>
      <c r="CS26" s="105">
        <v>62943463.93</v>
      </c>
      <c r="CT26" s="105">
        <v>4380670.1700000009</v>
      </c>
      <c r="CU26" s="105">
        <v>5867592.2400000002</v>
      </c>
      <c r="CV26" s="105">
        <v>11021001.27</v>
      </c>
      <c r="CW26" s="105">
        <v>3432750.9499999997</v>
      </c>
      <c r="CX26" s="105">
        <v>12332796.98</v>
      </c>
      <c r="CY26" s="105">
        <v>3652995.6</v>
      </c>
      <c r="CZ26" s="105">
        <v>2859121.06</v>
      </c>
      <c r="DA26" s="105">
        <v>22799786.07</v>
      </c>
      <c r="DB26" s="105">
        <v>99345863.550000012</v>
      </c>
      <c r="DC26" s="105">
        <v>8320318.7699999996</v>
      </c>
      <c r="DD26" s="105">
        <v>5218823.5900000008</v>
      </c>
      <c r="DE26" s="105">
        <v>16274160.59</v>
      </c>
      <c r="DF26" s="105">
        <v>22449221.280000001</v>
      </c>
      <c r="DG26" s="105">
        <v>18450753.809999999</v>
      </c>
      <c r="DH26" s="105">
        <v>50283654.640000001</v>
      </c>
      <c r="DI26" s="105">
        <v>2274260.7799999998</v>
      </c>
      <c r="DJ26" s="105">
        <v>126957870.31</v>
      </c>
      <c r="DK26" s="105">
        <v>4725474.0200000005</v>
      </c>
      <c r="DL26" s="105">
        <v>4462200.6800000006</v>
      </c>
      <c r="DM26" s="105">
        <v>4540812.0100000007</v>
      </c>
      <c r="DN26" s="105">
        <v>4523318.76</v>
      </c>
      <c r="DO26" s="105">
        <v>2172365.2199999997</v>
      </c>
      <c r="DP26" s="105">
        <v>5167101.9000000004</v>
      </c>
      <c r="DQ26" s="105">
        <v>3963108.2</v>
      </c>
      <c r="DR26" s="105">
        <v>7196472.7400000002</v>
      </c>
      <c r="DS26" s="105">
        <v>47614802.060000002</v>
      </c>
      <c r="DT26" s="105">
        <v>4704303.0599999996</v>
      </c>
      <c r="DU26" s="105">
        <v>24185967.129999999</v>
      </c>
      <c r="DV26" s="105">
        <v>31173887.970000003</v>
      </c>
      <c r="DW26" s="105">
        <v>7652787.2699999996</v>
      </c>
      <c r="DX26" s="105">
        <v>6152374.8200000003</v>
      </c>
      <c r="DY26" s="105">
        <v>6751917.8999999994</v>
      </c>
      <c r="DZ26" s="105">
        <v>1204910.7300000002</v>
      </c>
      <c r="EA26" s="105">
        <v>5852364.4199999999</v>
      </c>
      <c r="EB26" s="105">
        <v>4778205.47</v>
      </c>
      <c r="EC26" s="105">
        <v>9910406</v>
      </c>
      <c r="ED26" s="105">
        <v>36327465.860000007</v>
      </c>
      <c r="EE26" s="105">
        <v>29511542.759999998</v>
      </c>
      <c r="EF26" s="105">
        <v>6806732.79</v>
      </c>
      <c r="EG26" s="105">
        <v>8097455.4500000002</v>
      </c>
      <c r="EH26" s="105">
        <v>8202984.4399999995</v>
      </c>
      <c r="EI26" s="105">
        <v>7962075.9000000004</v>
      </c>
      <c r="EJ26" s="105">
        <v>12463949.220000001</v>
      </c>
      <c r="EK26" s="105">
        <v>3637604.2500000005</v>
      </c>
      <c r="EL26" s="105">
        <v>8787174</v>
      </c>
      <c r="EM26" s="105">
        <v>95030461.189999998</v>
      </c>
      <c r="EN26" s="105">
        <v>6727110.2800000003</v>
      </c>
      <c r="EO26" s="105">
        <v>3492197.98</v>
      </c>
      <c r="EP26" s="105">
        <v>4928900.8</v>
      </c>
      <c r="EQ26" s="105">
        <v>3489288.41</v>
      </c>
      <c r="ER26" s="105">
        <v>3179850.17</v>
      </c>
      <c r="ES26" s="105">
        <v>4408918.45</v>
      </c>
      <c r="ET26" s="105">
        <v>17974956.449999999</v>
      </c>
      <c r="EU26" s="105">
        <v>6729756.8099999996</v>
      </c>
      <c r="EV26" s="105">
        <v>62641942.539999999</v>
      </c>
      <c r="EW26" s="105">
        <v>1807170</v>
      </c>
      <c r="EX26" s="105">
        <v>1879239.1700000002</v>
      </c>
      <c r="EY26" s="105">
        <v>4183929.77</v>
      </c>
      <c r="EZ26" s="105">
        <v>6770660.1600000001</v>
      </c>
      <c r="FA26" s="105">
        <v>4654974.74</v>
      </c>
      <c r="FB26" s="105">
        <v>4618455.1599999992</v>
      </c>
      <c r="FC26" s="105">
        <v>2227779.9500000002</v>
      </c>
      <c r="FD26" s="105">
        <v>1798402.5</v>
      </c>
      <c r="FE26" s="105">
        <v>2781587.2900000005</v>
      </c>
      <c r="FF26" s="105">
        <v>1627530.16</v>
      </c>
      <c r="FG26" s="105">
        <v>2402636.6599999997</v>
      </c>
      <c r="FH26" s="105">
        <v>23553001.02</v>
      </c>
      <c r="FI26" s="105">
        <v>4549814.3600000003</v>
      </c>
      <c r="FJ26" s="105">
        <v>3417914.58</v>
      </c>
      <c r="FK26" s="105">
        <v>4280684.8299999991</v>
      </c>
      <c r="FL26" s="105">
        <v>5502421.5300000003</v>
      </c>
      <c r="FM26" s="105">
        <v>6007437.2199999997</v>
      </c>
      <c r="FN26" s="105">
        <v>2344625.2600000002</v>
      </c>
      <c r="FO26" s="105">
        <v>1275521.4100000001</v>
      </c>
      <c r="FP26" s="105">
        <v>119002350.03000002</v>
      </c>
      <c r="FQ26" s="105">
        <v>2237960.5099999998</v>
      </c>
      <c r="FR26" s="105">
        <v>4165129.1999999997</v>
      </c>
      <c r="FS26" s="105">
        <v>2705108.79</v>
      </c>
      <c r="FT26" s="105">
        <v>5198385.919999999</v>
      </c>
      <c r="FU26" s="105">
        <v>3142761.0999999996</v>
      </c>
      <c r="FV26" s="105">
        <v>10640234.15</v>
      </c>
      <c r="FW26" s="105">
        <v>4141999.31</v>
      </c>
      <c r="FX26" s="105">
        <v>3132827.09</v>
      </c>
      <c r="FY26" s="105">
        <v>4115484.58</v>
      </c>
      <c r="FZ26" s="105">
        <v>3954042.65</v>
      </c>
      <c r="GA26" s="105">
        <v>2517731.67</v>
      </c>
      <c r="GB26" s="105">
        <v>2767372.88</v>
      </c>
      <c r="GC26" s="105">
        <v>1050664.81</v>
      </c>
      <c r="GD26" s="105">
        <v>46252768.710000001</v>
      </c>
      <c r="GE26" s="105">
        <v>3673275.28</v>
      </c>
      <c r="GF26" s="105">
        <v>6059481.0300000003</v>
      </c>
      <c r="GG26" s="105">
        <v>28821909.149999999</v>
      </c>
      <c r="GH26" s="105">
        <v>7067775.1799999997</v>
      </c>
      <c r="GI26" s="105">
        <v>5238907.84</v>
      </c>
      <c r="GJ26" s="105">
        <v>5783071.6299999999</v>
      </c>
      <c r="GK26" s="105">
        <v>11621108.74</v>
      </c>
      <c r="GL26" s="105">
        <v>5527414.0599999996</v>
      </c>
      <c r="GM26" s="105">
        <v>3868961</v>
      </c>
      <c r="GN26" s="105">
        <v>1491274.29</v>
      </c>
      <c r="GO26" s="105">
        <v>1416140.87</v>
      </c>
      <c r="GP26" s="105">
        <v>35155991.540000007</v>
      </c>
      <c r="GQ26" s="105">
        <v>8655905.5099999998</v>
      </c>
      <c r="GR26" s="105">
        <v>2704533.68</v>
      </c>
      <c r="GS26" s="105">
        <v>10015548.690000001</v>
      </c>
      <c r="GT26" s="105">
        <v>1140164.6299999999</v>
      </c>
      <c r="GU26" s="105">
        <v>3615035.58</v>
      </c>
      <c r="GV26" s="105">
        <v>4690609.8100000005</v>
      </c>
      <c r="GW26" s="105">
        <v>2743782.06</v>
      </c>
      <c r="GX26" s="105">
        <v>65710559.019999996</v>
      </c>
      <c r="GY26" s="105">
        <v>7732194.9799999995</v>
      </c>
      <c r="GZ26" s="105">
        <v>5316457.43</v>
      </c>
      <c r="HA26" s="105">
        <v>6143264.9700000007</v>
      </c>
      <c r="HB26" s="105">
        <v>123359148.58000001</v>
      </c>
      <c r="HC26" s="105">
        <v>29022523.719999995</v>
      </c>
      <c r="HD26" s="105">
        <v>21976396.579999998</v>
      </c>
      <c r="HE26" s="105">
        <v>6788088.9000000004</v>
      </c>
      <c r="HF26" s="105">
        <v>7138702.8200000003</v>
      </c>
      <c r="HG26" s="105">
        <v>15477912.870000001</v>
      </c>
      <c r="HH26" s="105">
        <v>4359082.2</v>
      </c>
      <c r="HI26" s="105">
        <v>61516565.789999999</v>
      </c>
      <c r="HJ26" s="105">
        <v>12075742.280000001</v>
      </c>
      <c r="HK26" s="105">
        <v>16877195.059999999</v>
      </c>
      <c r="HL26" s="105">
        <v>6781585.54</v>
      </c>
      <c r="HM26" s="105">
        <v>3232441.5</v>
      </c>
      <c r="HN26" s="105">
        <v>2522969.4299999997</v>
      </c>
      <c r="HO26" s="105">
        <v>12306378.940000001</v>
      </c>
      <c r="HP26" s="105">
        <v>5457262.8600000003</v>
      </c>
      <c r="HQ26" s="105">
        <v>66738137.210000001</v>
      </c>
      <c r="HR26" s="105">
        <v>28077000.66</v>
      </c>
      <c r="HS26" s="105">
        <v>3030078.02</v>
      </c>
      <c r="HT26" s="105">
        <v>2956933.08</v>
      </c>
      <c r="HU26" s="105">
        <v>5336810.37</v>
      </c>
      <c r="HV26" s="105">
        <v>3282039.76</v>
      </c>
      <c r="HW26" s="105">
        <v>6641213.9000000004</v>
      </c>
      <c r="HX26" s="105">
        <v>3008247.4000000004</v>
      </c>
      <c r="HY26" s="105">
        <v>5041209.28</v>
      </c>
      <c r="HZ26" s="105">
        <v>2321974.37</v>
      </c>
      <c r="IA26" s="105">
        <v>5309537.1899999995</v>
      </c>
      <c r="IB26" s="105">
        <v>8584502.1699999999</v>
      </c>
      <c r="IC26" s="105">
        <v>2511027.5799999996</v>
      </c>
      <c r="ID26" s="105">
        <v>5311075.0199999996</v>
      </c>
      <c r="IE26" s="105">
        <v>2217044.3200000003</v>
      </c>
      <c r="IF26" s="105">
        <v>3276502.19</v>
      </c>
      <c r="IG26" s="105">
        <v>51862583.68</v>
      </c>
      <c r="IH26" s="105">
        <v>20498067.040000003</v>
      </c>
      <c r="II26" s="105">
        <v>7197147.1899999995</v>
      </c>
      <c r="IJ26" s="105">
        <v>6856597.0800000001</v>
      </c>
      <c r="IK26" s="105">
        <v>14405468.300000001</v>
      </c>
      <c r="IL26" s="105">
        <v>4926192.6400000006</v>
      </c>
      <c r="IM26" s="105">
        <v>4819538.620000001</v>
      </c>
      <c r="IN26" s="105">
        <v>2487765.3499999996</v>
      </c>
      <c r="IO26" s="105">
        <v>3336029.37</v>
      </c>
      <c r="IP26" s="105">
        <v>4126065</v>
      </c>
      <c r="IQ26" s="105">
        <v>3483359.2599999993</v>
      </c>
      <c r="IR26" s="105">
        <v>87740187.709999993</v>
      </c>
      <c r="IS26" s="105">
        <v>40531729.32</v>
      </c>
      <c r="IT26" s="105">
        <v>5904123.7699999996</v>
      </c>
      <c r="IU26" s="105">
        <v>3560371.94</v>
      </c>
      <c r="IV26" s="105">
        <v>4058627.36</v>
      </c>
      <c r="IW26" s="105">
        <v>2105611.1800000002</v>
      </c>
      <c r="IX26" s="105">
        <v>3146136.29</v>
      </c>
      <c r="IY26" s="105">
        <v>1698886.3299999998</v>
      </c>
      <c r="IZ26" s="105">
        <v>1816662.0399999998</v>
      </c>
      <c r="JA26" s="105">
        <v>4353537.1900000004</v>
      </c>
      <c r="JB26" s="105">
        <v>5755305.1899999995</v>
      </c>
      <c r="JC26" s="105">
        <v>1384402.6900000002</v>
      </c>
      <c r="JD26" s="105">
        <v>29005051.25</v>
      </c>
      <c r="JE26" s="105">
        <v>8054889.6000000006</v>
      </c>
      <c r="JF26" s="105">
        <v>6169462.2700000005</v>
      </c>
      <c r="JG26" s="105">
        <v>4635595.51</v>
      </c>
      <c r="JH26" s="105">
        <v>2515513.84</v>
      </c>
      <c r="JI26" s="105">
        <v>5275226.62</v>
      </c>
      <c r="JJ26" s="105">
        <v>32695671.629999999</v>
      </c>
      <c r="JK26" s="105">
        <v>3360754.38</v>
      </c>
      <c r="JL26" s="105">
        <v>2579653.29</v>
      </c>
      <c r="JM26" s="105">
        <v>9749308.4700000007</v>
      </c>
      <c r="JN26" s="105">
        <v>2523256.94</v>
      </c>
      <c r="JO26" s="105">
        <v>7424179.4699999997</v>
      </c>
      <c r="JP26" s="105">
        <v>3024656.77</v>
      </c>
      <c r="JQ26" s="105">
        <v>111019286.33999999</v>
      </c>
      <c r="JR26" s="105">
        <v>54371503.559999995</v>
      </c>
      <c r="JS26" s="105">
        <v>4366386.1400000006</v>
      </c>
      <c r="JT26" s="105">
        <v>1969679.9</v>
      </c>
      <c r="JU26" s="105">
        <v>4804561.9700000007</v>
      </c>
      <c r="JV26" s="105">
        <v>1551381.8800000001</v>
      </c>
      <c r="JW26" s="105">
        <v>35971946.859999999</v>
      </c>
      <c r="JX26" s="105">
        <v>11190469.16</v>
      </c>
      <c r="JY26" s="105">
        <v>10786453.550000001</v>
      </c>
      <c r="JZ26" s="105">
        <v>3547399.73</v>
      </c>
      <c r="KA26" s="105">
        <v>4614158.5999999996</v>
      </c>
      <c r="KB26" s="105">
        <v>10076418.030000001</v>
      </c>
      <c r="KC26" s="105">
        <v>2698699.19</v>
      </c>
      <c r="KD26" s="105">
        <v>1141062.77</v>
      </c>
      <c r="KE26" s="105">
        <v>2677607.34</v>
      </c>
      <c r="KF26" s="105">
        <v>121685138.97999999</v>
      </c>
      <c r="KG26" s="105">
        <v>0</v>
      </c>
      <c r="KH26" s="105">
        <v>5558917.5700000003</v>
      </c>
      <c r="KI26" s="105">
        <v>3174408.4299999997</v>
      </c>
      <c r="KJ26" s="105">
        <v>5267761.3</v>
      </c>
      <c r="KK26" s="105">
        <v>9049139.370000001</v>
      </c>
      <c r="KL26" s="105">
        <v>38695368.269999996</v>
      </c>
      <c r="KM26" s="105">
        <v>4683798.9400000004</v>
      </c>
      <c r="KN26" s="105">
        <v>3073465.4799999995</v>
      </c>
      <c r="KO26" s="105">
        <v>41222721.749999993</v>
      </c>
      <c r="KP26" s="105">
        <v>5144413.59</v>
      </c>
      <c r="KQ26" s="105">
        <v>4694479.1500000004</v>
      </c>
      <c r="KR26" s="105">
        <v>38406152.670000002</v>
      </c>
      <c r="KS26" s="105">
        <v>6306647.4800000004</v>
      </c>
      <c r="KT26" s="105">
        <v>4488637.66</v>
      </c>
      <c r="KU26" s="105">
        <v>34738879.819999993</v>
      </c>
      <c r="KV26" s="105">
        <v>8749078.5599999987</v>
      </c>
      <c r="KW26" s="105">
        <v>50700423.610000007</v>
      </c>
      <c r="KX26" s="105">
        <v>6036378.25</v>
      </c>
      <c r="KY26" s="105">
        <v>1833506.24</v>
      </c>
      <c r="KZ26" s="105">
        <v>16519266.699999999</v>
      </c>
      <c r="LA26" s="105">
        <v>16967276.829999998</v>
      </c>
      <c r="LB26" s="105">
        <v>4292027.2699999996</v>
      </c>
      <c r="LC26" s="105">
        <v>3426735.7500000005</v>
      </c>
      <c r="LD26" s="105">
        <v>3857634.65</v>
      </c>
      <c r="LE26" s="105">
        <v>144546206.09</v>
      </c>
      <c r="LF26" s="105">
        <v>29974972.770000003</v>
      </c>
      <c r="LG26" s="105">
        <v>34990516.880000003</v>
      </c>
      <c r="LH26" s="105">
        <v>38007616.99000001</v>
      </c>
      <c r="LI26" s="105">
        <v>11283231.469999999</v>
      </c>
      <c r="LJ26" s="105">
        <v>3959311.4100000006</v>
      </c>
      <c r="LK26" s="105">
        <v>2072098.04</v>
      </c>
      <c r="LL26" s="105">
        <v>6112635.6200000001</v>
      </c>
      <c r="LM26" s="105">
        <v>3682059.53</v>
      </c>
      <c r="LN26" s="105">
        <v>7682182.7300000004</v>
      </c>
      <c r="LO26" s="105">
        <v>3545924.9</v>
      </c>
      <c r="LP26" s="105">
        <v>38967443.180000007</v>
      </c>
      <c r="LQ26" s="105">
        <v>4316480.4099999992</v>
      </c>
      <c r="LR26" s="105">
        <v>4061104.29</v>
      </c>
      <c r="LS26" s="105">
        <v>105309969.63000001</v>
      </c>
      <c r="LT26" s="105">
        <v>58137465.75</v>
      </c>
      <c r="LU26" s="105">
        <v>136594298.26999998</v>
      </c>
      <c r="LV26" s="105">
        <v>21527087.07</v>
      </c>
      <c r="LW26" s="105">
        <v>6978577.3499999996</v>
      </c>
      <c r="LX26" s="105">
        <v>11192251.469999999</v>
      </c>
      <c r="LY26" s="105">
        <v>5475462.2199999997</v>
      </c>
      <c r="LZ26" s="105">
        <v>4851068.84</v>
      </c>
      <c r="MA26" s="105">
        <v>4116931.2700000005</v>
      </c>
      <c r="MB26" s="105">
        <v>5957943.8699999992</v>
      </c>
      <c r="MC26" s="105">
        <v>9752583.4900000002</v>
      </c>
      <c r="MD26" s="105">
        <v>3321049.84</v>
      </c>
      <c r="ME26" s="105">
        <v>93208602.75000003</v>
      </c>
      <c r="MF26" s="105">
        <v>9262785.3499999996</v>
      </c>
      <c r="MG26" s="105">
        <v>2972584.5</v>
      </c>
      <c r="MH26" s="105">
        <v>4116637.63</v>
      </c>
      <c r="MI26" s="105">
        <v>4221694.82</v>
      </c>
      <c r="MJ26" s="105">
        <v>4883362.4999999991</v>
      </c>
      <c r="MK26" s="105">
        <v>4983461.08</v>
      </c>
      <c r="ML26" s="105">
        <v>3176092.34</v>
      </c>
      <c r="MM26" s="105">
        <v>6641129.1899999995</v>
      </c>
      <c r="MN26" s="105">
        <v>5056958.05</v>
      </c>
      <c r="MO26" s="105">
        <v>4792654.8500000006</v>
      </c>
      <c r="MP26" s="105">
        <v>3063044.51</v>
      </c>
      <c r="MQ26" s="105">
        <v>84154448.329999998</v>
      </c>
      <c r="MR26" s="105">
        <v>8831739.870000001</v>
      </c>
      <c r="MS26" s="105">
        <v>19149992.329999998</v>
      </c>
      <c r="MT26" s="105">
        <v>7469244.6299999999</v>
      </c>
      <c r="MU26" s="105">
        <v>11572956.159999998</v>
      </c>
      <c r="MV26" s="105">
        <v>23869235.149999999</v>
      </c>
      <c r="MW26" s="105">
        <v>19515128.869899999</v>
      </c>
      <c r="MX26" s="105">
        <v>12133067.740000002</v>
      </c>
      <c r="MY26" s="105">
        <v>6272060.5299999993</v>
      </c>
      <c r="MZ26" s="105">
        <v>3515202.94</v>
      </c>
      <c r="NA26" s="105">
        <v>1596869.9300000002</v>
      </c>
      <c r="NB26" s="105">
        <v>90547817.530000001</v>
      </c>
      <c r="NC26" s="105">
        <v>35526970.260000005</v>
      </c>
      <c r="ND26" s="105">
        <v>9720402.2400000002</v>
      </c>
      <c r="NE26" s="105">
        <v>46550480.980000004</v>
      </c>
      <c r="NF26" s="105">
        <v>6007223.5800000001</v>
      </c>
      <c r="NG26" s="105">
        <v>8204312.080000001</v>
      </c>
      <c r="NH26" s="105">
        <v>25093402.84</v>
      </c>
      <c r="NI26" s="105">
        <v>35861891.799999997</v>
      </c>
      <c r="NJ26" s="105">
        <v>2847066.8600000003</v>
      </c>
      <c r="NK26" s="105">
        <v>23391513.639999997</v>
      </c>
      <c r="NL26" s="105">
        <v>8628858.4700000007</v>
      </c>
      <c r="NM26" s="105">
        <v>4776976.01</v>
      </c>
      <c r="NN26" s="105">
        <v>25742766.740000002</v>
      </c>
      <c r="NO26" s="105">
        <v>5986101.9899999993</v>
      </c>
      <c r="NP26" s="105">
        <v>1695865.5</v>
      </c>
      <c r="NQ26" s="105">
        <v>3662261.6100000003</v>
      </c>
      <c r="NR26" s="105">
        <v>2358275.5699999998</v>
      </c>
      <c r="NS26" s="105">
        <v>2603024.4000000004</v>
      </c>
      <c r="NT26" s="105">
        <v>2855259.85</v>
      </c>
      <c r="NU26" s="105">
        <v>54628988.939999998</v>
      </c>
      <c r="NV26" s="105">
        <v>21773580.989999998</v>
      </c>
      <c r="NW26" s="105">
        <v>6967068.8300000001</v>
      </c>
      <c r="NX26" s="105">
        <v>2578885.8499999996</v>
      </c>
      <c r="NY26" s="105">
        <v>2826353.44</v>
      </c>
      <c r="NZ26" s="105">
        <v>5304254.9499999993</v>
      </c>
      <c r="OA26" s="105">
        <v>2831140.8800000004</v>
      </c>
      <c r="OB26" s="105">
        <v>175823814.67000002</v>
      </c>
      <c r="OC26" s="105">
        <v>17825365.970000003</v>
      </c>
      <c r="OD26" s="105">
        <v>8586177.7400000002</v>
      </c>
      <c r="OE26" s="105">
        <v>19993939.710000001</v>
      </c>
      <c r="OF26" s="105">
        <v>18837248.229999997</v>
      </c>
      <c r="OG26" s="105">
        <v>3885209.0700000003</v>
      </c>
      <c r="OH26" s="105">
        <v>10825589.570000002</v>
      </c>
      <c r="OI26" s="105">
        <v>2589850.37</v>
      </c>
      <c r="OJ26" s="105">
        <v>25641311.48</v>
      </c>
      <c r="OK26" s="105">
        <v>124104499.04999998</v>
      </c>
      <c r="OL26" s="105">
        <v>17459518.080000002</v>
      </c>
      <c r="OM26" s="105">
        <v>171258039.90999997</v>
      </c>
      <c r="ON26" s="105">
        <v>11736723.810000001</v>
      </c>
      <c r="OO26" s="105">
        <v>9362003.4900000002</v>
      </c>
      <c r="OP26" s="105">
        <v>2493151.2599999998</v>
      </c>
      <c r="OQ26" s="105">
        <v>37799811.920000002</v>
      </c>
      <c r="OR26" s="105">
        <v>3175892.2899999996</v>
      </c>
      <c r="OS26" s="105">
        <v>2686415.98</v>
      </c>
      <c r="OT26" s="105">
        <v>4948734.4800000004</v>
      </c>
      <c r="OU26" s="105">
        <v>4744464.96</v>
      </c>
      <c r="OV26" s="105">
        <v>22756498.75</v>
      </c>
      <c r="OW26" s="105">
        <v>5576717.4799999995</v>
      </c>
      <c r="OX26" s="105">
        <v>3914056.1199999996</v>
      </c>
      <c r="OY26" s="105">
        <v>1334596.08</v>
      </c>
      <c r="OZ26" s="105">
        <v>82811438.680000007</v>
      </c>
      <c r="PA26" s="105">
        <v>3617603.1900000004</v>
      </c>
      <c r="PB26" s="105">
        <v>7477068.5700000003</v>
      </c>
      <c r="PC26" s="105">
        <v>978375.71999999986</v>
      </c>
      <c r="PD26" s="105">
        <v>6196223.5599999996</v>
      </c>
      <c r="PE26" s="105">
        <v>7076219.5300000003</v>
      </c>
      <c r="PF26" s="105">
        <v>3269509.91</v>
      </c>
      <c r="PG26" s="105">
        <v>2265243.5699999998</v>
      </c>
      <c r="PH26" s="105">
        <v>8086394.7599999998</v>
      </c>
      <c r="PI26" s="105">
        <v>4941270.91</v>
      </c>
      <c r="PJ26" s="105">
        <v>18714385.619999997</v>
      </c>
      <c r="PK26" s="105">
        <v>17006781.849999998</v>
      </c>
      <c r="PL26" s="105">
        <v>2812015.46</v>
      </c>
      <c r="PM26" s="105">
        <v>10848784.4</v>
      </c>
      <c r="PN26" s="105">
        <v>2225510.71</v>
      </c>
      <c r="PO26" s="105">
        <v>470061.95</v>
      </c>
      <c r="PP26" s="105">
        <v>532392.02</v>
      </c>
      <c r="PQ26" s="105">
        <v>1537315.09</v>
      </c>
      <c r="PR26" s="105">
        <v>169794088.76999998</v>
      </c>
      <c r="PS26" s="105">
        <v>4517488.99</v>
      </c>
      <c r="PT26" s="105">
        <v>3284247.9799999995</v>
      </c>
      <c r="PU26" s="105">
        <v>7157097.25</v>
      </c>
      <c r="PV26" s="105">
        <v>64946317.640000001</v>
      </c>
      <c r="PW26" s="105">
        <v>2156760.83</v>
      </c>
      <c r="PX26" s="105">
        <v>3886870.5</v>
      </c>
      <c r="PY26" s="105">
        <v>3927871.12</v>
      </c>
      <c r="PZ26" s="105">
        <v>23203611.659999996</v>
      </c>
      <c r="QA26" s="105">
        <v>2100628.4299999997</v>
      </c>
      <c r="QB26" s="105">
        <v>23665105.77</v>
      </c>
      <c r="QC26" s="105">
        <v>2618499</v>
      </c>
      <c r="QD26" s="105">
        <v>12566388.85</v>
      </c>
      <c r="QE26" s="105">
        <v>4464536.8400000008</v>
      </c>
      <c r="QF26" s="105">
        <v>6174884.9699999997</v>
      </c>
      <c r="QG26" s="105">
        <v>21536707.119999997</v>
      </c>
      <c r="QH26" s="105">
        <v>2887700.21</v>
      </c>
      <c r="QI26" s="105">
        <v>2464142.5100000002</v>
      </c>
      <c r="QJ26" s="105">
        <v>1564814.3399999999</v>
      </c>
      <c r="QK26" s="105">
        <v>8488610.4700000007</v>
      </c>
      <c r="QL26" s="105">
        <v>13461977.109999999</v>
      </c>
      <c r="QM26" s="105">
        <v>1032765.24</v>
      </c>
      <c r="QN26" s="105">
        <v>1288696.3</v>
      </c>
      <c r="QO26" s="105">
        <v>1297472.02</v>
      </c>
      <c r="QP26" s="105">
        <v>1894343.33</v>
      </c>
      <c r="QQ26" s="105">
        <v>1134711.8600000001</v>
      </c>
      <c r="QR26" s="105">
        <v>72600557.790000007</v>
      </c>
      <c r="QS26" s="105">
        <v>1701343.5700000003</v>
      </c>
      <c r="QT26" s="105">
        <v>39240214.460000001</v>
      </c>
      <c r="QU26" s="105">
        <v>2385991.17</v>
      </c>
      <c r="QV26" s="105">
        <v>5618129.4199999999</v>
      </c>
      <c r="QW26" s="105">
        <v>28912737.919999998</v>
      </c>
      <c r="QX26" s="105">
        <v>2373928.1199999996</v>
      </c>
      <c r="QY26" s="105">
        <v>3463345.6700000004</v>
      </c>
      <c r="QZ26" s="105">
        <v>26694180.119999997</v>
      </c>
      <c r="RA26" s="105">
        <v>2909000.52</v>
      </c>
      <c r="RB26" s="105">
        <v>2860661.8</v>
      </c>
      <c r="RC26" s="105">
        <v>1691538.4700000002</v>
      </c>
      <c r="RD26" s="105">
        <v>1470163.67</v>
      </c>
      <c r="RE26" s="105">
        <v>96373570.770000011</v>
      </c>
      <c r="RF26" s="105">
        <v>18514602.43</v>
      </c>
      <c r="RG26" s="105">
        <v>15907461.479999997</v>
      </c>
      <c r="RH26" s="105">
        <v>6334874.6999999993</v>
      </c>
      <c r="RI26" s="105">
        <v>5643955.0499999998</v>
      </c>
      <c r="RJ26" s="105">
        <v>10413544.33</v>
      </c>
      <c r="RK26" s="105">
        <v>21523060.140000001</v>
      </c>
      <c r="RL26" s="105">
        <v>2820560.46</v>
      </c>
      <c r="RM26" s="105">
        <v>8751698.2199999988</v>
      </c>
      <c r="RN26" s="105">
        <v>13240826.73</v>
      </c>
      <c r="RO26" s="105">
        <v>21416959.66</v>
      </c>
      <c r="RP26" s="105">
        <v>2597644.46</v>
      </c>
      <c r="RQ26" s="105">
        <v>2864568.8</v>
      </c>
      <c r="RR26" s="105">
        <v>3846636.31</v>
      </c>
      <c r="RS26" s="105">
        <v>3421214.71</v>
      </c>
      <c r="RT26" s="105">
        <v>2205894.23</v>
      </c>
      <c r="RU26" s="105">
        <v>3389348.19</v>
      </c>
      <c r="RV26" s="105">
        <v>1369083.5799999998</v>
      </c>
      <c r="RW26" s="105">
        <v>1482234.6700000002</v>
      </c>
      <c r="RX26" s="105">
        <v>1777931.2499999998</v>
      </c>
      <c r="RY26" s="105">
        <v>54895796.660000004</v>
      </c>
      <c r="RZ26" s="105">
        <v>7858915.0599999996</v>
      </c>
      <c r="SA26" s="105">
        <v>4836907.97</v>
      </c>
      <c r="SB26" s="105">
        <v>2456201.7699999996</v>
      </c>
      <c r="SC26" s="105">
        <v>1691647.36</v>
      </c>
      <c r="SD26" s="105">
        <v>1791091.6</v>
      </c>
      <c r="SE26" s="105">
        <v>3137414.28</v>
      </c>
      <c r="SF26" s="105">
        <v>6782566.7199999997</v>
      </c>
      <c r="SG26" s="105">
        <v>5857976.6300000008</v>
      </c>
      <c r="SH26" s="105">
        <v>5141573.3999999985</v>
      </c>
      <c r="SI26" s="105">
        <v>14443779.310000001</v>
      </c>
      <c r="SJ26" s="105">
        <v>711066.9</v>
      </c>
      <c r="SK26" s="105">
        <v>47818664.780000001</v>
      </c>
      <c r="SL26" s="105">
        <v>5249378.6999999993</v>
      </c>
      <c r="SM26" s="105">
        <v>5567309.2400000002</v>
      </c>
      <c r="SN26" s="105">
        <v>8761267.3200000003</v>
      </c>
      <c r="SO26" s="105">
        <v>3064626.5</v>
      </c>
      <c r="SP26" s="105">
        <v>7496952.3899999997</v>
      </c>
      <c r="SQ26" s="105">
        <v>4393907.6900000004</v>
      </c>
      <c r="SR26" s="105">
        <v>1452180.65</v>
      </c>
      <c r="SS26" s="105">
        <v>73870500.090000004</v>
      </c>
      <c r="ST26" s="105">
        <v>1864653.36</v>
      </c>
      <c r="SU26" s="105">
        <v>2837952.87</v>
      </c>
      <c r="SV26" s="105">
        <v>4739664.43</v>
      </c>
      <c r="SW26" s="105">
        <v>1007886.98</v>
      </c>
      <c r="SX26" s="105">
        <v>1556735.58</v>
      </c>
      <c r="SY26" s="105">
        <v>1233596.8600000001</v>
      </c>
      <c r="SZ26" s="105">
        <v>7238868.3100000005</v>
      </c>
      <c r="TA26" s="105">
        <v>2213623.2800000003</v>
      </c>
      <c r="TB26" s="105">
        <v>3308317.95</v>
      </c>
      <c r="TC26" s="105">
        <v>4009328.21</v>
      </c>
      <c r="TD26" s="105">
        <v>7728071.8999999994</v>
      </c>
      <c r="TE26" s="105">
        <v>2968037.67</v>
      </c>
      <c r="TF26" s="105">
        <v>1828634.9</v>
      </c>
      <c r="TG26" s="105">
        <v>229505540.91</v>
      </c>
      <c r="TH26" s="105">
        <v>5422931.3100000005</v>
      </c>
      <c r="TI26" s="105">
        <v>3242765.92</v>
      </c>
      <c r="TJ26" s="105">
        <v>6070166.9500000002</v>
      </c>
      <c r="TK26" s="105">
        <v>5420296.0499999998</v>
      </c>
      <c r="TL26" s="105">
        <v>3288568.0500000003</v>
      </c>
      <c r="TM26" s="105">
        <v>1659694.3599999999</v>
      </c>
      <c r="TN26" s="105">
        <v>50631931.769999996</v>
      </c>
      <c r="TO26" s="105">
        <v>3054523.8899999997</v>
      </c>
      <c r="TP26" s="105">
        <v>21847995.289999999</v>
      </c>
      <c r="TQ26" s="105">
        <v>10029863.200000001</v>
      </c>
      <c r="TR26" s="105">
        <v>2055751.47</v>
      </c>
      <c r="TS26" s="105">
        <v>1341206</v>
      </c>
      <c r="TT26" s="105">
        <v>2788685.1399999997</v>
      </c>
      <c r="TU26" s="105">
        <v>2034833.4499999997</v>
      </c>
      <c r="TV26" s="105">
        <v>2378483.0500000003</v>
      </c>
      <c r="TW26" s="105">
        <v>48314001.689999998</v>
      </c>
      <c r="TX26" s="105">
        <v>4118685.89</v>
      </c>
      <c r="TY26" s="105">
        <v>54683998.749999993</v>
      </c>
      <c r="TZ26" s="105">
        <v>12355041.869999999</v>
      </c>
      <c r="UA26" s="105">
        <v>2960707.95</v>
      </c>
      <c r="UB26" s="105">
        <v>1887083.7300000002</v>
      </c>
      <c r="UC26" s="105">
        <v>34708350.82</v>
      </c>
      <c r="UD26" s="105">
        <v>2756971.2399999998</v>
      </c>
      <c r="UE26" s="105">
        <v>2236260.6799999997</v>
      </c>
      <c r="UF26" s="105">
        <v>2869439.56</v>
      </c>
      <c r="UG26" s="105">
        <v>5459714.5499999998</v>
      </c>
      <c r="UH26" s="105">
        <v>36011039.259999998</v>
      </c>
      <c r="UI26" s="105">
        <v>10626281.85</v>
      </c>
      <c r="UJ26" s="105">
        <v>6207335.1599999992</v>
      </c>
      <c r="UK26" s="105">
        <v>12037295.27</v>
      </c>
      <c r="UL26" s="105">
        <v>8671762.0799999982</v>
      </c>
      <c r="UM26" s="105">
        <v>6451055.6399999997</v>
      </c>
      <c r="UN26" s="105">
        <v>226714449.06999996</v>
      </c>
      <c r="UO26" s="105">
        <v>6466846.0800000001</v>
      </c>
      <c r="UP26" s="105">
        <v>4365069.71</v>
      </c>
      <c r="UQ26" s="105">
        <v>39318078.890000001</v>
      </c>
      <c r="UR26" s="105">
        <v>841426.78</v>
      </c>
      <c r="US26" s="105">
        <v>3448591.11</v>
      </c>
      <c r="UT26" s="105">
        <v>18896136.48</v>
      </c>
      <c r="UU26" s="105">
        <v>2221617.08</v>
      </c>
      <c r="UV26" s="105">
        <v>2561789.7900000005</v>
      </c>
      <c r="UW26" s="105">
        <v>2297756.4699999997</v>
      </c>
      <c r="UX26" s="105">
        <v>5292050.9800000004</v>
      </c>
      <c r="UY26" s="105">
        <v>28272106.300000001</v>
      </c>
      <c r="UZ26" s="105">
        <v>6820068.7700000005</v>
      </c>
      <c r="VA26" s="105">
        <v>12775276.68</v>
      </c>
      <c r="VB26" s="105">
        <v>2463256.8800000004</v>
      </c>
      <c r="VC26" s="105">
        <v>4186382.32</v>
      </c>
      <c r="VD26" s="105">
        <v>4768777.97</v>
      </c>
      <c r="VE26" s="105">
        <v>2067692.4600000002</v>
      </c>
      <c r="VF26" s="105">
        <v>37239820.030000001</v>
      </c>
      <c r="VG26" s="105">
        <v>2084709.61</v>
      </c>
      <c r="VH26" s="105">
        <v>2851689.5500000007</v>
      </c>
      <c r="VI26" s="105">
        <v>1653626.23</v>
      </c>
      <c r="VJ26" s="105">
        <v>79223135.320000008</v>
      </c>
      <c r="VK26" s="105">
        <v>4146657.6100000003</v>
      </c>
      <c r="VL26" s="105">
        <v>4185350.63</v>
      </c>
      <c r="VM26" s="105">
        <v>27232284.220000003</v>
      </c>
      <c r="VN26" s="105">
        <v>18688048.119999997</v>
      </c>
      <c r="VO26" s="105">
        <v>23753631.09</v>
      </c>
      <c r="VP26" s="105">
        <v>12719229.139999999</v>
      </c>
      <c r="VQ26" s="105">
        <v>6460916.120000001</v>
      </c>
      <c r="VR26" s="105">
        <v>3150693.46</v>
      </c>
      <c r="VS26" s="105">
        <v>44990677.06000001</v>
      </c>
      <c r="VT26" s="105">
        <v>4713951.3600000003</v>
      </c>
      <c r="VU26" s="105">
        <v>11645617.9</v>
      </c>
      <c r="VV26" s="105">
        <v>5909269.5699999994</v>
      </c>
      <c r="VW26" s="105">
        <v>3019955.04</v>
      </c>
      <c r="VX26" s="105">
        <v>2932026.02</v>
      </c>
      <c r="VY26" s="105">
        <v>280777734.01999998</v>
      </c>
      <c r="VZ26" s="105">
        <v>7432027.6199999992</v>
      </c>
      <c r="WA26" s="105">
        <v>5918325.21</v>
      </c>
      <c r="WB26" s="105">
        <v>3238236.69</v>
      </c>
      <c r="WC26" s="105">
        <v>2945929.85</v>
      </c>
      <c r="WD26" s="105">
        <v>8089588.5499999998</v>
      </c>
      <c r="WE26" s="105">
        <v>9219312.209999999</v>
      </c>
      <c r="WF26" s="105">
        <v>12072795.43</v>
      </c>
      <c r="WG26" s="105">
        <v>5078154.71</v>
      </c>
      <c r="WH26" s="105">
        <v>7529170.9300000006</v>
      </c>
      <c r="WI26" s="105">
        <v>4177996.7199999997</v>
      </c>
      <c r="WJ26" s="105">
        <v>17316632.549999997</v>
      </c>
      <c r="WK26" s="105">
        <v>6517014.6899999995</v>
      </c>
      <c r="WL26" s="105">
        <v>11458827.130000001</v>
      </c>
      <c r="WM26" s="105">
        <v>32721559.709999993</v>
      </c>
      <c r="WN26" s="105">
        <v>5309578.4000000004</v>
      </c>
      <c r="WO26" s="105">
        <v>8232505.6799999997</v>
      </c>
      <c r="WP26" s="105">
        <v>13285543.9</v>
      </c>
      <c r="WQ26" s="105">
        <v>3281058.97</v>
      </c>
      <c r="WR26" s="105">
        <v>13188352.25</v>
      </c>
      <c r="WS26" s="105">
        <v>55835451.780000001</v>
      </c>
      <c r="WT26" s="105">
        <v>5467165.5999999996</v>
      </c>
      <c r="WU26" s="105">
        <v>3298485.54</v>
      </c>
      <c r="WV26" s="105">
        <v>1780447.74</v>
      </c>
      <c r="WW26" s="105">
        <v>3154143.01</v>
      </c>
      <c r="WX26" s="105">
        <v>4634200.26</v>
      </c>
      <c r="WY26" s="105">
        <v>1917222.6600000001</v>
      </c>
      <c r="WZ26" s="105">
        <v>4224388.25</v>
      </c>
      <c r="XA26" s="105">
        <v>37424164.25</v>
      </c>
      <c r="XB26" s="105">
        <v>2585583.4</v>
      </c>
      <c r="XC26" s="105">
        <v>2700564.88</v>
      </c>
      <c r="XD26" s="105">
        <v>2075318.2100000002</v>
      </c>
      <c r="XE26" s="105">
        <v>4435876.2799999993</v>
      </c>
      <c r="XF26" s="105">
        <v>96103982.510000005</v>
      </c>
      <c r="XG26" s="105">
        <v>6299708.1799999997</v>
      </c>
      <c r="XH26" s="105">
        <v>4007121.04</v>
      </c>
      <c r="XI26" s="105">
        <v>57288404.239999995</v>
      </c>
      <c r="XJ26" s="105">
        <v>6035438.5199999996</v>
      </c>
      <c r="XK26" s="105">
        <v>4665822.09</v>
      </c>
      <c r="XL26" s="105">
        <v>13302610.290000001</v>
      </c>
      <c r="XM26" s="105">
        <v>5253653.8600000003</v>
      </c>
      <c r="XN26" s="105">
        <v>3234717.9000000004</v>
      </c>
      <c r="XO26" s="105">
        <v>15565946</v>
      </c>
      <c r="XP26" s="105">
        <v>7387387.2499999991</v>
      </c>
      <c r="XQ26" s="105">
        <v>2387688</v>
      </c>
      <c r="XR26" s="105">
        <v>2417957.4500000002</v>
      </c>
      <c r="XS26" s="105">
        <v>3804542.5799999996</v>
      </c>
      <c r="XT26" s="105">
        <v>2473296.4700000002</v>
      </c>
      <c r="XU26" s="105">
        <v>2814307.4499999997</v>
      </c>
      <c r="XV26" s="105">
        <v>3431180.98</v>
      </c>
      <c r="XW26" s="105">
        <v>4004923.1399999997</v>
      </c>
      <c r="XX26" s="105">
        <v>2584880.9099999997</v>
      </c>
      <c r="XY26" s="105">
        <v>2227221.44</v>
      </c>
      <c r="XZ26" s="105">
        <v>3124369.1</v>
      </c>
      <c r="YA26" s="105">
        <v>2966531.83</v>
      </c>
      <c r="YB26" s="105">
        <v>1993770.97</v>
      </c>
      <c r="YC26" s="105">
        <v>110449091.75</v>
      </c>
      <c r="YD26" s="105">
        <v>3283038.08</v>
      </c>
      <c r="YE26" s="105">
        <v>18039648.670000002</v>
      </c>
      <c r="YF26" s="105">
        <v>3059097.67</v>
      </c>
      <c r="YG26" s="105">
        <v>24126421.359999999</v>
      </c>
      <c r="YH26" s="105">
        <v>3349159.45</v>
      </c>
      <c r="YI26" s="105">
        <v>6589839.5</v>
      </c>
      <c r="YJ26" s="105">
        <v>1005437.8899999999</v>
      </c>
      <c r="YK26" s="105">
        <v>17183209.969999999</v>
      </c>
      <c r="YL26" s="105">
        <v>15826881.809999999</v>
      </c>
      <c r="YM26" s="105">
        <v>6352494.1100000003</v>
      </c>
      <c r="YN26" s="105">
        <v>2393291.0299999998</v>
      </c>
      <c r="YO26" s="105">
        <v>2493338.79</v>
      </c>
      <c r="YP26" s="105">
        <v>3570879.23</v>
      </c>
      <c r="YQ26" s="105">
        <v>1965617.3599999999</v>
      </c>
      <c r="YR26" s="105">
        <v>5577703.2400000002</v>
      </c>
      <c r="YS26" s="105">
        <v>6570958.540000001</v>
      </c>
      <c r="YT26" s="105">
        <v>42721796.600000001</v>
      </c>
      <c r="YU26" s="105">
        <v>2964978.7699999996</v>
      </c>
      <c r="YV26" s="105">
        <v>9097981.4000000004</v>
      </c>
      <c r="YW26" s="105">
        <v>2279644.11</v>
      </c>
      <c r="YX26" s="105">
        <v>16956860.25</v>
      </c>
      <c r="YY26" s="105">
        <v>2886557.74</v>
      </c>
      <c r="YZ26" s="105">
        <v>2573310.94</v>
      </c>
      <c r="ZA26" s="105">
        <v>52904253.449999996</v>
      </c>
      <c r="ZB26" s="105">
        <v>7065160.9399999995</v>
      </c>
      <c r="ZC26" s="105">
        <v>4531580.2699999996</v>
      </c>
      <c r="ZD26" s="105">
        <v>8419363.6799999997</v>
      </c>
      <c r="ZE26" s="105">
        <v>1774402.5</v>
      </c>
      <c r="ZF26" s="105">
        <v>3065515.1399999997</v>
      </c>
      <c r="ZG26" s="105">
        <v>3033131.1199999996</v>
      </c>
      <c r="ZH26" s="105">
        <v>3408457.06</v>
      </c>
      <c r="ZI26" s="105">
        <v>19237260.990000002</v>
      </c>
      <c r="ZJ26" s="105">
        <v>99457075.529999986</v>
      </c>
      <c r="ZK26" s="105">
        <v>3562271.8</v>
      </c>
      <c r="ZL26" s="105">
        <v>16661042.1</v>
      </c>
      <c r="ZM26" s="105">
        <v>31340139.660000004</v>
      </c>
      <c r="ZN26" s="105">
        <v>14405038.220000001</v>
      </c>
      <c r="ZO26" s="105">
        <v>2583871.37</v>
      </c>
      <c r="ZP26" s="105">
        <v>5585719.54</v>
      </c>
      <c r="ZQ26" s="105">
        <v>11916429.770000001</v>
      </c>
      <c r="ZR26" s="105">
        <v>19472027.199999999</v>
      </c>
      <c r="ZS26" s="105">
        <v>5640286.0000000009</v>
      </c>
      <c r="ZT26" s="105">
        <v>1510634.3699999999</v>
      </c>
      <c r="ZU26" s="105">
        <v>3229112.2699999996</v>
      </c>
      <c r="ZV26" s="105">
        <v>4749986.47</v>
      </c>
      <c r="ZW26" s="105">
        <v>11445188.129999999</v>
      </c>
      <c r="ZX26" s="105">
        <v>2184998.31</v>
      </c>
      <c r="ZY26" s="105">
        <v>3341869.3</v>
      </c>
      <c r="ZZ26" s="105">
        <v>3097985.71</v>
      </c>
      <c r="AAA26" s="105">
        <v>2762920.3500000006</v>
      </c>
      <c r="AAB26" s="105">
        <v>6438367.8499999996</v>
      </c>
      <c r="AAC26" s="105">
        <v>1812183.4600000002</v>
      </c>
      <c r="AAD26" s="105">
        <v>1355232.6099999999</v>
      </c>
      <c r="AAE26" s="105">
        <v>959371.67</v>
      </c>
      <c r="AAF26" s="105">
        <v>57777884.780000001</v>
      </c>
      <c r="AAG26" s="105">
        <v>2636257.2399999998</v>
      </c>
      <c r="AAH26" s="105">
        <v>14650052.74</v>
      </c>
      <c r="AAI26" s="105">
        <v>3877069.21</v>
      </c>
      <c r="AAJ26" s="105">
        <v>2375637.42</v>
      </c>
      <c r="AAK26" s="105">
        <v>12338186.459999999</v>
      </c>
      <c r="AAL26" s="105">
        <v>2947037.37</v>
      </c>
      <c r="AAM26" s="105">
        <v>176003275.33999997</v>
      </c>
      <c r="AAN26" s="105">
        <v>5845344.379999999</v>
      </c>
      <c r="AAO26" s="105">
        <v>3513141.31</v>
      </c>
      <c r="AAP26" s="105">
        <v>15774482.4</v>
      </c>
      <c r="AAQ26" s="105">
        <v>22591293.249999996</v>
      </c>
      <c r="AAR26" s="105">
        <v>2863883.73</v>
      </c>
      <c r="AAS26" s="105">
        <v>3868315.8000000003</v>
      </c>
      <c r="AAT26" s="105">
        <v>6813201.1900000004</v>
      </c>
      <c r="AAU26" s="105">
        <v>6983838.8200000003</v>
      </c>
      <c r="AAV26" s="105">
        <v>3035503.49</v>
      </c>
      <c r="AAW26" s="105">
        <v>14064226.75</v>
      </c>
      <c r="AAX26" s="105">
        <v>44194213.719999999</v>
      </c>
      <c r="AAY26" s="105">
        <v>22992476.989999998</v>
      </c>
      <c r="AAZ26" s="105">
        <v>1153230</v>
      </c>
      <c r="ABA26" s="105">
        <v>4653509.6999999993</v>
      </c>
      <c r="ABB26" s="105">
        <v>2150123.23</v>
      </c>
      <c r="ABC26" s="105">
        <v>1969726.94</v>
      </c>
      <c r="ABD26" s="105">
        <v>5743097.5700000003</v>
      </c>
      <c r="ABE26" s="105">
        <v>2079737.01</v>
      </c>
      <c r="ABF26" s="105">
        <v>49367194.640000001</v>
      </c>
      <c r="ABG26" s="105">
        <v>53769951.670000009</v>
      </c>
      <c r="ABH26" s="105">
        <v>2458460.9700000002</v>
      </c>
      <c r="ABI26" s="105">
        <v>3837929.9</v>
      </c>
      <c r="ABJ26" s="105">
        <v>3053918.5900000003</v>
      </c>
      <c r="ABK26" s="105">
        <v>1768613.93</v>
      </c>
      <c r="ABL26" s="105">
        <v>3213144.39</v>
      </c>
      <c r="ABM26" s="105">
        <v>43374302.910000004</v>
      </c>
      <c r="ABN26" s="105">
        <v>4730946.32</v>
      </c>
      <c r="ABO26" s="105">
        <v>1790039.1600000001</v>
      </c>
      <c r="ABP26" s="105">
        <v>5465454.9300000006</v>
      </c>
      <c r="ABQ26" s="105">
        <v>13574447.25</v>
      </c>
      <c r="ABR26" s="105">
        <v>3262860.79</v>
      </c>
      <c r="ABS26" s="105">
        <v>1863775.45</v>
      </c>
      <c r="ABT26" s="105">
        <v>2342480.52</v>
      </c>
      <c r="ABU26" s="105">
        <v>575769.24999999988</v>
      </c>
      <c r="ABV26" s="105">
        <v>50281363.719999999</v>
      </c>
      <c r="ABW26" s="105">
        <v>2247941.09</v>
      </c>
      <c r="ABX26" s="105">
        <v>7982207.04</v>
      </c>
      <c r="ABY26" s="105">
        <v>3426780.18</v>
      </c>
      <c r="ABZ26" s="105">
        <v>2186664.4500000002</v>
      </c>
      <c r="ACA26" s="105">
        <v>15958819.26</v>
      </c>
      <c r="ACB26" s="105">
        <v>2467693.33</v>
      </c>
      <c r="ACC26" s="105">
        <v>3064059.9499999997</v>
      </c>
      <c r="ACD26" s="105">
        <v>2935345.24</v>
      </c>
      <c r="ACE26" s="105">
        <v>6882526.1499999994</v>
      </c>
      <c r="ACF26" s="105">
        <v>2593602.3000000003</v>
      </c>
      <c r="ACG26" s="105">
        <v>87408761.230000004</v>
      </c>
      <c r="ACH26" s="105">
        <v>2416702.2800000003</v>
      </c>
      <c r="ACI26" s="105">
        <v>4402557.67</v>
      </c>
      <c r="ACJ26" s="105">
        <v>8676635.0500000007</v>
      </c>
      <c r="ACK26" s="105">
        <v>4348013.6900000004</v>
      </c>
      <c r="ACL26" s="105">
        <v>6308645.21</v>
      </c>
      <c r="ACM26" s="105">
        <v>5942069.9199999999</v>
      </c>
      <c r="ACN26" s="105">
        <v>22570115.27</v>
      </c>
      <c r="ACO26" s="105">
        <v>43236936.560000002</v>
      </c>
      <c r="ACP26" s="105">
        <v>4242620.74</v>
      </c>
      <c r="ACQ26" s="105">
        <v>8292814.4000000004</v>
      </c>
      <c r="ACR26" s="105">
        <v>6881029.9300000006</v>
      </c>
      <c r="ACS26" s="105">
        <v>6161846.8200000003</v>
      </c>
      <c r="ACT26" s="105">
        <v>22129207.600000005</v>
      </c>
      <c r="ACU26" s="105">
        <v>5023117.37</v>
      </c>
      <c r="ACV26" s="105">
        <v>2741891.702</v>
      </c>
      <c r="ACW26" s="105">
        <v>3298490.98</v>
      </c>
      <c r="ACX26" s="105">
        <v>1986331.89</v>
      </c>
      <c r="ACY26" s="105">
        <v>2835152.99</v>
      </c>
      <c r="ACZ26" s="105">
        <v>3923043.32</v>
      </c>
      <c r="ADA26" s="105">
        <v>2918008.54</v>
      </c>
      <c r="ADB26" s="105">
        <v>975416.46</v>
      </c>
      <c r="ADC26" s="105">
        <v>2810329</v>
      </c>
      <c r="ADD26" s="105">
        <v>16323159.720000001</v>
      </c>
      <c r="ADE26" s="105">
        <v>30239790.09</v>
      </c>
      <c r="ADF26" s="105">
        <v>3788106.78</v>
      </c>
      <c r="ADG26" s="105">
        <v>3195666.04</v>
      </c>
      <c r="ADH26" s="105">
        <v>4614943.1000000006</v>
      </c>
      <c r="ADI26" s="105">
        <v>4822465.1400000006</v>
      </c>
      <c r="ADJ26" s="105">
        <v>3447954.1700000004</v>
      </c>
      <c r="ADK26" s="105">
        <v>3928078.81</v>
      </c>
      <c r="ADL26" s="105">
        <v>2367836.2899999996</v>
      </c>
      <c r="ADM26" s="105">
        <v>108599917.99000001</v>
      </c>
      <c r="ADN26" s="105">
        <v>20276525.309999999</v>
      </c>
      <c r="ADO26" s="105">
        <v>9950896.7199999988</v>
      </c>
      <c r="ADP26" s="105">
        <v>33864023.739999995</v>
      </c>
      <c r="ADQ26" s="105">
        <v>1134062.98</v>
      </c>
      <c r="ADR26" s="105">
        <v>1031447.79</v>
      </c>
      <c r="ADS26" s="105">
        <v>4338516.71</v>
      </c>
      <c r="ADT26" s="105">
        <v>1380047.16</v>
      </c>
      <c r="ADU26" s="105">
        <v>89769164.079999998</v>
      </c>
      <c r="ADV26" s="105">
        <v>36960601.030000001</v>
      </c>
      <c r="ADW26" s="105">
        <v>21077909.579999998</v>
      </c>
      <c r="ADX26" s="105">
        <v>3108219.39</v>
      </c>
      <c r="ADY26" s="105">
        <v>11852182.790000001</v>
      </c>
      <c r="ADZ26" s="105">
        <v>7111764.2799999993</v>
      </c>
      <c r="AEA26" s="105">
        <v>3517156.09</v>
      </c>
      <c r="AEB26" s="105">
        <v>5069262.8000000007</v>
      </c>
      <c r="AEC26" s="105">
        <v>2546074.0999999996</v>
      </c>
      <c r="AED26" s="105">
        <v>4441104.62</v>
      </c>
      <c r="AEE26" s="105">
        <v>3535632.5599999996</v>
      </c>
      <c r="AEF26" s="105">
        <v>6918717.6000000006</v>
      </c>
      <c r="AEG26" s="105">
        <v>4036238.96</v>
      </c>
      <c r="AEH26" s="105">
        <v>6105327.25</v>
      </c>
      <c r="AEI26" s="105">
        <v>8151680.2100000009</v>
      </c>
      <c r="AEJ26" s="105">
        <v>4492995.8699999992</v>
      </c>
      <c r="AEK26" s="105">
        <v>4870019.32</v>
      </c>
      <c r="AEL26" s="105">
        <v>14143936.77</v>
      </c>
      <c r="AEM26" s="105">
        <v>5463070.29</v>
      </c>
      <c r="AEN26" s="105">
        <v>16272901.360000001</v>
      </c>
      <c r="AEO26" s="105">
        <v>76055062.730000004</v>
      </c>
      <c r="AEP26" s="105">
        <v>8432578.6199999992</v>
      </c>
      <c r="AEQ26" s="105">
        <v>6531228.3300000001</v>
      </c>
      <c r="AER26" s="105">
        <v>4130144.8600000003</v>
      </c>
      <c r="AES26" s="105">
        <v>3840416.27</v>
      </c>
      <c r="AET26" s="105">
        <v>18553261.389999997</v>
      </c>
      <c r="AEU26" s="105">
        <v>2485034.63</v>
      </c>
      <c r="AEV26" s="105">
        <v>3467426.69</v>
      </c>
      <c r="AEW26" s="105">
        <v>3610518.84</v>
      </c>
      <c r="AEX26" s="105">
        <v>5227976.6500000004</v>
      </c>
      <c r="AEY26" s="105">
        <v>60266635.539999999</v>
      </c>
      <c r="AEZ26" s="105">
        <v>22407073.110000003</v>
      </c>
      <c r="AFA26" s="105">
        <v>5668515.629999999</v>
      </c>
      <c r="AFB26" s="105">
        <v>3169929.9899999998</v>
      </c>
      <c r="AFC26" s="105">
        <v>10478131.899999999</v>
      </c>
      <c r="AFD26" s="105">
        <v>5759424.2999999998</v>
      </c>
      <c r="AFE26" s="105">
        <v>3853303.25</v>
      </c>
      <c r="AFF26" s="105">
        <v>4567815.6999999993</v>
      </c>
      <c r="AFG26" s="105">
        <v>3997952.8600000003</v>
      </c>
      <c r="AFH26" s="105">
        <v>5772003.5199999996</v>
      </c>
      <c r="AFI26" s="105">
        <v>4922139.3000000007</v>
      </c>
      <c r="AFJ26" s="105">
        <v>5635432.54</v>
      </c>
      <c r="AFK26" s="105">
        <v>8754020.1500000004</v>
      </c>
      <c r="AFL26" s="105">
        <v>39950121.149999999</v>
      </c>
      <c r="AFM26" s="105">
        <v>5339412.9499999993</v>
      </c>
      <c r="AFN26" s="105">
        <v>2829189.1900000004</v>
      </c>
      <c r="AFO26" s="105">
        <v>2512073.35</v>
      </c>
      <c r="AFP26" s="105">
        <v>4174546.26</v>
      </c>
      <c r="AFQ26" s="105">
        <v>2331506.77</v>
      </c>
      <c r="AFR26" s="105">
        <v>1856916.5</v>
      </c>
      <c r="AFS26" s="105">
        <v>8597758.1799999997</v>
      </c>
      <c r="AFT26" s="105">
        <v>6134303.4900000002</v>
      </c>
      <c r="AFU26" s="105">
        <v>2118795.7400000002</v>
      </c>
      <c r="AFV26" s="105">
        <v>3206752.12</v>
      </c>
      <c r="AFW26" s="105">
        <v>2314156.2599999998</v>
      </c>
      <c r="AFX26" s="105">
        <v>46331319.990000002</v>
      </c>
      <c r="AFY26" s="105">
        <v>2048965.48</v>
      </c>
      <c r="AFZ26" s="105">
        <v>3042653.76</v>
      </c>
      <c r="AGA26" s="105">
        <v>2949103.74</v>
      </c>
      <c r="AGB26" s="105">
        <v>23311369.739999998</v>
      </c>
      <c r="AGC26" s="105">
        <v>5941205.9300000006</v>
      </c>
      <c r="AGD26" s="105">
        <v>1554900.22</v>
      </c>
      <c r="AGE26" s="105">
        <v>4021589.85</v>
      </c>
      <c r="AGF26" s="105">
        <v>2745036.48</v>
      </c>
      <c r="AGG26" s="105">
        <v>2805049.1999999997</v>
      </c>
      <c r="AGH26" s="105">
        <v>3258186.07</v>
      </c>
      <c r="AGI26" s="105">
        <v>71496049.700000003</v>
      </c>
      <c r="AGJ26" s="105">
        <v>15720780.139999999</v>
      </c>
      <c r="AGK26" s="105">
        <v>2957061</v>
      </c>
      <c r="AGL26" s="105">
        <v>2186822.17</v>
      </c>
      <c r="AGM26" s="105">
        <v>7036196.8600000003</v>
      </c>
      <c r="AGN26" s="105">
        <v>6523721.3899999997</v>
      </c>
      <c r="AGO26" s="105">
        <v>3853268.5100000002</v>
      </c>
      <c r="AGP26" s="105">
        <v>2305802.62</v>
      </c>
      <c r="AGQ26" s="105">
        <v>152833970.54000002</v>
      </c>
      <c r="AGR26" s="105">
        <v>102392251.58000001</v>
      </c>
      <c r="AGS26" s="105">
        <v>7101657.5</v>
      </c>
      <c r="AGT26" s="105">
        <v>5264439.93</v>
      </c>
      <c r="AGU26" s="105">
        <v>11690826.699999997</v>
      </c>
      <c r="AGV26" s="105">
        <v>7925576.6900000004</v>
      </c>
      <c r="AGW26" s="105">
        <v>5793598.2400000002</v>
      </c>
      <c r="AGX26" s="105">
        <v>11539744.930000002</v>
      </c>
      <c r="AGY26" s="105">
        <v>1931204.16</v>
      </c>
      <c r="AGZ26" s="105">
        <v>4585281.6399999997</v>
      </c>
      <c r="AHA26" s="105">
        <v>7041360.4400000004</v>
      </c>
      <c r="AHB26" s="105">
        <v>2407574.6100000003</v>
      </c>
      <c r="AHC26" s="105">
        <v>8581010.6999999993</v>
      </c>
      <c r="AHD26" s="105">
        <v>2484175.3199999998</v>
      </c>
      <c r="AHE26" s="105">
        <v>4949888</v>
      </c>
      <c r="AHF26" s="105">
        <v>4012872.09</v>
      </c>
      <c r="AHG26" s="105">
        <v>4199769.74</v>
      </c>
      <c r="AHH26" s="105">
        <v>44860272.909999996</v>
      </c>
      <c r="AHI26" s="105">
        <v>4178924.15</v>
      </c>
      <c r="AHJ26" s="105">
        <v>3810414.59</v>
      </c>
      <c r="AHK26" s="105">
        <v>3396752.5599999996</v>
      </c>
      <c r="AHL26" s="105">
        <v>11076879.560000001</v>
      </c>
      <c r="AHM26" s="105">
        <v>4383524.4799999995</v>
      </c>
      <c r="AHN26" s="105">
        <v>2699364.88</v>
      </c>
    </row>
    <row r="27" spans="1:898" ht="21" x14ac:dyDescent="0.4">
      <c r="A27" s="121" t="s">
        <v>35</v>
      </c>
      <c r="B27" s="6" t="s">
        <v>36</v>
      </c>
      <c r="C27" s="105">
        <v>46896047.939999998</v>
      </c>
      <c r="D27" s="105">
        <v>3134286.1500000004</v>
      </c>
      <c r="E27" s="105">
        <v>5902758.2999999998</v>
      </c>
      <c r="F27" s="105">
        <v>1872560.49</v>
      </c>
      <c r="G27" s="105">
        <v>10368860.35</v>
      </c>
      <c r="H27" s="105">
        <v>3346992.13</v>
      </c>
      <c r="I27" s="105">
        <v>7620595.2800000003</v>
      </c>
      <c r="J27" s="105">
        <v>3545582.25</v>
      </c>
      <c r="K27" s="105">
        <v>3350992.7</v>
      </c>
      <c r="L27" s="105">
        <v>2469950.89</v>
      </c>
      <c r="M27" s="105">
        <v>1922486.8499999999</v>
      </c>
      <c r="N27" s="105">
        <v>1714235.52</v>
      </c>
      <c r="O27" s="105">
        <v>1565875.78</v>
      </c>
      <c r="P27" s="105">
        <v>1571173.96</v>
      </c>
      <c r="Q27" s="105">
        <v>1632489</v>
      </c>
      <c r="R27" s="105">
        <v>3122578.1899999995</v>
      </c>
      <c r="S27" s="105">
        <v>4019402.94</v>
      </c>
      <c r="T27" s="105">
        <v>700581.03</v>
      </c>
      <c r="U27" s="105">
        <v>41907369.130000003</v>
      </c>
      <c r="V27" s="105">
        <v>12148644.34</v>
      </c>
      <c r="W27" s="105">
        <v>1773768.0599999998</v>
      </c>
      <c r="X27" s="105">
        <v>4287176.2699999996</v>
      </c>
      <c r="Y27" s="105">
        <v>2371204.73</v>
      </c>
      <c r="Z27" s="105">
        <v>4153232.67</v>
      </c>
      <c r="AA27" s="105">
        <v>1380240.65</v>
      </c>
      <c r="AB27" s="105">
        <v>12251456.630000001</v>
      </c>
      <c r="AC27" s="105">
        <v>3437791.9099999997</v>
      </c>
      <c r="AD27" s="105">
        <v>1484624.21</v>
      </c>
      <c r="AE27" s="105">
        <v>7038940.709999999</v>
      </c>
      <c r="AF27" s="105">
        <v>2232846.8499999996</v>
      </c>
      <c r="AG27" s="105">
        <v>6205920.4300000006</v>
      </c>
      <c r="AH27" s="105">
        <v>4655732.7200000007</v>
      </c>
      <c r="AI27" s="105">
        <v>3242113.54</v>
      </c>
      <c r="AJ27" s="105">
        <v>1536216.04</v>
      </c>
      <c r="AK27" s="105">
        <v>1881785.2000000002</v>
      </c>
      <c r="AL27" s="105">
        <v>2780709.7800000003</v>
      </c>
      <c r="AM27" s="105">
        <v>1315040.21</v>
      </c>
      <c r="AN27" s="105">
        <v>1573095.19</v>
      </c>
      <c r="AO27" s="105">
        <v>1680495.25</v>
      </c>
      <c r="AP27" s="105">
        <v>1204641.98</v>
      </c>
      <c r="AQ27" s="105">
        <v>863416.63</v>
      </c>
      <c r="AR27" s="105">
        <v>695063.67999999993</v>
      </c>
      <c r="AS27" s="105">
        <v>21469240.969999999</v>
      </c>
      <c r="AT27" s="105">
        <v>1123474.8900000001</v>
      </c>
      <c r="AU27" s="105">
        <v>787479.29</v>
      </c>
      <c r="AV27" s="105">
        <v>1439641.9200000002</v>
      </c>
      <c r="AW27" s="105">
        <v>2323703.6899999995</v>
      </c>
      <c r="AX27" s="105">
        <v>2998597.06</v>
      </c>
      <c r="AY27" s="105">
        <v>1288083.53</v>
      </c>
      <c r="AZ27" s="105">
        <v>1558699.6</v>
      </c>
      <c r="BA27" s="105">
        <v>960509.57</v>
      </c>
      <c r="BB27" s="105">
        <v>1135910.19</v>
      </c>
      <c r="BC27" s="105">
        <v>621212.35</v>
      </c>
      <c r="BD27" s="105">
        <v>936170.19000000006</v>
      </c>
      <c r="BE27" s="105">
        <v>5823655.6699999999</v>
      </c>
      <c r="BF27" s="105">
        <v>948063.9</v>
      </c>
      <c r="BG27" s="105">
        <v>548960.69999999995</v>
      </c>
      <c r="BH27" s="105">
        <v>18751983.850000001</v>
      </c>
      <c r="BI27" s="105">
        <v>10803938.019999998</v>
      </c>
      <c r="BJ27" s="105">
        <v>3018613.0799999996</v>
      </c>
      <c r="BK27" s="105">
        <v>1136412.24</v>
      </c>
      <c r="BL27" s="105">
        <v>3479392.17</v>
      </c>
      <c r="BM27" s="105">
        <v>2212733.15</v>
      </c>
      <c r="BN27" s="105">
        <v>1607808.73</v>
      </c>
      <c r="BO27" s="105">
        <v>66884.320000000007</v>
      </c>
      <c r="BP27" s="105">
        <v>241031.52000000002</v>
      </c>
      <c r="BQ27" s="105">
        <v>21569920.389999997</v>
      </c>
      <c r="BR27" s="105">
        <v>2725705.3</v>
      </c>
      <c r="BS27" s="105">
        <v>3021664.26</v>
      </c>
      <c r="BT27" s="105">
        <v>3340033.02</v>
      </c>
      <c r="BU27" s="105">
        <v>2012793.17</v>
      </c>
      <c r="BV27" s="105">
        <v>1692855.04</v>
      </c>
      <c r="BW27" s="105">
        <v>1654597.2399999998</v>
      </c>
      <c r="BX27" s="105">
        <v>2880087.06</v>
      </c>
      <c r="BY27" s="105">
        <v>7060541.9700000007</v>
      </c>
      <c r="BZ27" s="105">
        <v>1221799.8299999998</v>
      </c>
      <c r="CA27" s="105">
        <v>2756200.52</v>
      </c>
      <c r="CB27" s="105">
        <v>5079773.62</v>
      </c>
      <c r="CC27" s="105">
        <v>1340092.7599999998</v>
      </c>
      <c r="CD27" s="105">
        <v>1515223.41</v>
      </c>
      <c r="CE27" s="105">
        <v>1521742.7499999998</v>
      </c>
      <c r="CF27" s="105">
        <v>52692792.469999999</v>
      </c>
      <c r="CG27" s="105">
        <v>2484233.0099999998</v>
      </c>
      <c r="CH27" s="105">
        <v>6193310.5899999999</v>
      </c>
      <c r="CI27" s="105">
        <v>1658708.97</v>
      </c>
      <c r="CJ27" s="105">
        <v>2095305.85</v>
      </c>
      <c r="CK27" s="105">
        <v>1966163.34</v>
      </c>
      <c r="CL27" s="105">
        <v>2096888.15</v>
      </c>
      <c r="CM27" s="105">
        <v>4051956.83</v>
      </c>
      <c r="CN27" s="105">
        <v>1354767.49</v>
      </c>
      <c r="CO27" s="105">
        <v>1707402.2899999998</v>
      </c>
      <c r="CP27" s="105">
        <v>1606017.8699999999</v>
      </c>
      <c r="CQ27" s="105">
        <v>2137183.4000000004</v>
      </c>
      <c r="CR27" s="105">
        <v>1484776.94</v>
      </c>
      <c r="CS27" s="105">
        <v>18875690.659999996</v>
      </c>
      <c r="CT27" s="105">
        <v>1597388.75</v>
      </c>
      <c r="CU27" s="105">
        <v>1777657.0200000003</v>
      </c>
      <c r="CV27" s="105">
        <v>3652188.13</v>
      </c>
      <c r="CW27" s="105">
        <v>1373509.5899999999</v>
      </c>
      <c r="CX27" s="105">
        <v>2836629.76</v>
      </c>
      <c r="CY27" s="105">
        <v>1709425.78</v>
      </c>
      <c r="CZ27" s="105">
        <v>625372.61</v>
      </c>
      <c r="DA27" s="105">
        <v>12645781.689999999</v>
      </c>
      <c r="DB27" s="105">
        <v>24481846.750000004</v>
      </c>
      <c r="DC27" s="105">
        <v>1904097.73</v>
      </c>
      <c r="DD27" s="105">
        <v>2345356.81</v>
      </c>
      <c r="DE27" s="105">
        <v>3158715.7499999995</v>
      </c>
      <c r="DF27" s="105">
        <v>2900645.46</v>
      </c>
      <c r="DG27" s="105">
        <v>2476811.2199999997</v>
      </c>
      <c r="DH27" s="105">
        <v>3057438.62</v>
      </c>
      <c r="DI27" s="105">
        <v>1143139</v>
      </c>
      <c r="DJ27" s="105">
        <v>47550010.819999993</v>
      </c>
      <c r="DK27" s="105">
        <v>2489494.87</v>
      </c>
      <c r="DL27" s="105">
        <v>3499123.18</v>
      </c>
      <c r="DM27" s="105">
        <v>3508410.7100000004</v>
      </c>
      <c r="DN27" s="105">
        <v>3328397.27</v>
      </c>
      <c r="DO27" s="105">
        <v>3714794.04</v>
      </c>
      <c r="DP27" s="105">
        <v>4886213.1899999995</v>
      </c>
      <c r="DQ27" s="105">
        <v>3001613.17</v>
      </c>
      <c r="DR27" s="105">
        <v>5013509.13</v>
      </c>
      <c r="DS27" s="105">
        <v>27624135.560000002</v>
      </c>
      <c r="DT27" s="105">
        <v>3535672.55</v>
      </c>
      <c r="DU27" s="105">
        <v>8097523.6399999997</v>
      </c>
      <c r="DV27" s="105">
        <v>15529084.640000001</v>
      </c>
      <c r="DW27" s="105">
        <v>3461148.8000000003</v>
      </c>
      <c r="DX27" s="105">
        <v>5531465.4799999995</v>
      </c>
      <c r="DY27" s="105">
        <v>3866033.04</v>
      </c>
      <c r="DZ27" s="105">
        <v>769487.36999999988</v>
      </c>
      <c r="EA27" s="105">
        <v>2452038.9499999997</v>
      </c>
      <c r="EB27" s="105">
        <v>1573095.6500000001</v>
      </c>
      <c r="EC27" s="105">
        <v>4694250.0900000008</v>
      </c>
      <c r="ED27" s="105">
        <v>12427165.100000001</v>
      </c>
      <c r="EE27" s="105">
        <v>12240827.830000002</v>
      </c>
      <c r="EF27" s="105">
        <v>1991105.25</v>
      </c>
      <c r="EG27" s="105">
        <v>2399962.52</v>
      </c>
      <c r="EH27" s="105">
        <v>2103754.17</v>
      </c>
      <c r="EI27" s="105">
        <v>3258451.5</v>
      </c>
      <c r="EJ27" s="105">
        <v>4058540.52</v>
      </c>
      <c r="EK27" s="105">
        <v>1722580.72</v>
      </c>
      <c r="EL27" s="105">
        <v>2507661.7300000004</v>
      </c>
      <c r="EM27" s="105">
        <v>33721657.390000001</v>
      </c>
      <c r="EN27" s="105">
        <v>2675872.7199999997</v>
      </c>
      <c r="EO27" s="105">
        <v>1997447.81</v>
      </c>
      <c r="EP27" s="105">
        <v>2419960.0500000003</v>
      </c>
      <c r="EQ27" s="105">
        <v>1664227.12</v>
      </c>
      <c r="ER27" s="105">
        <v>941546.27</v>
      </c>
      <c r="ES27" s="105">
        <v>4614172.5199999996</v>
      </c>
      <c r="ET27" s="105">
        <v>3548710.9499999997</v>
      </c>
      <c r="EU27" s="105">
        <v>1293886.55</v>
      </c>
      <c r="EV27" s="105">
        <v>22487867.770000003</v>
      </c>
      <c r="EW27" s="105">
        <v>1522183.04</v>
      </c>
      <c r="EX27" s="105">
        <v>2430128.8500000006</v>
      </c>
      <c r="EY27" s="105">
        <v>3880937.17</v>
      </c>
      <c r="EZ27" s="105">
        <v>4800900.53</v>
      </c>
      <c r="FA27" s="105">
        <v>4122768.3</v>
      </c>
      <c r="FB27" s="105">
        <v>4043796.64</v>
      </c>
      <c r="FC27" s="105">
        <v>2299131.33</v>
      </c>
      <c r="FD27" s="105">
        <v>2134826.42</v>
      </c>
      <c r="FE27" s="105">
        <v>1844373.31</v>
      </c>
      <c r="FF27" s="105">
        <v>1663423.92</v>
      </c>
      <c r="FG27" s="105">
        <v>1057677.92</v>
      </c>
      <c r="FH27" s="105">
        <v>23335492.749999996</v>
      </c>
      <c r="FI27" s="105">
        <v>1971177.7400000002</v>
      </c>
      <c r="FJ27" s="105">
        <v>2529810.88</v>
      </c>
      <c r="FK27" s="105">
        <v>1709320.53</v>
      </c>
      <c r="FL27" s="105">
        <v>3578165.46</v>
      </c>
      <c r="FM27" s="105">
        <v>2964606.97</v>
      </c>
      <c r="FN27" s="105">
        <v>841387.87</v>
      </c>
      <c r="FO27" s="105">
        <v>338458.27</v>
      </c>
      <c r="FP27" s="105">
        <v>28941539.98</v>
      </c>
      <c r="FQ27" s="105">
        <v>2364840.36</v>
      </c>
      <c r="FR27" s="105">
        <v>4624567.71</v>
      </c>
      <c r="FS27" s="105">
        <v>3851144.3</v>
      </c>
      <c r="FT27" s="105">
        <v>3305520.95</v>
      </c>
      <c r="FU27" s="105">
        <v>2912771.61</v>
      </c>
      <c r="FV27" s="105">
        <v>6067374.6599999992</v>
      </c>
      <c r="FW27" s="105">
        <v>3511863.59</v>
      </c>
      <c r="FX27" s="105">
        <v>4069864.0300000003</v>
      </c>
      <c r="FY27" s="105">
        <v>2569528.7200000002</v>
      </c>
      <c r="FZ27" s="105">
        <v>5097786.88</v>
      </c>
      <c r="GA27" s="105">
        <v>2621232.4499999997</v>
      </c>
      <c r="GB27" s="105">
        <v>1781113.1900000002</v>
      </c>
      <c r="GC27" s="105">
        <v>747130.90999999992</v>
      </c>
      <c r="GD27" s="105">
        <v>17489725.970000003</v>
      </c>
      <c r="GE27" s="105">
        <v>1743499.53</v>
      </c>
      <c r="GF27" s="105">
        <v>1795534.6300000001</v>
      </c>
      <c r="GG27" s="105">
        <v>4740248.8400000008</v>
      </c>
      <c r="GH27" s="105">
        <v>2604123.4700000002</v>
      </c>
      <c r="GI27" s="105">
        <v>1721993.06</v>
      </c>
      <c r="GJ27" s="105">
        <v>2787328.81</v>
      </c>
      <c r="GK27" s="105">
        <v>5639545.1100000003</v>
      </c>
      <c r="GL27" s="105">
        <v>1955650.13</v>
      </c>
      <c r="GM27" s="105">
        <v>842080.10000000009</v>
      </c>
      <c r="GN27" s="105">
        <v>726946.32999999984</v>
      </c>
      <c r="GO27" s="105">
        <v>493643.05</v>
      </c>
      <c r="GP27" s="105">
        <v>15356472.299999999</v>
      </c>
      <c r="GQ27" s="105">
        <v>5481859.3499999996</v>
      </c>
      <c r="GR27" s="105">
        <v>2107962.37</v>
      </c>
      <c r="GS27" s="105">
        <v>5054175.4200000009</v>
      </c>
      <c r="GT27" s="105">
        <v>1251807.8600000001</v>
      </c>
      <c r="GU27" s="105">
        <v>3385709.33</v>
      </c>
      <c r="GV27" s="105">
        <v>3414612.0700000003</v>
      </c>
      <c r="GW27" s="105">
        <v>1611636.9500000002</v>
      </c>
      <c r="GX27" s="105">
        <v>21500282.129999995</v>
      </c>
      <c r="GY27" s="105">
        <v>2827912.6799999997</v>
      </c>
      <c r="GZ27" s="105">
        <v>4539534.13</v>
      </c>
      <c r="HA27" s="105">
        <v>2654842.5999999996</v>
      </c>
      <c r="HB27" s="105">
        <v>40549145.43</v>
      </c>
      <c r="HC27" s="105">
        <v>3091958.18</v>
      </c>
      <c r="HD27" s="105">
        <v>4463035.79</v>
      </c>
      <c r="HE27" s="105">
        <v>4196301.3599999994</v>
      </c>
      <c r="HF27" s="105">
        <v>4332768.6599999992</v>
      </c>
      <c r="HG27" s="105">
        <v>5347471.12</v>
      </c>
      <c r="HH27" s="105">
        <v>1263062.51</v>
      </c>
      <c r="HI27" s="105">
        <v>27472760.550000004</v>
      </c>
      <c r="HJ27" s="105">
        <v>3987069.04</v>
      </c>
      <c r="HK27" s="105">
        <v>3278162.0000000005</v>
      </c>
      <c r="HL27" s="105">
        <v>2563822.0699999998</v>
      </c>
      <c r="HM27" s="105">
        <v>2277038.9800000004</v>
      </c>
      <c r="HN27" s="105">
        <v>2466544.7300000004</v>
      </c>
      <c r="HO27" s="105">
        <v>3044304.1100000003</v>
      </c>
      <c r="HP27" s="105">
        <v>2103000.33</v>
      </c>
      <c r="HQ27" s="105">
        <v>31020773.180000003</v>
      </c>
      <c r="HR27" s="105">
        <v>13795368.359999999</v>
      </c>
      <c r="HS27" s="105">
        <v>2885481.6300000004</v>
      </c>
      <c r="HT27" s="105">
        <v>2074841.34</v>
      </c>
      <c r="HU27" s="105">
        <v>1737460.1800000002</v>
      </c>
      <c r="HV27" s="105">
        <v>1794202.69</v>
      </c>
      <c r="HW27" s="105">
        <v>5668844.3900000006</v>
      </c>
      <c r="HX27" s="105">
        <v>2038311.0799999998</v>
      </c>
      <c r="HY27" s="105">
        <v>2186033.63</v>
      </c>
      <c r="HZ27" s="105">
        <v>2449809.12</v>
      </c>
      <c r="IA27" s="105">
        <v>1808905.3099999998</v>
      </c>
      <c r="IB27" s="105">
        <v>3479252.2800000003</v>
      </c>
      <c r="IC27" s="105">
        <v>1144862.8600000001</v>
      </c>
      <c r="ID27" s="105">
        <v>2418252.79</v>
      </c>
      <c r="IE27" s="105">
        <v>1702069.31</v>
      </c>
      <c r="IF27" s="105">
        <v>1531858.01</v>
      </c>
      <c r="IG27" s="105">
        <v>50910998.829999998</v>
      </c>
      <c r="IH27" s="105">
        <v>11979720.57</v>
      </c>
      <c r="II27" s="105">
        <v>3497668.5</v>
      </c>
      <c r="IJ27" s="105">
        <v>5280995.04</v>
      </c>
      <c r="IK27" s="105">
        <v>7949805.2299999995</v>
      </c>
      <c r="IL27" s="105">
        <v>2161177.4500000002</v>
      </c>
      <c r="IM27" s="105">
        <v>2324891.02</v>
      </c>
      <c r="IN27" s="105">
        <v>1501425.28</v>
      </c>
      <c r="IO27" s="105">
        <v>1594797.44</v>
      </c>
      <c r="IP27" s="105">
        <v>1991044.5099999998</v>
      </c>
      <c r="IQ27" s="105">
        <v>1861125.09</v>
      </c>
      <c r="IR27" s="105">
        <v>41414288.890000001</v>
      </c>
      <c r="IS27" s="105">
        <v>15378536.26</v>
      </c>
      <c r="IT27" s="105">
        <v>5000389.7699999996</v>
      </c>
      <c r="IU27" s="105">
        <v>3803321.66</v>
      </c>
      <c r="IV27" s="105">
        <v>2100935.25</v>
      </c>
      <c r="IW27" s="105">
        <v>1343995.48</v>
      </c>
      <c r="IX27" s="105">
        <v>2510554.4099999997</v>
      </c>
      <c r="IY27" s="105">
        <v>1239159.8</v>
      </c>
      <c r="IZ27" s="105">
        <v>1831622.4000000001</v>
      </c>
      <c r="JA27" s="105">
        <v>2915213.44</v>
      </c>
      <c r="JB27" s="105">
        <v>3237744.84</v>
      </c>
      <c r="JC27" s="105">
        <v>1751884.4100000001</v>
      </c>
      <c r="JD27" s="105">
        <v>16402150.869999999</v>
      </c>
      <c r="JE27" s="105">
        <v>7754222.9299999997</v>
      </c>
      <c r="JF27" s="105">
        <v>2062172.29</v>
      </c>
      <c r="JG27" s="105">
        <v>1379920</v>
      </c>
      <c r="JH27" s="105">
        <v>1975295.55</v>
      </c>
      <c r="JI27" s="105">
        <v>1310844.51</v>
      </c>
      <c r="JJ27" s="105">
        <v>19019073.600000001</v>
      </c>
      <c r="JK27" s="105">
        <v>2047761.5</v>
      </c>
      <c r="JL27" s="105">
        <v>1773893.0499999998</v>
      </c>
      <c r="JM27" s="105">
        <v>3418523.66</v>
      </c>
      <c r="JN27" s="105">
        <v>2362709.8800000004</v>
      </c>
      <c r="JO27" s="105">
        <v>4222523.7799999993</v>
      </c>
      <c r="JP27" s="105">
        <v>2002128.75</v>
      </c>
      <c r="JQ27" s="105">
        <v>32344453.140000001</v>
      </c>
      <c r="JR27" s="105">
        <v>14401301.59</v>
      </c>
      <c r="JS27" s="105">
        <v>2783048.06</v>
      </c>
      <c r="JT27" s="105">
        <v>2649396.94</v>
      </c>
      <c r="JU27" s="105">
        <v>3348940.66</v>
      </c>
      <c r="JV27" s="105">
        <v>871774.59</v>
      </c>
      <c r="JW27" s="105">
        <v>8264721.1900000004</v>
      </c>
      <c r="JX27" s="105">
        <v>3431148.69</v>
      </c>
      <c r="JY27" s="105">
        <v>2737647.5200000005</v>
      </c>
      <c r="JZ27" s="105">
        <v>3350497.69</v>
      </c>
      <c r="KA27" s="105">
        <v>2171190.4</v>
      </c>
      <c r="KB27" s="105">
        <v>2366403.62</v>
      </c>
      <c r="KC27" s="105">
        <v>2259609.9300000002</v>
      </c>
      <c r="KD27" s="105">
        <v>759084.99000000011</v>
      </c>
      <c r="KE27" s="105">
        <v>1773163.2</v>
      </c>
      <c r="KF27" s="105">
        <v>49051499.089999996</v>
      </c>
      <c r="KG27" s="105">
        <v>0</v>
      </c>
      <c r="KH27" s="105">
        <v>3127768.63</v>
      </c>
      <c r="KI27" s="105">
        <v>3347327.47</v>
      </c>
      <c r="KJ27" s="105">
        <v>3602675.79</v>
      </c>
      <c r="KK27" s="105">
        <v>4261629.7200000007</v>
      </c>
      <c r="KL27" s="105">
        <v>12154387.09</v>
      </c>
      <c r="KM27" s="105">
        <v>1995158.2599999998</v>
      </c>
      <c r="KN27" s="105">
        <v>2175572.02</v>
      </c>
      <c r="KO27" s="105">
        <v>18784598.740000002</v>
      </c>
      <c r="KP27" s="105">
        <v>2476098.0099999998</v>
      </c>
      <c r="KQ27" s="105">
        <v>3490864.9599999995</v>
      </c>
      <c r="KR27" s="105">
        <v>8602111.6600000001</v>
      </c>
      <c r="KS27" s="105">
        <v>1887078.8</v>
      </c>
      <c r="KT27" s="105">
        <v>4357528.33</v>
      </c>
      <c r="KU27" s="105">
        <v>33223721.619999997</v>
      </c>
      <c r="KV27" s="105">
        <v>3817939.44</v>
      </c>
      <c r="KW27" s="105">
        <v>28391404.329999998</v>
      </c>
      <c r="KX27" s="105">
        <v>2579750.7600000002</v>
      </c>
      <c r="KY27" s="105">
        <v>1404424.67</v>
      </c>
      <c r="KZ27" s="105">
        <v>7382910.1699999999</v>
      </c>
      <c r="LA27" s="105">
        <v>5215986.25</v>
      </c>
      <c r="LB27" s="105">
        <v>3247408.0599999996</v>
      </c>
      <c r="LC27" s="105">
        <v>2727876.09</v>
      </c>
      <c r="LD27" s="105">
        <v>1954769.18</v>
      </c>
      <c r="LE27" s="105">
        <v>38316504.369999997</v>
      </c>
      <c r="LF27" s="105">
        <v>15276172.33</v>
      </c>
      <c r="LG27" s="105">
        <v>13582932.219999999</v>
      </c>
      <c r="LH27" s="105">
        <v>15310865.02</v>
      </c>
      <c r="LI27" s="105">
        <v>3379095.99</v>
      </c>
      <c r="LJ27" s="105">
        <v>2594294.6999999997</v>
      </c>
      <c r="LK27" s="105">
        <v>1993830.7200000002</v>
      </c>
      <c r="LL27" s="105">
        <v>3740330.71</v>
      </c>
      <c r="LM27" s="105">
        <v>1298187.23</v>
      </c>
      <c r="LN27" s="105">
        <v>3111174.5700000003</v>
      </c>
      <c r="LO27" s="105">
        <v>861070.37</v>
      </c>
      <c r="LP27" s="105">
        <v>13613908.42</v>
      </c>
      <c r="LQ27" s="105">
        <v>4680007.38</v>
      </c>
      <c r="LR27" s="105">
        <v>2671268.63</v>
      </c>
      <c r="LS27" s="105">
        <v>54463882.909999996</v>
      </c>
      <c r="LT27" s="105">
        <v>20655277.73</v>
      </c>
      <c r="LU27" s="105">
        <v>33175503.210000001</v>
      </c>
      <c r="LV27" s="105">
        <v>13554382.040000001</v>
      </c>
      <c r="LW27" s="105">
        <v>5573532.9000000004</v>
      </c>
      <c r="LX27" s="105">
        <v>5805813.6500000004</v>
      </c>
      <c r="LY27" s="105">
        <v>3003805.0100000002</v>
      </c>
      <c r="LZ27" s="105">
        <v>3549247.0830000001</v>
      </c>
      <c r="MA27" s="105">
        <v>3216153.34</v>
      </c>
      <c r="MB27" s="105">
        <v>3471068.17</v>
      </c>
      <c r="MC27" s="105">
        <v>11002974.189999999</v>
      </c>
      <c r="MD27" s="105">
        <v>2633648.3099999996</v>
      </c>
      <c r="ME27" s="105">
        <v>34076724.960000001</v>
      </c>
      <c r="MF27" s="105">
        <v>2825840.88</v>
      </c>
      <c r="MG27" s="105">
        <v>1279842.3599999996</v>
      </c>
      <c r="MH27" s="105">
        <v>2009157.9300000002</v>
      </c>
      <c r="MI27" s="105">
        <v>1393304.2</v>
      </c>
      <c r="MJ27" s="105">
        <v>2837351.8699999996</v>
      </c>
      <c r="MK27" s="105">
        <v>2513963.6900000004</v>
      </c>
      <c r="ML27" s="105">
        <v>2100971.12</v>
      </c>
      <c r="MM27" s="105">
        <v>2731765.81</v>
      </c>
      <c r="MN27" s="105">
        <v>2326691.3099999996</v>
      </c>
      <c r="MO27" s="105">
        <v>2636533.62</v>
      </c>
      <c r="MP27" s="105">
        <v>2088938.25</v>
      </c>
      <c r="MQ27" s="105">
        <v>32364821.900000006</v>
      </c>
      <c r="MR27" s="105">
        <v>1844227.24</v>
      </c>
      <c r="MS27" s="105">
        <v>2022731.98</v>
      </c>
      <c r="MT27" s="105">
        <v>3458597.7699999996</v>
      </c>
      <c r="MU27" s="105">
        <v>5039277.08</v>
      </c>
      <c r="MV27" s="105">
        <v>2754477.8000000003</v>
      </c>
      <c r="MW27" s="105">
        <v>8446187.4397999998</v>
      </c>
      <c r="MX27" s="105">
        <v>5020093.12</v>
      </c>
      <c r="MY27" s="105">
        <v>2824031.04</v>
      </c>
      <c r="MZ27" s="105">
        <v>435008.51999999996</v>
      </c>
      <c r="NA27" s="105">
        <v>500497.93</v>
      </c>
      <c r="NB27" s="105">
        <v>62335572.419999994</v>
      </c>
      <c r="NC27" s="105">
        <v>7939252.6699999999</v>
      </c>
      <c r="ND27" s="105">
        <v>2256839.84</v>
      </c>
      <c r="NE27" s="105">
        <v>19715141.23</v>
      </c>
      <c r="NF27" s="105">
        <v>2222628.61</v>
      </c>
      <c r="NG27" s="105">
        <v>5877474.4900000002</v>
      </c>
      <c r="NH27" s="105">
        <v>12765830.249999998</v>
      </c>
      <c r="NI27" s="105">
        <v>11116307.43</v>
      </c>
      <c r="NJ27" s="105">
        <v>1669135.4400000002</v>
      </c>
      <c r="NK27" s="105">
        <v>2924265.6599999997</v>
      </c>
      <c r="NL27" s="105">
        <v>3710058.59</v>
      </c>
      <c r="NM27" s="105">
        <v>2399131.65</v>
      </c>
      <c r="NN27" s="105">
        <v>18089178.910000004</v>
      </c>
      <c r="NO27" s="105">
        <v>2307557.71</v>
      </c>
      <c r="NP27" s="105">
        <v>1938426.2299999997</v>
      </c>
      <c r="NQ27" s="105">
        <v>2065066.2299999997</v>
      </c>
      <c r="NR27" s="105">
        <v>1637715.4200000002</v>
      </c>
      <c r="NS27" s="105">
        <v>640810.84000000008</v>
      </c>
      <c r="NT27" s="105">
        <v>1118697.76</v>
      </c>
      <c r="NU27" s="105">
        <v>27766046.830000002</v>
      </c>
      <c r="NV27" s="105">
        <v>12293257.1</v>
      </c>
      <c r="NW27" s="105">
        <v>2383255.67</v>
      </c>
      <c r="NX27" s="105">
        <v>1697265.5999999999</v>
      </c>
      <c r="NY27" s="105">
        <v>2187763.14</v>
      </c>
      <c r="NZ27" s="105">
        <v>3178884.97</v>
      </c>
      <c r="OA27" s="105">
        <v>1888650.0599999998</v>
      </c>
      <c r="OB27" s="105">
        <v>43666131.379999995</v>
      </c>
      <c r="OC27" s="105">
        <v>11617215.389999999</v>
      </c>
      <c r="OD27" s="105">
        <v>4753897.04</v>
      </c>
      <c r="OE27" s="105">
        <v>9133441.3500000015</v>
      </c>
      <c r="OF27" s="105">
        <v>2727383.9200000004</v>
      </c>
      <c r="OG27" s="105">
        <v>3548541.7399999998</v>
      </c>
      <c r="OH27" s="105">
        <v>4161788.75</v>
      </c>
      <c r="OI27" s="105">
        <v>1894088.54</v>
      </c>
      <c r="OJ27" s="105">
        <v>1678949.79</v>
      </c>
      <c r="OK27" s="105">
        <v>32239958.870000001</v>
      </c>
      <c r="OL27" s="105">
        <v>11113643.850000001</v>
      </c>
      <c r="OM27" s="105">
        <v>14644419.589999998</v>
      </c>
      <c r="ON27" s="105">
        <v>4946774.04</v>
      </c>
      <c r="OO27" s="105">
        <v>4079936.4600000004</v>
      </c>
      <c r="OP27" s="105">
        <v>963703.66999999993</v>
      </c>
      <c r="OQ27" s="105">
        <v>23913710.5</v>
      </c>
      <c r="OR27" s="105">
        <v>2117059.4700000002</v>
      </c>
      <c r="OS27" s="105">
        <v>1894307.02</v>
      </c>
      <c r="OT27" s="105">
        <v>5286915.03</v>
      </c>
      <c r="OU27" s="105">
        <v>4322340.8899999997</v>
      </c>
      <c r="OV27" s="105">
        <v>9019790.7799999993</v>
      </c>
      <c r="OW27" s="105">
        <v>3275716.0399999996</v>
      </c>
      <c r="OX27" s="105">
        <v>903699.89</v>
      </c>
      <c r="OY27" s="105">
        <v>709687.48</v>
      </c>
      <c r="OZ27" s="105">
        <v>26766958.740000002</v>
      </c>
      <c r="PA27" s="105">
        <v>1923811.3499999999</v>
      </c>
      <c r="PB27" s="105">
        <v>5779048.459999999</v>
      </c>
      <c r="PC27" s="105">
        <v>1398116.43</v>
      </c>
      <c r="PD27" s="105">
        <v>4383180.43</v>
      </c>
      <c r="PE27" s="105">
        <v>5602121.04</v>
      </c>
      <c r="PF27" s="105">
        <v>2133815.44</v>
      </c>
      <c r="PG27" s="105">
        <v>1886604.78</v>
      </c>
      <c r="PH27" s="105">
        <v>2297266.1399999997</v>
      </c>
      <c r="PI27" s="105">
        <v>1899686.4800000002</v>
      </c>
      <c r="PJ27" s="105">
        <v>3534843.71</v>
      </c>
      <c r="PK27" s="105">
        <v>2381418.02</v>
      </c>
      <c r="PL27" s="105">
        <v>1702716.33</v>
      </c>
      <c r="PM27" s="105">
        <v>7321905.209999999</v>
      </c>
      <c r="PN27" s="105">
        <v>673932.43</v>
      </c>
      <c r="PO27" s="105">
        <v>639486.17000000004</v>
      </c>
      <c r="PP27" s="105">
        <v>640624.93000000017</v>
      </c>
      <c r="PQ27" s="105">
        <v>971062.45</v>
      </c>
      <c r="PR27" s="105">
        <v>58784423.739999995</v>
      </c>
      <c r="PS27" s="105">
        <v>2300117.1</v>
      </c>
      <c r="PT27" s="105">
        <v>2484493.21</v>
      </c>
      <c r="PU27" s="105">
        <v>3841423.4699999997</v>
      </c>
      <c r="PV27" s="105">
        <v>16103425.02</v>
      </c>
      <c r="PW27" s="105">
        <v>4212093.05</v>
      </c>
      <c r="PX27" s="105">
        <v>5590873.4500000002</v>
      </c>
      <c r="PY27" s="105">
        <v>2318339.38</v>
      </c>
      <c r="PZ27" s="105">
        <v>6564917.5800000001</v>
      </c>
      <c r="QA27" s="105">
        <v>1525473.46</v>
      </c>
      <c r="QB27" s="105">
        <v>5380888.2199999997</v>
      </c>
      <c r="QC27" s="105">
        <v>2808919.6</v>
      </c>
      <c r="QD27" s="105">
        <v>2625948.7399999998</v>
      </c>
      <c r="QE27" s="105">
        <v>3571097.91</v>
      </c>
      <c r="QF27" s="105">
        <v>4318390.7100000009</v>
      </c>
      <c r="QG27" s="105">
        <v>4163606.16</v>
      </c>
      <c r="QH27" s="105">
        <v>1925476.2000000002</v>
      </c>
      <c r="QI27" s="105">
        <v>2423920.36</v>
      </c>
      <c r="QJ27" s="105">
        <v>1433093.77</v>
      </c>
      <c r="QK27" s="105">
        <v>6459439.9400000004</v>
      </c>
      <c r="QL27" s="105">
        <v>6153580.5599999996</v>
      </c>
      <c r="QM27" s="105">
        <v>1726201.8</v>
      </c>
      <c r="QN27" s="105">
        <v>477357.89</v>
      </c>
      <c r="QO27" s="105">
        <v>414946.23</v>
      </c>
      <c r="QP27" s="105">
        <v>528777.14</v>
      </c>
      <c r="QQ27" s="105">
        <v>633043.16</v>
      </c>
      <c r="QR27" s="105">
        <v>30272329.02</v>
      </c>
      <c r="QS27" s="105">
        <v>1405359.17</v>
      </c>
      <c r="QT27" s="105">
        <v>5290945.29</v>
      </c>
      <c r="QU27" s="105">
        <v>2314085.4500000002</v>
      </c>
      <c r="QV27" s="105">
        <v>2511655.2999999998</v>
      </c>
      <c r="QW27" s="105">
        <v>7549930.4699999997</v>
      </c>
      <c r="QX27" s="105">
        <v>2718906.9999999995</v>
      </c>
      <c r="QY27" s="105">
        <v>3377598.34</v>
      </c>
      <c r="QZ27" s="105">
        <v>5523417.7699999996</v>
      </c>
      <c r="RA27" s="105">
        <v>1934410.0499999998</v>
      </c>
      <c r="RB27" s="105">
        <v>1575556.85</v>
      </c>
      <c r="RC27" s="105">
        <v>747881.33</v>
      </c>
      <c r="RD27" s="105">
        <v>589253.21</v>
      </c>
      <c r="RE27" s="105">
        <v>37566903.840000004</v>
      </c>
      <c r="RF27" s="105">
        <v>4461854.21</v>
      </c>
      <c r="RG27" s="105">
        <v>2163650.63</v>
      </c>
      <c r="RH27" s="105">
        <v>2405267.83</v>
      </c>
      <c r="RI27" s="105">
        <v>2653680.13</v>
      </c>
      <c r="RJ27" s="105">
        <v>3250406.5500000003</v>
      </c>
      <c r="RK27" s="105">
        <v>6588395.6699999999</v>
      </c>
      <c r="RL27" s="105">
        <v>2194745.73</v>
      </c>
      <c r="RM27" s="105">
        <v>3056670.05</v>
      </c>
      <c r="RN27" s="105">
        <v>4821655.7200000007</v>
      </c>
      <c r="RO27" s="105">
        <v>6019483.9899999993</v>
      </c>
      <c r="RP27" s="105">
        <v>1554762.29</v>
      </c>
      <c r="RQ27" s="105">
        <v>1419810.97</v>
      </c>
      <c r="RR27" s="105">
        <v>2259612.8800000004</v>
      </c>
      <c r="RS27" s="105">
        <v>971215.91</v>
      </c>
      <c r="RT27" s="105">
        <v>1530164.75</v>
      </c>
      <c r="RU27" s="105">
        <v>2177258.37</v>
      </c>
      <c r="RV27" s="105">
        <v>919368.21</v>
      </c>
      <c r="RW27" s="105">
        <v>738048.74999999988</v>
      </c>
      <c r="RX27" s="105">
        <v>661178.7699999999</v>
      </c>
      <c r="RY27" s="105">
        <v>19119377.110000003</v>
      </c>
      <c r="RZ27" s="105">
        <v>2742731.06</v>
      </c>
      <c r="SA27" s="105">
        <v>2246630.42</v>
      </c>
      <c r="SB27" s="105">
        <v>1449099.69</v>
      </c>
      <c r="SC27" s="105">
        <v>1128160.28</v>
      </c>
      <c r="SD27" s="105">
        <v>2072862.6</v>
      </c>
      <c r="SE27" s="105">
        <v>1488029.9100000001</v>
      </c>
      <c r="SF27" s="105">
        <v>3965945.14</v>
      </c>
      <c r="SG27" s="105">
        <v>1974029.0499999998</v>
      </c>
      <c r="SH27" s="105">
        <v>1642870.5300000003</v>
      </c>
      <c r="SI27" s="105">
        <v>4090838.99</v>
      </c>
      <c r="SJ27" s="105">
        <v>338241.48</v>
      </c>
      <c r="SK27" s="105">
        <v>11074758.720000001</v>
      </c>
      <c r="SL27" s="105">
        <v>3110376.16</v>
      </c>
      <c r="SM27" s="105">
        <v>2940713.77</v>
      </c>
      <c r="SN27" s="105">
        <v>4271312.3600000003</v>
      </c>
      <c r="SO27" s="105">
        <v>2029496.99</v>
      </c>
      <c r="SP27" s="105">
        <v>2620787.1299999994</v>
      </c>
      <c r="SQ27" s="105">
        <v>2219035.9900000002</v>
      </c>
      <c r="SR27" s="105">
        <v>1057252.1200000001</v>
      </c>
      <c r="SS27" s="105">
        <v>24807553.689999998</v>
      </c>
      <c r="ST27" s="105">
        <v>1365720.5499999998</v>
      </c>
      <c r="SU27" s="105">
        <v>2850732.9200000004</v>
      </c>
      <c r="SV27" s="105">
        <v>2334448.11</v>
      </c>
      <c r="SW27" s="105">
        <v>887832.75000000012</v>
      </c>
      <c r="SX27" s="105">
        <v>993955.24999999988</v>
      </c>
      <c r="SY27" s="105">
        <v>1772277.95</v>
      </c>
      <c r="SZ27" s="105">
        <v>4911241.32</v>
      </c>
      <c r="TA27" s="105">
        <v>1712745.99</v>
      </c>
      <c r="TB27" s="105">
        <v>1181589.8199999998</v>
      </c>
      <c r="TC27" s="105">
        <v>2291700.23</v>
      </c>
      <c r="TD27" s="105">
        <v>2693474.18</v>
      </c>
      <c r="TE27" s="105">
        <v>1396974.6</v>
      </c>
      <c r="TF27" s="105">
        <v>1080418.76</v>
      </c>
      <c r="TG27" s="105">
        <v>45122309.019999996</v>
      </c>
      <c r="TH27" s="105">
        <v>1909111.84</v>
      </c>
      <c r="TI27" s="105">
        <v>1848930.43</v>
      </c>
      <c r="TJ27" s="105">
        <v>4699846.5600000005</v>
      </c>
      <c r="TK27" s="105">
        <v>4431642.76</v>
      </c>
      <c r="TL27" s="105">
        <v>2708301.08</v>
      </c>
      <c r="TM27" s="105">
        <v>493682.33</v>
      </c>
      <c r="TN27" s="105">
        <v>7756888.96</v>
      </c>
      <c r="TO27" s="105">
        <v>1722135.82</v>
      </c>
      <c r="TP27" s="105">
        <v>5118041.3499999996</v>
      </c>
      <c r="TQ27" s="105">
        <v>3617895.65</v>
      </c>
      <c r="TR27" s="105">
        <v>1641270.5999999999</v>
      </c>
      <c r="TS27" s="105">
        <v>1308916.6000000001</v>
      </c>
      <c r="TT27" s="105">
        <v>2415697.9400000004</v>
      </c>
      <c r="TU27" s="105">
        <v>1872394.31</v>
      </c>
      <c r="TV27" s="105">
        <v>1775225.09</v>
      </c>
      <c r="TW27" s="105">
        <v>13582437.43</v>
      </c>
      <c r="TX27" s="105">
        <v>2237302.7800000003</v>
      </c>
      <c r="TY27" s="105">
        <v>17479104.09</v>
      </c>
      <c r="TZ27" s="105">
        <v>4065936.42</v>
      </c>
      <c r="UA27" s="105">
        <v>1704563.9600000002</v>
      </c>
      <c r="UB27" s="105">
        <v>2034297.04</v>
      </c>
      <c r="UC27" s="105">
        <v>13459743.85</v>
      </c>
      <c r="UD27" s="105">
        <v>1102123.5</v>
      </c>
      <c r="UE27" s="105">
        <v>706258.27</v>
      </c>
      <c r="UF27" s="105">
        <v>1407472.47</v>
      </c>
      <c r="UG27" s="105">
        <v>940918.74</v>
      </c>
      <c r="UH27" s="105">
        <v>19744623.920000002</v>
      </c>
      <c r="UI27" s="105">
        <v>5346386.9800000004</v>
      </c>
      <c r="UJ27" s="105">
        <v>3809662.02</v>
      </c>
      <c r="UK27" s="105">
        <v>4668681.74</v>
      </c>
      <c r="UL27" s="105">
        <v>2594987.67</v>
      </c>
      <c r="UM27" s="105">
        <v>2108755.46</v>
      </c>
      <c r="UN27" s="105">
        <v>54454340.200000003</v>
      </c>
      <c r="UO27" s="105">
        <v>2736050.5</v>
      </c>
      <c r="UP27" s="105">
        <v>2518544.36</v>
      </c>
      <c r="UQ27" s="105">
        <v>13540728.149999997</v>
      </c>
      <c r="UR27" s="105">
        <v>878231.52</v>
      </c>
      <c r="US27" s="105">
        <v>2923716.56</v>
      </c>
      <c r="UT27" s="105">
        <v>6186753.8199999994</v>
      </c>
      <c r="UU27" s="105">
        <v>1737435.7199999997</v>
      </c>
      <c r="UV27" s="105">
        <v>2093677.53</v>
      </c>
      <c r="UW27" s="105">
        <v>2055600.8699999999</v>
      </c>
      <c r="UX27" s="105">
        <v>3095869.31</v>
      </c>
      <c r="UY27" s="105">
        <v>5196185.9000000004</v>
      </c>
      <c r="UZ27" s="105">
        <v>4281813.83</v>
      </c>
      <c r="VA27" s="105">
        <v>5367955.83</v>
      </c>
      <c r="VB27" s="105">
        <v>1737512.0999999999</v>
      </c>
      <c r="VC27" s="105">
        <v>1810163.66</v>
      </c>
      <c r="VD27" s="105">
        <v>1645843.6400000001</v>
      </c>
      <c r="VE27" s="105">
        <v>1699879.77</v>
      </c>
      <c r="VF27" s="105">
        <v>7201232.1400000006</v>
      </c>
      <c r="VG27" s="105">
        <v>961312.88</v>
      </c>
      <c r="VH27" s="105">
        <v>1024171.11</v>
      </c>
      <c r="VI27" s="105">
        <v>793809.98</v>
      </c>
      <c r="VJ27" s="105">
        <v>32862104.150000002</v>
      </c>
      <c r="VK27" s="105">
        <v>2841457.8100000005</v>
      </c>
      <c r="VL27" s="105">
        <v>2643376.8600000003</v>
      </c>
      <c r="VM27" s="105">
        <v>4897633.5299999993</v>
      </c>
      <c r="VN27" s="105">
        <v>5639383.1100000003</v>
      </c>
      <c r="VO27" s="105">
        <v>5116508.330000001</v>
      </c>
      <c r="VP27" s="105">
        <v>5623070.5099999998</v>
      </c>
      <c r="VQ27" s="105">
        <v>3611287.03</v>
      </c>
      <c r="VR27" s="105">
        <v>3373808.15</v>
      </c>
      <c r="VS27" s="105">
        <v>11689022.300000001</v>
      </c>
      <c r="VT27" s="105">
        <v>2496637.16</v>
      </c>
      <c r="VU27" s="105">
        <v>3610681.31</v>
      </c>
      <c r="VV27" s="105">
        <v>2871647.4800000004</v>
      </c>
      <c r="VW27" s="105">
        <v>2047803.7599999998</v>
      </c>
      <c r="VX27" s="105">
        <v>2003302.87</v>
      </c>
      <c r="VY27" s="105">
        <v>101203371.09999999</v>
      </c>
      <c r="VZ27" s="105">
        <v>5231265.2200000007</v>
      </c>
      <c r="WA27" s="105">
        <v>4158153</v>
      </c>
      <c r="WB27" s="105">
        <v>3252699.65</v>
      </c>
      <c r="WC27" s="105">
        <v>2328274.39</v>
      </c>
      <c r="WD27" s="105">
        <v>4354940.01</v>
      </c>
      <c r="WE27" s="105">
        <v>4490537.3599999994</v>
      </c>
      <c r="WF27" s="105">
        <v>6326631.6600000001</v>
      </c>
      <c r="WG27" s="105">
        <v>4072430.94</v>
      </c>
      <c r="WH27" s="105">
        <v>5606314.1799999997</v>
      </c>
      <c r="WI27" s="105">
        <v>3243895.0399999996</v>
      </c>
      <c r="WJ27" s="105">
        <v>9611101.379999999</v>
      </c>
      <c r="WK27" s="105">
        <v>4165308.3400000003</v>
      </c>
      <c r="WL27" s="105">
        <v>7448476.0699999994</v>
      </c>
      <c r="WM27" s="105">
        <v>10825062.68</v>
      </c>
      <c r="WN27" s="105">
        <v>3552576.85</v>
      </c>
      <c r="WO27" s="105">
        <v>4407106.91</v>
      </c>
      <c r="WP27" s="105">
        <v>5608185.0299999993</v>
      </c>
      <c r="WQ27" s="105">
        <v>2345260.63</v>
      </c>
      <c r="WR27" s="105">
        <v>7634931.5099999998</v>
      </c>
      <c r="WS27" s="105">
        <v>16701078.569999998</v>
      </c>
      <c r="WT27" s="105">
        <v>3106567.6500000004</v>
      </c>
      <c r="WU27" s="105">
        <v>2215754.4899999998</v>
      </c>
      <c r="WV27" s="105">
        <v>1930849.53</v>
      </c>
      <c r="WW27" s="105">
        <v>2432208.9499999997</v>
      </c>
      <c r="WX27" s="105">
        <v>2054962.51</v>
      </c>
      <c r="WY27" s="105">
        <v>1792445.98</v>
      </c>
      <c r="WZ27" s="105">
        <v>2135108.4000000004</v>
      </c>
      <c r="XA27" s="105">
        <v>12364650.329999998</v>
      </c>
      <c r="XB27" s="105">
        <v>2414249.4099999997</v>
      </c>
      <c r="XC27" s="105">
        <v>936035.53999999992</v>
      </c>
      <c r="XD27" s="105">
        <v>912400.66999999993</v>
      </c>
      <c r="XE27" s="105">
        <v>1096212.27</v>
      </c>
      <c r="XF27" s="105">
        <v>43392438.209999993</v>
      </c>
      <c r="XG27" s="105">
        <v>4124007.01</v>
      </c>
      <c r="XH27" s="105">
        <v>4277482.0199999996</v>
      </c>
      <c r="XI27" s="105">
        <v>16768914.489999998</v>
      </c>
      <c r="XJ27" s="105">
        <v>3769677.92</v>
      </c>
      <c r="XK27" s="105">
        <v>4889915.3</v>
      </c>
      <c r="XL27" s="105">
        <v>5812416.8200000003</v>
      </c>
      <c r="XM27" s="105">
        <v>3496225.1099999994</v>
      </c>
      <c r="XN27" s="105">
        <v>3162313.04</v>
      </c>
      <c r="XO27" s="105">
        <v>8256637.5699999994</v>
      </c>
      <c r="XP27" s="105">
        <v>3919037.9099999997</v>
      </c>
      <c r="XQ27" s="105">
        <v>2449295.71</v>
      </c>
      <c r="XR27" s="105">
        <v>2064633.22</v>
      </c>
      <c r="XS27" s="105">
        <v>2584147.6799999997</v>
      </c>
      <c r="XT27" s="105">
        <v>1910650.68</v>
      </c>
      <c r="XU27" s="105">
        <v>2065812.99</v>
      </c>
      <c r="XV27" s="105">
        <v>1548850.92</v>
      </c>
      <c r="XW27" s="105">
        <v>2140316.6800000002</v>
      </c>
      <c r="XX27" s="105">
        <v>2353047.31</v>
      </c>
      <c r="XY27" s="105">
        <v>1945742.1199999999</v>
      </c>
      <c r="XZ27" s="105">
        <v>1636994.84</v>
      </c>
      <c r="YA27" s="105">
        <v>1271917.4100000001</v>
      </c>
      <c r="YB27" s="105">
        <v>1374441.71</v>
      </c>
      <c r="YC27" s="105">
        <v>47034631.210000001</v>
      </c>
      <c r="YD27" s="105">
        <v>2879841.96</v>
      </c>
      <c r="YE27" s="105">
        <v>4633081.25</v>
      </c>
      <c r="YF27" s="105">
        <v>2807041.95</v>
      </c>
      <c r="YG27" s="105">
        <v>9798560.3300000001</v>
      </c>
      <c r="YH27" s="105">
        <v>2359037.88</v>
      </c>
      <c r="YI27" s="105">
        <v>5500000.7299999995</v>
      </c>
      <c r="YJ27" s="105">
        <v>2303770.5799999996</v>
      </c>
      <c r="YK27" s="105">
        <v>7559014.1499999994</v>
      </c>
      <c r="YL27" s="105">
        <v>8506234.8399999999</v>
      </c>
      <c r="YM27" s="105">
        <v>3613197.73</v>
      </c>
      <c r="YN27" s="105">
        <v>2898602.3200000003</v>
      </c>
      <c r="YO27" s="105">
        <v>2220459.5699999998</v>
      </c>
      <c r="YP27" s="105">
        <v>1798453.47</v>
      </c>
      <c r="YQ27" s="105">
        <v>1227655.6100000001</v>
      </c>
      <c r="YR27" s="105">
        <v>1159154.1400000001</v>
      </c>
      <c r="YS27" s="105">
        <v>1438170.2300000002</v>
      </c>
      <c r="YT27" s="105">
        <v>18711944.52</v>
      </c>
      <c r="YU27" s="105">
        <v>1707541.28</v>
      </c>
      <c r="YV27" s="105">
        <v>1472870.32</v>
      </c>
      <c r="YW27" s="105">
        <v>1577688.11</v>
      </c>
      <c r="YX27" s="105">
        <v>1869915.82</v>
      </c>
      <c r="YY27" s="105">
        <v>1206136.1099999999</v>
      </c>
      <c r="YZ27" s="105">
        <v>1389976.6</v>
      </c>
      <c r="ZA27" s="105">
        <v>23268920.329999998</v>
      </c>
      <c r="ZB27" s="105">
        <v>1404750.0599999998</v>
      </c>
      <c r="ZC27" s="105">
        <v>2662116.1999999997</v>
      </c>
      <c r="ZD27" s="105">
        <v>2753494.9699999997</v>
      </c>
      <c r="ZE27" s="105">
        <v>1496323.1</v>
      </c>
      <c r="ZF27" s="105">
        <v>2281744.0099999998</v>
      </c>
      <c r="ZG27" s="105">
        <v>1219499.32</v>
      </c>
      <c r="ZH27" s="105">
        <v>1312655.9400000002</v>
      </c>
      <c r="ZI27" s="105">
        <v>6218560.3099999996</v>
      </c>
      <c r="ZJ27" s="105">
        <v>40695241.25</v>
      </c>
      <c r="ZK27" s="105">
        <v>1743354.14</v>
      </c>
      <c r="ZL27" s="105">
        <v>3902996.16</v>
      </c>
      <c r="ZM27" s="105">
        <v>11632620.280000003</v>
      </c>
      <c r="ZN27" s="105">
        <v>7138634.1799999997</v>
      </c>
      <c r="ZO27" s="105">
        <v>1694887.02</v>
      </c>
      <c r="ZP27" s="105">
        <v>3390905.53</v>
      </c>
      <c r="ZQ27" s="105">
        <v>4715723.5499999989</v>
      </c>
      <c r="ZR27" s="105">
        <v>4078446.5300000003</v>
      </c>
      <c r="ZS27" s="105">
        <v>6445882.7599999998</v>
      </c>
      <c r="ZT27" s="105">
        <v>1381831.8699999999</v>
      </c>
      <c r="ZU27" s="105">
        <v>2187316.9699999997</v>
      </c>
      <c r="ZV27" s="105">
        <v>1919076.83</v>
      </c>
      <c r="ZW27" s="105">
        <v>2582420.25</v>
      </c>
      <c r="ZX27" s="105">
        <v>1671771.78</v>
      </c>
      <c r="ZY27" s="105">
        <v>1947633.8800000001</v>
      </c>
      <c r="ZZ27" s="105">
        <v>2505236.3400000003</v>
      </c>
      <c r="AAA27" s="105">
        <v>1447412.69</v>
      </c>
      <c r="AAB27" s="105">
        <v>1960447.9</v>
      </c>
      <c r="AAC27" s="105">
        <v>1628781.86</v>
      </c>
      <c r="AAD27" s="105">
        <v>1117193.48</v>
      </c>
      <c r="AAE27" s="105">
        <v>904066.18</v>
      </c>
      <c r="AAF27" s="105">
        <v>18954612.52</v>
      </c>
      <c r="AAG27" s="105">
        <v>2085599.0599999998</v>
      </c>
      <c r="AAH27" s="105">
        <v>2374839.4300000002</v>
      </c>
      <c r="AAI27" s="105">
        <v>1582628.0899999999</v>
      </c>
      <c r="AAJ27" s="105">
        <v>1449316.05</v>
      </c>
      <c r="AAK27" s="105">
        <v>2330470.83</v>
      </c>
      <c r="AAL27" s="105">
        <v>1748909.81</v>
      </c>
      <c r="AAM27" s="105">
        <v>68468751.590000004</v>
      </c>
      <c r="AAN27" s="105">
        <v>2357045.8200000003</v>
      </c>
      <c r="AAO27" s="105">
        <v>2132672.6500000004</v>
      </c>
      <c r="AAP27" s="105">
        <v>3754188.84</v>
      </c>
      <c r="AAQ27" s="105">
        <v>5229069.6899999995</v>
      </c>
      <c r="AAR27" s="105">
        <v>2291289.42</v>
      </c>
      <c r="AAS27" s="105">
        <v>3474696.47</v>
      </c>
      <c r="AAT27" s="105">
        <v>4211197.3599999994</v>
      </c>
      <c r="AAU27" s="105">
        <v>6437952.7399999993</v>
      </c>
      <c r="AAV27" s="105">
        <v>2363555.9600000004</v>
      </c>
      <c r="AAW27" s="105">
        <v>3150860.08</v>
      </c>
      <c r="AAX27" s="105">
        <v>12825545.450000001</v>
      </c>
      <c r="AAY27" s="105">
        <v>7647322.5799999991</v>
      </c>
      <c r="AAZ27" s="105">
        <v>1355495.25</v>
      </c>
      <c r="ABA27" s="105">
        <v>2063839.4</v>
      </c>
      <c r="ABB27" s="105">
        <v>2166854.94</v>
      </c>
      <c r="ABC27" s="105">
        <v>1239738.8199999998</v>
      </c>
      <c r="ABD27" s="105">
        <v>2946851.3000000003</v>
      </c>
      <c r="ABE27" s="105">
        <v>1591843.4</v>
      </c>
      <c r="ABF27" s="105">
        <v>16531747.24</v>
      </c>
      <c r="ABG27" s="105">
        <v>11517113.24</v>
      </c>
      <c r="ABH27" s="105">
        <v>1145359.3</v>
      </c>
      <c r="ABI27" s="105">
        <v>1140451.1599999999</v>
      </c>
      <c r="ABJ27" s="105">
        <v>1156709.99</v>
      </c>
      <c r="ABK27" s="105">
        <v>987504.15999999992</v>
      </c>
      <c r="ABL27" s="105">
        <v>908578.21</v>
      </c>
      <c r="ABM27" s="105">
        <v>23461490.399999999</v>
      </c>
      <c r="ABN27" s="105">
        <v>2657463.96</v>
      </c>
      <c r="ABO27" s="105">
        <v>1567804.1</v>
      </c>
      <c r="ABP27" s="105">
        <v>3120308.3</v>
      </c>
      <c r="ABQ27" s="105">
        <v>3480501.8899999997</v>
      </c>
      <c r="ABR27" s="105">
        <v>1970930.3499999999</v>
      </c>
      <c r="ABS27" s="105">
        <v>1563129.3399999999</v>
      </c>
      <c r="ABT27" s="105">
        <v>2417673.4500000002</v>
      </c>
      <c r="ABU27" s="105">
        <v>719897.21</v>
      </c>
      <c r="ABV27" s="105">
        <v>32101035.840000004</v>
      </c>
      <c r="ABW27" s="105">
        <v>1632973.6</v>
      </c>
      <c r="ABX27" s="105">
        <v>3604026.3600000003</v>
      </c>
      <c r="ABY27" s="105">
        <v>1928066.76</v>
      </c>
      <c r="ABZ27" s="105">
        <v>1791817.4500000002</v>
      </c>
      <c r="ACA27" s="105">
        <v>6543500.7700000005</v>
      </c>
      <c r="ACB27" s="105">
        <v>1575404.3499999999</v>
      </c>
      <c r="ACC27" s="105">
        <v>1913629.1199999999</v>
      </c>
      <c r="ACD27" s="105">
        <v>1363341.5999999999</v>
      </c>
      <c r="ACE27" s="105">
        <v>3505665.3600000003</v>
      </c>
      <c r="ACF27" s="105">
        <v>1504150.5199999998</v>
      </c>
      <c r="ACG27" s="105">
        <v>43235666.93</v>
      </c>
      <c r="ACH27" s="105">
        <v>1901313.78</v>
      </c>
      <c r="ACI27" s="105">
        <v>2886776.4499999997</v>
      </c>
      <c r="ACJ27" s="105">
        <v>4230024.2300000004</v>
      </c>
      <c r="ACK27" s="105">
        <v>1813510.75</v>
      </c>
      <c r="ACL27" s="105">
        <v>2325891.27</v>
      </c>
      <c r="ACM27" s="105">
        <v>3636000.5300000003</v>
      </c>
      <c r="ACN27" s="105">
        <v>10767924.689999999</v>
      </c>
      <c r="ACO27" s="105">
        <v>17867075.629999999</v>
      </c>
      <c r="ACP27" s="105">
        <v>2280301.16</v>
      </c>
      <c r="ACQ27" s="105">
        <v>4152719.9200000004</v>
      </c>
      <c r="ACR27" s="105">
        <v>4285334.2799999993</v>
      </c>
      <c r="ACS27" s="105">
        <v>2905817.6</v>
      </c>
      <c r="ACT27" s="105">
        <v>12208147.93</v>
      </c>
      <c r="ACU27" s="105">
        <v>2643185.67</v>
      </c>
      <c r="ACV27" s="105">
        <v>2509106.0519999997</v>
      </c>
      <c r="ACW27" s="105">
        <v>1858542.3599999999</v>
      </c>
      <c r="ACX27" s="105">
        <v>1312855.27</v>
      </c>
      <c r="ACY27" s="105">
        <v>1703041.42</v>
      </c>
      <c r="ACZ27" s="105">
        <v>923315.35</v>
      </c>
      <c r="ADA27" s="105">
        <v>831710.86</v>
      </c>
      <c r="ADB27" s="105">
        <v>694288.66999999993</v>
      </c>
      <c r="ADC27" s="105">
        <v>883116.28</v>
      </c>
      <c r="ADD27" s="105">
        <v>11359105.359999999</v>
      </c>
      <c r="ADE27" s="105">
        <v>9114755.7200000007</v>
      </c>
      <c r="ADF27" s="105">
        <v>1080664.3700000001</v>
      </c>
      <c r="ADG27" s="105">
        <v>1158718.03</v>
      </c>
      <c r="ADH27" s="105">
        <v>2084940.9900000002</v>
      </c>
      <c r="ADI27" s="105">
        <v>1125647.8500000001</v>
      </c>
      <c r="ADJ27" s="105">
        <v>1617854.04</v>
      </c>
      <c r="ADK27" s="105">
        <v>1679434.43</v>
      </c>
      <c r="ADL27" s="105">
        <v>1255355.53</v>
      </c>
      <c r="ADM27" s="105">
        <v>45710470.88000001</v>
      </c>
      <c r="ADN27" s="105">
        <v>8954946.8300000001</v>
      </c>
      <c r="ADO27" s="105">
        <v>5325203.8699999992</v>
      </c>
      <c r="ADP27" s="105">
        <v>18249403.739999998</v>
      </c>
      <c r="ADQ27" s="105">
        <v>988038.25</v>
      </c>
      <c r="ADR27" s="105">
        <v>1438530.26</v>
      </c>
      <c r="ADS27" s="105">
        <v>2575547.8199999998</v>
      </c>
      <c r="ADT27" s="105">
        <v>1297717.2599999998</v>
      </c>
      <c r="ADU27" s="105">
        <v>40514120.930000007</v>
      </c>
      <c r="ADV27" s="105">
        <v>11368157.850000001</v>
      </c>
      <c r="ADW27" s="105">
        <v>7910152.9799999995</v>
      </c>
      <c r="ADX27" s="105">
        <v>2298765.5</v>
      </c>
      <c r="ADY27" s="105">
        <v>1838464.8599999999</v>
      </c>
      <c r="ADZ27" s="105">
        <v>3190386.2499999995</v>
      </c>
      <c r="AEA27" s="105">
        <v>3092121.62</v>
      </c>
      <c r="AEB27" s="105">
        <v>3024926.4699999997</v>
      </c>
      <c r="AEC27" s="105">
        <v>2198300.3600000003</v>
      </c>
      <c r="AED27" s="105">
        <v>2169631.09</v>
      </c>
      <c r="AEE27" s="105">
        <v>2997430.93</v>
      </c>
      <c r="AEF27" s="105">
        <v>4496085.8499999996</v>
      </c>
      <c r="AEG27" s="105">
        <v>1805110.91</v>
      </c>
      <c r="AEH27" s="105">
        <v>2688110.02</v>
      </c>
      <c r="AEI27" s="105">
        <v>3414715.14</v>
      </c>
      <c r="AEJ27" s="105">
        <v>3312748.21</v>
      </c>
      <c r="AEK27" s="105">
        <v>2229108.44</v>
      </c>
      <c r="AEL27" s="105">
        <v>5277249.8</v>
      </c>
      <c r="AEM27" s="105">
        <v>1678617.42</v>
      </c>
      <c r="AEN27" s="105">
        <v>3260998.72</v>
      </c>
      <c r="AEO27" s="105">
        <v>22082877.369999997</v>
      </c>
      <c r="AEP27" s="105">
        <v>3498070.09</v>
      </c>
      <c r="AEQ27" s="105">
        <v>3415051.53</v>
      </c>
      <c r="AER27" s="105">
        <v>1961242</v>
      </c>
      <c r="AES27" s="105">
        <v>2293819.94</v>
      </c>
      <c r="AET27" s="105">
        <v>5770285.2300000004</v>
      </c>
      <c r="AEU27" s="105">
        <v>1502462.3399999999</v>
      </c>
      <c r="AEV27" s="105">
        <v>2674854.9799999995</v>
      </c>
      <c r="AEW27" s="105">
        <v>1968082.89</v>
      </c>
      <c r="AEX27" s="105">
        <v>1205839.6300000001</v>
      </c>
      <c r="AEY27" s="105">
        <v>21653116.140000001</v>
      </c>
      <c r="AEZ27" s="105">
        <v>16898508.570000004</v>
      </c>
      <c r="AFA27" s="105">
        <v>3038133.18</v>
      </c>
      <c r="AFB27" s="105">
        <v>2602816.6300000004</v>
      </c>
      <c r="AFC27" s="105">
        <v>5093845.7799999993</v>
      </c>
      <c r="AFD27" s="105">
        <v>3951258.8099999996</v>
      </c>
      <c r="AFE27" s="105">
        <v>2716235.5199999996</v>
      </c>
      <c r="AFF27" s="105">
        <v>2862131.8000000003</v>
      </c>
      <c r="AFG27" s="105">
        <v>1931762.2200000002</v>
      </c>
      <c r="AFH27" s="105">
        <v>2477462.9200000004</v>
      </c>
      <c r="AFI27" s="105">
        <v>2397245.42</v>
      </c>
      <c r="AFJ27" s="105">
        <v>1927182.26</v>
      </c>
      <c r="AFK27" s="105">
        <v>2421284.5000000005</v>
      </c>
      <c r="AFL27" s="105">
        <v>19688905.359999999</v>
      </c>
      <c r="AFM27" s="105">
        <v>3921125.7300000004</v>
      </c>
      <c r="AFN27" s="105">
        <v>2609072.27</v>
      </c>
      <c r="AFO27" s="105">
        <v>1797778.67</v>
      </c>
      <c r="AFP27" s="105">
        <v>2426621.87</v>
      </c>
      <c r="AFQ27" s="105">
        <v>2032840.17</v>
      </c>
      <c r="AFR27" s="105">
        <v>1664870.08</v>
      </c>
      <c r="AFS27" s="105">
        <v>3282946.48</v>
      </c>
      <c r="AFT27" s="105">
        <v>3646477.45</v>
      </c>
      <c r="AFU27" s="105">
        <v>1397876.4</v>
      </c>
      <c r="AFV27" s="105">
        <v>3508233.28</v>
      </c>
      <c r="AFW27" s="105">
        <v>1866535.14</v>
      </c>
      <c r="AFX27" s="105">
        <v>34152393.549999997</v>
      </c>
      <c r="AFY27" s="105">
        <v>1326370.6499999999</v>
      </c>
      <c r="AFZ27" s="105">
        <v>2216339.13</v>
      </c>
      <c r="AGA27" s="105">
        <v>1925556.78</v>
      </c>
      <c r="AGB27" s="105">
        <v>4023406.42</v>
      </c>
      <c r="AGC27" s="105">
        <v>2360710.31</v>
      </c>
      <c r="AGD27" s="105">
        <v>1493472.79</v>
      </c>
      <c r="AGE27" s="105">
        <v>2126899.6999999997</v>
      </c>
      <c r="AGF27" s="105">
        <v>1647318.4</v>
      </c>
      <c r="AGG27" s="105">
        <v>2332759.8200000003</v>
      </c>
      <c r="AGH27" s="105">
        <v>1665522.17</v>
      </c>
      <c r="AGI27" s="105">
        <v>23383438.800000001</v>
      </c>
      <c r="AGJ27" s="105">
        <v>6030774.0800000001</v>
      </c>
      <c r="AGK27" s="105">
        <v>2621484.87</v>
      </c>
      <c r="AGL27" s="105">
        <v>1716936.1400000001</v>
      </c>
      <c r="AGM27" s="105">
        <v>4894099.1300000008</v>
      </c>
      <c r="AGN27" s="105">
        <v>3593422.4099999997</v>
      </c>
      <c r="AGO27" s="105">
        <v>1633835.54</v>
      </c>
      <c r="AGP27" s="105">
        <v>1545298.49</v>
      </c>
      <c r="AGQ27" s="105">
        <v>49964447.269999996</v>
      </c>
      <c r="AGR27" s="105">
        <v>33016559.670000006</v>
      </c>
      <c r="AGS27" s="105">
        <v>1862996.43</v>
      </c>
      <c r="AGT27" s="105">
        <v>2670342.64</v>
      </c>
      <c r="AGU27" s="105">
        <v>7484881.5</v>
      </c>
      <c r="AGV27" s="105">
        <v>3667623.6900000004</v>
      </c>
      <c r="AGW27" s="105">
        <v>3485695.3499999996</v>
      </c>
      <c r="AGX27" s="105">
        <v>3304871.3000000003</v>
      </c>
      <c r="AGY27" s="105">
        <v>1348363.88</v>
      </c>
      <c r="AGZ27" s="105">
        <v>3840656.72</v>
      </c>
      <c r="AHA27" s="105">
        <v>3174802.63</v>
      </c>
      <c r="AHB27" s="105">
        <v>1877398.55</v>
      </c>
      <c r="AHC27" s="105">
        <v>1732466.06</v>
      </c>
      <c r="AHD27" s="105">
        <v>2385266.5700000003</v>
      </c>
      <c r="AHE27" s="105">
        <v>2024505.9100000001</v>
      </c>
      <c r="AHF27" s="105">
        <v>2428505.86</v>
      </c>
      <c r="AHG27" s="105">
        <v>1795454.6400000001</v>
      </c>
      <c r="AHH27" s="105">
        <v>15918132.699999997</v>
      </c>
      <c r="AHI27" s="105">
        <v>1594779.5199999998</v>
      </c>
      <c r="AHJ27" s="105">
        <v>2057480.64</v>
      </c>
      <c r="AHK27" s="105">
        <v>2009819.4300000002</v>
      </c>
      <c r="AHL27" s="105">
        <v>4313950.8199999994</v>
      </c>
      <c r="AHM27" s="105">
        <v>1959812.3400000003</v>
      </c>
      <c r="AHN27" s="105">
        <v>1060544.29</v>
      </c>
    </row>
    <row r="28" spans="1:898" ht="21" x14ac:dyDescent="0.4">
      <c r="A28" s="121" t="s">
        <v>37</v>
      </c>
      <c r="B28" s="6" t="s">
        <v>38</v>
      </c>
      <c r="C28" s="105">
        <v>89715813.319999993</v>
      </c>
      <c r="D28" s="105">
        <v>6059093.0499999998</v>
      </c>
      <c r="E28" s="105">
        <v>11471480.869999999</v>
      </c>
      <c r="F28" s="105">
        <v>2853510.8899999997</v>
      </c>
      <c r="G28" s="105">
        <v>17670547.560000002</v>
      </c>
      <c r="H28" s="105">
        <v>7024916.8600000003</v>
      </c>
      <c r="I28" s="105">
        <v>8486534.9399999995</v>
      </c>
      <c r="J28" s="105">
        <v>8694597.2899999991</v>
      </c>
      <c r="K28" s="105">
        <v>8175468.71</v>
      </c>
      <c r="L28" s="105">
        <v>4628157.7</v>
      </c>
      <c r="M28" s="105">
        <v>3821360.6400000006</v>
      </c>
      <c r="N28" s="105">
        <v>2372473.91</v>
      </c>
      <c r="O28" s="105">
        <v>5079129.51</v>
      </c>
      <c r="P28" s="105">
        <v>1744589.93</v>
      </c>
      <c r="Q28" s="105">
        <v>2741057.21</v>
      </c>
      <c r="R28" s="105">
        <v>6576926.9500000011</v>
      </c>
      <c r="S28" s="105">
        <v>7884079.75</v>
      </c>
      <c r="T28" s="105">
        <v>1281195.79</v>
      </c>
      <c r="U28" s="105">
        <v>47162352.109999999</v>
      </c>
      <c r="V28" s="105">
        <v>10616852.42</v>
      </c>
      <c r="W28" s="105">
        <v>4268658.9399999995</v>
      </c>
      <c r="X28" s="105">
        <v>4042343.49</v>
      </c>
      <c r="Y28" s="105">
        <v>3327225.4</v>
      </c>
      <c r="Z28" s="105">
        <v>3500025.26</v>
      </c>
      <c r="AA28" s="105">
        <v>2160436.21</v>
      </c>
      <c r="AB28" s="105">
        <v>10613940.940000001</v>
      </c>
      <c r="AC28" s="105">
        <v>6246200.0999999996</v>
      </c>
      <c r="AD28" s="105">
        <v>1783575.35</v>
      </c>
      <c r="AE28" s="105">
        <v>8968091.75</v>
      </c>
      <c r="AF28" s="105">
        <v>1565240.36</v>
      </c>
      <c r="AG28" s="105">
        <v>9323797.8499999996</v>
      </c>
      <c r="AH28" s="105">
        <v>4325040.74</v>
      </c>
      <c r="AI28" s="105">
        <v>3387944.38</v>
      </c>
      <c r="AJ28" s="105">
        <v>1811694.1099999999</v>
      </c>
      <c r="AK28" s="105">
        <v>7782307.1200000001</v>
      </c>
      <c r="AL28" s="105">
        <v>2736155.67</v>
      </c>
      <c r="AM28" s="105">
        <v>3489722.2199999997</v>
      </c>
      <c r="AN28" s="105">
        <v>2793594.7399999998</v>
      </c>
      <c r="AO28" s="105">
        <v>2293747.02</v>
      </c>
      <c r="AP28" s="105">
        <v>2041506.7099999997</v>
      </c>
      <c r="AQ28" s="105">
        <v>1375310.01</v>
      </c>
      <c r="AR28" s="105">
        <v>1776137.79</v>
      </c>
      <c r="AS28" s="105">
        <v>36236640.369999997</v>
      </c>
      <c r="AT28" s="105">
        <v>1684577.6099999999</v>
      </c>
      <c r="AU28" s="105">
        <v>1271080.92</v>
      </c>
      <c r="AV28" s="105">
        <v>2924405.48</v>
      </c>
      <c r="AW28" s="105">
        <v>3936390.6799999997</v>
      </c>
      <c r="AX28" s="105">
        <v>4385787.49</v>
      </c>
      <c r="AY28" s="105">
        <v>1843501.34</v>
      </c>
      <c r="AZ28" s="105">
        <v>2736870.43</v>
      </c>
      <c r="BA28" s="105">
        <v>888179.51</v>
      </c>
      <c r="BB28" s="105">
        <v>1650183.06</v>
      </c>
      <c r="BC28" s="105">
        <v>1610477.91</v>
      </c>
      <c r="BD28" s="105">
        <v>1531142.6300000001</v>
      </c>
      <c r="BE28" s="105">
        <v>6726224.1900000004</v>
      </c>
      <c r="BF28" s="105">
        <v>1546849.73</v>
      </c>
      <c r="BG28" s="105">
        <v>1321766.07</v>
      </c>
      <c r="BH28" s="105">
        <v>11075804.559999999</v>
      </c>
      <c r="BI28" s="105">
        <v>16920085.460000001</v>
      </c>
      <c r="BJ28" s="105">
        <v>2956557.32</v>
      </c>
      <c r="BK28" s="105">
        <v>1624183.15</v>
      </c>
      <c r="BL28" s="105">
        <v>2896522.23</v>
      </c>
      <c r="BM28" s="105">
        <v>3773243.48</v>
      </c>
      <c r="BN28" s="105">
        <v>2155060.0099999998</v>
      </c>
      <c r="BO28" s="105">
        <v>65976.5</v>
      </c>
      <c r="BP28" s="105">
        <v>28986</v>
      </c>
      <c r="BQ28" s="105">
        <v>29372605.100000001</v>
      </c>
      <c r="BR28" s="105">
        <v>4244446.8499999996</v>
      </c>
      <c r="BS28" s="105">
        <v>4285788.74</v>
      </c>
      <c r="BT28" s="105">
        <v>1827189.23</v>
      </c>
      <c r="BU28" s="105">
        <v>3198702.7199999997</v>
      </c>
      <c r="BV28" s="105">
        <v>2559601.36</v>
      </c>
      <c r="BW28" s="105">
        <v>2074474.48</v>
      </c>
      <c r="BX28" s="105">
        <v>2536615.92</v>
      </c>
      <c r="BY28" s="105">
        <v>13614534.270000001</v>
      </c>
      <c r="BZ28" s="105">
        <v>2364303.6800000002</v>
      </c>
      <c r="CA28" s="105">
        <v>5175593.0599999996</v>
      </c>
      <c r="CB28" s="105">
        <v>8221168.1400000006</v>
      </c>
      <c r="CC28" s="105">
        <v>2203422.96</v>
      </c>
      <c r="CD28" s="105">
        <v>2594902.31</v>
      </c>
      <c r="CE28" s="105">
        <v>2226444.94</v>
      </c>
      <c r="CF28" s="105">
        <v>59802991.599999994</v>
      </c>
      <c r="CG28" s="105">
        <v>3101728.75</v>
      </c>
      <c r="CH28" s="105">
        <v>7692468.1099999994</v>
      </c>
      <c r="CI28" s="105">
        <v>3880861.7699999996</v>
      </c>
      <c r="CJ28" s="105">
        <v>4422614.2699999996</v>
      </c>
      <c r="CK28" s="105">
        <v>2115133.37</v>
      </c>
      <c r="CL28" s="105">
        <v>2938871.36</v>
      </c>
      <c r="CM28" s="105">
        <v>5909483.5599999996</v>
      </c>
      <c r="CN28" s="105">
        <v>1679756.92</v>
      </c>
      <c r="CO28" s="105">
        <v>2456413.67</v>
      </c>
      <c r="CP28" s="105">
        <v>3158018.7800000003</v>
      </c>
      <c r="CQ28" s="105">
        <v>2390661.6999999997</v>
      </c>
      <c r="CR28" s="105">
        <v>1926353.47</v>
      </c>
      <c r="CS28" s="105">
        <v>34722561.299999997</v>
      </c>
      <c r="CT28" s="105">
        <v>1863395.77</v>
      </c>
      <c r="CU28" s="105">
        <v>1852557.04</v>
      </c>
      <c r="CV28" s="105">
        <v>5519418.1699999999</v>
      </c>
      <c r="CW28" s="105">
        <v>1992377.31</v>
      </c>
      <c r="CX28" s="105">
        <v>1814738.5899999999</v>
      </c>
      <c r="CY28" s="105">
        <v>1977233.4799999997</v>
      </c>
      <c r="CZ28" s="105">
        <v>821707.63</v>
      </c>
      <c r="DA28" s="105">
        <v>22079334.800000001</v>
      </c>
      <c r="DB28" s="105">
        <v>25246307.200000003</v>
      </c>
      <c r="DC28" s="105">
        <v>2238448.3499999996</v>
      </c>
      <c r="DD28" s="105">
        <v>2498186.94</v>
      </c>
      <c r="DE28" s="105">
        <v>10369867.970000001</v>
      </c>
      <c r="DF28" s="105">
        <v>6380846.4100000001</v>
      </c>
      <c r="DG28" s="105">
        <v>7293763.8099999996</v>
      </c>
      <c r="DH28" s="105">
        <v>21238728.900000002</v>
      </c>
      <c r="DI28" s="105">
        <v>1418937.21</v>
      </c>
      <c r="DJ28" s="105">
        <v>78311332.969999999</v>
      </c>
      <c r="DK28" s="105">
        <v>6517372.7799999993</v>
      </c>
      <c r="DL28" s="105">
        <v>4651039.58</v>
      </c>
      <c r="DM28" s="105">
        <v>3294009.58</v>
      </c>
      <c r="DN28" s="105">
        <v>2974629.31</v>
      </c>
      <c r="DO28" s="105">
        <v>3288763.6599999997</v>
      </c>
      <c r="DP28" s="105">
        <v>5033126.66</v>
      </c>
      <c r="DQ28" s="105">
        <v>3057491.93</v>
      </c>
      <c r="DR28" s="105">
        <v>10957676.859999999</v>
      </c>
      <c r="DS28" s="105">
        <v>46346514.75</v>
      </c>
      <c r="DT28" s="105">
        <v>3365804.33</v>
      </c>
      <c r="DU28" s="105">
        <v>12710032.699999999</v>
      </c>
      <c r="DV28" s="105">
        <v>16837903.379999999</v>
      </c>
      <c r="DW28" s="105">
        <v>3910793.75</v>
      </c>
      <c r="DX28" s="105">
        <v>8747755.2599999998</v>
      </c>
      <c r="DY28" s="105">
        <v>5441205.1200000001</v>
      </c>
      <c r="DZ28" s="105">
        <v>2270335.75</v>
      </c>
      <c r="EA28" s="105">
        <v>3125710.38</v>
      </c>
      <c r="EB28" s="105">
        <v>2761108.36</v>
      </c>
      <c r="EC28" s="105">
        <v>7707492.8100000015</v>
      </c>
      <c r="ED28" s="105">
        <v>17492114.380000003</v>
      </c>
      <c r="EE28" s="105">
        <v>12389390.459999999</v>
      </c>
      <c r="EF28" s="105">
        <v>2926339.27</v>
      </c>
      <c r="EG28" s="105">
        <v>3238054.66</v>
      </c>
      <c r="EH28" s="105">
        <v>3147810.6399999997</v>
      </c>
      <c r="EI28" s="105">
        <v>5970801.7699999996</v>
      </c>
      <c r="EJ28" s="105">
        <v>7046318.9299999997</v>
      </c>
      <c r="EK28" s="105">
        <v>1372563.07</v>
      </c>
      <c r="EL28" s="105">
        <v>2539945.5099999998</v>
      </c>
      <c r="EM28" s="105">
        <v>43402581.629999995</v>
      </c>
      <c r="EN28" s="105">
        <v>2465571.61</v>
      </c>
      <c r="EO28" s="105">
        <v>2295422.04</v>
      </c>
      <c r="EP28" s="105">
        <v>3035932.33</v>
      </c>
      <c r="EQ28" s="105">
        <v>1651500.71</v>
      </c>
      <c r="ER28" s="105">
        <v>1305307.99</v>
      </c>
      <c r="ES28" s="105">
        <v>5078765.6399999997</v>
      </c>
      <c r="ET28" s="105">
        <v>2591384.5300000003</v>
      </c>
      <c r="EU28" s="105">
        <v>1693344.7</v>
      </c>
      <c r="EV28" s="105">
        <v>26400671.480000004</v>
      </c>
      <c r="EW28" s="105">
        <v>1064328.83</v>
      </c>
      <c r="EX28" s="105">
        <v>2888340.95</v>
      </c>
      <c r="EY28" s="105">
        <v>6751331.3599999994</v>
      </c>
      <c r="EZ28" s="105">
        <v>13618353.799999999</v>
      </c>
      <c r="FA28" s="105">
        <v>5873730.2799999993</v>
      </c>
      <c r="FB28" s="105">
        <v>4538490.42</v>
      </c>
      <c r="FC28" s="105">
        <v>3280488.02</v>
      </c>
      <c r="FD28" s="105">
        <v>3565164.6300000004</v>
      </c>
      <c r="FE28" s="105">
        <v>2460343.2199999997</v>
      </c>
      <c r="FF28" s="105">
        <v>2517770.5</v>
      </c>
      <c r="FG28" s="105">
        <v>1891112.4</v>
      </c>
      <c r="FH28" s="105">
        <v>17719084.990000002</v>
      </c>
      <c r="FI28" s="105">
        <v>1674712.63</v>
      </c>
      <c r="FJ28" s="105">
        <v>2048561.38</v>
      </c>
      <c r="FK28" s="105">
        <v>1328209.98</v>
      </c>
      <c r="FL28" s="105">
        <v>3928125.0000000005</v>
      </c>
      <c r="FM28" s="105">
        <v>2513239.56</v>
      </c>
      <c r="FN28" s="105">
        <v>1014317.6199999999</v>
      </c>
      <c r="FO28" s="105">
        <v>360604.78</v>
      </c>
      <c r="FP28" s="105">
        <v>55466769.630000003</v>
      </c>
      <c r="FQ28" s="105">
        <v>2178943.84</v>
      </c>
      <c r="FR28" s="105">
        <v>4016704.42</v>
      </c>
      <c r="FS28" s="105">
        <v>5809547.3699999992</v>
      </c>
      <c r="FT28" s="105">
        <v>3673497.56</v>
      </c>
      <c r="FU28" s="105">
        <v>1991599.5499999998</v>
      </c>
      <c r="FV28" s="105">
        <v>10057397.779999999</v>
      </c>
      <c r="FW28" s="105">
        <v>4967211.75</v>
      </c>
      <c r="FX28" s="105">
        <v>3845042.5599999996</v>
      </c>
      <c r="FY28" s="105">
        <v>2396758.69</v>
      </c>
      <c r="FZ28" s="105">
        <v>6943658.71</v>
      </c>
      <c r="GA28" s="105">
        <v>3190132.4299999997</v>
      </c>
      <c r="GB28" s="105">
        <v>2606763.6399999997</v>
      </c>
      <c r="GC28" s="105">
        <v>1448776.58</v>
      </c>
      <c r="GD28" s="105">
        <v>24885935.82</v>
      </c>
      <c r="GE28" s="105">
        <v>1695040.3</v>
      </c>
      <c r="GF28" s="105">
        <v>1883580.8699999999</v>
      </c>
      <c r="GG28" s="105">
        <v>4630345.24</v>
      </c>
      <c r="GH28" s="105">
        <v>2198740.54</v>
      </c>
      <c r="GI28" s="105">
        <v>2493599.3699999996</v>
      </c>
      <c r="GJ28" s="105">
        <v>2110107.6799999997</v>
      </c>
      <c r="GK28" s="105">
        <v>5812063.2200000007</v>
      </c>
      <c r="GL28" s="105">
        <v>1314273.51</v>
      </c>
      <c r="GM28" s="105">
        <v>892839.95000000007</v>
      </c>
      <c r="GN28" s="105">
        <v>883780.13</v>
      </c>
      <c r="GO28" s="105">
        <v>807162.09</v>
      </c>
      <c r="GP28" s="105">
        <v>15056587.02</v>
      </c>
      <c r="GQ28" s="105">
        <v>5042038.6899999995</v>
      </c>
      <c r="GR28" s="105">
        <v>2597736.96</v>
      </c>
      <c r="GS28" s="105">
        <v>14390218.34</v>
      </c>
      <c r="GT28" s="105">
        <v>894760.47</v>
      </c>
      <c r="GU28" s="105">
        <v>3630258.82</v>
      </c>
      <c r="GV28" s="105">
        <v>6411633.8800000008</v>
      </c>
      <c r="GW28" s="105">
        <v>2196852.7199999997</v>
      </c>
      <c r="GX28" s="105">
        <v>19389766.98</v>
      </c>
      <c r="GY28" s="105">
        <v>1392387.84</v>
      </c>
      <c r="GZ28" s="105">
        <v>4747783.1500000004</v>
      </c>
      <c r="HA28" s="105">
        <v>1942699.2799999998</v>
      </c>
      <c r="HB28" s="105">
        <v>36371955.410000004</v>
      </c>
      <c r="HC28" s="105">
        <v>713233.02</v>
      </c>
      <c r="HD28" s="105">
        <v>4050557.2500000005</v>
      </c>
      <c r="HE28" s="105">
        <v>3061500.5700000003</v>
      </c>
      <c r="HF28" s="105">
        <v>2296543.3499999996</v>
      </c>
      <c r="HG28" s="105">
        <v>3619795.3299999996</v>
      </c>
      <c r="HH28" s="105">
        <v>759817.54999999993</v>
      </c>
      <c r="HI28" s="105">
        <v>31426352.52</v>
      </c>
      <c r="HJ28" s="105">
        <v>5244688.709999999</v>
      </c>
      <c r="HK28" s="105">
        <v>4855809.63</v>
      </c>
      <c r="HL28" s="105">
        <v>3954472.78</v>
      </c>
      <c r="HM28" s="105">
        <v>2712401.4899999998</v>
      </c>
      <c r="HN28" s="105">
        <v>2107697.5300000003</v>
      </c>
      <c r="HO28" s="105">
        <v>5158799.68</v>
      </c>
      <c r="HP28" s="105">
        <v>2232877.88</v>
      </c>
      <c r="HQ28" s="105">
        <v>40421494.68</v>
      </c>
      <c r="HR28" s="105">
        <v>12100818.540000001</v>
      </c>
      <c r="HS28" s="105">
        <v>2755815.3800000004</v>
      </c>
      <c r="HT28" s="105">
        <v>2972776.99</v>
      </c>
      <c r="HU28" s="105">
        <v>2674322.0199999996</v>
      </c>
      <c r="HV28" s="105">
        <v>1812628.51</v>
      </c>
      <c r="HW28" s="105">
        <v>5943863.8099999996</v>
      </c>
      <c r="HX28" s="105">
        <v>2726931.9000000004</v>
      </c>
      <c r="HY28" s="105">
        <v>2180531.0700000003</v>
      </c>
      <c r="HZ28" s="105">
        <v>2703285.31</v>
      </c>
      <c r="IA28" s="105">
        <v>3338034.8600000003</v>
      </c>
      <c r="IB28" s="105">
        <v>4501146.7200000007</v>
      </c>
      <c r="IC28" s="105">
        <v>1034245.97</v>
      </c>
      <c r="ID28" s="105">
        <v>3560771.62</v>
      </c>
      <c r="IE28" s="105">
        <v>1944038.79</v>
      </c>
      <c r="IF28" s="105">
        <v>1312799.67</v>
      </c>
      <c r="IG28" s="105">
        <v>37622681.950000003</v>
      </c>
      <c r="IH28" s="105">
        <v>13170013.9</v>
      </c>
      <c r="II28" s="105">
        <v>4111562.12</v>
      </c>
      <c r="IJ28" s="105">
        <v>7890691.2599999998</v>
      </c>
      <c r="IK28" s="105">
        <v>10225865.700000001</v>
      </c>
      <c r="IL28" s="105">
        <v>2890392.31</v>
      </c>
      <c r="IM28" s="105">
        <v>3069888.2</v>
      </c>
      <c r="IN28" s="105">
        <v>2221960.39</v>
      </c>
      <c r="IO28" s="105">
        <v>1831141.29</v>
      </c>
      <c r="IP28" s="105">
        <v>2760641.3200000003</v>
      </c>
      <c r="IQ28" s="105">
        <v>2528794.27</v>
      </c>
      <c r="IR28" s="105">
        <v>35509592.069999993</v>
      </c>
      <c r="IS28" s="105">
        <v>28649536.499999996</v>
      </c>
      <c r="IT28" s="105">
        <v>6757533.9600000009</v>
      </c>
      <c r="IU28" s="105">
        <v>5450267</v>
      </c>
      <c r="IV28" s="105">
        <v>1733355.21</v>
      </c>
      <c r="IW28" s="105">
        <v>1104717.2799999998</v>
      </c>
      <c r="IX28" s="105">
        <v>2411378.5</v>
      </c>
      <c r="IY28" s="105">
        <v>1168029.1299999999</v>
      </c>
      <c r="IZ28" s="105">
        <v>1544823</v>
      </c>
      <c r="JA28" s="105">
        <v>3778796.84</v>
      </c>
      <c r="JB28" s="105">
        <v>4203081.9399999995</v>
      </c>
      <c r="JC28" s="105">
        <v>1984040.4900000002</v>
      </c>
      <c r="JD28" s="105">
        <v>17509042.140000001</v>
      </c>
      <c r="JE28" s="105">
        <v>8840541.4900000002</v>
      </c>
      <c r="JF28" s="105">
        <v>834307.88</v>
      </c>
      <c r="JG28" s="105">
        <v>1436245.81</v>
      </c>
      <c r="JH28" s="105">
        <v>1294097.69</v>
      </c>
      <c r="JI28" s="105">
        <v>973264.16</v>
      </c>
      <c r="JJ28" s="105">
        <v>18671214.48</v>
      </c>
      <c r="JK28" s="105">
        <v>1435256.11</v>
      </c>
      <c r="JL28" s="105">
        <v>2703428.73</v>
      </c>
      <c r="JM28" s="105">
        <v>3859629.68</v>
      </c>
      <c r="JN28" s="105">
        <v>2001859.7</v>
      </c>
      <c r="JO28" s="105">
        <v>5602987.96</v>
      </c>
      <c r="JP28" s="105">
        <v>865638.48999999987</v>
      </c>
      <c r="JQ28" s="105">
        <v>37182104.189999998</v>
      </c>
      <c r="JR28" s="105">
        <v>20302585.190000001</v>
      </c>
      <c r="JS28" s="105">
        <v>4045543.7200000007</v>
      </c>
      <c r="JT28" s="105">
        <v>2968352.79</v>
      </c>
      <c r="JU28" s="105">
        <v>4897359.1500000004</v>
      </c>
      <c r="JV28" s="105">
        <v>1637167.6099999999</v>
      </c>
      <c r="JW28" s="105">
        <v>11864412.699999997</v>
      </c>
      <c r="JX28" s="105">
        <v>4271113.0999999996</v>
      </c>
      <c r="JY28" s="105">
        <v>5000495.8499999987</v>
      </c>
      <c r="JZ28" s="105">
        <v>4507189.78</v>
      </c>
      <c r="KA28" s="105">
        <v>3755105.54</v>
      </c>
      <c r="KB28" s="105">
        <v>4278661.62</v>
      </c>
      <c r="KC28" s="105">
        <v>2941894.06</v>
      </c>
      <c r="KD28" s="105">
        <v>943587.53</v>
      </c>
      <c r="KE28" s="105">
        <v>3118171.4699999997</v>
      </c>
      <c r="KF28" s="105">
        <v>63149344.209999993</v>
      </c>
      <c r="KG28" s="105">
        <v>0</v>
      </c>
      <c r="KH28" s="105">
        <v>2457027.2600000002</v>
      </c>
      <c r="KI28" s="105">
        <v>4439074.63</v>
      </c>
      <c r="KJ28" s="105">
        <v>3506118.8000000003</v>
      </c>
      <c r="KK28" s="105">
        <v>4477238.29</v>
      </c>
      <c r="KL28" s="105">
        <v>11443579.470000001</v>
      </c>
      <c r="KM28" s="105">
        <v>2237094.63</v>
      </c>
      <c r="KN28" s="105">
        <v>2336447.96</v>
      </c>
      <c r="KO28" s="105">
        <v>17379859.150000002</v>
      </c>
      <c r="KP28" s="105">
        <v>3110604.7</v>
      </c>
      <c r="KQ28" s="105">
        <v>4653942.2699999996</v>
      </c>
      <c r="KR28" s="105">
        <v>17698400.579999998</v>
      </c>
      <c r="KS28" s="105">
        <v>4215448.84</v>
      </c>
      <c r="KT28" s="105">
        <v>7687004.96</v>
      </c>
      <c r="KU28" s="105">
        <v>31284396.719999999</v>
      </c>
      <c r="KV28" s="105">
        <v>5693940.1899999995</v>
      </c>
      <c r="KW28" s="105">
        <v>31675352.600000001</v>
      </c>
      <c r="KX28" s="105">
        <v>3440158.89</v>
      </c>
      <c r="KY28" s="105">
        <v>1936294.3199999998</v>
      </c>
      <c r="KZ28" s="105">
        <v>7511883.5</v>
      </c>
      <c r="LA28" s="105">
        <v>5524577.379999999</v>
      </c>
      <c r="LB28" s="105">
        <v>2870763.79</v>
      </c>
      <c r="LC28" s="105">
        <v>2062996.5900000003</v>
      </c>
      <c r="LD28" s="105">
        <v>2000507.45</v>
      </c>
      <c r="LE28" s="105">
        <v>69763113.75999999</v>
      </c>
      <c r="LF28" s="105">
        <v>13527763.52</v>
      </c>
      <c r="LG28" s="105">
        <v>18653313.690000001</v>
      </c>
      <c r="LH28" s="105">
        <v>13902793.800000001</v>
      </c>
      <c r="LI28" s="105">
        <v>5421350.2799999993</v>
      </c>
      <c r="LJ28" s="105">
        <v>2194112.5300000003</v>
      </c>
      <c r="LK28" s="105">
        <v>1729352.5099999998</v>
      </c>
      <c r="LL28" s="105">
        <v>4209306.5999999996</v>
      </c>
      <c r="LM28" s="105">
        <v>2566578.85</v>
      </c>
      <c r="LN28" s="105">
        <v>5449356.2999999998</v>
      </c>
      <c r="LO28" s="105">
        <v>1159965.25</v>
      </c>
      <c r="LP28" s="105">
        <v>18995438.209999997</v>
      </c>
      <c r="LQ28" s="105">
        <v>4519438.91</v>
      </c>
      <c r="LR28" s="105">
        <v>2228044.92</v>
      </c>
      <c r="LS28" s="105">
        <v>49501474.439999998</v>
      </c>
      <c r="LT28" s="105">
        <v>23424303.649999999</v>
      </c>
      <c r="LU28" s="105">
        <v>30266302.799999997</v>
      </c>
      <c r="LV28" s="105">
        <v>11846221.649999999</v>
      </c>
      <c r="LW28" s="105">
        <v>8568349.1899999995</v>
      </c>
      <c r="LX28" s="105">
        <v>7437843.9900000002</v>
      </c>
      <c r="LY28" s="105">
        <v>4626647.1999999993</v>
      </c>
      <c r="LZ28" s="105">
        <v>3934284.26</v>
      </c>
      <c r="MA28" s="105">
        <v>3930596.27</v>
      </c>
      <c r="MB28" s="105">
        <v>5189927.0600000005</v>
      </c>
      <c r="MC28" s="105">
        <v>13106791.65</v>
      </c>
      <c r="MD28" s="105">
        <v>4031761.2399999998</v>
      </c>
      <c r="ME28" s="105">
        <v>57581072.289999999</v>
      </c>
      <c r="MF28" s="105">
        <v>3746428.09</v>
      </c>
      <c r="MG28" s="105">
        <v>987732.81</v>
      </c>
      <c r="MH28" s="105">
        <v>1923254.93</v>
      </c>
      <c r="MI28" s="105">
        <v>1127961.3599999999</v>
      </c>
      <c r="MJ28" s="105">
        <v>4162947.04</v>
      </c>
      <c r="MK28" s="105">
        <v>2790863.92</v>
      </c>
      <c r="ML28" s="105">
        <v>2519875.36</v>
      </c>
      <c r="MM28" s="105">
        <v>5577677.1099999994</v>
      </c>
      <c r="MN28" s="105">
        <v>2475707.36</v>
      </c>
      <c r="MO28" s="105">
        <v>2015540.27</v>
      </c>
      <c r="MP28" s="105">
        <v>1674688.4899999998</v>
      </c>
      <c r="MQ28" s="105">
        <v>35608616.760000005</v>
      </c>
      <c r="MR28" s="105">
        <v>3967058.64</v>
      </c>
      <c r="MS28" s="105">
        <v>3035474.56</v>
      </c>
      <c r="MT28" s="105">
        <v>5463487.2297999999</v>
      </c>
      <c r="MU28" s="105">
        <v>5913513.5399999991</v>
      </c>
      <c r="MV28" s="105">
        <v>3093507.78</v>
      </c>
      <c r="MW28" s="105">
        <v>10895119.379799999</v>
      </c>
      <c r="MX28" s="105">
        <v>6518111.8300000001</v>
      </c>
      <c r="MY28" s="105">
        <v>3691697.0400000005</v>
      </c>
      <c r="MZ28" s="105">
        <v>1328027.48</v>
      </c>
      <c r="NA28" s="105">
        <v>727225.65999999992</v>
      </c>
      <c r="NB28" s="105">
        <v>88274698.120000005</v>
      </c>
      <c r="NC28" s="105">
        <v>10537856.799999999</v>
      </c>
      <c r="ND28" s="105">
        <v>3901750.9299999997</v>
      </c>
      <c r="NE28" s="105">
        <v>22004755.93</v>
      </c>
      <c r="NF28" s="105">
        <v>3513335.6800000006</v>
      </c>
      <c r="NG28" s="105">
        <v>6757698.9100000001</v>
      </c>
      <c r="NH28" s="105">
        <v>16363905.880000001</v>
      </c>
      <c r="NI28" s="105">
        <v>11031805.08</v>
      </c>
      <c r="NJ28" s="105">
        <v>860578.19</v>
      </c>
      <c r="NK28" s="105">
        <v>2905607.8899999997</v>
      </c>
      <c r="NL28" s="105">
        <v>5431821.54</v>
      </c>
      <c r="NM28" s="105">
        <v>2606090.8400000003</v>
      </c>
      <c r="NN28" s="105">
        <v>22994587.57</v>
      </c>
      <c r="NO28" s="105">
        <v>3363314.3099999996</v>
      </c>
      <c r="NP28" s="105">
        <v>2768867.6799999997</v>
      </c>
      <c r="NQ28" s="105">
        <v>3219618.76</v>
      </c>
      <c r="NR28" s="105">
        <v>2211626.81</v>
      </c>
      <c r="NS28" s="105">
        <v>717761.21</v>
      </c>
      <c r="NT28" s="105">
        <v>1317526.95</v>
      </c>
      <c r="NU28" s="105">
        <v>38054482.990000002</v>
      </c>
      <c r="NV28" s="105">
        <v>14801075.49</v>
      </c>
      <c r="NW28" s="105">
        <v>2733889.74</v>
      </c>
      <c r="NX28" s="105">
        <v>1611445.35</v>
      </c>
      <c r="NY28" s="105">
        <v>1942107.29</v>
      </c>
      <c r="NZ28" s="105">
        <v>4038685.6499999994</v>
      </c>
      <c r="OA28" s="105">
        <v>1317893.0900000001</v>
      </c>
      <c r="OB28" s="105">
        <v>41487863.009999998</v>
      </c>
      <c r="OC28" s="105">
        <v>13110837.689999999</v>
      </c>
      <c r="OD28" s="105">
        <v>5574775.3399999999</v>
      </c>
      <c r="OE28" s="105">
        <v>14214350.620000001</v>
      </c>
      <c r="OF28" s="105">
        <v>3034369.0500000003</v>
      </c>
      <c r="OG28" s="105">
        <v>3994371.65</v>
      </c>
      <c r="OH28" s="105">
        <v>5062209.3400000008</v>
      </c>
      <c r="OI28" s="105">
        <v>828114.95999999985</v>
      </c>
      <c r="OJ28" s="105">
        <v>1877801.89</v>
      </c>
      <c r="OK28" s="105">
        <v>57328525.300000004</v>
      </c>
      <c r="OL28" s="105">
        <v>11509409.67</v>
      </c>
      <c r="OM28" s="105">
        <v>14726437.899999999</v>
      </c>
      <c r="ON28" s="105">
        <v>6456149.0200000005</v>
      </c>
      <c r="OO28" s="105">
        <v>4295818</v>
      </c>
      <c r="OP28" s="105">
        <v>1081818.75</v>
      </c>
      <c r="OQ28" s="105">
        <v>21513632.650000002</v>
      </c>
      <c r="OR28" s="105">
        <v>2421445.14</v>
      </c>
      <c r="OS28" s="105">
        <v>2636814.52</v>
      </c>
      <c r="OT28" s="105">
        <v>3304334.7800000003</v>
      </c>
      <c r="OU28" s="105">
        <v>4262556.0999999996</v>
      </c>
      <c r="OV28" s="105">
        <v>7850616.6699999999</v>
      </c>
      <c r="OW28" s="105">
        <v>2716119.71</v>
      </c>
      <c r="OX28" s="105">
        <v>1690738</v>
      </c>
      <c r="OY28" s="105">
        <v>1330832.23</v>
      </c>
      <c r="OZ28" s="105">
        <v>31996991.219999999</v>
      </c>
      <c r="PA28" s="105">
        <v>1631882.32</v>
      </c>
      <c r="PB28" s="105">
        <v>6613484.5</v>
      </c>
      <c r="PC28" s="105">
        <v>1333486.05</v>
      </c>
      <c r="PD28" s="105">
        <v>4857138.7</v>
      </c>
      <c r="PE28" s="105">
        <v>8519755.9700000007</v>
      </c>
      <c r="PF28" s="105">
        <v>3273330.55</v>
      </c>
      <c r="PG28" s="105">
        <v>1987897.62</v>
      </c>
      <c r="PH28" s="105">
        <v>4756302.7</v>
      </c>
      <c r="PI28" s="105">
        <v>3250830.55</v>
      </c>
      <c r="PJ28" s="105">
        <v>4789512.5</v>
      </c>
      <c r="PK28" s="105">
        <v>6382454.3499999996</v>
      </c>
      <c r="PL28" s="105">
        <v>1862367.35</v>
      </c>
      <c r="PM28" s="105">
        <v>8998519.6899999995</v>
      </c>
      <c r="PN28" s="105">
        <v>1986320.88</v>
      </c>
      <c r="PO28" s="105">
        <v>1043170.78</v>
      </c>
      <c r="PP28" s="105">
        <v>549829.75</v>
      </c>
      <c r="PQ28" s="105">
        <v>1479070.87</v>
      </c>
      <c r="PR28" s="105">
        <v>88427093.420000017</v>
      </c>
      <c r="PS28" s="105">
        <v>3364241.42</v>
      </c>
      <c r="PT28" s="105">
        <v>3274421.21</v>
      </c>
      <c r="PU28" s="105">
        <v>8154956.290000001</v>
      </c>
      <c r="PV28" s="105">
        <v>15039062.700000001</v>
      </c>
      <c r="PW28" s="105">
        <v>4628581.5600000005</v>
      </c>
      <c r="PX28" s="105">
        <v>14540742.5</v>
      </c>
      <c r="PY28" s="105">
        <v>5400335.3200000003</v>
      </c>
      <c r="PZ28" s="105">
        <v>8192402.7599999998</v>
      </c>
      <c r="QA28" s="105">
        <v>2203899.52</v>
      </c>
      <c r="QB28" s="105">
        <v>7370999.1200000001</v>
      </c>
      <c r="QC28" s="105">
        <v>3546325.1500000004</v>
      </c>
      <c r="QD28" s="105">
        <v>3993578.5</v>
      </c>
      <c r="QE28" s="105">
        <v>5505879.5600000005</v>
      </c>
      <c r="QF28" s="105">
        <v>8112456.2700000005</v>
      </c>
      <c r="QG28" s="105">
        <v>3533512.7600000007</v>
      </c>
      <c r="QH28" s="105">
        <v>3157512.94</v>
      </c>
      <c r="QI28" s="105">
        <v>2585246.8600000003</v>
      </c>
      <c r="QJ28" s="105">
        <v>1988995.4</v>
      </c>
      <c r="QK28" s="105">
        <v>6312099.8899999997</v>
      </c>
      <c r="QL28" s="105">
        <v>8855761.8499999996</v>
      </c>
      <c r="QM28" s="105">
        <v>2674347.9899999998</v>
      </c>
      <c r="QN28" s="105">
        <v>1200620.5</v>
      </c>
      <c r="QO28" s="105">
        <v>1135266.17</v>
      </c>
      <c r="QP28" s="105">
        <v>1360242.5500000003</v>
      </c>
      <c r="QQ28" s="105">
        <v>1767907.54</v>
      </c>
      <c r="QR28" s="105">
        <v>41729434.530000001</v>
      </c>
      <c r="QS28" s="105">
        <v>2842588.12</v>
      </c>
      <c r="QT28" s="105">
        <v>5780626.9499999993</v>
      </c>
      <c r="QU28" s="105">
        <v>3340819.19</v>
      </c>
      <c r="QV28" s="105">
        <v>5908202.5700000003</v>
      </c>
      <c r="QW28" s="105">
        <v>8542563.9700000007</v>
      </c>
      <c r="QX28" s="105">
        <v>3280799.5300000003</v>
      </c>
      <c r="QY28" s="105">
        <v>6920561.5500000007</v>
      </c>
      <c r="QZ28" s="105">
        <v>6955197.6699999999</v>
      </c>
      <c r="RA28" s="105">
        <v>2441212.79</v>
      </c>
      <c r="RB28" s="105">
        <v>3600414.4</v>
      </c>
      <c r="RC28" s="105">
        <v>1384999.32</v>
      </c>
      <c r="RD28" s="105">
        <v>1587175</v>
      </c>
      <c r="RE28" s="105">
        <v>50772935.960000001</v>
      </c>
      <c r="RF28" s="105">
        <v>10180909.32</v>
      </c>
      <c r="RG28" s="105">
        <v>4722162.6300000008</v>
      </c>
      <c r="RH28" s="105">
        <v>5522665.7000000002</v>
      </c>
      <c r="RI28" s="105">
        <v>3303502.1300000004</v>
      </c>
      <c r="RJ28" s="105">
        <v>4453955.9700000007</v>
      </c>
      <c r="RK28" s="105">
        <v>12476371.279999999</v>
      </c>
      <c r="RL28" s="105">
        <v>3732875.7600000002</v>
      </c>
      <c r="RM28" s="105">
        <v>5157173</v>
      </c>
      <c r="RN28" s="105">
        <v>7614111.2199999997</v>
      </c>
      <c r="RO28" s="105">
        <v>9050796</v>
      </c>
      <c r="RP28" s="105">
        <v>2137074.66</v>
      </c>
      <c r="RQ28" s="105">
        <v>1839683.46</v>
      </c>
      <c r="RR28" s="105">
        <v>2829131.08</v>
      </c>
      <c r="RS28" s="105">
        <v>2013677.66</v>
      </c>
      <c r="RT28" s="105">
        <v>2006421.3</v>
      </c>
      <c r="RU28" s="105">
        <v>2640381.9499999997</v>
      </c>
      <c r="RV28" s="105">
        <v>1124130.04</v>
      </c>
      <c r="RW28" s="105">
        <v>1397422.6</v>
      </c>
      <c r="RX28" s="105">
        <v>1228608.04</v>
      </c>
      <c r="RY28" s="105">
        <v>36213708.359999999</v>
      </c>
      <c r="RZ28" s="105">
        <v>4562796.91</v>
      </c>
      <c r="SA28" s="105">
        <v>3831027.16</v>
      </c>
      <c r="SB28" s="105">
        <v>2878343.42</v>
      </c>
      <c r="SC28" s="105">
        <v>2684707.63</v>
      </c>
      <c r="SD28" s="105">
        <v>2286105.19</v>
      </c>
      <c r="SE28" s="105">
        <v>1811725.62</v>
      </c>
      <c r="SF28" s="105">
        <v>4493260.1899999995</v>
      </c>
      <c r="SG28" s="105">
        <v>2695696.26</v>
      </c>
      <c r="SH28" s="105">
        <v>3353308.62</v>
      </c>
      <c r="SI28" s="105">
        <v>6499798.5300000003</v>
      </c>
      <c r="SJ28" s="105">
        <v>770853.05</v>
      </c>
      <c r="SK28" s="105">
        <v>19349095.34</v>
      </c>
      <c r="SL28" s="105">
        <v>3401074.7</v>
      </c>
      <c r="SM28" s="105">
        <v>5388335.79</v>
      </c>
      <c r="SN28" s="105">
        <v>6777011.1500000004</v>
      </c>
      <c r="SO28" s="105">
        <v>3367890.9299999997</v>
      </c>
      <c r="SP28" s="105">
        <v>5212340.92</v>
      </c>
      <c r="SQ28" s="105">
        <v>3058442.66</v>
      </c>
      <c r="SR28" s="105">
        <v>1936110.77</v>
      </c>
      <c r="SS28" s="105">
        <v>48425378.109999999</v>
      </c>
      <c r="ST28" s="105">
        <v>2838698.23</v>
      </c>
      <c r="SU28" s="105">
        <v>7827349.4900000002</v>
      </c>
      <c r="SV28" s="105">
        <v>5383721.2999999998</v>
      </c>
      <c r="SW28" s="105">
        <v>1899499.62</v>
      </c>
      <c r="SX28" s="105">
        <v>3297820.88</v>
      </c>
      <c r="SY28" s="105">
        <v>5383892.1400000006</v>
      </c>
      <c r="SZ28" s="105">
        <v>16241327.119999999</v>
      </c>
      <c r="TA28" s="105">
        <v>3659592.79</v>
      </c>
      <c r="TB28" s="105">
        <v>4177960.29</v>
      </c>
      <c r="TC28" s="105">
        <v>4438776.5699999994</v>
      </c>
      <c r="TD28" s="105">
        <v>6008547.0699999994</v>
      </c>
      <c r="TE28" s="105">
        <v>3863834.4200000004</v>
      </c>
      <c r="TF28" s="105">
        <v>4169190.78</v>
      </c>
      <c r="TG28" s="105">
        <v>63057665.220000006</v>
      </c>
      <c r="TH28" s="105">
        <v>5960331.8200000003</v>
      </c>
      <c r="TI28" s="105">
        <v>4015159.5</v>
      </c>
      <c r="TJ28" s="105">
        <v>12555019.719999999</v>
      </c>
      <c r="TK28" s="105">
        <v>8022860.9299999997</v>
      </c>
      <c r="TL28" s="105">
        <v>4385090.47</v>
      </c>
      <c r="TM28" s="105">
        <v>1960419.38</v>
      </c>
      <c r="TN28" s="105">
        <v>17498096.590000004</v>
      </c>
      <c r="TO28" s="105">
        <v>4869726.63</v>
      </c>
      <c r="TP28" s="105">
        <v>10639664.559999999</v>
      </c>
      <c r="TQ28" s="105">
        <v>7053783.9199999999</v>
      </c>
      <c r="TR28" s="105">
        <v>3795596.5</v>
      </c>
      <c r="TS28" s="105">
        <v>2389047.7000000002</v>
      </c>
      <c r="TT28" s="105">
        <v>2318861.29</v>
      </c>
      <c r="TU28" s="105">
        <v>4134983.9099999997</v>
      </c>
      <c r="TV28" s="105">
        <v>3327556.3</v>
      </c>
      <c r="TW28" s="105">
        <v>11246560.6</v>
      </c>
      <c r="TX28" s="105">
        <v>3373544.92</v>
      </c>
      <c r="TY28" s="105">
        <v>17873220.34</v>
      </c>
      <c r="TZ28" s="105">
        <v>4028991.54</v>
      </c>
      <c r="UA28" s="105">
        <v>1943295.7799999998</v>
      </c>
      <c r="UB28" s="105">
        <v>2195674.34</v>
      </c>
      <c r="UC28" s="105">
        <v>20130813.5</v>
      </c>
      <c r="UD28" s="105">
        <v>1324891.25</v>
      </c>
      <c r="UE28" s="105">
        <v>1082275.74</v>
      </c>
      <c r="UF28" s="105">
        <v>3413389.8</v>
      </c>
      <c r="UG28" s="105">
        <v>2898676.09</v>
      </c>
      <c r="UH28" s="105">
        <v>22579485.16</v>
      </c>
      <c r="UI28" s="105">
        <v>5330882.2699999996</v>
      </c>
      <c r="UJ28" s="105">
        <v>3534853.2600000002</v>
      </c>
      <c r="UK28" s="105">
        <v>5256168.79</v>
      </c>
      <c r="UL28" s="105">
        <v>5310493.8099999996</v>
      </c>
      <c r="UM28" s="105">
        <v>3828067.14</v>
      </c>
      <c r="UN28" s="105">
        <v>86808972.370000005</v>
      </c>
      <c r="UO28" s="105">
        <v>3410571.9</v>
      </c>
      <c r="UP28" s="105">
        <v>5633953.6699999999</v>
      </c>
      <c r="UQ28" s="105">
        <v>13315144.24</v>
      </c>
      <c r="UR28" s="105">
        <v>1309101.21</v>
      </c>
      <c r="US28" s="105">
        <v>2069958.99</v>
      </c>
      <c r="UT28" s="105">
        <v>8537615.6700000018</v>
      </c>
      <c r="UU28" s="105">
        <v>3171310.8</v>
      </c>
      <c r="UV28" s="105">
        <v>2466364.37</v>
      </c>
      <c r="UW28" s="105">
        <v>2595254.19</v>
      </c>
      <c r="UX28" s="105">
        <v>9093473.5300000012</v>
      </c>
      <c r="UY28" s="105">
        <v>8282458.8399999999</v>
      </c>
      <c r="UZ28" s="105">
        <v>7325777.8499999996</v>
      </c>
      <c r="VA28" s="105">
        <v>6749180.7400000002</v>
      </c>
      <c r="VB28" s="105">
        <v>2238883.73</v>
      </c>
      <c r="VC28" s="105">
        <v>2500184.8899999997</v>
      </c>
      <c r="VD28" s="105">
        <v>3977500.2800000003</v>
      </c>
      <c r="VE28" s="105">
        <v>3008869.96</v>
      </c>
      <c r="VF28" s="105">
        <v>15959031.710000001</v>
      </c>
      <c r="VG28" s="105">
        <v>1599897.3</v>
      </c>
      <c r="VH28" s="105">
        <v>1863256.71</v>
      </c>
      <c r="VI28" s="105">
        <v>639720.64</v>
      </c>
      <c r="VJ28" s="105">
        <v>23198563.030000001</v>
      </c>
      <c r="VK28" s="105">
        <v>2368172.31</v>
      </c>
      <c r="VL28" s="105">
        <v>4085244.46</v>
      </c>
      <c r="VM28" s="105">
        <v>4801678.68</v>
      </c>
      <c r="VN28" s="105">
        <v>10553805.23</v>
      </c>
      <c r="VO28" s="105">
        <v>4925673.76</v>
      </c>
      <c r="VP28" s="105">
        <v>5161757.1099999994</v>
      </c>
      <c r="VQ28" s="105">
        <v>4868952.82</v>
      </c>
      <c r="VR28" s="105">
        <v>4828774.34</v>
      </c>
      <c r="VS28" s="105">
        <v>16120534.859999999</v>
      </c>
      <c r="VT28" s="105">
        <v>3480635.7800000003</v>
      </c>
      <c r="VU28" s="105">
        <v>7408226.6799999997</v>
      </c>
      <c r="VV28" s="105">
        <v>3603902.2</v>
      </c>
      <c r="VW28" s="105">
        <v>3068914.0999999996</v>
      </c>
      <c r="VX28" s="105">
        <v>1797458.7000000002</v>
      </c>
      <c r="VY28" s="105">
        <v>123464422.06</v>
      </c>
      <c r="VZ28" s="105">
        <v>8090254.8899999997</v>
      </c>
      <c r="WA28" s="105">
        <v>6624199.6399999997</v>
      </c>
      <c r="WB28" s="105">
        <v>5762657.3499999996</v>
      </c>
      <c r="WC28" s="105">
        <v>4626938.62</v>
      </c>
      <c r="WD28" s="105">
        <v>4921076.3899999997</v>
      </c>
      <c r="WE28" s="105">
        <v>6758582.3199999994</v>
      </c>
      <c r="WF28" s="105">
        <v>9280810.6899999995</v>
      </c>
      <c r="WG28" s="105">
        <v>3392244.6599999997</v>
      </c>
      <c r="WH28" s="105">
        <v>5615307.3499999996</v>
      </c>
      <c r="WI28" s="105">
        <v>3266678.27</v>
      </c>
      <c r="WJ28" s="105">
        <v>11694184.709999999</v>
      </c>
      <c r="WK28" s="105">
        <v>5254215.8499999996</v>
      </c>
      <c r="WL28" s="105">
        <v>8204867.7800000003</v>
      </c>
      <c r="WM28" s="105">
        <v>7991922.5199999996</v>
      </c>
      <c r="WN28" s="105">
        <v>7414060.4300000006</v>
      </c>
      <c r="WO28" s="105">
        <v>5617725.54</v>
      </c>
      <c r="WP28" s="105">
        <v>9501835.2300000004</v>
      </c>
      <c r="WQ28" s="105">
        <v>2483555.13</v>
      </c>
      <c r="WR28" s="105">
        <v>11528707.18</v>
      </c>
      <c r="WS28" s="105">
        <v>34552026.359999999</v>
      </c>
      <c r="WT28" s="105">
        <v>4611152.4700000007</v>
      </c>
      <c r="WU28" s="105">
        <v>3631267.47</v>
      </c>
      <c r="WV28" s="105">
        <v>2923917.8800000004</v>
      </c>
      <c r="WW28" s="105">
        <v>4661792.2699999996</v>
      </c>
      <c r="WX28" s="105">
        <v>2162860.1999999997</v>
      </c>
      <c r="WY28" s="105">
        <v>3844011.2</v>
      </c>
      <c r="WZ28" s="105">
        <v>3725758.2800000003</v>
      </c>
      <c r="XA28" s="105">
        <v>11076120.359999999</v>
      </c>
      <c r="XB28" s="105">
        <v>2667698.96</v>
      </c>
      <c r="XC28" s="105">
        <v>2033778.7399999998</v>
      </c>
      <c r="XD28" s="105">
        <v>1915749.62</v>
      </c>
      <c r="XE28" s="105">
        <v>3056676.6300000004</v>
      </c>
      <c r="XF28" s="105">
        <v>61756266.649999999</v>
      </c>
      <c r="XG28" s="105">
        <v>4791409.5599999996</v>
      </c>
      <c r="XH28" s="105">
        <v>5306660.76</v>
      </c>
      <c r="XI28" s="105">
        <v>25695835.469999999</v>
      </c>
      <c r="XJ28" s="105">
        <v>4246838.72</v>
      </c>
      <c r="XK28" s="105">
        <v>6375368.7299999995</v>
      </c>
      <c r="XL28" s="105">
        <v>8565984.870000001</v>
      </c>
      <c r="XM28" s="105">
        <v>5665854.9299999997</v>
      </c>
      <c r="XN28" s="105">
        <v>4898424.08</v>
      </c>
      <c r="XO28" s="105">
        <v>11709252.319999998</v>
      </c>
      <c r="XP28" s="105">
        <v>6771081.1600000001</v>
      </c>
      <c r="XQ28" s="105">
        <v>3171745.33</v>
      </c>
      <c r="XR28" s="105">
        <v>3012458.5500000003</v>
      </c>
      <c r="XS28" s="105">
        <v>3835320.46</v>
      </c>
      <c r="XT28" s="105">
        <v>2939005.08</v>
      </c>
      <c r="XU28" s="105">
        <v>2241834.9899999998</v>
      </c>
      <c r="XV28" s="105">
        <v>1876118.97</v>
      </c>
      <c r="XW28" s="105">
        <v>3636371.25</v>
      </c>
      <c r="XX28" s="105">
        <v>2102165.3899999997</v>
      </c>
      <c r="XY28" s="105">
        <v>3026095.63</v>
      </c>
      <c r="XZ28" s="105">
        <v>2880472.18</v>
      </c>
      <c r="YA28" s="105">
        <v>1778353.77</v>
      </c>
      <c r="YB28" s="105">
        <v>2472565.13</v>
      </c>
      <c r="YC28" s="105">
        <v>60811830.579999998</v>
      </c>
      <c r="YD28" s="105">
        <v>3319675.1300000004</v>
      </c>
      <c r="YE28" s="105">
        <v>8474123.0599999987</v>
      </c>
      <c r="YF28" s="105">
        <v>2920456.87</v>
      </c>
      <c r="YG28" s="105">
        <v>13731884.969999999</v>
      </c>
      <c r="YH28" s="105">
        <v>4545594.09</v>
      </c>
      <c r="YI28" s="105">
        <v>7605742.5999999996</v>
      </c>
      <c r="YJ28" s="105">
        <v>2287588.4900000002</v>
      </c>
      <c r="YK28" s="105">
        <v>18247910.66</v>
      </c>
      <c r="YL28" s="105">
        <v>11832533.500000002</v>
      </c>
      <c r="YM28" s="105">
        <v>11654031.640000001</v>
      </c>
      <c r="YN28" s="105">
        <v>4575067</v>
      </c>
      <c r="YO28" s="105">
        <v>3810732.57</v>
      </c>
      <c r="YP28" s="105">
        <v>3908032.08</v>
      </c>
      <c r="YQ28" s="105">
        <v>2212972</v>
      </c>
      <c r="YR28" s="105">
        <v>727952.23</v>
      </c>
      <c r="YS28" s="105">
        <v>3339107.25</v>
      </c>
      <c r="YT28" s="105">
        <v>25964958.07</v>
      </c>
      <c r="YU28" s="105">
        <v>1874404.85</v>
      </c>
      <c r="YV28" s="105">
        <v>2053013.04</v>
      </c>
      <c r="YW28" s="105">
        <v>2063128.7</v>
      </c>
      <c r="YX28" s="105">
        <v>1891519.2</v>
      </c>
      <c r="YY28" s="105">
        <v>1972222.83</v>
      </c>
      <c r="YZ28" s="105">
        <v>1474892</v>
      </c>
      <c r="ZA28" s="105">
        <v>27725226.809999999</v>
      </c>
      <c r="ZB28" s="105">
        <v>1832811.03</v>
      </c>
      <c r="ZC28" s="105">
        <v>8390566.1899999995</v>
      </c>
      <c r="ZD28" s="105">
        <v>3294516.48</v>
      </c>
      <c r="ZE28" s="105">
        <v>1785538.98</v>
      </c>
      <c r="ZF28" s="105">
        <v>3882401.7</v>
      </c>
      <c r="ZG28" s="105">
        <v>2970053.83</v>
      </c>
      <c r="ZH28" s="105">
        <v>1551808.8</v>
      </c>
      <c r="ZI28" s="105">
        <v>10606564.34</v>
      </c>
      <c r="ZJ28" s="105">
        <v>57462837.640000001</v>
      </c>
      <c r="ZK28" s="105">
        <v>1615935.52</v>
      </c>
      <c r="ZL28" s="105">
        <v>4205806.38</v>
      </c>
      <c r="ZM28" s="105">
        <v>21880815.780000001</v>
      </c>
      <c r="ZN28" s="105">
        <v>13111153.890000001</v>
      </c>
      <c r="ZO28" s="105">
        <v>3144246.2100000004</v>
      </c>
      <c r="ZP28" s="105">
        <v>4314840.0399999991</v>
      </c>
      <c r="ZQ28" s="105">
        <v>7929915.4800000004</v>
      </c>
      <c r="ZR28" s="105">
        <v>7806675.3300000001</v>
      </c>
      <c r="ZS28" s="105">
        <v>8586613.459999999</v>
      </c>
      <c r="ZT28" s="105">
        <v>1384427.4100000001</v>
      </c>
      <c r="ZU28" s="105">
        <v>2825304.41</v>
      </c>
      <c r="ZV28" s="105">
        <v>3341209.32</v>
      </c>
      <c r="ZW28" s="105">
        <v>4514094.76</v>
      </c>
      <c r="ZX28" s="105">
        <v>3170090.2199999997</v>
      </c>
      <c r="ZY28" s="105">
        <v>3497375.48</v>
      </c>
      <c r="ZZ28" s="105">
        <v>5941335.2400000002</v>
      </c>
      <c r="AAA28" s="105">
        <v>2075887.2100000002</v>
      </c>
      <c r="AAB28" s="105">
        <v>3310180.61</v>
      </c>
      <c r="AAC28" s="105">
        <v>1159925</v>
      </c>
      <c r="AAD28" s="105">
        <v>2195754.06</v>
      </c>
      <c r="AAE28" s="105">
        <v>1348696.67</v>
      </c>
      <c r="AAF28" s="105">
        <v>21001598.469999999</v>
      </c>
      <c r="AAG28" s="105">
        <v>3240930.93</v>
      </c>
      <c r="AAH28" s="105">
        <v>2532488.1100000003</v>
      </c>
      <c r="AAI28" s="105">
        <v>2939496.5700000003</v>
      </c>
      <c r="AAJ28" s="105">
        <v>1863416.31</v>
      </c>
      <c r="AAK28" s="105">
        <v>6716170.3899999997</v>
      </c>
      <c r="AAL28" s="105">
        <v>1710826.2529000002</v>
      </c>
      <c r="AAM28" s="105">
        <v>116714626.03999999</v>
      </c>
      <c r="AAN28" s="105">
        <v>4520163.59</v>
      </c>
      <c r="AAO28" s="105">
        <v>2713980</v>
      </c>
      <c r="AAP28" s="105">
        <v>7539289.9900000012</v>
      </c>
      <c r="AAQ28" s="105">
        <v>6601046.8099999996</v>
      </c>
      <c r="AAR28" s="105">
        <v>3979870.76</v>
      </c>
      <c r="AAS28" s="105">
        <v>5445347.9400000004</v>
      </c>
      <c r="AAT28" s="105">
        <v>6770909.6600000001</v>
      </c>
      <c r="AAU28" s="105">
        <v>10653595.68</v>
      </c>
      <c r="AAV28" s="105">
        <v>3126922.4899999998</v>
      </c>
      <c r="AAW28" s="105">
        <v>4583641.2699999996</v>
      </c>
      <c r="AAX28" s="105">
        <v>20046343.960000001</v>
      </c>
      <c r="AAY28" s="105">
        <v>8283145.7899999991</v>
      </c>
      <c r="AAZ28" s="105">
        <v>1994620.31</v>
      </c>
      <c r="ABA28" s="105">
        <v>4615968.8899999997</v>
      </c>
      <c r="ABB28" s="105">
        <v>2101156.29</v>
      </c>
      <c r="ABC28" s="105">
        <v>1940593.6800000002</v>
      </c>
      <c r="ABD28" s="105">
        <v>5744946.0800000001</v>
      </c>
      <c r="ABE28" s="105">
        <v>2571962.46</v>
      </c>
      <c r="ABF28" s="105">
        <v>27795194.010000002</v>
      </c>
      <c r="ABG28" s="105">
        <v>17207154.330000002</v>
      </c>
      <c r="ABH28" s="105">
        <v>2860313.44</v>
      </c>
      <c r="ABI28" s="105">
        <v>2935984.6799999997</v>
      </c>
      <c r="ABJ28" s="105">
        <v>2165879.37</v>
      </c>
      <c r="ABK28" s="105">
        <v>2794767.4899999998</v>
      </c>
      <c r="ABL28" s="105">
        <v>1746434.24</v>
      </c>
      <c r="ABM28" s="105">
        <v>23688697.040000003</v>
      </c>
      <c r="ABN28" s="105">
        <v>2861287.0700000003</v>
      </c>
      <c r="ABO28" s="105">
        <v>1981160.5</v>
      </c>
      <c r="ABP28" s="105">
        <v>2922943.99</v>
      </c>
      <c r="ABQ28" s="105">
        <v>4968306.51</v>
      </c>
      <c r="ABR28" s="105">
        <v>2094240.22</v>
      </c>
      <c r="ABS28" s="105">
        <v>1537550.6600000001</v>
      </c>
      <c r="ABT28" s="105">
        <v>1967086.23</v>
      </c>
      <c r="ABU28" s="105">
        <v>544378.22</v>
      </c>
      <c r="ABV28" s="105">
        <v>33045090.709999997</v>
      </c>
      <c r="ABW28" s="105">
        <v>1264199.1599999999</v>
      </c>
      <c r="ABX28" s="105">
        <v>6885258.4500000002</v>
      </c>
      <c r="ABY28" s="105">
        <v>1431784.1</v>
      </c>
      <c r="ABZ28" s="105">
        <v>1908975</v>
      </c>
      <c r="ACA28" s="105">
        <v>7287143.0099999998</v>
      </c>
      <c r="ACB28" s="105">
        <v>908697.75</v>
      </c>
      <c r="ACC28" s="105">
        <v>1794429.0999999999</v>
      </c>
      <c r="ACD28" s="105">
        <v>1883294.83</v>
      </c>
      <c r="ACE28" s="105">
        <v>2795131.56</v>
      </c>
      <c r="ACF28" s="105">
        <v>1452155.0799999998</v>
      </c>
      <c r="ACG28" s="105">
        <v>66937002.960000001</v>
      </c>
      <c r="ACH28" s="105">
        <v>1509774.6100000003</v>
      </c>
      <c r="ACI28" s="105">
        <v>2368145.67</v>
      </c>
      <c r="ACJ28" s="105">
        <v>4848206.37</v>
      </c>
      <c r="ACK28" s="105">
        <v>1906266.15</v>
      </c>
      <c r="ACL28" s="105">
        <v>3264035.76</v>
      </c>
      <c r="ACM28" s="105">
        <v>7388302.2200000007</v>
      </c>
      <c r="ACN28" s="105">
        <v>14286338.540000001</v>
      </c>
      <c r="ACO28" s="105">
        <v>6007235.0000000009</v>
      </c>
      <c r="ACP28" s="105">
        <v>2636966.0700000003</v>
      </c>
      <c r="ACQ28" s="105">
        <v>3662657.8699999996</v>
      </c>
      <c r="ACR28" s="105">
        <v>2370609.38</v>
      </c>
      <c r="ACS28" s="105">
        <v>2243469.1</v>
      </c>
      <c r="ACT28" s="105">
        <v>12455874.5</v>
      </c>
      <c r="ACU28" s="105">
        <v>3749732.22</v>
      </c>
      <c r="ACV28" s="105">
        <v>3914858.85</v>
      </c>
      <c r="ACW28" s="105">
        <v>3262273.2699999996</v>
      </c>
      <c r="ACX28" s="105">
        <v>2299566.4000000004</v>
      </c>
      <c r="ACY28" s="105">
        <v>1887603.8599999999</v>
      </c>
      <c r="ACZ28" s="105">
        <v>1222241.42</v>
      </c>
      <c r="ADA28" s="105">
        <v>1503320.3</v>
      </c>
      <c r="ADB28" s="105">
        <v>1188752.82</v>
      </c>
      <c r="ADC28" s="105">
        <v>768503.58000000007</v>
      </c>
      <c r="ADD28" s="105">
        <v>16246240.240000002</v>
      </c>
      <c r="ADE28" s="105">
        <v>11784346.18</v>
      </c>
      <c r="ADF28" s="105">
        <v>1330608.8700000001</v>
      </c>
      <c r="ADG28" s="105">
        <v>1013367.2499999999</v>
      </c>
      <c r="ADH28" s="105">
        <v>2104702.8600000003</v>
      </c>
      <c r="ADI28" s="105">
        <v>2385734.17</v>
      </c>
      <c r="ADJ28" s="105">
        <v>2222203.23</v>
      </c>
      <c r="ADK28" s="105">
        <v>1138945.1299999999</v>
      </c>
      <c r="ADL28" s="105">
        <v>1575645.63</v>
      </c>
      <c r="ADM28" s="105">
        <v>64275706.549999997</v>
      </c>
      <c r="ADN28" s="105">
        <v>6436922.0199999996</v>
      </c>
      <c r="ADO28" s="105">
        <v>4874220.4400000004</v>
      </c>
      <c r="ADP28" s="105">
        <v>21959082.939999998</v>
      </c>
      <c r="ADQ28" s="105">
        <v>1058889.99</v>
      </c>
      <c r="ADR28" s="105">
        <v>1642740.39</v>
      </c>
      <c r="ADS28" s="105">
        <v>3571981.21</v>
      </c>
      <c r="ADT28" s="105">
        <v>1573023.8900000001</v>
      </c>
      <c r="ADU28" s="105">
        <v>59104958.82</v>
      </c>
      <c r="ADV28" s="105">
        <v>17928011.579999998</v>
      </c>
      <c r="ADW28" s="105">
        <v>7017973</v>
      </c>
      <c r="ADX28" s="105">
        <v>2170414.66</v>
      </c>
      <c r="ADY28" s="105">
        <v>1786456.85</v>
      </c>
      <c r="ADZ28" s="105">
        <v>3508003.2600000002</v>
      </c>
      <c r="AEA28" s="105">
        <v>2994281.9000000004</v>
      </c>
      <c r="AEB28" s="105">
        <v>4269433.93</v>
      </c>
      <c r="AEC28" s="105">
        <v>1731096.52</v>
      </c>
      <c r="AED28" s="105">
        <v>1652698.79</v>
      </c>
      <c r="AEE28" s="105">
        <v>11418225.699999999</v>
      </c>
      <c r="AEF28" s="105">
        <v>2959020.3900000006</v>
      </c>
      <c r="AEG28" s="105">
        <v>1497577.13</v>
      </c>
      <c r="AEH28" s="105">
        <v>3360678.04</v>
      </c>
      <c r="AEI28" s="105">
        <v>5273214.3599999994</v>
      </c>
      <c r="AEJ28" s="105">
        <v>5477846.3100000005</v>
      </c>
      <c r="AEK28" s="105">
        <v>2288166.0500000003</v>
      </c>
      <c r="AEL28" s="105">
        <v>6084039.0200000005</v>
      </c>
      <c r="AEM28" s="105">
        <v>2438975.3899999997</v>
      </c>
      <c r="AEN28" s="105">
        <v>3061911.01</v>
      </c>
      <c r="AEO28" s="105">
        <v>60643641.189999998</v>
      </c>
      <c r="AEP28" s="105">
        <v>4194569.62</v>
      </c>
      <c r="AEQ28" s="105">
        <v>3602179.74</v>
      </c>
      <c r="AER28" s="105">
        <v>4084702.57</v>
      </c>
      <c r="AES28" s="105">
        <v>3952289.37</v>
      </c>
      <c r="AET28" s="105">
        <v>10323369.449999999</v>
      </c>
      <c r="AEU28" s="105">
        <v>3980890.67</v>
      </c>
      <c r="AEV28" s="105">
        <v>4447318.87</v>
      </c>
      <c r="AEW28" s="105">
        <v>3087378.84</v>
      </c>
      <c r="AEX28" s="105">
        <v>2299389.6999999997</v>
      </c>
      <c r="AEY28" s="105">
        <v>32264491.530000001</v>
      </c>
      <c r="AEZ28" s="105">
        <v>14786940.879999999</v>
      </c>
      <c r="AFA28" s="105">
        <v>8671650.870000001</v>
      </c>
      <c r="AFB28" s="105">
        <v>5472301.4699999997</v>
      </c>
      <c r="AFC28" s="105">
        <v>7092673.0300000003</v>
      </c>
      <c r="AFD28" s="105">
        <v>6955604.8500000006</v>
      </c>
      <c r="AFE28" s="105">
        <v>4574099.09</v>
      </c>
      <c r="AFF28" s="105">
        <v>6287196.6900000004</v>
      </c>
      <c r="AFG28" s="105">
        <v>2785649.52</v>
      </c>
      <c r="AFH28" s="105">
        <v>4803171.74</v>
      </c>
      <c r="AFI28" s="105">
        <v>2856457</v>
      </c>
      <c r="AFJ28" s="105">
        <v>4950102.63</v>
      </c>
      <c r="AFK28" s="105">
        <v>3250094.94</v>
      </c>
      <c r="AFL28" s="105">
        <v>31138482.810000002</v>
      </c>
      <c r="AFM28" s="105">
        <v>4736951.68</v>
      </c>
      <c r="AFN28" s="105">
        <v>5495332.459999999</v>
      </c>
      <c r="AFO28" s="105">
        <v>2013013.1</v>
      </c>
      <c r="AFP28" s="105">
        <v>3278879.5700000003</v>
      </c>
      <c r="AFQ28" s="105">
        <v>3693660.3600000003</v>
      </c>
      <c r="AFR28" s="105">
        <v>2681368.3199999998</v>
      </c>
      <c r="AFS28" s="105">
        <v>8196317.5300000003</v>
      </c>
      <c r="AFT28" s="105">
        <v>10863672.289999999</v>
      </c>
      <c r="AFU28" s="105">
        <v>2318481.33</v>
      </c>
      <c r="AFV28" s="105">
        <v>6035635.1199999992</v>
      </c>
      <c r="AFW28" s="105">
        <v>2164168.61</v>
      </c>
      <c r="AFX28" s="105">
        <v>39057509.149999999</v>
      </c>
      <c r="AFY28" s="105">
        <v>1354465.62</v>
      </c>
      <c r="AFZ28" s="105">
        <v>1901567.2600000002</v>
      </c>
      <c r="AGA28" s="105">
        <v>1621835.46</v>
      </c>
      <c r="AGB28" s="105">
        <v>5476802.9100000001</v>
      </c>
      <c r="AGC28" s="105">
        <v>2596279.5</v>
      </c>
      <c r="AGD28" s="105">
        <v>915693.85999999987</v>
      </c>
      <c r="AGE28" s="105">
        <v>1719375.51</v>
      </c>
      <c r="AGF28" s="105">
        <v>1608568.27</v>
      </c>
      <c r="AGG28" s="105">
        <v>4152584.4000000004</v>
      </c>
      <c r="AGH28" s="105">
        <v>1003293.4600000001</v>
      </c>
      <c r="AGI28" s="105">
        <v>33451337.289999999</v>
      </c>
      <c r="AGJ28" s="105">
        <v>9520480.2599999998</v>
      </c>
      <c r="AGK28" s="105">
        <v>4093818.2299999995</v>
      </c>
      <c r="AGL28" s="105">
        <v>2468516.21</v>
      </c>
      <c r="AGM28" s="105">
        <v>9888350.5600000005</v>
      </c>
      <c r="AGN28" s="105">
        <v>5913416.1699999999</v>
      </c>
      <c r="AGO28" s="105">
        <v>2800544.69</v>
      </c>
      <c r="AGP28" s="105">
        <v>2740075.6799999997</v>
      </c>
      <c r="AGQ28" s="105">
        <v>80498401.530000001</v>
      </c>
      <c r="AGR28" s="105">
        <v>39635992.380000003</v>
      </c>
      <c r="AGS28" s="105">
        <v>3490509.5100000002</v>
      </c>
      <c r="AGT28" s="105">
        <v>6568001.5800000001</v>
      </c>
      <c r="AGU28" s="105">
        <v>9616379.8599999994</v>
      </c>
      <c r="AGV28" s="105">
        <v>6214764.3099999996</v>
      </c>
      <c r="AGW28" s="105">
        <v>4819439.87</v>
      </c>
      <c r="AGX28" s="105">
        <v>3999611.9000000004</v>
      </c>
      <c r="AGY28" s="105">
        <v>1775683.63</v>
      </c>
      <c r="AGZ28" s="105">
        <v>4760786.25</v>
      </c>
      <c r="AHA28" s="105">
        <v>4070933.9000000004</v>
      </c>
      <c r="AHB28" s="105">
        <v>2198028.12</v>
      </c>
      <c r="AHC28" s="105">
        <v>1410606.2</v>
      </c>
      <c r="AHD28" s="105">
        <v>2611888.7400000002</v>
      </c>
      <c r="AHE28" s="105">
        <v>2119739.2799999998</v>
      </c>
      <c r="AHF28" s="105">
        <v>2568600.2800000003</v>
      </c>
      <c r="AHG28" s="105">
        <v>1942457.3</v>
      </c>
      <c r="AHH28" s="105">
        <v>18703197.050000001</v>
      </c>
      <c r="AHI28" s="105">
        <v>1723352.25</v>
      </c>
      <c r="AHJ28" s="105">
        <v>3210813.4899999998</v>
      </c>
      <c r="AHK28" s="105">
        <v>1890222.9100000001</v>
      </c>
      <c r="AHL28" s="105">
        <v>5910295.7199999997</v>
      </c>
      <c r="AHM28" s="105">
        <v>1819095.8299999998</v>
      </c>
      <c r="AHN28" s="105">
        <v>1079034.6200000001</v>
      </c>
    </row>
    <row r="29" spans="1:898" ht="21" x14ac:dyDescent="0.4">
      <c r="A29" s="121" t="s">
        <v>39</v>
      </c>
      <c r="B29" s="6" t="s">
        <v>40</v>
      </c>
      <c r="C29" s="105">
        <v>209542183.91000003</v>
      </c>
      <c r="D29" s="105">
        <v>12077247.83</v>
      </c>
      <c r="E29" s="105">
        <v>11537841.359999999</v>
      </c>
      <c r="F29" s="105">
        <v>6542391.79</v>
      </c>
      <c r="G29" s="105">
        <v>37722227.619999997</v>
      </c>
      <c r="H29" s="105">
        <v>8341554.2199999988</v>
      </c>
      <c r="I29" s="105">
        <v>29661327.609999996</v>
      </c>
      <c r="J29" s="105">
        <v>14411546.559999999</v>
      </c>
      <c r="K29" s="105">
        <v>11977938.33</v>
      </c>
      <c r="L29" s="105">
        <v>10861440.819999998</v>
      </c>
      <c r="M29" s="105">
        <v>1914665.2799999998</v>
      </c>
      <c r="N29" s="105">
        <v>6107499.3499999996</v>
      </c>
      <c r="O29" s="105">
        <v>7047670.2399999993</v>
      </c>
      <c r="P29" s="105">
        <v>6918795.6099999994</v>
      </c>
      <c r="Q29" s="105">
        <v>5498212.6499999994</v>
      </c>
      <c r="R29" s="105">
        <v>7607789.7599999988</v>
      </c>
      <c r="S29" s="105">
        <v>8194527.6899999995</v>
      </c>
      <c r="T29" s="105">
        <v>5293468.1499999994</v>
      </c>
      <c r="U29" s="105">
        <v>153540644.97</v>
      </c>
      <c r="V29" s="105">
        <v>49748193.900000006</v>
      </c>
      <c r="W29" s="105">
        <v>15692410</v>
      </c>
      <c r="X29" s="105">
        <v>13860820.729999997</v>
      </c>
      <c r="Y29" s="105">
        <v>6200619.5499999989</v>
      </c>
      <c r="Z29" s="105">
        <v>7621235.5800000001</v>
      </c>
      <c r="AA29" s="105">
        <v>3198459.2199999997</v>
      </c>
      <c r="AB29" s="105">
        <v>37475448.859999999</v>
      </c>
      <c r="AC29" s="105">
        <v>14257668.450000003</v>
      </c>
      <c r="AD29" s="105">
        <v>2748808.3499999996</v>
      </c>
      <c r="AE29" s="105">
        <v>23244362.800000001</v>
      </c>
      <c r="AF29" s="105">
        <v>9259456.379999999</v>
      </c>
      <c r="AG29" s="105">
        <v>39159126.190000005</v>
      </c>
      <c r="AH29" s="105">
        <v>16181276.74</v>
      </c>
      <c r="AI29" s="105">
        <v>8708092.2299999986</v>
      </c>
      <c r="AJ29" s="105">
        <v>5096381.4799999995</v>
      </c>
      <c r="AK29" s="105">
        <v>9286669.660000002</v>
      </c>
      <c r="AL29" s="105">
        <v>4962556.3600000003</v>
      </c>
      <c r="AM29" s="105">
        <v>7809195.3700000001</v>
      </c>
      <c r="AN29" s="105">
        <v>7961217.3299999991</v>
      </c>
      <c r="AO29" s="105">
        <v>4699605.42</v>
      </c>
      <c r="AP29" s="105">
        <v>2616696.7599999998</v>
      </c>
      <c r="AQ29" s="105">
        <v>3821400.9899999993</v>
      </c>
      <c r="AR29" s="105">
        <v>8351439.2100000009</v>
      </c>
      <c r="AS29" s="105">
        <v>76528655.599999994</v>
      </c>
      <c r="AT29" s="105">
        <v>2046209.19</v>
      </c>
      <c r="AU29" s="105">
        <v>2887478.0399999996</v>
      </c>
      <c r="AV29" s="105">
        <v>991475.82</v>
      </c>
      <c r="AW29" s="105">
        <v>6873332.9299999997</v>
      </c>
      <c r="AX29" s="105">
        <v>7327908.120000001</v>
      </c>
      <c r="AY29" s="105">
        <v>2287247.71</v>
      </c>
      <c r="AZ29" s="105">
        <v>4012551.5700000008</v>
      </c>
      <c r="BA29" s="105">
        <v>2446239.5199999996</v>
      </c>
      <c r="BB29" s="105">
        <v>1901494.1500000001</v>
      </c>
      <c r="BC29" s="105">
        <v>3340196.4000000008</v>
      </c>
      <c r="BD29" s="105">
        <v>2291515.6100000003</v>
      </c>
      <c r="BE29" s="105">
        <v>18676038.980000004</v>
      </c>
      <c r="BF29" s="105">
        <v>4337784.79</v>
      </c>
      <c r="BG29" s="105">
        <v>1132211.2</v>
      </c>
      <c r="BH29" s="105">
        <v>56725802.020000003</v>
      </c>
      <c r="BI29" s="105">
        <v>37845123.779999994</v>
      </c>
      <c r="BJ29" s="105">
        <v>6214342.2300000004</v>
      </c>
      <c r="BK29" s="105">
        <v>5062563.28</v>
      </c>
      <c r="BL29" s="105">
        <v>9564906.6699999981</v>
      </c>
      <c r="BM29" s="105">
        <v>7855039.5700000012</v>
      </c>
      <c r="BN29" s="105">
        <v>4630634.9000000013</v>
      </c>
      <c r="BO29" s="105">
        <v>2041819.92</v>
      </c>
      <c r="BP29" s="105">
        <v>2225586.9500000002</v>
      </c>
      <c r="BQ29" s="105">
        <v>88350031.49000001</v>
      </c>
      <c r="BR29" s="105">
        <v>7023313.04</v>
      </c>
      <c r="BS29" s="105">
        <v>6131046.0700000003</v>
      </c>
      <c r="BT29" s="105">
        <v>6694695.5700000003</v>
      </c>
      <c r="BU29" s="105">
        <v>4633513.6100000003</v>
      </c>
      <c r="BV29" s="105">
        <v>4674978.07</v>
      </c>
      <c r="BW29" s="105">
        <v>5522758.5600000005</v>
      </c>
      <c r="BX29" s="105">
        <v>9303879.6899999995</v>
      </c>
      <c r="BY29" s="105">
        <v>51442263.740000002</v>
      </c>
      <c r="BZ29" s="105">
        <v>6619983.9499999983</v>
      </c>
      <c r="CA29" s="105">
        <v>8592720.3299999982</v>
      </c>
      <c r="CB29" s="105">
        <v>14893918.140000002</v>
      </c>
      <c r="CC29" s="105">
        <v>6653823.3300000001</v>
      </c>
      <c r="CD29" s="105">
        <v>6319426.6199999992</v>
      </c>
      <c r="CE29" s="105">
        <v>4353012.04</v>
      </c>
      <c r="CF29" s="105">
        <v>191034438.55000001</v>
      </c>
      <c r="CG29" s="105">
        <v>9419459.6799999997</v>
      </c>
      <c r="CH29" s="105">
        <v>24091590.199999999</v>
      </c>
      <c r="CI29" s="105">
        <v>4024831.13</v>
      </c>
      <c r="CJ29" s="105">
        <v>6474563.6499999994</v>
      </c>
      <c r="CK29" s="105">
        <v>4844386.47</v>
      </c>
      <c r="CL29" s="105">
        <v>6014439.7299999995</v>
      </c>
      <c r="CM29" s="105">
        <v>15147268.219999999</v>
      </c>
      <c r="CN29" s="105">
        <v>3601314.7099999995</v>
      </c>
      <c r="CO29" s="105">
        <v>4702679.7299999995</v>
      </c>
      <c r="CP29" s="105">
        <v>3472781.9199999995</v>
      </c>
      <c r="CQ29" s="105">
        <v>5375903.3300000001</v>
      </c>
      <c r="CR29" s="105">
        <v>4242816.6099999994</v>
      </c>
      <c r="CS29" s="105">
        <v>76741016.86999999</v>
      </c>
      <c r="CT29" s="105">
        <v>4828070.7799999993</v>
      </c>
      <c r="CU29" s="105">
        <v>6764786.7599999998</v>
      </c>
      <c r="CV29" s="105">
        <v>11870686.080000004</v>
      </c>
      <c r="CW29" s="105">
        <v>4906663.1900000004</v>
      </c>
      <c r="CX29" s="105">
        <v>6431076.7700000005</v>
      </c>
      <c r="CY29" s="105">
        <v>4169962.1799999997</v>
      </c>
      <c r="CZ29" s="105">
        <v>5204454.6100000003</v>
      </c>
      <c r="DA29" s="105">
        <v>63480325.93</v>
      </c>
      <c r="DB29" s="105">
        <v>94008379.219999999</v>
      </c>
      <c r="DC29" s="105">
        <v>5413770.7799999993</v>
      </c>
      <c r="DD29" s="105">
        <v>5879724.1100000003</v>
      </c>
      <c r="DE29" s="105">
        <v>15133268.510000002</v>
      </c>
      <c r="DF29" s="105">
        <v>15881939.570000002</v>
      </c>
      <c r="DG29" s="105">
        <v>16810305.02</v>
      </c>
      <c r="DH29" s="105">
        <v>14207989.129999999</v>
      </c>
      <c r="DI29" s="105">
        <v>6945637.8800000008</v>
      </c>
      <c r="DJ29" s="105">
        <v>192486666.03</v>
      </c>
      <c r="DK29" s="105">
        <v>7517194.6699999999</v>
      </c>
      <c r="DL29" s="105">
        <v>11727949.720000001</v>
      </c>
      <c r="DM29" s="105">
        <v>11150526.049999999</v>
      </c>
      <c r="DN29" s="105">
        <v>12800198.07</v>
      </c>
      <c r="DO29" s="105">
        <v>7067007.209999999</v>
      </c>
      <c r="DP29" s="105">
        <v>11755748.940000001</v>
      </c>
      <c r="DQ29" s="105">
        <v>7346800.5600000005</v>
      </c>
      <c r="DR29" s="105">
        <v>23906514.36999999</v>
      </c>
      <c r="DS29" s="105">
        <v>88429073.109999999</v>
      </c>
      <c r="DT29" s="105">
        <v>12287496.680000002</v>
      </c>
      <c r="DU29" s="105">
        <v>18557516.239999998</v>
      </c>
      <c r="DV29" s="105">
        <v>35399211.610000007</v>
      </c>
      <c r="DW29" s="105">
        <v>5485634.0699999994</v>
      </c>
      <c r="DX29" s="105">
        <v>7455834.1899999985</v>
      </c>
      <c r="DY29" s="105">
        <v>8105917.6499999994</v>
      </c>
      <c r="DZ29" s="105">
        <v>4689134.9899999993</v>
      </c>
      <c r="EA29" s="105">
        <v>5634063.1899999995</v>
      </c>
      <c r="EB29" s="105">
        <v>4662243.0000000009</v>
      </c>
      <c r="EC29" s="105">
        <v>19945582.560000002</v>
      </c>
      <c r="ED29" s="105">
        <v>66132931.920000009</v>
      </c>
      <c r="EE29" s="105">
        <v>49711884.500000007</v>
      </c>
      <c r="EF29" s="105">
        <v>6141717.709999999</v>
      </c>
      <c r="EG29" s="105">
        <v>5611066.9099999992</v>
      </c>
      <c r="EH29" s="105">
        <v>4886057.3899999997</v>
      </c>
      <c r="EI29" s="105">
        <v>7009492.7800000003</v>
      </c>
      <c r="EJ29" s="105">
        <v>15706330.16</v>
      </c>
      <c r="EK29" s="105">
        <v>4994008.9000000004</v>
      </c>
      <c r="EL29" s="105">
        <v>5820006.2699999996</v>
      </c>
      <c r="EM29" s="105">
        <v>107357389.82000001</v>
      </c>
      <c r="EN29" s="105">
        <v>7371285.4900000012</v>
      </c>
      <c r="EO29" s="105">
        <v>4159263.7000000007</v>
      </c>
      <c r="EP29" s="105">
        <v>6124583.2500000009</v>
      </c>
      <c r="EQ29" s="105">
        <v>3605808.5300000003</v>
      </c>
      <c r="ER29" s="105">
        <v>3848648.8099999996</v>
      </c>
      <c r="ES29" s="105">
        <v>7223256.4999999991</v>
      </c>
      <c r="ET29" s="105">
        <v>12237314.93</v>
      </c>
      <c r="EU29" s="105">
        <v>3745337.2399999998</v>
      </c>
      <c r="EV29" s="105">
        <v>80005062.11999999</v>
      </c>
      <c r="EW29" s="105">
        <v>3048637.99</v>
      </c>
      <c r="EX29" s="105">
        <v>6550902.0399999991</v>
      </c>
      <c r="EY29" s="105">
        <v>10925824.49</v>
      </c>
      <c r="EZ29" s="105">
        <v>19140687.010000002</v>
      </c>
      <c r="FA29" s="105">
        <v>18197836.440000005</v>
      </c>
      <c r="FB29" s="105">
        <v>10664318.619999999</v>
      </c>
      <c r="FC29" s="105">
        <v>6679624.1600000001</v>
      </c>
      <c r="FD29" s="105">
        <v>8398640.2899999991</v>
      </c>
      <c r="FE29" s="105">
        <v>6426440.5499999998</v>
      </c>
      <c r="FF29" s="105">
        <v>5437862.3499999996</v>
      </c>
      <c r="FG29" s="105">
        <v>6049210.3499999996</v>
      </c>
      <c r="FH29" s="105">
        <v>73622208.709999993</v>
      </c>
      <c r="FI29" s="105">
        <v>3182459.96</v>
      </c>
      <c r="FJ29" s="105">
        <v>26675965.390000001</v>
      </c>
      <c r="FK29" s="105">
        <v>4086252.4200000004</v>
      </c>
      <c r="FL29" s="105">
        <v>8926602.5199999996</v>
      </c>
      <c r="FM29" s="105">
        <v>5826868.6800000006</v>
      </c>
      <c r="FN29" s="105">
        <v>4756706.9399999985</v>
      </c>
      <c r="FO29" s="105">
        <v>2819938</v>
      </c>
      <c r="FP29" s="105">
        <v>144815800.90000001</v>
      </c>
      <c r="FQ29" s="105">
        <v>4391986.17</v>
      </c>
      <c r="FR29" s="105">
        <v>9549316.4300000016</v>
      </c>
      <c r="FS29" s="105">
        <v>5355142.6900000004</v>
      </c>
      <c r="FT29" s="105">
        <v>11029677.1</v>
      </c>
      <c r="FU29" s="105">
        <v>5515092.4900000002</v>
      </c>
      <c r="FV29" s="105">
        <v>17476726.880000003</v>
      </c>
      <c r="FW29" s="105">
        <v>9897778.1400000006</v>
      </c>
      <c r="FX29" s="105">
        <v>8351443.5899999999</v>
      </c>
      <c r="FY29" s="105">
        <v>5782709.7300000004</v>
      </c>
      <c r="FZ29" s="105">
        <v>21568476.48</v>
      </c>
      <c r="GA29" s="105">
        <v>6048490.21</v>
      </c>
      <c r="GB29" s="105">
        <v>7797939.5200000005</v>
      </c>
      <c r="GC29" s="105">
        <v>3989917.9900000007</v>
      </c>
      <c r="GD29" s="105">
        <v>78168423.569999993</v>
      </c>
      <c r="GE29" s="105">
        <v>4622058.75</v>
      </c>
      <c r="GF29" s="105">
        <v>3778646.2</v>
      </c>
      <c r="GG29" s="105">
        <v>14416000.189999998</v>
      </c>
      <c r="GH29" s="105">
        <v>7126434.8800000008</v>
      </c>
      <c r="GI29" s="105">
        <v>9695654.5700000003</v>
      </c>
      <c r="GJ29" s="105">
        <v>4253831.7200000007</v>
      </c>
      <c r="GK29" s="105">
        <v>13778209.73</v>
      </c>
      <c r="GL29" s="105">
        <v>4109359.8900000006</v>
      </c>
      <c r="GM29" s="105">
        <v>4195843.47</v>
      </c>
      <c r="GN29" s="105">
        <v>4452691.0599999996</v>
      </c>
      <c r="GO29" s="105">
        <v>4526101.66</v>
      </c>
      <c r="GP29" s="105">
        <v>46327338.560000002</v>
      </c>
      <c r="GQ29" s="105">
        <v>8731985.5799999982</v>
      </c>
      <c r="GR29" s="105">
        <v>7215573.6199999992</v>
      </c>
      <c r="GS29" s="105">
        <v>11056003.48</v>
      </c>
      <c r="GT29" s="105">
        <v>2724561.03</v>
      </c>
      <c r="GU29" s="105">
        <v>6911453.5000000009</v>
      </c>
      <c r="GV29" s="105">
        <v>7285196.9400000004</v>
      </c>
      <c r="GW29" s="105">
        <v>5980535.0199999996</v>
      </c>
      <c r="GX29" s="105">
        <v>35838709.900000006</v>
      </c>
      <c r="GY29" s="105">
        <v>6243152.71</v>
      </c>
      <c r="GZ29" s="105">
        <v>9688605.7599999979</v>
      </c>
      <c r="HA29" s="105">
        <v>9894371.1400000025</v>
      </c>
      <c r="HB29" s="105">
        <v>138089649.80000001</v>
      </c>
      <c r="HC29" s="105">
        <v>14188961.5</v>
      </c>
      <c r="HD29" s="105">
        <v>14216147.560000001</v>
      </c>
      <c r="HE29" s="105">
        <v>28962206.330000002</v>
      </c>
      <c r="HF29" s="105">
        <v>12085628.809999999</v>
      </c>
      <c r="HG29" s="105">
        <v>23352746.23</v>
      </c>
      <c r="HH29" s="105">
        <v>11219414.629999999</v>
      </c>
      <c r="HI29" s="105">
        <v>86116045.170000002</v>
      </c>
      <c r="HJ29" s="105">
        <v>11306013.539999999</v>
      </c>
      <c r="HK29" s="105">
        <v>16200127.050000001</v>
      </c>
      <c r="HL29" s="105">
        <v>5583827.4099999992</v>
      </c>
      <c r="HM29" s="105">
        <v>4238833.9099999992</v>
      </c>
      <c r="HN29" s="105">
        <v>5455187.8200000003</v>
      </c>
      <c r="HO29" s="105">
        <v>8754931.0900000017</v>
      </c>
      <c r="HP29" s="105">
        <v>4215192.49</v>
      </c>
      <c r="HQ29" s="105">
        <v>114183916.55000001</v>
      </c>
      <c r="HR29" s="105">
        <v>38404298.280000009</v>
      </c>
      <c r="HS29" s="105">
        <v>3505093.0699999994</v>
      </c>
      <c r="HT29" s="105">
        <v>3708663.0199999996</v>
      </c>
      <c r="HU29" s="105">
        <v>4840208.2</v>
      </c>
      <c r="HV29" s="105">
        <v>2781684.96</v>
      </c>
      <c r="HW29" s="105">
        <v>34685540.43</v>
      </c>
      <c r="HX29" s="105">
        <v>1726329.28</v>
      </c>
      <c r="HY29" s="105">
        <v>5572819.04</v>
      </c>
      <c r="HZ29" s="105">
        <v>2870894.06</v>
      </c>
      <c r="IA29" s="105">
        <v>3885731.2199999993</v>
      </c>
      <c r="IB29" s="105">
        <v>14895480.719999999</v>
      </c>
      <c r="IC29" s="105">
        <v>2756199.5500000003</v>
      </c>
      <c r="ID29" s="105">
        <v>4355859.43</v>
      </c>
      <c r="IE29" s="105">
        <v>4167926.6099999994</v>
      </c>
      <c r="IF29" s="105">
        <v>3833482.7899999996</v>
      </c>
      <c r="IG29" s="105">
        <v>92158986.989999995</v>
      </c>
      <c r="IH29" s="105">
        <v>35477342.259999998</v>
      </c>
      <c r="II29" s="105">
        <v>7956970.3899999997</v>
      </c>
      <c r="IJ29" s="105">
        <v>16354613.499999998</v>
      </c>
      <c r="IK29" s="105">
        <v>16892186.07</v>
      </c>
      <c r="IL29" s="105">
        <v>4146442.7999999993</v>
      </c>
      <c r="IM29" s="105">
        <v>6896405.7000000011</v>
      </c>
      <c r="IN29" s="105">
        <v>2101879.4899999998</v>
      </c>
      <c r="IO29" s="105">
        <v>3841675.62</v>
      </c>
      <c r="IP29" s="105">
        <v>5352532.1099999985</v>
      </c>
      <c r="IQ29" s="105">
        <v>2281158.5000000005</v>
      </c>
      <c r="IR29" s="105">
        <v>126056970.48</v>
      </c>
      <c r="IS29" s="105">
        <v>37474794.649999999</v>
      </c>
      <c r="IT29" s="105">
        <v>6823478.2400000012</v>
      </c>
      <c r="IU29" s="105">
        <v>4411270.290000001</v>
      </c>
      <c r="IV29" s="105">
        <v>4560070.3099999996</v>
      </c>
      <c r="IW29" s="105">
        <v>1150312.92</v>
      </c>
      <c r="IX29" s="105">
        <v>4550619.84</v>
      </c>
      <c r="IY29" s="105">
        <v>2456709.3099999996</v>
      </c>
      <c r="IZ29" s="105">
        <v>3013552.0500000003</v>
      </c>
      <c r="JA29" s="105">
        <v>6256661.0199999996</v>
      </c>
      <c r="JB29" s="105">
        <v>5408786.4799999995</v>
      </c>
      <c r="JC29" s="105">
        <v>2971400.0200000005</v>
      </c>
      <c r="JD29" s="105">
        <v>34211653.110000007</v>
      </c>
      <c r="JE29" s="105">
        <v>28284896.330000006</v>
      </c>
      <c r="JF29" s="105">
        <v>4466808.59</v>
      </c>
      <c r="JG29" s="105">
        <v>2327721.2400000002</v>
      </c>
      <c r="JH29" s="105">
        <v>1952526.1700000002</v>
      </c>
      <c r="JI29" s="105">
        <v>2872231.23</v>
      </c>
      <c r="JJ29" s="105">
        <v>49745367.669999994</v>
      </c>
      <c r="JK29" s="105">
        <v>3912951.7800000003</v>
      </c>
      <c r="JL29" s="105">
        <v>7052934.4000000004</v>
      </c>
      <c r="JM29" s="105">
        <v>9624840.2200000007</v>
      </c>
      <c r="JN29" s="105">
        <v>4707209.26</v>
      </c>
      <c r="JO29" s="105">
        <v>12684972.999999998</v>
      </c>
      <c r="JP29" s="105">
        <v>4743089.4300000006</v>
      </c>
      <c r="JQ29" s="105">
        <v>96799856.280000031</v>
      </c>
      <c r="JR29" s="105">
        <v>41619991.989999995</v>
      </c>
      <c r="JS29" s="105">
        <v>4575174.8599999994</v>
      </c>
      <c r="JT29" s="105">
        <v>6224776.5199999996</v>
      </c>
      <c r="JU29" s="105">
        <v>12401197.98</v>
      </c>
      <c r="JV29" s="105">
        <v>3044808.91</v>
      </c>
      <c r="JW29" s="105">
        <v>24822322.080000002</v>
      </c>
      <c r="JX29" s="105">
        <v>14889809.670000002</v>
      </c>
      <c r="JY29" s="105">
        <v>8140237.3199999994</v>
      </c>
      <c r="JZ29" s="105">
        <v>5699204.0599999987</v>
      </c>
      <c r="KA29" s="105">
        <v>6221958.4799999995</v>
      </c>
      <c r="KB29" s="105">
        <v>6744987.6100000003</v>
      </c>
      <c r="KC29" s="105">
        <v>11538210.960000001</v>
      </c>
      <c r="KD29" s="105">
        <v>3072089.67</v>
      </c>
      <c r="KE29" s="105">
        <v>8416322.3299999982</v>
      </c>
      <c r="KF29" s="105">
        <v>127056561.83999999</v>
      </c>
      <c r="KG29" s="105">
        <v>0</v>
      </c>
      <c r="KH29" s="105">
        <v>5671861.1600000001</v>
      </c>
      <c r="KI29" s="105">
        <v>6973317.9099999983</v>
      </c>
      <c r="KJ29" s="105">
        <v>8505156.2300000004</v>
      </c>
      <c r="KK29" s="105">
        <v>10971289.159999998</v>
      </c>
      <c r="KL29" s="105">
        <v>29864223.280000001</v>
      </c>
      <c r="KM29" s="105">
        <v>4773725.92</v>
      </c>
      <c r="KN29" s="105">
        <v>4547065.59</v>
      </c>
      <c r="KO29" s="105">
        <v>29818397.420000002</v>
      </c>
      <c r="KP29" s="105">
        <v>7373062.2700000005</v>
      </c>
      <c r="KQ29" s="105">
        <v>8552496.2399999984</v>
      </c>
      <c r="KR29" s="105">
        <v>33542776.41</v>
      </c>
      <c r="KS29" s="105">
        <v>6448141.9300000006</v>
      </c>
      <c r="KT29" s="105">
        <v>11691651.950000001</v>
      </c>
      <c r="KU29" s="105">
        <v>105420274.95</v>
      </c>
      <c r="KV29" s="105">
        <v>6580857.9299999997</v>
      </c>
      <c r="KW29" s="105">
        <v>66562576.979999997</v>
      </c>
      <c r="KX29" s="105">
        <v>5235970</v>
      </c>
      <c r="KY29" s="105">
        <v>2824992.6300000004</v>
      </c>
      <c r="KZ29" s="105">
        <v>14775363.279999999</v>
      </c>
      <c r="LA29" s="105">
        <v>13457979.839999998</v>
      </c>
      <c r="LB29" s="105">
        <v>5314594.84</v>
      </c>
      <c r="LC29" s="105">
        <v>6299527.2600000007</v>
      </c>
      <c r="LD29" s="105">
        <v>3930783.0700000008</v>
      </c>
      <c r="LE29" s="105">
        <v>119218310.98</v>
      </c>
      <c r="LF29" s="105">
        <v>37492323.110000007</v>
      </c>
      <c r="LG29" s="105">
        <v>34146623.979999997</v>
      </c>
      <c r="LH29" s="105">
        <v>37980806.829999998</v>
      </c>
      <c r="LI29" s="105">
        <v>9211050.0700000003</v>
      </c>
      <c r="LJ29" s="105">
        <v>4127752.9600000004</v>
      </c>
      <c r="LK29" s="105">
        <v>3594438.7</v>
      </c>
      <c r="LL29" s="105">
        <v>5766061.2199999997</v>
      </c>
      <c r="LM29" s="105">
        <v>5754503.7000000002</v>
      </c>
      <c r="LN29" s="105">
        <v>8373078.6799999997</v>
      </c>
      <c r="LO29" s="105">
        <v>7552673.5899999999</v>
      </c>
      <c r="LP29" s="105">
        <v>61315338.060000002</v>
      </c>
      <c r="LQ29" s="105">
        <v>11762323.32</v>
      </c>
      <c r="LR29" s="105">
        <v>10755833.42</v>
      </c>
      <c r="LS29" s="105">
        <v>42817126.710000001</v>
      </c>
      <c r="LT29" s="105">
        <v>30749715.059999999</v>
      </c>
      <c r="LU29" s="105">
        <v>102424960.25999999</v>
      </c>
      <c r="LV29" s="105">
        <v>39380947.940000005</v>
      </c>
      <c r="LW29" s="105">
        <v>22078442.899999995</v>
      </c>
      <c r="LX29" s="105">
        <v>14924785.689999999</v>
      </c>
      <c r="LY29" s="105">
        <v>6803436.8799999999</v>
      </c>
      <c r="LZ29" s="105">
        <v>8185213.2350000003</v>
      </c>
      <c r="MA29" s="105">
        <v>8594879.9700000025</v>
      </c>
      <c r="MB29" s="105">
        <v>12489052.920000002</v>
      </c>
      <c r="MC29" s="105">
        <v>21917364.250000004</v>
      </c>
      <c r="MD29" s="105">
        <v>7285583.5700000012</v>
      </c>
      <c r="ME29" s="105">
        <v>157227310.06999999</v>
      </c>
      <c r="MF29" s="105">
        <v>13469229.170000002</v>
      </c>
      <c r="MG29" s="105">
        <v>3655102.7600000002</v>
      </c>
      <c r="MH29" s="105">
        <v>5231448.0500000007</v>
      </c>
      <c r="MI29" s="105">
        <v>4506994.33</v>
      </c>
      <c r="MJ29" s="105">
        <v>5849572.4900000002</v>
      </c>
      <c r="MK29" s="105">
        <v>5530385.3599999994</v>
      </c>
      <c r="ML29" s="105">
        <v>6514453.959999999</v>
      </c>
      <c r="MM29" s="105">
        <v>8933622.0099999998</v>
      </c>
      <c r="MN29" s="105">
        <v>6056372.6500000004</v>
      </c>
      <c r="MO29" s="105">
        <v>3978014.5600000005</v>
      </c>
      <c r="MP29" s="105">
        <v>5349481.0699999994</v>
      </c>
      <c r="MQ29" s="105">
        <v>110764036.11000001</v>
      </c>
      <c r="MR29" s="105">
        <v>8135441.2100000009</v>
      </c>
      <c r="MS29" s="105">
        <v>7381098.3300000001</v>
      </c>
      <c r="MT29" s="105">
        <v>11157522.819899999</v>
      </c>
      <c r="MU29" s="105">
        <v>7247214.7000000002</v>
      </c>
      <c r="MV29" s="105">
        <v>3048974.03</v>
      </c>
      <c r="MW29" s="105">
        <v>33904140.694199994</v>
      </c>
      <c r="MX29" s="105">
        <v>11240504.130000001</v>
      </c>
      <c r="MY29" s="105">
        <v>5840829.1199999992</v>
      </c>
      <c r="MZ29" s="105">
        <v>2477012.56</v>
      </c>
      <c r="NA29" s="105">
        <v>2822621.45</v>
      </c>
      <c r="NB29" s="105">
        <v>179625444.01999998</v>
      </c>
      <c r="NC29" s="105">
        <v>38888142.010000005</v>
      </c>
      <c r="ND29" s="105">
        <v>14174752.48</v>
      </c>
      <c r="NE29" s="105">
        <v>67616220.769999996</v>
      </c>
      <c r="NF29" s="105">
        <v>3533322.9</v>
      </c>
      <c r="NG29" s="105">
        <v>13964529.199999997</v>
      </c>
      <c r="NH29" s="105">
        <v>50928584.589999996</v>
      </c>
      <c r="NI29" s="105">
        <v>25815645.949999999</v>
      </c>
      <c r="NJ29" s="105">
        <v>2825566</v>
      </c>
      <c r="NK29" s="105">
        <v>8939271.8293000013</v>
      </c>
      <c r="NL29" s="105">
        <v>7804543.4899999993</v>
      </c>
      <c r="NM29" s="105">
        <v>15699746.82</v>
      </c>
      <c r="NN29" s="105">
        <v>59649403.340000004</v>
      </c>
      <c r="NO29" s="105">
        <v>5544610.9499999993</v>
      </c>
      <c r="NP29" s="105">
        <v>4700176.9799999995</v>
      </c>
      <c r="NQ29" s="105">
        <v>4270409.6500000004</v>
      </c>
      <c r="NR29" s="105">
        <v>3296275.6699999995</v>
      </c>
      <c r="NS29" s="105">
        <v>1161297.0100000005</v>
      </c>
      <c r="NT29" s="105">
        <v>3449758.6700000009</v>
      </c>
      <c r="NU29" s="105">
        <v>105677134.56999998</v>
      </c>
      <c r="NV29" s="105">
        <v>16815094.57</v>
      </c>
      <c r="NW29" s="105">
        <v>6247849.080000001</v>
      </c>
      <c r="NX29" s="105">
        <v>3139475.3899999997</v>
      </c>
      <c r="NY29" s="105">
        <v>3571739.4399999995</v>
      </c>
      <c r="NZ29" s="105">
        <v>8721349.3399999999</v>
      </c>
      <c r="OA29" s="105">
        <v>4009156.1799999997</v>
      </c>
      <c r="OB29" s="105">
        <v>214018704.39999998</v>
      </c>
      <c r="OC29" s="105">
        <v>15542051.219999999</v>
      </c>
      <c r="OD29" s="105">
        <v>17846014.800000001</v>
      </c>
      <c r="OE29" s="105">
        <v>39418655.130000003</v>
      </c>
      <c r="OF29" s="105">
        <v>4219028.080000001</v>
      </c>
      <c r="OG29" s="105">
        <v>5881253.3500000006</v>
      </c>
      <c r="OH29" s="105">
        <v>70461698.640000001</v>
      </c>
      <c r="OI29" s="105">
        <v>2640655.35</v>
      </c>
      <c r="OJ29" s="105">
        <v>4379906.5</v>
      </c>
      <c r="OK29" s="105">
        <v>99482584.959999979</v>
      </c>
      <c r="OL29" s="105">
        <v>39379535.669999994</v>
      </c>
      <c r="OM29" s="105">
        <v>28886162.590000004</v>
      </c>
      <c r="ON29" s="105">
        <v>12065108</v>
      </c>
      <c r="OO29" s="105">
        <v>8088503.1999999993</v>
      </c>
      <c r="OP29" s="105">
        <v>9340912.5399999991</v>
      </c>
      <c r="OQ29" s="105">
        <v>76479846.269999996</v>
      </c>
      <c r="OR29" s="105">
        <v>12490962.400000002</v>
      </c>
      <c r="OS29" s="105">
        <v>7228036.1999999993</v>
      </c>
      <c r="OT29" s="105">
        <v>10499675.18</v>
      </c>
      <c r="OU29" s="105">
        <v>10918904.34</v>
      </c>
      <c r="OV29" s="105">
        <v>4691785.8000000007</v>
      </c>
      <c r="OW29" s="105">
        <v>7249993.5999999996</v>
      </c>
      <c r="OX29" s="105">
        <v>4008229.2699999996</v>
      </c>
      <c r="OY29" s="105">
        <v>2419530.0598999998</v>
      </c>
      <c r="OZ29" s="105">
        <v>94251257.420000017</v>
      </c>
      <c r="PA29" s="105">
        <v>3634999.43</v>
      </c>
      <c r="PB29" s="105">
        <v>9135244.5800000001</v>
      </c>
      <c r="PC29" s="105">
        <v>2342502.4799999995</v>
      </c>
      <c r="PD29" s="105">
        <v>8191703.5800000019</v>
      </c>
      <c r="PE29" s="105">
        <v>25220360.950000003</v>
      </c>
      <c r="PF29" s="105">
        <v>1769122.6700000002</v>
      </c>
      <c r="PG29" s="105">
        <v>3545949.5599999996</v>
      </c>
      <c r="PH29" s="105">
        <v>9099051.3100000005</v>
      </c>
      <c r="PI29" s="105">
        <v>7136777.8300000001</v>
      </c>
      <c r="PJ29" s="105">
        <v>5331448.03</v>
      </c>
      <c r="PK29" s="105">
        <v>13142265.180000002</v>
      </c>
      <c r="PL29" s="105">
        <v>4150019.28</v>
      </c>
      <c r="PM29" s="105">
        <v>26146417.25</v>
      </c>
      <c r="PN29" s="105">
        <v>3194637.9999999995</v>
      </c>
      <c r="PO29" s="105">
        <v>3980829.27</v>
      </c>
      <c r="PP29" s="105">
        <v>3857107.03</v>
      </c>
      <c r="PQ29" s="105">
        <v>3643244.3999999994</v>
      </c>
      <c r="PR29" s="105">
        <v>231938922.90000001</v>
      </c>
      <c r="PS29" s="105">
        <v>6035957.6100000013</v>
      </c>
      <c r="PT29" s="105">
        <v>6209690.9399999995</v>
      </c>
      <c r="PU29" s="105">
        <v>11541217.459999999</v>
      </c>
      <c r="PV29" s="105">
        <v>50722120.409999996</v>
      </c>
      <c r="PW29" s="105">
        <v>8437352.0899999999</v>
      </c>
      <c r="PX29" s="105">
        <v>15080157</v>
      </c>
      <c r="PY29" s="105">
        <v>4700106.3999999994</v>
      </c>
      <c r="PZ29" s="105">
        <v>11432921.16</v>
      </c>
      <c r="QA29" s="105">
        <v>4384117.54</v>
      </c>
      <c r="QB29" s="105">
        <v>11241489.649999999</v>
      </c>
      <c r="QC29" s="105">
        <v>5021612.0599999996</v>
      </c>
      <c r="QD29" s="105">
        <v>5221082.22</v>
      </c>
      <c r="QE29" s="105">
        <v>13652196.280000001</v>
      </c>
      <c r="QF29" s="105">
        <v>8170414.1900000004</v>
      </c>
      <c r="QG29" s="105">
        <v>13138531.700000001</v>
      </c>
      <c r="QH29" s="105">
        <v>5464123.3300000001</v>
      </c>
      <c r="QI29" s="105">
        <v>4893801.1600000011</v>
      </c>
      <c r="QJ29" s="105">
        <v>3381609.7100000004</v>
      </c>
      <c r="QK29" s="105">
        <v>15579876.539999999</v>
      </c>
      <c r="QL29" s="105">
        <v>22764771.090000004</v>
      </c>
      <c r="QM29" s="105">
        <v>4163994.4899999993</v>
      </c>
      <c r="QN29" s="105">
        <v>3163774.57</v>
      </c>
      <c r="QO29" s="105">
        <v>2167852.5300000003</v>
      </c>
      <c r="QP29" s="105">
        <v>2373961.9200000004</v>
      </c>
      <c r="QQ29" s="105">
        <v>2345205.3000000003</v>
      </c>
      <c r="QR29" s="105">
        <v>86334810.879999995</v>
      </c>
      <c r="QS29" s="105">
        <v>3506629.35</v>
      </c>
      <c r="QT29" s="105">
        <v>14007071.779999999</v>
      </c>
      <c r="QU29" s="105">
        <v>6464449.8899999997</v>
      </c>
      <c r="QV29" s="105">
        <v>8628400.8699999992</v>
      </c>
      <c r="QW29" s="105">
        <v>20928852.769999996</v>
      </c>
      <c r="QX29" s="105">
        <v>6709993.1399999997</v>
      </c>
      <c r="QY29" s="105">
        <v>8372353.7599999998</v>
      </c>
      <c r="QZ29" s="105">
        <v>13182938.27</v>
      </c>
      <c r="RA29" s="105">
        <v>4423009.3</v>
      </c>
      <c r="RB29" s="105">
        <v>5904610.7700000014</v>
      </c>
      <c r="RC29" s="105">
        <v>3522818.1999999997</v>
      </c>
      <c r="RD29" s="105">
        <v>4726854.54</v>
      </c>
      <c r="RE29" s="105">
        <v>314429823.66000003</v>
      </c>
      <c r="RF29" s="105">
        <v>14843863.33</v>
      </c>
      <c r="RG29" s="105">
        <v>5007803.2700000005</v>
      </c>
      <c r="RH29" s="105">
        <v>14887523.010000002</v>
      </c>
      <c r="RI29" s="105">
        <v>3005251.19</v>
      </c>
      <c r="RJ29" s="105">
        <v>12316430.130000003</v>
      </c>
      <c r="RK29" s="105">
        <v>24300284.419999998</v>
      </c>
      <c r="RL29" s="105">
        <v>6130161.580000001</v>
      </c>
      <c r="RM29" s="105">
        <v>7609056.6799999997</v>
      </c>
      <c r="RN29" s="105">
        <v>13422846.17</v>
      </c>
      <c r="RO29" s="105">
        <v>17431108.799999997</v>
      </c>
      <c r="RP29" s="105">
        <v>4494632.9400000004</v>
      </c>
      <c r="RQ29" s="105">
        <v>3820928.1600000006</v>
      </c>
      <c r="RR29" s="105">
        <v>6903805.8599999994</v>
      </c>
      <c r="RS29" s="105">
        <v>4474595.5099999979</v>
      </c>
      <c r="RT29" s="105">
        <v>4141393.67</v>
      </c>
      <c r="RU29" s="105">
        <v>5910238.3999999994</v>
      </c>
      <c r="RV29" s="105">
        <v>4927486.4100000011</v>
      </c>
      <c r="RW29" s="105">
        <v>6915758.6100000003</v>
      </c>
      <c r="RX29" s="105">
        <v>4460641.37</v>
      </c>
      <c r="RY29" s="105">
        <v>86510219.079999998</v>
      </c>
      <c r="RZ29" s="105">
        <v>4130093.03</v>
      </c>
      <c r="SA29" s="105">
        <v>3983938.2500000005</v>
      </c>
      <c r="SB29" s="105">
        <v>5035482.040000001</v>
      </c>
      <c r="SC29" s="105">
        <v>3152999.84</v>
      </c>
      <c r="SD29" s="105">
        <v>5467067.5800000001</v>
      </c>
      <c r="SE29" s="105">
        <v>6214308.1800000006</v>
      </c>
      <c r="SF29" s="105">
        <v>11524934.779999999</v>
      </c>
      <c r="SG29" s="105">
        <v>2930742.6399999992</v>
      </c>
      <c r="SH29" s="105">
        <v>3714967.1799999997</v>
      </c>
      <c r="SI29" s="105">
        <v>15368019.43</v>
      </c>
      <c r="SJ29" s="105">
        <v>3938643.9799999995</v>
      </c>
      <c r="SK29" s="105">
        <v>54308136.25999999</v>
      </c>
      <c r="SL29" s="105">
        <v>6575248.7399999993</v>
      </c>
      <c r="SM29" s="105">
        <v>6961768.8899999997</v>
      </c>
      <c r="SN29" s="105">
        <v>17585317.620000001</v>
      </c>
      <c r="SO29" s="105">
        <v>7214911.1899999995</v>
      </c>
      <c r="SP29" s="105">
        <v>6030222.9500000002</v>
      </c>
      <c r="SQ29" s="105">
        <v>4031347.0700000003</v>
      </c>
      <c r="SR29" s="105">
        <v>3029779.16</v>
      </c>
      <c r="SS29" s="105">
        <v>62979461.349999994</v>
      </c>
      <c r="ST29" s="105">
        <v>4728233.28</v>
      </c>
      <c r="SU29" s="105">
        <v>9180917.5600000005</v>
      </c>
      <c r="SV29" s="105">
        <v>6950681.1899999995</v>
      </c>
      <c r="SW29" s="105">
        <v>3582625.9600000004</v>
      </c>
      <c r="SX29" s="105">
        <v>4010580.92</v>
      </c>
      <c r="SY29" s="105">
        <v>7755342.9900000002</v>
      </c>
      <c r="SZ29" s="105">
        <v>19563314.260000002</v>
      </c>
      <c r="TA29" s="105">
        <v>6075406.04</v>
      </c>
      <c r="TB29" s="105">
        <v>5261446.4099999992</v>
      </c>
      <c r="TC29" s="105">
        <v>5528178.46</v>
      </c>
      <c r="TD29" s="105">
        <v>13427290.450000001</v>
      </c>
      <c r="TE29" s="105">
        <v>5759441.7400000002</v>
      </c>
      <c r="TF29" s="105">
        <v>6663935.0899999999</v>
      </c>
      <c r="TG29" s="105">
        <v>151188857.75</v>
      </c>
      <c r="TH29" s="105">
        <v>6831467.4199999999</v>
      </c>
      <c r="TI29" s="105">
        <v>5040255.68</v>
      </c>
      <c r="TJ29" s="105">
        <v>9854367.3500000015</v>
      </c>
      <c r="TK29" s="105">
        <v>11061728.899999999</v>
      </c>
      <c r="TL29" s="105">
        <v>7418984.2799999993</v>
      </c>
      <c r="TM29" s="105">
        <v>2708480.19</v>
      </c>
      <c r="TN29" s="105">
        <v>18923030.09</v>
      </c>
      <c r="TO29" s="105">
        <v>5195981.7699999986</v>
      </c>
      <c r="TP29" s="105">
        <v>13170820.090000002</v>
      </c>
      <c r="TQ29" s="105">
        <v>15221926.33</v>
      </c>
      <c r="TR29" s="105">
        <v>4614106.5299999993</v>
      </c>
      <c r="TS29" s="105">
        <v>3998456.48</v>
      </c>
      <c r="TT29" s="105">
        <v>7412409.6099999994</v>
      </c>
      <c r="TU29" s="105">
        <v>6366388.1600000011</v>
      </c>
      <c r="TV29" s="105">
        <v>5293518.3900000006</v>
      </c>
      <c r="TW29" s="105">
        <v>64798021.770000003</v>
      </c>
      <c r="TX29" s="105">
        <v>14594515.989999998</v>
      </c>
      <c r="TY29" s="105">
        <v>57214035.890000001</v>
      </c>
      <c r="TZ29" s="105">
        <v>13928027.079999998</v>
      </c>
      <c r="UA29" s="105">
        <v>3448583.3400000003</v>
      </c>
      <c r="UB29" s="105">
        <v>3132865.0699999994</v>
      </c>
      <c r="UC29" s="105">
        <v>50163067.929999992</v>
      </c>
      <c r="UD29" s="105">
        <v>3595647.96</v>
      </c>
      <c r="UE29" s="105">
        <v>4464382.3999999994</v>
      </c>
      <c r="UF29" s="105">
        <v>6862684.2399999993</v>
      </c>
      <c r="UG29" s="105">
        <v>3746134.57</v>
      </c>
      <c r="UH29" s="105">
        <v>66338495.650000006</v>
      </c>
      <c r="UI29" s="105">
        <v>12448777.330000002</v>
      </c>
      <c r="UJ29" s="105">
        <v>9032640.8200000003</v>
      </c>
      <c r="UK29" s="105">
        <v>16461328.039999999</v>
      </c>
      <c r="UL29" s="105">
        <v>6435392.1199999992</v>
      </c>
      <c r="UM29" s="105">
        <v>10580054.209999999</v>
      </c>
      <c r="UN29" s="105">
        <v>205917160.69</v>
      </c>
      <c r="UO29" s="105">
        <v>5955607.8100000005</v>
      </c>
      <c r="UP29" s="105">
        <v>5668129.4500000002</v>
      </c>
      <c r="UQ29" s="105">
        <v>38877245.879999995</v>
      </c>
      <c r="UR29" s="105">
        <v>3893327.57</v>
      </c>
      <c r="US29" s="105">
        <v>6573366.540000001</v>
      </c>
      <c r="UT29" s="105">
        <v>15928730.420000002</v>
      </c>
      <c r="UU29" s="105">
        <v>5766376.9000000004</v>
      </c>
      <c r="UV29" s="105">
        <v>5767576.6200000001</v>
      </c>
      <c r="UW29" s="105">
        <v>5004003.1899999995</v>
      </c>
      <c r="UX29" s="105">
        <v>10809366.279999999</v>
      </c>
      <c r="UY29" s="105">
        <v>19987130.259999998</v>
      </c>
      <c r="UZ29" s="105">
        <v>9727394.4800000004</v>
      </c>
      <c r="VA29" s="105">
        <v>13503865.17</v>
      </c>
      <c r="VB29" s="105">
        <v>4298789.6300000008</v>
      </c>
      <c r="VC29" s="105">
        <v>3486449.0799999996</v>
      </c>
      <c r="VD29" s="105">
        <v>5632878.5599999996</v>
      </c>
      <c r="VE29" s="105">
        <v>3612548.98</v>
      </c>
      <c r="VF29" s="105">
        <v>25365707.179999996</v>
      </c>
      <c r="VG29" s="105">
        <v>5085709.78</v>
      </c>
      <c r="VH29" s="105">
        <v>6033640.0999999996</v>
      </c>
      <c r="VI29" s="105">
        <v>1562214.69</v>
      </c>
      <c r="VJ29" s="105">
        <v>90573927.530000016</v>
      </c>
      <c r="VK29" s="105">
        <v>6194860.9100000001</v>
      </c>
      <c r="VL29" s="105">
        <v>5262586.830000001</v>
      </c>
      <c r="VM29" s="105">
        <v>12973977.699999997</v>
      </c>
      <c r="VN29" s="105">
        <v>6761526.5999999996</v>
      </c>
      <c r="VO29" s="105">
        <v>27908904.109999999</v>
      </c>
      <c r="VP29" s="105">
        <v>12473102.249999998</v>
      </c>
      <c r="VQ29" s="105">
        <v>5406553.6799999997</v>
      </c>
      <c r="VR29" s="105">
        <v>7204335.8999999994</v>
      </c>
      <c r="VS29" s="105">
        <v>34447991.260000013</v>
      </c>
      <c r="VT29" s="105">
        <v>8394436.2599999998</v>
      </c>
      <c r="VU29" s="105">
        <v>16004325.049999999</v>
      </c>
      <c r="VV29" s="105">
        <v>7512860.5300000003</v>
      </c>
      <c r="VW29" s="105">
        <v>5398557.1600000001</v>
      </c>
      <c r="VX29" s="105">
        <v>2637150.9800000004</v>
      </c>
      <c r="VY29" s="105">
        <v>277997365.92999995</v>
      </c>
      <c r="VZ29" s="105">
        <v>18993971.509999998</v>
      </c>
      <c r="WA29" s="105">
        <v>6917798.8400000008</v>
      </c>
      <c r="WB29" s="105">
        <v>6826788.6500000004</v>
      </c>
      <c r="WC29" s="105">
        <v>6862503.3899999997</v>
      </c>
      <c r="WD29" s="105">
        <v>11665347.01</v>
      </c>
      <c r="WE29" s="105">
        <v>14149951.65</v>
      </c>
      <c r="WF29" s="105">
        <v>10655288.33</v>
      </c>
      <c r="WG29" s="105">
        <v>15155644.010000002</v>
      </c>
      <c r="WH29" s="105">
        <v>9465813.1800000016</v>
      </c>
      <c r="WI29" s="105">
        <v>6924054.6500000004</v>
      </c>
      <c r="WJ29" s="105">
        <v>31488863.259999998</v>
      </c>
      <c r="WK29" s="105">
        <v>9095933.3499999996</v>
      </c>
      <c r="WL29" s="105">
        <v>22104629.18</v>
      </c>
      <c r="WM29" s="105">
        <v>28838137.749999996</v>
      </c>
      <c r="WN29" s="105">
        <v>5701018.7999999989</v>
      </c>
      <c r="WO29" s="105">
        <v>10018842.51</v>
      </c>
      <c r="WP29" s="105">
        <v>12655937.08</v>
      </c>
      <c r="WQ29" s="105">
        <v>6208874.9900000002</v>
      </c>
      <c r="WR29" s="105">
        <v>18817397.050000001</v>
      </c>
      <c r="WS29" s="105">
        <v>28558172.340000004</v>
      </c>
      <c r="WT29" s="105">
        <v>8965842.7100000009</v>
      </c>
      <c r="WU29" s="105">
        <v>5570029.5599999996</v>
      </c>
      <c r="WV29" s="105">
        <v>5835314.5099999998</v>
      </c>
      <c r="WW29" s="105">
        <v>8354946.1699999999</v>
      </c>
      <c r="WX29" s="105">
        <v>4906896.8000000017</v>
      </c>
      <c r="WY29" s="105">
        <v>6656528.8299999991</v>
      </c>
      <c r="WZ29" s="105">
        <v>9780462.4500000011</v>
      </c>
      <c r="XA29" s="105">
        <v>43148385.610000007</v>
      </c>
      <c r="XB29" s="105">
        <v>6726826.8200000003</v>
      </c>
      <c r="XC29" s="105">
        <v>4149556.7499999995</v>
      </c>
      <c r="XD29" s="105">
        <v>4702143.63</v>
      </c>
      <c r="XE29" s="105">
        <v>2121242.61</v>
      </c>
      <c r="XF29" s="105">
        <v>193388202.97000003</v>
      </c>
      <c r="XG29" s="105">
        <v>10965698.23</v>
      </c>
      <c r="XH29" s="105">
        <v>10678439.33</v>
      </c>
      <c r="XI29" s="105">
        <v>50682019.399999999</v>
      </c>
      <c r="XJ29" s="105">
        <v>9475018.3800000008</v>
      </c>
      <c r="XK29" s="105">
        <v>14184011.84</v>
      </c>
      <c r="XL29" s="105">
        <v>18784662.030000001</v>
      </c>
      <c r="XM29" s="105">
        <v>9330321.1300000008</v>
      </c>
      <c r="XN29" s="105">
        <v>6549642.8499999996</v>
      </c>
      <c r="XO29" s="105">
        <v>23088499.190000001</v>
      </c>
      <c r="XP29" s="105">
        <v>15799804.07</v>
      </c>
      <c r="XQ29" s="105">
        <v>7654372.9699999997</v>
      </c>
      <c r="XR29" s="105">
        <v>7464821.2800000021</v>
      </c>
      <c r="XS29" s="105">
        <v>6025065.0600000005</v>
      </c>
      <c r="XT29" s="105">
        <v>6311900.2299999995</v>
      </c>
      <c r="XU29" s="105">
        <v>4771307.8599999985</v>
      </c>
      <c r="XV29" s="105">
        <v>5081005.8099999996</v>
      </c>
      <c r="XW29" s="105">
        <v>6480891.5100000007</v>
      </c>
      <c r="XX29" s="105">
        <v>6951361.7699999996</v>
      </c>
      <c r="XY29" s="105">
        <v>6703661.3599999985</v>
      </c>
      <c r="XZ29" s="105">
        <v>5642815.0600000005</v>
      </c>
      <c r="YA29" s="105">
        <v>5771661.4800000004</v>
      </c>
      <c r="YB29" s="105">
        <v>6450791.7800000012</v>
      </c>
      <c r="YC29" s="105">
        <v>33197507.5</v>
      </c>
      <c r="YD29" s="105">
        <v>6986696.5899999999</v>
      </c>
      <c r="YE29" s="105">
        <v>22271090.120000001</v>
      </c>
      <c r="YF29" s="105">
        <v>7624534.4500000011</v>
      </c>
      <c r="YG29" s="105">
        <v>40428881.720000006</v>
      </c>
      <c r="YH29" s="105">
        <v>11020553.83</v>
      </c>
      <c r="YI29" s="105">
        <v>21825106.990000002</v>
      </c>
      <c r="YJ29" s="105">
        <v>7608860.8200000003</v>
      </c>
      <c r="YK29" s="105">
        <v>16537300.950000003</v>
      </c>
      <c r="YL29" s="105">
        <v>33351251.080000002</v>
      </c>
      <c r="YM29" s="105">
        <v>13177454.790000001</v>
      </c>
      <c r="YN29" s="105">
        <v>8101594.5699999994</v>
      </c>
      <c r="YO29" s="105">
        <v>6089343.9199999999</v>
      </c>
      <c r="YP29" s="105">
        <v>9710698.6500000004</v>
      </c>
      <c r="YQ29" s="105">
        <v>6132642.3099999987</v>
      </c>
      <c r="YR29" s="105">
        <v>5854847.8599999994</v>
      </c>
      <c r="YS29" s="105">
        <v>11409217.939999999</v>
      </c>
      <c r="YT29" s="105">
        <v>50720663.849999994</v>
      </c>
      <c r="YU29" s="105">
        <v>6038807.0300000003</v>
      </c>
      <c r="YV29" s="105">
        <v>6469945.5500000007</v>
      </c>
      <c r="YW29" s="105">
        <v>6152093.7999999998</v>
      </c>
      <c r="YX29" s="105">
        <v>6765949.9899999984</v>
      </c>
      <c r="YY29" s="105">
        <v>4126862.8699999996</v>
      </c>
      <c r="YZ29" s="105">
        <v>3619916.1</v>
      </c>
      <c r="ZA29" s="105">
        <v>70291149.650000021</v>
      </c>
      <c r="ZB29" s="105">
        <v>5549723.5800000001</v>
      </c>
      <c r="ZC29" s="105">
        <v>7669267.7100000009</v>
      </c>
      <c r="ZD29" s="105">
        <v>6738607.4800000004</v>
      </c>
      <c r="ZE29" s="105">
        <v>3140008.0500000003</v>
      </c>
      <c r="ZF29" s="105">
        <v>4419126</v>
      </c>
      <c r="ZG29" s="105">
        <v>4922242.84</v>
      </c>
      <c r="ZH29" s="105">
        <v>4170739.26</v>
      </c>
      <c r="ZI29" s="105">
        <v>16229597.369999997</v>
      </c>
      <c r="ZJ29" s="105">
        <v>119794984.25000001</v>
      </c>
      <c r="ZK29" s="105">
        <v>4070580.2900000005</v>
      </c>
      <c r="ZL29" s="105">
        <v>11627570.5</v>
      </c>
      <c r="ZM29" s="105">
        <v>42723790.850000001</v>
      </c>
      <c r="ZN29" s="105">
        <v>14639541.590000002</v>
      </c>
      <c r="ZO29" s="105">
        <v>5136038.57</v>
      </c>
      <c r="ZP29" s="105">
        <v>5929495.629999999</v>
      </c>
      <c r="ZQ29" s="105">
        <v>6786177.3400000008</v>
      </c>
      <c r="ZR29" s="105">
        <v>10705754.02</v>
      </c>
      <c r="ZS29" s="105">
        <v>21157838.059999999</v>
      </c>
      <c r="ZT29" s="105">
        <v>4668699.07</v>
      </c>
      <c r="ZU29" s="105">
        <v>5848442.1499999994</v>
      </c>
      <c r="ZV29" s="105">
        <v>3669418.7</v>
      </c>
      <c r="ZW29" s="105">
        <v>6679008.3000000007</v>
      </c>
      <c r="ZX29" s="105">
        <v>5010069.2299999995</v>
      </c>
      <c r="ZY29" s="105">
        <v>5217400.7</v>
      </c>
      <c r="ZZ29" s="105">
        <v>4740530.7100000009</v>
      </c>
      <c r="AAA29" s="105">
        <v>4016888.6400000006</v>
      </c>
      <c r="AAB29" s="105">
        <v>7222635.3000000007</v>
      </c>
      <c r="AAC29" s="105">
        <v>7802494.8600000013</v>
      </c>
      <c r="AAD29" s="105">
        <v>5923664.6900000004</v>
      </c>
      <c r="AAE29" s="105">
        <v>6391666.1099999985</v>
      </c>
      <c r="AAF29" s="105">
        <v>62526386.49000001</v>
      </c>
      <c r="AAG29" s="105">
        <v>4739912.2799999993</v>
      </c>
      <c r="AAH29" s="105">
        <v>5584823.8699999992</v>
      </c>
      <c r="AAI29" s="105">
        <v>9072280.8899999969</v>
      </c>
      <c r="AAJ29" s="105">
        <v>3705403.7100000004</v>
      </c>
      <c r="AAK29" s="105">
        <v>5556205.96</v>
      </c>
      <c r="AAL29" s="105">
        <v>4917625.6100000003</v>
      </c>
      <c r="AAM29" s="105">
        <v>282950714.86000001</v>
      </c>
      <c r="AAN29" s="105">
        <v>4549370.8299999991</v>
      </c>
      <c r="AAO29" s="105">
        <v>4900648.9799999995</v>
      </c>
      <c r="AAP29" s="105">
        <v>12529256.939999999</v>
      </c>
      <c r="AAQ29" s="105">
        <v>7360854.5600000015</v>
      </c>
      <c r="AAR29" s="105">
        <v>5041328.51</v>
      </c>
      <c r="AAS29" s="105">
        <v>6340627.9199999999</v>
      </c>
      <c r="AAT29" s="105">
        <v>8272542.8500000006</v>
      </c>
      <c r="AAU29" s="105">
        <v>20141515.640000001</v>
      </c>
      <c r="AAV29" s="105">
        <v>6954074.8100000005</v>
      </c>
      <c r="AAW29" s="105">
        <v>7892576.79</v>
      </c>
      <c r="AAX29" s="105">
        <v>38461501.809999995</v>
      </c>
      <c r="AAY29" s="105">
        <v>16318167.749999998</v>
      </c>
      <c r="AAZ29" s="105">
        <v>4831412.25</v>
      </c>
      <c r="ABA29" s="105">
        <v>8202547.1600000001</v>
      </c>
      <c r="ABB29" s="105">
        <v>4251689.8500000006</v>
      </c>
      <c r="ABC29" s="105">
        <v>2815955.4800000004</v>
      </c>
      <c r="ABD29" s="105">
        <v>4171958.0199999996</v>
      </c>
      <c r="ABE29" s="105">
        <v>5593767.9099999992</v>
      </c>
      <c r="ABF29" s="105">
        <v>39196875.009999998</v>
      </c>
      <c r="ABG29" s="105">
        <v>42405922.159999996</v>
      </c>
      <c r="ABH29" s="105">
        <v>3529142.39</v>
      </c>
      <c r="ABI29" s="105">
        <v>4583573.6500000004</v>
      </c>
      <c r="ABJ29" s="105">
        <v>6167083.4000000004</v>
      </c>
      <c r="ABK29" s="105">
        <v>4992921.7399999993</v>
      </c>
      <c r="ABL29" s="105">
        <v>4998802.72</v>
      </c>
      <c r="ABM29" s="105">
        <v>76248685.730000004</v>
      </c>
      <c r="ABN29" s="105">
        <v>7645654.8299999991</v>
      </c>
      <c r="ABO29" s="105">
        <v>5628763.7500000009</v>
      </c>
      <c r="ABP29" s="105">
        <v>11922632.270000001</v>
      </c>
      <c r="ABQ29" s="105">
        <v>7639264.3000000007</v>
      </c>
      <c r="ABR29" s="105">
        <v>6314371.0199999996</v>
      </c>
      <c r="ABS29" s="105">
        <v>5356790.290000001</v>
      </c>
      <c r="ABT29" s="105">
        <v>7073445.1999999993</v>
      </c>
      <c r="ABU29" s="105">
        <v>5738711.8399999999</v>
      </c>
      <c r="ABV29" s="105">
        <v>45068708.809999995</v>
      </c>
      <c r="ABW29" s="105">
        <v>3581432.9000000004</v>
      </c>
      <c r="ABX29" s="105">
        <v>11850277.08</v>
      </c>
      <c r="ABY29" s="105">
        <v>3145108.1999999997</v>
      </c>
      <c r="ABZ29" s="105">
        <v>3961588.11</v>
      </c>
      <c r="ACA29" s="105">
        <v>23658066.199999999</v>
      </c>
      <c r="ACB29" s="105">
        <v>883524.7300000001</v>
      </c>
      <c r="ACC29" s="105">
        <v>6331794.169999999</v>
      </c>
      <c r="ACD29" s="105">
        <v>3785447.5400000005</v>
      </c>
      <c r="ACE29" s="105">
        <v>3855410.91</v>
      </c>
      <c r="ACF29" s="105">
        <v>3076901.48</v>
      </c>
      <c r="ACG29" s="105">
        <v>69800398.650000006</v>
      </c>
      <c r="ACH29" s="105">
        <v>5029955.7700000005</v>
      </c>
      <c r="ACI29" s="105">
        <v>8629005.6899999995</v>
      </c>
      <c r="ACJ29" s="105">
        <v>11813305.889999999</v>
      </c>
      <c r="ACK29" s="105">
        <v>4985049.3600000003</v>
      </c>
      <c r="ACL29" s="105">
        <v>9242827.6699999999</v>
      </c>
      <c r="ACM29" s="105">
        <v>6451686.5900000008</v>
      </c>
      <c r="ACN29" s="105">
        <v>45481323.18</v>
      </c>
      <c r="ACO29" s="105">
        <v>53659484.310000002</v>
      </c>
      <c r="ACP29" s="105">
        <v>6409286.1500000004</v>
      </c>
      <c r="ACQ29" s="105">
        <v>3353893</v>
      </c>
      <c r="ACR29" s="105">
        <v>10381481.029999999</v>
      </c>
      <c r="ACS29" s="105">
        <v>4050411.9</v>
      </c>
      <c r="ACT29" s="105">
        <v>63041509.699999996</v>
      </c>
      <c r="ACU29" s="105">
        <v>10731011.060000002</v>
      </c>
      <c r="ACV29" s="105">
        <v>8712178.870000001</v>
      </c>
      <c r="ACW29" s="105">
        <v>4473981.6400000006</v>
      </c>
      <c r="ACX29" s="105">
        <v>6023473.4300000006</v>
      </c>
      <c r="ACY29" s="105">
        <v>7283609.7499999991</v>
      </c>
      <c r="ACZ29" s="105">
        <v>4021550.2800000003</v>
      </c>
      <c r="ADA29" s="105">
        <v>3854436.9699999993</v>
      </c>
      <c r="ADB29" s="105">
        <v>2885205.5899999994</v>
      </c>
      <c r="ADC29" s="105">
        <v>4097527.8400000003</v>
      </c>
      <c r="ADD29" s="105">
        <v>54399142.230000004</v>
      </c>
      <c r="ADE29" s="105">
        <v>60646491.629999995</v>
      </c>
      <c r="ADF29" s="105">
        <v>7497696.8200000003</v>
      </c>
      <c r="ADG29" s="105">
        <v>8952721.629999999</v>
      </c>
      <c r="ADH29" s="105">
        <v>6092117.0800000001</v>
      </c>
      <c r="ADI29" s="105">
        <v>4605265.01</v>
      </c>
      <c r="ADJ29" s="105">
        <v>5349295.76</v>
      </c>
      <c r="ADK29" s="105">
        <v>7231840.9100000001</v>
      </c>
      <c r="ADL29" s="105">
        <v>4118916.5</v>
      </c>
      <c r="ADM29" s="105">
        <v>152200957.02999997</v>
      </c>
      <c r="ADN29" s="105">
        <v>30204311.740000002</v>
      </c>
      <c r="ADO29" s="105">
        <v>17066132.559999995</v>
      </c>
      <c r="ADP29" s="105">
        <v>8489810.2100000009</v>
      </c>
      <c r="ADQ29" s="105">
        <v>2699883.8699999996</v>
      </c>
      <c r="ADR29" s="105">
        <v>3810213.9099999997</v>
      </c>
      <c r="ADS29" s="105">
        <v>6367865.7000000002</v>
      </c>
      <c r="ADT29" s="105">
        <v>3508505.23</v>
      </c>
      <c r="ADU29" s="105">
        <v>133754271.41000001</v>
      </c>
      <c r="ADV29" s="105">
        <v>31844361.620000001</v>
      </c>
      <c r="ADW29" s="105">
        <v>24130901.569999997</v>
      </c>
      <c r="ADX29" s="105">
        <v>6157226.5200000005</v>
      </c>
      <c r="ADY29" s="105">
        <v>3558398.2199999997</v>
      </c>
      <c r="ADZ29" s="105">
        <v>3287958.5099999993</v>
      </c>
      <c r="AEA29" s="105">
        <v>6705453.1900000004</v>
      </c>
      <c r="AEB29" s="105">
        <v>6162094.7800000012</v>
      </c>
      <c r="AEC29" s="105">
        <v>10653016.289999999</v>
      </c>
      <c r="AED29" s="105">
        <v>5433087.0900000008</v>
      </c>
      <c r="AEE29" s="105">
        <v>3848439.63</v>
      </c>
      <c r="AEF29" s="105">
        <v>11306285.529999999</v>
      </c>
      <c r="AEG29" s="105">
        <v>4268609.82</v>
      </c>
      <c r="AEH29" s="105">
        <v>4658837.9300000006</v>
      </c>
      <c r="AEI29" s="105">
        <v>7090155.9000000004</v>
      </c>
      <c r="AEJ29" s="105">
        <v>6439744.4300000016</v>
      </c>
      <c r="AEK29" s="105">
        <v>5418784.4400000004</v>
      </c>
      <c r="AEL29" s="105">
        <v>15724162.550000003</v>
      </c>
      <c r="AEM29" s="105">
        <v>7728143.21</v>
      </c>
      <c r="AEN29" s="105">
        <v>7789034.2699999996</v>
      </c>
      <c r="AEO29" s="105">
        <v>98467341.560000002</v>
      </c>
      <c r="AEP29" s="105">
        <v>9185977.6700000018</v>
      </c>
      <c r="AEQ29" s="105">
        <v>9002718.5100000016</v>
      </c>
      <c r="AER29" s="105">
        <v>5687073.6200000001</v>
      </c>
      <c r="AES29" s="105">
        <v>5593995.9799999995</v>
      </c>
      <c r="AET29" s="105">
        <v>14276427.08</v>
      </c>
      <c r="AEU29" s="105">
        <v>3763270.3000000003</v>
      </c>
      <c r="AEV29" s="105">
        <v>7483938.1799999997</v>
      </c>
      <c r="AEW29" s="105">
        <v>5290858.6655000001</v>
      </c>
      <c r="AEX29" s="105">
        <v>7580546.1100000003</v>
      </c>
      <c r="AEY29" s="105">
        <v>92334797.570000008</v>
      </c>
      <c r="AEZ29" s="105">
        <v>55623150.729999989</v>
      </c>
      <c r="AFA29" s="105">
        <v>11369653.890000001</v>
      </c>
      <c r="AFB29" s="105">
        <v>9193156.3999999985</v>
      </c>
      <c r="AFC29" s="105">
        <v>11962804.84</v>
      </c>
      <c r="AFD29" s="105">
        <v>8718419.2399999984</v>
      </c>
      <c r="AFE29" s="105">
        <v>5805780.0699999994</v>
      </c>
      <c r="AFF29" s="105">
        <v>7439641.3300000001</v>
      </c>
      <c r="AFG29" s="105">
        <v>5447457.8599999994</v>
      </c>
      <c r="AFH29" s="105">
        <v>6441453.1599999992</v>
      </c>
      <c r="AFI29" s="105">
        <v>4327541.46</v>
      </c>
      <c r="AFJ29" s="105">
        <v>9515503.7799999993</v>
      </c>
      <c r="AFK29" s="105">
        <v>11655557.459999999</v>
      </c>
      <c r="AFL29" s="105">
        <v>51726364.259999998</v>
      </c>
      <c r="AFM29" s="105">
        <v>9087241.1500000004</v>
      </c>
      <c r="AFN29" s="105">
        <v>2366430.1800000002</v>
      </c>
      <c r="AFO29" s="105">
        <v>5177514.0300000012</v>
      </c>
      <c r="AFP29" s="105">
        <v>5777457.9799999995</v>
      </c>
      <c r="AFQ29" s="105">
        <v>4949444.1399999987</v>
      </c>
      <c r="AFR29" s="105">
        <v>4267275.7699999996</v>
      </c>
      <c r="AFS29" s="105">
        <v>8799043.0300000012</v>
      </c>
      <c r="AFT29" s="105">
        <v>14187508.170000002</v>
      </c>
      <c r="AFU29" s="105">
        <v>4755666.5900000008</v>
      </c>
      <c r="AFV29" s="105">
        <v>13834110.58</v>
      </c>
      <c r="AFW29" s="105">
        <v>5400132.6700000009</v>
      </c>
      <c r="AFX29" s="105">
        <v>64790536.009999998</v>
      </c>
      <c r="AFY29" s="105">
        <v>3909559.7300000004</v>
      </c>
      <c r="AFZ29" s="105">
        <v>3603288.6999999997</v>
      </c>
      <c r="AGA29" s="105">
        <v>4393682.959999999</v>
      </c>
      <c r="AGB29" s="105">
        <v>12884293.25</v>
      </c>
      <c r="AGC29" s="105">
        <v>4493284.76</v>
      </c>
      <c r="AGD29" s="105">
        <v>1792991.32</v>
      </c>
      <c r="AGE29" s="105">
        <v>2377463.7700000005</v>
      </c>
      <c r="AGF29" s="105">
        <v>3177389.73</v>
      </c>
      <c r="AGG29" s="105">
        <v>4247896.4500000011</v>
      </c>
      <c r="AGH29" s="105">
        <v>6778034.29</v>
      </c>
      <c r="AGI29" s="105">
        <v>93392426.770000011</v>
      </c>
      <c r="AGJ29" s="105">
        <v>28906902.449999999</v>
      </c>
      <c r="AGK29" s="105">
        <v>8570350.4699999969</v>
      </c>
      <c r="AGL29" s="105">
        <v>7935148.1699999999</v>
      </c>
      <c r="AGM29" s="105">
        <v>14923115.710000001</v>
      </c>
      <c r="AGN29" s="105">
        <v>23521615.530000005</v>
      </c>
      <c r="AGO29" s="105">
        <v>6395802.0199999996</v>
      </c>
      <c r="AGP29" s="105">
        <v>5541301.5899999999</v>
      </c>
      <c r="AGQ29" s="105">
        <v>226948662.41000003</v>
      </c>
      <c r="AGR29" s="105">
        <v>88544948.620000005</v>
      </c>
      <c r="AGS29" s="105">
        <v>12396702.919999998</v>
      </c>
      <c r="AGT29" s="105">
        <v>11468386.939999999</v>
      </c>
      <c r="AGU29" s="105">
        <v>30138699.560000002</v>
      </c>
      <c r="AGV29" s="105">
        <v>13087819.870000001</v>
      </c>
      <c r="AGW29" s="105">
        <v>7655255.2999999998</v>
      </c>
      <c r="AGX29" s="105">
        <v>9269739.0500000007</v>
      </c>
      <c r="AGY29" s="105">
        <v>2748711.7399999998</v>
      </c>
      <c r="AGZ29" s="105">
        <v>9558992.9099999983</v>
      </c>
      <c r="AHA29" s="105">
        <v>16016882.560000002</v>
      </c>
      <c r="AHB29" s="105">
        <v>5423779.5300000003</v>
      </c>
      <c r="AHC29" s="105">
        <v>4851151.4800000004</v>
      </c>
      <c r="AHD29" s="105">
        <v>6782468.8499999996</v>
      </c>
      <c r="AHE29" s="105">
        <v>4762852.5999999996</v>
      </c>
      <c r="AHF29" s="105">
        <v>3832991.0599999996</v>
      </c>
      <c r="AHG29" s="105">
        <v>4136255.9</v>
      </c>
      <c r="AHH29" s="105">
        <v>49184716.150000006</v>
      </c>
      <c r="AHI29" s="105">
        <v>3918056.2</v>
      </c>
      <c r="AHJ29" s="105">
        <v>3050145.9100000006</v>
      </c>
      <c r="AHK29" s="105">
        <v>5822804.9899999993</v>
      </c>
      <c r="AHL29" s="105">
        <v>9437181.5499999989</v>
      </c>
      <c r="AHM29" s="105">
        <v>4679358.99</v>
      </c>
      <c r="AHN29" s="105">
        <v>7023020.6400000006</v>
      </c>
    </row>
    <row r="30" spans="1:898" ht="21" x14ac:dyDescent="0.4">
      <c r="A30" s="121" t="s">
        <v>681</v>
      </c>
      <c r="B30" s="6" t="s">
        <v>682</v>
      </c>
      <c r="C30" s="105">
        <v>36137003.920000002</v>
      </c>
      <c r="D30" s="105">
        <v>533366.65</v>
      </c>
      <c r="E30" s="105">
        <v>473867.35000000003</v>
      </c>
      <c r="F30" s="105">
        <v>81336.63</v>
      </c>
      <c r="G30" s="105">
        <v>2763320.5</v>
      </c>
      <c r="H30" s="105">
        <v>891900</v>
      </c>
      <c r="I30" s="105">
        <v>1370113.4100000001</v>
      </c>
      <c r="J30" s="105">
        <v>620351.71</v>
      </c>
      <c r="K30" s="105">
        <v>620415.04</v>
      </c>
      <c r="L30" s="105">
        <v>536552.55000000005</v>
      </c>
      <c r="M30" s="105">
        <v>713735.9</v>
      </c>
      <c r="N30" s="105">
        <v>63297.95</v>
      </c>
      <c r="O30" s="105">
        <v>1439691.75</v>
      </c>
      <c r="P30" s="105">
        <v>36103.800000000003</v>
      </c>
      <c r="Q30" s="105">
        <v>521422.55000000005</v>
      </c>
      <c r="R30" s="105">
        <v>361319.2</v>
      </c>
      <c r="S30" s="105">
        <v>59285.7</v>
      </c>
      <c r="T30" s="105">
        <v>122498.47</v>
      </c>
      <c r="U30" s="105">
        <v>35311582.32</v>
      </c>
      <c r="V30" s="105">
        <v>2515987.75</v>
      </c>
      <c r="W30" s="105">
        <v>2262774.23</v>
      </c>
      <c r="X30" s="105">
        <v>1276002.95</v>
      </c>
      <c r="Y30" s="105">
        <v>412387.4</v>
      </c>
      <c r="Z30" s="105">
        <v>794087.9</v>
      </c>
      <c r="AA30" s="105">
        <v>497729.7</v>
      </c>
      <c r="AB30" s="105">
        <v>4660704.75</v>
      </c>
      <c r="AC30" s="105">
        <v>1576366.35</v>
      </c>
      <c r="AD30" s="105">
        <v>248570.34999999998</v>
      </c>
      <c r="AE30" s="105">
        <v>1346959.3</v>
      </c>
      <c r="AF30" s="105">
        <v>933284.1</v>
      </c>
      <c r="AG30" s="105">
        <v>54546.15</v>
      </c>
      <c r="AH30" s="105">
        <v>1647857.93</v>
      </c>
      <c r="AI30" s="105">
        <v>314825.8</v>
      </c>
      <c r="AJ30" s="105">
        <v>127156.7</v>
      </c>
      <c r="AK30" s="105">
        <v>621590.65</v>
      </c>
      <c r="AL30" s="105">
        <v>376229.45</v>
      </c>
      <c r="AM30" s="105">
        <v>1510420.63</v>
      </c>
      <c r="AN30" s="105">
        <v>654162.77</v>
      </c>
      <c r="AO30" s="105">
        <v>628842.15</v>
      </c>
      <c r="AP30" s="105">
        <v>356275.65</v>
      </c>
      <c r="AQ30" s="105">
        <v>103019.9</v>
      </c>
      <c r="AR30" s="105">
        <v>174751.71999999997</v>
      </c>
      <c r="AS30" s="105">
        <v>31926798.879999999</v>
      </c>
      <c r="AT30" s="105">
        <v>27379.85</v>
      </c>
      <c r="AU30" s="105">
        <v>81403.48</v>
      </c>
      <c r="AV30" s="105">
        <v>0</v>
      </c>
      <c r="AW30" s="105">
        <v>20557.199999999997</v>
      </c>
      <c r="AX30" s="105">
        <v>158746.27000000002</v>
      </c>
      <c r="AY30" s="105">
        <v>750093.15</v>
      </c>
      <c r="AZ30" s="105">
        <v>286908.45999999996</v>
      </c>
      <c r="BA30" s="105">
        <v>125257.7</v>
      </c>
      <c r="BB30" s="105">
        <v>444174.75</v>
      </c>
      <c r="BC30" s="105">
        <v>0</v>
      </c>
      <c r="BD30" s="105">
        <v>0</v>
      </c>
      <c r="BE30" s="105">
        <v>34229.5</v>
      </c>
      <c r="BF30" s="105">
        <v>1664536.65</v>
      </c>
      <c r="BG30" s="105">
        <v>136748.6</v>
      </c>
      <c r="BH30" s="105">
        <v>277151.3</v>
      </c>
      <c r="BI30" s="105">
        <v>82071.100000000006</v>
      </c>
      <c r="BJ30" s="105">
        <v>14460.9</v>
      </c>
      <c r="BK30" s="105">
        <v>100097.25</v>
      </c>
      <c r="BL30" s="105">
        <v>338792.07999999996</v>
      </c>
      <c r="BM30" s="105">
        <v>0</v>
      </c>
      <c r="BN30" s="105">
        <v>102260.73</v>
      </c>
      <c r="BO30" s="105">
        <v>0</v>
      </c>
      <c r="BP30" s="105">
        <v>0</v>
      </c>
      <c r="BQ30" s="105">
        <v>394854.48</v>
      </c>
      <c r="BR30" s="105">
        <v>6018</v>
      </c>
      <c r="BS30" s="105">
        <v>196788.53</v>
      </c>
      <c r="BT30" s="105">
        <v>0</v>
      </c>
      <c r="BU30" s="105">
        <v>0</v>
      </c>
      <c r="BV30" s="105">
        <v>45365</v>
      </c>
      <c r="BW30" s="105">
        <v>0</v>
      </c>
      <c r="BX30" s="105">
        <v>1.5</v>
      </c>
      <c r="BY30" s="105">
        <v>7661575.6499999994</v>
      </c>
      <c r="BZ30" s="105">
        <v>1151131.5</v>
      </c>
      <c r="CA30" s="105">
        <v>2145794.27</v>
      </c>
      <c r="CB30" s="105">
        <v>1690398.2999999996</v>
      </c>
      <c r="CC30" s="105">
        <v>65139.75</v>
      </c>
      <c r="CD30" s="105">
        <v>954872.29999999993</v>
      </c>
      <c r="CE30" s="105">
        <v>3297556.5999999996</v>
      </c>
      <c r="CF30" s="105">
        <v>12917166.43</v>
      </c>
      <c r="CG30" s="105">
        <v>15479.3</v>
      </c>
      <c r="CH30" s="105">
        <v>1103788.27</v>
      </c>
      <c r="CI30" s="105">
        <v>62922.58</v>
      </c>
      <c r="CJ30" s="105">
        <v>133521.31</v>
      </c>
      <c r="CK30" s="105">
        <v>0</v>
      </c>
      <c r="CL30" s="105">
        <v>25052.45</v>
      </c>
      <c r="CM30" s="105">
        <v>958128</v>
      </c>
      <c r="CN30" s="105">
        <v>0</v>
      </c>
      <c r="CO30" s="105">
        <v>380810.35</v>
      </c>
      <c r="CP30" s="105">
        <v>40102.82</v>
      </c>
      <c r="CQ30" s="105">
        <v>251142.95</v>
      </c>
      <c r="CR30" s="105">
        <v>1754.18</v>
      </c>
      <c r="CS30" s="105">
        <v>1517534.36</v>
      </c>
      <c r="CT30" s="105">
        <v>567027.35</v>
      </c>
      <c r="CU30" s="105">
        <v>111576.9</v>
      </c>
      <c r="CV30" s="105">
        <v>2057547.75</v>
      </c>
      <c r="CW30" s="105">
        <v>46221.25</v>
      </c>
      <c r="CX30" s="105">
        <v>788621.8</v>
      </c>
      <c r="CY30" s="105">
        <v>100688.6</v>
      </c>
      <c r="CZ30" s="105">
        <v>124237.2</v>
      </c>
      <c r="DA30" s="105">
        <v>6014835.3899999987</v>
      </c>
      <c r="DB30" s="105">
        <v>7201433.040000001</v>
      </c>
      <c r="DC30" s="105">
        <v>0</v>
      </c>
      <c r="DD30" s="105">
        <v>0</v>
      </c>
      <c r="DE30" s="105">
        <v>548941.98</v>
      </c>
      <c r="DF30" s="105">
        <v>0</v>
      </c>
      <c r="DG30" s="105">
        <v>182211.13999999998</v>
      </c>
      <c r="DH30" s="105">
        <v>58248.55</v>
      </c>
      <c r="DI30" s="105">
        <v>155301.25</v>
      </c>
      <c r="DJ30" s="105">
        <v>32735735.140000001</v>
      </c>
      <c r="DK30" s="105">
        <v>237014.11</v>
      </c>
      <c r="DL30" s="105">
        <v>566676.54</v>
      </c>
      <c r="DM30" s="105">
        <v>164986.65</v>
      </c>
      <c r="DN30" s="105">
        <v>187206.35</v>
      </c>
      <c r="DO30" s="105">
        <v>3000181.9</v>
      </c>
      <c r="DP30" s="105">
        <v>2989528.4499999997</v>
      </c>
      <c r="DQ30" s="105">
        <v>2456827.4</v>
      </c>
      <c r="DR30" s="105">
        <v>861536.51</v>
      </c>
      <c r="DS30" s="105">
        <v>4937085.68</v>
      </c>
      <c r="DT30" s="105">
        <v>8470.1</v>
      </c>
      <c r="DU30" s="105">
        <v>0</v>
      </c>
      <c r="DV30" s="105">
        <v>1713642.35</v>
      </c>
      <c r="DW30" s="105">
        <v>0</v>
      </c>
      <c r="DX30" s="105">
        <v>0</v>
      </c>
      <c r="DY30" s="105">
        <v>220114.35</v>
      </c>
      <c r="DZ30" s="105">
        <v>138321.9</v>
      </c>
      <c r="EA30" s="105">
        <v>107972.90000000001</v>
      </c>
      <c r="EB30" s="105">
        <v>0</v>
      </c>
      <c r="EC30" s="105">
        <v>1192638.74</v>
      </c>
      <c r="ED30" s="105">
        <v>2785110.0599999996</v>
      </c>
      <c r="EE30" s="105">
        <v>3904476.39</v>
      </c>
      <c r="EF30" s="105">
        <v>264916.05</v>
      </c>
      <c r="EG30" s="105">
        <v>155063.14000000001</v>
      </c>
      <c r="EH30" s="105">
        <v>370.5</v>
      </c>
      <c r="EI30" s="105">
        <v>133825.5</v>
      </c>
      <c r="EJ30" s="105">
        <v>0</v>
      </c>
      <c r="EK30" s="105">
        <v>0</v>
      </c>
      <c r="EL30" s="105">
        <v>0</v>
      </c>
      <c r="EM30" s="105">
        <v>25176564.359999999</v>
      </c>
      <c r="EN30" s="105">
        <v>25789.65</v>
      </c>
      <c r="EO30" s="105">
        <v>237160.85</v>
      </c>
      <c r="EP30" s="105">
        <v>370187.4</v>
      </c>
      <c r="EQ30" s="105">
        <v>0</v>
      </c>
      <c r="ER30" s="105">
        <v>186569.78999999998</v>
      </c>
      <c r="ES30" s="105">
        <v>834051.25</v>
      </c>
      <c r="ET30" s="105">
        <v>391225.63</v>
      </c>
      <c r="EU30" s="105">
        <v>70258.67</v>
      </c>
      <c r="EV30" s="105">
        <v>0</v>
      </c>
      <c r="EW30" s="105">
        <v>220053.59999999998</v>
      </c>
      <c r="EX30" s="105">
        <v>205238.85</v>
      </c>
      <c r="EY30" s="105">
        <v>451237.9</v>
      </c>
      <c r="EZ30" s="105">
        <v>1955203.2599999998</v>
      </c>
      <c r="FA30" s="105">
        <v>435120</v>
      </c>
      <c r="FB30" s="105">
        <v>547748.94999999995</v>
      </c>
      <c r="FC30" s="105">
        <v>184417.25</v>
      </c>
      <c r="FD30" s="105">
        <v>253685.5</v>
      </c>
      <c r="FE30" s="105">
        <v>271222.5</v>
      </c>
      <c r="FF30" s="105">
        <v>246038.25</v>
      </c>
      <c r="FG30" s="105">
        <v>43865.4</v>
      </c>
      <c r="FH30" s="105">
        <v>31399024.279999997</v>
      </c>
      <c r="FI30" s="105">
        <v>0</v>
      </c>
      <c r="FJ30" s="105">
        <v>0</v>
      </c>
      <c r="FK30" s="105">
        <v>46654.27</v>
      </c>
      <c r="FL30" s="105">
        <v>0</v>
      </c>
      <c r="FM30" s="105">
        <v>186325</v>
      </c>
      <c r="FN30" s="105">
        <v>20188.189999999999</v>
      </c>
      <c r="FO30" s="105">
        <v>0</v>
      </c>
      <c r="FP30" s="105">
        <v>15293907.549999999</v>
      </c>
      <c r="FQ30" s="105">
        <v>0</v>
      </c>
      <c r="FR30" s="105">
        <v>6610</v>
      </c>
      <c r="FS30" s="105">
        <v>83486.350000000006</v>
      </c>
      <c r="FT30" s="105">
        <v>0</v>
      </c>
      <c r="FU30" s="105">
        <v>185083</v>
      </c>
      <c r="FV30" s="105">
        <v>0</v>
      </c>
      <c r="FW30" s="105">
        <v>0</v>
      </c>
      <c r="FX30" s="105">
        <v>0</v>
      </c>
      <c r="FY30" s="105">
        <v>0</v>
      </c>
      <c r="FZ30" s="105">
        <v>6184</v>
      </c>
      <c r="GA30" s="105">
        <v>230869.65</v>
      </c>
      <c r="GB30" s="105">
        <v>0</v>
      </c>
      <c r="GC30" s="105">
        <v>300</v>
      </c>
      <c r="GD30" s="105">
        <v>0</v>
      </c>
      <c r="GE30" s="105">
        <v>106919</v>
      </c>
      <c r="GF30" s="105">
        <v>68533.95</v>
      </c>
      <c r="GG30" s="105">
        <v>140694</v>
      </c>
      <c r="GH30" s="105">
        <v>9851.2000000000007</v>
      </c>
      <c r="GI30" s="105">
        <v>566612.59000000008</v>
      </c>
      <c r="GJ30" s="105">
        <v>85694.9</v>
      </c>
      <c r="GK30" s="105">
        <v>12453</v>
      </c>
      <c r="GL30" s="105">
        <v>36594</v>
      </c>
      <c r="GM30" s="105">
        <v>53728.97</v>
      </c>
      <c r="GN30" s="105">
        <v>436948.61</v>
      </c>
      <c r="GO30" s="105">
        <v>49765.35</v>
      </c>
      <c r="GP30" s="105">
        <v>4627209.7200000007</v>
      </c>
      <c r="GQ30" s="105">
        <v>824619.28</v>
      </c>
      <c r="GR30" s="105">
        <v>632140.78999999992</v>
      </c>
      <c r="GS30" s="105">
        <v>940358.45</v>
      </c>
      <c r="GT30" s="105">
        <v>496935.47</v>
      </c>
      <c r="GU30" s="105">
        <v>987209.02999999991</v>
      </c>
      <c r="GV30" s="105">
        <v>785563.32</v>
      </c>
      <c r="GW30" s="105">
        <v>307707.69</v>
      </c>
      <c r="GX30" s="105">
        <v>5448822.2000000002</v>
      </c>
      <c r="GY30" s="105">
        <v>0</v>
      </c>
      <c r="GZ30" s="105">
        <v>0</v>
      </c>
      <c r="HA30" s="105">
        <v>0</v>
      </c>
      <c r="HB30" s="105">
        <v>2548114.7400000002</v>
      </c>
      <c r="HC30" s="105">
        <v>2107</v>
      </c>
      <c r="HD30" s="105">
        <v>764979</v>
      </c>
      <c r="HE30" s="105">
        <v>108159.4</v>
      </c>
      <c r="HF30" s="105">
        <v>0</v>
      </c>
      <c r="HG30" s="105">
        <v>0</v>
      </c>
      <c r="HH30" s="105">
        <v>69176.66</v>
      </c>
      <c r="HI30" s="105">
        <v>51976.4</v>
      </c>
      <c r="HJ30" s="105">
        <v>50039.35</v>
      </c>
      <c r="HK30" s="105">
        <v>0</v>
      </c>
      <c r="HL30" s="105">
        <v>0</v>
      </c>
      <c r="HM30" s="105">
        <v>1648254.92</v>
      </c>
      <c r="HN30" s="105">
        <v>3419.9</v>
      </c>
      <c r="HO30" s="105">
        <v>301602.3</v>
      </c>
      <c r="HP30" s="105">
        <v>0</v>
      </c>
      <c r="HQ30" s="105">
        <v>3690237.46</v>
      </c>
      <c r="HR30" s="105">
        <v>585201.25</v>
      </c>
      <c r="HS30" s="105">
        <v>77968.399999999994</v>
      </c>
      <c r="HT30" s="105">
        <v>101832.4</v>
      </c>
      <c r="HU30" s="105">
        <v>314249.18400000001</v>
      </c>
      <c r="HV30" s="105">
        <v>2031</v>
      </c>
      <c r="HW30" s="105">
        <v>568047.75</v>
      </c>
      <c r="HX30" s="105">
        <v>365266.45</v>
      </c>
      <c r="HY30" s="105">
        <v>45994.25</v>
      </c>
      <c r="HZ30" s="105">
        <v>287826.34999999998</v>
      </c>
      <c r="IA30" s="105">
        <v>0</v>
      </c>
      <c r="IB30" s="105">
        <v>571033.80000000005</v>
      </c>
      <c r="IC30" s="105">
        <v>26904.95</v>
      </c>
      <c r="ID30" s="105">
        <v>0</v>
      </c>
      <c r="IE30" s="105">
        <v>19845.350000000002</v>
      </c>
      <c r="IF30" s="105">
        <v>42822.2</v>
      </c>
      <c r="IG30" s="105">
        <v>28944749.560000002</v>
      </c>
      <c r="IH30" s="105">
        <v>4465227.25</v>
      </c>
      <c r="II30" s="105">
        <v>7155</v>
      </c>
      <c r="IJ30" s="105">
        <v>81</v>
      </c>
      <c r="IK30" s="105">
        <v>2127</v>
      </c>
      <c r="IL30" s="105">
        <v>0</v>
      </c>
      <c r="IM30" s="105">
        <v>0</v>
      </c>
      <c r="IN30" s="105">
        <v>220962.71000000002</v>
      </c>
      <c r="IO30" s="105">
        <v>80</v>
      </c>
      <c r="IP30" s="105">
        <v>0</v>
      </c>
      <c r="IQ30" s="105">
        <v>288833.25</v>
      </c>
      <c r="IR30" s="105">
        <v>44333412.890000001</v>
      </c>
      <c r="IS30" s="105">
        <v>1650668.35</v>
      </c>
      <c r="IT30" s="105">
        <v>0</v>
      </c>
      <c r="IU30" s="105">
        <v>0</v>
      </c>
      <c r="IV30" s="105">
        <v>0</v>
      </c>
      <c r="IW30" s="105">
        <v>0</v>
      </c>
      <c r="IX30" s="105">
        <v>0</v>
      </c>
      <c r="IY30" s="105">
        <v>0</v>
      </c>
      <c r="IZ30" s="105">
        <v>1253</v>
      </c>
      <c r="JA30" s="105">
        <v>604448.9</v>
      </c>
      <c r="JB30" s="105">
        <v>0</v>
      </c>
      <c r="JC30" s="105">
        <v>0</v>
      </c>
      <c r="JD30" s="105">
        <v>36042072.839999996</v>
      </c>
      <c r="JE30" s="105">
        <v>2738434.25</v>
      </c>
      <c r="JF30" s="105">
        <v>463471</v>
      </c>
      <c r="JG30" s="105">
        <v>3080225.16</v>
      </c>
      <c r="JH30" s="105">
        <v>0</v>
      </c>
      <c r="JI30" s="105">
        <v>0</v>
      </c>
      <c r="JJ30" s="105">
        <v>65181.4</v>
      </c>
      <c r="JK30" s="105">
        <v>0</v>
      </c>
      <c r="JL30" s="105">
        <v>0</v>
      </c>
      <c r="JM30" s="105">
        <v>157372</v>
      </c>
      <c r="JN30" s="105">
        <v>52737.35</v>
      </c>
      <c r="JO30" s="105">
        <v>463300.7</v>
      </c>
      <c r="JP30" s="105">
        <v>37183.949999999997</v>
      </c>
      <c r="JQ30" s="105">
        <v>113543485.48</v>
      </c>
      <c r="JR30" s="105">
        <v>0</v>
      </c>
      <c r="JS30" s="105">
        <v>0</v>
      </c>
      <c r="JT30" s="105">
        <v>0</v>
      </c>
      <c r="JU30" s="105">
        <v>25710</v>
      </c>
      <c r="JV30" s="105">
        <v>0</v>
      </c>
      <c r="JW30" s="105">
        <v>140055.65</v>
      </c>
      <c r="JX30" s="105">
        <v>158607</v>
      </c>
      <c r="JY30" s="105">
        <v>7174</v>
      </c>
      <c r="JZ30" s="105">
        <v>0</v>
      </c>
      <c r="KA30" s="105">
        <v>74744</v>
      </c>
      <c r="KB30" s="105">
        <v>0</v>
      </c>
      <c r="KC30" s="105">
        <v>0</v>
      </c>
      <c r="KD30" s="105">
        <v>32606.23</v>
      </c>
      <c r="KE30" s="105">
        <v>0</v>
      </c>
      <c r="KF30" s="105">
        <v>10472671.57</v>
      </c>
      <c r="KG30" s="105">
        <v>0</v>
      </c>
      <c r="KH30" s="105">
        <v>112663</v>
      </c>
      <c r="KI30" s="105">
        <v>109890.26000000001</v>
      </c>
      <c r="KJ30" s="105">
        <v>116456.98</v>
      </c>
      <c r="KK30" s="105">
        <v>0</v>
      </c>
      <c r="KL30" s="105">
        <v>6896.05</v>
      </c>
      <c r="KM30" s="105">
        <v>62204.35</v>
      </c>
      <c r="KN30" s="105">
        <v>20728.599999999999</v>
      </c>
      <c r="KO30" s="105">
        <v>0</v>
      </c>
      <c r="KP30" s="105">
        <v>0</v>
      </c>
      <c r="KQ30" s="105">
        <v>327800</v>
      </c>
      <c r="KR30" s="105">
        <v>0</v>
      </c>
      <c r="KS30" s="105">
        <v>0</v>
      </c>
      <c r="KT30" s="105">
        <v>63275</v>
      </c>
      <c r="KU30" s="105">
        <v>2307008.1999999997</v>
      </c>
      <c r="KV30" s="105">
        <v>202996.92</v>
      </c>
      <c r="KW30" s="105">
        <v>5933754.0999999996</v>
      </c>
      <c r="KX30" s="105">
        <v>88924</v>
      </c>
      <c r="KY30" s="105">
        <v>18999.5</v>
      </c>
      <c r="KZ30" s="105">
        <v>115576.22</v>
      </c>
      <c r="LA30" s="105">
        <v>0</v>
      </c>
      <c r="LB30" s="105">
        <v>0</v>
      </c>
      <c r="LC30" s="105">
        <v>0</v>
      </c>
      <c r="LD30" s="105">
        <v>0</v>
      </c>
      <c r="LE30" s="105">
        <v>52523307.890000001</v>
      </c>
      <c r="LF30" s="105">
        <v>0</v>
      </c>
      <c r="LG30" s="105">
        <v>0</v>
      </c>
      <c r="LH30" s="105">
        <v>76707.75</v>
      </c>
      <c r="LI30" s="105">
        <v>0</v>
      </c>
      <c r="LJ30" s="105">
        <v>0</v>
      </c>
      <c r="LK30" s="105">
        <v>0</v>
      </c>
      <c r="LL30" s="105">
        <v>350</v>
      </c>
      <c r="LM30" s="105">
        <v>0</v>
      </c>
      <c r="LN30" s="105">
        <v>0</v>
      </c>
      <c r="LO30" s="105">
        <v>730</v>
      </c>
      <c r="LP30" s="105">
        <v>19807.7</v>
      </c>
      <c r="LQ30" s="105">
        <v>0</v>
      </c>
      <c r="LR30" s="105">
        <v>0</v>
      </c>
      <c r="LS30" s="105">
        <v>21873926.369999997</v>
      </c>
      <c r="LT30" s="105">
        <v>11518043.85</v>
      </c>
      <c r="LU30" s="105">
        <v>41062671.009999998</v>
      </c>
      <c r="LV30" s="105">
        <v>0</v>
      </c>
      <c r="LW30" s="105">
        <v>0</v>
      </c>
      <c r="LX30" s="105">
        <v>171624.25</v>
      </c>
      <c r="LY30" s="105">
        <v>5891</v>
      </c>
      <c r="LZ30" s="105">
        <v>78322</v>
      </c>
      <c r="MA30" s="105">
        <v>13058.65</v>
      </c>
      <c r="MB30" s="105">
        <v>0</v>
      </c>
      <c r="MC30" s="105">
        <v>0</v>
      </c>
      <c r="MD30" s="105">
        <v>0</v>
      </c>
      <c r="ME30" s="105">
        <v>4220437.47</v>
      </c>
      <c r="MF30" s="105">
        <v>69864.740000000005</v>
      </c>
      <c r="MG30" s="105">
        <v>11328.08</v>
      </c>
      <c r="MH30" s="105">
        <v>0</v>
      </c>
      <c r="MI30" s="105">
        <v>63819.1</v>
      </c>
      <c r="MJ30" s="105">
        <v>633767.95000000007</v>
      </c>
      <c r="MK30" s="105">
        <v>529281.66999999993</v>
      </c>
      <c r="ML30" s="105">
        <v>0</v>
      </c>
      <c r="MM30" s="105">
        <v>1506935.25</v>
      </c>
      <c r="MN30" s="105">
        <v>137570.07</v>
      </c>
      <c r="MO30" s="105">
        <v>134418.35</v>
      </c>
      <c r="MP30" s="105">
        <v>202527.9</v>
      </c>
      <c r="MQ30" s="105">
        <v>1196299.8500000001</v>
      </c>
      <c r="MR30" s="105">
        <v>0</v>
      </c>
      <c r="MS30" s="105">
        <v>579902.4</v>
      </c>
      <c r="MT30" s="105">
        <v>0</v>
      </c>
      <c r="MU30" s="105">
        <v>99503.6</v>
      </c>
      <c r="MV30" s="105">
        <v>13497644.629999999</v>
      </c>
      <c r="MW30" s="105">
        <v>2862057.9299999997</v>
      </c>
      <c r="MX30" s="105">
        <v>1656657.5</v>
      </c>
      <c r="MY30" s="105">
        <v>13484.8</v>
      </c>
      <c r="MZ30" s="105">
        <v>291004.7</v>
      </c>
      <c r="NA30" s="105">
        <v>152921.5</v>
      </c>
      <c r="NB30" s="105">
        <v>13133473.189999999</v>
      </c>
      <c r="NC30" s="105">
        <v>853353.14999999991</v>
      </c>
      <c r="ND30" s="105">
        <v>31585.87</v>
      </c>
      <c r="NE30" s="105">
        <v>4090193.28</v>
      </c>
      <c r="NF30" s="105">
        <v>108897.4</v>
      </c>
      <c r="NG30" s="105">
        <v>712937.25</v>
      </c>
      <c r="NH30" s="105">
        <v>0</v>
      </c>
      <c r="NI30" s="105">
        <v>5695561.0599999996</v>
      </c>
      <c r="NJ30" s="105">
        <v>0</v>
      </c>
      <c r="NK30" s="105">
        <v>0</v>
      </c>
      <c r="NL30" s="105">
        <v>0</v>
      </c>
      <c r="NM30" s="105">
        <v>750546.3</v>
      </c>
      <c r="NN30" s="105">
        <v>16519322.869999999</v>
      </c>
      <c r="NO30" s="105">
        <v>0</v>
      </c>
      <c r="NP30" s="105">
        <v>471844.5</v>
      </c>
      <c r="NQ30" s="105">
        <v>419512.75</v>
      </c>
      <c r="NR30" s="105">
        <v>217726.69999999998</v>
      </c>
      <c r="NS30" s="105">
        <v>0</v>
      </c>
      <c r="NT30" s="105">
        <v>510614.55</v>
      </c>
      <c r="NU30" s="105">
        <v>26895754.740000002</v>
      </c>
      <c r="NV30" s="105">
        <v>46261972.400000006</v>
      </c>
      <c r="NW30" s="105">
        <v>1468286.85</v>
      </c>
      <c r="NX30" s="105">
        <v>313871.19</v>
      </c>
      <c r="NY30" s="105">
        <v>1715.5</v>
      </c>
      <c r="NZ30" s="105">
        <v>838989.70000000007</v>
      </c>
      <c r="OA30" s="105">
        <v>146044.69</v>
      </c>
      <c r="OB30" s="105">
        <v>16339715.370000001</v>
      </c>
      <c r="OC30" s="105">
        <v>4227383.5</v>
      </c>
      <c r="OD30" s="105">
        <v>516457.7</v>
      </c>
      <c r="OE30" s="105">
        <v>16398242.489999998</v>
      </c>
      <c r="OF30" s="105">
        <v>0</v>
      </c>
      <c r="OG30" s="105">
        <v>2498988.5299999998</v>
      </c>
      <c r="OH30" s="105">
        <v>459451.83</v>
      </c>
      <c r="OI30" s="105">
        <v>0</v>
      </c>
      <c r="OJ30" s="105">
        <v>1043765.95</v>
      </c>
      <c r="OK30" s="105">
        <v>0</v>
      </c>
      <c r="OL30" s="105">
        <v>6818849.2000000002</v>
      </c>
      <c r="OM30" s="105">
        <v>7978404.2199999997</v>
      </c>
      <c r="ON30" s="105">
        <v>0</v>
      </c>
      <c r="OO30" s="105">
        <v>0</v>
      </c>
      <c r="OP30" s="105">
        <v>0</v>
      </c>
      <c r="OQ30" s="105">
        <v>11659221.490000002</v>
      </c>
      <c r="OR30" s="105">
        <v>286125.75</v>
      </c>
      <c r="OS30" s="105">
        <v>1651903.03</v>
      </c>
      <c r="OT30" s="105">
        <v>47581.7</v>
      </c>
      <c r="OU30" s="105">
        <v>600794.87</v>
      </c>
      <c r="OV30" s="105">
        <v>2925368.9000000004</v>
      </c>
      <c r="OW30" s="105">
        <v>495045.1</v>
      </c>
      <c r="OX30" s="105">
        <v>1816293.2</v>
      </c>
      <c r="OY30" s="105">
        <v>320017.19999999995</v>
      </c>
      <c r="OZ30" s="105">
        <v>6502663.2699999996</v>
      </c>
      <c r="PA30" s="105">
        <v>354037.5</v>
      </c>
      <c r="PB30" s="105">
        <v>2710739</v>
      </c>
      <c r="PC30" s="105">
        <v>0</v>
      </c>
      <c r="PD30" s="105">
        <v>0</v>
      </c>
      <c r="PE30" s="105">
        <v>1489254.9</v>
      </c>
      <c r="PF30" s="105">
        <v>214367.5</v>
      </c>
      <c r="PG30" s="105">
        <v>0</v>
      </c>
      <c r="PH30" s="105">
        <v>921576.72</v>
      </c>
      <c r="PI30" s="105">
        <v>0</v>
      </c>
      <c r="PJ30" s="105">
        <v>1431267.19</v>
      </c>
      <c r="PK30" s="105">
        <v>0</v>
      </c>
      <c r="PL30" s="105">
        <v>99466.05</v>
      </c>
      <c r="PM30" s="105">
        <v>597307</v>
      </c>
      <c r="PN30" s="105">
        <v>0</v>
      </c>
      <c r="PO30" s="105">
        <v>6412.17</v>
      </c>
      <c r="PP30" s="105">
        <v>0</v>
      </c>
      <c r="PQ30" s="105">
        <v>30080.7</v>
      </c>
      <c r="PR30" s="105">
        <v>13580508.290000001</v>
      </c>
      <c r="PS30" s="105">
        <v>284547.21000000002</v>
      </c>
      <c r="PT30" s="105">
        <v>191473.2</v>
      </c>
      <c r="PU30" s="105">
        <v>181307.4</v>
      </c>
      <c r="PV30" s="105">
        <v>28702909.769999996</v>
      </c>
      <c r="PW30" s="105">
        <v>0.14000000000000001</v>
      </c>
      <c r="PX30" s="105">
        <v>3417</v>
      </c>
      <c r="PY30" s="105">
        <v>3601811.95</v>
      </c>
      <c r="PZ30" s="105">
        <v>0</v>
      </c>
      <c r="QA30" s="105">
        <v>11981.92</v>
      </c>
      <c r="QB30" s="105">
        <v>675071.14</v>
      </c>
      <c r="QC30" s="105">
        <v>350</v>
      </c>
      <c r="QD30" s="105">
        <v>137732.15</v>
      </c>
      <c r="QE30" s="105">
        <v>173463.55</v>
      </c>
      <c r="QF30" s="105">
        <v>825036.64</v>
      </c>
      <c r="QG30" s="105">
        <v>1076986.17</v>
      </c>
      <c r="QH30" s="105">
        <v>46751.740000000005</v>
      </c>
      <c r="QI30" s="105">
        <v>0</v>
      </c>
      <c r="QJ30" s="105">
        <v>154830.76</v>
      </c>
      <c r="QK30" s="105">
        <v>0</v>
      </c>
      <c r="QL30" s="105">
        <v>322340.25</v>
      </c>
      <c r="QM30" s="105">
        <v>0</v>
      </c>
      <c r="QN30" s="105">
        <v>0</v>
      </c>
      <c r="QO30" s="105">
        <v>0</v>
      </c>
      <c r="QP30" s="105">
        <v>0</v>
      </c>
      <c r="QQ30" s="105">
        <v>0</v>
      </c>
      <c r="QR30" s="105">
        <v>7575242.4500000002</v>
      </c>
      <c r="QS30" s="105">
        <v>108804.95</v>
      </c>
      <c r="QT30" s="105">
        <v>944545.57</v>
      </c>
      <c r="QU30" s="105">
        <v>278920.87</v>
      </c>
      <c r="QV30" s="105">
        <v>81389.009999999995</v>
      </c>
      <c r="QW30" s="105">
        <v>909450.67</v>
      </c>
      <c r="QX30" s="105">
        <v>39304.18</v>
      </c>
      <c r="QY30" s="105">
        <v>391888.84</v>
      </c>
      <c r="QZ30" s="105">
        <v>621828.15</v>
      </c>
      <c r="RA30" s="105">
        <v>289806.15999999997</v>
      </c>
      <c r="RB30" s="105">
        <v>98174.110000000015</v>
      </c>
      <c r="RC30" s="105">
        <v>303770.2</v>
      </c>
      <c r="RD30" s="105">
        <v>0</v>
      </c>
      <c r="RE30" s="105">
        <v>21216435.510000002</v>
      </c>
      <c r="RF30" s="105">
        <v>0</v>
      </c>
      <c r="RG30" s="105">
        <v>0</v>
      </c>
      <c r="RH30" s="105">
        <v>0</v>
      </c>
      <c r="RI30" s="105">
        <v>0</v>
      </c>
      <c r="RJ30" s="105">
        <v>0</v>
      </c>
      <c r="RK30" s="105">
        <v>29854.5</v>
      </c>
      <c r="RL30" s="105">
        <v>0</v>
      </c>
      <c r="RM30" s="105">
        <v>0</v>
      </c>
      <c r="RN30" s="105">
        <v>206180</v>
      </c>
      <c r="RO30" s="105">
        <v>0</v>
      </c>
      <c r="RP30" s="105">
        <v>0</v>
      </c>
      <c r="RQ30" s="105">
        <v>0</v>
      </c>
      <c r="RR30" s="105">
        <v>1346732.6</v>
      </c>
      <c r="RS30" s="105">
        <v>0</v>
      </c>
      <c r="RT30" s="105">
        <v>0</v>
      </c>
      <c r="RU30" s="105">
        <v>33626.199999999997</v>
      </c>
      <c r="RV30" s="105">
        <v>0</v>
      </c>
      <c r="RW30" s="105">
        <v>0</v>
      </c>
      <c r="RX30" s="105">
        <v>0</v>
      </c>
      <c r="RY30" s="105">
        <v>19384453.530000001</v>
      </c>
      <c r="RZ30" s="105">
        <v>384102.62</v>
      </c>
      <c r="SA30" s="105">
        <v>335649.89999999997</v>
      </c>
      <c r="SB30" s="105">
        <v>865419.9</v>
      </c>
      <c r="SC30" s="105">
        <v>2215680.75</v>
      </c>
      <c r="SD30" s="105">
        <v>929157.99</v>
      </c>
      <c r="SE30" s="105">
        <v>853747.55999999994</v>
      </c>
      <c r="SF30" s="105">
        <v>1792374.5</v>
      </c>
      <c r="SG30" s="105">
        <v>198386.6</v>
      </c>
      <c r="SH30" s="105">
        <v>476328.95</v>
      </c>
      <c r="SI30" s="105">
        <v>2527409.44</v>
      </c>
      <c r="SJ30" s="105">
        <v>76172.62</v>
      </c>
      <c r="SK30" s="105">
        <v>9364242.3200000003</v>
      </c>
      <c r="SL30" s="105">
        <v>821522.95</v>
      </c>
      <c r="SM30" s="105">
        <v>1014073.3</v>
      </c>
      <c r="SN30" s="105">
        <v>9247484.0500000007</v>
      </c>
      <c r="SO30" s="105">
        <v>10485084.459999999</v>
      </c>
      <c r="SP30" s="105">
        <v>618989.69999999995</v>
      </c>
      <c r="SQ30" s="105">
        <v>687233.78</v>
      </c>
      <c r="SR30" s="105">
        <v>646285.77999999991</v>
      </c>
      <c r="SS30" s="105">
        <v>7947740.4399999995</v>
      </c>
      <c r="ST30" s="105">
        <v>301040.40000000002</v>
      </c>
      <c r="SU30" s="105">
        <v>2350097.42</v>
      </c>
      <c r="SV30" s="105">
        <v>2590719.1</v>
      </c>
      <c r="SW30" s="105">
        <v>102910.7</v>
      </c>
      <c r="SX30" s="105">
        <v>1002216.49</v>
      </c>
      <c r="SY30" s="105">
        <v>688538.14999999991</v>
      </c>
      <c r="SZ30" s="105">
        <v>3414132.0500000003</v>
      </c>
      <c r="TA30" s="105">
        <v>1061355.6599999999</v>
      </c>
      <c r="TB30" s="105">
        <v>431872.3</v>
      </c>
      <c r="TC30" s="105">
        <v>1096549.3500000001</v>
      </c>
      <c r="TD30" s="105">
        <v>1025336.59</v>
      </c>
      <c r="TE30" s="105">
        <v>628077.3600000001</v>
      </c>
      <c r="TF30" s="105">
        <v>943494.55</v>
      </c>
      <c r="TG30" s="105">
        <v>1241798.45</v>
      </c>
      <c r="TH30" s="105">
        <v>0</v>
      </c>
      <c r="TI30" s="105">
        <v>1470.8</v>
      </c>
      <c r="TJ30" s="105">
        <v>778302.7</v>
      </c>
      <c r="TK30" s="105">
        <v>2297188.75</v>
      </c>
      <c r="TL30" s="105">
        <v>0</v>
      </c>
      <c r="TM30" s="105">
        <v>0</v>
      </c>
      <c r="TN30" s="105">
        <v>2885627.25</v>
      </c>
      <c r="TO30" s="105">
        <v>234975.59999999998</v>
      </c>
      <c r="TP30" s="105">
        <v>108155.59</v>
      </c>
      <c r="TQ30" s="105">
        <v>359141.80000000005</v>
      </c>
      <c r="TR30" s="105">
        <v>260368.47</v>
      </c>
      <c r="TS30" s="105">
        <v>410717</v>
      </c>
      <c r="TT30" s="105">
        <v>372633.7</v>
      </c>
      <c r="TU30" s="105">
        <v>14335.5</v>
      </c>
      <c r="TV30" s="105">
        <v>5806.4</v>
      </c>
      <c r="TW30" s="105">
        <v>2727291.73</v>
      </c>
      <c r="TX30" s="105">
        <v>153265.79999999999</v>
      </c>
      <c r="TY30" s="105">
        <v>10607468.530000001</v>
      </c>
      <c r="TZ30" s="105">
        <v>4554077.37</v>
      </c>
      <c r="UA30" s="105">
        <v>249760.95</v>
      </c>
      <c r="UB30" s="105">
        <v>814579.68</v>
      </c>
      <c r="UC30" s="105">
        <v>5997308.2300000004</v>
      </c>
      <c r="UD30" s="105">
        <v>82384.73000000001</v>
      </c>
      <c r="UE30" s="105">
        <v>12618.4</v>
      </c>
      <c r="UF30" s="105">
        <v>1740301.01</v>
      </c>
      <c r="UG30" s="105">
        <v>1035126.75</v>
      </c>
      <c r="UH30" s="105">
        <v>26559063.469999999</v>
      </c>
      <c r="UI30" s="105">
        <v>987530.85</v>
      </c>
      <c r="UJ30" s="105">
        <v>358438.83</v>
      </c>
      <c r="UK30" s="105">
        <v>889214.10999999987</v>
      </c>
      <c r="UL30" s="105">
        <v>831599.1</v>
      </c>
      <c r="UM30" s="105">
        <v>1331135.1500000001</v>
      </c>
      <c r="UN30" s="105">
        <v>17966027.429999996</v>
      </c>
      <c r="UO30" s="105">
        <v>284595.75</v>
      </c>
      <c r="UP30" s="105">
        <v>993298.2</v>
      </c>
      <c r="UQ30" s="105">
        <v>3144005.26</v>
      </c>
      <c r="UR30" s="105">
        <v>487580.01999999996</v>
      </c>
      <c r="US30" s="105">
        <v>299132.45</v>
      </c>
      <c r="UT30" s="105">
        <v>931808.79999999993</v>
      </c>
      <c r="UU30" s="105">
        <v>27550.95</v>
      </c>
      <c r="UV30" s="105">
        <v>681645.88</v>
      </c>
      <c r="UW30" s="105">
        <v>958990.29999999993</v>
      </c>
      <c r="UX30" s="105">
        <v>483000.9</v>
      </c>
      <c r="UY30" s="105">
        <v>1085309.3</v>
      </c>
      <c r="UZ30" s="105">
        <v>1933519.49</v>
      </c>
      <c r="VA30" s="105">
        <v>538116.10000000009</v>
      </c>
      <c r="VB30" s="105">
        <v>8265.9500000000007</v>
      </c>
      <c r="VC30" s="105">
        <v>118529.23000000001</v>
      </c>
      <c r="VD30" s="105">
        <v>427764.1</v>
      </c>
      <c r="VE30" s="105">
        <v>30160.600000000002</v>
      </c>
      <c r="VF30" s="105">
        <v>1722572.8199999998</v>
      </c>
      <c r="VG30" s="105">
        <v>292254.03000000003</v>
      </c>
      <c r="VH30" s="105">
        <v>204819.85</v>
      </c>
      <c r="VI30" s="105">
        <v>0</v>
      </c>
      <c r="VJ30" s="105">
        <v>4791758.79</v>
      </c>
      <c r="VK30" s="105">
        <v>173631.15000000002</v>
      </c>
      <c r="VL30" s="105">
        <v>112481.9</v>
      </c>
      <c r="VM30" s="105">
        <v>15116</v>
      </c>
      <c r="VN30" s="105">
        <v>945912.8</v>
      </c>
      <c r="VO30" s="105">
        <v>3180720.38</v>
      </c>
      <c r="VP30" s="105">
        <v>263251.39999999997</v>
      </c>
      <c r="VQ30" s="105">
        <v>1201828.1400000001</v>
      </c>
      <c r="VR30" s="105">
        <v>1231835</v>
      </c>
      <c r="VS30" s="105">
        <v>1295924.95</v>
      </c>
      <c r="VT30" s="105">
        <v>276843.3</v>
      </c>
      <c r="VU30" s="105">
        <v>534256.25</v>
      </c>
      <c r="VV30" s="105">
        <v>205451.97999999998</v>
      </c>
      <c r="VW30" s="105">
        <v>12747.8</v>
      </c>
      <c r="VX30" s="105">
        <v>2558.96</v>
      </c>
      <c r="VY30" s="105">
        <v>47021853.810000002</v>
      </c>
      <c r="VZ30" s="105">
        <v>828757.26</v>
      </c>
      <c r="WA30" s="105">
        <v>108283.85</v>
      </c>
      <c r="WB30" s="105">
        <v>107195.01000000001</v>
      </c>
      <c r="WC30" s="105">
        <v>399952.1</v>
      </c>
      <c r="WD30" s="105">
        <v>729680.51</v>
      </c>
      <c r="WE30" s="105">
        <v>925576.45</v>
      </c>
      <c r="WF30" s="105">
        <v>1435302.35</v>
      </c>
      <c r="WG30" s="105">
        <v>448130.44999999995</v>
      </c>
      <c r="WH30" s="105">
        <v>2104232.33</v>
      </c>
      <c r="WI30" s="105">
        <v>151782.45000000001</v>
      </c>
      <c r="WJ30" s="105">
        <v>2014958.67</v>
      </c>
      <c r="WK30" s="105">
        <v>211661.59999999998</v>
      </c>
      <c r="WL30" s="105">
        <v>2181351.0499999998</v>
      </c>
      <c r="WM30" s="105">
        <v>2959574.66</v>
      </c>
      <c r="WN30" s="105">
        <v>335865</v>
      </c>
      <c r="WO30" s="105">
        <v>1792320.4200000002</v>
      </c>
      <c r="WP30" s="105">
        <v>2044479.65</v>
      </c>
      <c r="WQ30" s="105">
        <v>320610.07</v>
      </c>
      <c r="WR30" s="105">
        <v>919281.9</v>
      </c>
      <c r="WS30" s="105">
        <v>1421728.95</v>
      </c>
      <c r="WT30" s="105">
        <v>124424.12</v>
      </c>
      <c r="WU30" s="105">
        <v>0</v>
      </c>
      <c r="WV30" s="105">
        <v>436080.38999999996</v>
      </c>
      <c r="WW30" s="105">
        <v>462552.63</v>
      </c>
      <c r="WX30" s="105">
        <v>14657.46</v>
      </c>
      <c r="WY30" s="105">
        <v>325000</v>
      </c>
      <c r="WZ30" s="105">
        <v>116626.8</v>
      </c>
      <c r="XA30" s="105">
        <v>1293403.1499999999</v>
      </c>
      <c r="XB30" s="105">
        <v>4866.8500000000004</v>
      </c>
      <c r="XC30" s="105">
        <v>165686.70000000001</v>
      </c>
      <c r="XD30" s="105">
        <v>0</v>
      </c>
      <c r="XE30" s="105">
        <v>0</v>
      </c>
      <c r="XF30" s="105">
        <v>5407710.0299999993</v>
      </c>
      <c r="XG30" s="105">
        <v>47496.53</v>
      </c>
      <c r="XH30" s="105">
        <v>199409.45</v>
      </c>
      <c r="XI30" s="105">
        <v>3086161.3499999996</v>
      </c>
      <c r="XJ30" s="105">
        <v>245311.8</v>
      </c>
      <c r="XK30" s="105">
        <v>667124</v>
      </c>
      <c r="XL30" s="105">
        <v>1410511.37</v>
      </c>
      <c r="XM30" s="105">
        <v>215097.41</v>
      </c>
      <c r="XN30" s="105">
        <v>371184</v>
      </c>
      <c r="XO30" s="105">
        <v>482285.15</v>
      </c>
      <c r="XP30" s="105">
        <v>1635</v>
      </c>
      <c r="XQ30" s="105">
        <v>304281.10000000003</v>
      </c>
      <c r="XR30" s="105">
        <v>151897.4</v>
      </c>
      <c r="XS30" s="105">
        <v>1025204.95</v>
      </c>
      <c r="XT30" s="105">
        <v>154091.69999999998</v>
      </c>
      <c r="XU30" s="105">
        <v>127175.25</v>
      </c>
      <c r="XV30" s="105">
        <v>201910.25</v>
      </c>
      <c r="XW30" s="105">
        <v>170369.8</v>
      </c>
      <c r="XX30" s="105">
        <v>114734.35</v>
      </c>
      <c r="XY30" s="105">
        <v>228401.85</v>
      </c>
      <c r="XZ30" s="105">
        <v>179054.9</v>
      </c>
      <c r="YA30" s="105">
        <v>80850</v>
      </c>
      <c r="YB30" s="105">
        <v>567106.82999999996</v>
      </c>
      <c r="YC30" s="105">
        <v>7156233.5399999991</v>
      </c>
      <c r="YD30" s="105">
        <v>203615.4</v>
      </c>
      <c r="YE30" s="105">
        <v>915987.6</v>
      </c>
      <c r="YF30" s="105">
        <v>622199.5</v>
      </c>
      <c r="YG30" s="105">
        <v>3395589.6100000003</v>
      </c>
      <c r="YH30" s="105">
        <v>569696.94999999995</v>
      </c>
      <c r="YI30" s="105">
        <v>501237.1</v>
      </c>
      <c r="YJ30" s="105">
        <v>296472.13</v>
      </c>
      <c r="YK30" s="105">
        <v>960346.25</v>
      </c>
      <c r="YL30" s="105">
        <v>701480.65999999992</v>
      </c>
      <c r="YM30" s="105">
        <v>219881.3</v>
      </c>
      <c r="YN30" s="105">
        <v>254746</v>
      </c>
      <c r="YO30" s="105">
        <v>231384.14</v>
      </c>
      <c r="YP30" s="105">
        <v>346472.6</v>
      </c>
      <c r="YQ30" s="105">
        <v>317459.61</v>
      </c>
      <c r="YR30" s="105">
        <v>118356.44</v>
      </c>
      <c r="YS30" s="105">
        <v>136632.79</v>
      </c>
      <c r="YT30" s="105">
        <v>9173626.7799999993</v>
      </c>
      <c r="YU30" s="105">
        <v>89586.55</v>
      </c>
      <c r="YV30" s="105">
        <v>453185.1</v>
      </c>
      <c r="YW30" s="105">
        <v>0</v>
      </c>
      <c r="YX30" s="105">
        <v>146</v>
      </c>
      <c r="YY30" s="105">
        <v>220619.44999999998</v>
      </c>
      <c r="YZ30" s="105">
        <v>203834.05000000002</v>
      </c>
      <c r="ZA30" s="105">
        <v>824154.04</v>
      </c>
      <c r="ZB30" s="105">
        <v>53140.3</v>
      </c>
      <c r="ZC30" s="105">
        <v>182098.77</v>
      </c>
      <c r="ZD30" s="105">
        <v>233222</v>
      </c>
      <c r="ZE30" s="105">
        <v>235893</v>
      </c>
      <c r="ZF30" s="105">
        <v>446903.64</v>
      </c>
      <c r="ZG30" s="105">
        <v>164272.04</v>
      </c>
      <c r="ZH30" s="105">
        <v>134703</v>
      </c>
      <c r="ZI30" s="105">
        <v>1374017.48</v>
      </c>
      <c r="ZJ30" s="105">
        <v>3089880.48</v>
      </c>
      <c r="ZK30" s="105">
        <v>939150.74</v>
      </c>
      <c r="ZL30" s="105">
        <v>1448215.67</v>
      </c>
      <c r="ZM30" s="105">
        <v>756441.08000000007</v>
      </c>
      <c r="ZN30" s="105">
        <v>2479300.7199999997</v>
      </c>
      <c r="ZO30" s="105">
        <v>2417682.0299999998</v>
      </c>
      <c r="ZP30" s="105">
        <v>1223266.23</v>
      </c>
      <c r="ZQ30" s="105">
        <v>25249</v>
      </c>
      <c r="ZR30" s="105">
        <v>2297279.48</v>
      </c>
      <c r="ZS30" s="105">
        <v>3640840.1900000004</v>
      </c>
      <c r="ZT30" s="105">
        <v>145049.06</v>
      </c>
      <c r="ZU30" s="105">
        <v>480708.44000000006</v>
      </c>
      <c r="ZV30" s="105">
        <v>439784.16</v>
      </c>
      <c r="ZW30" s="105">
        <v>255218.6</v>
      </c>
      <c r="ZX30" s="105">
        <v>97837</v>
      </c>
      <c r="ZY30" s="105">
        <v>751858.9</v>
      </c>
      <c r="ZZ30" s="105">
        <v>198583.41</v>
      </c>
      <c r="AAA30" s="105">
        <v>341697.8</v>
      </c>
      <c r="AAB30" s="105">
        <v>995489.92999999993</v>
      </c>
      <c r="AAC30" s="105">
        <v>1336997.81</v>
      </c>
      <c r="AAD30" s="105">
        <v>688544.8600000001</v>
      </c>
      <c r="AAE30" s="105">
        <v>119752.25</v>
      </c>
      <c r="AAF30" s="105">
        <v>3991172.9</v>
      </c>
      <c r="AAG30" s="105">
        <v>80910.850000000006</v>
      </c>
      <c r="AAH30" s="105">
        <v>0</v>
      </c>
      <c r="AAI30" s="105">
        <v>462665.76</v>
      </c>
      <c r="AAJ30" s="105">
        <v>542489.56999999995</v>
      </c>
      <c r="AAK30" s="105">
        <v>278573.88</v>
      </c>
      <c r="AAL30" s="105">
        <v>55889.9</v>
      </c>
      <c r="AAM30" s="105">
        <v>64954060.190000013</v>
      </c>
      <c r="AAN30" s="105">
        <v>22696.280000000002</v>
      </c>
      <c r="AAO30" s="105">
        <v>154573.11000000002</v>
      </c>
      <c r="AAP30" s="105">
        <v>58482.69</v>
      </c>
      <c r="AAQ30" s="105">
        <v>108677.09</v>
      </c>
      <c r="AAR30" s="105">
        <v>102521.87999999999</v>
      </c>
      <c r="AAS30" s="105">
        <v>149526.04999999999</v>
      </c>
      <c r="AAT30" s="105">
        <v>3311397.4899999998</v>
      </c>
      <c r="AAU30" s="105">
        <v>1109200.8900000001</v>
      </c>
      <c r="AAV30" s="105">
        <v>20716.02</v>
      </c>
      <c r="AAW30" s="105">
        <v>19547.37</v>
      </c>
      <c r="AAX30" s="105">
        <v>1608441.06</v>
      </c>
      <c r="AAY30" s="105">
        <v>952759.27</v>
      </c>
      <c r="AAZ30" s="105">
        <v>86519.95</v>
      </c>
      <c r="ABA30" s="105">
        <v>1906.69</v>
      </c>
      <c r="ABB30" s="105">
        <v>54598.26</v>
      </c>
      <c r="ABC30" s="105">
        <v>2313</v>
      </c>
      <c r="ABD30" s="105">
        <v>79629.06</v>
      </c>
      <c r="ABE30" s="105">
        <v>14136</v>
      </c>
      <c r="ABF30" s="105">
        <v>555983.78</v>
      </c>
      <c r="ABG30" s="105">
        <v>633455.21</v>
      </c>
      <c r="ABH30" s="105">
        <v>473456.35</v>
      </c>
      <c r="ABI30" s="105">
        <v>45206.7</v>
      </c>
      <c r="ABJ30" s="105">
        <v>0</v>
      </c>
      <c r="ABK30" s="105">
        <v>100412.45</v>
      </c>
      <c r="ABL30" s="105">
        <v>6239.14</v>
      </c>
      <c r="ABM30" s="105">
        <v>5495957.2700000005</v>
      </c>
      <c r="ABN30" s="105">
        <v>176133</v>
      </c>
      <c r="ABO30" s="105">
        <v>0</v>
      </c>
      <c r="ABP30" s="105">
        <v>34304.949999999997</v>
      </c>
      <c r="ABQ30" s="105">
        <v>118574.2</v>
      </c>
      <c r="ABR30" s="105">
        <v>89162.2</v>
      </c>
      <c r="ABS30" s="105">
        <v>0</v>
      </c>
      <c r="ABT30" s="105">
        <v>0</v>
      </c>
      <c r="ABU30" s="105">
        <v>0</v>
      </c>
      <c r="ABV30" s="105">
        <v>5586371.3700000001</v>
      </c>
      <c r="ABW30" s="105">
        <v>88075.04</v>
      </c>
      <c r="ABX30" s="105">
        <v>1317154</v>
      </c>
      <c r="ABY30" s="105">
        <v>23631</v>
      </c>
      <c r="ABZ30" s="105">
        <v>408812.55</v>
      </c>
      <c r="ACA30" s="105">
        <v>1768785.2</v>
      </c>
      <c r="ACB30" s="105">
        <v>51300.270000000004</v>
      </c>
      <c r="ACC30" s="105">
        <v>72663.599999999991</v>
      </c>
      <c r="ACD30" s="105">
        <v>38114.630000000005</v>
      </c>
      <c r="ACE30" s="105">
        <v>564418.35</v>
      </c>
      <c r="ACF30" s="105">
        <v>633195.15</v>
      </c>
      <c r="ACG30" s="105">
        <v>4411973.8500000006</v>
      </c>
      <c r="ACH30" s="105">
        <v>0</v>
      </c>
      <c r="ACI30" s="105">
        <v>204881.31</v>
      </c>
      <c r="ACJ30" s="105">
        <v>175896.95</v>
      </c>
      <c r="ACK30" s="105">
        <v>0</v>
      </c>
      <c r="ACL30" s="105">
        <v>0</v>
      </c>
      <c r="ACM30" s="105">
        <v>0</v>
      </c>
      <c r="ACN30" s="105">
        <v>3533686</v>
      </c>
      <c r="ACO30" s="105">
        <v>0</v>
      </c>
      <c r="ACP30" s="105">
        <v>0</v>
      </c>
      <c r="ACQ30" s="105">
        <v>0</v>
      </c>
      <c r="ACR30" s="105">
        <v>3276367.6</v>
      </c>
      <c r="ACS30" s="105">
        <v>0</v>
      </c>
      <c r="ACT30" s="105">
        <v>0</v>
      </c>
      <c r="ACU30" s="105">
        <v>20</v>
      </c>
      <c r="ACV30" s="105">
        <v>180466.75</v>
      </c>
      <c r="ACW30" s="105">
        <v>0</v>
      </c>
      <c r="ACX30" s="105">
        <v>0</v>
      </c>
      <c r="ACY30" s="105">
        <v>151155</v>
      </c>
      <c r="ACZ30" s="105">
        <v>0</v>
      </c>
      <c r="ADA30" s="105">
        <v>0</v>
      </c>
      <c r="ADB30" s="105">
        <v>144751.26</v>
      </c>
      <c r="ADC30" s="105">
        <v>183426</v>
      </c>
      <c r="ADD30" s="105">
        <v>37238051.25</v>
      </c>
      <c r="ADE30" s="105">
        <v>27892572.850000001</v>
      </c>
      <c r="ADF30" s="105">
        <v>0</v>
      </c>
      <c r="ADG30" s="105">
        <v>0</v>
      </c>
      <c r="ADH30" s="105">
        <v>0</v>
      </c>
      <c r="ADI30" s="105">
        <v>3548459.5</v>
      </c>
      <c r="ADJ30" s="105">
        <v>30749.88</v>
      </c>
      <c r="ADK30" s="105">
        <v>0</v>
      </c>
      <c r="ADL30" s="105">
        <v>0</v>
      </c>
      <c r="ADM30" s="105">
        <v>10635461.359999999</v>
      </c>
      <c r="ADN30" s="105">
        <v>0</v>
      </c>
      <c r="ADO30" s="105">
        <v>0</v>
      </c>
      <c r="ADP30" s="105">
        <v>7232601</v>
      </c>
      <c r="ADQ30" s="105">
        <v>61714.05</v>
      </c>
      <c r="ADR30" s="105">
        <v>181034.95</v>
      </c>
      <c r="ADS30" s="105">
        <v>349477.3</v>
      </c>
      <c r="ADT30" s="105">
        <v>49842.03</v>
      </c>
      <c r="ADU30" s="105">
        <v>7894097</v>
      </c>
      <c r="ADV30" s="105">
        <v>8354292.7499999991</v>
      </c>
      <c r="ADW30" s="105">
        <v>2977727.57</v>
      </c>
      <c r="ADX30" s="105">
        <v>303260.89999999997</v>
      </c>
      <c r="ADY30" s="105">
        <v>1003864.55</v>
      </c>
      <c r="ADZ30" s="105">
        <v>1039327.37</v>
      </c>
      <c r="AEA30" s="105">
        <v>178491.40999999997</v>
      </c>
      <c r="AEB30" s="105">
        <v>259563.94999999998</v>
      </c>
      <c r="AEC30" s="105">
        <v>1950979.57</v>
      </c>
      <c r="AED30" s="105">
        <v>469454.19999999995</v>
      </c>
      <c r="AEE30" s="105">
        <v>815827.74999999988</v>
      </c>
      <c r="AEF30" s="105">
        <v>96257.15</v>
      </c>
      <c r="AEG30" s="105">
        <v>0</v>
      </c>
      <c r="AEH30" s="105">
        <v>347194.3</v>
      </c>
      <c r="AEI30" s="105">
        <v>457860.85</v>
      </c>
      <c r="AEJ30" s="105">
        <v>794999.38</v>
      </c>
      <c r="AEK30" s="105">
        <v>227377.35</v>
      </c>
      <c r="AEL30" s="105">
        <v>1709439.6700000002</v>
      </c>
      <c r="AEM30" s="105">
        <v>3945694</v>
      </c>
      <c r="AEN30" s="105">
        <v>1395872.0300000003</v>
      </c>
      <c r="AEO30" s="105">
        <v>11198843.449999999</v>
      </c>
      <c r="AEP30" s="105">
        <v>0</v>
      </c>
      <c r="AEQ30" s="105">
        <v>1011855.1100000001</v>
      </c>
      <c r="AER30" s="105">
        <v>23409.9</v>
      </c>
      <c r="AES30" s="105">
        <v>176259.20000000001</v>
      </c>
      <c r="AET30" s="105">
        <v>566202.5</v>
      </c>
      <c r="AEU30" s="105">
        <v>40622</v>
      </c>
      <c r="AEV30" s="105">
        <v>77635.899999999994</v>
      </c>
      <c r="AEW30" s="105">
        <v>178054.7</v>
      </c>
      <c r="AEX30" s="105">
        <v>0</v>
      </c>
      <c r="AEY30" s="105">
        <v>39311.01</v>
      </c>
      <c r="AEZ30" s="105">
        <v>41034.000999999997</v>
      </c>
      <c r="AFA30" s="105">
        <v>0</v>
      </c>
      <c r="AFB30" s="105">
        <v>0</v>
      </c>
      <c r="AFC30" s="105">
        <v>0</v>
      </c>
      <c r="AFD30" s="105">
        <v>41675</v>
      </c>
      <c r="AFE30" s="105">
        <v>0</v>
      </c>
      <c r="AFF30" s="105">
        <v>0</v>
      </c>
      <c r="AFG30" s="105">
        <v>0</v>
      </c>
      <c r="AFH30" s="105">
        <v>44840.97</v>
      </c>
      <c r="AFI30" s="105">
        <v>0</v>
      </c>
      <c r="AFJ30" s="105">
        <v>0</v>
      </c>
      <c r="AFK30" s="105">
        <v>0</v>
      </c>
      <c r="AFL30" s="105">
        <v>264798.15000000008</v>
      </c>
      <c r="AFM30" s="105">
        <v>0</v>
      </c>
      <c r="AFN30" s="105">
        <v>0</v>
      </c>
      <c r="AFO30" s="105">
        <v>23478</v>
      </c>
      <c r="AFP30" s="105">
        <v>17843</v>
      </c>
      <c r="AFQ30" s="105">
        <v>256</v>
      </c>
      <c r="AFR30" s="105">
        <v>0</v>
      </c>
      <c r="AFS30" s="105">
        <v>21823.5</v>
      </c>
      <c r="AFT30" s="105">
        <v>0</v>
      </c>
      <c r="AFU30" s="105">
        <v>0</v>
      </c>
      <c r="AFV30" s="105">
        <v>0</v>
      </c>
      <c r="AFW30" s="105">
        <v>0</v>
      </c>
      <c r="AFX30" s="105">
        <v>276860.40000000002</v>
      </c>
      <c r="AFY30" s="105">
        <v>225997.03</v>
      </c>
      <c r="AFZ30" s="105">
        <v>10079.5</v>
      </c>
      <c r="AGA30" s="105">
        <v>207082.19999999998</v>
      </c>
      <c r="AGB30" s="105">
        <v>888677.55999999994</v>
      </c>
      <c r="AGC30" s="105">
        <v>85367.95</v>
      </c>
      <c r="AGD30" s="105">
        <v>115962.75</v>
      </c>
      <c r="AGE30" s="105">
        <v>96824.950000000012</v>
      </c>
      <c r="AGF30" s="105">
        <v>95058.9</v>
      </c>
      <c r="AGG30" s="105">
        <v>312304.23</v>
      </c>
      <c r="AGH30" s="105">
        <v>86203.95</v>
      </c>
      <c r="AGI30" s="105">
        <v>943134.23</v>
      </c>
      <c r="AGJ30" s="105">
        <v>3377</v>
      </c>
      <c r="AGK30" s="105">
        <v>0</v>
      </c>
      <c r="AGL30" s="105">
        <v>0</v>
      </c>
      <c r="AGM30" s="105">
        <v>0</v>
      </c>
      <c r="AGN30" s="105">
        <v>0</v>
      </c>
      <c r="AGO30" s="105">
        <v>0</v>
      </c>
      <c r="AGP30" s="105">
        <v>0</v>
      </c>
      <c r="AGQ30" s="105">
        <v>14975441.449999997</v>
      </c>
      <c r="AGR30" s="105">
        <v>17977165.359999999</v>
      </c>
      <c r="AGS30" s="105">
        <v>450299.63</v>
      </c>
      <c r="AGT30" s="105">
        <v>808965</v>
      </c>
      <c r="AGU30" s="105">
        <v>5110547.3</v>
      </c>
      <c r="AGV30" s="105">
        <v>636737.5</v>
      </c>
      <c r="AGW30" s="105">
        <v>63027</v>
      </c>
      <c r="AGX30" s="105">
        <v>430799.65</v>
      </c>
      <c r="AGY30" s="105">
        <v>54134.100000000006</v>
      </c>
      <c r="AGZ30" s="105">
        <v>387816.12</v>
      </c>
      <c r="AHA30" s="105">
        <v>221100.35000000003</v>
      </c>
      <c r="AHB30" s="105">
        <v>324656.2</v>
      </c>
      <c r="AHC30" s="105">
        <v>181214.4</v>
      </c>
      <c r="AHD30" s="105">
        <v>293528.78999999998</v>
      </c>
      <c r="AHE30" s="105">
        <v>116454.5</v>
      </c>
      <c r="AHF30" s="105">
        <v>1050244.25</v>
      </c>
      <c r="AHG30" s="105">
        <v>321817.19999999995</v>
      </c>
      <c r="AHH30" s="105">
        <v>2287172.4500000002</v>
      </c>
      <c r="AHI30" s="105">
        <v>86364.5</v>
      </c>
      <c r="AHJ30" s="105">
        <v>200109.65999999997</v>
      </c>
      <c r="AHK30" s="105">
        <v>109664</v>
      </c>
      <c r="AHL30" s="105">
        <v>561307.85</v>
      </c>
      <c r="AHM30" s="105">
        <v>250873.11000000002</v>
      </c>
      <c r="AHN30" s="105">
        <v>114081.7</v>
      </c>
    </row>
    <row r="31" spans="1:898" ht="21" x14ac:dyDescent="0.4">
      <c r="A31" s="121" t="s">
        <v>41</v>
      </c>
      <c r="B31" s="6" t="s">
        <v>42</v>
      </c>
      <c r="C31" s="105">
        <v>295673163.97999996</v>
      </c>
      <c r="D31" s="105">
        <v>39205491.370000005</v>
      </c>
      <c r="E31" s="105">
        <v>63193257.379999995</v>
      </c>
      <c r="F31" s="105">
        <v>9908781.5299999993</v>
      </c>
      <c r="G31" s="105">
        <v>39328741.839999996</v>
      </c>
      <c r="H31" s="105">
        <v>19314158.739999998</v>
      </c>
      <c r="I31" s="105">
        <v>38132120.789999992</v>
      </c>
      <c r="J31" s="105">
        <v>36110026.900000006</v>
      </c>
      <c r="K31" s="105">
        <v>20185946.439999998</v>
      </c>
      <c r="L31" s="105">
        <v>24611354.290000003</v>
      </c>
      <c r="M31" s="105">
        <v>12755262</v>
      </c>
      <c r="N31" s="105">
        <v>21743305.960000001</v>
      </c>
      <c r="O31" s="105">
        <v>20470982.379999999</v>
      </c>
      <c r="P31" s="105">
        <v>12280993</v>
      </c>
      <c r="Q31" s="105">
        <v>10976284.41</v>
      </c>
      <c r="R31" s="105">
        <v>25568457.960000001</v>
      </c>
      <c r="S31" s="105">
        <v>28908057.210000001</v>
      </c>
      <c r="T31" s="105">
        <v>14602950</v>
      </c>
      <c r="U31" s="105">
        <v>18018048.670000002</v>
      </c>
      <c r="V31" s="105">
        <v>25299366.289999999</v>
      </c>
      <c r="W31" s="105">
        <v>11752484.75</v>
      </c>
      <c r="X31" s="105">
        <v>38450469.899999999</v>
      </c>
      <c r="Y31" s="105">
        <v>9547202.5199999996</v>
      </c>
      <c r="Z31" s="105">
        <v>40746569.200000003</v>
      </c>
      <c r="AA31" s="105">
        <v>2589619.25</v>
      </c>
      <c r="AB31" s="105">
        <v>22347717</v>
      </c>
      <c r="AC31" s="105">
        <v>45264251.200000003</v>
      </c>
      <c r="AD31" s="105">
        <v>10705200.449999999</v>
      </c>
      <c r="AE31" s="105">
        <v>17875297.329999998</v>
      </c>
      <c r="AF31" s="105">
        <v>24177155.489999998</v>
      </c>
      <c r="AG31" s="105">
        <v>33853652.400000006</v>
      </c>
      <c r="AH31" s="105">
        <v>20133890.629999999</v>
      </c>
      <c r="AI31" s="105">
        <v>15903083.68</v>
      </c>
      <c r="AJ31" s="105">
        <v>6616763.9000000004</v>
      </c>
      <c r="AK31" s="105">
        <v>25386804.550000001</v>
      </c>
      <c r="AL31" s="105">
        <v>18912327.850000001</v>
      </c>
      <c r="AM31" s="105">
        <v>8105329.0300000003</v>
      </c>
      <c r="AN31" s="105">
        <v>10824247.870000001</v>
      </c>
      <c r="AO31" s="105">
        <v>9870196.870000001</v>
      </c>
      <c r="AP31" s="105">
        <v>9000079.2599999998</v>
      </c>
      <c r="AQ31" s="105">
        <v>5701117.9399999995</v>
      </c>
      <c r="AR31" s="105">
        <v>5445143.75</v>
      </c>
      <c r="AS31" s="105">
        <v>18383202.629999999</v>
      </c>
      <c r="AT31" s="105">
        <v>6141098.6100000003</v>
      </c>
      <c r="AU31" s="105">
        <v>648361.38</v>
      </c>
      <c r="AV31" s="105">
        <v>2776870.12</v>
      </c>
      <c r="AW31" s="105">
        <v>24156071.730000004</v>
      </c>
      <c r="AX31" s="105">
        <v>20316705.289999999</v>
      </c>
      <c r="AY31" s="105">
        <v>1032570.15</v>
      </c>
      <c r="AZ31" s="105">
        <v>13129395.360000001</v>
      </c>
      <c r="BA31" s="105">
        <v>5122933.7</v>
      </c>
      <c r="BB31" s="105">
        <v>3772931.25</v>
      </c>
      <c r="BC31" s="105">
        <v>525284.01</v>
      </c>
      <c r="BD31" s="105">
        <v>2479367.37</v>
      </c>
      <c r="BE31" s="105">
        <v>9474963.5500000007</v>
      </c>
      <c r="BF31" s="105">
        <v>2694817.8</v>
      </c>
      <c r="BG31" s="105">
        <v>4449846.8599999994</v>
      </c>
      <c r="BH31" s="105">
        <v>74338122.020000011</v>
      </c>
      <c r="BI31" s="105">
        <v>91903184.299999997</v>
      </c>
      <c r="BJ31" s="105">
        <v>20156000.390000001</v>
      </c>
      <c r="BK31" s="105">
        <v>5569328.4499999993</v>
      </c>
      <c r="BL31" s="105">
        <v>23138675</v>
      </c>
      <c r="BM31" s="105">
        <v>21429052.620000001</v>
      </c>
      <c r="BN31" s="105">
        <v>10508656.74</v>
      </c>
      <c r="BO31" s="105">
        <v>6830</v>
      </c>
      <c r="BP31" s="105">
        <v>7000</v>
      </c>
      <c r="BQ31" s="105">
        <v>5612310.2399999993</v>
      </c>
      <c r="BR31" s="105">
        <v>23714700.270000003</v>
      </c>
      <c r="BS31" s="105">
        <v>26764896.84</v>
      </c>
      <c r="BT31" s="105">
        <v>47906855.25</v>
      </c>
      <c r="BU31" s="105">
        <v>27131607.5</v>
      </c>
      <c r="BV31" s="105">
        <v>33577025.969999999</v>
      </c>
      <c r="BW31" s="105">
        <v>3793488.3000000003</v>
      </c>
      <c r="BX31" s="105">
        <v>13079695.6</v>
      </c>
      <c r="BY31" s="105">
        <v>15088936.5</v>
      </c>
      <c r="BZ31" s="105">
        <v>5246163.9300000006</v>
      </c>
      <c r="CA31" s="105">
        <v>6935579.46</v>
      </c>
      <c r="CB31" s="105">
        <v>54401908.57</v>
      </c>
      <c r="CC31" s="105">
        <v>5587312.0899999999</v>
      </c>
      <c r="CD31" s="105">
        <v>9166172.5099999998</v>
      </c>
      <c r="CE31" s="105">
        <v>5409649.46</v>
      </c>
      <c r="CF31" s="105">
        <v>1295161254.4900002</v>
      </c>
      <c r="CG31" s="105">
        <v>12850208.229999999</v>
      </c>
      <c r="CH31" s="105">
        <v>34888562.480000004</v>
      </c>
      <c r="CI31" s="105">
        <v>11709085</v>
      </c>
      <c r="CJ31" s="105">
        <v>17161805.5</v>
      </c>
      <c r="CK31" s="105">
        <v>15602591.76</v>
      </c>
      <c r="CL31" s="105">
        <v>14865888.25</v>
      </c>
      <c r="CM31" s="105">
        <v>17467420.689999998</v>
      </c>
      <c r="CN31" s="105">
        <v>5289859.9000000004</v>
      </c>
      <c r="CO31" s="105">
        <v>38039510.25</v>
      </c>
      <c r="CP31" s="105">
        <v>11459742</v>
      </c>
      <c r="CQ31" s="105">
        <v>18978837.969999999</v>
      </c>
      <c r="CR31" s="105">
        <v>13764463.4</v>
      </c>
      <c r="CS31" s="105">
        <v>45066798.600000001</v>
      </c>
      <c r="CT31" s="105">
        <v>17208637.240000002</v>
      </c>
      <c r="CU31" s="105">
        <v>18464800.560000002</v>
      </c>
      <c r="CV31" s="105">
        <v>20274654.460000001</v>
      </c>
      <c r="CW31" s="105">
        <v>5610143.9700000007</v>
      </c>
      <c r="CX31" s="105">
        <v>27002080.940000001</v>
      </c>
      <c r="CY31" s="105">
        <v>7235086.4700000007</v>
      </c>
      <c r="CZ31" s="105">
        <v>11084862.5</v>
      </c>
      <c r="DA31" s="105">
        <v>61502432.300000004</v>
      </c>
      <c r="DB31" s="105">
        <v>21509277.380000003</v>
      </c>
      <c r="DC31" s="105">
        <v>15986361.5</v>
      </c>
      <c r="DD31" s="105">
        <v>9790780.6600000001</v>
      </c>
      <c r="DE31" s="105">
        <v>10594003.449999999</v>
      </c>
      <c r="DF31" s="105">
        <v>7779583.7800000003</v>
      </c>
      <c r="DG31" s="105">
        <v>14999625.25</v>
      </c>
      <c r="DH31" s="105">
        <v>4054080.81</v>
      </c>
      <c r="DI31" s="105">
        <v>17054625</v>
      </c>
      <c r="DJ31" s="105">
        <v>150115870.19999999</v>
      </c>
      <c r="DK31" s="105">
        <v>13910950.57</v>
      </c>
      <c r="DL31" s="105">
        <v>48498480.850000001</v>
      </c>
      <c r="DM31" s="105">
        <v>21896508.670000002</v>
      </c>
      <c r="DN31" s="105">
        <v>36295081.25</v>
      </c>
      <c r="DO31" s="105">
        <v>13452853.060000001</v>
      </c>
      <c r="DP31" s="105">
        <v>58218507.100000001</v>
      </c>
      <c r="DQ31" s="105">
        <v>20245686.890000001</v>
      </c>
      <c r="DR31" s="105">
        <v>30028482.080000002</v>
      </c>
      <c r="DS31" s="105">
        <v>37042483.939999998</v>
      </c>
      <c r="DT31" s="105">
        <v>12109797.530000001</v>
      </c>
      <c r="DU31" s="105">
        <v>36080665.199999996</v>
      </c>
      <c r="DV31" s="105">
        <v>11068076.73</v>
      </c>
      <c r="DW31" s="105">
        <v>6932352.4500000002</v>
      </c>
      <c r="DX31" s="105">
        <v>6104677.3300000001</v>
      </c>
      <c r="DY31" s="105">
        <v>8862179</v>
      </c>
      <c r="DZ31" s="105">
        <v>3854329</v>
      </c>
      <c r="EA31" s="105">
        <v>4251110.5</v>
      </c>
      <c r="EB31" s="105">
        <v>7485015.6399999997</v>
      </c>
      <c r="EC31" s="105">
        <v>10264485.470000001</v>
      </c>
      <c r="ED31" s="105">
        <v>122988369.65000001</v>
      </c>
      <c r="EE31" s="105">
        <v>20553854.809999999</v>
      </c>
      <c r="EF31" s="105">
        <v>9101796.3599999994</v>
      </c>
      <c r="EG31" s="105">
        <v>10329662.880000001</v>
      </c>
      <c r="EH31" s="105">
        <v>11955638.800000001</v>
      </c>
      <c r="EI31" s="105">
        <v>9551352.1400000006</v>
      </c>
      <c r="EJ31" s="105">
        <v>16092850.469999999</v>
      </c>
      <c r="EK31" s="105">
        <v>5213564.8</v>
      </c>
      <c r="EL31" s="105">
        <v>10954460.92</v>
      </c>
      <c r="EM31" s="105">
        <v>43497391.75</v>
      </c>
      <c r="EN31" s="105">
        <v>21363949.449999999</v>
      </c>
      <c r="EO31" s="105">
        <v>17327409.82</v>
      </c>
      <c r="EP31" s="105">
        <v>18575409.010000002</v>
      </c>
      <c r="EQ31" s="105">
        <v>6487439.2999999998</v>
      </c>
      <c r="ER31" s="105">
        <v>7154088.9100000001</v>
      </c>
      <c r="ES31" s="105">
        <v>37025791.859999999</v>
      </c>
      <c r="ET31" s="105">
        <v>35771120.539999999</v>
      </c>
      <c r="EU31" s="105">
        <v>16679546.889999999</v>
      </c>
      <c r="EV31" s="105">
        <v>24279317.800000001</v>
      </c>
      <c r="EW31" s="105">
        <v>5426126.3900000006</v>
      </c>
      <c r="EX31" s="105">
        <v>15763972.73</v>
      </c>
      <c r="EY31" s="105">
        <v>22089417.23</v>
      </c>
      <c r="EZ31" s="105">
        <v>21794801.169999998</v>
      </c>
      <c r="FA31" s="105">
        <v>17631688.52</v>
      </c>
      <c r="FB31" s="105">
        <v>14946546.949999999</v>
      </c>
      <c r="FC31" s="105">
        <v>9999757.9299999997</v>
      </c>
      <c r="FD31" s="105">
        <v>8634669.8899999987</v>
      </c>
      <c r="FE31" s="105">
        <v>8980389.8300000001</v>
      </c>
      <c r="FF31" s="105">
        <v>9373720.9600000009</v>
      </c>
      <c r="FG31" s="105">
        <v>10322974.83</v>
      </c>
      <c r="FH31" s="105">
        <v>189752025.47</v>
      </c>
      <c r="FI31" s="105">
        <v>6135732.1399999997</v>
      </c>
      <c r="FJ31" s="105">
        <v>3610309.4499999997</v>
      </c>
      <c r="FK31" s="105">
        <v>10446358.6</v>
      </c>
      <c r="FL31" s="105">
        <v>10208201.369999999</v>
      </c>
      <c r="FM31" s="105">
        <v>14029979.210000001</v>
      </c>
      <c r="FN31" s="105">
        <v>4829725.1099999994</v>
      </c>
      <c r="FO31" s="105">
        <v>1903590.65</v>
      </c>
      <c r="FP31" s="105">
        <v>31235582.899999999</v>
      </c>
      <c r="FQ31" s="105">
        <v>7451021.8300000001</v>
      </c>
      <c r="FR31" s="105">
        <v>19537096.479999997</v>
      </c>
      <c r="FS31" s="105">
        <v>14829226.220000001</v>
      </c>
      <c r="FT31" s="105">
        <v>20806446.509999998</v>
      </c>
      <c r="FU31" s="105">
        <v>10842083.9</v>
      </c>
      <c r="FV31" s="105">
        <v>20475216.239999998</v>
      </c>
      <c r="FW31" s="105">
        <v>19433507.299999997</v>
      </c>
      <c r="FX31" s="105">
        <v>22834953.120000001</v>
      </c>
      <c r="FY31" s="105">
        <v>16722044.18</v>
      </c>
      <c r="FZ31" s="105">
        <v>29321896.329999998</v>
      </c>
      <c r="GA31" s="105">
        <v>8781399.1400000006</v>
      </c>
      <c r="GB31" s="105">
        <v>15130169.309999999</v>
      </c>
      <c r="GC31" s="105">
        <v>9809923.3099999987</v>
      </c>
      <c r="GD31" s="105">
        <v>45579568.639999993</v>
      </c>
      <c r="GE31" s="105">
        <v>4988036.55</v>
      </c>
      <c r="GF31" s="105">
        <v>9679642.5</v>
      </c>
      <c r="GG31" s="105">
        <v>7933560</v>
      </c>
      <c r="GH31" s="105">
        <v>9438682.7500000019</v>
      </c>
      <c r="GI31" s="105">
        <v>8163448.4700000007</v>
      </c>
      <c r="GJ31" s="105">
        <v>5227373.1300000008</v>
      </c>
      <c r="GK31" s="105">
        <v>7009309.9300000006</v>
      </c>
      <c r="GL31" s="105">
        <v>6674545.7599999988</v>
      </c>
      <c r="GM31" s="105">
        <v>4953062.8</v>
      </c>
      <c r="GN31" s="105">
        <v>3213069.55</v>
      </c>
      <c r="GO31" s="105">
        <v>4430157.25</v>
      </c>
      <c r="GP31" s="105">
        <v>9057697.1699999999</v>
      </c>
      <c r="GQ31" s="105">
        <v>5147143.0199999996</v>
      </c>
      <c r="GR31" s="105">
        <v>5064904.2200000007</v>
      </c>
      <c r="GS31" s="105">
        <v>11117347.83</v>
      </c>
      <c r="GT31" s="105">
        <v>3058258.85</v>
      </c>
      <c r="GU31" s="105">
        <v>6021089.21</v>
      </c>
      <c r="GV31" s="105">
        <v>6430559.0699999994</v>
      </c>
      <c r="GW31" s="105">
        <v>2769237.29</v>
      </c>
      <c r="GX31" s="105">
        <v>11350924.060000001</v>
      </c>
      <c r="GY31" s="105">
        <v>5718931.1199999992</v>
      </c>
      <c r="GZ31" s="105">
        <v>14308986.530000001</v>
      </c>
      <c r="HA31" s="105">
        <v>8845871.4699999988</v>
      </c>
      <c r="HB31" s="105">
        <v>28910543.050000001</v>
      </c>
      <c r="HC31" s="105">
        <v>11800544.1</v>
      </c>
      <c r="HD31" s="105">
        <v>23121320.240000002</v>
      </c>
      <c r="HE31" s="105">
        <v>21953048.179999996</v>
      </c>
      <c r="HF31" s="105">
        <v>24698209.280000001</v>
      </c>
      <c r="HG31" s="105">
        <v>19776238.420000002</v>
      </c>
      <c r="HH31" s="105">
        <v>9477973</v>
      </c>
      <c r="HI31" s="105">
        <v>34883906.060000002</v>
      </c>
      <c r="HJ31" s="105">
        <v>51533896.5</v>
      </c>
      <c r="HK31" s="105">
        <v>25902482.5</v>
      </c>
      <c r="HL31" s="105">
        <v>10779033.41</v>
      </c>
      <c r="HM31" s="105">
        <v>10234454.82</v>
      </c>
      <c r="HN31" s="105">
        <v>5490824.8900000006</v>
      </c>
      <c r="HO31" s="105">
        <v>20808673.219999999</v>
      </c>
      <c r="HP31" s="105">
        <v>11066714.42</v>
      </c>
      <c r="HQ31" s="105">
        <v>156128013.56</v>
      </c>
      <c r="HR31" s="105">
        <v>16478781.140000002</v>
      </c>
      <c r="HS31" s="105">
        <v>6951690.1200000001</v>
      </c>
      <c r="HT31" s="105">
        <v>11420884.51</v>
      </c>
      <c r="HU31" s="105">
        <v>4126891.17</v>
      </c>
      <c r="HV31" s="105">
        <v>9674238.6100000013</v>
      </c>
      <c r="HW31" s="105">
        <v>23234554.210000001</v>
      </c>
      <c r="HX31" s="105">
        <v>9843478</v>
      </c>
      <c r="HY31" s="105">
        <v>12328141.65</v>
      </c>
      <c r="HZ31" s="105">
        <v>9711722.5</v>
      </c>
      <c r="IA31" s="105">
        <v>8655908.6799999997</v>
      </c>
      <c r="IB31" s="105">
        <v>18687507.390000001</v>
      </c>
      <c r="IC31" s="105">
        <v>4479993.7300000004</v>
      </c>
      <c r="ID31" s="105">
        <v>15775661.9</v>
      </c>
      <c r="IE31" s="105">
        <v>2329540.41</v>
      </c>
      <c r="IF31" s="105">
        <v>2674269.7999999998</v>
      </c>
      <c r="IG31" s="105">
        <v>34922675.299999997</v>
      </c>
      <c r="IH31" s="105">
        <v>15565932.93</v>
      </c>
      <c r="II31" s="105">
        <v>9295956.5</v>
      </c>
      <c r="IJ31" s="105">
        <v>14530360.260000002</v>
      </c>
      <c r="IK31" s="105">
        <v>7991226.4199999999</v>
      </c>
      <c r="IL31" s="105">
        <v>6238741.25</v>
      </c>
      <c r="IM31" s="105">
        <v>7688451.5999999996</v>
      </c>
      <c r="IN31" s="105">
        <v>5276537.88</v>
      </c>
      <c r="IO31" s="105">
        <v>5814178.8900000006</v>
      </c>
      <c r="IP31" s="105">
        <v>3468044.52</v>
      </c>
      <c r="IQ31" s="105">
        <v>7698655.040000001</v>
      </c>
      <c r="IR31" s="105">
        <v>16409368.75</v>
      </c>
      <c r="IS31" s="105">
        <v>9236752.7599999998</v>
      </c>
      <c r="IT31" s="105">
        <v>9113380.4699999988</v>
      </c>
      <c r="IU31" s="105">
        <v>13287680.42</v>
      </c>
      <c r="IV31" s="105">
        <v>5344497.78</v>
      </c>
      <c r="IW31" s="105">
        <v>3458471.92</v>
      </c>
      <c r="IX31" s="105">
        <v>9467470.2199999988</v>
      </c>
      <c r="IY31" s="105">
        <v>1780377</v>
      </c>
      <c r="IZ31" s="105">
        <v>3415614.93</v>
      </c>
      <c r="JA31" s="105">
        <v>9628669.7100000009</v>
      </c>
      <c r="JB31" s="105">
        <v>9080531.9600000009</v>
      </c>
      <c r="JC31" s="105">
        <v>3368973.98</v>
      </c>
      <c r="JD31" s="105">
        <v>386633206.83000004</v>
      </c>
      <c r="JE31" s="105">
        <v>10933438.120000001</v>
      </c>
      <c r="JF31" s="105">
        <v>11716259.66</v>
      </c>
      <c r="JG31" s="105">
        <v>7535823.2400000002</v>
      </c>
      <c r="JH31" s="105">
        <v>1515029.0699999998</v>
      </c>
      <c r="JI31" s="105">
        <v>2869867.42</v>
      </c>
      <c r="JJ31" s="105">
        <v>10607517.9</v>
      </c>
      <c r="JK31" s="105">
        <v>6354091.0199999996</v>
      </c>
      <c r="JL31" s="105">
        <v>6820714.709999999</v>
      </c>
      <c r="JM31" s="105">
        <v>12999954.82</v>
      </c>
      <c r="JN31" s="105">
        <v>7555274.54</v>
      </c>
      <c r="JO31" s="105">
        <v>10197558.210000001</v>
      </c>
      <c r="JP31" s="105">
        <v>4964078.9000000004</v>
      </c>
      <c r="JQ31" s="105">
        <v>82134788.799999997</v>
      </c>
      <c r="JR31" s="105">
        <v>21279211.399999999</v>
      </c>
      <c r="JS31" s="105">
        <v>8023680.0299999993</v>
      </c>
      <c r="JT31" s="105">
        <v>2154494.75</v>
      </c>
      <c r="JU31" s="105">
        <v>16108665</v>
      </c>
      <c r="JV31" s="105">
        <v>2125655.25</v>
      </c>
      <c r="JW31" s="105">
        <v>19181428.869999997</v>
      </c>
      <c r="JX31" s="105">
        <v>10516903.9</v>
      </c>
      <c r="JY31" s="105">
        <v>7176955.8700000001</v>
      </c>
      <c r="JZ31" s="105">
        <v>13227613</v>
      </c>
      <c r="KA31" s="105">
        <v>7835049.7700000005</v>
      </c>
      <c r="KB31" s="105">
        <v>9825493.3000000007</v>
      </c>
      <c r="KC31" s="105">
        <v>10022658.640000001</v>
      </c>
      <c r="KD31" s="105">
        <v>2297856</v>
      </c>
      <c r="KE31" s="105">
        <v>7430220.5300000003</v>
      </c>
      <c r="KF31" s="105">
        <v>42228349.259999998</v>
      </c>
      <c r="KG31" s="105">
        <v>0</v>
      </c>
      <c r="KH31" s="105">
        <v>9499414.4900000002</v>
      </c>
      <c r="KI31" s="105">
        <v>26978302.68</v>
      </c>
      <c r="KJ31" s="105">
        <v>15470047.810000001</v>
      </c>
      <c r="KK31" s="105">
        <v>26961020.800000001</v>
      </c>
      <c r="KL31" s="105">
        <v>56467045.760000005</v>
      </c>
      <c r="KM31" s="105">
        <v>12816129.449999999</v>
      </c>
      <c r="KN31" s="105">
        <v>10433843.26</v>
      </c>
      <c r="KO31" s="105">
        <v>9301118.0300000012</v>
      </c>
      <c r="KP31" s="105">
        <v>18105061</v>
      </c>
      <c r="KQ31" s="105">
        <v>14670053.529999999</v>
      </c>
      <c r="KR31" s="105">
        <v>15399977.74</v>
      </c>
      <c r="KS31" s="105">
        <v>7779070.8899999997</v>
      </c>
      <c r="KT31" s="105">
        <v>18702202.850000001</v>
      </c>
      <c r="KU31" s="105">
        <v>49283530.969999999</v>
      </c>
      <c r="KV31" s="105">
        <v>9667187.2699999996</v>
      </c>
      <c r="KW31" s="105">
        <v>14366397.309999999</v>
      </c>
      <c r="KX31" s="105">
        <v>12827598.069999998</v>
      </c>
      <c r="KY31" s="105">
        <v>2517131.3200000003</v>
      </c>
      <c r="KZ31" s="105">
        <v>14811509.060000001</v>
      </c>
      <c r="LA31" s="105">
        <v>24770763.75</v>
      </c>
      <c r="LB31" s="105">
        <v>18420848.550000001</v>
      </c>
      <c r="LC31" s="105">
        <v>28254309.510000002</v>
      </c>
      <c r="LD31" s="105">
        <v>3705090.83</v>
      </c>
      <c r="LE31" s="105">
        <v>53079998.490000002</v>
      </c>
      <c r="LF31" s="105">
        <v>10991850.260000002</v>
      </c>
      <c r="LG31" s="105">
        <v>13609234.060000001</v>
      </c>
      <c r="LH31" s="105">
        <v>30316350.989999998</v>
      </c>
      <c r="LI31" s="105">
        <v>8594215.5199999996</v>
      </c>
      <c r="LJ31" s="105">
        <v>9065243.1900000013</v>
      </c>
      <c r="LK31" s="105">
        <v>3318460.13</v>
      </c>
      <c r="LL31" s="105">
        <v>17371254.049999997</v>
      </c>
      <c r="LM31" s="105">
        <v>4114245.2600000002</v>
      </c>
      <c r="LN31" s="105">
        <v>12922988.68</v>
      </c>
      <c r="LO31" s="105">
        <v>5458374.6500000004</v>
      </c>
      <c r="LP31" s="105">
        <v>21054701.84</v>
      </c>
      <c r="LQ31" s="105">
        <v>3652742.4899999998</v>
      </c>
      <c r="LR31" s="105">
        <v>5463267.9900000002</v>
      </c>
      <c r="LS31" s="105">
        <v>27757142.68</v>
      </c>
      <c r="LT31" s="105">
        <v>41678695.390000001</v>
      </c>
      <c r="LU31" s="105">
        <v>13311987.039999999</v>
      </c>
      <c r="LV31" s="105">
        <v>17481629.469999999</v>
      </c>
      <c r="LW31" s="105">
        <v>9555501.8200000003</v>
      </c>
      <c r="LX31" s="105">
        <v>16621546.789999999</v>
      </c>
      <c r="LY31" s="105">
        <v>15557131.870000001</v>
      </c>
      <c r="LZ31" s="105">
        <v>8602105.2899999991</v>
      </c>
      <c r="MA31" s="105">
        <v>9921490.8100000005</v>
      </c>
      <c r="MB31" s="105">
        <v>8208643.9100000001</v>
      </c>
      <c r="MC31" s="105">
        <v>27469427.419999998</v>
      </c>
      <c r="MD31" s="105">
        <v>8098222.9199999999</v>
      </c>
      <c r="ME31" s="105">
        <v>75267745.299999997</v>
      </c>
      <c r="MF31" s="105">
        <v>17481095.260000002</v>
      </c>
      <c r="MG31" s="105">
        <v>12105122.35</v>
      </c>
      <c r="MH31" s="105">
        <v>7781044</v>
      </c>
      <c r="MI31" s="105">
        <v>9966059.5</v>
      </c>
      <c r="MJ31" s="105">
        <v>12179604.279999999</v>
      </c>
      <c r="MK31" s="105">
        <v>10652225.879999999</v>
      </c>
      <c r="ML31" s="105">
        <v>10488317.75</v>
      </c>
      <c r="MM31" s="105">
        <v>14678749.699999999</v>
      </c>
      <c r="MN31" s="105">
        <v>11519554</v>
      </c>
      <c r="MO31" s="105">
        <v>14414633.810000001</v>
      </c>
      <c r="MP31" s="105">
        <v>8914292</v>
      </c>
      <c r="MQ31" s="105">
        <v>420626946.56000006</v>
      </c>
      <c r="MR31" s="105">
        <v>12942749.720000003</v>
      </c>
      <c r="MS31" s="105">
        <v>18627366.079999998</v>
      </c>
      <c r="MT31" s="105">
        <v>11591233.85</v>
      </c>
      <c r="MU31" s="105">
        <v>18770047.149999999</v>
      </c>
      <c r="MV31" s="105">
        <v>9619835.2899999991</v>
      </c>
      <c r="MW31" s="105">
        <v>26648040.540000003</v>
      </c>
      <c r="MX31" s="105">
        <v>10787763.869999999</v>
      </c>
      <c r="MY31" s="105">
        <v>7792253.5999999996</v>
      </c>
      <c r="MZ31" s="105">
        <v>3851001.44</v>
      </c>
      <c r="NA31" s="105">
        <v>2520154.0099999998</v>
      </c>
      <c r="NB31" s="105">
        <v>1281175285.8100002</v>
      </c>
      <c r="NC31" s="105">
        <v>11447145.430000002</v>
      </c>
      <c r="ND31" s="105">
        <v>2881138.6</v>
      </c>
      <c r="NE31" s="105">
        <v>61214466.609999999</v>
      </c>
      <c r="NF31" s="105">
        <v>5492680.0499999989</v>
      </c>
      <c r="NG31" s="105">
        <v>18305177.559999999</v>
      </c>
      <c r="NH31" s="105">
        <v>19091550.900000002</v>
      </c>
      <c r="NI31" s="105">
        <v>33865991.5</v>
      </c>
      <c r="NJ31" s="105">
        <v>2528589.67</v>
      </c>
      <c r="NK31" s="105">
        <v>19261373.609999999</v>
      </c>
      <c r="NL31" s="105">
        <v>16847825.809999999</v>
      </c>
      <c r="NM31" s="105">
        <v>4264283.1500000004</v>
      </c>
      <c r="NN31" s="105">
        <v>18205474.140000001</v>
      </c>
      <c r="NO31" s="105">
        <v>5530312.7000000002</v>
      </c>
      <c r="NP31" s="105">
        <v>8645423.4000000004</v>
      </c>
      <c r="NQ31" s="105">
        <v>6330264.2700000005</v>
      </c>
      <c r="NR31" s="105">
        <v>9128929.3900000006</v>
      </c>
      <c r="NS31" s="105">
        <v>1051773.6200000001</v>
      </c>
      <c r="NT31" s="105">
        <v>1930557.55</v>
      </c>
      <c r="NU31" s="105">
        <v>48813551.130000003</v>
      </c>
      <c r="NV31" s="105">
        <v>31385823.600000001</v>
      </c>
      <c r="NW31" s="105">
        <v>10443312.289999999</v>
      </c>
      <c r="NX31" s="105">
        <v>12547671.709999999</v>
      </c>
      <c r="NY31" s="105">
        <v>15936935.699999999</v>
      </c>
      <c r="NZ31" s="105">
        <v>20213667.799999997</v>
      </c>
      <c r="OA31" s="105">
        <v>6737164.4299999997</v>
      </c>
      <c r="OB31" s="105">
        <v>31868967.129999999</v>
      </c>
      <c r="OC31" s="105">
        <v>13162517.709999999</v>
      </c>
      <c r="OD31" s="105">
        <v>8155983.2599999998</v>
      </c>
      <c r="OE31" s="105">
        <v>16266053.199999999</v>
      </c>
      <c r="OF31" s="105">
        <v>5886453.8099999996</v>
      </c>
      <c r="OG31" s="105">
        <v>13221346.929999998</v>
      </c>
      <c r="OH31" s="105">
        <v>12749757.450000001</v>
      </c>
      <c r="OI31" s="105">
        <v>4348929.17</v>
      </c>
      <c r="OJ31" s="105">
        <v>6324372.8300000001</v>
      </c>
      <c r="OK31" s="105">
        <v>96992186.199999988</v>
      </c>
      <c r="OL31" s="105">
        <v>10265272.57</v>
      </c>
      <c r="OM31" s="105">
        <v>26192455.350000001</v>
      </c>
      <c r="ON31" s="105">
        <v>23252317.290000003</v>
      </c>
      <c r="OO31" s="105">
        <v>24217036.460000001</v>
      </c>
      <c r="OP31" s="105">
        <v>14790669.140000001</v>
      </c>
      <c r="OQ31" s="105">
        <v>12137547.43</v>
      </c>
      <c r="OR31" s="105">
        <v>7748513.54</v>
      </c>
      <c r="OS31" s="105">
        <v>6778888.2199999997</v>
      </c>
      <c r="OT31" s="105">
        <v>13093592.09</v>
      </c>
      <c r="OU31" s="105">
        <v>17027772.41</v>
      </c>
      <c r="OV31" s="105">
        <v>9512823.5</v>
      </c>
      <c r="OW31" s="105">
        <v>12036817.819999998</v>
      </c>
      <c r="OX31" s="105">
        <v>8034373.0700000003</v>
      </c>
      <c r="OY31" s="105">
        <v>5210670</v>
      </c>
      <c r="OZ31" s="105">
        <v>62900725.539999999</v>
      </c>
      <c r="PA31" s="105">
        <v>2169300.0500000003</v>
      </c>
      <c r="PB31" s="105">
        <v>14362676.9</v>
      </c>
      <c r="PC31" s="105">
        <v>1255680.2</v>
      </c>
      <c r="PD31" s="105">
        <v>12097899.849999998</v>
      </c>
      <c r="PE31" s="105">
        <v>11410408.07</v>
      </c>
      <c r="PF31" s="105">
        <v>2399626.02</v>
      </c>
      <c r="PG31" s="105">
        <v>3962656.25</v>
      </c>
      <c r="PH31" s="105">
        <v>6206074.8200000003</v>
      </c>
      <c r="PI31" s="105">
        <v>3781704.3600000003</v>
      </c>
      <c r="PJ31" s="105">
        <v>7676411.0299999993</v>
      </c>
      <c r="PK31" s="105">
        <v>3848240.68</v>
      </c>
      <c r="PL31" s="105">
        <v>1879522.3699999999</v>
      </c>
      <c r="PM31" s="105">
        <v>16319223.65</v>
      </c>
      <c r="PN31" s="105">
        <v>4034286.3</v>
      </c>
      <c r="PO31" s="105">
        <v>5706571.1600000001</v>
      </c>
      <c r="PP31" s="105">
        <v>3624673.75</v>
      </c>
      <c r="PQ31" s="105">
        <v>237528</v>
      </c>
      <c r="PR31" s="105">
        <v>50505561.289999999</v>
      </c>
      <c r="PS31" s="105">
        <v>4745950.3</v>
      </c>
      <c r="PT31" s="105">
        <v>1485741.69</v>
      </c>
      <c r="PU31" s="105">
        <v>2384178</v>
      </c>
      <c r="PV31" s="105">
        <v>5242982.25</v>
      </c>
      <c r="PW31" s="105">
        <v>8265917.1699999999</v>
      </c>
      <c r="PX31" s="105">
        <v>1218838</v>
      </c>
      <c r="PY31" s="105">
        <v>2705470.5</v>
      </c>
      <c r="PZ31" s="105">
        <v>4720262.9799999995</v>
      </c>
      <c r="QA31" s="105">
        <v>1496161.8599999999</v>
      </c>
      <c r="QB31" s="105">
        <v>9350554.3000000007</v>
      </c>
      <c r="QC31" s="105">
        <v>1211932.68</v>
      </c>
      <c r="QD31" s="105">
        <v>6374000.1999999993</v>
      </c>
      <c r="QE31" s="105">
        <v>9630697.5700000003</v>
      </c>
      <c r="QF31" s="105">
        <v>2371450.3899999997</v>
      </c>
      <c r="QG31" s="105">
        <v>7236664.9400000004</v>
      </c>
      <c r="QH31" s="105">
        <v>2337536.0499999998</v>
      </c>
      <c r="QI31" s="105">
        <v>2575169.2599999998</v>
      </c>
      <c r="QJ31" s="105">
        <v>2336144.14</v>
      </c>
      <c r="QK31" s="105">
        <v>15482660.630000001</v>
      </c>
      <c r="QL31" s="105">
        <v>7846275.3700000001</v>
      </c>
      <c r="QM31" s="105">
        <v>1110383</v>
      </c>
      <c r="QN31" s="105">
        <v>5725097.0300000003</v>
      </c>
      <c r="QO31" s="105">
        <v>4713450.68</v>
      </c>
      <c r="QP31" s="105">
        <v>3477903.2</v>
      </c>
      <c r="QQ31" s="105">
        <v>7833393.96</v>
      </c>
      <c r="QR31" s="105">
        <v>18875578.23</v>
      </c>
      <c r="QS31" s="105">
        <v>4537639.45</v>
      </c>
      <c r="QT31" s="105">
        <v>7985179.2699999996</v>
      </c>
      <c r="QU31" s="105">
        <v>10239756.120000001</v>
      </c>
      <c r="QV31" s="105">
        <v>5898391.3799999999</v>
      </c>
      <c r="QW31" s="105">
        <v>18787048.350000001</v>
      </c>
      <c r="QX31" s="105">
        <v>6618906.25</v>
      </c>
      <c r="QY31" s="105">
        <v>4345960.0999999996</v>
      </c>
      <c r="QZ31" s="105">
        <v>19076806.32</v>
      </c>
      <c r="RA31" s="105">
        <v>4586207.5</v>
      </c>
      <c r="RB31" s="105">
        <v>4543418.25</v>
      </c>
      <c r="RC31" s="105">
        <v>3569678.75</v>
      </c>
      <c r="RD31" s="105">
        <v>2728448.7800000003</v>
      </c>
      <c r="RE31" s="105">
        <v>15806078.1</v>
      </c>
      <c r="RF31" s="105">
        <v>11003319.859999999</v>
      </c>
      <c r="RG31" s="105">
        <v>6190770.5599999996</v>
      </c>
      <c r="RH31" s="105">
        <v>35494638.480000004</v>
      </c>
      <c r="RI31" s="105">
        <v>22418794</v>
      </c>
      <c r="RJ31" s="105">
        <v>8885858</v>
      </c>
      <c r="RK31" s="105">
        <v>10535935.710000001</v>
      </c>
      <c r="RL31" s="105">
        <v>8725733</v>
      </c>
      <c r="RM31" s="105">
        <v>4176431.32</v>
      </c>
      <c r="RN31" s="105">
        <v>23365346.379999999</v>
      </c>
      <c r="RO31" s="105">
        <v>7887419.1600000001</v>
      </c>
      <c r="RP31" s="105">
        <v>1400614.8</v>
      </c>
      <c r="RQ31" s="105">
        <v>5120779.75</v>
      </c>
      <c r="RR31" s="105">
        <v>8567635</v>
      </c>
      <c r="RS31" s="105">
        <v>3896993.75</v>
      </c>
      <c r="RT31" s="105">
        <v>11999286.74</v>
      </c>
      <c r="RU31" s="105">
        <v>14553481.57</v>
      </c>
      <c r="RV31" s="105">
        <v>4538737</v>
      </c>
      <c r="RW31" s="105">
        <v>4565135.95</v>
      </c>
      <c r="RX31" s="105">
        <v>4504294.04</v>
      </c>
      <c r="RY31" s="105">
        <v>18896448</v>
      </c>
      <c r="RZ31" s="105">
        <v>3735376.08</v>
      </c>
      <c r="SA31" s="105">
        <v>5836333.7400000002</v>
      </c>
      <c r="SB31" s="105">
        <v>4324983.92</v>
      </c>
      <c r="SC31" s="105">
        <v>650137.23</v>
      </c>
      <c r="SD31" s="105">
        <v>5887198.5999999996</v>
      </c>
      <c r="SE31" s="105">
        <v>8009207.0600000005</v>
      </c>
      <c r="SF31" s="105">
        <v>6542398</v>
      </c>
      <c r="SG31" s="105">
        <v>3007914.55</v>
      </c>
      <c r="SH31" s="105">
        <v>2745158.02</v>
      </c>
      <c r="SI31" s="105">
        <v>7133860.0800000001</v>
      </c>
      <c r="SJ31" s="105">
        <v>1090817</v>
      </c>
      <c r="SK31" s="105">
        <v>13963553.289999999</v>
      </c>
      <c r="SL31" s="105">
        <v>12099795.990000002</v>
      </c>
      <c r="SM31" s="105">
        <v>15156603.110000001</v>
      </c>
      <c r="SN31" s="105">
        <v>4234916.38</v>
      </c>
      <c r="SO31" s="105">
        <v>5505300.25</v>
      </c>
      <c r="SP31" s="105">
        <v>7047574.8100000005</v>
      </c>
      <c r="SQ31" s="105">
        <v>6068050.1999999993</v>
      </c>
      <c r="SR31" s="105">
        <v>3436514.22</v>
      </c>
      <c r="SS31" s="105">
        <v>17859755.77</v>
      </c>
      <c r="ST31" s="105">
        <v>10326239.5</v>
      </c>
      <c r="SU31" s="105">
        <v>8956730.4100000001</v>
      </c>
      <c r="SV31" s="105">
        <v>16677670.689999999</v>
      </c>
      <c r="SW31" s="105">
        <v>3660672.54</v>
      </c>
      <c r="SX31" s="105">
        <v>6967471.2599999998</v>
      </c>
      <c r="SY31" s="105">
        <v>11732151.15</v>
      </c>
      <c r="SZ31" s="105">
        <v>16970756.16</v>
      </c>
      <c r="TA31" s="105">
        <v>3359169.75</v>
      </c>
      <c r="TB31" s="105">
        <v>6229473.7999999998</v>
      </c>
      <c r="TC31" s="105">
        <v>9013549.5500000007</v>
      </c>
      <c r="TD31" s="105">
        <v>10681562.93</v>
      </c>
      <c r="TE31" s="105">
        <v>4201611.3499999996</v>
      </c>
      <c r="TF31" s="105">
        <v>6076885</v>
      </c>
      <c r="TG31" s="105">
        <v>28050482.960000001</v>
      </c>
      <c r="TH31" s="105">
        <v>5343411.72</v>
      </c>
      <c r="TI31" s="105">
        <v>1326284.6599999999</v>
      </c>
      <c r="TJ31" s="105">
        <v>7675842.04</v>
      </c>
      <c r="TK31" s="105">
        <v>9772402.5500000007</v>
      </c>
      <c r="TL31" s="105">
        <v>6049723.9900000012</v>
      </c>
      <c r="TM31" s="105">
        <v>1259503.5</v>
      </c>
      <c r="TN31" s="105">
        <v>18557751.289999999</v>
      </c>
      <c r="TO31" s="105">
        <v>5500810.9900000002</v>
      </c>
      <c r="TP31" s="105">
        <v>3872272.28</v>
      </c>
      <c r="TQ31" s="105">
        <v>9066853.2300000004</v>
      </c>
      <c r="TR31" s="105">
        <v>5832931.1600000001</v>
      </c>
      <c r="TS31" s="105">
        <v>1943386.0799999998</v>
      </c>
      <c r="TT31" s="105">
        <v>2082305.33</v>
      </c>
      <c r="TU31" s="105">
        <v>4346627.54</v>
      </c>
      <c r="TV31" s="105">
        <v>5458593.3300000001</v>
      </c>
      <c r="TW31" s="105">
        <v>9238615.3699999992</v>
      </c>
      <c r="TX31" s="105">
        <v>7553123.3399999999</v>
      </c>
      <c r="TY31" s="105">
        <v>17297114.77</v>
      </c>
      <c r="TZ31" s="105">
        <v>17909036.32</v>
      </c>
      <c r="UA31" s="105">
        <v>6906376.6699999999</v>
      </c>
      <c r="UB31" s="105">
        <v>5958518.75</v>
      </c>
      <c r="UC31" s="105">
        <v>19846524.43</v>
      </c>
      <c r="UD31" s="105">
        <v>8033433.6299999999</v>
      </c>
      <c r="UE31" s="105">
        <v>7132788.3499999996</v>
      </c>
      <c r="UF31" s="105">
        <v>11061728.869999999</v>
      </c>
      <c r="UG31" s="105">
        <v>9142710.75</v>
      </c>
      <c r="UH31" s="105">
        <v>6583908.1600000001</v>
      </c>
      <c r="UI31" s="105">
        <v>18063350.440000001</v>
      </c>
      <c r="UJ31" s="105">
        <v>11831540.289999999</v>
      </c>
      <c r="UK31" s="105">
        <v>10132471.129999999</v>
      </c>
      <c r="UL31" s="105">
        <v>8025402.8900000006</v>
      </c>
      <c r="UM31" s="105">
        <v>7471315.2799999993</v>
      </c>
      <c r="UN31" s="105">
        <v>57005294.790000007</v>
      </c>
      <c r="UO31" s="105">
        <v>16225827.52</v>
      </c>
      <c r="UP31" s="105">
        <v>15128100.210000001</v>
      </c>
      <c r="UQ31" s="105">
        <v>25527817.010000002</v>
      </c>
      <c r="UR31" s="105">
        <v>1738975.3299999998</v>
      </c>
      <c r="US31" s="105">
        <v>9006792.5199999996</v>
      </c>
      <c r="UT31" s="105">
        <v>16116638.699999999</v>
      </c>
      <c r="UU31" s="105">
        <v>6540172.0599999996</v>
      </c>
      <c r="UV31" s="105">
        <v>5739793.6600000001</v>
      </c>
      <c r="UW31" s="105">
        <v>14637100.93</v>
      </c>
      <c r="UX31" s="105">
        <v>10558724.99</v>
      </c>
      <c r="UY31" s="105">
        <v>24243655.18</v>
      </c>
      <c r="UZ31" s="105">
        <v>9130063.4900000002</v>
      </c>
      <c r="VA31" s="105">
        <v>19215927.149999999</v>
      </c>
      <c r="VB31" s="105">
        <v>6975088.9299999997</v>
      </c>
      <c r="VC31" s="105">
        <v>3869229.5700000003</v>
      </c>
      <c r="VD31" s="105">
        <v>2060720.79</v>
      </c>
      <c r="VE31" s="105">
        <v>2649532</v>
      </c>
      <c r="VF31" s="105">
        <v>30585002.829999998</v>
      </c>
      <c r="VG31" s="105">
        <v>4228657.4399999995</v>
      </c>
      <c r="VH31" s="105">
        <v>4011693.27</v>
      </c>
      <c r="VI31" s="105">
        <v>2847191.66</v>
      </c>
      <c r="VJ31" s="105">
        <v>43889377.980000004</v>
      </c>
      <c r="VK31" s="105">
        <v>10236672.699999999</v>
      </c>
      <c r="VL31" s="105">
        <v>12191087</v>
      </c>
      <c r="VM31" s="105">
        <v>18894802.060000002</v>
      </c>
      <c r="VN31" s="105">
        <v>20492862.41</v>
      </c>
      <c r="VO31" s="105">
        <v>5771076.8900000006</v>
      </c>
      <c r="VP31" s="105">
        <v>6269110.6100000003</v>
      </c>
      <c r="VQ31" s="105">
        <v>4829862.3</v>
      </c>
      <c r="VR31" s="105">
        <v>8961991.0100000016</v>
      </c>
      <c r="VS31" s="105">
        <v>23261989.649999999</v>
      </c>
      <c r="VT31" s="105">
        <v>9183429.3099999987</v>
      </c>
      <c r="VU31" s="105">
        <v>12761369.879999999</v>
      </c>
      <c r="VV31" s="105">
        <v>12700573.23</v>
      </c>
      <c r="VW31" s="105">
        <v>6572745.6200000001</v>
      </c>
      <c r="VX31" s="105">
        <v>4057074.8</v>
      </c>
      <c r="VY31" s="105">
        <v>118697421.2</v>
      </c>
      <c r="VZ31" s="105">
        <v>12052371.09</v>
      </c>
      <c r="WA31" s="105">
        <v>8654279.9900000002</v>
      </c>
      <c r="WB31" s="105">
        <v>11203627.349999998</v>
      </c>
      <c r="WC31" s="105">
        <v>8115731.0300000003</v>
      </c>
      <c r="WD31" s="105">
        <v>6924989.3500000006</v>
      </c>
      <c r="WE31" s="105">
        <v>10201778.41</v>
      </c>
      <c r="WF31" s="105">
        <v>21499974.529999997</v>
      </c>
      <c r="WG31" s="105">
        <v>12727375.289999999</v>
      </c>
      <c r="WH31" s="105">
        <v>8907306.0599999987</v>
      </c>
      <c r="WI31" s="105">
        <v>2414122.1</v>
      </c>
      <c r="WJ31" s="105">
        <v>6213799.2800000003</v>
      </c>
      <c r="WK31" s="105">
        <v>11802594.810000001</v>
      </c>
      <c r="WL31" s="105">
        <v>9063788.1500000004</v>
      </c>
      <c r="WM31" s="105">
        <v>9070458.629999999</v>
      </c>
      <c r="WN31" s="105">
        <v>16793543.609999999</v>
      </c>
      <c r="WO31" s="105">
        <v>15887621.559999999</v>
      </c>
      <c r="WP31" s="105">
        <v>12065155.490000002</v>
      </c>
      <c r="WQ31" s="105">
        <v>3757531.29</v>
      </c>
      <c r="WR31" s="105">
        <v>15780344.790000001</v>
      </c>
      <c r="WS31" s="105">
        <v>22651219.789999999</v>
      </c>
      <c r="WT31" s="105">
        <v>3822267.13</v>
      </c>
      <c r="WU31" s="105">
        <v>2214990.42</v>
      </c>
      <c r="WV31" s="105">
        <v>3949839.22</v>
      </c>
      <c r="WW31" s="105">
        <v>3280305.1</v>
      </c>
      <c r="WX31" s="105">
        <v>4058741.57</v>
      </c>
      <c r="WY31" s="105">
        <v>4117081.9200000004</v>
      </c>
      <c r="WZ31" s="105">
        <v>6717018.9800000004</v>
      </c>
      <c r="XA31" s="105">
        <v>15016759.290000001</v>
      </c>
      <c r="XB31" s="105">
        <v>4858744.4700000007</v>
      </c>
      <c r="XC31" s="105">
        <v>6277944.0500000007</v>
      </c>
      <c r="XD31" s="105">
        <v>4942693.96</v>
      </c>
      <c r="XE31" s="105">
        <v>8149392.9900000002</v>
      </c>
      <c r="XF31" s="105">
        <v>62128611.890000001</v>
      </c>
      <c r="XG31" s="105">
        <v>15059208.939999999</v>
      </c>
      <c r="XH31" s="105">
        <v>27763033.77</v>
      </c>
      <c r="XI31" s="105">
        <v>35511361.630000003</v>
      </c>
      <c r="XJ31" s="105">
        <v>24341495.719999999</v>
      </c>
      <c r="XK31" s="105">
        <v>21068471.140000001</v>
      </c>
      <c r="XL31" s="105">
        <v>45764467.93</v>
      </c>
      <c r="XM31" s="105">
        <v>26051636.329999998</v>
      </c>
      <c r="XN31" s="105">
        <v>11366796.700000001</v>
      </c>
      <c r="XO31" s="105">
        <v>43280432.159999996</v>
      </c>
      <c r="XP31" s="105">
        <v>41091523.969999999</v>
      </c>
      <c r="XQ31" s="105">
        <v>14961380.800000001</v>
      </c>
      <c r="XR31" s="105">
        <v>6417255.96</v>
      </c>
      <c r="XS31" s="105">
        <v>15111814.649999999</v>
      </c>
      <c r="XT31" s="105">
        <v>12891885.939999999</v>
      </c>
      <c r="XU31" s="105">
        <v>10909286.789999999</v>
      </c>
      <c r="XV31" s="105">
        <v>9180798.75</v>
      </c>
      <c r="XW31" s="105">
        <v>12448449.15</v>
      </c>
      <c r="XX31" s="105">
        <v>7316682.5499999998</v>
      </c>
      <c r="XY31" s="105">
        <v>6629698.9699999997</v>
      </c>
      <c r="XZ31" s="105">
        <v>13316260.23</v>
      </c>
      <c r="YA31" s="105">
        <v>11817076.73</v>
      </c>
      <c r="YB31" s="105">
        <v>9628511.3499999996</v>
      </c>
      <c r="YC31" s="105">
        <v>39169119.779999994</v>
      </c>
      <c r="YD31" s="105">
        <v>13565082.800000001</v>
      </c>
      <c r="YE31" s="105">
        <v>17056362.210000001</v>
      </c>
      <c r="YF31" s="105">
        <v>9275833.5600000005</v>
      </c>
      <c r="YG31" s="105">
        <v>17067247.91</v>
      </c>
      <c r="YH31" s="105">
        <v>15278819.880000001</v>
      </c>
      <c r="YI31" s="105">
        <v>14380909.49</v>
      </c>
      <c r="YJ31" s="105">
        <v>4829151.66</v>
      </c>
      <c r="YK31" s="105">
        <v>18374034.23</v>
      </c>
      <c r="YL31" s="105">
        <v>21184056.75</v>
      </c>
      <c r="YM31" s="105">
        <v>12638281.32</v>
      </c>
      <c r="YN31" s="105">
        <v>10267073.560000001</v>
      </c>
      <c r="YO31" s="105">
        <v>7651839.9699999997</v>
      </c>
      <c r="YP31" s="105">
        <v>6476094.0099999998</v>
      </c>
      <c r="YQ31" s="105">
        <v>10093501.709999999</v>
      </c>
      <c r="YR31" s="105">
        <v>16797112</v>
      </c>
      <c r="YS31" s="105">
        <v>8375091.8500000006</v>
      </c>
      <c r="YT31" s="105">
        <v>15020621.199999999</v>
      </c>
      <c r="YU31" s="105">
        <v>9986682.5</v>
      </c>
      <c r="YV31" s="105">
        <v>10402908.109999999</v>
      </c>
      <c r="YW31" s="105">
        <v>8468097.3800000008</v>
      </c>
      <c r="YX31" s="105">
        <v>8138350.29</v>
      </c>
      <c r="YY31" s="105">
        <v>3703639.87</v>
      </c>
      <c r="YZ31" s="105">
        <v>4275844.22</v>
      </c>
      <c r="ZA31" s="105">
        <v>10897473.399999999</v>
      </c>
      <c r="ZB31" s="105">
        <v>2852818</v>
      </c>
      <c r="ZC31" s="105">
        <v>4270381.33</v>
      </c>
      <c r="ZD31" s="105">
        <v>5897208.2000000002</v>
      </c>
      <c r="ZE31" s="105">
        <v>3297708</v>
      </c>
      <c r="ZF31" s="105">
        <v>1655329.77</v>
      </c>
      <c r="ZG31" s="105">
        <v>2788168</v>
      </c>
      <c r="ZH31" s="105">
        <v>2777232.38</v>
      </c>
      <c r="ZI31" s="105">
        <v>5894520.4100000001</v>
      </c>
      <c r="ZJ31" s="105">
        <v>45063673.869999997</v>
      </c>
      <c r="ZK31" s="105">
        <v>5531923.2199999997</v>
      </c>
      <c r="ZL31" s="105">
        <v>11208944.810000001</v>
      </c>
      <c r="ZM31" s="105">
        <v>22416559.739999998</v>
      </c>
      <c r="ZN31" s="105">
        <v>15774486.219999999</v>
      </c>
      <c r="ZO31" s="105">
        <v>3945691.0500000003</v>
      </c>
      <c r="ZP31" s="105">
        <v>13306506.1</v>
      </c>
      <c r="ZQ31" s="105">
        <v>10520103.129999999</v>
      </c>
      <c r="ZR31" s="105">
        <v>12606315.609999999</v>
      </c>
      <c r="ZS31" s="105">
        <v>22522616.410000004</v>
      </c>
      <c r="ZT31" s="105">
        <v>3315979.63</v>
      </c>
      <c r="ZU31" s="105">
        <v>4718798.51</v>
      </c>
      <c r="ZV31" s="105">
        <v>7630727.0800000001</v>
      </c>
      <c r="ZW31" s="105">
        <v>8356218.6399999997</v>
      </c>
      <c r="ZX31" s="105">
        <v>7702259.0800000001</v>
      </c>
      <c r="ZY31" s="105">
        <v>12140749.24</v>
      </c>
      <c r="ZZ31" s="105">
        <v>5745354</v>
      </c>
      <c r="AAA31" s="105">
        <v>5585108.4800000004</v>
      </c>
      <c r="AAB31" s="105">
        <v>5072452.540000001</v>
      </c>
      <c r="AAC31" s="105">
        <v>761599.86</v>
      </c>
      <c r="AAD31" s="105">
        <v>6144339.8899999997</v>
      </c>
      <c r="AAE31" s="105">
        <v>4234210.2200000007</v>
      </c>
      <c r="AAF31" s="105">
        <v>6904876.5800000001</v>
      </c>
      <c r="AAG31" s="105">
        <v>2913899</v>
      </c>
      <c r="AAH31" s="105">
        <v>4911134.05</v>
      </c>
      <c r="AAI31" s="105">
        <v>3527648.0300000003</v>
      </c>
      <c r="AAJ31" s="105">
        <v>5354122.34</v>
      </c>
      <c r="AAK31" s="105">
        <v>9067131.8900000006</v>
      </c>
      <c r="AAL31" s="105">
        <v>8361898.8600000003</v>
      </c>
      <c r="AAM31" s="105">
        <v>122897690.88</v>
      </c>
      <c r="AAN31" s="105">
        <v>9518065.9100000001</v>
      </c>
      <c r="AAO31" s="105">
        <v>5066422.91</v>
      </c>
      <c r="AAP31" s="105">
        <v>17564257.68</v>
      </c>
      <c r="AAQ31" s="105">
        <v>12270881.469999999</v>
      </c>
      <c r="AAR31" s="105">
        <v>5607863.8900000006</v>
      </c>
      <c r="AAS31" s="105">
        <v>12021557.189999999</v>
      </c>
      <c r="AAT31" s="105">
        <v>9962975.8599999994</v>
      </c>
      <c r="AAU31" s="105">
        <v>20767150.850000001</v>
      </c>
      <c r="AAV31" s="105">
        <v>8163226.7699999996</v>
      </c>
      <c r="AAW31" s="105">
        <v>12948579.550000001</v>
      </c>
      <c r="AAX31" s="105">
        <v>19394253.539999999</v>
      </c>
      <c r="AAY31" s="105">
        <v>20188818.329999998</v>
      </c>
      <c r="AAZ31" s="105">
        <v>6645808.5499999998</v>
      </c>
      <c r="ABA31" s="105">
        <v>12442421</v>
      </c>
      <c r="ABB31" s="105">
        <v>8788986.4499999993</v>
      </c>
      <c r="ABC31" s="105">
        <v>5308372.5</v>
      </c>
      <c r="ABD31" s="105">
        <v>9686769.8500000015</v>
      </c>
      <c r="ABE31" s="105">
        <v>6786605.6500000004</v>
      </c>
      <c r="ABF31" s="105">
        <v>20041041.879999999</v>
      </c>
      <c r="ABG31" s="105">
        <v>43428350.070000008</v>
      </c>
      <c r="ABH31" s="105">
        <v>7063509.9299999997</v>
      </c>
      <c r="ABI31" s="105">
        <v>5055304.97</v>
      </c>
      <c r="ABJ31" s="105">
        <v>7642548.3899999997</v>
      </c>
      <c r="ABK31" s="105">
        <v>5943082.5299999993</v>
      </c>
      <c r="ABL31" s="105">
        <v>5812074.25</v>
      </c>
      <c r="ABM31" s="105">
        <v>17573519.129999999</v>
      </c>
      <c r="ABN31" s="105">
        <v>12897447.720000001</v>
      </c>
      <c r="ABO31" s="105">
        <v>7380230.0899999999</v>
      </c>
      <c r="ABP31" s="105">
        <v>27720377.010000002</v>
      </c>
      <c r="ABQ31" s="105">
        <v>18753658.609999999</v>
      </c>
      <c r="ABR31" s="105">
        <v>10789284.539999999</v>
      </c>
      <c r="ABS31" s="105">
        <v>7001841.75</v>
      </c>
      <c r="ABT31" s="105">
        <v>18212300.940000001</v>
      </c>
      <c r="ABU31" s="105">
        <v>2740471</v>
      </c>
      <c r="ABV31" s="105">
        <v>14326330.989999998</v>
      </c>
      <c r="ABW31" s="105">
        <v>3096934.69</v>
      </c>
      <c r="ABX31" s="105">
        <v>14049183.990000002</v>
      </c>
      <c r="ABY31" s="105">
        <v>3277828.12</v>
      </c>
      <c r="ABZ31" s="105">
        <v>8633921.7100000009</v>
      </c>
      <c r="ACA31" s="105">
        <v>13183433.219999999</v>
      </c>
      <c r="ACB31" s="105">
        <v>1215493.46</v>
      </c>
      <c r="ACC31" s="105">
        <v>3686315.3899999997</v>
      </c>
      <c r="ACD31" s="105">
        <v>4710927.32</v>
      </c>
      <c r="ACE31" s="105">
        <v>8384844.8600000003</v>
      </c>
      <c r="ACF31" s="105">
        <v>2956567.1100000003</v>
      </c>
      <c r="ACG31" s="105">
        <v>66849322.950000003</v>
      </c>
      <c r="ACH31" s="105">
        <v>1875311.71</v>
      </c>
      <c r="ACI31" s="105">
        <v>2404818.2000000002</v>
      </c>
      <c r="ACJ31" s="105">
        <v>8019822.0199999996</v>
      </c>
      <c r="ACK31" s="105">
        <v>1367007.05</v>
      </c>
      <c r="ACL31" s="105">
        <v>499446.21</v>
      </c>
      <c r="ACM31" s="105">
        <v>3888307.17</v>
      </c>
      <c r="ACN31" s="105">
        <v>4295930.75</v>
      </c>
      <c r="ACO31" s="105">
        <v>38503114.920000002</v>
      </c>
      <c r="ACP31" s="105">
        <v>1320706.5</v>
      </c>
      <c r="ACQ31" s="105">
        <v>602395</v>
      </c>
      <c r="ACR31" s="105">
        <v>4579879.37</v>
      </c>
      <c r="ACS31" s="105">
        <v>787639.02</v>
      </c>
      <c r="ACT31" s="105">
        <v>6692480.8200000003</v>
      </c>
      <c r="ACU31" s="105">
        <v>510005</v>
      </c>
      <c r="ACV31" s="105">
        <v>6083320</v>
      </c>
      <c r="ACW31" s="105">
        <v>1737929.05</v>
      </c>
      <c r="ACX31" s="105">
        <v>1601479.14</v>
      </c>
      <c r="ACY31" s="105">
        <v>1174124.05</v>
      </c>
      <c r="ACZ31" s="105">
        <v>639402</v>
      </c>
      <c r="ADA31" s="105">
        <v>7023272.2699999996</v>
      </c>
      <c r="ADB31" s="105">
        <v>2105927</v>
      </c>
      <c r="ADC31" s="105">
        <v>2708842.89</v>
      </c>
      <c r="ADD31" s="105">
        <v>9953776.0900000017</v>
      </c>
      <c r="ADE31" s="105">
        <v>33030453.359999999</v>
      </c>
      <c r="ADF31" s="105">
        <v>3560534.69</v>
      </c>
      <c r="ADG31" s="105">
        <v>2081539.9400000002</v>
      </c>
      <c r="ADH31" s="105">
        <v>5545006.2599999998</v>
      </c>
      <c r="ADI31" s="105">
        <v>1674210.67</v>
      </c>
      <c r="ADJ31" s="105">
        <v>2650875.0299999998</v>
      </c>
      <c r="ADK31" s="105">
        <v>2303367.4299999997</v>
      </c>
      <c r="ADL31" s="105">
        <v>6990457.3899999997</v>
      </c>
      <c r="ADM31" s="105">
        <v>75254194.469999999</v>
      </c>
      <c r="ADN31" s="105">
        <v>2080446.85</v>
      </c>
      <c r="ADO31" s="105">
        <v>1922723</v>
      </c>
      <c r="ADP31" s="105">
        <v>53496984.920000002</v>
      </c>
      <c r="ADQ31" s="105">
        <v>3593842.1300000004</v>
      </c>
      <c r="ADR31" s="105">
        <v>3716468.75</v>
      </c>
      <c r="ADS31" s="105">
        <v>7147790.0500000007</v>
      </c>
      <c r="ADT31" s="105">
        <v>2596646.1799999997</v>
      </c>
      <c r="ADU31" s="105">
        <v>75230037.319999993</v>
      </c>
      <c r="ADV31" s="105">
        <v>6893866.3500000006</v>
      </c>
      <c r="ADW31" s="105">
        <v>8913700.1600000001</v>
      </c>
      <c r="ADX31" s="105">
        <v>5436796.1799999997</v>
      </c>
      <c r="ADY31" s="105">
        <v>1398281.45</v>
      </c>
      <c r="ADZ31" s="105">
        <v>8599155.1499999985</v>
      </c>
      <c r="AEA31" s="105">
        <v>9078636.129999999</v>
      </c>
      <c r="AEB31" s="105">
        <v>6189467.9699999997</v>
      </c>
      <c r="AEC31" s="105">
        <v>2005779.88</v>
      </c>
      <c r="AED31" s="105">
        <v>926720.5</v>
      </c>
      <c r="AEE31" s="105">
        <v>7816048.5700000003</v>
      </c>
      <c r="AEF31" s="105">
        <v>9614013.3200000003</v>
      </c>
      <c r="AEG31" s="105">
        <v>647093.19999999995</v>
      </c>
      <c r="AEH31" s="105">
        <v>1694316.52</v>
      </c>
      <c r="AEI31" s="105">
        <v>10650512.629999999</v>
      </c>
      <c r="AEJ31" s="105">
        <v>2814086.75</v>
      </c>
      <c r="AEK31" s="105">
        <v>2825087.74</v>
      </c>
      <c r="AEL31" s="105">
        <v>3171595.13</v>
      </c>
      <c r="AEM31" s="105">
        <v>1398472.3</v>
      </c>
      <c r="AEN31" s="105">
        <v>7177136.1500000004</v>
      </c>
      <c r="AEO31" s="105">
        <v>57831795.229999997</v>
      </c>
      <c r="AEP31" s="105">
        <v>31353216.75</v>
      </c>
      <c r="AEQ31" s="105">
        <v>20243332.990000002</v>
      </c>
      <c r="AER31" s="105">
        <v>24205393.139999997</v>
      </c>
      <c r="AES31" s="105">
        <v>14660706.399999999</v>
      </c>
      <c r="AET31" s="105">
        <v>29353826.909999996</v>
      </c>
      <c r="AEU31" s="105">
        <v>9794709.0800000001</v>
      </c>
      <c r="AEV31" s="105">
        <v>10708287.810000001</v>
      </c>
      <c r="AEW31" s="105">
        <v>8558100.0500000007</v>
      </c>
      <c r="AEX31" s="105">
        <v>5067459.88</v>
      </c>
      <c r="AEY31" s="105">
        <v>18062259.219999999</v>
      </c>
      <c r="AEZ31" s="105">
        <v>8431380.4600000009</v>
      </c>
      <c r="AFA31" s="105">
        <v>10162392.210000001</v>
      </c>
      <c r="AFB31" s="105">
        <v>12680650.560000001</v>
      </c>
      <c r="AFC31" s="105">
        <v>8969608.6099999994</v>
      </c>
      <c r="AFD31" s="105">
        <v>7819745.04</v>
      </c>
      <c r="AFE31" s="105">
        <v>4020625.77</v>
      </c>
      <c r="AFF31" s="105">
        <v>7281998.1100000003</v>
      </c>
      <c r="AFG31" s="105">
        <v>7435683.9500000002</v>
      </c>
      <c r="AFH31" s="105">
        <v>4773765.75</v>
      </c>
      <c r="AFI31" s="105">
        <v>6565282.8600000003</v>
      </c>
      <c r="AFJ31" s="105">
        <v>2665740.5</v>
      </c>
      <c r="AFK31" s="105">
        <v>10144394.630000001</v>
      </c>
      <c r="AFL31" s="105">
        <v>24026367.439999998</v>
      </c>
      <c r="AFM31" s="105">
        <v>13415222.77</v>
      </c>
      <c r="AFN31" s="105">
        <v>8573072.1199999992</v>
      </c>
      <c r="AFO31" s="105">
        <v>5748298.1399999997</v>
      </c>
      <c r="AFP31" s="105">
        <v>9356258.75</v>
      </c>
      <c r="AFQ31" s="105">
        <v>4317738.5199999996</v>
      </c>
      <c r="AFR31" s="105">
        <v>3414101.81</v>
      </c>
      <c r="AFS31" s="105">
        <v>19500946.030000001</v>
      </c>
      <c r="AFT31" s="105">
        <v>19163313.82</v>
      </c>
      <c r="AFU31" s="105">
        <v>4465275.6399999997</v>
      </c>
      <c r="AFV31" s="105">
        <v>13028971.32</v>
      </c>
      <c r="AFW31" s="105">
        <v>4591618.0500000007</v>
      </c>
      <c r="AFX31" s="105">
        <v>16290753.520000001</v>
      </c>
      <c r="AFY31" s="105">
        <v>10069648.9</v>
      </c>
      <c r="AFZ31" s="105">
        <v>12511186.23</v>
      </c>
      <c r="AGA31" s="105">
        <v>9845915.8900000006</v>
      </c>
      <c r="AGB31" s="105">
        <v>32582821.120000001</v>
      </c>
      <c r="AGC31" s="105">
        <v>17322496.73</v>
      </c>
      <c r="AGD31" s="105">
        <v>6399559.9100000001</v>
      </c>
      <c r="AGE31" s="105">
        <v>10610108.989999998</v>
      </c>
      <c r="AGF31" s="105">
        <v>6076163.96</v>
      </c>
      <c r="AGG31" s="105">
        <v>14186477.120000001</v>
      </c>
      <c r="AGH31" s="105">
        <v>9121667.0199999996</v>
      </c>
      <c r="AGI31" s="105">
        <v>45452437.25</v>
      </c>
      <c r="AGJ31" s="105">
        <v>9756233.8900000025</v>
      </c>
      <c r="AGK31" s="105">
        <v>10653784.379999999</v>
      </c>
      <c r="AGL31" s="105">
        <v>4286032.75</v>
      </c>
      <c r="AGM31" s="105">
        <v>15841439.17</v>
      </c>
      <c r="AGN31" s="105">
        <v>17322322.009999998</v>
      </c>
      <c r="AGO31" s="105">
        <v>4477564.9000000004</v>
      </c>
      <c r="AGP31" s="105">
        <v>6658433.3300000001</v>
      </c>
      <c r="AGQ31" s="105">
        <v>94371085.469999999</v>
      </c>
      <c r="AGR31" s="105">
        <v>39151880.109999999</v>
      </c>
      <c r="AGS31" s="105">
        <v>8073285.7999999998</v>
      </c>
      <c r="AGT31" s="105">
        <v>39033277.18</v>
      </c>
      <c r="AGU31" s="105">
        <v>17980418.25</v>
      </c>
      <c r="AGV31" s="105">
        <v>16478216.869999999</v>
      </c>
      <c r="AGW31" s="105">
        <v>11930894.810000001</v>
      </c>
      <c r="AGX31" s="105">
        <v>18985355.68</v>
      </c>
      <c r="AGY31" s="105">
        <v>5012706.7</v>
      </c>
      <c r="AGZ31" s="105">
        <v>24447715.600000001</v>
      </c>
      <c r="AHA31" s="105">
        <v>17190638.59</v>
      </c>
      <c r="AHB31" s="105">
        <v>6452821.5999999996</v>
      </c>
      <c r="AHC31" s="105">
        <v>7421096.6000000006</v>
      </c>
      <c r="AHD31" s="105">
        <v>11393125.880000001</v>
      </c>
      <c r="AHE31" s="105">
        <v>7369118.2300000004</v>
      </c>
      <c r="AHF31" s="105">
        <v>12069220.390000001</v>
      </c>
      <c r="AHG31" s="105">
        <v>6342750.6400000006</v>
      </c>
      <c r="AHH31" s="105">
        <v>3364238.19</v>
      </c>
      <c r="AHI31" s="105">
        <v>5972047.6900000004</v>
      </c>
      <c r="AHJ31" s="105">
        <v>7240194.2200000007</v>
      </c>
      <c r="AHK31" s="105">
        <v>5532793.46</v>
      </c>
      <c r="AHL31" s="105">
        <v>8896706.75</v>
      </c>
      <c r="AHM31" s="105">
        <v>6738932.4600000009</v>
      </c>
      <c r="AHN31" s="105">
        <v>5834355.5899999999</v>
      </c>
    </row>
    <row r="32" spans="1:898" ht="21" x14ac:dyDescent="0.4">
      <c r="A32" s="121" t="s">
        <v>1198</v>
      </c>
      <c r="B32" s="6" t="s">
        <v>1199</v>
      </c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  <c r="IG32" s="105"/>
      <c r="IH32" s="105"/>
      <c r="II32" s="105"/>
      <c r="IJ32" s="105"/>
      <c r="IK32" s="105"/>
      <c r="IL32" s="105"/>
      <c r="IM32" s="105"/>
      <c r="IN32" s="105"/>
      <c r="IO32" s="105"/>
      <c r="IP32" s="105"/>
      <c r="IQ32" s="105"/>
      <c r="IR32" s="105"/>
      <c r="IS32" s="105"/>
      <c r="IT32" s="105"/>
      <c r="IU32" s="105"/>
      <c r="IV32" s="105"/>
      <c r="IW32" s="105"/>
      <c r="IX32" s="105"/>
      <c r="IY32" s="105"/>
      <c r="IZ32" s="105"/>
      <c r="JA32" s="105"/>
      <c r="JB32" s="105"/>
      <c r="JC32" s="105"/>
      <c r="JD32" s="105"/>
      <c r="JE32" s="105"/>
      <c r="JF32" s="105"/>
      <c r="JG32" s="105"/>
      <c r="JH32" s="105"/>
      <c r="JI32" s="105"/>
      <c r="JJ32" s="105"/>
      <c r="JK32" s="105"/>
      <c r="JL32" s="105"/>
      <c r="JM32" s="105"/>
      <c r="JN32" s="105"/>
      <c r="JO32" s="105"/>
      <c r="JP32" s="105"/>
      <c r="JQ32" s="105"/>
      <c r="JR32" s="105"/>
      <c r="JS32" s="105"/>
      <c r="JT32" s="105"/>
      <c r="JU32" s="105"/>
      <c r="JV32" s="105"/>
      <c r="JW32" s="105"/>
      <c r="JX32" s="105"/>
      <c r="JY32" s="105"/>
      <c r="JZ32" s="105"/>
      <c r="KA32" s="105"/>
      <c r="KB32" s="105"/>
      <c r="KC32" s="105"/>
      <c r="KD32" s="105"/>
      <c r="KE32" s="105"/>
      <c r="KF32" s="105"/>
      <c r="KG32" s="105"/>
      <c r="KH32" s="105"/>
      <c r="KI32" s="105"/>
      <c r="KJ32" s="105"/>
      <c r="KK32" s="105"/>
      <c r="KL32" s="105"/>
      <c r="KM32" s="105"/>
      <c r="KN32" s="105"/>
      <c r="KO32" s="105"/>
      <c r="KP32" s="105"/>
      <c r="KQ32" s="105"/>
      <c r="KR32" s="105"/>
      <c r="KS32" s="105"/>
      <c r="KT32" s="105"/>
      <c r="KU32" s="105"/>
      <c r="KV32" s="105"/>
      <c r="KW32" s="105"/>
      <c r="KX32" s="105"/>
      <c r="KY32" s="105"/>
      <c r="KZ32" s="105"/>
      <c r="LA32" s="105"/>
      <c r="LB32" s="105"/>
      <c r="LC32" s="105"/>
      <c r="LD32" s="105"/>
      <c r="LE32" s="105"/>
      <c r="LF32" s="105"/>
      <c r="LG32" s="105"/>
      <c r="LH32" s="105"/>
      <c r="LI32" s="105"/>
      <c r="LJ32" s="105"/>
      <c r="LK32" s="105"/>
      <c r="LL32" s="105"/>
      <c r="LM32" s="105"/>
      <c r="LN32" s="105"/>
      <c r="LO32" s="105"/>
      <c r="LP32" s="105"/>
      <c r="LQ32" s="105"/>
      <c r="LR32" s="105"/>
      <c r="LS32" s="105"/>
      <c r="LT32" s="105"/>
      <c r="LU32" s="105"/>
      <c r="LV32" s="105"/>
      <c r="LW32" s="105"/>
      <c r="LX32" s="105"/>
      <c r="LY32" s="105"/>
      <c r="LZ32" s="105"/>
      <c r="MA32" s="105"/>
      <c r="MB32" s="105"/>
      <c r="MC32" s="105"/>
      <c r="MD32" s="105"/>
      <c r="ME32" s="105"/>
      <c r="MF32" s="105"/>
      <c r="MG32" s="105"/>
      <c r="MH32" s="105"/>
      <c r="MI32" s="105"/>
      <c r="MJ32" s="105"/>
      <c r="MK32" s="105"/>
      <c r="ML32" s="105"/>
      <c r="MM32" s="105"/>
      <c r="MN32" s="105"/>
      <c r="MO32" s="105"/>
      <c r="MP32" s="105"/>
      <c r="MQ32" s="105"/>
      <c r="MR32" s="105"/>
      <c r="MS32" s="105"/>
      <c r="MT32" s="105"/>
      <c r="MU32" s="105"/>
      <c r="MV32" s="105"/>
      <c r="MW32" s="105"/>
      <c r="MX32" s="105"/>
      <c r="MY32" s="105"/>
      <c r="MZ32" s="105"/>
      <c r="NA32" s="105"/>
      <c r="NB32" s="105"/>
      <c r="NC32" s="105"/>
      <c r="ND32" s="105"/>
      <c r="NE32" s="105"/>
      <c r="NF32" s="105"/>
      <c r="NG32" s="105"/>
      <c r="NH32" s="105"/>
      <c r="NI32" s="105"/>
      <c r="NJ32" s="105"/>
      <c r="NK32" s="105"/>
      <c r="NL32" s="105"/>
      <c r="NM32" s="105"/>
      <c r="NN32" s="105"/>
      <c r="NO32" s="105"/>
      <c r="NP32" s="105"/>
      <c r="NQ32" s="105"/>
      <c r="NR32" s="105"/>
      <c r="NS32" s="105"/>
      <c r="NT32" s="105"/>
      <c r="NU32" s="105"/>
      <c r="NV32" s="105"/>
      <c r="NW32" s="105"/>
      <c r="NX32" s="105"/>
      <c r="NY32" s="105"/>
      <c r="NZ32" s="105"/>
      <c r="OA32" s="105"/>
      <c r="OB32" s="105"/>
      <c r="OC32" s="105"/>
      <c r="OD32" s="105"/>
      <c r="OE32" s="105"/>
      <c r="OF32" s="105"/>
      <c r="OG32" s="105"/>
      <c r="OH32" s="105"/>
      <c r="OI32" s="105"/>
      <c r="OJ32" s="105"/>
      <c r="OK32" s="105"/>
      <c r="OL32" s="105"/>
      <c r="OM32" s="105"/>
      <c r="ON32" s="105"/>
      <c r="OO32" s="105"/>
      <c r="OP32" s="105"/>
      <c r="OQ32" s="105"/>
      <c r="OR32" s="105"/>
      <c r="OS32" s="105"/>
      <c r="OT32" s="105"/>
      <c r="OU32" s="105"/>
      <c r="OV32" s="105"/>
      <c r="OW32" s="105"/>
      <c r="OX32" s="105"/>
      <c r="OY32" s="105"/>
      <c r="OZ32" s="105"/>
      <c r="PA32" s="105"/>
      <c r="PB32" s="105"/>
      <c r="PC32" s="105"/>
      <c r="PD32" s="105"/>
      <c r="PE32" s="105"/>
      <c r="PF32" s="105"/>
      <c r="PG32" s="105"/>
      <c r="PH32" s="105"/>
      <c r="PI32" s="105"/>
      <c r="PJ32" s="105"/>
      <c r="PK32" s="105"/>
      <c r="PL32" s="105"/>
      <c r="PM32" s="105"/>
      <c r="PN32" s="105"/>
      <c r="PO32" s="105"/>
      <c r="PP32" s="105"/>
      <c r="PQ32" s="105"/>
      <c r="PR32" s="105"/>
      <c r="PS32" s="105"/>
      <c r="PT32" s="105"/>
      <c r="PU32" s="105"/>
      <c r="PV32" s="105"/>
      <c r="PW32" s="105"/>
      <c r="PX32" s="105"/>
      <c r="PY32" s="105"/>
      <c r="PZ32" s="105"/>
      <c r="QA32" s="105"/>
      <c r="QB32" s="105"/>
      <c r="QC32" s="105"/>
      <c r="QD32" s="105"/>
      <c r="QE32" s="105"/>
      <c r="QF32" s="105"/>
      <c r="QG32" s="105"/>
      <c r="QH32" s="105"/>
      <c r="QI32" s="105"/>
      <c r="QJ32" s="105"/>
      <c r="QK32" s="105"/>
      <c r="QL32" s="105"/>
      <c r="QM32" s="105"/>
      <c r="QN32" s="105"/>
      <c r="QO32" s="105"/>
      <c r="QP32" s="105"/>
      <c r="QQ32" s="105"/>
      <c r="QR32" s="105"/>
      <c r="QS32" s="105"/>
      <c r="QT32" s="105"/>
      <c r="QU32" s="105"/>
      <c r="QV32" s="105"/>
      <c r="QW32" s="105"/>
      <c r="QX32" s="105"/>
      <c r="QY32" s="105"/>
      <c r="QZ32" s="105"/>
      <c r="RA32" s="105"/>
      <c r="RB32" s="105"/>
      <c r="RC32" s="105"/>
      <c r="RD32" s="105"/>
      <c r="RE32" s="105"/>
      <c r="RF32" s="105"/>
      <c r="RG32" s="105"/>
      <c r="RH32" s="105"/>
      <c r="RI32" s="105"/>
      <c r="RJ32" s="105"/>
      <c r="RK32" s="105"/>
      <c r="RL32" s="105"/>
      <c r="RM32" s="105"/>
      <c r="RN32" s="105"/>
      <c r="RO32" s="105"/>
      <c r="RP32" s="105"/>
      <c r="RQ32" s="105"/>
      <c r="RR32" s="105"/>
      <c r="RS32" s="105"/>
      <c r="RT32" s="105"/>
      <c r="RU32" s="105"/>
      <c r="RV32" s="105"/>
      <c r="RW32" s="105"/>
      <c r="RX32" s="105"/>
      <c r="RY32" s="105"/>
      <c r="RZ32" s="105"/>
      <c r="SA32" s="105"/>
      <c r="SB32" s="105"/>
      <c r="SC32" s="105"/>
      <c r="SD32" s="105"/>
      <c r="SE32" s="105"/>
      <c r="SF32" s="105"/>
      <c r="SG32" s="105"/>
      <c r="SH32" s="105"/>
      <c r="SI32" s="105"/>
      <c r="SJ32" s="105"/>
      <c r="SK32" s="105"/>
      <c r="SL32" s="105"/>
      <c r="SM32" s="105"/>
      <c r="SN32" s="105"/>
      <c r="SO32" s="105"/>
      <c r="SP32" s="105"/>
      <c r="SQ32" s="105"/>
      <c r="SR32" s="105"/>
      <c r="SS32" s="105"/>
      <c r="ST32" s="105"/>
      <c r="SU32" s="105"/>
      <c r="SV32" s="105"/>
      <c r="SW32" s="105"/>
      <c r="SX32" s="105"/>
      <c r="SY32" s="105"/>
      <c r="SZ32" s="105"/>
      <c r="TA32" s="105"/>
      <c r="TB32" s="105"/>
      <c r="TC32" s="105"/>
      <c r="TD32" s="105"/>
      <c r="TE32" s="105"/>
      <c r="TF32" s="105"/>
      <c r="TG32" s="105"/>
      <c r="TH32" s="105"/>
      <c r="TI32" s="105"/>
      <c r="TJ32" s="105"/>
      <c r="TK32" s="105"/>
      <c r="TL32" s="105"/>
      <c r="TM32" s="105"/>
      <c r="TN32" s="105"/>
      <c r="TO32" s="105"/>
      <c r="TP32" s="105"/>
      <c r="TQ32" s="105"/>
      <c r="TR32" s="105"/>
      <c r="TS32" s="105"/>
      <c r="TT32" s="105"/>
      <c r="TU32" s="105"/>
      <c r="TV32" s="105"/>
      <c r="TW32" s="105"/>
      <c r="TX32" s="105"/>
      <c r="TY32" s="105"/>
      <c r="TZ32" s="105"/>
      <c r="UA32" s="105"/>
      <c r="UB32" s="105"/>
      <c r="UC32" s="105"/>
      <c r="UD32" s="105"/>
      <c r="UE32" s="105"/>
      <c r="UF32" s="105"/>
      <c r="UG32" s="105"/>
      <c r="UH32" s="105"/>
      <c r="UI32" s="105"/>
      <c r="UJ32" s="105"/>
      <c r="UK32" s="105"/>
      <c r="UL32" s="105"/>
      <c r="UM32" s="105"/>
      <c r="UN32" s="105"/>
      <c r="UO32" s="105"/>
      <c r="UP32" s="105"/>
      <c r="UQ32" s="105"/>
      <c r="UR32" s="105"/>
      <c r="US32" s="105"/>
      <c r="UT32" s="105"/>
      <c r="UU32" s="105"/>
      <c r="UV32" s="105"/>
      <c r="UW32" s="105"/>
      <c r="UX32" s="105"/>
      <c r="UY32" s="105"/>
      <c r="UZ32" s="105"/>
      <c r="VA32" s="105"/>
      <c r="VB32" s="105"/>
      <c r="VC32" s="105"/>
      <c r="VD32" s="105"/>
      <c r="VE32" s="105"/>
      <c r="VF32" s="105"/>
      <c r="VG32" s="105"/>
      <c r="VH32" s="105"/>
      <c r="VI32" s="105"/>
      <c r="VJ32" s="105"/>
      <c r="VK32" s="105"/>
      <c r="VL32" s="105"/>
      <c r="VM32" s="105"/>
      <c r="VN32" s="105"/>
      <c r="VO32" s="105"/>
      <c r="VP32" s="105"/>
      <c r="VQ32" s="105"/>
      <c r="VR32" s="105"/>
      <c r="VS32" s="105"/>
      <c r="VT32" s="105"/>
      <c r="VU32" s="105"/>
      <c r="VV32" s="105"/>
      <c r="VW32" s="105"/>
      <c r="VX32" s="105"/>
      <c r="VY32" s="105"/>
      <c r="VZ32" s="105"/>
      <c r="WA32" s="105"/>
      <c r="WB32" s="105"/>
      <c r="WC32" s="105"/>
      <c r="WD32" s="105"/>
      <c r="WE32" s="105"/>
      <c r="WF32" s="105"/>
      <c r="WG32" s="105"/>
      <c r="WH32" s="105"/>
      <c r="WI32" s="105"/>
      <c r="WJ32" s="105"/>
      <c r="WK32" s="105"/>
      <c r="WL32" s="105"/>
      <c r="WM32" s="105"/>
      <c r="WN32" s="105"/>
      <c r="WO32" s="105"/>
      <c r="WP32" s="105"/>
      <c r="WQ32" s="105"/>
      <c r="WR32" s="105"/>
      <c r="WS32" s="105"/>
      <c r="WT32" s="105"/>
      <c r="WU32" s="105"/>
      <c r="WV32" s="105"/>
      <c r="WW32" s="105"/>
      <c r="WX32" s="105"/>
      <c r="WY32" s="105"/>
      <c r="WZ32" s="105"/>
      <c r="XA32" s="105"/>
      <c r="XB32" s="105"/>
      <c r="XC32" s="105"/>
      <c r="XD32" s="105"/>
      <c r="XE32" s="105"/>
      <c r="XF32" s="105"/>
      <c r="XG32" s="105"/>
      <c r="XH32" s="105"/>
      <c r="XI32" s="105"/>
      <c r="XJ32" s="105"/>
      <c r="XK32" s="105"/>
      <c r="XL32" s="105"/>
      <c r="XM32" s="105"/>
      <c r="XN32" s="105"/>
      <c r="XO32" s="105"/>
      <c r="XP32" s="105"/>
      <c r="XQ32" s="105"/>
      <c r="XR32" s="105"/>
      <c r="XS32" s="105"/>
      <c r="XT32" s="105"/>
      <c r="XU32" s="105"/>
      <c r="XV32" s="105"/>
      <c r="XW32" s="105"/>
      <c r="XX32" s="105"/>
      <c r="XY32" s="105"/>
      <c r="XZ32" s="105"/>
      <c r="YA32" s="105"/>
      <c r="YB32" s="105"/>
      <c r="YC32" s="105"/>
      <c r="YD32" s="105"/>
      <c r="YE32" s="105"/>
      <c r="YF32" s="105"/>
      <c r="YG32" s="105"/>
      <c r="YH32" s="105"/>
      <c r="YI32" s="105"/>
      <c r="YJ32" s="105"/>
      <c r="YK32" s="105"/>
      <c r="YL32" s="105"/>
      <c r="YM32" s="105"/>
      <c r="YN32" s="105"/>
      <c r="YO32" s="105"/>
      <c r="YP32" s="105"/>
      <c r="YQ32" s="105"/>
      <c r="YR32" s="105"/>
      <c r="YS32" s="105"/>
      <c r="YT32" s="105"/>
      <c r="YU32" s="105"/>
      <c r="YV32" s="105"/>
      <c r="YW32" s="105"/>
      <c r="YX32" s="105"/>
      <c r="YY32" s="105"/>
      <c r="YZ32" s="105"/>
      <c r="ZA32" s="105"/>
      <c r="ZB32" s="105"/>
      <c r="ZC32" s="105"/>
      <c r="ZD32" s="105"/>
      <c r="ZE32" s="105"/>
      <c r="ZF32" s="105"/>
      <c r="ZG32" s="105"/>
      <c r="ZH32" s="105"/>
      <c r="ZI32" s="105"/>
      <c r="ZJ32" s="105"/>
      <c r="ZK32" s="105"/>
      <c r="ZL32" s="105"/>
      <c r="ZM32" s="105"/>
      <c r="ZN32" s="105"/>
      <c r="ZO32" s="105"/>
      <c r="ZP32" s="105"/>
      <c r="ZQ32" s="105"/>
      <c r="ZR32" s="105"/>
      <c r="ZS32" s="105"/>
      <c r="ZT32" s="105"/>
      <c r="ZU32" s="105"/>
      <c r="ZV32" s="105"/>
      <c r="ZW32" s="105"/>
      <c r="ZX32" s="105"/>
      <c r="ZY32" s="105"/>
      <c r="ZZ32" s="105"/>
      <c r="AAA32" s="105"/>
      <c r="AAB32" s="105"/>
      <c r="AAC32" s="105"/>
      <c r="AAD32" s="105"/>
      <c r="AAE32" s="105"/>
      <c r="AAF32" s="105"/>
      <c r="AAG32" s="105"/>
      <c r="AAH32" s="105"/>
      <c r="AAI32" s="105"/>
      <c r="AAJ32" s="105"/>
      <c r="AAK32" s="105"/>
      <c r="AAL32" s="105"/>
      <c r="AAM32" s="105"/>
      <c r="AAN32" s="105"/>
      <c r="AAO32" s="105"/>
      <c r="AAP32" s="105"/>
      <c r="AAQ32" s="105"/>
      <c r="AAR32" s="105"/>
      <c r="AAS32" s="105"/>
      <c r="AAT32" s="105"/>
      <c r="AAU32" s="105"/>
      <c r="AAV32" s="105"/>
      <c r="AAW32" s="105"/>
      <c r="AAX32" s="105"/>
      <c r="AAY32" s="105"/>
      <c r="AAZ32" s="105"/>
      <c r="ABA32" s="105"/>
      <c r="ABB32" s="105"/>
      <c r="ABC32" s="105"/>
      <c r="ABD32" s="105"/>
      <c r="ABE32" s="105"/>
      <c r="ABF32" s="105"/>
      <c r="ABG32" s="105"/>
      <c r="ABH32" s="105"/>
      <c r="ABI32" s="105"/>
      <c r="ABJ32" s="105"/>
      <c r="ABK32" s="105"/>
      <c r="ABL32" s="105"/>
      <c r="ABM32" s="105"/>
      <c r="ABN32" s="105"/>
      <c r="ABO32" s="105"/>
      <c r="ABP32" s="105"/>
      <c r="ABQ32" s="105"/>
      <c r="ABR32" s="105"/>
      <c r="ABS32" s="105"/>
      <c r="ABT32" s="105"/>
      <c r="ABU32" s="105"/>
      <c r="ABV32" s="105"/>
      <c r="ABW32" s="105"/>
      <c r="ABX32" s="105"/>
      <c r="ABY32" s="105"/>
      <c r="ABZ32" s="105"/>
      <c r="ACA32" s="105"/>
      <c r="ACB32" s="105"/>
      <c r="ACC32" s="105"/>
      <c r="ACD32" s="105"/>
      <c r="ACE32" s="105"/>
      <c r="ACF32" s="105"/>
      <c r="ACG32" s="105"/>
      <c r="ACH32" s="105"/>
      <c r="ACI32" s="105"/>
      <c r="ACJ32" s="105"/>
      <c r="ACK32" s="105"/>
      <c r="ACL32" s="105"/>
      <c r="ACM32" s="105"/>
      <c r="ACN32" s="105"/>
      <c r="ACO32" s="105"/>
      <c r="ACP32" s="105"/>
      <c r="ACQ32" s="105"/>
      <c r="ACR32" s="105"/>
      <c r="ACS32" s="105"/>
      <c r="ACT32" s="105"/>
      <c r="ACU32" s="105"/>
      <c r="ACV32" s="105"/>
      <c r="ACW32" s="105"/>
      <c r="ACX32" s="105"/>
      <c r="ACY32" s="105"/>
      <c r="ACZ32" s="105"/>
      <c r="ADA32" s="105"/>
      <c r="ADB32" s="105"/>
      <c r="ADC32" s="105"/>
      <c r="ADD32" s="105"/>
      <c r="ADE32" s="105"/>
      <c r="ADF32" s="105"/>
      <c r="ADG32" s="105"/>
      <c r="ADH32" s="105"/>
      <c r="ADI32" s="105"/>
      <c r="ADJ32" s="105"/>
      <c r="ADK32" s="105"/>
      <c r="ADL32" s="105"/>
      <c r="ADM32" s="105"/>
      <c r="ADN32" s="105"/>
      <c r="ADO32" s="105"/>
      <c r="ADP32" s="105"/>
      <c r="ADQ32" s="105"/>
      <c r="ADR32" s="105"/>
      <c r="ADS32" s="105"/>
      <c r="ADT32" s="105"/>
      <c r="ADU32" s="105"/>
      <c r="ADV32" s="105"/>
      <c r="ADW32" s="105"/>
      <c r="ADX32" s="105"/>
      <c r="ADY32" s="105"/>
      <c r="ADZ32" s="105"/>
      <c r="AEA32" s="105"/>
      <c r="AEB32" s="105"/>
      <c r="AEC32" s="105"/>
      <c r="AED32" s="105"/>
      <c r="AEE32" s="105"/>
      <c r="AEF32" s="105"/>
      <c r="AEG32" s="105"/>
      <c r="AEH32" s="105"/>
      <c r="AEI32" s="105"/>
      <c r="AEJ32" s="105"/>
      <c r="AEK32" s="105"/>
      <c r="AEL32" s="105"/>
      <c r="AEM32" s="105"/>
      <c r="AEN32" s="105"/>
      <c r="AEO32" s="105"/>
      <c r="AEP32" s="105"/>
      <c r="AEQ32" s="105"/>
      <c r="AER32" s="105"/>
      <c r="AES32" s="105"/>
      <c r="AET32" s="105"/>
      <c r="AEU32" s="105"/>
      <c r="AEV32" s="105"/>
      <c r="AEW32" s="105"/>
      <c r="AEX32" s="105"/>
      <c r="AEY32" s="105"/>
      <c r="AEZ32" s="105"/>
      <c r="AFA32" s="105"/>
      <c r="AFB32" s="105"/>
      <c r="AFC32" s="105"/>
      <c r="AFD32" s="105"/>
      <c r="AFE32" s="105"/>
      <c r="AFF32" s="105"/>
      <c r="AFG32" s="105"/>
      <c r="AFH32" s="105"/>
      <c r="AFI32" s="105"/>
      <c r="AFJ32" s="105"/>
      <c r="AFK32" s="105"/>
      <c r="AFL32" s="105"/>
      <c r="AFM32" s="105"/>
      <c r="AFN32" s="105"/>
      <c r="AFO32" s="105"/>
      <c r="AFP32" s="105"/>
      <c r="AFQ32" s="105"/>
      <c r="AFR32" s="105"/>
      <c r="AFS32" s="105"/>
      <c r="AFT32" s="105"/>
      <c r="AFU32" s="105"/>
      <c r="AFV32" s="105"/>
      <c r="AFW32" s="105"/>
      <c r="AFX32" s="105"/>
      <c r="AFY32" s="105"/>
      <c r="AFZ32" s="105"/>
      <c r="AGA32" s="105"/>
      <c r="AGB32" s="105"/>
      <c r="AGC32" s="105"/>
      <c r="AGD32" s="105"/>
      <c r="AGE32" s="105"/>
      <c r="AGF32" s="105"/>
      <c r="AGG32" s="105"/>
      <c r="AGH32" s="105"/>
      <c r="AGI32" s="105"/>
      <c r="AGJ32" s="105"/>
      <c r="AGK32" s="105"/>
      <c r="AGL32" s="105"/>
      <c r="AGM32" s="105"/>
      <c r="AGN32" s="105"/>
      <c r="AGO32" s="105"/>
      <c r="AGP32" s="105"/>
      <c r="AGQ32" s="105"/>
      <c r="AGR32" s="105"/>
      <c r="AGS32" s="105"/>
      <c r="AGT32" s="105"/>
      <c r="AGU32" s="105"/>
      <c r="AGV32" s="105"/>
      <c r="AGW32" s="105"/>
      <c r="AGX32" s="105"/>
      <c r="AGY32" s="105"/>
      <c r="AGZ32" s="105"/>
      <c r="AHA32" s="105"/>
      <c r="AHB32" s="105"/>
      <c r="AHC32" s="105"/>
      <c r="AHD32" s="105"/>
      <c r="AHE32" s="105"/>
      <c r="AHF32" s="105"/>
      <c r="AHG32" s="105"/>
      <c r="AHH32" s="105"/>
      <c r="AHI32" s="105"/>
      <c r="AHJ32" s="105"/>
      <c r="AHK32" s="105"/>
      <c r="AHL32" s="105"/>
      <c r="AHM32" s="105"/>
      <c r="AHN32" s="105"/>
    </row>
    <row r="33" spans="1:898" ht="24.6" x14ac:dyDescent="0.7">
      <c r="A33" s="121"/>
      <c r="B33" s="324" t="s">
        <v>661</v>
      </c>
      <c r="C33" s="323">
        <v>3119066786.0599999</v>
      </c>
      <c r="D33" s="323">
        <v>197157904.23000005</v>
      </c>
      <c r="E33" s="323">
        <v>331244375.29999995</v>
      </c>
      <c r="F33" s="323">
        <v>89829006.61999999</v>
      </c>
      <c r="G33" s="323">
        <v>397142480.02999997</v>
      </c>
      <c r="H33" s="323">
        <v>146433823.65000001</v>
      </c>
      <c r="I33" s="323">
        <v>309654730.01999998</v>
      </c>
      <c r="J33" s="323">
        <v>174032739.85000002</v>
      </c>
      <c r="K33" s="323">
        <v>177763689.24000001</v>
      </c>
      <c r="L33" s="323">
        <v>143488105.02999997</v>
      </c>
      <c r="M33" s="323">
        <v>94931841.899999991</v>
      </c>
      <c r="N33" s="323">
        <v>97931175.229999989</v>
      </c>
      <c r="O33" s="323">
        <v>106723705.97999999</v>
      </c>
      <c r="P33" s="323">
        <v>96813389.510000005</v>
      </c>
      <c r="Q33" s="323">
        <v>85963898.230000004</v>
      </c>
      <c r="R33" s="323">
        <v>199056168.32999995</v>
      </c>
      <c r="S33" s="323">
        <v>190369798.86999997</v>
      </c>
      <c r="T33" s="323">
        <v>47213613.740000002</v>
      </c>
      <c r="U33" s="323">
        <v>2005746457.28</v>
      </c>
      <c r="V33" s="323">
        <v>497003529.81999999</v>
      </c>
      <c r="W33" s="323">
        <v>117192218.76000002</v>
      </c>
      <c r="X33" s="323">
        <v>196078444.47999999</v>
      </c>
      <c r="Y33" s="323">
        <v>134647202.43000001</v>
      </c>
      <c r="Z33" s="323">
        <v>180411673.15000004</v>
      </c>
      <c r="AA33" s="323">
        <v>62572209.359999999</v>
      </c>
      <c r="AB33" s="323">
        <v>512227683.81999999</v>
      </c>
      <c r="AC33" s="323">
        <v>219081862.81</v>
      </c>
      <c r="AD33" s="323">
        <v>106833695.93999998</v>
      </c>
      <c r="AE33" s="323">
        <v>380431289.98000002</v>
      </c>
      <c r="AF33" s="323">
        <v>146255317.75999999</v>
      </c>
      <c r="AG33" s="323">
        <v>354375652.57000005</v>
      </c>
      <c r="AH33" s="323">
        <v>210958752.40000001</v>
      </c>
      <c r="AI33" s="323">
        <v>112901198.72999999</v>
      </c>
      <c r="AJ33" s="323">
        <v>74883650.290000007</v>
      </c>
      <c r="AK33" s="323">
        <v>134180616.5</v>
      </c>
      <c r="AL33" s="323">
        <v>155886133.60999998</v>
      </c>
      <c r="AM33" s="323">
        <v>80063513.390000001</v>
      </c>
      <c r="AN33" s="323">
        <v>103314591.76999998</v>
      </c>
      <c r="AO33" s="323">
        <v>96754170.530000001</v>
      </c>
      <c r="AP33" s="323">
        <v>82740226.74000001</v>
      </c>
      <c r="AQ33" s="323">
        <v>69663636.63000001</v>
      </c>
      <c r="AR33" s="323">
        <v>53387094.420000002</v>
      </c>
      <c r="AS33" s="323">
        <v>1185530077.0300002</v>
      </c>
      <c r="AT33" s="323">
        <v>54117878.139999993</v>
      </c>
      <c r="AU33" s="323">
        <v>41890524.909999996</v>
      </c>
      <c r="AV33" s="323">
        <v>74139756.629999995</v>
      </c>
      <c r="AW33" s="323">
        <v>137232392.56</v>
      </c>
      <c r="AX33" s="323">
        <v>161992817.75</v>
      </c>
      <c r="AY33" s="323">
        <v>56278108.860000007</v>
      </c>
      <c r="AZ33" s="323">
        <v>83879063.629999995</v>
      </c>
      <c r="BA33" s="323">
        <v>52869709.00999999</v>
      </c>
      <c r="BB33" s="323">
        <v>55576023.390000001</v>
      </c>
      <c r="BC33" s="323">
        <v>42061521.809999995</v>
      </c>
      <c r="BD33" s="323">
        <v>41345297.069999993</v>
      </c>
      <c r="BE33" s="323">
        <v>293220294.31999999</v>
      </c>
      <c r="BF33" s="323">
        <v>45065848.109999992</v>
      </c>
      <c r="BG33" s="323">
        <v>44960208.570000008</v>
      </c>
      <c r="BH33" s="323">
        <v>976877947.42999995</v>
      </c>
      <c r="BI33" s="323">
        <v>628230762.93999994</v>
      </c>
      <c r="BJ33" s="323">
        <v>127467928.98</v>
      </c>
      <c r="BK33" s="323">
        <v>79148746.180000007</v>
      </c>
      <c r="BL33" s="323">
        <v>170765776.74000001</v>
      </c>
      <c r="BM33" s="323">
        <v>132202238.39000002</v>
      </c>
      <c r="BN33" s="323">
        <v>100997314.11000003</v>
      </c>
      <c r="BO33" s="323">
        <v>9980168.5800000001</v>
      </c>
      <c r="BP33" s="323">
        <v>9222395.6099999994</v>
      </c>
      <c r="BQ33" s="323">
        <v>1165726835.6899998</v>
      </c>
      <c r="BR33" s="323">
        <v>148576326.75</v>
      </c>
      <c r="BS33" s="323">
        <v>132249277.53</v>
      </c>
      <c r="BT33" s="323">
        <v>171467260.34</v>
      </c>
      <c r="BU33" s="323">
        <v>121826770.7</v>
      </c>
      <c r="BV33" s="323">
        <v>118655327.09999999</v>
      </c>
      <c r="BW33" s="323">
        <v>78183508.850000009</v>
      </c>
      <c r="BX33" s="323">
        <v>128338483.68999998</v>
      </c>
      <c r="BY33" s="323">
        <v>443014767.25999999</v>
      </c>
      <c r="BZ33" s="323">
        <v>85437479.330000013</v>
      </c>
      <c r="CA33" s="323">
        <v>124787779.18999997</v>
      </c>
      <c r="CB33" s="323">
        <v>269875821.1500001</v>
      </c>
      <c r="CC33" s="323">
        <v>83188088.820000008</v>
      </c>
      <c r="CD33" s="323">
        <v>79233642.060000002</v>
      </c>
      <c r="CE33" s="323">
        <v>72238382.269999996</v>
      </c>
      <c r="CF33" s="323">
        <v>3723875565.75</v>
      </c>
      <c r="CG33" s="323">
        <v>119305113.85000002</v>
      </c>
      <c r="CH33" s="323">
        <v>285741482.17000002</v>
      </c>
      <c r="CI33" s="323">
        <v>94045824.439999983</v>
      </c>
      <c r="CJ33" s="323">
        <v>122771686.10000002</v>
      </c>
      <c r="CK33" s="323">
        <v>118760073.70000003</v>
      </c>
      <c r="CL33" s="323">
        <v>111938606.05000001</v>
      </c>
      <c r="CM33" s="323">
        <v>194427079.61000001</v>
      </c>
      <c r="CN33" s="323">
        <v>56136104.770000003</v>
      </c>
      <c r="CO33" s="323">
        <v>132532528.75000001</v>
      </c>
      <c r="CP33" s="323">
        <v>84966737.62999998</v>
      </c>
      <c r="CQ33" s="323">
        <v>133538809.92000002</v>
      </c>
      <c r="CR33" s="323">
        <v>89162769.690000013</v>
      </c>
      <c r="CS33" s="323">
        <v>1080690177.9099998</v>
      </c>
      <c r="CT33" s="323">
        <v>99448654.370000005</v>
      </c>
      <c r="CU33" s="323">
        <v>113645685.27</v>
      </c>
      <c r="CV33" s="323">
        <v>190632282.75</v>
      </c>
      <c r="CW33" s="323">
        <v>78449672.590000004</v>
      </c>
      <c r="CX33" s="323">
        <v>171901096.01000002</v>
      </c>
      <c r="CY33" s="323">
        <v>83951072.629999995</v>
      </c>
      <c r="CZ33" s="323">
        <v>51960588.790000007</v>
      </c>
      <c r="DA33" s="323">
        <v>735970914.38999987</v>
      </c>
      <c r="DB33" s="323">
        <v>957999015.2700001</v>
      </c>
      <c r="DC33" s="323">
        <v>126234524.27999999</v>
      </c>
      <c r="DD33" s="323">
        <v>103162900.69</v>
      </c>
      <c r="DE33" s="323">
        <v>210966337.46999997</v>
      </c>
      <c r="DF33" s="323">
        <v>180083549.99000001</v>
      </c>
      <c r="DG33" s="323">
        <v>185152259.64999998</v>
      </c>
      <c r="DH33" s="323">
        <v>223352200.72</v>
      </c>
      <c r="DI33" s="323">
        <v>68753573.570000008</v>
      </c>
      <c r="DJ33" s="323">
        <v>3037749761.6299996</v>
      </c>
      <c r="DK33" s="323">
        <v>119126034.83000001</v>
      </c>
      <c r="DL33" s="323">
        <v>195349423.98000002</v>
      </c>
      <c r="DM33" s="323">
        <v>169469714.14000005</v>
      </c>
      <c r="DN33" s="323">
        <v>172355327.00999999</v>
      </c>
      <c r="DO33" s="323">
        <v>124112727.32000001</v>
      </c>
      <c r="DP33" s="323">
        <v>256328535.19</v>
      </c>
      <c r="DQ33" s="323">
        <v>132156956.45000002</v>
      </c>
      <c r="DR33" s="323">
        <v>246876677.26000002</v>
      </c>
      <c r="DS33" s="323">
        <v>1215335294.7</v>
      </c>
      <c r="DT33" s="323">
        <v>154340564.09999999</v>
      </c>
      <c r="DU33" s="323">
        <v>396142403.39999998</v>
      </c>
      <c r="DV33" s="323">
        <v>444079312.48000008</v>
      </c>
      <c r="DW33" s="323">
        <v>128679352.10999998</v>
      </c>
      <c r="DX33" s="323">
        <v>200752679.29999998</v>
      </c>
      <c r="DY33" s="323">
        <v>166933856.81</v>
      </c>
      <c r="DZ33" s="323">
        <v>51978749.289999999</v>
      </c>
      <c r="EA33" s="323">
        <v>94902116.38000001</v>
      </c>
      <c r="EB33" s="323">
        <v>95480686.620000005</v>
      </c>
      <c r="EC33" s="323">
        <v>226643101.57000002</v>
      </c>
      <c r="ED33" s="323">
        <v>752460831.75999975</v>
      </c>
      <c r="EE33" s="323">
        <v>557903594.74999988</v>
      </c>
      <c r="EF33" s="323">
        <v>107439699.07999998</v>
      </c>
      <c r="EG33" s="323">
        <v>126912946.47999999</v>
      </c>
      <c r="EH33" s="323">
        <v>125904766.88</v>
      </c>
      <c r="EI33" s="323">
        <v>175474085.84000003</v>
      </c>
      <c r="EJ33" s="323">
        <v>232342317.09000003</v>
      </c>
      <c r="EK33" s="323">
        <v>78406268.479999989</v>
      </c>
      <c r="EL33" s="323">
        <v>113817685.94</v>
      </c>
      <c r="EM33" s="323">
        <v>1674506735.8800001</v>
      </c>
      <c r="EN33" s="323">
        <v>116742832.22000001</v>
      </c>
      <c r="EO33" s="323">
        <v>105255628.01000002</v>
      </c>
      <c r="EP33" s="323">
        <v>112095456.28999999</v>
      </c>
      <c r="EQ33" s="323">
        <v>60005008.519999996</v>
      </c>
      <c r="ER33" s="323">
        <v>59410431.320000008</v>
      </c>
      <c r="ES33" s="323">
        <v>176489709.80000001</v>
      </c>
      <c r="ET33" s="323">
        <v>164640911.43999997</v>
      </c>
      <c r="EU33" s="323">
        <v>100737658.44</v>
      </c>
      <c r="EV33" s="323">
        <v>1063903761.0299999</v>
      </c>
      <c r="EW33" s="323">
        <v>53873415.800000004</v>
      </c>
      <c r="EX33" s="323">
        <v>99388026.209999993</v>
      </c>
      <c r="EY33" s="323">
        <v>153189437.16</v>
      </c>
      <c r="EZ33" s="323">
        <v>224112112.41</v>
      </c>
      <c r="FA33" s="323">
        <v>185002829.45000002</v>
      </c>
      <c r="FB33" s="323">
        <v>149509012.83999997</v>
      </c>
      <c r="FC33" s="323">
        <v>88467022.650000006</v>
      </c>
      <c r="FD33" s="323">
        <v>87306396.780000016</v>
      </c>
      <c r="FE33" s="323">
        <v>74552260.719999999</v>
      </c>
      <c r="FF33" s="323">
        <v>75708324.390000001</v>
      </c>
      <c r="FG33" s="323">
        <v>51719697.479999997</v>
      </c>
      <c r="FH33" s="323">
        <v>910773193.58999991</v>
      </c>
      <c r="FI33" s="323">
        <v>76452335.979999989</v>
      </c>
      <c r="FJ33" s="323">
        <v>102183949.78999999</v>
      </c>
      <c r="FK33" s="323">
        <v>85038105.420000002</v>
      </c>
      <c r="FL33" s="323">
        <v>136432339.13999999</v>
      </c>
      <c r="FM33" s="323">
        <v>122949025.59999999</v>
      </c>
      <c r="FN33" s="323">
        <v>44609742.729999989</v>
      </c>
      <c r="FO33" s="323">
        <v>18724687.939999998</v>
      </c>
      <c r="FP33" s="323">
        <v>1919659190.3600004</v>
      </c>
      <c r="FQ33" s="323">
        <v>89191836.320000008</v>
      </c>
      <c r="FR33" s="323">
        <v>163151739.10999998</v>
      </c>
      <c r="FS33" s="323">
        <v>137689813.95000002</v>
      </c>
      <c r="FT33" s="323">
        <v>182246609.47999996</v>
      </c>
      <c r="FU33" s="323">
        <v>96784361.449999988</v>
      </c>
      <c r="FV33" s="323">
        <v>239555497.35999998</v>
      </c>
      <c r="FW33" s="323">
        <v>152757823.60000002</v>
      </c>
      <c r="FX33" s="323">
        <v>137881120.30000001</v>
      </c>
      <c r="FY33" s="323">
        <v>119257952.53</v>
      </c>
      <c r="FZ33" s="323">
        <v>244680905.46999997</v>
      </c>
      <c r="GA33" s="323">
        <v>99165615.819999993</v>
      </c>
      <c r="GB33" s="323">
        <v>95655963.769999996</v>
      </c>
      <c r="GC33" s="323">
        <v>38601029.019999996</v>
      </c>
      <c r="GD33" s="323">
        <v>1000389565.64</v>
      </c>
      <c r="GE33" s="323">
        <v>76355730.11999999</v>
      </c>
      <c r="GF33" s="323">
        <v>89537539.030000001</v>
      </c>
      <c r="GG33" s="323">
        <v>210751692.47000003</v>
      </c>
      <c r="GH33" s="323">
        <v>110264120.66999999</v>
      </c>
      <c r="GI33" s="323">
        <v>95437051.320000023</v>
      </c>
      <c r="GJ33" s="323">
        <v>89468584.179999977</v>
      </c>
      <c r="GK33" s="323">
        <v>233746056.92000002</v>
      </c>
      <c r="GL33" s="323">
        <v>79609244.740000024</v>
      </c>
      <c r="GM33" s="323">
        <v>39808285.419999994</v>
      </c>
      <c r="GN33" s="323">
        <v>31953022.549999993</v>
      </c>
      <c r="GO33" s="323">
        <v>30616662.760000005</v>
      </c>
      <c r="GP33" s="323">
        <v>632037168.32000005</v>
      </c>
      <c r="GQ33" s="323">
        <v>164604144</v>
      </c>
      <c r="GR33" s="323">
        <v>91247288.810000032</v>
      </c>
      <c r="GS33" s="323">
        <v>178318847.90999997</v>
      </c>
      <c r="GT33" s="323">
        <v>42494836.290000007</v>
      </c>
      <c r="GU33" s="323">
        <v>117750062.08</v>
      </c>
      <c r="GV33" s="323">
        <v>129140859.79999998</v>
      </c>
      <c r="GW33" s="323">
        <v>64693064.860000007</v>
      </c>
      <c r="GX33" s="323">
        <v>724120107.87</v>
      </c>
      <c r="GY33" s="323">
        <v>75603103.669999987</v>
      </c>
      <c r="GZ33" s="323">
        <v>157946358.94</v>
      </c>
      <c r="HA33" s="323">
        <v>112990101.45999999</v>
      </c>
      <c r="HB33" s="323">
        <v>1719859030.27</v>
      </c>
      <c r="HC33" s="323">
        <v>187977869.25</v>
      </c>
      <c r="HD33" s="323">
        <v>233896021.28</v>
      </c>
      <c r="HE33" s="323">
        <v>243335656.87000006</v>
      </c>
      <c r="HF33" s="323">
        <v>169824470.65000001</v>
      </c>
      <c r="HG33" s="323">
        <v>266990745.48000002</v>
      </c>
      <c r="HH33" s="323">
        <v>62414855.079999998</v>
      </c>
      <c r="HI33" s="323">
        <v>1060595866.8899999</v>
      </c>
      <c r="HJ33" s="323">
        <v>216786694.70999998</v>
      </c>
      <c r="HK33" s="323">
        <v>209334623.79999998</v>
      </c>
      <c r="HL33" s="323">
        <v>135827863.06999999</v>
      </c>
      <c r="HM33" s="323">
        <v>106798573.41999999</v>
      </c>
      <c r="HN33" s="323">
        <v>99846147.810000017</v>
      </c>
      <c r="HO33" s="323">
        <v>157069525.92000002</v>
      </c>
      <c r="HP33" s="323">
        <v>83093083.61999999</v>
      </c>
      <c r="HQ33" s="323">
        <v>1465953554.8800001</v>
      </c>
      <c r="HR33" s="323">
        <v>471185696.95000011</v>
      </c>
      <c r="HS33" s="323">
        <v>102018312.61999999</v>
      </c>
      <c r="HT33" s="323">
        <v>90100765.939999998</v>
      </c>
      <c r="HU33" s="323">
        <v>76715465.313999996</v>
      </c>
      <c r="HV33" s="323">
        <v>74459275.840000004</v>
      </c>
      <c r="HW33" s="323">
        <v>216862676.75000003</v>
      </c>
      <c r="HX33" s="323">
        <v>86404546.170000017</v>
      </c>
      <c r="HY33" s="323">
        <v>88971967.910000011</v>
      </c>
      <c r="HZ33" s="323">
        <v>83653505.269999996</v>
      </c>
      <c r="IA33" s="323">
        <v>86067654.050000012</v>
      </c>
      <c r="IB33" s="323">
        <v>148182658.61000001</v>
      </c>
      <c r="IC33" s="323">
        <v>46209898.969999999</v>
      </c>
      <c r="ID33" s="323">
        <v>108042791.88</v>
      </c>
      <c r="IE33" s="323">
        <v>54690503.760000005</v>
      </c>
      <c r="IF33" s="323">
        <v>55390368.609999999</v>
      </c>
      <c r="IG33" s="323">
        <v>1188497448.7399998</v>
      </c>
      <c r="IH33" s="323">
        <v>460903918.75000006</v>
      </c>
      <c r="II33" s="323">
        <v>138056640.79000002</v>
      </c>
      <c r="IJ33" s="323">
        <v>212904096.01999998</v>
      </c>
      <c r="IK33" s="323">
        <v>272331548.93000001</v>
      </c>
      <c r="IL33" s="323">
        <v>99733885.280000001</v>
      </c>
      <c r="IM33" s="323">
        <v>94702614.289999992</v>
      </c>
      <c r="IN33" s="323">
        <v>63998195.190000013</v>
      </c>
      <c r="IO33" s="323">
        <v>66495279.859999999</v>
      </c>
      <c r="IP33" s="323">
        <v>76340271.24000001</v>
      </c>
      <c r="IQ33" s="323">
        <v>79331413.230000004</v>
      </c>
      <c r="IR33" s="323">
        <v>1876300584.3400002</v>
      </c>
      <c r="IS33" s="323">
        <v>660658481.44000006</v>
      </c>
      <c r="IT33" s="323">
        <v>173201121.58000004</v>
      </c>
      <c r="IU33" s="323">
        <v>117631061.28000002</v>
      </c>
      <c r="IV33" s="323">
        <v>82349352.549999997</v>
      </c>
      <c r="IW33" s="323">
        <v>48290176.850000009</v>
      </c>
      <c r="IX33" s="323">
        <v>94440702.060000002</v>
      </c>
      <c r="IY33" s="323">
        <v>48691652.600000001</v>
      </c>
      <c r="IZ33" s="323">
        <v>62700520.929999992</v>
      </c>
      <c r="JA33" s="323">
        <v>110576141.68000001</v>
      </c>
      <c r="JB33" s="323">
        <v>102121392.83000001</v>
      </c>
      <c r="JC33" s="323">
        <v>71773994.150000006</v>
      </c>
      <c r="JD33" s="323">
        <v>987941923.91000009</v>
      </c>
      <c r="JE33" s="323">
        <v>348150202.94000006</v>
      </c>
      <c r="JF33" s="323">
        <v>91887794.700000003</v>
      </c>
      <c r="JG33" s="323">
        <v>78188113.649999991</v>
      </c>
      <c r="JH33" s="323">
        <v>57309371.249999993</v>
      </c>
      <c r="JI33" s="323">
        <v>71315772.239999995</v>
      </c>
      <c r="JJ33" s="323">
        <v>663240560.3599999</v>
      </c>
      <c r="JK33" s="323">
        <v>66767729.460000008</v>
      </c>
      <c r="JL33" s="323">
        <v>96005597.410000011</v>
      </c>
      <c r="JM33" s="323">
        <v>129592857.14000002</v>
      </c>
      <c r="JN33" s="323">
        <v>86063114.510000005</v>
      </c>
      <c r="JO33" s="323">
        <v>180160992.71000001</v>
      </c>
      <c r="JP33" s="323">
        <v>64934535.680000007</v>
      </c>
      <c r="JQ33" s="323">
        <v>1418509341.8200002</v>
      </c>
      <c r="JR33" s="323">
        <v>592836476.4799999</v>
      </c>
      <c r="JS33" s="323">
        <v>105091895.65000001</v>
      </c>
      <c r="JT33" s="323">
        <v>61630369.449999988</v>
      </c>
      <c r="JU33" s="323">
        <v>141402614.10000002</v>
      </c>
      <c r="JV33" s="323">
        <v>44206075.349999994</v>
      </c>
      <c r="JW33" s="323">
        <v>323900339.40999997</v>
      </c>
      <c r="JX33" s="323">
        <v>163111980.07000002</v>
      </c>
      <c r="JY33" s="323">
        <v>103116707.23999998</v>
      </c>
      <c r="JZ33" s="323">
        <v>134082109.83</v>
      </c>
      <c r="KA33" s="323">
        <v>96296228.769999996</v>
      </c>
      <c r="KB33" s="323">
        <v>97749765.689999998</v>
      </c>
      <c r="KC33" s="323">
        <v>92646842.249999985</v>
      </c>
      <c r="KD33" s="323">
        <v>31815085.709999997</v>
      </c>
      <c r="KE33" s="323">
        <v>72961454.890000001</v>
      </c>
      <c r="KF33" s="323">
        <v>2018512806.0599999</v>
      </c>
      <c r="KG33" s="323">
        <v>0</v>
      </c>
      <c r="KH33" s="323">
        <v>109984880.66</v>
      </c>
      <c r="KI33" s="323">
        <v>152307027.75999999</v>
      </c>
      <c r="KJ33" s="323">
        <v>136106772.93000001</v>
      </c>
      <c r="KK33" s="323">
        <v>139645121.90000001</v>
      </c>
      <c r="KL33" s="323">
        <v>414088679.95999998</v>
      </c>
      <c r="KM33" s="323">
        <v>100599512.08</v>
      </c>
      <c r="KN33" s="323">
        <v>86206756.779999986</v>
      </c>
      <c r="KO33" s="323">
        <v>578989970.79999995</v>
      </c>
      <c r="KP33" s="323">
        <v>114777603.12</v>
      </c>
      <c r="KQ33" s="323">
        <v>140684614.34999999</v>
      </c>
      <c r="KR33" s="323">
        <v>328079299.41000003</v>
      </c>
      <c r="KS33" s="323">
        <v>92234483.200000003</v>
      </c>
      <c r="KT33" s="323">
        <v>155086193.66999999</v>
      </c>
      <c r="KU33" s="323">
        <v>978605586.82000029</v>
      </c>
      <c r="KV33" s="323">
        <v>142678212.62</v>
      </c>
      <c r="KW33" s="323">
        <v>1021828019.4100001</v>
      </c>
      <c r="KX33" s="323">
        <v>109345560.64</v>
      </c>
      <c r="KY33" s="323">
        <v>66842781.230000004</v>
      </c>
      <c r="KZ33" s="323">
        <v>199078415.89999998</v>
      </c>
      <c r="LA33" s="323">
        <v>204033245.67999998</v>
      </c>
      <c r="LB33" s="323">
        <v>121227572.89</v>
      </c>
      <c r="LC33" s="323">
        <v>119282397.07000002</v>
      </c>
      <c r="LD33" s="323">
        <v>73563288.180000007</v>
      </c>
      <c r="LE33" s="323">
        <v>2440681808.8199997</v>
      </c>
      <c r="LF33" s="323">
        <v>441925267.09999996</v>
      </c>
      <c r="LG33" s="323">
        <v>606687712.03999996</v>
      </c>
      <c r="LH33" s="323">
        <v>539813196.58999991</v>
      </c>
      <c r="LI33" s="323">
        <v>132767291.23</v>
      </c>
      <c r="LJ33" s="323">
        <v>106385830.81999999</v>
      </c>
      <c r="LK33" s="323">
        <v>71577933.879999995</v>
      </c>
      <c r="LL33" s="323">
        <v>142778803.45999998</v>
      </c>
      <c r="LM33" s="323">
        <v>84073894.320000008</v>
      </c>
      <c r="LN33" s="323">
        <v>156630603.78000003</v>
      </c>
      <c r="LO33" s="323">
        <v>49621152.409999989</v>
      </c>
      <c r="LP33" s="323">
        <v>701066898.62000024</v>
      </c>
      <c r="LQ33" s="323">
        <v>156334248.16999999</v>
      </c>
      <c r="LR33" s="323">
        <v>95048842.549999997</v>
      </c>
      <c r="LS33" s="323">
        <v>1433538646.7700002</v>
      </c>
      <c r="LT33" s="323">
        <v>707432037.70999992</v>
      </c>
      <c r="LU33" s="323">
        <v>1656346975.0999999</v>
      </c>
      <c r="LV33" s="323">
        <v>535767692.64999998</v>
      </c>
      <c r="LW33" s="323">
        <v>211460622.67000002</v>
      </c>
      <c r="LX33" s="323">
        <v>198249220.19999999</v>
      </c>
      <c r="LY33" s="323">
        <v>161327524.01999998</v>
      </c>
      <c r="LZ33" s="323">
        <v>145013425.05800003</v>
      </c>
      <c r="MA33" s="323">
        <v>137185007.16</v>
      </c>
      <c r="MB33" s="323">
        <v>154394085.06000003</v>
      </c>
      <c r="MC33" s="323">
        <v>319840874.81</v>
      </c>
      <c r="MD33" s="323">
        <v>94678345.12000002</v>
      </c>
      <c r="ME33" s="323">
        <v>1979337438.9299998</v>
      </c>
      <c r="MF33" s="323">
        <v>126738918.23</v>
      </c>
      <c r="MG33" s="323">
        <v>73414546.267999992</v>
      </c>
      <c r="MH33" s="323">
        <v>73193203.789999992</v>
      </c>
      <c r="MI33" s="323">
        <v>72252658.539999992</v>
      </c>
      <c r="MJ33" s="323">
        <v>122049285.16</v>
      </c>
      <c r="MK33" s="323">
        <v>93116591.969999999</v>
      </c>
      <c r="ML33" s="323">
        <v>98326874.370000005</v>
      </c>
      <c r="MM33" s="323">
        <v>148910729.13</v>
      </c>
      <c r="MN33" s="323">
        <v>86829920.200000003</v>
      </c>
      <c r="MO33" s="323">
        <v>90745753.50999999</v>
      </c>
      <c r="MP33" s="323">
        <v>84954216.659999982</v>
      </c>
      <c r="MQ33" s="323">
        <v>1778685908.8499999</v>
      </c>
      <c r="MR33" s="323">
        <v>112739439.31999999</v>
      </c>
      <c r="MS33" s="323">
        <v>135098638.29000002</v>
      </c>
      <c r="MT33" s="323">
        <v>172317292.27970001</v>
      </c>
      <c r="MU33" s="323">
        <v>175043933.09999999</v>
      </c>
      <c r="MV33" s="323">
        <v>127425140.71000001</v>
      </c>
      <c r="MW33" s="323">
        <v>288195729.88340002</v>
      </c>
      <c r="MX33" s="323">
        <v>178145409.80000001</v>
      </c>
      <c r="MY33" s="323">
        <v>111672267.18000001</v>
      </c>
      <c r="MZ33" s="323">
        <v>46807707.43</v>
      </c>
      <c r="NA33" s="323">
        <v>29209957.109999999</v>
      </c>
      <c r="NB33" s="323">
        <v>4159215248.5900002</v>
      </c>
      <c r="NC33" s="323">
        <v>335705561.97000003</v>
      </c>
      <c r="ND33" s="323">
        <v>100247521.36</v>
      </c>
      <c r="NE33" s="323">
        <v>816147150.65999997</v>
      </c>
      <c r="NF33" s="323">
        <v>86966337.570000023</v>
      </c>
      <c r="NG33" s="323">
        <v>226217050.18000001</v>
      </c>
      <c r="NH33" s="323">
        <v>468014070.42999989</v>
      </c>
      <c r="NI33" s="323">
        <v>415199052.17000002</v>
      </c>
      <c r="NJ33" s="323">
        <v>41664368.590000004</v>
      </c>
      <c r="NK33" s="323">
        <v>167474872.83929998</v>
      </c>
      <c r="NL33" s="323">
        <v>136071326.79000002</v>
      </c>
      <c r="NM33" s="323">
        <v>79656481.25</v>
      </c>
      <c r="NN33" s="323">
        <v>676774346.93000007</v>
      </c>
      <c r="NO33" s="323">
        <v>95634037.659999996</v>
      </c>
      <c r="NP33" s="323">
        <v>90180534.340000018</v>
      </c>
      <c r="NQ33" s="323">
        <v>88958198.38000001</v>
      </c>
      <c r="NR33" s="323">
        <v>82623892.170000002</v>
      </c>
      <c r="NS33" s="323">
        <v>29999313.48</v>
      </c>
      <c r="NT33" s="323">
        <v>51626627.57</v>
      </c>
      <c r="NU33" s="323">
        <v>1194045172.6100001</v>
      </c>
      <c r="NV33" s="323">
        <v>496052361.70000017</v>
      </c>
      <c r="NW33" s="323">
        <v>106406665.63999999</v>
      </c>
      <c r="NX33" s="323">
        <v>77613990.859999999</v>
      </c>
      <c r="NY33" s="323">
        <v>101275361.79000002</v>
      </c>
      <c r="NZ33" s="323">
        <v>146851405.68000001</v>
      </c>
      <c r="OA33" s="323">
        <v>67647246.620000005</v>
      </c>
      <c r="OB33" s="323">
        <v>1899804163.98</v>
      </c>
      <c r="OC33" s="323">
        <v>329871324.29000002</v>
      </c>
      <c r="OD33" s="323">
        <v>167481031.98999998</v>
      </c>
      <c r="OE33" s="323">
        <v>403279590.84000003</v>
      </c>
      <c r="OF33" s="323">
        <v>109336127.02999999</v>
      </c>
      <c r="OG33" s="323">
        <v>150612017.10000002</v>
      </c>
      <c r="OH33" s="323">
        <v>220903180.06999996</v>
      </c>
      <c r="OI33" s="323">
        <v>50587821.939999998</v>
      </c>
      <c r="OJ33" s="323">
        <v>87263953.800000012</v>
      </c>
      <c r="OK33" s="323">
        <v>1547377209.75</v>
      </c>
      <c r="OL33" s="323">
        <v>334788734.38999999</v>
      </c>
      <c r="OM33" s="323">
        <v>584991150.37</v>
      </c>
      <c r="ON33" s="323">
        <v>197006992.46000001</v>
      </c>
      <c r="OO33" s="323">
        <v>163209698.54999998</v>
      </c>
      <c r="OP33" s="323">
        <v>63410235.359999999</v>
      </c>
      <c r="OQ33" s="323">
        <v>801151686.53999984</v>
      </c>
      <c r="OR33" s="323">
        <v>90062966.470000014</v>
      </c>
      <c r="OS33" s="323">
        <v>89691064.349999994</v>
      </c>
      <c r="OT33" s="323">
        <v>147657128.91</v>
      </c>
      <c r="OU33" s="323">
        <v>147003513.21000001</v>
      </c>
      <c r="OV33" s="323">
        <v>276853055.50999999</v>
      </c>
      <c r="OW33" s="323">
        <v>101936373.72999997</v>
      </c>
      <c r="OX33" s="323">
        <v>52740525.190000005</v>
      </c>
      <c r="OY33" s="323">
        <v>38778851.579900004</v>
      </c>
      <c r="OZ33" s="323">
        <v>1244167101.7199998</v>
      </c>
      <c r="PA33" s="323">
        <v>73920909.230000004</v>
      </c>
      <c r="PB33" s="323">
        <v>240228186.55000001</v>
      </c>
      <c r="PC33" s="323">
        <v>55881658.739999995</v>
      </c>
      <c r="PD33" s="323">
        <v>153408393.49000001</v>
      </c>
      <c r="PE33" s="323">
        <v>276426270.00999999</v>
      </c>
      <c r="PF33" s="323">
        <v>82251469.389999986</v>
      </c>
      <c r="PG33" s="323">
        <v>71659528.700000003</v>
      </c>
      <c r="PH33" s="323">
        <v>123124573.59</v>
      </c>
      <c r="PI33" s="323">
        <v>92623333.579999998</v>
      </c>
      <c r="PJ33" s="323">
        <v>140650636.81999996</v>
      </c>
      <c r="PK33" s="323">
        <v>168710456.59000003</v>
      </c>
      <c r="PL33" s="323">
        <v>69863121.030000001</v>
      </c>
      <c r="PM33" s="323">
        <v>316819466.02999997</v>
      </c>
      <c r="PN33" s="323">
        <v>44968247.980000004</v>
      </c>
      <c r="PO33" s="323">
        <v>38833337.960000001</v>
      </c>
      <c r="PP33" s="323">
        <v>29078713.859999999</v>
      </c>
      <c r="PQ33" s="323">
        <v>36148484.080000006</v>
      </c>
      <c r="PR33" s="323">
        <v>3010875493.5300002</v>
      </c>
      <c r="PS33" s="323">
        <v>110038097.15999997</v>
      </c>
      <c r="PT33" s="323">
        <v>101775699.97999999</v>
      </c>
      <c r="PU33" s="323">
        <v>164558944.48000002</v>
      </c>
      <c r="PV33" s="323">
        <v>650125270.99000001</v>
      </c>
      <c r="PW33" s="323">
        <v>134033247.46000001</v>
      </c>
      <c r="PX33" s="323">
        <v>249622842.58999997</v>
      </c>
      <c r="PY33" s="323">
        <v>109544434.93999998</v>
      </c>
      <c r="PZ33" s="323">
        <v>253110265.94999999</v>
      </c>
      <c r="QA33" s="323">
        <v>63496301.810000002</v>
      </c>
      <c r="QB33" s="323">
        <v>228450018.61000001</v>
      </c>
      <c r="QC33" s="323">
        <v>73142009.040000007</v>
      </c>
      <c r="QD33" s="323">
        <v>102654827.85000001</v>
      </c>
      <c r="QE33" s="323">
        <v>141644404.44</v>
      </c>
      <c r="QF33" s="323">
        <v>166437517.50999999</v>
      </c>
      <c r="QG33" s="323">
        <v>182463956.83999994</v>
      </c>
      <c r="QH33" s="323">
        <v>96145896.349999979</v>
      </c>
      <c r="QI33" s="323">
        <v>86294722.440000013</v>
      </c>
      <c r="QJ33" s="323">
        <v>64136202.050000012</v>
      </c>
      <c r="QK33" s="323">
        <v>229694480.94999996</v>
      </c>
      <c r="QL33" s="323">
        <v>244953571.23000002</v>
      </c>
      <c r="QM33" s="323">
        <v>70423064.239999995</v>
      </c>
      <c r="QN33" s="323">
        <v>28343946.770000003</v>
      </c>
      <c r="QO33" s="323">
        <v>23680341.640000001</v>
      </c>
      <c r="QP33" s="323">
        <v>29236816.589999996</v>
      </c>
      <c r="QQ33" s="323">
        <v>27815332.16</v>
      </c>
      <c r="QR33" s="323">
        <v>1397413134.2</v>
      </c>
      <c r="QS33" s="323">
        <v>69603224.280000001</v>
      </c>
      <c r="QT33" s="323">
        <v>243064202.74000001</v>
      </c>
      <c r="QU33" s="323">
        <v>122821729.85000001</v>
      </c>
      <c r="QV33" s="323">
        <v>123023757.84000002</v>
      </c>
      <c r="QW33" s="323">
        <v>268404282.92999995</v>
      </c>
      <c r="QX33" s="323">
        <v>95389405.890000001</v>
      </c>
      <c r="QY33" s="323">
        <v>162138109.47999999</v>
      </c>
      <c r="QZ33" s="323">
        <v>230729932.51999998</v>
      </c>
      <c r="RA33" s="323">
        <v>75893933.450000003</v>
      </c>
      <c r="RB33" s="323">
        <v>75828270.629999995</v>
      </c>
      <c r="RC33" s="323">
        <v>39126792.75</v>
      </c>
      <c r="RD33" s="323">
        <v>32525633.32</v>
      </c>
      <c r="RE33" s="323">
        <v>2068714997.1800001</v>
      </c>
      <c r="RF33" s="323">
        <v>232962486.40000004</v>
      </c>
      <c r="RG33" s="323">
        <v>109236800.56999998</v>
      </c>
      <c r="RH33" s="323">
        <v>175755832.07999998</v>
      </c>
      <c r="RI33" s="323">
        <v>119918112.10999998</v>
      </c>
      <c r="RJ33" s="323">
        <v>157341654.63000003</v>
      </c>
      <c r="RK33" s="323">
        <v>280422568</v>
      </c>
      <c r="RL33" s="323">
        <v>98221207.730000004</v>
      </c>
      <c r="RM33" s="323">
        <v>125506714.44999999</v>
      </c>
      <c r="RN33" s="323">
        <v>242399482.38999996</v>
      </c>
      <c r="RO33" s="323">
        <v>272131843.73000002</v>
      </c>
      <c r="RP33" s="323">
        <v>74317175.420000002</v>
      </c>
      <c r="RQ33" s="323">
        <v>60571902.669999994</v>
      </c>
      <c r="RR33" s="323">
        <v>120009671.81</v>
      </c>
      <c r="RS33" s="323">
        <v>61421709.039999992</v>
      </c>
      <c r="RT33" s="323">
        <v>84343171.799999997</v>
      </c>
      <c r="RU33" s="323">
        <v>105364063.84999999</v>
      </c>
      <c r="RV33" s="323">
        <v>35189930.68</v>
      </c>
      <c r="RW33" s="323">
        <v>32515114.790000003</v>
      </c>
      <c r="RX33" s="323">
        <v>33134069.300000001</v>
      </c>
      <c r="RY33" s="323">
        <v>864524237.62</v>
      </c>
      <c r="RZ33" s="323">
        <v>93665723.379999995</v>
      </c>
      <c r="SA33" s="323">
        <v>90004487.519999996</v>
      </c>
      <c r="SB33" s="323">
        <v>86743652.230000004</v>
      </c>
      <c r="SC33" s="323">
        <v>56791630.710000001</v>
      </c>
      <c r="SD33" s="323">
        <v>110063895.05999997</v>
      </c>
      <c r="SE33" s="323">
        <v>107596895.70000002</v>
      </c>
      <c r="SF33" s="323">
        <v>156840372.31000003</v>
      </c>
      <c r="SG33" s="323">
        <v>81777335.649999991</v>
      </c>
      <c r="SH33" s="323">
        <v>89126260.960000008</v>
      </c>
      <c r="SI33" s="323">
        <v>235455963.04000002</v>
      </c>
      <c r="SJ33" s="323">
        <v>25314372.760000002</v>
      </c>
      <c r="SK33" s="323">
        <v>504264885.38000005</v>
      </c>
      <c r="SL33" s="323">
        <v>105824260.88</v>
      </c>
      <c r="SM33" s="323">
        <v>122554530.55999999</v>
      </c>
      <c r="SN33" s="323">
        <v>195270359.41000003</v>
      </c>
      <c r="SO33" s="323">
        <v>106275212.95</v>
      </c>
      <c r="SP33" s="323">
        <v>104072892.67</v>
      </c>
      <c r="SQ33" s="323">
        <v>86661491.640000001</v>
      </c>
      <c r="SR33" s="323">
        <v>52500169.75</v>
      </c>
      <c r="SS33" s="323">
        <v>1071095146.8399999</v>
      </c>
      <c r="ST33" s="323">
        <v>76004521.149999991</v>
      </c>
      <c r="SU33" s="323">
        <v>131798850.7</v>
      </c>
      <c r="SV33" s="323">
        <v>113973672.88999999</v>
      </c>
      <c r="SW33" s="323">
        <v>47624223.089999996</v>
      </c>
      <c r="SX33" s="323">
        <v>70839483.019999996</v>
      </c>
      <c r="SY33" s="323">
        <v>98996217.800000012</v>
      </c>
      <c r="SZ33" s="323">
        <v>247495110.14000002</v>
      </c>
      <c r="TA33" s="323">
        <v>83432288.870000005</v>
      </c>
      <c r="TB33" s="323">
        <v>76098575.079999998</v>
      </c>
      <c r="TC33" s="323">
        <v>94714726.809999973</v>
      </c>
      <c r="TD33" s="323">
        <v>171312464.88</v>
      </c>
      <c r="TE33" s="323">
        <v>79118566.86999999</v>
      </c>
      <c r="TF33" s="323">
        <v>61229605.169999987</v>
      </c>
      <c r="TG33" s="323">
        <v>1909511900.6600001</v>
      </c>
      <c r="TH33" s="323">
        <v>91199402.440000013</v>
      </c>
      <c r="TI33" s="323">
        <v>68695851.929999992</v>
      </c>
      <c r="TJ33" s="323">
        <v>191001083.64999998</v>
      </c>
      <c r="TK33" s="323">
        <v>166921071.08000001</v>
      </c>
      <c r="TL33" s="323">
        <v>102535393.03999999</v>
      </c>
      <c r="TM33" s="323">
        <v>43060991.460000001</v>
      </c>
      <c r="TN33" s="323">
        <v>346994346.80999994</v>
      </c>
      <c r="TO33" s="323">
        <v>87011427.869999975</v>
      </c>
      <c r="TP33" s="323">
        <v>162918234.34999999</v>
      </c>
      <c r="TQ33" s="323">
        <v>168273103.96000001</v>
      </c>
      <c r="TR33" s="323">
        <v>81754287.689999998</v>
      </c>
      <c r="TS33" s="323">
        <v>55791853.199999996</v>
      </c>
      <c r="TT33" s="323">
        <v>97169024.840000004</v>
      </c>
      <c r="TU33" s="323">
        <v>77786387.700000003</v>
      </c>
      <c r="TV33" s="323">
        <v>71842879.450000003</v>
      </c>
      <c r="TW33" s="323">
        <v>497829279.20999998</v>
      </c>
      <c r="TX33" s="323">
        <v>90243463.929999992</v>
      </c>
      <c r="TY33" s="323">
        <v>952463772.13000011</v>
      </c>
      <c r="TZ33" s="323">
        <v>216253558.32999998</v>
      </c>
      <c r="UA33" s="323">
        <v>78469468.790000007</v>
      </c>
      <c r="UB33" s="323">
        <v>74239987.669999987</v>
      </c>
      <c r="UC33" s="323">
        <v>589620987.25</v>
      </c>
      <c r="UD33" s="323">
        <v>61750120.340000004</v>
      </c>
      <c r="UE33" s="323">
        <v>41568095.32</v>
      </c>
      <c r="UF33" s="323">
        <v>69693080.659999996</v>
      </c>
      <c r="UG33" s="323">
        <v>57884513.039999999</v>
      </c>
      <c r="UH33" s="323">
        <v>655152314.73999989</v>
      </c>
      <c r="UI33" s="323">
        <v>172587689.75</v>
      </c>
      <c r="UJ33" s="323">
        <v>116079259.12</v>
      </c>
      <c r="UK33" s="323">
        <v>192360788.46000004</v>
      </c>
      <c r="UL33" s="323">
        <v>121475827.63</v>
      </c>
      <c r="UM33" s="323">
        <v>94092694.219999984</v>
      </c>
      <c r="UN33" s="323">
        <v>2986066377.2699995</v>
      </c>
      <c r="UO33" s="323">
        <v>126339685.32000001</v>
      </c>
      <c r="UP33" s="323">
        <v>118253595.88999999</v>
      </c>
      <c r="UQ33" s="323">
        <v>438866506.32999992</v>
      </c>
      <c r="UR33" s="323">
        <v>32895426.09</v>
      </c>
      <c r="US33" s="323">
        <v>91475913.200000003</v>
      </c>
      <c r="UT33" s="323">
        <v>257327957.63999999</v>
      </c>
      <c r="UU33" s="323">
        <v>78289305</v>
      </c>
      <c r="UV33" s="323">
        <v>72984867.50999999</v>
      </c>
      <c r="UW33" s="323">
        <v>92546092.789999992</v>
      </c>
      <c r="UX33" s="323">
        <v>121595151.58000001</v>
      </c>
      <c r="UY33" s="323">
        <v>257373177.83000004</v>
      </c>
      <c r="UZ33" s="323">
        <v>135621202.22999999</v>
      </c>
      <c r="VA33" s="323">
        <v>201045841.89000002</v>
      </c>
      <c r="VB33" s="323">
        <v>67118031.439999998</v>
      </c>
      <c r="VC33" s="323">
        <v>67934277.079999998</v>
      </c>
      <c r="VD33" s="323">
        <v>62862176.70000001</v>
      </c>
      <c r="VE33" s="323">
        <v>64258728.630000003</v>
      </c>
      <c r="VF33" s="323">
        <v>318778230.63999999</v>
      </c>
      <c r="VG33" s="323">
        <v>40594610.549999997</v>
      </c>
      <c r="VH33" s="323">
        <v>44510674.740000002</v>
      </c>
      <c r="VI33" s="323">
        <v>34022442.410000004</v>
      </c>
      <c r="VJ33" s="323">
        <v>1332584082.8799999</v>
      </c>
      <c r="VK33" s="323">
        <v>111164282.91000001</v>
      </c>
      <c r="VL33" s="323">
        <v>111071648.25</v>
      </c>
      <c r="VM33" s="323">
        <v>193101429.48000002</v>
      </c>
      <c r="VN33" s="323">
        <v>219727207.06000003</v>
      </c>
      <c r="VO33" s="323">
        <v>210982159.33999997</v>
      </c>
      <c r="VP33" s="323">
        <v>152856933.24000001</v>
      </c>
      <c r="VQ33" s="323">
        <v>101955549.49000001</v>
      </c>
      <c r="VR33" s="323">
        <v>110205184.21000001</v>
      </c>
      <c r="VS33" s="323">
        <v>447350898.5</v>
      </c>
      <c r="VT33" s="323">
        <v>105706581.84999999</v>
      </c>
      <c r="VU33" s="323">
        <v>175735013.58000004</v>
      </c>
      <c r="VV33" s="323">
        <v>118459237.16</v>
      </c>
      <c r="VW33" s="323">
        <v>78532640.579999998</v>
      </c>
      <c r="VX33" s="323">
        <v>69813910.580000013</v>
      </c>
      <c r="VY33" s="323">
        <v>4710857566.6500006</v>
      </c>
      <c r="VZ33" s="323">
        <v>219086269.91999999</v>
      </c>
      <c r="WA33" s="323">
        <v>144211540.81999999</v>
      </c>
      <c r="WB33" s="323">
        <v>119200400.82000001</v>
      </c>
      <c r="WC33" s="323">
        <v>89112867.189999998</v>
      </c>
      <c r="WD33" s="323">
        <v>151961225.29999998</v>
      </c>
      <c r="WE33" s="323">
        <v>209059703.78000003</v>
      </c>
      <c r="WF33" s="323">
        <v>248301827.30000001</v>
      </c>
      <c r="WG33" s="323">
        <v>161526106.67999998</v>
      </c>
      <c r="WH33" s="323">
        <v>191923189.46000004</v>
      </c>
      <c r="WI33" s="323">
        <v>113065675.94000001</v>
      </c>
      <c r="WJ33" s="323">
        <v>311220133.02999997</v>
      </c>
      <c r="WK33" s="323">
        <v>167454974.68000001</v>
      </c>
      <c r="WL33" s="323">
        <v>243715747.70000002</v>
      </c>
      <c r="WM33" s="323">
        <v>359737800.04000002</v>
      </c>
      <c r="WN33" s="323">
        <v>146544098.00999999</v>
      </c>
      <c r="WO33" s="323">
        <v>178613131.01999998</v>
      </c>
      <c r="WP33" s="323">
        <v>218584541.54000005</v>
      </c>
      <c r="WQ33" s="323">
        <v>98392598.049999982</v>
      </c>
      <c r="WR33" s="323">
        <v>264598709.75000003</v>
      </c>
      <c r="WS33" s="323">
        <v>666846234.12000012</v>
      </c>
      <c r="WT33" s="323">
        <v>127570825.62</v>
      </c>
      <c r="WU33" s="323">
        <v>87298805.450000003</v>
      </c>
      <c r="WV33" s="323">
        <v>75900678.610000014</v>
      </c>
      <c r="WW33" s="323">
        <v>94500199.760000005</v>
      </c>
      <c r="WX33" s="323">
        <v>80091970.019999981</v>
      </c>
      <c r="WY33" s="323">
        <v>76084442.230000004</v>
      </c>
      <c r="WZ33" s="323">
        <v>92189337.810000017</v>
      </c>
      <c r="XA33" s="323">
        <v>451049072.56</v>
      </c>
      <c r="XB33" s="323">
        <v>53776808.489999995</v>
      </c>
      <c r="XC33" s="323">
        <v>39068862.379999995</v>
      </c>
      <c r="XD33" s="323">
        <v>38567585.848999999</v>
      </c>
      <c r="XE33" s="323">
        <v>43754893.57</v>
      </c>
      <c r="XF33" s="323">
        <v>2140947332.0400002</v>
      </c>
      <c r="XG33" s="323">
        <v>158449454.45000002</v>
      </c>
      <c r="XH33" s="323">
        <v>178147732.91000003</v>
      </c>
      <c r="XI33" s="323">
        <v>693854991.53000009</v>
      </c>
      <c r="XJ33" s="323">
        <v>159699975.17000002</v>
      </c>
      <c r="XK33" s="323">
        <v>189458487.35000002</v>
      </c>
      <c r="XL33" s="323">
        <v>291014261.04999995</v>
      </c>
      <c r="XM33" s="323">
        <v>149677371.28999996</v>
      </c>
      <c r="XN33" s="323">
        <v>135000625.20999998</v>
      </c>
      <c r="XO33" s="323">
        <v>314780994.95999992</v>
      </c>
      <c r="XP33" s="323">
        <v>224590732.63999999</v>
      </c>
      <c r="XQ33" s="323">
        <v>102786286.99999999</v>
      </c>
      <c r="XR33" s="323">
        <v>83805731.730000004</v>
      </c>
      <c r="XS33" s="323">
        <v>110454710.37</v>
      </c>
      <c r="XT33" s="323">
        <v>94985266.220000014</v>
      </c>
      <c r="XU33" s="323">
        <v>86229538.589999974</v>
      </c>
      <c r="XV33" s="323">
        <v>71534365.340000004</v>
      </c>
      <c r="XW33" s="323">
        <v>90288987.920000002</v>
      </c>
      <c r="XX33" s="323">
        <v>81711768.48999998</v>
      </c>
      <c r="XY33" s="323">
        <v>82330055.819999993</v>
      </c>
      <c r="XZ33" s="323">
        <v>89672149.14000003</v>
      </c>
      <c r="YA33" s="323">
        <v>67155013.640000001</v>
      </c>
      <c r="YB33" s="323">
        <v>61964453.260000005</v>
      </c>
      <c r="YC33" s="323">
        <v>2015805239.0899997</v>
      </c>
      <c r="YD33" s="323">
        <v>123621418.66999999</v>
      </c>
      <c r="YE33" s="323">
        <v>245299865.81</v>
      </c>
      <c r="YF33" s="323">
        <v>110757974.14000002</v>
      </c>
      <c r="YG33" s="323">
        <v>452733600.35000008</v>
      </c>
      <c r="YH33" s="323">
        <v>138187925.52000001</v>
      </c>
      <c r="YI33" s="323">
        <v>220360780.72999999</v>
      </c>
      <c r="YJ33" s="323">
        <v>77160163.729999989</v>
      </c>
      <c r="YK33" s="323">
        <v>334805088.86000001</v>
      </c>
      <c r="YL33" s="323">
        <v>299861452.05000001</v>
      </c>
      <c r="YM33" s="323">
        <v>167935209.99000001</v>
      </c>
      <c r="YN33" s="323">
        <v>105641240.06999999</v>
      </c>
      <c r="YO33" s="323">
        <v>85595401.839999989</v>
      </c>
      <c r="YP33" s="323">
        <v>91070713.790000007</v>
      </c>
      <c r="YQ33" s="323">
        <v>56160188.520000003</v>
      </c>
      <c r="YR33" s="323">
        <v>61716299.599999994</v>
      </c>
      <c r="YS33" s="323">
        <v>66807906.50999999</v>
      </c>
      <c r="YT33" s="323">
        <v>776840467.22000015</v>
      </c>
      <c r="YU33" s="323">
        <v>98946269.87999998</v>
      </c>
      <c r="YV33" s="323">
        <v>100282413</v>
      </c>
      <c r="YW33" s="323">
        <v>83692782.439999983</v>
      </c>
      <c r="YX33" s="323">
        <v>112721822.70999999</v>
      </c>
      <c r="YY33" s="323">
        <v>63206581.859999999</v>
      </c>
      <c r="YZ33" s="323">
        <v>72769282.029999986</v>
      </c>
      <c r="ZA33" s="323">
        <v>832244526.3599999</v>
      </c>
      <c r="ZB33" s="323">
        <v>77212524.039999992</v>
      </c>
      <c r="ZC33" s="323">
        <v>114144422.03</v>
      </c>
      <c r="ZD33" s="323">
        <v>138378600.82000002</v>
      </c>
      <c r="ZE33" s="323">
        <v>68175460.139999986</v>
      </c>
      <c r="ZF33" s="323">
        <v>94771070.950000003</v>
      </c>
      <c r="ZG33" s="323">
        <v>65828149.139999993</v>
      </c>
      <c r="ZH33" s="323">
        <v>61905619.109999999</v>
      </c>
      <c r="ZI33" s="323">
        <v>244728009.35000002</v>
      </c>
      <c r="ZJ33" s="323">
        <v>1680490043.4500003</v>
      </c>
      <c r="ZK33" s="323">
        <v>77109988.920000002</v>
      </c>
      <c r="ZL33" s="323">
        <v>204559866.46299997</v>
      </c>
      <c r="ZM33" s="323">
        <v>420798279.04000014</v>
      </c>
      <c r="ZN33" s="323">
        <v>272381431.93000007</v>
      </c>
      <c r="ZO33" s="323">
        <v>88684875.910000011</v>
      </c>
      <c r="ZP33" s="323">
        <v>118243176.52999999</v>
      </c>
      <c r="ZQ33" s="323">
        <v>196528359.20000002</v>
      </c>
      <c r="ZR33" s="323">
        <v>210941460.56</v>
      </c>
      <c r="ZS33" s="323">
        <v>267337679.24000004</v>
      </c>
      <c r="ZT33" s="323">
        <v>58673654.829999998</v>
      </c>
      <c r="ZU33" s="323">
        <v>83502010.659999996</v>
      </c>
      <c r="ZV33" s="323">
        <v>81958974.25999999</v>
      </c>
      <c r="ZW33" s="323">
        <v>114876298.22999999</v>
      </c>
      <c r="ZX33" s="323">
        <v>81845460.900000006</v>
      </c>
      <c r="ZY33" s="323">
        <v>95762362.989999995</v>
      </c>
      <c r="ZZ33" s="323">
        <v>95527883.969999999</v>
      </c>
      <c r="AAA33" s="323">
        <v>58829979.329999998</v>
      </c>
      <c r="AAB33" s="323">
        <v>77170191.800000012</v>
      </c>
      <c r="AAC33" s="323">
        <v>46567886.75</v>
      </c>
      <c r="AAD33" s="323">
        <v>51234727.629999995</v>
      </c>
      <c r="AAE33" s="323">
        <v>40666065.18</v>
      </c>
      <c r="AAF33" s="323">
        <v>714411981.23000002</v>
      </c>
      <c r="AAG33" s="323">
        <v>80983328.290000007</v>
      </c>
      <c r="AAH33" s="323">
        <v>100964921.69000001</v>
      </c>
      <c r="AAI33" s="323">
        <v>88585129.230000019</v>
      </c>
      <c r="AAJ33" s="323">
        <v>80590964.469999984</v>
      </c>
      <c r="AAK33" s="323">
        <v>124717700.76999998</v>
      </c>
      <c r="AAL33" s="323">
        <v>77339185.672900006</v>
      </c>
      <c r="AAM33" s="323">
        <v>4316605517.2000008</v>
      </c>
      <c r="AAN33" s="323">
        <v>125907870.11</v>
      </c>
      <c r="AAO33" s="323">
        <v>69893421.949999988</v>
      </c>
      <c r="AAP33" s="323">
        <v>197981472.87</v>
      </c>
      <c r="AAQ33" s="323">
        <v>175939144.00999999</v>
      </c>
      <c r="AAR33" s="323">
        <v>96949603.050000012</v>
      </c>
      <c r="AAS33" s="323">
        <v>125274600.95999999</v>
      </c>
      <c r="AAT33" s="323">
        <v>158695947.25</v>
      </c>
      <c r="AAU33" s="323">
        <v>281223266.72000003</v>
      </c>
      <c r="AAV33" s="323">
        <v>83262925.180000007</v>
      </c>
      <c r="AAW33" s="323">
        <v>151136832.48000002</v>
      </c>
      <c r="AAX33" s="323">
        <v>584438856.60999978</v>
      </c>
      <c r="AAY33" s="323">
        <v>259373767.04000002</v>
      </c>
      <c r="AAZ33" s="323">
        <v>67560413.24000001</v>
      </c>
      <c r="ABA33" s="323">
        <v>97131070.25</v>
      </c>
      <c r="ABB33" s="323">
        <v>97132386.140000001</v>
      </c>
      <c r="ABC33" s="323">
        <v>60106662.560000002</v>
      </c>
      <c r="ABD33" s="323">
        <v>102103777.18000001</v>
      </c>
      <c r="ABE33" s="323">
        <v>67899896.779999986</v>
      </c>
      <c r="ABF33" s="323">
        <v>574151784.83000004</v>
      </c>
      <c r="ABG33" s="323">
        <v>487191842.71000004</v>
      </c>
      <c r="ABH33" s="323">
        <v>58877770.399999999</v>
      </c>
      <c r="ABI33" s="323">
        <v>56473594.519999996</v>
      </c>
      <c r="ABJ33" s="323">
        <v>58978801.670000002</v>
      </c>
      <c r="ABK33" s="323">
        <v>47180928.56000001</v>
      </c>
      <c r="ABL33" s="323">
        <v>50822596.75</v>
      </c>
      <c r="ABM33" s="323">
        <v>844736914.69999993</v>
      </c>
      <c r="ABN33" s="323">
        <v>118729669.12000002</v>
      </c>
      <c r="ABO33" s="323">
        <v>73912614.159999996</v>
      </c>
      <c r="ABP33" s="323">
        <v>161389275.44</v>
      </c>
      <c r="ABQ33" s="323">
        <v>165948405.74000001</v>
      </c>
      <c r="ABR33" s="323">
        <v>98314522.310000002</v>
      </c>
      <c r="ABS33" s="323">
        <v>81546596.940000013</v>
      </c>
      <c r="ABT33" s="323">
        <v>122859977.56999999</v>
      </c>
      <c r="ABU33" s="323">
        <v>33584139.579999998</v>
      </c>
      <c r="ABV33" s="323">
        <v>1003626103.6900001</v>
      </c>
      <c r="ABW33" s="323">
        <v>76722912.670000002</v>
      </c>
      <c r="ABX33" s="323">
        <v>164819296.02000004</v>
      </c>
      <c r="ABY33" s="323">
        <v>85325717.030000016</v>
      </c>
      <c r="ABZ33" s="323">
        <v>69659510.450000018</v>
      </c>
      <c r="ACA33" s="323">
        <v>267839436.50999999</v>
      </c>
      <c r="ACB33" s="323">
        <v>53010447.480000004</v>
      </c>
      <c r="ACC33" s="323">
        <v>84686362.319999993</v>
      </c>
      <c r="ACD33" s="323">
        <v>69406307.450000003</v>
      </c>
      <c r="ACE33" s="323">
        <v>136983652.27000001</v>
      </c>
      <c r="ACF33" s="323">
        <v>59936315.979999997</v>
      </c>
      <c r="ACG33" s="323">
        <v>1969692019.3</v>
      </c>
      <c r="ACH33" s="323">
        <v>80057815.11999999</v>
      </c>
      <c r="ACI33" s="323">
        <v>112060752.97</v>
      </c>
      <c r="ACJ33" s="323">
        <v>185267714.56999999</v>
      </c>
      <c r="ACK33" s="323">
        <v>81358592.370000005</v>
      </c>
      <c r="ACL33" s="323">
        <v>103833381.21999998</v>
      </c>
      <c r="ACM33" s="323">
        <v>146597480.09999999</v>
      </c>
      <c r="ACN33" s="323">
        <v>430740835.47000003</v>
      </c>
      <c r="ACO33" s="323">
        <v>573960778.25999999</v>
      </c>
      <c r="ACP33" s="323">
        <v>96032552.469999999</v>
      </c>
      <c r="ACQ33" s="323">
        <v>127999150.44000001</v>
      </c>
      <c r="ACR33" s="323">
        <v>156083890.14999998</v>
      </c>
      <c r="ACS33" s="323">
        <v>120767354.58999999</v>
      </c>
      <c r="ACT33" s="323">
        <v>403072432.69999999</v>
      </c>
      <c r="ACU33" s="323">
        <v>99760756.890000001</v>
      </c>
      <c r="ACV33" s="323">
        <v>125153796.97400001</v>
      </c>
      <c r="ACW33" s="323">
        <v>85077542.820000008</v>
      </c>
      <c r="ACX33" s="323">
        <v>60335031.490000002</v>
      </c>
      <c r="ACY33" s="323">
        <v>69452599.370000005</v>
      </c>
      <c r="ACZ33" s="323">
        <v>46935696.800000004</v>
      </c>
      <c r="ADA33" s="323">
        <v>43497196.230000004</v>
      </c>
      <c r="ADB33" s="323">
        <v>34593465.689999998</v>
      </c>
      <c r="ADC33" s="323">
        <v>48687619.740000002</v>
      </c>
      <c r="ADD33" s="323">
        <v>503991102.90000015</v>
      </c>
      <c r="ADE33" s="323">
        <v>494655051.99000007</v>
      </c>
      <c r="ADF33" s="323">
        <v>62342679.109999992</v>
      </c>
      <c r="ADG33" s="323">
        <v>63934326.589999989</v>
      </c>
      <c r="ADH33" s="323">
        <v>97819313.319999978</v>
      </c>
      <c r="ADI33" s="323">
        <v>57401168.030000001</v>
      </c>
      <c r="ADJ33" s="323">
        <v>83214327.620000005</v>
      </c>
      <c r="ADK33" s="323">
        <v>74171270.680000007</v>
      </c>
      <c r="ADL33" s="323">
        <v>88997896.070000008</v>
      </c>
      <c r="ADM33" s="323">
        <v>2067561074.46</v>
      </c>
      <c r="ADN33" s="323">
        <v>237893191.74000004</v>
      </c>
      <c r="ADO33" s="323">
        <v>204710215.19999999</v>
      </c>
      <c r="ADP33" s="323">
        <v>591099705.80999994</v>
      </c>
      <c r="ADQ33" s="323">
        <v>50134953.329999991</v>
      </c>
      <c r="ADR33" s="323">
        <v>65858523.649999999</v>
      </c>
      <c r="ADS33" s="323">
        <v>110854800.44999997</v>
      </c>
      <c r="ADT33" s="323">
        <v>50983461.819999985</v>
      </c>
      <c r="ADU33" s="323">
        <v>2482610616.3300004</v>
      </c>
      <c r="ADV33" s="323">
        <v>445772387.12000006</v>
      </c>
      <c r="ADW33" s="323">
        <v>305538839.78000003</v>
      </c>
      <c r="ADX33" s="323">
        <v>91352052.780000001</v>
      </c>
      <c r="ADY33" s="323">
        <v>84761775.659999996</v>
      </c>
      <c r="ADZ33" s="323">
        <v>136300327.27000001</v>
      </c>
      <c r="AEA33" s="323">
        <v>115884932.88</v>
      </c>
      <c r="AEB33" s="323">
        <v>103703455.57000001</v>
      </c>
      <c r="AEC33" s="323">
        <v>86330541.589999974</v>
      </c>
      <c r="AED33" s="323">
        <v>76126043.070000008</v>
      </c>
      <c r="AEE33" s="323">
        <v>109976407.27000001</v>
      </c>
      <c r="AEF33" s="323">
        <v>177136312.24000001</v>
      </c>
      <c r="AEG33" s="323">
        <v>82481604.649999991</v>
      </c>
      <c r="AEH33" s="323">
        <v>104155253.61999999</v>
      </c>
      <c r="AEI33" s="323">
        <v>141019515.83000001</v>
      </c>
      <c r="AEJ33" s="323">
        <v>144363424.90999997</v>
      </c>
      <c r="AEK33" s="323">
        <v>84893476.969999984</v>
      </c>
      <c r="AEL33" s="323">
        <v>192940094.28000003</v>
      </c>
      <c r="AEM33" s="323">
        <v>73739788.319999993</v>
      </c>
      <c r="AEN33" s="323">
        <v>156498415.26000002</v>
      </c>
      <c r="AEO33" s="323">
        <v>1590497469.6200001</v>
      </c>
      <c r="AEP33" s="323">
        <v>206800782</v>
      </c>
      <c r="AEQ33" s="323">
        <v>167602508.10000002</v>
      </c>
      <c r="AER33" s="323">
        <v>138261260.47</v>
      </c>
      <c r="AES33" s="323">
        <v>109660055.77000001</v>
      </c>
      <c r="AET33" s="323">
        <v>266215034.15999997</v>
      </c>
      <c r="AEU33" s="323">
        <v>99959519.809999987</v>
      </c>
      <c r="AEV33" s="323">
        <v>132675218.47000003</v>
      </c>
      <c r="AEW33" s="323">
        <v>93943070.315500006</v>
      </c>
      <c r="AEX33" s="323">
        <v>55342497.390000008</v>
      </c>
      <c r="AEY33" s="323">
        <v>964687756.61999989</v>
      </c>
      <c r="AEZ33" s="323">
        <v>540928832.07099998</v>
      </c>
      <c r="AFA33" s="323">
        <v>194416479.65000001</v>
      </c>
      <c r="AFB33" s="323">
        <v>161315769.44999999</v>
      </c>
      <c r="AFC33" s="323">
        <v>239861713.24000001</v>
      </c>
      <c r="AFD33" s="323">
        <v>191367215.52000001</v>
      </c>
      <c r="AFE33" s="323">
        <v>118538317.64</v>
      </c>
      <c r="AFF33" s="323">
        <v>154985495.38000003</v>
      </c>
      <c r="AFG33" s="323">
        <v>104359500.18999998</v>
      </c>
      <c r="AFH33" s="323">
        <v>141795671.92999998</v>
      </c>
      <c r="AFI33" s="323">
        <v>122823975.72</v>
      </c>
      <c r="AFJ33" s="323">
        <v>119923749.98</v>
      </c>
      <c r="AFK33" s="323">
        <v>152649215.58000001</v>
      </c>
      <c r="AFL33" s="323">
        <v>1017794549.5099998</v>
      </c>
      <c r="AFM33" s="323">
        <v>218412205.06999999</v>
      </c>
      <c r="AFN33" s="323">
        <v>141880024.31</v>
      </c>
      <c r="AFO33" s="323">
        <v>119297002.02999999</v>
      </c>
      <c r="AFP33" s="323">
        <v>132656924.48000003</v>
      </c>
      <c r="AFQ33" s="323">
        <v>95025676.949999988</v>
      </c>
      <c r="AFR33" s="323">
        <v>79359528.819999993</v>
      </c>
      <c r="AFS33" s="323">
        <v>193794080.55000001</v>
      </c>
      <c r="AFT33" s="323">
        <v>197166545.63999999</v>
      </c>
      <c r="AFU33" s="323">
        <v>80345859.290000007</v>
      </c>
      <c r="AFV33" s="323">
        <v>197130162.73000002</v>
      </c>
      <c r="AFW33" s="323">
        <v>85144396.910000011</v>
      </c>
      <c r="AFX33" s="323">
        <v>1054384769.9799998</v>
      </c>
      <c r="AFY33" s="323">
        <v>82061101.170000002</v>
      </c>
      <c r="AFZ33" s="323">
        <v>98058590.75</v>
      </c>
      <c r="AGA33" s="323">
        <v>92855095.140000001</v>
      </c>
      <c r="AGB33" s="323">
        <v>243153208.86999997</v>
      </c>
      <c r="AGC33" s="323">
        <v>109512712.23000002</v>
      </c>
      <c r="AGD33" s="323">
        <v>65563954.434</v>
      </c>
      <c r="AGE33" s="323">
        <v>88226059.089999989</v>
      </c>
      <c r="AGF33" s="323">
        <v>73536894.75</v>
      </c>
      <c r="AGG33" s="323">
        <v>107720609.16000003</v>
      </c>
      <c r="AGH33" s="323">
        <v>65483219.74000001</v>
      </c>
      <c r="AGI33" s="323">
        <v>1415166584.1200001</v>
      </c>
      <c r="AGJ33" s="323">
        <v>337289904.63999999</v>
      </c>
      <c r="AGK33" s="323">
        <v>149148160.84</v>
      </c>
      <c r="AGL33" s="323">
        <v>91241388.280000001</v>
      </c>
      <c r="AGM33" s="323">
        <v>225757362.66000003</v>
      </c>
      <c r="AGN33" s="323">
        <v>192518537.78999996</v>
      </c>
      <c r="AGO33" s="323">
        <v>84841553.920000002</v>
      </c>
      <c r="AGP33" s="323">
        <v>83576339.609999999</v>
      </c>
      <c r="AGQ33" s="323">
        <v>2680496748.1599998</v>
      </c>
      <c r="AGR33" s="323">
        <v>1408954426.5599999</v>
      </c>
      <c r="AGS33" s="323">
        <v>125424693.11000001</v>
      </c>
      <c r="AGT33" s="323">
        <v>244787563.34</v>
      </c>
      <c r="AGU33" s="323">
        <v>326290603.14000005</v>
      </c>
      <c r="AGV33" s="323">
        <v>202161946.52000004</v>
      </c>
      <c r="AGW33" s="323">
        <v>162436071.88000003</v>
      </c>
      <c r="AGX33" s="323">
        <v>176525730.06000006</v>
      </c>
      <c r="AGY33" s="323">
        <v>57355031.970000014</v>
      </c>
      <c r="AGZ33" s="323">
        <v>151587255.57999998</v>
      </c>
      <c r="AHA33" s="323">
        <v>162095109.86000001</v>
      </c>
      <c r="AHB33" s="323">
        <v>87282455.510000005</v>
      </c>
      <c r="AHC33" s="323">
        <v>89874647.580000013</v>
      </c>
      <c r="AHD33" s="323">
        <v>92776358.539999992</v>
      </c>
      <c r="AHE33" s="323">
        <v>90063110.329999998</v>
      </c>
      <c r="AHF33" s="323">
        <v>111978816.19</v>
      </c>
      <c r="AHG33" s="323">
        <v>82846532.030000001</v>
      </c>
      <c r="AHH33" s="323">
        <v>595545918.22000003</v>
      </c>
      <c r="AHI33" s="323">
        <v>92130762.939999998</v>
      </c>
      <c r="AHJ33" s="323">
        <v>104909766.84999998</v>
      </c>
      <c r="AHK33" s="323">
        <v>95714302.620000005</v>
      </c>
      <c r="AHL33" s="323">
        <v>192385661.82000002</v>
      </c>
      <c r="AHM33" s="323">
        <v>92979190.25999999</v>
      </c>
      <c r="AHN33" s="323">
        <v>53970616.25</v>
      </c>
    </row>
    <row r="34" spans="1:898" ht="24.6" x14ac:dyDescent="0.7">
      <c r="A34" s="325"/>
      <c r="B34" s="326" t="s">
        <v>2297</v>
      </c>
      <c r="C34" s="327">
        <f>SUM(C17-C33)</f>
        <v>190814488.5999999</v>
      </c>
      <c r="D34" s="327">
        <f t="shared" ref="D34:BO34" si="28">SUM(D17-D33)</f>
        <v>-9393409.1900000274</v>
      </c>
      <c r="E34" s="327">
        <f t="shared" si="28"/>
        <v>-27828816.589999974</v>
      </c>
      <c r="F34" s="327">
        <f t="shared" si="28"/>
        <v>-4565644.1900000125</v>
      </c>
      <c r="G34" s="327">
        <f t="shared" si="28"/>
        <v>23328722.370000064</v>
      </c>
      <c r="H34" s="327">
        <f t="shared" si="28"/>
        <v>8579612.6499999762</v>
      </c>
      <c r="I34" s="327">
        <f t="shared" si="28"/>
        <v>-8301243.5299999714</v>
      </c>
      <c r="J34" s="327">
        <f t="shared" si="28"/>
        <v>-7223162.6900000572</v>
      </c>
      <c r="K34" s="327">
        <f t="shared" si="28"/>
        <v>-14621022.919999987</v>
      </c>
      <c r="L34" s="327">
        <f t="shared" si="28"/>
        <v>5571051.9800000489</v>
      </c>
      <c r="M34" s="327">
        <f t="shared" si="28"/>
        <v>-873991.3599999845</v>
      </c>
      <c r="N34" s="327">
        <f t="shared" si="28"/>
        <v>-1957233.3299999833</v>
      </c>
      <c r="O34" s="327">
        <f t="shared" si="28"/>
        <v>-4675437.5999999791</v>
      </c>
      <c r="P34" s="327">
        <f t="shared" si="28"/>
        <v>-1542884.3000000119</v>
      </c>
      <c r="Q34" s="327">
        <f t="shared" si="28"/>
        <v>1396071.0799999982</v>
      </c>
      <c r="R34" s="327">
        <f t="shared" si="28"/>
        <v>-482225.54999995232</v>
      </c>
      <c r="S34" s="327">
        <f t="shared" si="28"/>
        <v>5512176.3400000334</v>
      </c>
      <c r="T34" s="327">
        <f t="shared" si="28"/>
        <v>-4046921.6800000072</v>
      </c>
      <c r="U34" s="327">
        <f t="shared" si="28"/>
        <v>331664871.66999984</v>
      </c>
      <c r="V34" s="327">
        <f t="shared" si="28"/>
        <v>-35232621.210000038</v>
      </c>
      <c r="W34" s="327">
        <f t="shared" si="28"/>
        <v>-6378301.0300000012</v>
      </c>
      <c r="X34" s="327">
        <f t="shared" si="28"/>
        <v>30832269.669999987</v>
      </c>
      <c r="Y34" s="327">
        <f t="shared" si="28"/>
        <v>18159342.520000011</v>
      </c>
      <c r="Z34" s="327">
        <f t="shared" si="28"/>
        <v>-17779418.100000024</v>
      </c>
      <c r="AA34" s="327">
        <f t="shared" si="28"/>
        <v>6919254.4599999934</v>
      </c>
      <c r="AB34" s="327">
        <f t="shared" si="28"/>
        <v>-10576371.300000012</v>
      </c>
      <c r="AC34" s="327">
        <f t="shared" si="28"/>
        <v>-17184530.930000007</v>
      </c>
      <c r="AD34" s="327">
        <f t="shared" si="28"/>
        <v>8520234.3500000238</v>
      </c>
      <c r="AE34" s="327">
        <f t="shared" si="28"/>
        <v>1440007.0699999332</v>
      </c>
      <c r="AF34" s="327">
        <f t="shared" si="28"/>
        <v>-5921593.7599999905</v>
      </c>
      <c r="AG34" s="327">
        <f t="shared" si="28"/>
        <v>183296164.49000001</v>
      </c>
      <c r="AH34" s="327">
        <f t="shared" si="28"/>
        <v>2437871.9500000179</v>
      </c>
      <c r="AI34" s="327">
        <f t="shared" si="28"/>
        <v>10335698.839999989</v>
      </c>
      <c r="AJ34" s="327">
        <f t="shared" si="28"/>
        <v>4710420.5799999833</v>
      </c>
      <c r="AK34" s="327">
        <f t="shared" si="28"/>
        <v>10908536.170000017</v>
      </c>
      <c r="AL34" s="327">
        <f t="shared" si="28"/>
        <v>1944289.3500000238</v>
      </c>
      <c r="AM34" s="327">
        <f t="shared" si="28"/>
        <v>-15152718.369999997</v>
      </c>
      <c r="AN34" s="327">
        <f t="shared" si="28"/>
        <v>-2384324.0999999642</v>
      </c>
      <c r="AO34" s="327">
        <f t="shared" si="28"/>
        <v>109368.13999998569</v>
      </c>
      <c r="AP34" s="327">
        <f t="shared" si="28"/>
        <v>8217962.4099999964</v>
      </c>
      <c r="AQ34" s="327">
        <f t="shared" si="28"/>
        <v>-1392493.900000006</v>
      </c>
      <c r="AR34" s="327">
        <f t="shared" si="28"/>
        <v>7064465.3099999949</v>
      </c>
      <c r="AS34" s="327">
        <f t="shared" si="28"/>
        <v>-46279913.580000162</v>
      </c>
      <c r="AT34" s="327">
        <f t="shared" si="28"/>
        <v>1299399.6800000072</v>
      </c>
      <c r="AU34" s="327">
        <f t="shared" si="28"/>
        <v>2794306.9299999997</v>
      </c>
      <c r="AV34" s="327">
        <f t="shared" si="28"/>
        <v>8162590.3200000077</v>
      </c>
      <c r="AW34" s="327">
        <f t="shared" si="28"/>
        <v>-2957523.8700000346</v>
      </c>
      <c r="AX34" s="327">
        <f t="shared" si="28"/>
        <v>5478720.630000025</v>
      </c>
      <c r="AY34" s="327">
        <f t="shared" si="28"/>
        <v>5151325.6899999902</v>
      </c>
      <c r="AZ34" s="327">
        <f t="shared" si="28"/>
        <v>-5948450.6899999976</v>
      </c>
      <c r="BA34" s="327">
        <f t="shared" si="28"/>
        <v>1601612.3900000006</v>
      </c>
      <c r="BB34" s="327">
        <f t="shared" si="28"/>
        <v>6173118.6299999878</v>
      </c>
      <c r="BC34" s="327">
        <f t="shared" si="28"/>
        <v>-796857.74999999255</v>
      </c>
      <c r="BD34" s="327">
        <f t="shared" si="28"/>
        <v>-2381398.6699999869</v>
      </c>
      <c r="BE34" s="327">
        <f t="shared" si="28"/>
        <v>-4215838.3799999356</v>
      </c>
      <c r="BF34" s="327">
        <f t="shared" si="28"/>
        <v>-2515327.8899999931</v>
      </c>
      <c r="BG34" s="327">
        <f t="shared" si="28"/>
        <v>-1585974.9400000125</v>
      </c>
      <c r="BH34" s="327">
        <f t="shared" si="28"/>
        <v>81174185.980000019</v>
      </c>
      <c r="BI34" s="327">
        <f t="shared" si="28"/>
        <v>-6756345.1199998856</v>
      </c>
      <c r="BJ34" s="327">
        <f t="shared" si="28"/>
        <v>1882614.349999994</v>
      </c>
      <c r="BK34" s="327">
        <f t="shared" si="28"/>
        <v>-2296340.3100000024</v>
      </c>
      <c r="BL34" s="327">
        <f t="shared" si="28"/>
        <v>10956368.119999975</v>
      </c>
      <c r="BM34" s="327">
        <f t="shared" si="28"/>
        <v>1334475.3599999696</v>
      </c>
      <c r="BN34" s="327">
        <f t="shared" si="28"/>
        <v>3179046.6299999803</v>
      </c>
      <c r="BO34" s="327">
        <f t="shared" si="28"/>
        <v>3454754.1599999983</v>
      </c>
      <c r="BP34" s="327">
        <f t="shared" ref="BP34:EA34" si="29">SUM(BP17-BP33)</f>
        <v>-2058382.3999999994</v>
      </c>
      <c r="BQ34" s="327">
        <f t="shared" si="29"/>
        <v>107476117.73000002</v>
      </c>
      <c r="BR34" s="327">
        <f t="shared" si="29"/>
        <v>34943093.810000002</v>
      </c>
      <c r="BS34" s="327">
        <f t="shared" si="29"/>
        <v>-6866863.25</v>
      </c>
      <c r="BT34" s="327">
        <f t="shared" si="29"/>
        <v>-5680219.9300000072</v>
      </c>
      <c r="BU34" s="327">
        <f t="shared" si="29"/>
        <v>-3055728.4499999881</v>
      </c>
      <c r="BV34" s="327">
        <f t="shared" si="29"/>
        <v>-2330232.3099999875</v>
      </c>
      <c r="BW34" s="327">
        <f t="shared" si="29"/>
        <v>-1655558.3800000101</v>
      </c>
      <c r="BX34" s="327">
        <f t="shared" si="29"/>
        <v>39622.850000008941</v>
      </c>
      <c r="BY34" s="327">
        <f t="shared" si="29"/>
        <v>-1358546.7599999309</v>
      </c>
      <c r="BZ34" s="327">
        <f t="shared" si="29"/>
        <v>-1936609.3200000077</v>
      </c>
      <c r="CA34" s="327">
        <f t="shared" si="29"/>
        <v>-4263679.349999994</v>
      </c>
      <c r="CB34" s="327">
        <f t="shared" si="29"/>
        <v>91629409.709999919</v>
      </c>
      <c r="CC34" s="327">
        <f t="shared" si="29"/>
        <v>-4723162.6900000274</v>
      </c>
      <c r="CD34" s="327">
        <f t="shared" si="29"/>
        <v>187751.54999999702</v>
      </c>
      <c r="CE34" s="327">
        <f t="shared" si="29"/>
        <v>-305191.78999997675</v>
      </c>
      <c r="CF34" s="327">
        <f t="shared" si="29"/>
        <v>136095131.15999985</v>
      </c>
      <c r="CG34" s="327">
        <f t="shared" si="29"/>
        <v>13342287.289999977</v>
      </c>
      <c r="CH34" s="327">
        <f t="shared" si="29"/>
        <v>-3919706.2599999905</v>
      </c>
      <c r="CI34" s="327">
        <f t="shared" si="29"/>
        <v>1754599.3100000173</v>
      </c>
      <c r="CJ34" s="327">
        <f t="shared" si="29"/>
        <v>2435043.6799999624</v>
      </c>
      <c r="CK34" s="327">
        <f t="shared" si="29"/>
        <v>178116.17999997735</v>
      </c>
      <c r="CL34" s="327">
        <f t="shared" si="29"/>
        <v>-1355533.7300000042</v>
      </c>
      <c r="CM34" s="327">
        <f t="shared" si="29"/>
        <v>66948948.5</v>
      </c>
      <c r="CN34" s="327">
        <f t="shared" si="29"/>
        <v>3816685.5700000003</v>
      </c>
      <c r="CO34" s="327">
        <f t="shared" si="29"/>
        <v>1744626.1599999815</v>
      </c>
      <c r="CP34" s="327">
        <f t="shared" si="29"/>
        <v>2859080.4600000232</v>
      </c>
      <c r="CQ34" s="327">
        <f t="shared" si="29"/>
        <v>-1791913.0399999768</v>
      </c>
      <c r="CR34" s="327">
        <f t="shared" si="29"/>
        <v>459319.55999997258</v>
      </c>
      <c r="CS34" s="327">
        <f t="shared" si="29"/>
        <v>38664077.020000219</v>
      </c>
      <c r="CT34" s="327">
        <f t="shared" si="29"/>
        <v>-4333877.8400000036</v>
      </c>
      <c r="CU34" s="327">
        <f t="shared" si="29"/>
        <v>1470861.7399999648</v>
      </c>
      <c r="CV34" s="327">
        <f t="shared" si="29"/>
        <v>459724.49000000954</v>
      </c>
      <c r="CW34" s="327">
        <f t="shared" si="29"/>
        <v>-3919135.5000000149</v>
      </c>
      <c r="CX34" s="327">
        <f t="shared" si="29"/>
        <v>-777628.61999997497</v>
      </c>
      <c r="CY34" s="327">
        <f t="shared" si="29"/>
        <v>3549066.8999999911</v>
      </c>
      <c r="CZ34" s="327">
        <f t="shared" si="29"/>
        <v>2889132.1999999955</v>
      </c>
      <c r="DA34" s="327">
        <f t="shared" si="29"/>
        <v>73669398.24000001</v>
      </c>
      <c r="DB34" s="327">
        <f t="shared" si="29"/>
        <v>64768037.699999928</v>
      </c>
      <c r="DC34" s="327">
        <f t="shared" si="29"/>
        <v>-14296131.219999984</v>
      </c>
      <c r="DD34" s="327">
        <f t="shared" si="29"/>
        <v>-10223457.810000002</v>
      </c>
      <c r="DE34" s="327">
        <f t="shared" si="29"/>
        <v>76402593.410000026</v>
      </c>
      <c r="DF34" s="327">
        <f t="shared" si="29"/>
        <v>-7939103.880000025</v>
      </c>
      <c r="DG34" s="327">
        <f t="shared" si="29"/>
        <v>29512509.040000081</v>
      </c>
      <c r="DH34" s="327">
        <f t="shared" si="29"/>
        <v>-17466599.479999989</v>
      </c>
      <c r="DI34" s="327">
        <f t="shared" si="29"/>
        <v>6601365.5699999928</v>
      </c>
      <c r="DJ34" s="327">
        <f t="shared" si="29"/>
        <v>217373576.61000061</v>
      </c>
      <c r="DK34" s="327">
        <f t="shared" si="29"/>
        <v>-1959070.650000006</v>
      </c>
      <c r="DL34" s="327">
        <f t="shared" si="29"/>
        <v>-4132167.5200000107</v>
      </c>
      <c r="DM34" s="327">
        <f t="shared" si="29"/>
        <v>-1949538.0000000596</v>
      </c>
      <c r="DN34" s="327">
        <f t="shared" si="29"/>
        <v>624768.46000006795</v>
      </c>
      <c r="DO34" s="327">
        <f t="shared" si="29"/>
        <v>15908876.230000004</v>
      </c>
      <c r="DP34" s="327">
        <f t="shared" si="29"/>
        <v>6521362.099999994</v>
      </c>
      <c r="DQ34" s="327">
        <f t="shared" si="29"/>
        <v>5496056.7900000215</v>
      </c>
      <c r="DR34" s="327">
        <f t="shared" si="29"/>
        <v>-16589334.390000075</v>
      </c>
      <c r="DS34" s="327">
        <f t="shared" si="29"/>
        <v>-12834774.519999981</v>
      </c>
      <c r="DT34" s="327">
        <f t="shared" si="29"/>
        <v>-6636315.9099999964</v>
      </c>
      <c r="DU34" s="327">
        <f t="shared" si="29"/>
        <v>14771564.720000029</v>
      </c>
      <c r="DV34" s="327">
        <f t="shared" si="29"/>
        <v>3471713.2099999189</v>
      </c>
      <c r="DW34" s="327">
        <f t="shared" si="29"/>
        <v>11102294.800000012</v>
      </c>
      <c r="DX34" s="327">
        <f t="shared" si="29"/>
        <v>23000013.359999985</v>
      </c>
      <c r="DY34" s="327">
        <f t="shared" si="29"/>
        <v>55344.579999953508</v>
      </c>
      <c r="DZ34" s="327">
        <f t="shared" si="29"/>
        <v>-1527621.109999992</v>
      </c>
      <c r="EA34" s="327">
        <f t="shared" si="29"/>
        <v>767856.20999999344</v>
      </c>
      <c r="EB34" s="327">
        <f t="shared" ref="EB34:GM34" si="30">SUM(EB17-EB33)</f>
        <v>128383.48999999464</v>
      </c>
      <c r="EC34" s="327">
        <f t="shared" si="30"/>
        <v>-8673947.3999999762</v>
      </c>
      <c r="ED34" s="327">
        <f t="shared" si="30"/>
        <v>21915066.590000272</v>
      </c>
      <c r="EE34" s="327">
        <f t="shared" si="30"/>
        <v>6646802.3200001717</v>
      </c>
      <c r="EF34" s="327">
        <f t="shared" si="30"/>
        <v>509708.30999998748</v>
      </c>
      <c r="EG34" s="327">
        <f t="shared" si="30"/>
        <v>4859279.0200000107</v>
      </c>
      <c r="EH34" s="327">
        <f t="shared" si="30"/>
        <v>-6134717.9499999732</v>
      </c>
      <c r="EI34" s="327">
        <f t="shared" si="30"/>
        <v>-11110460.950000018</v>
      </c>
      <c r="EJ34" s="327">
        <f t="shared" si="30"/>
        <v>2908980.1900000274</v>
      </c>
      <c r="EK34" s="327">
        <f t="shared" si="30"/>
        <v>-5301489.0499999821</v>
      </c>
      <c r="EL34" s="327">
        <f t="shared" si="30"/>
        <v>665144.83000002801</v>
      </c>
      <c r="EM34" s="327">
        <f t="shared" si="30"/>
        <v>196083346.39999986</v>
      </c>
      <c r="EN34" s="327">
        <f t="shared" si="30"/>
        <v>-1263642.3300000131</v>
      </c>
      <c r="EO34" s="327">
        <f t="shared" si="30"/>
        <v>4481065.7699999809</v>
      </c>
      <c r="EP34" s="327">
        <f t="shared" si="30"/>
        <v>-3774063.4199999869</v>
      </c>
      <c r="EQ34" s="327">
        <f t="shared" si="30"/>
        <v>2546986.6400000006</v>
      </c>
      <c r="ER34" s="327">
        <f t="shared" si="30"/>
        <v>-721255.56000000983</v>
      </c>
      <c r="ES34" s="327">
        <f t="shared" si="30"/>
        <v>341271.70000004768</v>
      </c>
      <c r="ET34" s="327">
        <f t="shared" si="30"/>
        <v>-9505363.9199999571</v>
      </c>
      <c r="EU34" s="327">
        <f t="shared" si="30"/>
        <v>1517887.3700000346</v>
      </c>
      <c r="EV34" s="327">
        <f t="shared" si="30"/>
        <v>121973815.03999984</v>
      </c>
      <c r="EW34" s="327">
        <f t="shared" si="30"/>
        <v>-1404614.0800000057</v>
      </c>
      <c r="EX34" s="327">
        <f t="shared" si="30"/>
        <v>3681905.3500000089</v>
      </c>
      <c r="EY34" s="327">
        <f t="shared" si="30"/>
        <v>1018505.8100000024</v>
      </c>
      <c r="EZ34" s="327">
        <f t="shared" si="30"/>
        <v>-42210781.00999999</v>
      </c>
      <c r="FA34" s="327">
        <f t="shared" si="30"/>
        <v>4626978.5399999917</v>
      </c>
      <c r="FB34" s="327">
        <f t="shared" si="30"/>
        <v>23703554.470000029</v>
      </c>
      <c r="FC34" s="327">
        <f t="shared" si="30"/>
        <v>888880.15999999642</v>
      </c>
      <c r="FD34" s="327">
        <f t="shared" si="30"/>
        <v>-2975317.0700000077</v>
      </c>
      <c r="FE34" s="327">
        <f t="shared" si="30"/>
        <v>3191448.7699999809</v>
      </c>
      <c r="FF34" s="327">
        <f t="shared" si="30"/>
        <v>6323600.6299999952</v>
      </c>
      <c r="FG34" s="327">
        <f t="shared" si="30"/>
        <v>1692994.0400000066</v>
      </c>
      <c r="FH34" s="327">
        <f t="shared" si="30"/>
        <v>50854060.380000114</v>
      </c>
      <c r="FI34" s="327">
        <f t="shared" si="30"/>
        <v>-516693.48999999464</v>
      </c>
      <c r="FJ34" s="327">
        <f t="shared" si="30"/>
        <v>-21014097.139999971</v>
      </c>
      <c r="FK34" s="327">
        <f t="shared" si="30"/>
        <v>-4474542.9699999988</v>
      </c>
      <c r="FL34" s="327">
        <f t="shared" si="30"/>
        <v>-8436356.9099999815</v>
      </c>
      <c r="FM34" s="327">
        <f t="shared" si="30"/>
        <v>-493256.12999996543</v>
      </c>
      <c r="FN34" s="327">
        <f t="shared" si="30"/>
        <v>-528546.49999997765</v>
      </c>
      <c r="FO34" s="327">
        <f t="shared" si="30"/>
        <v>1096268.5600000024</v>
      </c>
      <c r="FP34" s="327">
        <f t="shared" si="30"/>
        <v>372124053.26999927</v>
      </c>
      <c r="FQ34" s="327">
        <f t="shared" si="30"/>
        <v>16615.479999989271</v>
      </c>
      <c r="FR34" s="327">
        <f t="shared" si="30"/>
        <v>21144637.840000004</v>
      </c>
      <c r="FS34" s="327">
        <f t="shared" si="30"/>
        <v>1425353.7899999619</v>
      </c>
      <c r="FT34" s="327">
        <f t="shared" si="30"/>
        <v>-9094022.6899999976</v>
      </c>
      <c r="FU34" s="327">
        <f t="shared" si="30"/>
        <v>1550742.950000003</v>
      </c>
      <c r="FV34" s="327">
        <f t="shared" si="30"/>
        <v>-25741567.939999938</v>
      </c>
      <c r="FW34" s="327">
        <f t="shared" si="30"/>
        <v>1129251.1100000143</v>
      </c>
      <c r="FX34" s="327">
        <f t="shared" si="30"/>
        <v>-5673086.4000000209</v>
      </c>
      <c r="FY34" s="327">
        <f t="shared" si="30"/>
        <v>6093607.2300000042</v>
      </c>
      <c r="FZ34" s="327">
        <f t="shared" si="30"/>
        <v>474054.96999999881</v>
      </c>
      <c r="GA34" s="327">
        <f t="shared" si="30"/>
        <v>6972676.9399999976</v>
      </c>
      <c r="GB34" s="327">
        <f t="shared" si="30"/>
        <v>292075.84000000358</v>
      </c>
      <c r="GC34" s="327">
        <f t="shared" si="30"/>
        <v>6346923.6300000101</v>
      </c>
      <c r="GD34" s="327">
        <f t="shared" si="30"/>
        <v>159855118.95999992</v>
      </c>
      <c r="GE34" s="327">
        <f t="shared" si="30"/>
        <v>-900679.23999999464</v>
      </c>
      <c r="GF34" s="327">
        <f t="shared" si="30"/>
        <v>2783875.4899999797</v>
      </c>
      <c r="GG34" s="327">
        <f t="shared" si="30"/>
        <v>41843925.810000002</v>
      </c>
      <c r="GH34" s="327">
        <f t="shared" si="30"/>
        <v>-9853596.5299999863</v>
      </c>
      <c r="GI34" s="327">
        <f t="shared" si="30"/>
        <v>19776806.769999981</v>
      </c>
      <c r="GJ34" s="327">
        <f t="shared" si="30"/>
        <v>610691.70000000298</v>
      </c>
      <c r="GK34" s="327">
        <f t="shared" si="30"/>
        <v>-2612654.75</v>
      </c>
      <c r="GL34" s="327">
        <f t="shared" si="30"/>
        <v>421739.69999994338</v>
      </c>
      <c r="GM34" s="327">
        <f t="shared" si="30"/>
        <v>623203.8900000006</v>
      </c>
      <c r="GN34" s="327">
        <f t="shared" ref="GN34:IY34" si="31">SUM(GN17-GN33)</f>
        <v>3383704.1200000085</v>
      </c>
      <c r="GO34" s="327">
        <f t="shared" si="31"/>
        <v>518378.72999999672</v>
      </c>
      <c r="GP34" s="327">
        <f t="shared" si="31"/>
        <v>44152292.769999862</v>
      </c>
      <c r="GQ34" s="327">
        <f t="shared" si="31"/>
        <v>4966545.0900000334</v>
      </c>
      <c r="GR34" s="327">
        <f t="shared" si="31"/>
        <v>13286185.35999997</v>
      </c>
      <c r="GS34" s="327">
        <f t="shared" si="31"/>
        <v>23136210.930000067</v>
      </c>
      <c r="GT34" s="327">
        <f t="shared" si="31"/>
        <v>212672.94999998808</v>
      </c>
      <c r="GU34" s="327">
        <f t="shared" si="31"/>
        <v>31068552.060000017</v>
      </c>
      <c r="GV34" s="327">
        <f t="shared" si="31"/>
        <v>26327480.530000001</v>
      </c>
      <c r="GW34" s="327">
        <f t="shared" si="31"/>
        <v>4550950.959999986</v>
      </c>
      <c r="GX34" s="327">
        <f t="shared" si="31"/>
        <v>-3477867.6599999666</v>
      </c>
      <c r="GY34" s="327">
        <f t="shared" si="31"/>
        <v>4194418.2300000191</v>
      </c>
      <c r="GZ34" s="327">
        <f t="shared" si="31"/>
        <v>7014.6700000464916</v>
      </c>
      <c r="HA34" s="327">
        <f t="shared" si="31"/>
        <v>639591.49000000954</v>
      </c>
      <c r="HB34" s="327">
        <f t="shared" si="31"/>
        <v>319947663.25000024</v>
      </c>
      <c r="HC34" s="327">
        <f t="shared" si="31"/>
        <v>94738435.600000024</v>
      </c>
      <c r="HD34" s="327">
        <f t="shared" si="31"/>
        <v>295640821.98000002</v>
      </c>
      <c r="HE34" s="327">
        <f t="shared" si="31"/>
        <v>14666915.829999894</v>
      </c>
      <c r="HF34" s="327">
        <f t="shared" si="31"/>
        <v>4092935.9099999666</v>
      </c>
      <c r="HG34" s="327">
        <f t="shared" si="31"/>
        <v>11271562.25</v>
      </c>
      <c r="HH34" s="327">
        <f t="shared" si="31"/>
        <v>-9006711.5899999961</v>
      </c>
      <c r="HI34" s="327">
        <f t="shared" si="31"/>
        <v>170361888.6900003</v>
      </c>
      <c r="HJ34" s="327">
        <f t="shared" si="31"/>
        <v>-11799703.549999982</v>
      </c>
      <c r="HK34" s="327">
        <f t="shared" si="31"/>
        <v>-22279246.809999973</v>
      </c>
      <c r="HL34" s="327">
        <f t="shared" si="31"/>
        <v>-13340026.069999963</v>
      </c>
      <c r="HM34" s="327">
        <f t="shared" si="31"/>
        <v>1146501.8600000143</v>
      </c>
      <c r="HN34" s="327">
        <f t="shared" si="31"/>
        <v>6371277.3199999779</v>
      </c>
      <c r="HO34" s="327">
        <f t="shared" si="31"/>
        <v>-1251592.9000000358</v>
      </c>
      <c r="HP34" s="327">
        <f t="shared" si="31"/>
        <v>45819967.359999999</v>
      </c>
      <c r="HQ34" s="327">
        <f t="shared" si="31"/>
        <v>23679264.190000057</v>
      </c>
      <c r="HR34" s="327">
        <f t="shared" si="31"/>
        <v>15687392.319999933</v>
      </c>
      <c r="HS34" s="327">
        <f t="shared" si="31"/>
        <v>2748433.7299999893</v>
      </c>
      <c r="HT34" s="327">
        <f t="shared" si="31"/>
        <v>29655209.180000007</v>
      </c>
      <c r="HU34" s="327">
        <f t="shared" si="31"/>
        <v>-5022944.4840000123</v>
      </c>
      <c r="HV34" s="327">
        <f t="shared" si="31"/>
        <v>-7179985.5</v>
      </c>
      <c r="HW34" s="327">
        <f t="shared" si="31"/>
        <v>-39627918.330000043</v>
      </c>
      <c r="HX34" s="327">
        <f t="shared" si="31"/>
        <v>-4584502.2300000191</v>
      </c>
      <c r="HY34" s="327">
        <f t="shared" si="31"/>
        <v>-2059709.7100000232</v>
      </c>
      <c r="HZ34" s="327">
        <f t="shared" si="31"/>
        <v>4317088.75</v>
      </c>
      <c r="IA34" s="327">
        <f t="shared" si="31"/>
        <v>-1225417.0300000012</v>
      </c>
      <c r="IB34" s="327">
        <f t="shared" si="31"/>
        <v>-10180799.870000064</v>
      </c>
      <c r="IC34" s="327">
        <f t="shared" si="31"/>
        <v>10035.269999988377</v>
      </c>
      <c r="ID34" s="327">
        <f t="shared" si="31"/>
        <v>1819171.4599999934</v>
      </c>
      <c r="IE34" s="327">
        <f t="shared" si="31"/>
        <v>-4465526.6200000048</v>
      </c>
      <c r="IF34" s="327">
        <f t="shared" si="31"/>
        <v>-1234734.6899999976</v>
      </c>
      <c r="IG34" s="327">
        <f t="shared" si="31"/>
        <v>-21575703.439999819</v>
      </c>
      <c r="IH34" s="327">
        <f t="shared" si="31"/>
        <v>-24053753.950000107</v>
      </c>
      <c r="II34" s="327">
        <f t="shared" si="31"/>
        <v>16315925.599999964</v>
      </c>
      <c r="IJ34" s="327">
        <f t="shared" si="31"/>
        <v>-10022437.980000019</v>
      </c>
      <c r="IK34" s="327">
        <f t="shared" si="31"/>
        <v>23302740.319999933</v>
      </c>
      <c r="IL34" s="327">
        <f t="shared" si="31"/>
        <v>-1633245.2800000161</v>
      </c>
      <c r="IM34" s="327">
        <f t="shared" si="31"/>
        <v>4916190.1400000155</v>
      </c>
      <c r="IN34" s="327">
        <f t="shared" si="31"/>
        <v>-3253058.3600000143</v>
      </c>
      <c r="IO34" s="327">
        <f t="shared" si="31"/>
        <v>15397282.710000008</v>
      </c>
      <c r="IP34" s="327">
        <f t="shared" si="31"/>
        <v>432051.52999997139</v>
      </c>
      <c r="IQ34" s="327">
        <f t="shared" si="31"/>
        <v>3092422.2899999917</v>
      </c>
      <c r="IR34" s="327">
        <f t="shared" si="31"/>
        <v>259679211.19000006</v>
      </c>
      <c r="IS34" s="327">
        <f t="shared" si="31"/>
        <v>-4119048.2099999189</v>
      </c>
      <c r="IT34" s="327">
        <f t="shared" si="31"/>
        <v>7636384.9499999285</v>
      </c>
      <c r="IU34" s="327">
        <f t="shared" si="31"/>
        <v>-5006910.3000000119</v>
      </c>
      <c r="IV34" s="327">
        <f t="shared" si="31"/>
        <v>7434294.7600000054</v>
      </c>
      <c r="IW34" s="327">
        <f t="shared" si="31"/>
        <v>-2185494.6600000039</v>
      </c>
      <c r="IX34" s="327">
        <f t="shared" si="31"/>
        <v>-5965127.2100000083</v>
      </c>
      <c r="IY34" s="327">
        <f t="shared" si="31"/>
        <v>-5727641.7500000075</v>
      </c>
      <c r="IZ34" s="327">
        <f t="shared" ref="IZ34:LK34" si="32">SUM(IZ17-IZ33)</f>
        <v>887760.16000001132</v>
      </c>
      <c r="JA34" s="327">
        <f t="shared" si="32"/>
        <v>-8334601.3400000036</v>
      </c>
      <c r="JB34" s="327">
        <f t="shared" si="32"/>
        <v>1930605.5399999768</v>
      </c>
      <c r="JC34" s="327">
        <f t="shared" si="32"/>
        <v>1083560.8399999887</v>
      </c>
      <c r="JD34" s="327">
        <f t="shared" si="32"/>
        <v>-27816896.090000033</v>
      </c>
      <c r="JE34" s="327">
        <f t="shared" si="32"/>
        <v>-4583456.2400000691</v>
      </c>
      <c r="JF34" s="327">
        <f t="shared" si="32"/>
        <v>1045718.7299999893</v>
      </c>
      <c r="JG34" s="327">
        <f t="shared" si="32"/>
        <v>1246688.2500000149</v>
      </c>
      <c r="JH34" s="327">
        <f t="shared" si="32"/>
        <v>1208566.840000011</v>
      </c>
      <c r="JI34" s="327">
        <f t="shared" si="32"/>
        <v>-2524605.8299999833</v>
      </c>
      <c r="JJ34" s="327">
        <f t="shared" si="32"/>
        <v>3639264.060000062</v>
      </c>
      <c r="JK34" s="327">
        <f t="shared" si="32"/>
        <v>-1402630.099999994</v>
      </c>
      <c r="JL34" s="327">
        <f t="shared" si="32"/>
        <v>863987.94999998808</v>
      </c>
      <c r="JM34" s="327">
        <f t="shared" si="32"/>
        <v>-2767139.5700000376</v>
      </c>
      <c r="JN34" s="327">
        <f t="shared" si="32"/>
        <v>-3713736.030000031</v>
      </c>
      <c r="JO34" s="327">
        <f t="shared" si="32"/>
        <v>3066712.0699999928</v>
      </c>
      <c r="JP34" s="327">
        <f t="shared" si="32"/>
        <v>-2698292.3800000101</v>
      </c>
      <c r="JQ34" s="327">
        <f t="shared" si="32"/>
        <v>89931237.799999714</v>
      </c>
      <c r="JR34" s="327">
        <f t="shared" si="32"/>
        <v>-25764948.519999862</v>
      </c>
      <c r="JS34" s="327">
        <f t="shared" si="32"/>
        <v>7562849.3799999803</v>
      </c>
      <c r="JT34" s="327">
        <f t="shared" si="32"/>
        <v>-3569530.6499999836</v>
      </c>
      <c r="JU34" s="327">
        <f t="shared" si="32"/>
        <v>7037752.1899999976</v>
      </c>
      <c r="JV34" s="327">
        <f t="shared" si="32"/>
        <v>-2698284.9799999893</v>
      </c>
      <c r="JW34" s="327">
        <f t="shared" si="32"/>
        <v>61185221.120000064</v>
      </c>
      <c r="JX34" s="327">
        <f t="shared" si="32"/>
        <v>27474538.019999981</v>
      </c>
      <c r="JY34" s="327">
        <f t="shared" si="32"/>
        <v>-64126.47999997437</v>
      </c>
      <c r="JZ34" s="327">
        <f t="shared" si="32"/>
        <v>3558297.9999999851</v>
      </c>
      <c r="KA34" s="327">
        <f t="shared" si="32"/>
        <v>-1349950.7199999988</v>
      </c>
      <c r="KB34" s="327">
        <f t="shared" si="32"/>
        <v>-1282770.1899999976</v>
      </c>
      <c r="KC34" s="327">
        <f t="shared" si="32"/>
        <v>-1880292.9200000167</v>
      </c>
      <c r="KD34" s="327">
        <f t="shared" si="32"/>
        <v>3136739.91</v>
      </c>
      <c r="KE34" s="327">
        <f t="shared" si="32"/>
        <v>-2572950</v>
      </c>
      <c r="KF34" s="327">
        <f t="shared" si="32"/>
        <v>248800533.48999977</v>
      </c>
      <c r="KG34" s="327">
        <f t="shared" si="32"/>
        <v>-1.862645149230957E-9</v>
      </c>
      <c r="KH34" s="327">
        <f t="shared" si="32"/>
        <v>19195925.929999992</v>
      </c>
      <c r="KI34" s="327">
        <f t="shared" si="32"/>
        <v>-8179415.0699999928</v>
      </c>
      <c r="KJ34" s="327">
        <f t="shared" si="32"/>
        <v>13968222.020000011</v>
      </c>
      <c r="KK34" s="327">
        <f t="shared" si="32"/>
        <v>-13048839.129999995</v>
      </c>
      <c r="KL34" s="327">
        <f t="shared" si="32"/>
        <v>-152660.01999992132</v>
      </c>
      <c r="KM34" s="327">
        <f t="shared" si="32"/>
        <v>-6866192.0699999779</v>
      </c>
      <c r="KN34" s="327">
        <f t="shared" si="32"/>
        <v>5249667.4100000113</v>
      </c>
      <c r="KO34" s="327">
        <f t="shared" si="32"/>
        <v>35705371.580000043</v>
      </c>
      <c r="KP34" s="327">
        <f t="shared" si="32"/>
        <v>-9876258.9400000125</v>
      </c>
      <c r="KQ34" s="327">
        <f t="shared" si="32"/>
        <v>-434776.23999997973</v>
      </c>
      <c r="KR34" s="327">
        <f t="shared" si="32"/>
        <v>8439462.159999907</v>
      </c>
      <c r="KS34" s="327">
        <f t="shared" si="32"/>
        <v>-1135136.6700000167</v>
      </c>
      <c r="KT34" s="327">
        <f t="shared" si="32"/>
        <v>30580086.620000005</v>
      </c>
      <c r="KU34" s="327">
        <f t="shared" si="32"/>
        <v>112707720.69999969</v>
      </c>
      <c r="KV34" s="327">
        <f t="shared" si="32"/>
        <v>8316055.7000000179</v>
      </c>
      <c r="KW34" s="327">
        <f t="shared" si="32"/>
        <v>25597701.239999771</v>
      </c>
      <c r="KX34" s="327">
        <f t="shared" si="32"/>
        <v>-686641.07000002265</v>
      </c>
      <c r="KY34" s="327">
        <f t="shared" si="32"/>
        <v>5636237.1099999845</v>
      </c>
      <c r="KZ34" s="327">
        <f t="shared" si="32"/>
        <v>-6615938.1899999976</v>
      </c>
      <c r="LA34" s="327">
        <f t="shared" si="32"/>
        <v>43274490.940000027</v>
      </c>
      <c r="LB34" s="327">
        <f t="shared" si="32"/>
        <v>5345181.8899999857</v>
      </c>
      <c r="LC34" s="327">
        <f t="shared" si="32"/>
        <v>-3491916.0600000173</v>
      </c>
      <c r="LD34" s="327">
        <f t="shared" si="32"/>
        <v>4280072.1200000048</v>
      </c>
      <c r="LE34" s="327">
        <f t="shared" si="32"/>
        <v>42264782.670000553</v>
      </c>
      <c r="LF34" s="327">
        <f t="shared" si="32"/>
        <v>-14027110.289999962</v>
      </c>
      <c r="LG34" s="327">
        <f t="shared" si="32"/>
        <v>-12140801.929999948</v>
      </c>
      <c r="LH34" s="327">
        <f t="shared" si="32"/>
        <v>10479970.550000072</v>
      </c>
      <c r="LI34" s="327">
        <f t="shared" si="32"/>
        <v>-12473868.14000003</v>
      </c>
      <c r="LJ34" s="327">
        <f t="shared" si="32"/>
        <v>897667.26999999583</v>
      </c>
      <c r="LK34" s="327">
        <f t="shared" si="32"/>
        <v>2391512.0500000119</v>
      </c>
      <c r="LL34" s="327">
        <f t="shared" ref="LL34:NW34" si="33">SUM(LL17-LL33)</f>
        <v>11231421.24000001</v>
      </c>
      <c r="LM34" s="327">
        <f t="shared" si="33"/>
        <v>1745345.3899999708</v>
      </c>
      <c r="LN34" s="327">
        <f t="shared" si="33"/>
        <v>5051627.5699999928</v>
      </c>
      <c r="LO34" s="327">
        <f t="shared" si="33"/>
        <v>6691718.8200000003</v>
      </c>
      <c r="LP34" s="327">
        <f t="shared" si="33"/>
        <v>29902623.979999781</v>
      </c>
      <c r="LQ34" s="327">
        <f t="shared" si="33"/>
        <v>-11637110.400000006</v>
      </c>
      <c r="LR34" s="327">
        <f t="shared" si="33"/>
        <v>8872687.2100000083</v>
      </c>
      <c r="LS34" s="327">
        <f t="shared" si="33"/>
        <v>270064007.40999961</v>
      </c>
      <c r="LT34" s="327">
        <f t="shared" si="33"/>
        <v>68410424.139999986</v>
      </c>
      <c r="LU34" s="327">
        <f t="shared" si="33"/>
        <v>122520591.04999971</v>
      </c>
      <c r="LV34" s="327">
        <f t="shared" si="33"/>
        <v>-4794079.7800000906</v>
      </c>
      <c r="LW34" s="327">
        <f t="shared" si="33"/>
        <v>-5849176.0900000632</v>
      </c>
      <c r="LX34" s="327">
        <f t="shared" si="33"/>
        <v>-13895128.689999968</v>
      </c>
      <c r="LY34" s="327">
        <f t="shared" si="33"/>
        <v>234029.70000004768</v>
      </c>
      <c r="LZ34" s="327">
        <f t="shared" si="33"/>
        <v>8142111.0119999647</v>
      </c>
      <c r="MA34" s="327">
        <f t="shared" si="33"/>
        <v>6406969.3599999845</v>
      </c>
      <c r="MB34" s="327">
        <f t="shared" si="33"/>
        <v>96737383.109999955</v>
      </c>
      <c r="MC34" s="327">
        <f t="shared" si="33"/>
        <v>-5407670.6200000048</v>
      </c>
      <c r="MD34" s="327">
        <f t="shared" si="33"/>
        <v>3181962.700000003</v>
      </c>
      <c r="ME34" s="327">
        <f t="shared" si="33"/>
        <v>114451587.9800005</v>
      </c>
      <c r="MF34" s="327">
        <f t="shared" si="33"/>
        <v>-281448.54999999702</v>
      </c>
      <c r="MG34" s="327">
        <f t="shared" si="33"/>
        <v>7854152.3219999969</v>
      </c>
      <c r="MH34" s="327">
        <f t="shared" si="33"/>
        <v>8730418.1700000167</v>
      </c>
      <c r="MI34" s="327">
        <f t="shared" si="33"/>
        <v>1900808.0600000024</v>
      </c>
      <c r="MJ34" s="327">
        <f t="shared" si="33"/>
        <v>12221799.719999999</v>
      </c>
      <c r="MK34" s="327">
        <f t="shared" si="33"/>
        <v>4691209.549999997</v>
      </c>
      <c r="ML34" s="327">
        <f t="shared" si="33"/>
        <v>2593394.2600000054</v>
      </c>
      <c r="MM34" s="327">
        <f t="shared" si="33"/>
        <v>72557651.73999998</v>
      </c>
      <c r="MN34" s="327">
        <f t="shared" si="33"/>
        <v>-573996.25999999046</v>
      </c>
      <c r="MO34" s="327">
        <f t="shared" si="33"/>
        <v>2516349.5199999958</v>
      </c>
      <c r="MP34" s="327">
        <f t="shared" si="33"/>
        <v>9226141.3000000268</v>
      </c>
      <c r="MQ34" s="327">
        <f t="shared" si="33"/>
        <v>-88045045.239999771</v>
      </c>
      <c r="MR34" s="327">
        <f t="shared" si="33"/>
        <v>-7023663.8399999887</v>
      </c>
      <c r="MS34" s="327">
        <f t="shared" si="33"/>
        <v>7032282.4199999869</v>
      </c>
      <c r="MT34" s="327">
        <f t="shared" si="33"/>
        <v>10028163.730299979</v>
      </c>
      <c r="MU34" s="327">
        <f t="shared" si="33"/>
        <v>-1973887.1400000155</v>
      </c>
      <c r="MV34" s="327">
        <f t="shared" si="33"/>
        <v>-2622154.3900000304</v>
      </c>
      <c r="MW34" s="327">
        <f t="shared" si="33"/>
        <v>-33113537.203400046</v>
      </c>
      <c r="MX34" s="327">
        <f t="shared" si="33"/>
        <v>2209027.8099999726</v>
      </c>
      <c r="MY34" s="327">
        <f t="shared" si="33"/>
        <v>1775091.5700000077</v>
      </c>
      <c r="MZ34" s="327">
        <f t="shared" si="33"/>
        <v>929750.59000000358</v>
      </c>
      <c r="NA34" s="327">
        <f t="shared" si="33"/>
        <v>13435586.750000015</v>
      </c>
      <c r="NB34" s="327">
        <f t="shared" si="33"/>
        <v>-67068362.190000534</v>
      </c>
      <c r="NC34" s="327">
        <f t="shared" si="33"/>
        <v>15618832.639999986</v>
      </c>
      <c r="ND34" s="327">
        <f t="shared" si="33"/>
        <v>-14289400.229999989</v>
      </c>
      <c r="NE34" s="327">
        <f t="shared" si="33"/>
        <v>-40037038.720000029</v>
      </c>
      <c r="NF34" s="327">
        <f t="shared" si="33"/>
        <v>-1356070.1500000209</v>
      </c>
      <c r="NG34" s="327">
        <f t="shared" si="33"/>
        <v>2409921.599999994</v>
      </c>
      <c r="NH34" s="327">
        <f t="shared" si="33"/>
        <v>-40928572.46999985</v>
      </c>
      <c r="NI34" s="327">
        <f t="shared" si="33"/>
        <v>-26108494.830000043</v>
      </c>
      <c r="NJ34" s="327">
        <f t="shared" si="33"/>
        <v>1622525.8899999931</v>
      </c>
      <c r="NK34" s="327">
        <f t="shared" si="33"/>
        <v>51590216.610700041</v>
      </c>
      <c r="NL34" s="327">
        <f t="shared" si="33"/>
        <v>-2969046.450000003</v>
      </c>
      <c r="NM34" s="327">
        <f t="shared" si="33"/>
        <v>14637494.000000015</v>
      </c>
      <c r="NN34" s="327">
        <f t="shared" si="33"/>
        <v>9257504.7800000906</v>
      </c>
      <c r="NO34" s="327">
        <f t="shared" si="33"/>
        <v>-1194891.9799999744</v>
      </c>
      <c r="NP34" s="327">
        <f t="shared" si="33"/>
        <v>695604.94999998808</v>
      </c>
      <c r="NQ34" s="327">
        <f t="shared" si="33"/>
        <v>2093858.4599999934</v>
      </c>
      <c r="NR34" s="327">
        <f t="shared" si="33"/>
        <v>-1122514.4099999964</v>
      </c>
      <c r="NS34" s="327">
        <f t="shared" si="33"/>
        <v>-3013465.2199999988</v>
      </c>
      <c r="NT34" s="327">
        <f t="shared" si="33"/>
        <v>4037629.6999999881</v>
      </c>
      <c r="NU34" s="327">
        <f t="shared" si="33"/>
        <v>193522068.2403996</v>
      </c>
      <c r="NV34" s="327">
        <f t="shared" si="33"/>
        <v>-20304210.980000138</v>
      </c>
      <c r="NW34" s="327">
        <f t="shared" si="33"/>
        <v>7133494.2699999809</v>
      </c>
      <c r="NX34" s="327">
        <f t="shared" ref="NX34:QI34" si="34">SUM(NX17-NX33)</f>
        <v>3572980.4399999976</v>
      </c>
      <c r="NY34" s="327">
        <f t="shared" si="34"/>
        <v>7016071.2400000095</v>
      </c>
      <c r="NZ34" s="327">
        <f t="shared" si="34"/>
        <v>41791417.909999996</v>
      </c>
      <c r="OA34" s="327">
        <f t="shared" si="34"/>
        <v>1858801.0900000036</v>
      </c>
      <c r="OB34" s="327">
        <f t="shared" si="34"/>
        <v>-269839284.31999969</v>
      </c>
      <c r="OC34" s="327">
        <f t="shared" si="34"/>
        <v>3331604.5199999809</v>
      </c>
      <c r="OD34" s="327">
        <f t="shared" si="34"/>
        <v>-6524259.5600000322</v>
      </c>
      <c r="OE34" s="327">
        <f t="shared" si="34"/>
        <v>-11562308.800000072</v>
      </c>
      <c r="OF34" s="327">
        <f t="shared" si="34"/>
        <v>6310560.5200000107</v>
      </c>
      <c r="OG34" s="327">
        <f t="shared" si="34"/>
        <v>856916.25999999046</v>
      </c>
      <c r="OH34" s="327">
        <f t="shared" si="34"/>
        <v>-69718886.379999965</v>
      </c>
      <c r="OI34" s="327">
        <f t="shared" si="34"/>
        <v>13303704.539999999</v>
      </c>
      <c r="OJ34" s="327">
        <f t="shared" si="34"/>
        <v>16935253.37999998</v>
      </c>
      <c r="OK34" s="327">
        <f t="shared" si="34"/>
        <v>74994842.730000019</v>
      </c>
      <c r="OL34" s="327">
        <f t="shared" si="34"/>
        <v>29887457.280000091</v>
      </c>
      <c r="OM34" s="327">
        <f t="shared" si="34"/>
        <v>203402586.16999996</v>
      </c>
      <c r="ON34" s="327">
        <f t="shared" si="34"/>
        <v>-3831991.75</v>
      </c>
      <c r="OO34" s="327">
        <f t="shared" si="34"/>
        <v>-2920099.3099999726</v>
      </c>
      <c r="OP34" s="327">
        <f t="shared" si="34"/>
        <v>-4844471.3900000155</v>
      </c>
      <c r="OQ34" s="327">
        <f t="shared" si="34"/>
        <v>39638380.610000014</v>
      </c>
      <c r="OR34" s="327">
        <f t="shared" si="34"/>
        <v>645519.13999998569</v>
      </c>
      <c r="OS34" s="327">
        <f t="shared" si="34"/>
        <v>15273446.120000005</v>
      </c>
      <c r="OT34" s="327">
        <f t="shared" si="34"/>
        <v>91479476.380000025</v>
      </c>
      <c r="OU34" s="327">
        <f t="shared" si="34"/>
        <v>244297.97999998927</v>
      </c>
      <c r="OV34" s="327">
        <f t="shared" si="34"/>
        <v>131388533.80999994</v>
      </c>
      <c r="OW34" s="327">
        <f t="shared" si="34"/>
        <v>-1264480.5199999809</v>
      </c>
      <c r="OX34" s="327">
        <f t="shared" si="34"/>
        <v>12466313.11999999</v>
      </c>
      <c r="OY34" s="327">
        <f t="shared" si="34"/>
        <v>17549950.180100001</v>
      </c>
      <c r="OZ34" s="327">
        <f t="shared" si="34"/>
        <v>42225918.930000305</v>
      </c>
      <c r="PA34" s="327">
        <f t="shared" si="34"/>
        <v>-256187.65000000596</v>
      </c>
      <c r="PB34" s="327">
        <f t="shared" si="34"/>
        <v>1513424.3199999928</v>
      </c>
      <c r="PC34" s="327">
        <f t="shared" si="34"/>
        <v>-888606.98999999464</v>
      </c>
      <c r="PD34" s="327">
        <f t="shared" si="34"/>
        <v>-4833121.3000000119</v>
      </c>
      <c r="PE34" s="327">
        <f t="shared" si="34"/>
        <v>60472505.269999981</v>
      </c>
      <c r="PF34" s="327">
        <f t="shared" si="34"/>
        <v>5734469.4899999946</v>
      </c>
      <c r="PG34" s="327">
        <f t="shared" si="34"/>
        <v>-249898.07999999821</v>
      </c>
      <c r="PH34" s="327">
        <f t="shared" si="34"/>
        <v>3636373.6999999881</v>
      </c>
      <c r="PI34" s="327">
        <f t="shared" si="34"/>
        <v>5103804.5400000066</v>
      </c>
      <c r="PJ34" s="327">
        <f t="shared" si="34"/>
        <v>10912166.170000046</v>
      </c>
      <c r="PK34" s="327">
        <f t="shared" si="34"/>
        <v>3717575.4299999774</v>
      </c>
      <c r="PL34" s="327">
        <f t="shared" si="34"/>
        <v>-2446654.3900000006</v>
      </c>
      <c r="PM34" s="327">
        <f t="shared" si="34"/>
        <v>2141568.3799999952</v>
      </c>
      <c r="PN34" s="327">
        <f t="shared" si="34"/>
        <v>1845414.4399999976</v>
      </c>
      <c r="PO34" s="327">
        <f t="shared" si="34"/>
        <v>-690150.72000000626</v>
      </c>
      <c r="PP34" s="327">
        <f t="shared" si="34"/>
        <v>-1013358.0699999966</v>
      </c>
      <c r="PQ34" s="327">
        <f t="shared" si="34"/>
        <v>19643.779999993742</v>
      </c>
      <c r="PR34" s="327">
        <f t="shared" si="34"/>
        <v>346382285.51999903</v>
      </c>
      <c r="PS34" s="327">
        <f t="shared" si="34"/>
        <v>738276.02000002563</v>
      </c>
      <c r="PT34" s="327">
        <f t="shared" si="34"/>
        <v>732191.8599999994</v>
      </c>
      <c r="PU34" s="327">
        <f t="shared" si="34"/>
        <v>-2465074.0100000203</v>
      </c>
      <c r="PV34" s="327">
        <f t="shared" si="34"/>
        <v>121701368.22000003</v>
      </c>
      <c r="PW34" s="327">
        <f t="shared" si="34"/>
        <v>-5085891.2399999946</v>
      </c>
      <c r="PX34" s="327">
        <f t="shared" si="34"/>
        <v>46812060.400000036</v>
      </c>
      <c r="PY34" s="327">
        <f t="shared" si="34"/>
        <v>-13543591.029999971</v>
      </c>
      <c r="PZ34" s="327">
        <f t="shared" si="34"/>
        <v>-5441137.4099999666</v>
      </c>
      <c r="QA34" s="327">
        <f t="shared" si="34"/>
        <v>25141.569999992847</v>
      </c>
      <c r="QB34" s="327">
        <f t="shared" si="34"/>
        <v>4122500.6700000167</v>
      </c>
      <c r="QC34" s="327">
        <f t="shared" si="34"/>
        <v>476030.77000001073</v>
      </c>
      <c r="QD34" s="327">
        <f t="shared" si="34"/>
        <v>1886333.9799999893</v>
      </c>
      <c r="QE34" s="327">
        <f t="shared" si="34"/>
        <v>-18721259.150000021</v>
      </c>
      <c r="QF34" s="327">
        <f t="shared" si="34"/>
        <v>-3835699.2299999595</v>
      </c>
      <c r="QG34" s="327">
        <f t="shared" si="34"/>
        <v>-10327785.159999996</v>
      </c>
      <c r="QH34" s="327">
        <f t="shared" si="34"/>
        <v>250014.95000000298</v>
      </c>
      <c r="QI34" s="327">
        <f t="shared" si="34"/>
        <v>431901.36000001431</v>
      </c>
      <c r="QJ34" s="327">
        <f t="shared" ref="QJ34:SU34" si="35">SUM(QJ17-QJ33)</f>
        <v>-157893.90000000596</v>
      </c>
      <c r="QK34" s="327">
        <f t="shared" si="35"/>
        <v>337710.41000005603</v>
      </c>
      <c r="QL34" s="327">
        <f t="shared" si="35"/>
        <v>51680224.539999962</v>
      </c>
      <c r="QM34" s="327">
        <f t="shared" si="35"/>
        <v>2014499.9300000072</v>
      </c>
      <c r="QN34" s="327">
        <f t="shared" si="35"/>
        <v>-869705.3400000073</v>
      </c>
      <c r="QO34" s="327">
        <f t="shared" si="35"/>
        <v>151953.69999999925</v>
      </c>
      <c r="QP34" s="327">
        <f t="shared" si="35"/>
        <v>5998010.2800000086</v>
      </c>
      <c r="QQ34" s="327">
        <f t="shared" si="35"/>
        <v>8776810.8599999957</v>
      </c>
      <c r="QR34" s="327">
        <f t="shared" si="35"/>
        <v>359398921.71999979</v>
      </c>
      <c r="QS34" s="327">
        <f t="shared" si="35"/>
        <v>-477241.41999998689</v>
      </c>
      <c r="QT34" s="327">
        <f t="shared" si="35"/>
        <v>7106813.1200000048</v>
      </c>
      <c r="QU34" s="327">
        <f t="shared" si="35"/>
        <v>209636.46000000834</v>
      </c>
      <c r="QV34" s="327">
        <f t="shared" si="35"/>
        <v>-3683310.9800000042</v>
      </c>
      <c r="QW34" s="327">
        <f t="shared" si="35"/>
        <v>83413431.25</v>
      </c>
      <c r="QX34" s="327">
        <f t="shared" si="35"/>
        <v>-6844441.3799999952</v>
      </c>
      <c r="QY34" s="327">
        <f t="shared" si="35"/>
        <v>-945175.42999997735</v>
      </c>
      <c r="QZ34" s="327">
        <f t="shared" si="35"/>
        <v>219621.87000006437</v>
      </c>
      <c r="RA34" s="327">
        <f t="shared" si="35"/>
        <v>1026409.200000003</v>
      </c>
      <c r="RB34" s="327">
        <f t="shared" si="35"/>
        <v>1304676.6100000143</v>
      </c>
      <c r="RC34" s="327">
        <f t="shared" si="35"/>
        <v>2891684.1600000039</v>
      </c>
      <c r="RD34" s="327">
        <f t="shared" si="35"/>
        <v>4042434.2699999958</v>
      </c>
      <c r="RE34" s="327">
        <f t="shared" si="35"/>
        <v>16309430.079999924</v>
      </c>
      <c r="RF34" s="327">
        <f t="shared" si="35"/>
        <v>10860233.389999986</v>
      </c>
      <c r="RG34" s="327">
        <f t="shared" si="35"/>
        <v>1165516.6500000358</v>
      </c>
      <c r="RH34" s="327">
        <f t="shared" si="35"/>
        <v>-3654538.5200000405</v>
      </c>
      <c r="RI34" s="327">
        <f t="shared" si="35"/>
        <v>6868121.6500000507</v>
      </c>
      <c r="RJ34" s="327">
        <f t="shared" si="35"/>
        <v>8083743.6099999845</v>
      </c>
      <c r="RK34" s="327">
        <f t="shared" si="35"/>
        <v>14909904.280000031</v>
      </c>
      <c r="RL34" s="327">
        <f t="shared" si="35"/>
        <v>3321589.2500000149</v>
      </c>
      <c r="RM34" s="327">
        <f t="shared" si="35"/>
        <v>-2822745.599999994</v>
      </c>
      <c r="RN34" s="327">
        <f t="shared" si="35"/>
        <v>20605959.839999974</v>
      </c>
      <c r="RO34" s="327">
        <f t="shared" si="35"/>
        <v>10189443.459999979</v>
      </c>
      <c r="RP34" s="327">
        <f t="shared" si="35"/>
        <v>-4321406.200000003</v>
      </c>
      <c r="RQ34" s="327">
        <f t="shared" si="35"/>
        <v>1689352.7299999967</v>
      </c>
      <c r="RR34" s="327">
        <f t="shared" si="35"/>
        <v>184106.93999999762</v>
      </c>
      <c r="RS34" s="327">
        <f t="shared" si="35"/>
        <v>500114.99000000954</v>
      </c>
      <c r="RT34" s="327">
        <f t="shared" si="35"/>
        <v>506979.76000000536</v>
      </c>
      <c r="RU34" s="327">
        <f t="shared" si="35"/>
        <v>191497.53000000119</v>
      </c>
      <c r="RV34" s="327">
        <f t="shared" si="35"/>
        <v>7652623.5100000054</v>
      </c>
      <c r="RW34" s="327">
        <f t="shared" si="35"/>
        <v>-4195608.2699999996</v>
      </c>
      <c r="RX34" s="327">
        <f t="shared" si="35"/>
        <v>2764575.1399999969</v>
      </c>
      <c r="RY34" s="327">
        <f t="shared" si="35"/>
        <v>86641583</v>
      </c>
      <c r="RZ34" s="327">
        <f t="shared" si="35"/>
        <v>4115439.1199999899</v>
      </c>
      <c r="SA34" s="327">
        <f t="shared" si="35"/>
        <v>4204836.2100000083</v>
      </c>
      <c r="SB34" s="327">
        <f t="shared" si="35"/>
        <v>-2696002.2599999905</v>
      </c>
      <c r="SC34" s="327">
        <f t="shared" si="35"/>
        <v>2138466.5599999949</v>
      </c>
      <c r="SD34" s="327">
        <f t="shared" si="35"/>
        <v>1181839.9600000232</v>
      </c>
      <c r="SE34" s="327">
        <f t="shared" si="35"/>
        <v>76141.859999984503</v>
      </c>
      <c r="SF34" s="327">
        <f t="shared" si="35"/>
        <v>-1821535.1400000155</v>
      </c>
      <c r="SG34" s="327">
        <f t="shared" si="35"/>
        <v>5606069.0400000066</v>
      </c>
      <c r="SH34" s="327">
        <f t="shared" si="35"/>
        <v>-1525879.869999975</v>
      </c>
      <c r="SI34" s="327">
        <f t="shared" si="35"/>
        <v>1399229.1599999964</v>
      </c>
      <c r="SJ34" s="327">
        <f t="shared" si="35"/>
        <v>3139118.7900000028</v>
      </c>
      <c r="SK34" s="327">
        <f t="shared" si="35"/>
        <v>13012313.769999981</v>
      </c>
      <c r="SL34" s="327">
        <f t="shared" si="35"/>
        <v>-549242.34999997914</v>
      </c>
      <c r="SM34" s="327">
        <f t="shared" si="35"/>
        <v>-4379801.7299999744</v>
      </c>
      <c r="SN34" s="327">
        <f t="shared" si="35"/>
        <v>-242551.70000004768</v>
      </c>
      <c r="SO34" s="327">
        <f t="shared" si="35"/>
        <v>-8352346.8199999928</v>
      </c>
      <c r="SP34" s="327">
        <f t="shared" si="35"/>
        <v>3073053.0499999821</v>
      </c>
      <c r="SQ34" s="327">
        <f t="shared" si="35"/>
        <v>-2111603.2100000083</v>
      </c>
      <c r="SR34" s="327">
        <f t="shared" si="35"/>
        <v>2019045.7100000009</v>
      </c>
      <c r="SS34" s="327">
        <f t="shared" si="35"/>
        <v>-26306657.879999518</v>
      </c>
      <c r="ST34" s="327">
        <f t="shared" si="35"/>
        <v>-4313510.7199999839</v>
      </c>
      <c r="SU34" s="327">
        <f t="shared" si="35"/>
        <v>-12434493.740000024</v>
      </c>
      <c r="SV34" s="327">
        <f t="shared" ref="SV34:VG34" si="36">SUM(SV17-SV33)</f>
        <v>-7014830.0199999958</v>
      </c>
      <c r="SW34" s="327">
        <f t="shared" si="36"/>
        <v>-1881617.9199999943</v>
      </c>
      <c r="SX34" s="327">
        <f t="shared" si="36"/>
        <v>-3201857.5399999917</v>
      </c>
      <c r="SY34" s="327">
        <f t="shared" si="36"/>
        <v>-1508123.8300000131</v>
      </c>
      <c r="SZ34" s="327">
        <f t="shared" si="36"/>
        <v>916195.06999996305</v>
      </c>
      <c r="TA34" s="327">
        <f t="shared" si="36"/>
        <v>-3902220.280000031</v>
      </c>
      <c r="TB34" s="327">
        <f t="shared" si="36"/>
        <v>-1893640.1099999994</v>
      </c>
      <c r="TC34" s="327">
        <f t="shared" si="36"/>
        <v>7543007.4100000113</v>
      </c>
      <c r="TD34" s="327">
        <f t="shared" si="36"/>
        <v>11937521.420000017</v>
      </c>
      <c r="TE34" s="327">
        <f t="shared" si="36"/>
        <v>3532434.5399999917</v>
      </c>
      <c r="TF34" s="327">
        <f t="shared" si="36"/>
        <v>4880695.8500000164</v>
      </c>
      <c r="TG34" s="327">
        <f t="shared" si="36"/>
        <v>190155215.93000007</v>
      </c>
      <c r="TH34" s="327">
        <f t="shared" si="36"/>
        <v>11401266.719999984</v>
      </c>
      <c r="TI34" s="327">
        <f t="shared" si="36"/>
        <v>-2924557.3799999878</v>
      </c>
      <c r="TJ34" s="327">
        <f t="shared" si="36"/>
        <v>1636199.8300000131</v>
      </c>
      <c r="TK34" s="327">
        <f t="shared" si="36"/>
        <v>2766311.7799999714</v>
      </c>
      <c r="TL34" s="327">
        <f t="shared" si="36"/>
        <v>12271347.339999974</v>
      </c>
      <c r="TM34" s="327">
        <f t="shared" si="36"/>
        <v>4183326.599999994</v>
      </c>
      <c r="TN34" s="327">
        <f t="shared" si="36"/>
        <v>-8586060.379999876</v>
      </c>
      <c r="TO34" s="327">
        <f t="shared" si="36"/>
        <v>-2220288.0199999809</v>
      </c>
      <c r="TP34" s="327">
        <f t="shared" si="36"/>
        <v>2334740.6999999881</v>
      </c>
      <c r="TQ34" s="327">
        <f t="shared" si="36"/>
        <v>4458558.3399999738</v>
      </c>
      <c r="TR34" s="327">
        <f t="shared" si="36"/>
        <v>2161671.8200000077</v>
      </c>
      <c r="TS34" s="327">
        <f t="shared" si="36"/>
        <v>9841380.7500000075</v>
      </c>
      <c r="TT34" s="327">
        <f t="shared" si="36"/>
        <v>-5999973.5100000054</v>
      </c>
      <c r="TU34" s="327">
        <f t="shared" si="36"/>
        <v>1411027.4300000072</v>
      </c>
      <c r="TV34" s="327">
        <f t="shared" si="36"/>
        <v>4715835.8699999899</v>
      </c>
      <c r="TW34" s="327">
        <f t="shared" si="36"/>
        <v>-2500073.6299999952</v>
      </c>
      <c r="TX34" s="327">
        <f t="shared" si="36"/>
        <v>4027321.1500000209</v>
      </c>
      <c r="TY34" s="327">
        <f t="shared" si="36"/>
        <v>81229795.639999866</v>
      </c>
      <c r="TZ34" s="327">
        <f t="shared" si="36"/>
        <v>7206683.599999994</v>
      </c>
      <c r="UA34" s="327">
        <f t="shared" si="36"/>
        <v>-3368162.0200000256</v>
      </c>
      <c r="UB34" s="327">
        <f t="shared" si="36"/>
        <v>-2280501.6399999857</v>
      </c>
      <c r="UC34" s="327">
        <f t="shared" si="36"/>
        <v>106269472.2700001</v>
      </c>
      <c r="UD34" s="327">
        <f t="shared" si="36"/>
        <v>-9604349.8799999952</v>
      </c>
      <c r="UE34" s="327">
        <f t="shared" si="36"/>
        <v>-9677232.8600000031</v>
      </c>
      <c r="UF34" s="327">
        <f t="shared" si="36"/>
        <v>-5329414.7299999967</v>
      </c>
      <c r="UG34" s="327">
        <f t="shared" si="36"/>
        <v>-8647952.0399999917</v>
      </c>
      <c r="UH34" s="327">
        <f t="shared" si="36"/>
        <v>-16028599.689999938</v>
      </c>
      <c r="UI34" s="327">
        <f t="shared" si="36"/>
        <v>-3912679.2599999905</v>
      </c>
      <c r="UJ34" s="327">
        <f t="shared" si="36"/>
        <v>-716874.47000001371</v>
      </c>
      <c r="UK34" s="327">
        <f t="shared" si="36"/>
        <v>327825.09999999404</v>
      </c>
      <c r="UL34" s="327">
        <f t="shared" si="36"/>
        <v>-575622.67999993265</v>
      </c>
      <c r="UM34" s="327">
        <f t="shared" si="36"/>
        <v>-6731099.1899999678</v>
      </c>
      <c r="UN34" s="327">
        <f t="shared" si="36"/>
        <v>75560347.030000687</v>
      </c>
      <c r="UO34" s="327">
        <f t="shared" si="36"/>
        <v>7314688.9100000113</v>
      </c>
      <c r="UP34" s="327">
        <f t="shared" si="36"/>
        <v>5929913.099999994</v>
      </c>
      <c r="UQ34" s="327">
        <f t="shared" si="36"/>
        <v>63168635.690000117</v>
      </c>
      <c r="UR34" s="327">
        <f t="shared" si="36"/>
        <v>695073.66999999806</v>
      </c>
      <c r="US34" s="327">
        <f t="shared" si="36"/>
        <v>4229622.3299999982</v>
      </c>
      <c r="UT34" s="327">
        <f t="shared" si="36"/>
        <v>6474508.469999969</v>
      </c>
      <c r="UU34" s="327">
        <f t="shared" si="36"/>
        <v>-3082408.0799999833</v>
      </c>
      <c r="UV34" s="327">
        <f t="shared" si="36"/>
        <v>1055389.8800000101</v>
      </c>
      <c r="UW34" s="327">
        <f t="shared" si="36"/>
        <v>2128495.3000000119</v>
      </c>
      <c r="UX34" s="327">
        <f t="shared" si="36"/>
        <v>3753790.2600000203</v>
      </c>
      <c r="UY34" s="327">
        <f t="shared" si="36"/>
        <v>28890856.890000045</v>
      </c>
      <c r="UZ34" s="327">
        <f t="shared" si="36"/>
        <v>4631271.6200000346</v>
      </c>
      <c r="VA34" s="327">
        <f t="shared" si="36"/>
        <v>31065668.030000031</v>
      </c>
      <c r="VB34" s="327">
        <f t="shared" si="36"/>
        <v>1883623.6000000089</v>
      </c>
      <c r="VC34" s="327">
        <f t="shared" si="36"/>
        <v>-5098064.7799999863</v>
      </c>
      <c r="VD34" s="327">
        <f t="shared" si="36"/>
        <v>-2159718.4100000113</v>
      </c>
      <c r="VE34" s="327">
        <f t="shared" si="36"/>
        <v>-1654976.4899999872</v>
      </c>
      <c r="VF34" s="327">
        <f t="shared" si="36"/>
        <v>-17672667.74000001</v>
      </c>
      <c r="VG34" s="327">
        <f t="shared" si="36"/>
        <v>-1074985.9399999902</v>
      </c>
      <c r="VH34" s="327">
        <f t="shared" ref="VH34:XS34" si="37">SUM(VH17-VH33)</f>
        <v>7736659.0799999982</v>
      </c>
      <c r="VI34" s="327">
        <f t="shared" si="37"/>
        <v>6124790.6000000015</v>
      </c>
      <c r="VJ34" s="327">
        <f t="shared" si="37"/>
        <v>108420316.05000019</v>
      </c>
      <c r="VK34" s="327">
        <f t="shared" si="37"/>
        <v>-879317.43000002205</v>
      </c>
      <c r="VL34" s="327">
        <f t="shared" si="37"/>
        <v>565128.48000001907</v>
      </c>
      <c r="VM34" s="327">
        <f t="shared" si="37"/>
        <v>-3605372.1800000668</v>
      </c>
      <c r="VN34" s="327">
        <f t="shared" si="37"/>
        <v>-8476565.2400000393</v>
      </c>
      <c r="VO34" s="327">
        <f t="shared" si="37"/>
        <v>-10040804.300000012</v>
      </c>
      <c r="VP34" s="327">
        <f t="shared" si="37"/>
        <v>-11673791.680000007</v>
      </c>
      <c r="VQ34" s="327">
        <f t="shared" si="37"/>
        <v>7881141.3799999803</v>
      </c>
      <c r="VR34" s="327">
        <f t="shared" si="37"/>
        <v>-11042638.560000002</v>
      </c>
      <c r="VS34" s="327">
        <f t="shared" si="37"/>
        <v>556420.94000005722</v>
      </c>
      <c r="VT34" s="327">
        <f t="shared" si="37"/>
        <v>-6761186.7900000215</v>
      </c>
      <c r="VU34" s="327">
        <f t="shared" si="37"/>
        <v>82828224.769999981</v>
      </c>
      <c r="VV34" s="327">
        <f t="shared" si="37"/>
        <v>-2484738.5899999887</v>
      </c>
      <c r="VW34" s="327">
        <f t="shared" si="37"/>
        <v>-2875439.5600000024</v>
      </c>
      <c r="VX34" s="327">
        <f t="shared" si="37"/>
        <v>6588073.4899999797</v>
      </c>
      <c r="VY34" s="327">
        <f t="shared" si="37"/>
        <v>309587827.95999908</v>
      </c>
      <c r="VZ34" s="327">
        <f t="shared" si="37"/>
        <v>-17409493.950000018</v>
      </c>
      <c r="WA34" s="327">
        <f t="shared" si="37"/>
        <v>-735559.09000000358</v>
      </c>
      <c r="WB34" s="327">
        <f t="shared" si="37"/>
        <v>39714733.989999995</v>
      </c>
      <c r="WC34" s="327">
        <f t="shared" si="37"/>
        <v>-6316709.5600000024</v>
      </c>
      <c r="WD34" s="327">
        <f t="shared" si="37"/>
        <v>4444209.5799999833</v>
      </c>
      <c r="WE34" s="327">
        <f t="shared" si="37"/>
        <v>-9273009.2800000608</v>
      </c>
      <c r="WF34" s="327">
        <f t="shared" si="37"/>
        <v>57767493.009999931</v>
      </c>
      <c r="WG34" s="327">
        <f t="shared" si="37"/>
        <v>-7935814.4199999869</v>
      </c>
      <c r="WH34" s="327">
        <f t="shared" si="37"/>
        <v>8179699.9899999797</v>
      </c>
      <c r="WI34" s="327">
        <f t="shared" si="37"/>
        <v>-177034.85000002384</v>
      </c>
      <c r="WJ34" s="327">
        <f t="shared" si="37"/>
        <v>156371218.31000006</v>
      </c>
      <c r="WK34" s="327">
        <f t="shared" si="37"/>
        <v>29333029.830000043</v>
      </c>
      <c r="WL34" s="327">
        <f t="shared" si="37"/>
        <v>-8648484.6700000167</v>
      </c>
      <c r="WM34" s="327">
        <f t="shared" si="37"/>
        <v>-1444573.5</v>
      </c>
      <c r="WN34" s="327">
        <f t="shared" si="37"/>
        <v>5587090.530000031</v>
      </c>
      <c r="WO34" s="327">
        <f t="shared" si="37"/>
        <v>-806668.29000002146</v>
      </c>
      <c r="WP34" s="327">
        <f t="shared" si="37"/>
        <v>-27007672.310000092</v>
      </c>
      <c r="WQ34" s="327">
        <f t="shared" si="37"/>
        <v>7764510.9200000167</v>
      </c>
      <c r="WR34" s="327">
        <f t="shared" si="37"/>
        <v>8456541.0399999321</v>
      </c>
      <c r="WS34" s="327">
        <f t="shared" si="37"/>
        <v>231368636.2299999</v>
      </c>
      <c r="WT34" s="327">
        <f t="shared" si="37"/>
        <v>-8735343.4899999946</v>
      </c>
      <c r="WU34" s="327">
        <f t="shared" si="37"/>
        <v>-5189391.9200000018</v>
      </c>
      <c r="WV34" s="327">
        <f t="shared" si="37"/>
        <v>7494451.3599999696</v>
      </c>
      <c r="WW34" s="327">
        <f t="shared" si="37"/>
        <v>4507842.4599999785</v>
      </c>
      <c r="WX34" s="327">
        <f t="shared" si="37"/>
        <v>-1890810.3999999911</v>
      </c>
      <c r="WY34" s="327">
        <f t="shared" si="37"/>
        <v>-8510569.2099999934</v>
      </c>
      <c r="WZ34" s="327">
        <f t="shared" si="37"/>
        <v>-104615.92000003159</v>
      </c>
      <c r="XA34" s="327">
        <f t="shared" si="37"/>
        <v>1462725.6499999762</v>
      </c>
      <c r="XB34" s="327">
        <f t="shared" si="37"/>
        <v>-4661142.6299999878</v>
      </c>
      <c r="XC34" s="327">
        <f t="shared" si="37"/>
        <v>10438791.174000002</v>
      </c>
      <c r="XD34" s="327">
        <f t="shared" si="37"/>
        <v>24512615.881000005</v>
      </c>
      <c r="XE34" s="327">
        <f t="shared" si="37"/>
        <v>13879397.389999993</v>
      </c>
      <c r="XF34" s="327">
        <f t="shared" si="37"/>
        <v>45964495.00999999</v>
      </c>
      <c r="XG34" s="327">
        <f t="shared" si="37"/>
        <v>-8020149.2600000203</v>
      </c>
      <c r="XH34" s="327">
        <f t="shared" si="37"/>
        <v>-12738138.219999999</v>
      </c>
      <c r="XI34" s="327">
        <f t="shared" si="37"/>
        <v>67676597.420000076</v>
      </c>
      <c r="XJ34" s="327">
        <f t="shared" si="37"/>
        <v>-11631087.370000005</v>
      </c>
      <c r="XK34" s="327">
        <f t="shared" si="37"/>
        <v>20517223.649999976</v>
      </c>
      <c r="XL34" s="327">
        <f t="shared" si="37"/>
        <v>-21888370.959999859</v>
      </c>
      <c r="XM34" s="327">
        <f t="shared" si="37"/>
        <v>22083322.530000031</v>
      </c>
      <c r="XN34" s="327">
        <f t="shared" si="37"/>
        <v>-4204870.9399999529</v>
      </c>
      <c r="XO34" s="327">
        <f t="shared" si="37"/>
        <v>93176641.100000143</v>
      </c>
      <c r="XP34" s="327">
        <f t="shared" si="37"/>
        <v>7272811.2800000012</v>
      </c>
      <c r="XQ34" s="327">
        <f t="shared" si="37"/>
        <v>-6837270.7499999851</v>
      </c>
      <c r="XR34" s="327">
        <f t="shared" si="37"/>
        <v>-2531314.3800000101</v>
      </c>
      <c r="XS34" s="327">
        <f t="shared" si="37"/>
        <v>-704490.93999998271</v>
      </c>
      <c r="XT34" s="327">
        <f t="shared" ref="XT34:AAE34" si="38">SUM(XT17-XT33)</f>
        <v>2495406.9300000072</v>
      </c>
      <c r="XU34" s="327">
        <f t="shared" si="38"/>
        <v>146755.23000003397</v>
      </c>
      <c r="XV34" s="327">
        <f t="shared" si="38"/>
        <v>1240033.2699999958</v>
      </c>
      <c r="XW34" s="327">
        <f t="shared" si="38"/>
        <v>-4392367.2299999893</v>
      </c>
      <c r="XX34" s="327">
        <f t="shared" si="38"/>
        <v>-156821.28999999166</v>
      </c>
      <c r="XY34" s="327">
        <f t="shared" si="38"/>
        <v>-403172.71999996901</v>
      </c>
      <c r="XZ34" s="327">
        <f t="shared" si="38"/>
        <v>-4421781.4600000232</v>
      </c>
      <c r="YA34" s="327">
        <f t="shared" si="38"/>
        <v>21885996.190000013</v>
      </c>
      <c r="YB34" s="327">
        <f t="shared" si="38"/>
        <v>14222287.499999985</v>
      </c>
      <c r="YC34" s="327">
        <f t="shared" si="38"/>
        <v>470914017.89000034</v>
      </c>
      <c r="YD34" s="327">
        <f t="shared" si="38"/>
        <v>2388885.1200000197</v>
      </c>
      <c r="YE34" s="327">
        <f t="shared" si="38"/>
        <v>36987235.610000014</v>
      </c>
      <c r="YF34" s="327">
        <f t="shared" si="38"/>
        <v>4521177.4099999815</v>
      </c>
      <c r="YG34" s="327">
        <f t="shared" si="38"/>
        <v>119788719.39000005</v>
      </c>
      <c r="YH34" s="327">
        <f t="shared" si="38"/>
        <v>-3784074.6599999964</v>
      </c>
      <c r="YI34" s="327">
        <f t="shared" si="38"/>
        <v>17220137.799999952</v>
      </c>
      <c r="YJ34" s="327">
        <f t="shared" si="38"/>
        <v>13464084.350000009</v>
      </c>
      <c r="YK34" s="327">
        <f t="shared" si="38"/>
        <v>20103643.039999962</v>
      </c>
      <c r="YL34" s="327">
        <f t="shared" si="38"/>
        <v>-8488921.7200000286</v>
      </c>
      <c r="YM34" s="327">
        <f t="shared" si="38"/>
        <v>19572959.729999989</v>
      </c>
      <c r="YN34" s="327">
        <f t="shared" si="38"/>
        <v>-2121299.7599999756</v>
      </c>
      <c r="YO34" s="327">
        <f t="shared" si="38"/>
        <v>2434581.6599999815</v>
      </c>
      <c r="YP34" s="327">
        <f t="shared" si="38"/>
        <v>3348294.5900000036</v>
      </c>
      <c r="YQ34" s="327">
        <f t="shared" si="38"/>
        <v>9402052.5199999958</v>
      </c>
      <c r="YR34" s="327">
        <f t="shared" si="38"/>
        <v>15399322.840000004</v>
      </c>
      <c r="YS34" s="327">
        <f t="shared" si="38"/>
        <v>922101.34600001574</v>
      </c>
      <c r="YT34" s="327">
        <f t="shared" si="38"/>
        <v>-18273005.03000021</v>
      </c>
      <c r="YU34" s="327">
        <f t="shared" si="38"/>
        <v>6168933.5700000077</v>
      </c>
      <c r="YV34" s="327">
        <f t="shared" si="38"/>
        <v>14015296.070000008</v>
      </c>
      <c r="YW34" s="327">
        <f t="shared" si="38"/>
        <v>5110023.8800000399</v>
      </c>
      <c r="YX34" s="327">
        <f t="shared" si="38"/>
        <v>-8857037.9800000042</v>
      </c>
      <c r="YY34" s="327">
        <f t="shared" si="38"/>
        <v>-316394.32999999821</v>
      </c>
      <c r="YZ34" s="327">
        <f t="shared" si="38"/>
        <v>11918078.070000023</v>
      </c>
      <c r="ZA34" s="327">
        <f t="shared" si="38"/>
        <v>2282388.8600001335</v>
      </c>
      <c r="ZB34" s="327">
        <f t="shared" si="38"/>
        <v>5945040.5300000161</v>
      </c>
      <c r="ZC34" s="327">
        <f t="shared" si="38"/>
        <v>-1337164.6999999881</v>
      </c>
      <c r="ZD34" s="327">
        <f t="shared" si="38"/>
        <v>-2690525.4000000656</v>
      </c>
      <c r="ZE34" s="327">
        <f t="shared" si="38"/>
        <v>5279372.0900000185</v>
      </c>
      <c r="ZF34" s="327">
        <f t="shared" si="38"/>
        <v>677453.92999999225</v>
      </c>
      <c r="ZG34" s="327">
        <f t="shared" si="38"/>
        <v>7674401.0800000057</v>
      </c>
      <c r="ZH34" s="327">
        <f t="shared" si="38"/>
        <v>51532.789999999106</v>
      </c>
      <c r="ZI34" s="327">
        <f t="shared" si="38"/>
        <v>13730462.120000035</v>
      </c>
      <c r="ZJ34" s="327">
        <f t="shared" si="38"/>
        <v>267761338.18999982</v>
      </c>
      <c r="ZK34" s="327">
        <f t="shared" si="38"/>
        <v>3453016.6099999845</v>
      </c>
      <c r="ZL34" s="327">
        <f t="shared" si="38"/>
        <v>-4872701.192999959</v>
      </c>
      <c r="ZM34" s="327">
        <f t="shared" si="38"/>
        <v>-12702268.350000143</v>
      </c>
      <c r="ZN34" s="327">
        <f t="shared" si="38"/>
        <v>-5917063.5000000298</v>
      </c>
      <c r="ZO34" s="327">
        <f t="shared" si="38"/>
        <v>7304264.1899999678</v>
      </c>
      <c r="ZP34" s="327">
        <f t="shared" si="38"/>
        <v>13256219.190000027</v>
      </c>
      <c r="ZQ34" s="327">
        <f t="shared" si="38"/>
        <v>66095605.849999994</v>
      </c>
      <c r="ZR34" s="327">
        <f t="shared" si="38"/>
        <v>39329.8599999547</v>
      </c>
      <c r="ZS34" s="327">
        <f t="shared" si="38"/>
        <v>-29937022.720000029</v>
      </c>
      <c r="ZT34" s="327">
        <f t="shared" si="38"/>
        <v>3435425.3000000119</v>
      </c>
      <c r="ZU34" s="327">
        <f t="shared" si="38"/>
        <v>-1840634.4299999923</v>
      </c>
      <c r="ZV34" s="327">
        <f t="shared" si="38"/>
        <v>947322.43000003695</v>
      </c>
      <c r="ZW34" s="327">
        <f t="shared" si="38"/>
        <v>3584193.599999994</v>
      </c>
      <c r="ZX34" s="327">
        <f t="shared" si="38"/>
        <v>1235520.0100000054</v>
      </c>
      <c r="ZY34" s="327">
        <f t="shared" si="38"/>
        <v>-906569.84999997914</v>
      </c>
      <c r="ZZ34" s="327">
        <f t="shared" si="38"/>
        <v>7051691.3099999726</v>
      </c>
      <c r="AAA34" s="327">
        <f t="shared" si="38"/>
        <v>6851544.7099999934</v>
      </c>
      <c r="AAB34" s="327">
        <f t="shared" si="38"/>
        <v>3942640.8499999791</v>
      </c>
      <c r="AAC34" s="327">
        <f t="shared" si="38"/>
        <v>9388973.5400000066</v>
      </c>
      <c r="AAD34" s="327">
        <f t="shared" si="38"/>
        <v>979080.72999998927</v>
      </c>
      <c r="AAE34" s="327">
        <f t="shared" si="38"/>
        <v>-2445858.1400000006</v>
      </c>
      <c r="AAF34" s="327">
        <f t="shared" ref="AAF34:ACQ34" si="39">SUM(AAF17-AAF33)</f>
        <v>23658408.879999995</v>
      </c>
      <c r="AAG34" s="327">
        <f t="shared" si="39"/>
        <v>19853293.559999973</v>
      </c>
      <c r="AAH34" s="327">
        <f t="shared" si="39"/>
        <v>-1029308.650000006</v>
      </c>
      <c r="AAI34" s="327">
        <f t="shared" si="39"/>
        <v>11268103.36999996</v>
      </c>
      <c r="AAJ34" s="327">
        <f t="shared" si="39"/>
        <v>22345810.390000001</v>
      </c>
      <c r="AAK34" s="327">
        <f t="shared" si="39"/>
        <v>6173431.2300000042</v>
      </c>
      <c r="AAL34" s="327">
        <f t="shared" si="39"/>
        <v>5724131.4370999932</v>
      </c>
      <c r="AAM34" s="327">
        <f t="shared" si="39"/>
        <v>2108031.7400007248</v>
      </c>
      <c r="AAN34" s="327">
        <f t="shared" si="39"/>
        <v>4445979.2099999934</v>
      </c>
      <c r="AAO34" s="327">
        <f t="shared" si="39"/>
        <v>6348074.9700000286</v>
      </c>
      <c r="AAP34" s="327">
        <f t="shared" si="39"/>
        <v>6600961.849999994</v>
      </c>
      <c r="AAQ34" s="327">
        <f t="shared" si="39"/>
        <v>-14522808.669999987</v>
      </c>
      <c r="AAR34" s="327">
        <f t="shared" si="39"/>
        <v>7992186.0099999756</v>
      </c>
      <c r="AAS34" s="327">
        <f t="shared" si="39"/>
        <v>4845920.7400000244</v>
      </c>
      <c r="AAT34" s="327">
        <f t="shared" si="39"/>
        <v>-434173.07999998331</v>
      </c>
      <c r="AAU34" s="327">
        <f t="shared" si="39"/>
        <v>-300339.31000000238</v>
      </c>
      <c r="AAV34" s="327">
        <f t="shared" si="39"/>
        <v>2208451.8499999791</v>
      </c>
      <c r="AAW34" s="327">
        <f t="shared" si="39"/>
        <v>-9672057.8200000226</v>
      </c>
      <c r="AAX34" s="327">
        <f t="shared" si="39"/>
        <v>14328677.500000358</v>
      </c>
      <c r="AAY34" s="327">
        <f t="shared" si="39"/>
        <v>-3608723.4400000572</v>
      </c>
      <c r="AAZ34" s="327">
        <f t="shared" si="39"/>
        <v>62649.579999983311</v>
      </c>
      <c r="ABA34" s="327">
        <f t="shared" si="39"/>
        <v>1292087.8400000334</v>
      </c>
      <c r="ABB34" s="327">
        <f t="shared" si="39"/>
        <v>7522840.5799999982</v>
      </c>
      <c r="ABC34" s="327">
        <f t="shared" si="39"/>
        <v>3276305.4699999988</v>
      </c>
      <c r="ABD34" s="327">
        <f t="shared" si="39"/>
        <v>-1132481.4100000262</v>
      </c>
      <c r="ABE34" s="327">
        <f t="shared" si="39"/>
        <v>-3862288.8399999961</v>
      </c>
      <c r="ABF34" s="327">
        <f t="shared" si="39"/>
        <v>43484455.969999909</v>
      </c>
      <c r="ABG34" s="327">
        <f t="shared" si="39"/>
        <v>-46253745.420000076</v>
      </c>
      <c r="ABH34" s="327">
        <f t="shared" si="39"/>
        <v>252144.90000000596</v>
      </c>
      <c r="ABI34" s="327">
        <f t="shared" si="39"/>
        <v>1974189.3300000057</v>
      </c>
      <c r="ABJ34" s="327">
        <f t="shared" si="39"/>
        <v>-1889145.4900000095</v>
      </c>
      <c r="ABK34" s="327">
        <f t="shared" si="39"/>
        <v>9634192.9799999744</v>
      </c>
      <c r="ABL34" s="327">
        <f t="shared" si="39"/>
        <v>9824327.6200000048</v>
      </c>
      <c r="ABM34" s="327">
        <f t="shared" si="39"/>
        <v>1268435.7100002766</v>
      </c>
      <c r="ABN34" s="327">
        <f t="shared" si="39"/>
        <v>20873842.689999983</v>
      </c>
      <c r="ABO34" s="327">
        <f t="shared" si="39"/>
        <v>-3224656.25</v>
      </c>
      <c r="ABP34" s="327">
        <f t="shared" si="39"/>
        <v>4537475.2300000191</v>
      </c>
      <c r="ABQ34" s="327">
        <f t="shared" si="39"/>
        <v>-11667909.629999965</v>
      </c>
      <c r="ABR34" s="327">
        <f t="shared" si="39"/>
        <v>5895321.6900000125</v>
      </c>
      <c r="ABS34" s="327">
        <f t="shared" si="39"/>
        <v>-1847788.6200000048</v>
      </c>
      <c r="ABT34" s="327">
        <f t="shared" si="39"/>
        <v>8309352.1100000143</v>
      </c>
      <c r="ABU34" s="327">
        <f t="shared" si="39"/>
        <v>-1079629.7899999954</v>
      </c>
      <c r="ABV34" s="327">
        <f t="shared" si="39"/>
        <v>181742624.8499999</v>
      </c>
      <c r="ABW34" s="327">
        <f t="shared" si="39"/>
        <v>-4255732.6299999952</v>
      </c>
      <c r="ABX34" s="327">
        <f t="shared" si="39"/>
        <v>206149.98999994993</v>
      </c>
      <c r="ABY34" s="327">
        <f t="shared" si="39"/>
        <v>5211756.1300000101</v>
      </c>
      <c r="ABZ34" s="327">
        <f t="shared" si="39"/>
        <v>8461861.1399999857</v>
      </c>
      <c r="ACA34" s="327">
        <f t="shared" si="39"/>
        <v>343371.21000003815</v>
      </c>
      <c r="ACB34" s="327">
        <f t="shared" si="39"/>
        <v>2548271.1199999973</v>
      </c>
      <c r="ACC34" s="327">
        <f t="shared" si="39"/>
        <v>14486236.75999999</v>
      </c>
      <c r="ACD34" s="327">
        <f t="shared" si="39"/>
        <v>-2525370.9699999839</v>
      </c>
      <c r="ACE34" s="327">
        <f t="shared" si="39"/>
        <v>2013654.5599999726</v>
      </c>
      <c r="ACF34" s="327">
        <f t="shared" si="39"/>
        <v>158944.64999999851</v>
      </c>
      <c r="ACG34" s="327">
        <f t="shared" si="39"/>
        <v>469048004.59000039</v>
      </c>
      <c r="ACH34" s="327">
        <f t="shared" si="39"/>
        <v>-1142409.5600000024</v>
      </c>
      <c r="ACI34" s="327">
        <f t="shared" si="39"/>
        <v>34982.329999998212</v>
      </c>
      <c r="ACJ34" s="327">
        <f t="shared" si="39"/>
        <v>3092714.1099999845</v>
      </c>
      <c r="ACK34" s="327">
        <f t="shared" si="39"/>
        <v>-7598181.5</v>
      </c>
      <c r="ACL34" s="327">
        <f t="shared" si="39"/>
        <v>9089974.7400000244</v>
      </c>
      <c r="ACM34" s="327">
        <f t="shared" si="39"/>
        <v>-16504790.559999987</v>
      </c>
      <c r="ACN34" s="327">
        <f t="shared" si="39"/>
        <v>18827628.060000002</v>
      </c>
      <c r="ACO34" s="327">
        <f t="shared" si="39"/>
        <v>34805473.200000048</v>
      </c>
      <c r="ACP34" s="327">
        <f t="shared" si="39"/>
        <v>1477672.5</v>
      </c>
      <c r="ACQ34" s="327">
        <f t="shared" si="39"/>
        <v>9236917.519999966</v>
      </c>
      <c r="ACR34" s="327">
        <f t="shared" ref="ACR34:AFC34" si="40">SUM(ACR17-ACR33)</f>
        <v>223266.19000002742</v>
      </c>
      <c r="ACS34" s="327">
        <f t="shared" si="40"/>
        <v>17447210.899999991</v>
      </c>
      <c r="ACT34" s="327">
        <f t="shared" si="40"/>
        <v>69173542.290000081</v>
      </c>
      <c r="ACU34" s="327">
        <f t="shared" si="40"/>
        <v>87293.90000000596</v>
      </c>
      <c r="ACV34" s="327">
        <f t="shared" si="40"/>
        <v>-3644388.3840000033</v>
      </c>
      <c r="ACW34" s="327">
        <f t="shared" si="40"/>
        <v>3475648.1200000048</v>
      </c>
      <c r="ACX34" s="327">
        <f t="shared" si="40"/>
        <v>26715.520000003278</v>
      </c>
      <c r="ACY34" s="327">
        <f t="shared" si="40"/>
        <v>-4594100.8000000045</v>
      </c>
      <c r="ACZ34" s="327">
        <f t="shared" si="40"/>
        <v>-3526199.5500000194</v>
      </c>
      <c r="ADA34" s="327">
        <f t="shared" si="40"/>
        <v>141917.25</v>
      </c>
      <c r="ADB34" s="327">
        <f t="shared" si="40"/>
        <v>4543302.1799999923</v>
      </c>
      <c r="ADC34" s="327">
        <f t="shared" si="40"/>
        <v>7340176.5799999982</v>
      </c>
      <c r="ADD34" s="327">
        <f t="shared" si="40"/>
        <v>-14341867.470000148</v>
      </c>
      <c r="ADE34" s="327">
        <f t="shared" si="40"/>
        <v>-46390580.25999999</v>
      </c>
      <c r="ADF34" s="327">
        <f t="shared" si="40"/>
        <v>1906194.1900000051</v>
      </c>
      <c r="ADG34" s="327">
        <f t="shared" si="40"/>
        <v>5056734.2000000179</v>
      </c>
      <c r="ADH34" s="327">
        <f t="shared" si="40"/>
        <v>-1723833.8799999654</v>
      </c>
      <c r="ADI34" s="327">
        <f t="shared" si="40"/>
        <v>5103572.1800000072</v>
      </c>
      <c r="ADJ34" s="327">
        <f t="shared" si="40"/>
        <v>5663118.0900000036</v>
      </c>
      <c r="ADK34" s="327">
        <f t="shared" si="40"/>
        <v>-2108598.9600000083</v>
      </c>
      <c r="ADL34" s="327">
        <f t="shared" si="40"/>
        <v>3465527.1299999803</v>
      </c>
      <c r="ADM34" s="327">
        <f t="shared" si="40"/>
        <v>53739209.539999962</v>
      </c>
      <c r="ADN34" s="327">
        <f t="shared" si="40"/>
        <v>-1599618.0100000203</v>
      </c>
      <c r="ADO34" s="327">
        <f t="shared" si="40"/>
        <v>-23930101.74000001</v>
      </c>
      <c r="ADP34" s="327">
        <f t="shared" si="40"/>
        <v>72592196.130000114</v>
      </c>
      <c r="ADQ34" s="327">
        <f t="shared" si="40"/>
        <v>2629292.8100000098</v>
      </c>
      <c r="ADR34" s="327">
        <f t="shared" si="40"/>
        <v>6703888.94000002</v>
      </c>
      <c r="ADS34" s="327">
        <f t="shared" si="40"/>
        <v>-4737093.0899999589</v>
      </c>
      <c r="ADT34" s="327">
        <f t="shared" si="40"/>
        <v>-1044.4699999913573</v>
      </c>
      <c r="ADU34" s="327">
        <f t="shared" si="40"/>
        <v>115049923.44999981</v>
      </c>
      <c r="ADV34" s="327">
        <f t="shared" si="40"/>
        <v>-1683236.3500000834</v>
      </c>
      <c r="ADW34" s="327">
        <f t="shared" si="40"/>
        <v>-20141370.230000079</v>
      </c>
      <c r="ADX34" s="327">
        <f t="shared" si="40"/>
        <v>-2363173.5600000173</v>
      </c>
      <c r="ADY34" s="327">
        <f t="shared" si="40"/>
        <v>11027173.88000001</v>
      </c>
      <c r="ADZ34" s="327">
        <f t="shared" si="40"/>
        <v>24397463.170000017</v>
      </c>
      <c r="AEA34" s="327">
        <f t="shared" si="40"/>
        <v>3195254.1500000209</v>
      </c>
      <c r="AEB34" s="327">
        <f t="shared" si="40"/>
        <v>19802994.540000007</v>
      </c>
      <c r="AEC34" s="327">
        <f t="shared" si="40"/>
        <v>-5483753.8499999791</v>
      </c>
      <c r="AED34" s="327">
        <f t="shared" si="40"/>
        <v>-2080953.650000006</v>
      </c>
      <c r="AEE34" s="327">
        <f t="shared" si="40"/>
        <v>-17027350.230000019</v>
      </c>
      <c r="AEF34" s="327">
        <f t="shared" si="40"/>
        <v>-18097330.819999993</v>
      </c>
      <c r="AEG34" s="327">
        <f t="shared" si="40"/>
        <v>-7475303.0400000066</v>
      </c>
      <c r="AEH34" s="327">
        <f t="shared" si="40"/>
        <v>-5525283.849999994</v>
      </c>
      <c r="AEI34" s="327">
        <f t="shared" si="40"/>
        <v>-969141.69000002742</v>
      </c>
      <c r="AEJ34" s="327">
        <f t="shared" si="40"/>
        <v>-15154151.589999974</v>
      </c>
      <c r="AEK34" s="327">
        <f t="shared" si="40"/>
        <v>-788632.88999998569</v>
      </c>
      <c r="AEL34" s="327">
        <f t="shared" si="40"/>
        <v>-5121182.0500000715</v>
      </c>
      <c r="AEM34" s="327">
        <f t="shared" si="40"/>
        <v>-12531000.479999997</v>
      </c>
      <c r="AEN34" s="327">
        <f t="shared" si="40"/>
        <v>88725784.309999973</v>
      </c>
      <c r="AEO34" s="327">
        <f t="shared" si="40"/>
        <v>221713474.87999964</v>
      </c>
      <c r="AEP34" s="327">
        <f t="shared" si="40"/>
        <v>-1503080.849999994</v>
      </c>
      <c r="AEQ34" s="327">
        <f t="shared" si="40"/>
        <v>1073900.7399999499</v>
      </c>
      <c r="AER34" s="327">
        <f t="shared" si="40"/>
        <v>-4106751.4800000191</v>
      </c>
      <c r="AES34" s="327">
        <f t="shared" si="40"/>
        <v>-1779825.0500000268</v>
      </c>
      <c r="AET34" s="327">
        <f t="shared" si="40"/>
        <v>20994013.589999974</v>
      </c>
      <c r="AEU34" s="327">
        <f t="shared" si="40"/>
        <v>6543847.3799999952</v>
      </c>
      <c r="AEV34" s="327">
        <f t="shared" si="40"/>
        <v>3123152.6299999654</v>
      </c>
      <c r="AEW34" s="327">
        <f t="shared" si="40"/>
        <v>4776637.1245000064</v>
      </c>
      <c r="AEX34" s="327">
        <f t="shared" si="40"/>
        <v>-315730.34000001103</v>
      </c>
      <c r="AEY34" s="327">
        <f t="shared" si="40"/>
        <v>3344056.310000062</v>
      </c>
      <c r="AEZ34" s="327">
        <f t="shared" si="40"/>
        <v>17130996.198999882</v>
      </c>
      <c r="AFA34" s="327">
        <f t="shared" si="40"/>
        <v>3897433.7800000012</v>
      </c>
      <c r="AFB34" s="327">
        <f t="shared" si="40"/>
        <v>-2091324.8099999726</v>
      </c>
      <c r="AFC34" s="327">
        <f t="shared" si="40"/>
        <v>2019290.4700000286</v>
      </c>
      <c r="AFD34" s="327">
        <f t="shared" ref="AFD34:AHN34" si="41">SUM(AFD17-AFD33)</f>
        <v>6741227.4399999976</v>
      </c>
      <c r="AFE34" s="327">
        <f t="shared" si="41"/>
        <v>-3441623.4400000274</v>
      </c>
      <c r="AFF34" s="327">
        <f t="shared" si="41"/>
        <v>4096054.5699999928</v>
      </c>
      <c r="AFG34" s="327">
        <f t="shared" si="41"/>
        <v>-12565282.299999982</v>
      </c>
      <c r="AFH34" s="327">
        <f t="shared" si="41"/>
        <v>1079445.410000056</v>
      </c>
      <c r="AFI34" s="327">
        <f t="shared" si="41"/>
        <v>-2833106.2400000542</v>
      </c>
      <c r="AFJ34" s="327">
        <f t="shared" si="41"/>
        <v>-1221172.3400000185</v>
      </c>
      <c r="AFK34" s="327">
        <f t="shared" si="41"/>
        <v>-9633838.4100000262</v>
      </c>
      <c r="AFL34" s="327">
        <f t="shared" si="41"/>
        <v>59996632.650000572</v>
      </c>
      <c r="AFM34" s="327">
        <f t="shared" si="41"/>
        <v>5308154.6999999583</v>
      </c>
      <c r="AFN34" s="327">
        <f t="shared" si="41"/>
        <v>18145886.279999942</v>
      </c>
      <c r="AFO34" s="327">
        <f t="shared" si="41"/>
        <v>25231943.259999976</v>
      </c>
      <c r="AFP34" s="327">
        <f t="shared" si="41"/>
        <v>7176633.3799999505</v>
      </c>
      <c r="AFQ34" s="327">
        <f t="shared" si="41"/>
        <v>5185449.2700000107</v>
      </c>
      <c r="AFR34" s="327">
        <f t="shared" si="41"/>
        <v>2787759.1099999994</v>
      </c>
      <c r="AFS34" s="327">
        <f t="shared" si="41"/>
        <v>13748535.439999998</v>
      </c>
      <c r="AFT34" s="327">
        <f t="shared" si="41"/>
        <v>8439764.6799999774</v>
      </c>
      <c r="AFU34" s="327">
        <f t="shared" si="41"/>
        <v>3269489.0699999928</v>
      </c>
      <c r="AFV34" s="327">
        <f t="shared" si="41"/>
        <v>13316164.059999973</v>
      </c>
      <c r="AFW34" s="327">
        <f t="shared" si="41"/>
        <v>8804624.369999975</v>
      </c>
      <c r="AFX34" s="327">
        <f t="shared" si="41"/>
        <v>35569681.569999933</v>
      </c>
      <c r="AFY34" s="327">
        <f t="shared" si="41"/>
        <v>7188445.3399999887</v>
      </c>
      <c r="AFZ34" s="327">
        <f t="shared" si="41"/>
        <v>4733515.2500000149</v>
      </c>
      <c r="AGA34" s="327">
        <f t="shared" si="41"/>
        <v>754199.07999996841</v>
      </c>
      <c r="AGB34" s="327">
        <f t="shared" si="41"/>
        <v>-7242987.969999969</v>
      </c>
      <c r="AGC34" s="327">
        <f t="shared" si="41"/>
        <v>-3167800.0200000256</v>
      </c>
      <c r="AGD34" s="327">
        <f t="shared" si="41"/>
        <v>6890756.3159999996</v>
      </c>
      <c r="AGE34" s="327">
        <f t="shared" si="41"/>
        <v>2082092.7200000137</v>
      </c>
      <c r="AGF34" s="327">
        <f t="shared" si="41"/>
        <v>-702193.92999999225</v>
      </c>
      <c r="AGG34" s="327">
        <f t="shared" si="41"/>
        <v>2114513.0399999619</v>
      </c>
      <c r="AGH34" s="327">
        <f t="shared" si="41"/>
        <v>-5063106.8699999973</v>
      </c>
      <c r="AGI34" s="327">
        <f t="shared" si="41"/>
        <v>335188418.9599998</v>
      </c>
      <c r="AGJ34" s="327">
        <f t="shared" si="41"/>
        <v>-2978059.3899999857</v>
      </c>
      <c r="AGK34" s="327">
        <f t="shared" si="41"/>
        <v>3863886.6099999845</v>
      </c>
      <c r="AGL34" s="327">
        <f t="shared" si="41"/>
        <v>-2042982.1300000101</v>
      </c>
      <c r="AGM34" s="327">
        <f t="shared" si="41"/>
        <v>-4029338.280000031</v>
      </c>
      <c r="AGN34" s="327">
        <f t="shared" si="41"/>
        <v>17859175.710000038</v>
      </c>
      <c r="AGO34" s="327">
        <f t="shared" si="41"/>
        <v>-3120363.7399999946</v>
      </c>
      <c r="AGP34" s="327">
        <f t="shared" si="41"/>
        <v>10642395.450000018</v>
      </c>
      <c r="AGQ34" s="327">
        <f t="shared" si="41"/>
        <v>-87342364.21999979</v>
      </c>
      <c r="AGR34" s="327">
        <f t="shared" si="41"/>
        <v>38171988.740000248</v>
      </c>
      <c r="AGS34" s="327">
        <f t="shared" si="41"/>
        <v>1619439.8299999684</v>
      </c>
      <c r="AGT34" s="327">
        <f t="shared" si="41"/>
        <v>2940371.3699999452</v>
      </c>
      <c r="AGU34" s="327">
        <f t="shared" si="41"/>
        <v>-1548331.4800000787</v>
      </c>
      <c r="AGV34" s="327">
        <f t="shared" si="41"/>
        <v>161171.34999996424</v>
      </c>
      <c r="AGW34" s="327">
        <f t="shared" si="41"/>
        <v>4895341.0500000119</v>
      </c>
      <c r="AGX34" s="327">
        <f t="shared" si="41"/>
        <v>-5068712.6500000656</v>
      </c>
      <c r="AGY34" s="327">
        <f t="shared" si="41"/>
        <v>8335553.7499999776</v>
      </c>
      <c r="AGZ34" s="327">
        <f t="shared" si="41"/>
        <v>76113028.840000033</v>
      </c>
      <c r="AHA34" s="327">
        <f t="shared" si="41"/>
        <v>16258420.559999973</v>
      </c>
      <c r="AHB34" s="327">
        <f t="shared" si="41"/>
        <v>3697280.3900000006</v>
      </c>
      <c r="AHC34" s="327">
        <f t="shared" si="41"/>
        <v>-1634928.5200000107</v>
      </c>
      <c r="AHD34" s="327">
        <f t="shared" si="41"/>
        <v>1368697.3599999994</v>
      </c>
      <c r="AHE34" s="327">
        <f t="shared" si="41"/>
        <v>1639731.6199999899</v>
      </c>
      <c r="AHF34" s="327">
        <f t="shared" si="41"/>
        <v>5232542.0300000161</v>
      </c>
      <c r="AHG34" s="327">
        <f t="shared" si="41"/>
        <v>1679975.1400000006</v>
      </c>
      <c r="AHH34" s="327">
        <f t="shared" si="41"/>
        <v>-29149385.480000019</v>
      </c>
      <c r="AHI34" s="327">
        <f t="shared" si="41"/>
        <v>7351254.3000000119</v>
      </c>
      <c r="AHJ34" s="327">
        <f t="shared" si="41"/>
        <v>13135975.340000018</v>
      </c>
      <c r="AHK34" s="327">
        <f t="shared" si="41"/>
        <v>-498140.84999999404</v>
      </c>
      <c r="AHL34" s="327">
        <f t="shared" si="41"/>
        <v>4724615.7899999619</v>
      </c>
      <c r="AHM34" s="327">
        <f t="shared" si="41"/>
        <v>-765447.04999998212</v>
      </c>
      <c r="AHN34" s="327">
        <f t="shared" si="41"/>
        <v>-738503.28000000119</v>
      </c>
    </row>
    <row r="35" spans="1:898" ht="24.6" x14ac:dyDescent="0.7">
      <c r="A35" s="325"/>
      <c r="B35" s="326" t="s">
        <v>1091</v>
      </c>
      <c r="C35" s="327">
        <f>SUM(C17-C16-C33+C29)</f>
        <v>88034360.95999974</v>
      </c>
      <c r="D35" s="327">
        <f t="shared" ref="D35:BO35" si="42">SUM(D17-D16-D33+D29)</f>
        <v>-2370041.4200000297</v>
      </c>
      <c r="E35" s="327">
        <f t="shared" si="42"/>
        <v>-29268991.249999955</v>
      </c>
      <c r="F35" s="327">
        <f t="shared" si="42"/>
        <v>-1075269.3400000101</v>
      </c>
      <c r="G35" s="327">
        <f t="shared" si="42"/>
        <v>-11221010.55999995</v>
      </c>
      <c r="H35" s="327">
        <f t="shared" si="42"/>
        <v>-12112541.560000032</v>
      </c>
      <c r="I35" s="327">
        <f t="shared" si="42"/>
        <v>17089713.280000012</v>
      </c>
      <c r="J35" s="327">
        <f t="shared" si="42"/>
        <v>2020657.2299999557</v>
      </c>
      <c r="K35" s="327">
        <f t="shared" si="42"/>
        <v>-12703901.319999976</v>
      </c>
      <c r="L35" s="327">
        <f t="shared" si="42"/>
        <v>7715711.1300000604</v>
      </c>
      <c r="M35" s="327">
        <f t="shared" si="42"/>
        <v>-1593447.7299999907</v>
      </c>
      <c r="N35" s="327">
        <f t="shared" si="42"/>
        <v>1917305.1900000181</v>
      </c>
      <c r="O35" s="327">
        <f t="shared" si="42"/>
        <v>-1161364.339999984</v>
      </c>
      <c r="P35" s="327">
        <f t="shared" si="42"/>
        <v>2980705.8799999803</v>
      </c>
      <c r="Q35" s="327">
        <f t="shared" si="42"/>
        <v>4356728.1300000036</v>
      </c>
      <c r="R35" s="327">
        <f t="shared" si="42"/>
        <v>2550392.4100000346</v>
      </c>
      <c r="S35" s="327">
        <f t="shared" si="42"/>
        <v>9068434.4400000293</v>
      </c>
      <c r="T35" s="327">
        <f t="shared" si="42"/>
        <v>192804.45999999437</v>
      </c>
      <c r="U35" s="327">
        <f t="shared" si="42"/>
        <v>290164902.47999978</v>
      </c>
      <c r="V35" s="327">
        <f t="shared" si="42"/>
        <v>6492755.099999994</v>
      </c>
      <c r="W35" s="327">
        <f t="shared" si="42"/>
        <v>6998098.9699999988</v>
      </c>
      <c r="X35" s="327">
        <f t="shared" si="42"/>
        <v>14095785.999999978</v>
      </c>
      <c r="Y35" s="327">
        <f t="shared" si="42"/>
        <v>18874562.070000008</v>
      </c>
      <c r="Z35" s="327">
        <f t="shared" si="42"/>
        <v>-15079863.100000037</v>
      </c>
      <c r="AA35" s="327">
        <f t="shared" si="42"/>
        <v>9279870.8799999952</v>
      </c>
      <c r="AB35" s="327">
        <f t="shared" si="42"/>
        <v>20857815.100000009</v>
      </c>
      <c r="AC35" s="327">
        <f t="shared" si="42"/>
        <v>-7906647.5199999958</v>
      </c>
      <c r="AD35" s="327">
        <f t="shared" si="42"/>
        <v>9139442.7000000235</v>
      </c>
      <c r="AE35" s="327">
        <f t="shared" si="42"/>
        <v>18253278.049999941</v>
      </c>
      <c r="AF35" s="327">
        <f t="shared" si="42"/>
        <v>14856.620000008494</v>
      </c>
      <c r="AG35" s="327">
        <f t="shared" si="42"/>
        <v>212289105.78000003</v>
      </c>
      <c r="AH35" s="327">
        <f t="shared" si="42"/>
        <v>12152087.630000016</v>
      </c>
      <c r="AI35" s="327">
        <f t="shared" si="42"/>
        <v>14602139.039999986</v>
      </c>
      <c r="AJ35" s="327">
        <f t="shared" si="42"/>
        <v>6101936.98999999</v>
      </c>
      <c r="AK35" s="327">
        <f t="shared" si="42"/>
        <v>15333776.800000018</v>
      </c>
      <c r="AL35" s="327">
        <f t="shared" si="42"/>
        <v>4139812.0400000373</v>
      </c>
      <c r="AM35" s="327">
        <f t="shared" si="42"/>
        <v>-8210392.0799999954</v>
      </c>
      <c r="AN35" s="327">
        <f t="shared" si="42"/>
        <v>4480035.5500000278</v>
      </c>
      <c r="AO35" s="327">
        <f t="shared" si="42"/>
        <v>2039054.1999999862</v>
      </c>
      <c r="AP35" s="327">
        <f t="shared" si="42"/>
        <v>9376631.089999998</v>
      </c>
      <c r="AQ35" s="327">
        <f t="shared" si="42"/>
        <v>1170445.0399999963</v>
      </c>
      <c r="AR35" s="327">
        <f t="shared" si="42"/>
        <v>7417493.0099999979</v>
      </c>
      <c r="AS35" s="327">
        <f t="shared" si="42"/>
        <v>-51719129.160000235</v>
      </c>
      <c r="AT35" s="327">
        <f t="shared" si="42"/>
        <v>1729608.8700000071</v>
      </c>
      <c r="AU35" s="327">
        <f t="shared" si="42"/>
        <v>4360544.1899999976</v>
      </c>
      <c r="AV35" s="327">
        <f t="shared" si="42"/>
        <v>5986796.1900000051</v>
      </c>
      <c r="AW35" s="327">
        <f t="shared" si="42"/>
        <v>1371497.3599999622</v>
      </c>
      <c r="AX35" s="327">
        <f t="shared" si="42"/>
        <v>10823268.230000015</v>
      </c>
      <c r="AY35" s="327">
        <f t="shared" si="42"/>
        <v>4264881.3099999866</v>
      </c>
      <c r="AZ35" s="327">
        <f t="shared" si="42"/>
        <v>-3650616.1999999951</v>
      </c>
      <c r="BA35" s="327">
        <f t="shared" si="42"/>
        <v>2623750.8199999966</v>
      </c>
      <c r="BB35" s="327">
        <f t="shared" si="42"/>
        <v>6042098.7199999858</v>
      </c>
      <c r="BC35" s="327">
        <f t="shared" si="42"/>
        <v>1352856.1500000083</v>
      </c>
      <c r="BD35" s="327">
        <f t="shared" si="42"/>
        <v>-1338894.8999999901</v>
      </c>
      <c r="BE35" s="327">
        <f t="shared" si="42"/>
        <v>10153941.930000052</v>
      </c>
      <c r="BF35" s="327">
        <f t="shared" si="42"/>
        <v>716732.21000000928</v>
      </c>
      <c r="BG35" s="327">
        <f t="shared" si="42"/>
        <v>-2203456.0200000135</v>
      </c>
      <c r="BH35" s="327">
        <f t="shared" si="42"/>
        <v>22934521.130000018</v>
      </c>
      <c r="BI35" s="327">
        <f t="shared" si="42"/>
        <v>6361753.6700000986</v>
      </c>
      <c r="BJ35" s="327">
        <f t="shared" si="42"/>
        <v>5276929.8099999987</v>
      </c>
      <c r="BK35" s="327">
        <f t="shared" si="42"/>
        <v>1196426.5600000015</v>
      </c>
      <c r="BL35" s="327">
        <f t="shared" si="42"/>
        <v>15816863.109999966</v>
      </c>
      <c r="BM35" s="327">
        <f t="shared" si="42"/>
        <v>5836511.7999999756</v>
      </c>
      <c r="BN35" s="327">
        <f t="shared" si="42"/>
        <v>5942288.5999999745</v>
      </c>
      <c r="BO35" s="327">
        <f t="shared" si="42"/>
        <v>2251574.0799999982</v>
      </c>
      <c r="BP35" s="327">
        <f t="shared" ref="BP35:EA35" si="43">SUM(BP17-BP16-BP33+BP29)</f>
        <v>167204.55000000075</v>
      </c>
      <c r="BQ35" s="327">
        <f t="shared" si="43"/>
        <v>98804735.950000048</v>
      </c>
      <c r="BR35" s="327">
        <f t="shared" si="43"/>
        <v>37885488.56000001</v>
      </c>
      <c r="BS35" s="327">
        <f t="shared" si="43"/>
        <v>-2687088.2100000009</v>
      </c>
      <c r="BT35" s="327">
        <f t="shared" si="43"/>
        <v>-792988.61999999732</v>
      </c>
      <c r="BU35" s="327">
        <f t="shared" si="43"/>
        <v>-2036614.8399999877</v>
      </c>
      <c r="BV35" s="327">
        <f t="shared" si="43"/>
        <v>189692.6800000146</v>
      </c>
      <c r="BW35" s="327">
        <f t="shared" si="43"/>
        <v>2556234.4299999904</v>
      </c>
      <c r="BX35" s="327">
        <f t="shared" si="43"/>
        <v>7836736.0300000031</v>
      </c>
      <c r="BY35" s="327">
        <f t="shared" si="43"/>
        <v>44331403.060000055</v>
      </c>
      <c r="BZ35" s="327">
        <f t="shared" si="43"/>
        <v>3319767.1799999876</v>
      </c>
      <c r="CA35" s="327">
        <f t="shared" si="43"/>
        <v>662040.98000000417</v>
      </c>
      <c r="CB35" s="327">
        <f t="shared" si="43"/>
        <v>7740165.8199999202</v>
      </c>
      <c r="CC35" s="327">
        <f t="shared" si="43"/>
        <v>-55414.680000020191</v>
      </c>
      <c r="CD35" s="327">
        <f t="shared" si="43"/>
        <v>5246278.1699999962</v>
      </c>
      <c r="CE35" s="327">
        <f t="shared" si="43"/>
        <v>1330167.0600000257</v>
      </c>
      <c r="CF35" s="327">
        <f t="shared" si="43"/>
        <v>257950251.43999988</v>
      </c>
      <c r="CG35" s="327">
        <f t="shared" si="43"/>
        <v>16697110.969999976</v>
      </c>
      <c r="CH35" s="327">
        <f t="shared" si="43"/>
        <v>6259462.7700000219</v>
      </c>
      <c r="CI35" s="327">
        <f t="shared" si="43"/>
        <v>3879306.0300000207</v>
      </c>
      <c r="CJ35" s="327">
        <f t="shared" si="43"/>
        <v>6124607.5599999661</v>
      </c>
      <c r="CK35" s="327">
        <f t="shared" si="43"/>
        <v>3310736.9199999729</v>
      </c>
      <c r="CL35" s="327">
        <f t="shared" si="43"/>
        <v>2793040.48999999</v>
      </c>
      <c r="CM35" s="327">
        <f t="shared" si="43"/>
        <v>12181918.549999982</v>
      </c>
      <c r="CN35" s="327">
        <f t="shared" si="43"/>
        <v>6238267.7199999969</v>
      </c>
      <c r="CO35" s="327">
        <f t="shared" si="43"/>
        <v>3819520.339999984</v>
      </c>
      <c r="CP35" s="327">
        <f t="shared" si="43"/>
        <v>4608500.2900000196</v>
      </c>
      <c r="CQ35" s="327">
        <f t="shared" si="43"/>
        <v>1176413.2500000168</v>
      </c>
      <c r="CR35" s="327">
        <f t="shared" si="43"/>
        <v>2606591.6799999774</v>
      </c>
      <c r="CS35" s="327">
        <f t="shared" si="43"/>
        <v>36033396.620000228</v>
      </c>
      <c r="CT35" s="327">
        <f t="shared" si="43"/>
        <v>-2360387.3200000096</v>
      </c>
      <c r="CU35" s="327">
        <f t="shared" si="43"/>
        <v>4787070.50999997</v>
      </c>
      <c r="CV35" s="327">
        <f t="shared" si="43"/>
        <v>7642493.7500000205</v>
      </c>
      <c r="CW35" s="327">
        <f t="shared" si="43"/>
        <v>-2225774.7900000187</v>
      </c>
      <c r="CX35" s="327">
        <f t="shared" si="43"/>
        <v>1907170.160000016</v>
      </c>
      <c r="CY35" s="327">
        <f t="shared" si="43"/>
        <v>6536378.3099999949</v>
      </c>
      <c r="CZ35" s="327">
        <f t="shared" si="43"/>
        <v>7286812.8399999971</v>
      </c>
      <c r="DA35" s="327">
        <f t="shared" si="43"/>
        <v>-3979299.7499999478</v>
      </c>
      <c r="DB35" s="327">
        <f t="shared" si="43"/>
        <v>1577455.6099999845</v>
      </c>
      <c r="DC35" s="327">
        <f t="shared" si="43"/>
        <v>-16597026.129999982</v>
      </c>
      <c r="DD35" s="327">
        <f t="shared" si="43"/>
        <v>-6852484.7400000086</v>
      </c>
      <c r="DE35" s="327">
        <f t="shared" si="43"/>
        <v>2598168.7100000493</v>
      </c>
      <c r="DF35" s="327">
        <f t="shared" si="43"/>
        <v>438432.65999997593</v>
      </c>
      <c r="DG35" s="327">
        <f t="shared" si="43"/>
        <v>2012027.6400000639</v>
      </c>
      <c r="DH35" s="327">
        <f t="shared" si="43"/>
        <v>-10396808.999999996</v>
      </c>
      <c r="DI35" s="327">
        <f t="shared" si="43"/>
        <v>3056014.9899999928</v>
      </c>
      <c r="DJ35" s="327">
        <f t="shared" si="43"/>
        <v>128625428.07000044</v>
      </c>
      <c r="DK35" s="327">
        <f t="shared" si="43"/>
        <v>-4036908.1700000037</v>
      </c>
      <c r="DL35" s="327">
        <f t="shared" si="43"/>
        <v>-1722807.2700000089</v>
      </c>
      <c r="DM35" s="327">
        <f t="shared" si="43"/>
        <v>53598.399999933317</v>
      </c>
      <c r="DN35" s="327">
        <f t="shared" si="43"/>
        <v>7510400.3200000599</v>
      </c>
      <c r="DO35" s="327">
        <f t="shared" si="43"/>
        <v>10930005.270000001</v>
      </c>
      <c r="DP35" s="327">
        <f t="shared" si="43"/>
        <v>-2650191.7199999951</v>
      </c>
      <c r="DQ35" s="327">
        <f t="shared" si="43"/>
        <v>1689772.950000016</v>
      </c>
      <c r="DR35" s="327">
        <f t="shared" si="43"/>
        <v>-6292483.1200000793</v>
      </c>
      <c r="DS35" s="327">
        <f t="shared" si="43"/>
        <v>-16804510.949999943</v>
      </c>
      <c r="DT35" s="327">
        <f t="shared" si="43"/>
        <v>5005500.4200000111</v>
      </c>
      <c r="DU35" s="327">
        <f t="shared" si="43"/>
        <v>12461274.520000029</v>
      </c>
      <c r="DV35" s="327">
        <f t="shared" si="43"/>
        <v>26130227.819999926</v>
      </c>
      <c r="DW35" s="327">
        <f t="shared" si="43"/>
        <v>12766127.000000007</v>
      </c>
      <c r="DX35" s="327">
        <f t="shared" si="43"/>
        <v>20358684.629999995</v>
      </c>
      <c r="DY35" s="327">
        <f t="shared" si="43"/>
        <v>4159002.5899999673</v>
      </c>
      <c r="DZ35" s="327">
        <f t="shared" si="43"/>
        <v>1539229.2000000076</v>
      </c>
      <c r="EA35" s="327">
        <f t="shared" si="43"/>
        <v>4303692.2799999882</v>
      </c>
      <c r="EB35" s="327">
        <f t="shared" ref="EB35:GM35" si="44">SUM(EB17-EB16-EB33+EB29)</f>
        <v>2426572.5099999914</v>
      </c>
      <c r="EC35" s="327">
        <f t="shared" si="44"/>
        <v>5208970.130000025</v>
      </c>
      <c r="ED35" s="327">
        <f t="shared" si="44"/>
        <v>-632259.81999976188</v>
      </c>
      <c r="EE35" s="327">
        <f t="shared" si="44"/>
        <v>37424497.250000127</v>
      </c>
      <c r="EF35" s="327">
        <f t="shared" si="44"/>
        <v>4423315.4599999841</v>
      </c>
      <c r="EG35" s="327">
        <f t="shared" si="44"/>
        <v>-3338004.6399999829</v>
      </c>
      <c r="EH35" s="327">
        <f t="shared" si="44"/>
        <v>-4531570.0399999777</v>
      </c>
      <c r="EI35" s="327">
        <f t="shared" si="44"/>
        <v>-9869762.8900000155</v>
      </c>
      <c r="EJ35" s="327">
        <f t="shared" si="44"/>
        <v>6307578.5500000156</v>
      </c>
      <c r="EK35" s="327">
        <f t="shared" si="44"/>
        <v>-2055859.9899999853</v>
      </c>
      <c r="EL35" s="327">
        <f t="shared" si="44"/>
        <v>2367132.8700000234</v>
      </c>
      <c r="EM35" s="327">
        <f t="shared" si="44"/>
        <v>114891731.6799999</v>
      </c>
      <c r="EN35" s="327">
        <f t="shared" si="44"/>
        <v>871243.15999998804</v>
      </c>
      <c r="EO35" s="327">
        <f t="shared" si="44"/>
        <v>3414130.1499999887</v>
      </c>
      <c r="EP35" s="327">
        <f t="shared" si="44"/>
        <v>-2530049.0999999931</v>
      </c>
      <c r="EQ35" s="327">
        <f t="shared" si="44"/>
        <v>1174723.0100000044</v>
      </c>
      <c r="ER35" s="327">
        <f t="shared" si="44"/>
        <v>-992025.74000001233</v>
      </c>
      <c r="ES35" s="327">
        <f t="shared" si="44"/>
        <v>1432570.4000000348</v>
      </c>
      <c r="ET35" s="327">
        <f t="shared" si="44"/>
        <v>-3232290.4499999657</v>
      </c>
      <c r="EU35" s="327">
        <f t="shared" si="44"/>
        <v>1931368.0500000319</v>
      </c>
      <c r="EV35" s="327">
        <f t="shared" si="44"/>
        <v>140760734.61999989</v>
      </c>
      <c r="EW35" s="327">
        <f t="shared" si="44"/>
        <v>461816.98999999277</v>
      </c>
      <c r="EX35" s="327">
        <f t="shared" si="44"/>
        <v>6277459.4600000009</v>
      </c>
      <c r="EY35" s="327">
        <f t="shared" si="44"/>
        <v>7937864.110000005</v>
      </c>
      <c r="EZ35" s="327">
        <f t="shared" si="44"/>
        <v>-27930221.800000001</v>
      </c>
      <c r="FA35" s="327">
        <f t="shared" si="44"/>
        <v>16327443.959999986</v>
      </c>
      <c r="FB35" s="327">
        <f t="shared" si="44"/>
        <v>31829767.090000026</v>
      </c>
      <c r="FC35" s="327">
        <f t="shared" si="44"/>
        <v>4866076.8399999924</v>
      </c>
      <c r="FD35" s="327">
        <f t="shared" si="44"/>
        <v>2820323.2199999914</v>
      </c>
      <c r="FE35" s="327">
        <f t="shared" si="44"/>
        <v>8278719.6099999873</v>
      </c>
      <c r="FF35" s="327">
        <f t="shared" si="44"/>
        <v>10099370.179999998</v>
      </c>
      <c r="FG35" s="327">
        <f t="shared" si="44"/>
        <v>-4391136.8599999938</v>
      </c>
      <c r="FH35" s="327">
        <f t="shared" si="44"/>
        <v>35359472.370000079</v>
      </c>
      <c r="FI35" s="327">
        <f t="shared" si="44"/>
        <v>-283576.51999998931</v>
      </c>
      <c r="FJ35" s="327">
        <f t="shared" si="44"/>
        <v>4102485.7400000244</v>
      </c>
      <c r="FK35" s="327">
        <f t="shared" si="44"/>
        <v>-2053060.189999999</v>
      </c>
      <c r="FL35" s="327">
        <f t="shared" si="44"/>
        <v>-5811392.3299999796</v>
      </c>
      <c r="FM35" s="327">
        <f t="shared" si="44"/>
        <v>1306188.570000031</v>
      </c>
      <c r="FN35" s="327">
        <f t="shared" si="44"/>
        <v>2808752.0800000215</v>
      </c>
      <c r="FO35" s="327">
        <f t="shared" si="44"/>
        <v>3110187.5800000019</v>
      </c>
      <c r="FP35" s="327">
        <f t="shared" si="44"/>
        <v>309116131.72999918</v>
      </c>
      <c r="FQ35" s="327">
        <f t="shared" si="44"/>
        <v>2410244.119999988</v>
      </c>
      <c r="FR35" s="327">
        <f t="shared" si="44"/>
        <v>-8118277.9499999937</v>
      </c>
      <c r="FS35" s="327">
        <f t="shared" si="44"/>
        <v>2216120.0799999563</v>
      </c>
      <c r="FT35" s="327">
        <f t="shared" si="44"/>
        <v>-2859520.589999998</v>
      </c>
      <c r="FU35" s="327">
        <f t="shared" si="44"/>
        <v>4925445.860000005</v>
      </c>
      <c r="FV35" s="327">
        <f t="shared" si="44"/>
        <v>-18407112.709999941</v>
      </c>
      <c r="FW35" s="327">
        <f t="shared" si="44"/>
        <v>-6801438.6199999899</v>
      </c>
      <c r="FX35" s="327">
        <f t="shared" si="44"/>
        <v>-1284286.9100000151</v>
      </c>
      <c r="FY35" s="327">
        <f t="shared" si="44"/>
        <v>6734269.6900000088</v>
      </c>
      <c r="FZ35" s="327">
        <f t="shared" si="44"/>
        <v>9096236.3500000052</v>
      </c>
      <c r="GA35" s="327">
        <f t="shared" si="44"/>
        <v>7500776.9699999904</v>
      </c>
      <c r="GB35" s="327">
        <f t="shared" si="44"/>
        <v>5170320.1400000053</v>
      </c>
      <c r="GC35" s="327">
        <f t="shared" si="44"/>
        <v>6130880.2200000118</v>
      </c>
      <c r="GD35" s="327">
        <f t="shared" si="44"/>
        <v>67187143.979999959</v>
      </c>
      <c r="GE35" s="327">
        <f t="shared" si="44"/>
        <v>2157404.9800000042</v>
      </c>
      <c r="GF35" s="327">
        <f t="shared" si="44"/>
        <v>1747230.0299999835</v>
      </c>
      <c r="GG35" s="327">
        <f t="shared" si="44"/>
        <v>18086478.370000005</v>
      </c>
      <c r="GH35" s="327">
        <f t="shared" si="44"/>
        <v>-4223695.8099999819</v>
      </c>
      <c r="GI35" s="327">
        <f t="shared" si="44"/>
        <v>-5071573.790000014</v>
      </c>
      <c r="GJ35" s="327">
        <f t="shared" si="44"/>
        <v>-1421831.1299999934</v>
      </c>
      <c r="GK35" s="327">
        <f t="shared" si="44"/>
        <v>8085272.6199999861</v>
      </c>
      <c r="GL35" s="327">
        <f t="shared" si="44"/>
        <v>813474.81999994814</v>
      </c>
      <c r="GM35" s="327">
        <f t="shared" si="44"/>
        <v>-2099847.5499999998</v>
      </c>
      <c r="GN35" s="327">
        <f t="shared" ref="GN35:IY35" si="45">SUM(GN17-GN16-GN33+GN29)</f>
        <v>1188695.1800000081</v>
      </c>
      <c r="GO35" s="327">
        <f t="shared" si="45"/>
        <v>-1421190.8500000052</v>
      </c>
      <c r="GP35" s="327">
        <f t="shared" si="45"/>
        <v>13546851.769999921</v>
      </c>
      <c r="GQ35" s="327">
        <f t="shared" si="45"/>
        <v>11469837.270000026</v>
      </c>
      <c r="GR35" s="327">
        <f t="shared" si="45"/>
        <v>6634721.3499999736</v>
      </c>
      <c r="GS35" s="327">
        <f t="shared" si="45"/>
        <v>15053589.830000084</v>
      </c>
      <c r="GT35" s="327">
        <f t="shared" si="45"/>
        <v>-827575.12000001362</v>
      </c>
      <c r="GU35" s="327">
        <f t="shared" si="45"/>
        <v>33435608.12000002</v>
      </c>
      <c r="GV35" s="327">
        <f t="shared" si="45"/>
        <v>-3127422.5299999984</v>
      </c>
      <c r="GW35" s="327">
        <f t="shared" si="45"/>
        <v>5556019.6899999864</v>
      </c>
      <c r="GX35" s="327">
        <f t="shared" si="45"/>
        <v>16695974.770000011</v>
      </c>
      <c r="GY35" s="327">
        <f t="shared" si="45"/>
        <v>-419771.84999998752</v>
      </c>
      <c r="GZ35" s="327">
        <f t="shared" si="45"/>
        <v>5047603.9900000468</v>
      </c>
      <c r="HA35" s="327">
        <f t="shared" si="45"/>
        <v>1217112.6900000144</v>
      </c>
      <c r="HB35" s="327">
        <f t="shared" si="45"/>
        <v>339008981.70000035</v>
      </c>
      <c r="HC35" s="327">
        <f t="shared" si="45"/>
        <v>98143726.170000017</v>
      </c>
      <c r="HD35" s="327">
        <f t="shared" si="45"/>
        <v>305973049.26000005</v>
      </c>
      <c r="HE35" s="327">
        <f t="shared" si="45"/>
        <v>33400255.139999885</v>
      </c>
      <c r="HF35" s="327">
        <f t="shared" si="45"/>
        <v>11358394.199999955</v>
      </c>
      <c r="HG35" s="327">
        <f t="shared" si="45"/>
        <v>29200931.499999981</v>
      </c>
      <c r="HH35" s="327">
        <f t="shared" si="45"/>
        <v>1663914.5600000061</v>
      </c>
      <c r="HI35" s="327">
        <f t="shared" si="45"/>
        <v>144053731.50000042</v>
      </c>
      <c r="HJ35" s="327">
        <f t="shared" si="45"/>
        <v>-13755923.509999983</v>
      </c>
      <c r="HK35" s="327">
        <f t="shared" si="45"/>
        <v>-12178747.159999978</v>
      </c>
      <c r="HL35" s="327">
        <f t="shared" si="45"/>
        <v>-11814854.989999961</v>
      </c>
      <c r="HM35" s="327">
        <f t="shared" si="45"/>
        <v>3032746.7400000123</v>
      </c>
      <c r="HN35" s="327">
        <f t="shared" si="45"/>
        <v>7899260.6699999794</v>
      </c>
      <c r="HO35" s="327">
        <f t="shared" si="45"/>
        <v>5312292.2699999791</v>
      </c>
      <c r="HP35" s="327">
        <f t="shared" si="45"/>
        <v>4143157.8999999966</v>
      </c>
      <c r="HQ35" s="327">
        <f t="shared" si="45"/>
        <v>98729462.829999983</v>
      </c>
      <c r="HR35" s="327">
        <f t="shared" si="45"/>
        <v>13284154.959999956</v>
      </c>
      <c r="HS35" s="327">
        <f t="shared" si="45"/>
        <v>3360949.609999991</v>
      </c>
      <c r="HT35" s="327">
        <f t="shared" si="45"/>
        <v>1218628.4500000067</v>
      </c>
      <c r="HU35" s="327">
        <f t="shared" si="45"/>
        <v>-1314989.1040000049</v>
      </c>
      <c r="HV35" s="327">
        <f t="shared" si="45"/>
        <v>-5724904.1800000006</v>
      </c>
      <c r="HW35" s="327">
        <f t="shared" si="45"/>
        <v>-6430379.5000000373</v>
      </c>
      <c r="HX35" s="327">
        <f t="shared" si="45"/>
        <v>-4070701.430000023</v>
      </c>
      <c r="HY35" s="327">
        <f t="shared" si="45"/>
        <v>2194639.8399999822</v>
      </c>
      <c r="HZ35" s="327">
        <f t="shared" si="45"/>
        <v>5350543.7000000011</v>
      </c>
      <c r="IA35" s="327">
        <f t="shared" si="45"/>
        <v>1372314.1899999981</v>
      </c>
      <c r="IB35" s="327">
        <f t="shared" si="45"/>
        <v>3783089.4599999487</v>
      </c>
      <c r="IC35" s="327">
        <f t="shared" si="45"/>
        <v>393801.58999999193</v>
      </c>
      <c r="ID35" s="327">
        <f t="shared" si="45"/>
        <v>4174846.3200000003</v>
      </c>
      <c r="IE35" s="327">
        <f t="shared" si="45"/>
        <v>-972776.29000000656</v>
      </c>
      <c r="IF35" s="327">
        <f t="shared" si="45"/>
        <v>2024387.850000002</v>
      </c>
      <c r="IG35" s="327">
        <f t="shared" si="45"/>
        <v>-2732060.4499998242</v>
      </c>
      <c r="IH35" s="327">
        <f t="shared" si="45"/>
        <v>-20564906.840000086</v>
      </c>
      <c r="II35" s="327">
        <f t="shared" si="45"/>
        <v>5508054.1999999722</v>
      </c>
      <c r="IJ35" s="327">
        <f t="shared" si="45"/>
        <v>-7658629.3900000174</v>
      </c>
      <c r="IK35" s="327">
        <f t="shared" si="45"/>
        <v>32878029.679999955</v>
      </c>
      <c r="IL35" s="327">
        <f t="shared" si="45"/>
        <v>994077.63999998802</v>
      </c>
      <c r="IM35" s="327">
        <f t="shared" si="45"/>
        <v>9880655.0700000208</v>
      </c>
      <c r="IN35" s="327">
        <f t="shared" si="45"/>
        <v>-1151178.8700000145</v>
      </c>
      <c r="IO35" s="327">
        <f t="shared" si="45"/>
        <v>-1727218.1499999957</v>
      </c>
      <c r="IP35" s="327">
        <f t="shared" si="45"/>
        <v>4491768.2499999693</v>
      </c>
      <c r="IQ35" s="327">
        <f t="shared" si="45"/>
        <v>3838445.8299999987</v>
      </c>
      <c r="IR35" s="327">
        <f t="shared" si="45"/>
        <v>83531172.080000147</v>
      </c>
      <c r="IS35" s="327">
        <f t="shared" si="45"/>
        <v>26264625.360000037</v>
      </c>
      <c r="IT35" s="327">
        <f t="shared" si="45"/>
        <v>9074022.9899999425</v>
      </c>
      <c r="IU35" s="327">
        <f t="shared" si="45"/>
        <v>-4617564.5700000133</v>
      </c>
      <c r="IV35" s="327">
        <f t="shared" si="45"/>
        <v>5907132.169999999</v>
      </c>
      <c r="IW35" s="327">
        <f t="shared" si="45"/>
        <v>-3087663.2000000048</v>
      </c>
      <c r="IX35" s="327">
        <f t="shared" si="45"/>
        <v>-5441060.9800000079</v>
      </c>
      <c r="IY35" s="327">
        <f t="shared" si="45"/>
        <v>-4616644.3400000064</v>
      </c>
      <c r="IZ35" s="327">
        <f t="shared" ref="IZ35:LK35" si="46">SUM(IZ17-IZ16-IZ33+IZ29)</f>
        <v>2630884.5400000098</v>
      </c>
      <c r="JA35" s="327">
        <f t="shared" si="46"/>
        <v>-4516490.320000004</v>
      </c>
      <c r="JB35" s="327">
        <f t="shared" si="46"/>
        <v>4714369.7899999721</v>
      </c>
      <c r="JC35" s="327">
        <f t="shared" si="46"/>
        <v>2742380.8599999892</v>
      </c>
      <c r="JD35" s="327">
        <f t="shared" si="46"/>
        <v>-41018646.639999993</v>
      </c>
      <c r="JE35" s="327">
        <f t="shared" si="46"/>
        <v>15487646.759999953</v>
      </c>
      <c r="JF35" s="327">
        <f t="shared" si="46"/>
        <v>3680939.5799999945</v>
      </c>
      <c r="JG35" s="327">
        <f t="shared" si="46"/>
        <v>956938.84000000916</v>
      </c>
      <c r="JH35" s="327">
        <f t="shared" si="46"/>
        <v>208546.94000001089</v>
      </c>
      <c r="JI35" s="327">
        <f t="shared" si="46"/>
        <v>-1376556.2499999818</v>
      </c>
      <c r="JJ35" s="327">
        <f t="shared" si="46"/>
        <v>12579922.860000052</v>
      </c>
      <c r="JK35" s="327">
        <f t="shared" si="46"/>
        <v>972690.87000000384</v>
      </c>
      <c r="JL35" s="327">
        <f t="shared" si="46"/>
        <v>6670525.5199999902</v>
      </c>
      <c r="JM35" s="327">
        <f t="shared" si="46"/>
        <v>4244454.0499999691</v>
      </c>
      <c r="JN35" s="327">
        <f t="shared" si="46"/>
        <v>-2145193.3500000294</v>
      </c>
      <c r="JO35" s="327">
        <f t="shared" si="46"/>
        <v>10024379.900000004</v>
      </c>
      <c r="JP35" s="327">
        <f t="shared" si="46"/>
        <v>356800.4099999899</v>
      </c>
      <c r="JQ35" s="327">
        <f t="shared" si="46"/>
        <v>57950746.049999774</v>
      </c>
      <c r="JR35" s="327">
        <f t="shared" si="46"/>
        <v>624753.0600001663</v>
      </c>
      <c r="JS35" s="327">
        <f t="shared" si="46"/>
        <v>7983256.7499999851</v>
      </c>
      <c r="JT35" s="327">
        <f t="shared" si="46"/>
        <v>1614245.8700000159</v>
      </c>
      <c r="JU35" s="327">
        <f t="shared" si="46"/>
        <v>15673157.989999991</v>
      </c>
      <c r="JV35" s="327">
        <f t="shared" si="46"/>
        <v>-408861.45999998972</v>
      </c>
      <c r="JW35" s="327">
        <f t="shared" si="46"/>
        <v>79560943.710000053</v>
      </c>
      <c r="JX35" s="327">
        <f t="shared" si="46"/>
        <v>7763325.8099999875</v>
      </c>
      <c r="JY35" s="327">
        <f t="shared" si="46"/>
        <v>6976110.840000025</v>
      </c>
      <c r="JZ35" s="327">
        <f t="shared" si="46"/>
        <v>6448767.1299999766</v>
      </c>
      <c r="KA35" s="327">
        <f t="shared" si="46"/>
        <v>2807758.4600000037</v>
      </c>
      <c r="KB35" s="327">
        <f t="shared" si="46"/>
        <v>3193485.1100000003</v>
      </c>
      <c r="KC35" s="327">
        <f t="shared" si="46"/>
        <v>7448930.7399999872</v>
      </c>
      <c r="KD35" s="327">
        <f t="shared" si="46"/>
        <v>5920822.339999998</v>
      </c>
      <c r="KE35" s="327">
        <f t="shared" si="46"/>
        <v>4533703.3900000006</v>
      </c>
      <c r="KF35" s="327">
        <f t="shared" si="46"/>
        <v>132747318.52999981</v>
      </c>
      <c r="KG35" s="327">
        <f t="shared" si="46"/>
        <v>-1.862645149230957E-9</v>
      </c>
      <c r="KH35" s="327">
        <f t="shared" si="46"/>
        <v>-2625613.570000004</v>
      </c>
      <c r="KI35" s="327">
        <f t="shared" si="46"/>
        <v>-3111088.2100000065</v>
      </c>
      <c r="KJ35" s="327">
        <f t="shared" si="46"/>
        <v>20404560.949999999</v>
      </c>
      <c r="KK35" s="327">
        <f t="shared" si="46"/>
        <v>-3616249.9699999969</v>
      </c>
      <c r="KL35" s="327">
        <f t="shared" si="46"/>
        <v>12300129.77000007</v>
      </c>
      <c r="KM35" s="327">
        <f t="shared" si="46"/>
        <v>-3165453.4099999834</v>
      </c>
      <c r="KN35" s="327">
        <f t="shared" si="46"/>
        <v>-2681443.3699999936</v>
      </c>
      <c r="KO35" s="327">
        <f t="shared" si="46"/>
        <v>35642188.490000054</v>
      </c>
      <c r="KP35" s="327">
        <f t="shared" si="46"/>
        <v>-6102916.8800000055</v>
      </c>
      <c r="KQ35" s="327">
        <f t="shared" si="46"/>
        <v>2741713.6500000246</v>
      </c>
      <c r="KR35" s="327">
        <f t="shared" si="46"/>
        <v>35449618.179999918</v>
      </c>
      <c r="KS35" s="327">
        <f t="shared" si="46"/>
        <v>3461878.3399999822</v>
      </c>
      <c r="KT35" s="327">
        <f t="shared" si="46"/>
        <v>39245340.359999999</v>
      </c>
      <c r="KU35" s="327">
        <f t="shared" si="46"/>
        <v>27245974.429999664</v>
      </c>
      <c r="KV35" s="327">
        <f t="shared" si="46"/>
        <v>11397116.860000007</v>
      </c>
      <c r="KW35" s="327">
        <f t="shared" si="46"/>
        <v>48543728.219999768</v>
      </c>
      <c r="KX35" s="327">
        <f t="shared" si="46"/>
        <v>2742221.1899999827</v>
      </c>
      <c r="KY35" s="327">
        <f t="shared" si="46"/>
        <v>6234605.2499999907</v>
      </c>
      <c r="KZ35" s="327">
        <f t="shared" si="46"/>
        <v>5252109.0900000017</v>
      </c>
      <c r="LA35" s="327">
        <f t="shared" si="46"/>
        <v>53384236.630000018</v>
      </c>
      <c r="LB35" s="327">
        <f t="shared" si="46"/>
        <v>8603403.0399999879</v>
      </c>
      <c r="LC35" s="327">
        <f t="shared" si="46"/>
        <v>680711.19999998342</v>
      </c>
      <c r="LD35" s="327">
        <f t="shared" si="46"/>
        <v>6708828.7599999979</v>
      </c>
      <c r="LE35" s="327">
        <f t="shared" si="46"/>
        <v>92769939.440000519</v>
      </c>
      <c r="LF35" s="327">
        <f t="shared" si="46"/>
        <v>12417293.960000031</v>
      </c>
      <c r="LG35" s="327">
        <f t="shared" si="46"/>
        <v>1862049.1800000444</v>
      </c>
      <c r="LH35" s="327">
        <f t="shared" si="46"/>
        <v>30797330.120000079</v>
      </c>
      <c r="LI35" s="327">
        <f t="shared" si="46"/>
        <v>-4841436.2100000307</v>
      </c>
      <c r="LJ35" s="327">
        <f t="shared" si="46"/>
        <v>2676613.3899999927</v>
      </c>
      <c r="LK35" s="327">
        <f t="shared" si="46"/>
        <v>4008742.5200000079</v>
      </c>
      <c r="LL35" s="327">
        <f t="shared" ref="LL35:NW35" si="47">SUM(LL17-LL16-LL33+LL29)</f>
        <v>14299482.460000008</v>
      </c>
      <c r="LM35" s="327">
        <f t="shared" si="47"/>
        <v>5093543.3999999734</v>
      </c>
      <c r="LN35" s="327">
        <f t="shared" si="47"/>
        <v>9058580.1100000069</v>
      </c>
      <c r="LO35" s="327">
        <f t="shared" si="47"/>
        <v>6460143.6900000013</v>
      </c>
      <c r="LP35" s="327">
        <f t="shared" si="47"/>
        <v>30285507.179999769</v>
      </c>
      <c r="LQ35" s="327">
        <f t="shared" si="47"/>
        <v>-13287033.31000001</v>
      </c>
      <c r="LR35" s="327">
        <f t="shared" si="47"/>
        <v>17837903.370000005</v>
      </c>
      <c r="LS35" s="327">
        <f t="shared" si="47"/>
        <v>245394624.66999957</v>
      </c>
      <c r="LT35" s="327">
        <f t="shared" si="47"/>
        <v>39362723.790000021</v>
      </c>
      <c r="LU35" s="327">
        <f t="shared" si="47"/>
        <v>51075056.999999762</v>
      </c>
      <c r="LV35" s="327">
        <f t="shared" si="47"/>
        <v>20023001.159999914</v>
      </c>
      <c r="LW35" s="327">
        <f t="shared" si="47"/>
        <v>11929296.619999934</v>
      </c>
      <c r="LX35" s="327">
        <f t="shared" si="47"/>
        <v>-2889614.8999999743</v>
      </c>
      <c r="LY35" s="327">
        <f t="shared" si="47"/>
        <v>4130520.4600000428</v>
      </c>
      <c r="LZ35" s="327">
        <f t="shared" si="47"/>
        <v>14011336.986999974</v>
      </c>
      <c r="MA35" s="327">
        <f t="shared" si="47"/>
        <v>9838847.329999987</v>
      </c>
      <c r="MB35" s="327">
        <f t="shared" si="47"/>
        <v>36810133.999999955</v>
      </c>
      <c r="MC35" s="327">
        <f t="shared" si="47"/>
        <v>10760730.14999998</v>
      </c>
      <c r="MD35" s="327">
        <f t="shared" si="47"/>
        <v>8953760.8200000003</v>
      </c>
      <c r="ME35" s="327">
        <f t="shared" si="47"/>
        <v>108586202.13000041</v>
      </c>
      <c r="MF35" s="327">
        <f t="shared" si="47"/>
        <v>6041154.4399999976</v>
      </c>
      <c r="MG35" s="327">
        <f t="shared" si="47"/>
        <v>8309597.9419999961</v>
      </c>
      <c r="MH35" s="327">
        <f t="shared" si="47"/>
        <v>6930062.9100000151</v>
      </c>
      <c r="MI35" s="327">
        <f t="shared" si="47"/>
        <v>5492449.5999999959</v>
      </c>
      <c r="MJ35" s="327">
        <f t="shared" si="47"/>
        <v>13413435.380000001</v>
      </c>
      <c r="MK35" s="327">
        <f t="shared" si="47"/>
        <v>7711312.5600000024</v>
      </c>
      <c r="ML35" s="327">
        <f t="shared" si="47"/>
        <v>5223585.010000011</v>
      </c>
      <c r="MM35" s="327">
        <f t="shared" si="47"/>
        <v>1862679.9999999795</v>
      </c>
      <c r="MN35" s="327">
        <f t="shared" si="47"/>
        <v>4016782.6600000057</v>
      </c>
      <c r="MO35" s="327">
        <f t="shared" si="47"/>
        <v>3798395.0299999993</v>
      </c>
      <c r="MP35" s="327">
        <f t="shared" si="47"/>
        <v>5851841.240000031</v>
      </c>
      <c r="MQ35" s="327">
        <f t="shared" si="47"/>
        <v>-18451721.649999738</v>
      </c>
      <c r="MR35" s="327">
        <f t="shared" si="47"/>
        <v>-1132355.1199999824</v>
      </c>
      <c r="MS35" s="327">
        <f t="shared" si="47"/>
        <v>12346216.419999974</v>
      </c>
      <c r="MT35" s="327">
        <f t="shared" si="47"/>
        <v>3813260.5801999792</v>
      </c>
      <c r="MU35" s="327">
        <f t="shared" si="47"/>
        <v>5087927.5599999847</v>
      </c>
      <c r="MV35" s="327">
        <f t="shared" si="47"/>
        <v>-1706660.3500000252</v>
      </c>
      <c r="MW35" s="327">
        <f t="shared" si="47"/>
        <v>-2974853.7792000622</v>
      </c>
      <c r="MX35" s="327">
        <f t="shared" si="47"/>
        <v>10447857.439999973</v>
      </c>
      <c r="MY35" s="327">
        <f t="shared" si="47"/>
        <v>5653045.1500000004</v>
      </c>
      <c r="MZ35" s="327">
        <f t="shared" si="47"/>
        <v>2572470.8300000033</v>
      </c>
      <c r="NA35" s="327">
        <f t="shared" si="47"/>
        <v>15852708.200000014</v>
      </c>
      <c r="NB35" s="327">
        <f t="shared" si="47"/>
        <v>-14004202.000000477</v>
      </c>
      <c r="NC35" s="327">
        <f t="shared" si="47"/>
        <v>39773073.549999967</v>
      </c>
      <c r="ND35" s="327">
        <f t="shared" si="47"/>
        <v>-2624063.0099999942</v>
      </c>
      <c r="NE35" s="327">
        <f t="shared" si="47"/>
        <v>-13190336.37999998</v>
      </c>
      <c r="NF35" s="327">
        <f t="shared" si="47"/>
        <v>-774328.41000001738</v>
      </c>
      <c r="NG35" s="327">
        <f t="shared" si="47"/>
        <v>-2036512.4800000098</v>
      </c>
      <c r="NH35" s="327">
        <f t="shared" si="47"/>
        <v>-2367745.5599998608</v>
      </c>
      <c r="NI35" s="327">
        <f t="shared" si="47"/>
        <v>-10404320.130000044</v>
      </c>
      <c r="NJ35" s="327">
        <f t="shared" si="47"/>
        <v>3295627.2299999967</v>
      </c>
      <c r="NK35" s="327">
        <f t="shared" si="47"/>
        <v>55620930.730000034</v>
      </c>
      <c r="NL35" s="327">
        <f t="shared" si="47"/>
        <v>-1090764.2200000091</v>
      </c>
      <c r="NM35" s="327">
        <f t="shared" si="47"/>
        <v>14224610.420000009</v>
      </c>
      <c r="NN35" s="327">
        <f t="shared" si="47"/>
        <v>16365377.420000046</v>
      </c>
      <c r="NO35" s="327">
        <f t="shared" si="47"/>
        <v>1875100.2100000195</v>
      </c>
      <c r="NP35" s="327">
        <f t="shared" si="47"/>
        <v>4148520.9499999834</v>
      </c>
      <c r="NQ35" s="327">
        <f t="shared" si="47"/>
        <v>3048483.389999995</v>
      </c>
      <c r="NR35" s="327">
        <f t="shared" si="47"/>
        <v>990721.07000000542</v>
      </c>
      <c r="NS35" s="327">
        <f t="shared" si="47"/>
        <v>-2377116.4899999993</v>
      </c>
      <c r="NT35" s="327">
        <f t="shared" si="47"/>
        <v>6052530.2599999895</v>
      </c>
      <c r="NU35" s="327">
        <f t="shared" si="47"/>
        <v>145339548.86039954</v>
      </c>
      <c r="NV35" s="327">
        <f t="shared" si="47"/>
        <v>-8349116.410000138</v>
      </c>
      <c r="NW35" s="327">
        <f t="shared" si="47"/>
        <v>11375547.179999981</v>
      </c>
      <c r="NX35" s="327">
        <f t="shared" ref="NX35:QI35" si="48">SUM(NX17-NX16-NX33+NX29)</f>
        <v>4300955.6799999913</v>
      </c>
      <c r="NY35" s="327">
        <f t="shared" si="48"/>
        <v>7860466.680000009</v>
      </c>
      <c r="NZ35" s="327">
        <f t="shared" si="48"/>
        <v>5147823.4699999951</v>
      </c>
      <c r="OA35" s="327">
        <f t="shared" si="48"/>
        <v>2656336.4100000039</v>
      </c>
      <c r="OB35" s="327">
        <f t="shared" si="48"/>
        <v>-138447767.58999979</v>
      </c>
      <c r="OC35" s="327">
        <f t="shared" si="48"/>
        <v>-6660097.4699999988</v>
      </c>
      <c r="OD35" s="327">
        <f t="shared" si="48"/>
        <v>7347348.7799999602</v>
      </c>
      <c r="OE35" s="327">
        <f t="shared" si="48"/>
        <v>18366631.129999943</v>
      </c>
      <c r="OF35" s="327">
        <f t="shared" si="48"/>
        <v>3845271.6400000183</v>
      </c>
      <c r="OG35" s="327">
        <f t="shared" si="48"/>
        <v>4656280.0199999874</v>
      </c>
      <c r="OH35" s="327">
        <f t="shared" si="48"/>
        <v>-1871509.9099999517</v>
      </c>
      <c r="OI35" s="327">
        <f t="shared" si="48"/>
        <v>11215707.590000002</v>
      </c>
      <c r="OJ35" s="327">
        <f t="shared" si="48"/>
        <v>18705253.999999985</v>
      </c>
      <c r="OK35" s="327">
        <f t="shared" si="48"/>
        <v>122304846.89000005</v>
      </c>
      <c r="OL35" s="327">
        <f t="shared" si="48"/>
        <v>62965400.100000061</v>
      </c>
      <c r="OM35" s="327">
        <f t="shared" si="48"/>
        <v>225901809.09999999</v>
      </c>
      <c r="ON35" s="327">
        <f t="shared" si="48"/>
        <v>589463.84000000358</v>
      </c>
      <c r="OO35" s="327">
        <f t="shared" si="48"/>
        <v>1751885.350000035</v>
      </c>
      <c r="OP35" s="327">
        <f t="shared" si="48"/>
        <v>721869.25999998301</v>
      </c>
      <c r="OQ35" s="327">
        <f t="shared" si="48"/>
        <v>98148049.980000034</v>
      </c>
      <c r="OR35" s="327">
        <f t="shared" si="48"/>
        <v>11468344.909999993</v>
      </c>
      <c r="OS35" s="327">
        <f t="shared" si="48"/>
        <v>19255426.290000003</v>
      </c>
      <c r="OT35" s="327">
        <f t="shared" si="48"/>
        <v>98236503.940000027</v>
      </c>
      <c r="OU35" s="327">
        <f t="shared" si="48"/>
        <v>8167191.5899999999</v>
      </c>
      <c r="OV35" s="327">
        <f t="shared" si="48"/>
        <v>33863011.149999902</v>
      </c>
      <c r="OW35" s="327">
        <f t="shared" si="48"/>
        <v>1727767.7800000217</v>
      </c>
      <c r="OX35" s="327">
        <f t="shared" si="48"/>
        <v>12707249.149999987</v>
      </c>
      <c r="OY35" s="327">
        <f t="shared" si="48"/>
        <v>16887553.300000004</v>
      </c>
      <c r="OZ35" s="327">
        <f t="shared" si="48"/>
        <v>29689310.410000265</v>
      </c>
      <c r="PA35" s="327">
        <f t="shared" si="48"/>
        <v>917971.62999998825</v>
      </c>
      <c r="PB35" s="327">
        <f t="shared" si="48"/>
        <v>4140943.33</v>
      </c>
      <c r="PC35" s="327">
        <f t="shared" si="48"/>
        <v>-13983.079999995418</v>
      </c>
      <c r="PD35" s="327">
        <f t="shared" si="48"/>
        <v>771198.42999999598</v>
      </c>
      <c r="PE35" s="327">
        <f t="shared" si="48"/>
        <v>81150866.219999984</v>
      </c>
      <c r="PF35" s="327">
        <f t="shared" si="48"/>
        <v>3379887.5499999952</v>
      </c>
      <c r="PG35" s="327">
        <f t="shared" si="48"/>
        <v>1279493.2400000067</v>
      </c>
      <c r="PH35" s="327">
        <f t="shared" si="48"/>
        <v>9620012.4799999874</v>
      </c>
      <c r="PI35" s="327">
        <f t="shared" si="48"/>
        <v>9216620.9700000007</v>
      </c>
      <c r="PJ35" s="327">
        <f t="shared" si="48"/>
        <v>13041042.230000049</v>
      </c>
      <c r="PK35" s="327">
        <f t="shared" si="48"/>
        <v>13535352.839999968</v>
      </c>
      <c r="PL35" s="327">
        <f t="shared" si="48"/>
        <v>-159864.5400000005</v>
      </c>
      <c r="PM35" s="327">
        <f t="shared" si="48"/>
        <v>23044401.790000021</v>
      </c>
      <c r="PN35" s="327">
        <f t="shared" si="48"/>
        <v>3859841.5499999966</v>
      </c>
      <c r="PO35" s="327">
        <f t="shared" si="48"/>
        <v>1390090.2699999926</v>
      </c>
      <c r="PP35" s="327">
        <f t="shared" si="48"/>
        <v>799181.01000000397</v>
      </c>
      <c r="PQ35" s="327">
        <f t="shared" si="48"/>
        <v>-265923.44000000786</v>
      </c>
      <c r="PR35" s="327">
        <f t="shared" si="48"/>
        <v>253032844.36999884</v>
      </c>
      <c r="PS35" s="327">
        <f t="shared" si="48"/>
        <v>4130418.6300000269</v>
      </c>
      <c r="PT35" s="327">
        <f t="shared" si="48"/>
        <v>4365555.480000006</v>
      </c>
      <c r="PU35" s="327">
        <f t="shared" si="48"/>
        <v>4783964.5999999847</v>
      </c>
      <c r="PV35" s="327">
        <f t="shared" si="48"/>
        <v>34697769.380000025</v>
      </c>
      <c r="PW35" s="327">
        <f t="shared" si="48"/>
        <v>28534.210000004619</v>
      </c>
      <c r="PX35" s="327">
        <f t="shared" si="48"/>
        <v>2958961.0700000525</v>
      </c>
      <c r="PY35" s="327">
        <f t="shared" si="48"/>
        <v>-11050884.629999973</v>
      </c>
      <c r="PZ35" s="327">
        <f t="shared" si="48"/>
        <v>-1279429.9399999641</v>
      </c>
      <c r="QA35" s="327">
        <f t="shared" si="48"/>
        <v>1843859.9099999899</v>
      </c>
      <c r="QB35" s="327">
        <f t="shared" si="48"/>
        <v>9222568.7400000021</v>
      </c>
      <c r="QC35" s="327">
        <f t="shared" si="48"/>
        <v>3603771.9000000032</v>
      </c>
      <c r="QD35" s="327">
        <f t="shared" si="48"/>
        <v>4682176.3799999962</v>
      </c>
      <c r="QE35" s="327">
        <f t="shared" si="48"/>
        <v>-8561884.3900000155</v>
      </c>
      <c r="QF35" s="327">
        <f t="shared" si="48"/>
        <v>276147.18000003975</v>
      </c>
      <c r="QG35" s="327">
        <f t="shared" si="48"/>
        <v>-1742033.599999981</v>
      </c>
      <c r="QH35" s="327">
        <f t="shared" si="48"/>
        <v>1200536.9600000102</v>
      </c>
      <c r="QI35" s="327">
        <f t="shared" si="48"/>
        <v>2926470.2300000088</v>
      </c>
      <c r="QJ35" s="327">
        <f t="shared" ref="QJ35:SU35" si="49">SUM(QJ17-QJ16-QJ33+QJ29)</f>
        <v>1196204.9199999939</v>
      </c>
      <c r="QK35" s="327">
        <f t="shared" si="49"/>
        <v>9343173.4000000432</v>
      </c>
      <c r="QL35" s="327">
        <f t="shared" si="49"/>
        <v>6984480.8899999559</v>
      </c>
      <c r="QM35" s="327">
        <f t="shared" si="49"/>
        <v>4367681.9000000106</v>
      </c>
      <c r="QN35" s="327">
        <f t="shared" si="49"/>
        <v>739849.81999999238</v>
      </c>
      <c r="QO35" s="327">
        <f t="shared" si="49"/>
        <v>1466008.0499999998</v>
      </c>
      <c r="QP35" s="327">
        <f t="shared" si="49"/>
        <v>6712742.2000000086</v>
      </c>
      <c r="QQ35" s="327">
        <f t="shared" si="49"/>
        <v>8670294.1599999964</v>
      </c>
      <c r="QR35" s="327">
        <f t="shared" si="49"/>
        <v>294091570.28999984</v>
      </c>
      <c r="QS35" s="327">
        <f t="shared" si="49"/>
        <v>958712.45000001648</v>
      </c>
      <c r="QT35" s="327">
        <f t="shared" si="49"/>
        <v>13334640.28999999</v>
      </c>
      <c r="QU35" s="327">
        <f t="shared" si="49"/>
        <v>3114036.1700000009</v>
      </c>
      <c r="QV35" s="327">
        <f t="shared" si="49"/>
        <v>-918988.70999999903</v>
      </c>
      <c r="QW35" s="327">
        <f t="shared" si="49"/>
        <v>-2266821.5199999958</v>
      </c>
      <c r="QX35" s="327">
        <f t="shared" si="49"/>
        <v>-2811171.1599999974</v>
      </c>
      <c r="QY35" s="327">
        <f t="shared" si="49"/>
        <v>932993.37000001408</v>
      </c>
      <c r="QZ35" s="327">
        <f t="shared" si="49"/>
        <v>7875909.5300000496</v>
      </c>
      <c r="RA35" s="327">
        <f t="shared" si="49"/>
        <v>2832092.5000000028</v>
      </c>
      <c r="RB35" s="327">
        <f t="shared" si="49"/>
        <v>1434713.2200000193</v>
      </c>
      <c r="RC35" s="327">
        <f t="shared" si="49"/>
        <v>3736223.4800000009</v>
      </c>
      <c r="RD35" s="327">
        <f t="shared" si="49"/>
        <v>2925995.1399999941</v>
      </c>
      <c r="RE35" s="327">
        <f t="shared" si="49"/>
        <v>23605892.079999864</v>
      </c>
      <c r="RF35" s="327">
        <f t="shared" si="49"/>
        <v>14420055.599999981</v>
      </c>
      <c r="RG35" s="327">
        <f t="shared" si="49"/>
        <v>4463829.5500000315</v>
      </c>
      <c r="RH35" s="327">
        <f t="shared" si="49"/>
        <v>7535418.039999973</v>
      </c>
      <c r="RI35" s="327">
        <f t="shared" si="49"/>
        <v>1945690.5500000441</v>
      </c>
      <c r="RJ35" s="327">
        <f t="shared" si="49"/>
        <v>16229702.879999973</v>
      </c>
      <c r="RK35" s="327">
        <f t="shared" si="49"/>
        <v>11477876.770000022</v>
      </c>
      <c r="RL35" s="327">
        <f t="shared" si="49"/>
        <v>5122986.6400000183</v>
      </c>
      <c r="RM35" s="327">
        <f t="shared" si="49"/>
        <v>1347172.5000000075</v>
      </c>
      <c r="RN35" s="327">
        <f t="shared" si="49"/>
        <v>24554404.059999987</v>
      </c>
      <c r="RO35" s="327">
        <f t="shared" si="49"/>
        <v>13784085.539999947</v>
      </c>
      <c r="RP35" s="327">
        <f t="shared" si="49"/>
        <v>-3142079.2600000026</v>
      </c>
      <c r="RQ35" s="327">
        <f t="shared" si="49"/>
        <v>929722.65999999316</v>
      </c>
      <c r="RR35" s="327">
        <f t="shared" si="49"/>
        <v>3709562.3599999994</v>
      </c>
      <c r="RS35" s="327">
        <f t="shared" si="49"/>
        <v>3661385.8500000089</v>
      </c>
      <c r="RT35" s="327">
        <f t="shared" si="49"/>
        <v>235810.22000001185</v>
      </c>
      <c r="RU35" s="327">
        <f t="shared" si="49"/>
        <v>4400900.2100000018</v>
      </c>
      <c r="RV35" s="327">
        <f t="shared" si="49"/>
        <v>9496390.4700000025</v>
      </c>
      <c r="RW35" s="327">
        <f t="shared" si="49"/>
        <v>1987870.5799999991</v>
      </c>
      <c r="RX35" s="327">
        <f t="shared" si="49"/>
        <v>1710804.8499999968</v>
      </c>
      <c r="RY35" s="327">
        <f t="shared" si="49"/>
        <v>98036519.259999946</v>
      </c>
      <c r="RZ35" s="327">
        <f t="shared" si="49"/>
        <v>4322920.019999994</v>
      </c>
      <c r="SA35" s="327">
        <f t="shared" si="49"/>
        <v>5132626.0200000107</v>
      </c>
      <c r="SB35" s="327">
        <f t="shared" si="49"/>
        <v>-38082.829999988899</v>
      </c>
      <c r="SC35" s="327">
        <f t="shared" si="49"/>
        <v>4605446.8699999936</v>
      </c>
      <c r="SD35" s="327">
        <f t="shared" si="49"/>
        <v>4940337.5000000168</v>
      </c>
      <c r="SE35" s="327">
        <f t="shared" si="49"/>
        <v>4679484.5399999851</v>
      </c>
      <c r="SF35" s="327">
        <f t="shared" si="49"/>
        <v>3873682.8299999814</v>
      </c>
      <c r="SG35" s="327">
        <f t="shared" si="49"/>
        <v>5205155.4800000023</v>
      </c>
      <c r="SH35" s="327">
        <f t="shared" si="49"/>
        <v>2069087.3100000247</v>
      </c>
      <c r="SI35" s="327">
        <f t="shared" si="49"/>
        <v>1799872.140000008</v>
      </c>
      <c r="SJ35" s="327">
        <f t="shared" si="49"/>
        <v>5502624.6000000006</v>
      </c>
      <c r="SK35" s="327">
        <f t="shared" si="49"/>
        <v>27249386.449999988</v>
      </c>
      <c r="SL35" s="327">
        <f t="shared" si="49"/>
        <v>3230483.6000000136</v>
      </c>
      <c r="SM35" s="327">
        <f t="shared" si="49"/>
        <v>-400922.09999998007</v>
      </c>
      <c r="SN35" s="327">
        <f t="shared" si="49"/>
        <v>11438276.879999962</v>
      </c>
      <c r="SO35" s="327">
        <f t="shared" si="49"/>
        <v>-3439504.9499999862</v>
      </c>
      <c r="SP35" s="327">
        <f t="shared" si="49"/>
        <v>5998490.0699999752</v>
      </c>
      <c r="SQ35" s="327">
        <f t="shared" si="49"/>
        <v>-117390.52000000328</v>
      </c>
      <c r="SR35" s="327">
        <f t="shared" si="49"/>
        <v>3732538.120000001</v>
      </c>
      <c r="SS35" s="327">
        <f t="shared" si="49"/>
        <v>14438465.100000471</v>
      </c>
      <c r="ST35" s="327">
        <f t="shared" si="49"/>
        <v>-1827956.8799999813</v>
      </c>
      <c r="SU35" s="327">
        <f t="shared" si="49"/>
        <v>-5477828.6400000174</v>
      </c>
      <c r="SV35" s="327">
        <f t="shared" ref="SV35:VG35" si="50">SUM(SV17-SV16-SV33+SV29)</f>
        <v>-2461752.1200000029</v>
      </c>
      <c r="SW35" s="327">
        <f t="shared" si="50"/>
        <v>970124.98000000371</v>
      </c>
      <c r="SX35" s="327">
        <f t="shared" si="50"/>
        <v>54741.170000007376</v>
      </c>
      <c r="SY35" s="327">
        <f t="shared" si="50"/>
        <v>5118052.1699999925</v>
      </c>
      <c r="SZ35" s="327">
        <f t="shared" si="50"/>
        <v>2365024.5799999647</v>
      </c>
      <c r="TA35" s="327">
        <f t="shared" si="50"/>
        <v>405324.14999996964</v>
      </c>
      <c r="TB35" s="327">
        <f t="shared" si="50"/>
        <v>1651556.2999999998</v>
      </c>
      <c r="TC35" s="327">
        <f t="shared" si="50"/>
        <v>11366033.730000012</v>
      </c>
      <c r="TD35" s="327">
        <f t="shared" si="50"/>
        <v>23332346.460000023</v>
      </c>
      <c r="TE35" s="327">
        <f t="shared" si="50"/>
        <v>7504496.8999999966</v>
      </c>
      <c r="TF35" s="327">
        <f t="shared" si="50"/>
        <v>10105330.610000018</v>
      </c>
      <c r="TG35" s="327">
        <f t="shared" si="50"/>
        <v>155718726.66000009</v>
      </c>
      <c r="TH35" s="327">
        <f t="shared" si="50"/>
        <v>4708197.1799999755</v>
      </c>
      <c r="TI35" s="327">
        <f t="shared" si="50"/>
        <v>400178.80000001192</v>
      </c>
      <c r="TJ35" s="327">
        <f t="shared" si="50"/>
        <v>8007130.6500000134</v>
      </c>
      <c r="TK35" s="327">
        <f t="shared" si="50"/>
        <v>9422058.4499999806</v>
      </c>
      <c r="TL35" s="327">
        <f t="shared" si="50"/>
        <v>16210652.649999974</v>
      </c>
      <c r="TM35" s="327">
        <f t="shared" si="50"/>
        <v>2766806.789999994</v>
      </c>
      <c r="TN35" s="327">
        <f t="shared" si="50"/>
        <v>-1246490.5099999048</v>
      </c>
      <c r="TO35" s="327">
        <f t="shared" si="50"/>
        <v>969689.76000002306</v>
      </c>
      <c r="TP35" s="327">
        <f t="shared" si="50"/>
        <v>9691016.7199999969</v>
      </c>
      <c r="TQ35" s="327">
        <f t="shared" si="50"/>
        <v>6484428.5699999798</v>
      </c>
      <c r="TR35" s="327">
        <f t="shared" si="50"/>
        <v>3806549.6000000071</v>
      </c>
      <c r="TS35" s="327">
        <f t="shared" si="50"/>
        <v>8874877.0100000091</v>
      </c>
      <c r="TT35" s="327">
        <f t="shared" si="50"/>
        <v>520096.34999999404</v>
      </c>
      <c r="TU35" s="327">
        <f t="shared" si="50"/>
        <v>4812465.5900000082</v>
      </c>
      <c r="TV35" s="327">
        <f t="shared" si="50"/>
        <v>7510598.3899999857</v>
      </c>
      <c r="TW35" s="327">
        <f t="shared" si="50"/>
        <v>59483948.140000008</v>
      </c>
      <c r="TX35" s="327">
        <f t="shared" si="50"/>
        <v>14521011.350000013</v>
      </c>
      <c r="TY35" s="327">
        <f t="shared" si="50"/>
        <v>70407381.819999829</v>
      </c>
      <c r="TZ35" s="327">
        <f t="shared" si="50"/>
        <v>15379198.019999996</v>
      </c>
      <c r="UA35" s="327">
        <f t="shared" si="50"/>
        <v>-1136661.0300000194</v>
      </c>
      <c r="UB35" s="327">
        <f t="shared" si="50"/>
        <v>-172505.16999998037</v>
      </c>
      <c r="UC35" s="327">
        <f t="shared" si="50"/>
        <v>147959903.48000008</v>
      </c>
      <c r="UD35" s="327">
        <f t="shared" si="50"/>
        <v>-6819125.1599999974</v>
      </c>
      <c r="UE35" s="327">
        <f t="shared" si="50"/>
        <v>-5677685.4800000032</v>
      </c>
      <c r="UF35" s="327">
        <f t="shared" si="50"/>
        <v>-681647.87000000011</v>
      </c>
      <c r="UG35" s="327">
        <f t="shared" si="50"/>
        <v>-6171257.8199999928</v>
      </c>
      <c r="UH35" s="327">
        <f t="shared" si="50"/>
        <v>29750102.960000068</v>
      </c>
      <c r="UI35" s="327">
        <f t="shared" si="50"/>
        <v>3487820.4200000055</v>
      </c>
      <c r="UJ35" s="327">
        <f t="shared" si="50"/>
        <v>4180059.859999992</v>
      </c>
      <c r="UK35" s="327">
        <f t="shared" si="50"/>
        <v>12669195.649999984</v>
      </c>
      <c r="UL35" s="327">
        <f t="shared" si="50"/>
        <v>3288430.65000006</v>
      </c>
      <c r="UM35" s="327">
        <f t="shared" si="50"/>
        <v>2110715.2700000312</v>
      </c>
      <c r="UN35" s="327">
        <f t="shared" si="50"/>
        <v>184882957.13000053</v>
      </c>
      <c r="UO35" s="327">
        <f t="shared" si="50"/>
        <v>9414705.0700000059</v>
      </c>
      <c r="UP35" s="327">
        <f t="shared" si="50"/>
        <v>8637140.5799999945</v>
      </c>
      <c r="UQ35" s="327">
        <f t="shared" si="50"/>
        <v>15061906.570000112</v>
      </c>
      <c r="UR35" s="327">
        <f t="shared" si="50"/>
        <v>2654977.1899999972</v>
      </c>
      <c r="US35" s="327">
        <f t="shared" si="50"/>
        <v>8234511.9900000039</v>
      </c>
      <c r="UT35" s="327">
        <f t="shared" si="50"/>
        <v>8903602.9399999827</v>
      </c>
      <c r="UU35" s="327">
        <f t="shared" si="50"/>
        <v>1345668.8200000171</v>
      </c>
      <c r="UV35" s="327">
        <f t="shared" si="50"/>
        <v>4380951.8800000055</v>
      </c>
      <c r="UW35" s="327">
        <f t="shared" si="50"/>
        <v>4867578.6100000162</v>
      </c>
      <c r="UX35" s="327">
        <f t="shared" si="50"/>
        <v>11226197.380000023</v>
      </c>
      <c r="UY35" s="327">
        <f t="shared" si="50"/>
        <v>2765779.270000048</v>
      </c>
      <c r="UZ35" s="327">
        <f t="shared" si="50"/>
        <v>10930575.910000037</v>
      </c>
      <c r="VA35" s="327">
        <f t="shared" si="50"/>
        <v>39924326.520000026</v>
      </c>
      <c r="VB35" s="327">
        <f t="shared" si="50"/>
        <v>3153513.2300000098</v>
      </c>
      <c r="VC35" s="327">
        <f t="shared" si="50"/>
        <v>-2812313.1599999876</v>
      </c>
      <c r="VD35" s="327">
        <f t="shared" si="50"/>
        <v>1602643.2799999909</v>
      </c>
      <c r="VE35" s="327">
        <f t="shared" si="50"/>
        <v>129177.7100000116</v>
      </c>
      <c r="VF35" s="327">
        <f t="shared" si="50"/>
        <v>-762773.25000001118</v>
      </c>
      <c r="VG35" s="327">
        <f t="shared" si="50"/>
        <v>1044833.8600000134</v>
      </c>
      <c r="VH35" s="327">
        <f t="shared" ref="VH35:XS35" si="51">SUM(VH17-VH16-VH33+VH29)</f>
        <v>12519622.020000001</v>
      </c>
      <c r="VI35" s="327">
        <f t="shared" si="51"/>
        <v>5963242.7299999986</v>
      </c>
      <c r="VJ35" s="327">
        <f t="shared" si="51"/>
        <v>124083309.78000025</v>
      </c>
      <c r="VK35" s="327">
        <f t="shared" si="51"/>
        <v>2805872.1899999715</v>
      </c>
      <c r="VL35" s="327">
        <f t="shared" si="51"/>
        <v>1157315.3100000201</v>
      </c>
      <c r="VM35" s="327">
        <f t="shared" si="51"/>
        <v>655347.33999992348</v>
      </c>
      <c r="VN35" s="327">
        <f t="shared" si="51"/>
        <v>-14996231.340000028</v>
      </c>
      <c r="VO35" s="327">
        <f t="shared" si="51"/>
        <v>-4523221.3299999982</v>
      </c>
      <c r="VP35" s="327">
        <f t="shared" si="51"/>
        <v>-2736030.8600000162</v>
      </c>
      <c r="VQ35" s="327">
        <f t="shared" si="51"/>
        <v>10484072.549999975</v>
      </c>
      <c r="VR35" s="327">
        <f t="shared" si="51"/>
        <v>-7112688.9900000012</v>
      </c>
      <c r="VS35" s="327">
        <f t="shared" si="51"/>
        <v>7546700.3300000653</v>
      </c>
      <c r="VT35" s="327">
        <f t="shared" si="51"/>
        <v>-1052007.8800000157</v>
      </c>
      <c r="VU35" s="327">
        <f t="shared" si="51"/>
        <v>92241038.739999965</v>
      </c>
      <c r="VV35" s="327">
        <f t="shared" si="51"/>
        <v>1188936.5100000044</v>
      </c>
      <c r="VW35" s="327">
        <f t="shared" si="51"/>
        <v>1072223.0500000007</v>
      </c>
      <c r="VX35" s="327">
        <f t="shared" si="51"/>
        <v>7959724.4699999802</v>
      </c>
      <c r="VY35" s="327">
        <f t="shared" si="51"/>
        <v>298044241.58999884</v>
      </c>
      <c r="VZ35" s="327">
        <f t="shared" si="51"/>
        <v>-5005436.2600000128</v>
      </c>
      <c r="WA35" s="327">
        <f t="shared" si="51"/>
        <v>-2272238.8199999956</v>
      </c>
      <c r="WB35" s="327">
        <f t="shared" si="51"/>
        <v>42760435.829999991</v>
      </c>
      <c r="WC35" s="327">
        <f t="shared" si="51"/>
        <v>-845448.82000000868</v>
      </c>
      <c r="WD35" s="327">
        <f t="shared" si="51"/>
        <v>8729705.3399999831</v>
      </c>
      <c r="WE35" s="327">
        <f t="shared" si="51"/>
        <v>-1399581.1300000604</v>
      </c>
      <c r="WF35" s="327">
        <f t="shared" si="51"/>
        <v>-6677541.5900000762</v>
      </c>
      <c r="WG35" s="327">
        <f t="shared" si="51"/>
        <v>-3676373.8499999829</v>
      </c>
      <c r="WH35" s="327">
        <f t="shared" si="51"/>
        <v>11754163.339999968</v>
      </c>
      <c r="WI35" s="327">
        <f t="shared" si="51"/>
        <v>4232554.6399999801</v>
      </c>
      <c r="WJ35" s="327">
        <f t="shared" si="51"/>
        <v>36357429.150000103</v>
      </c>
      <c r="WK35" s="327">
        <f t="shared" si="51"/>
        <v>-5109622.309999967</v>
      </c>
      <c r="WL35" s="327">
        <f t="shared" si="51"/>
        <v>119791.80999999493</v>
      </c>
      <c r="WM35" s="327">
        <f t="shared" si="51"/>
        <v>18816827.180000003</v>
      </c>
      <c r="WN35" s="327">
        <f t="shared" si="51"/>
        <v>7265612.1400000323</v>
      </c>
      <c r="WO35" s="327">
        <f t="shared" si="51"/>
        <v>4633694.5299999807</v>
      </c>
      <c r="WP35" s="327">
        <f t="shared" si="51"/>
        <v>-18770055.970000103</v>
      </c>
      <c r="WQ35" s="327">
        <f t="shared" si="51"/>
        <v>12651839.98000001</v>
      </c>
      <c r="WR35" s="327">
        <f t="shared" si="51"/>
        <v>18871656.349999923</v>
      </c>
      <c r="WS35" s="327">
        <f t="shared" si="51"/>
        <v>-7514748.0800000727</v>
      </c>
      <c r="WT35" s="327">
        <f t="shared" si="51"/>
        <v>-1766657.4799999967</v>
      </c>
      <c r="WU35" s="327">
        <f t="shared" si="51"/>
        <v>-1771380.679999995</v>
      </c>
      <c r="WV35" s="327">
        <f t="shared" si="51"/>
        <v>10507420.489999974</v>
      </c>
      <c r="WW35" s="327">
        <f t="shared" si="51"/>
        <v>10291535.439999981</v>
      </c>
      <c r="WX35" s="327">
        <f t="shared" si="51"/>
        <v>585233.47000000346</v>
      </c>
      <c r="WY35" s="327">
        <f t="shared" si="51"/>
        <v>-3634030.8299999973</v>
      </c>
      <c r="WZ35" s="327">
        <f t="shared" si="51"/>
        <v>1259388.2299999725</v>
      </c>
      <c r="XA35" s="327">
        <f t="shared" si="51"/>
        <v>30682873.43999999</v>
      </c>
      <c r="XB35" s="327">
        <f t="shared" si="51"/>
        <v>-2000935.0899999887</v>
      </c>
      <c r="XC35" s="327">
        <f t="shared" si="51"/>
        <v>7147303.6340000033</v>
      </c>
      <c r="XD35" s="327">
        <f t="shared" si="51"/>
        <v>12865127.521000002</v>
      </c>
      <c r="XE35" s="327">
        <f t="shared" si="51"/>
        <v>12632253.139999993</v>
      </c>
      <c r="XF35" s="327">
        <f t="shared" si="51"/>
        <v>78242270.900000095</v>
      </c>
      <c r="XG35" s="327">
        <f t="shared" si="51"/>
        <v>-4225519.1900000162</v>
      </c>
      <c r="XH35" s="327">
        <f t="shared" si="51"/>
        <v>-6876564.4199999999</v>
      </c>
      <c r="XI35" s="327">
        <f t="shared" si="51"/>
        <v>85615971.200000077</v>
      </c>
      <c r="XJ35" s="327">
        <f t="shared" si="51"/>
        <v>-6733463.1199999992</v>
      </c>
      <c r="XK35" s="327">
        <f t="shared" si="51"/>
        <v>30614522.419999983</v>
      </c>
      <c r="XL35" s="327">
        <f t="shared" si="51"/>
        <v>-13321351.849999845</v>
      </c>
      <c r="XM35" s="327">
        <f t="shared" si="51"/>
        <v>27257892.270000048</v>
      </c>
      <c r="XN35" s="327">
        <f t="shared" si="51"/>
        <v>-1084228.0899999533</v>
      </c>
      <c r="XO35" s="327">
        <f t="shared" si="51"/>
        <v>108196140.29000014</v>
      </c>
      <c r="XP35" s="327">
        <f t="shared" si="51"/>
        <v>12384613.900000013</v>
      </c>
      <c r="XQ35" s="327">
        <f t="shared" si="51"/>
        <v>-2306380.1499999901</v>
      </c>
      <c r="XR35" s="327">
        <f t="shared" si="51"/>
        <v>2394246.7899999926</v>
      </c>
      <c r="XS35" s="327">
        <f t="shared" si="51"/>
        <v>1892824.6400000136</v>
      </c>
      <c r="XT35" s="327">
        <f t="shared" ref="XT35:AAE35" si="52">SUM(XT17-XT16-XT33+XT29)</f>
        <v>5714673.5100000007</v>
      </c>
      <c r="XU35" s="327">
        <f t="shared" si="52"/>
        <v>2213063.0900000324</v>
      </c>
      <c r="XV35" s="327">
        <f t="shared" si="52"/>
        <v>3253405.5399999889</v>
      </c>
      <c r="XW35" s="327">
        <f t="shared" si="52"/>
        <v>-804388.15999998618</v>
      </c>
      <c r="XX35" s="327">
        <f t="shared" si="52"/>
        <v>4551440.4800000079</v>
      </c>
      <c r="XY35" s="327">
        <f t="shared" si="52"/>
        <v>3643336.3500000229</v>
      </c>
      <c r="XZ35" s="327">
        <f t="shared" si="52"/>
        <v>-1838666.2300000209</v>
      </c>
      <c r="YA35" s="327">
        <f t="shared" si="52"/>
        <v>25403937.670000013</v>
      </c>
      <c r="YB35" s="327">
        <f t="shared" si="52"/>
        <v>18394034.209999993</v>
      </c>
      <c r="YC35" s="327">
        <f t="shared" si="52"/>
        <v>283940410.45000029</v>
      </c>
      <c r="YD35" s="327">
        <f t="shared" si="52"/>
        <v>4778552.3400000148</v>
      </c>
      <c r="YE35" s="327">
        <f t="shared" si="52"/>
        <v>51408537.050000012</v>
      </c>
      <c r="YF35" s="327">
        <f t="shared" si="52"/>
        <v>8075119.8099999856</v>
      </c>
      <c r="YG35" s="327">
        <f t="shared" si="52"/>
        <v>92661022.970000058</v>
      </c>
      <c r="YH35" s="327">
        <f t="shared" si="52"/>
        <v>2081626.5700000096</v>
      </c>
      <c r="YI35" s="327">
        <f t="shared" si="52"/>
        <v>31532225.559999965</v>
      </c>
      <c r="YJ35" s="327">
        <f t="shared" si="52"/>
        <v>17818931.780000009</v>
      </c>
      <c r="YK35" s="327">
        <f t="shared" si="52"/>
        <v>24710466.319999948</v>
      </c>
      <c r="YL35" s="327">
        <f t="shared" si="52"/>
        <v>14670191.349999983</v>
      </c>
      <c r="YM35" s="327">
        <f t="shared" si="52"/>
        <v>28284590.350000001</v>
      </c>
      <c r="YN35" s="327">
        <f t="shared" si="52"/>
        <v>1932528.0800000196</v>
      </c>
      <c r="YO35" s="327">
        <f t="shared" si="52"/>
        <v>5458691.419999985</v>
      </c>
      <c r="YP35" s="327">
        <f t="shared" si="52"/>
        <v>9919531.540000001</v>
      </c>
      <c r="YQ35" s="327">
        <f t="shared" si="52"/>
        <v>13307614.729999993</v>
      </c>
      <c r="YR35" s="327">
        <f t="shared" si="52"/>
        <v>20081127.400000006</v>
      </c>
      <c r="YS35" s="327">
        <f t="shared" si="52"/>
        <v>9958896.0960000176</v>
      </c>
      <c r="YT35" s="327">
        <f t="shared" si="52"/>
        <v>18851493.549999803</v>
      </c>
      <c r="YU35" s="327">
        <f t="shared" si="52"/>
        <v>8672865.9800000042</v>
      </c>
      <c r="YV35" s="327">
        <f t="shared" si="52"/>
        <v>18570879.170000006</v>
      </c>
      <c r="YW35" s="327">
        <f t="shared" si="52"/>
        <v>8082246.7500000326</v>
      </c>
      <c r="YX35" s="327">
        <f t="shared" si="52"/>
        <v>-4939634.0500000082</v>
      </c>
      <c r="YY35" s="327">
        <f t="shared" si="52"/>
        <v>2471118.44</v>
      </c>
      <c r="YZ35" s="327">
        <f t="shared" si="52"/>
        <v>13575493.50000002</v>
      </c>
      <c r="ZA35" s="327">
        <f t="shared" si="52"/>
        <v>48256399.830000207</v>
      </c>
      <c r="ZB35" s="327">
        <f t="shared" si="52"/>
        <v>2207122.6600000132</v>
      </c>
      <c r="ZC35" s="327">
        <f t="shared" si="52"/>
        <v>4009610.2600000128</v>
      </c>
      <c r="ZD35" s="327">
        <f t="shared" si="52"/>
        <v>2446882.0799999349</v>
      </c>
      <c r="ZE35" s="327">
        <f t="shared" si="52"/>
        <v>4900641.7200000174</v>
      </c>
      <c r="ZF35" s="327">
        <f t="shared" si="52"/>
        <v>3165323.6099999994</v>
      </c>
      <c r="ZG35" s="327">
        <f t="shared" si="52"/>
        <v>9616643.9200000055</v>
      </c>
      <c r="ZH35" s="327">
        <f t="shared" si="52"/>
        <v>-501423.77000000142</v>
      </c>
      <c r="ZI35" s="327">
        <f t="shared" si="52"/>
        <v>24183537.280000024</v>
      </c>
      <c r="ZJ35" s="327">
        <f t="shared" si="52"/>
        <v>246664052.11999989</v>
      </c>
      <c r="ZK35" s="327">
        <f t="shared" si="52"/>
        <v>5971835.1599999908</v>
      </c>
      <c r="ZL35" s="327">
        <f t="shared" si="52"/>
        <v>2904926.6770000458</v>
      </c>
      <c r="ZM35" s="327">
        <f t="shared" si="52"/>
        <v>23785420.619999863</v>
      </c>
      <c r="ZN35" s="327">
        <f t="shared" si="52"/>
        <v>3199551.2599999588</v>
      </c>
      <c r="ZO35" s="327">
        <f t="shared" si="52"/>
        <v>9329714.2099999711</v>
      </c>
      <c r="ZP35" s="327">
        <f t="shared" si="52"/>
        <v>17044208.490000028</v>
      </c>
      <c r="ZQ35" s="327">
        <f t="shared" si="52"/>
        <v>4136579.9399999948</v>
      </c>
      <c r="ZR35" s="327">
        <f t="shared" si="52"/>
        <v>7731194.6099999435</v>
      </c>
      <c r="ZS35" s="327">
        <f t="shared" si="52"/>
        <v>-12009330.310000036</v>
      </c>
      <c r="ZT35" s="327">
        <f t="shared" si="52"/>
        <v>5968734.9500000104</v>
      </c>
      <c r="ZU35" s="327">
        <f t="shared" si="52"/>
        <v>2761134.9700000072</v>
      </c>
      <c r="ZV35" s="327">
        <f t="shared" si="52"/>
        <v>1446522.5600000443</v>
      </c>
      <c r="ZW35" s="327">
        <f t="shared" si="52"/>
        <v>4009145.16</v>
      </c>
      <c r="ZX35" s="327">
        <f t="shared" si="52"/>
        <v>4173464.8200000031</v>
      </c>
      <c r="ZY35" s="327">
        <f t="shared" si="52"/>
        <v>1754213.4800000163</v>
      </c>
      <c r="ZZ35" s="327">
        <f t="shared" si="52"/>
        <v>7649222.0199999735</v>
      </c>
      <c r="AAA35" s="327">
        <f t="shared" si="52"/>
        <v>8695779.4599999934</v>
      </c>
      <c r="AAB35" s="327">
        <f t="shared" si="52"/>
        <v>9239248.6899999864</v>
      </c>
      <c r="AAC35" s="327">
        <f t="shared" si="52"/>
        <v>15370071.330000008</v>
      </c>
      <c r="AAD35" s="327">
        <f t="shared" si="52"/>
        <v>4316427.0099999933</v>
      </c>
      <c r="AAE35" s="327">
        <f t="shared" si="52"/>
        <v>2900508.7199999979</v>
      </c>
      <c r="AAF35" s="327">
        <f t="shared" ref="AAF35:ACQ35" si="53">SUM(AAF17-AAF16-AAF33+AAF29)</f>
        <v>27963972.710000038</v>
      </c>
      <c r="AAG35" s="327">
        <f t="shared" si="53"/>
        <v>22431170.919999972</v>
      </c>
      <c r="AAH35" s="327">
        <f t="shared" si="53"/>
        <v>1103644.989999989</v>
      </c>
      <c r="AAI35" s="327">
        <f t="shared" si="53"/>
        <v>3792616.5099999569</v>
      </c>
      <c r="AAJ35" s="327">
        <f t="shared" si="53"/>
        <v>8627994.1999999955</v>
      </c>
      <c r="AAK35" s="327">
        <f t="shared" si="53"/>
        <v>8701480.7700000033</v>
      </c>
      <c r="AAL35" s="327">
        <f t="shared" si="53"/>
        <v>8197997.257099987</v>
      </c>
      <c r="AAM35" s="327">
        <f t="shared" si="53"/>
        <v>6691563.9600008726</v>
      </c>
      <c r="AAN35" s="327">
        <f t="shared" si="53"/>
        <v>4422076.2699999968</v>
      </c>
      <c r="AAO35" s="327">
        <f t="shared" si="53"/>
        <v>6212023.9500000281</v>
      </c>
      <c r="AAP35" s="327">
        <f t="shared" si="53"/>
        <v>15645816.720000001</v>
      </c>
      <c r="AAQ35" s="327">
        <f t="shared" si="53"/>
        <v>-9756995.369999975</v>
      </c>
      <c r="AAR35" s="327">
        <f t="shared" si="53"/>
        <v>10853514.519999975</v>
      </c>
      <c r="AAS35" s="327">
        <f t="shared" si="53"/>
        <v>5466548.6600000244</v>
      </c>
      <c r="AAT35" s="327">
        <f t="shared" si="53"/>
        <v>3233269.7700000172</v>
      </c>
      <c r="AAU35" s="327">
        <f t="shared" si="53"/>
        <v>10972363.240000024</v>
      </c>
      <c r="AAV35" s="327">
        <f t="shared" si="53"/>
        <v>5475225.219999982</v>
      </c>
      <c r="AAW35" s="327">
        <f t="shared" si="53"/>
        <v>-4631821.0100000119</v>
      </c>
      <c r="AAX35" s="327">
        <f t="shared" si="53"/>
        <v>5366888.7100003287</v>
      </c>
      <c r="AAY35" s="327">
        <f t="shared" si="53"/>
        <v>7546455.1099999528</v>
      </c>
      <c r="AAZ35" s="327">
        <f t="shared" si="53"/>
        <v>2760911.8299999833</v>
      </c>
      <c r="ABA35" s="327">
        <f t="shared" si="53"/>
        <v>7269135.0000000335</v>
      </c>
      <c r="ABB35" s="327">
        <f t="shared" si="53"/>
        <v>6975693.3699999964</v>
      </c>
      <c r="ABC35" s="327">
        <f t="shared" si="53"/>
        <v>4645874.16</v>
      </c>
      <c r="ABD35" s="327">
        <f t="shared" si="53"/>
        <v>-1874187.4900000207</v>
      </c>
      <c r="ABE35" s="327">
        <f t="shared" si="53"/>
        <v>-69450.939999994822</v>
      </c>
      <c r="ABF35" s="327">
        <f t="shared" si="53"/>
        <v>71931330.9799999</v>
      </c>
      <c r="ABG35" s="327">
        <f t="shared" si="53"/>
        <v>-8424146.4900000989</v>
      </c>
      <c r="ABH35" s="327">
        <f t="shared" si="53"/>
        <v>2361453.9000000055</v>
      </c>
      <c r="ABI35" s="327">
        <f t="shared" si="53"/>
        <v>3190838.2200000081</v>
      </c>
      <c r="ABJ35" s="327">
        <f t="shared" si="53"/>
        <v>1611280.3499999885</v>
      </c>
      <c r="ABK35" s="327">
        <f t="shared" si="53"/>
        <v>13168651.759999972</v>
      </c>
      <c r="ABL35" s="327">
        <f t="shared" si="53"/>
        <v>13207779.180000007</v>
      </c>
      <c r="ABM35" s="327">
        <f t="shared" si="53"/>
        <v>3614469.320000276</v>
      </c>
      <c r="ABN35" s="327">
        <f t="shared" si="53"/>
        <v>24499115.279999971</v>
      </c>
      <c r="ABO35" s="327">
        <f t="shared" si="53"/>
        <v>689922.50000000093</v>
      </c>
      <c r="ABP35" s="327">
        <f t="shared" si="53"/>
        <v>-4728321.7499999795</v>
      </c>
      <c r="ABQ35" s="327">
        <f t="shared" si="53"/>
        <v>-7746140.939999979</v>
      </c>
      <c r="ABR35" s="327">
        <f t="shared" si="53"/>
        <v>4144187.4000000097</v>
      </c>
      <c r="ABS35" s="327">
        <f t="shared" si="53"/>
        <v>-345998.3300000038</v>
      </c>
      <c r="ABT35" s="327">
        <f t="shared" si="53"/>
        <v>11978582.570000019</v>
      </c>
      <c r="ABU35" s="327">
        <f t="shared" si="53"/>
        <v>4120019.6800000034</v>
      </c>
      <c r="ABV35" s="327">
        <f t="shared" si="53"/>
        <v>-24120904.790000148</v>
      </c>
      <c r="ABW35" s="327">
        <f t="shared" si="53"/>
        <v>-1513561.6499999966</v>
      </c>
      <c r="ABX35" s="327">
        <f t="shared" si="53"/>
        <v>8182371.169999944</v>
      </c>
      <c r="ABY35" s="327">
        <f t="shared" si="53"/>
        <v>1682829.2900000033</v>
      </c>
      <c r="ABZ35" s="327">
        <f t="shared" si="53"/>
        <v>4241228.5499999821</v>
      </c>
      <c r="ACA35" s="327">
        <f t="shared" si="53"/>
        <v>19181288.860000025</v>
      </c>
      <c r="ACB35" s="327">
        <f t="shared" si="53"/>
        <v>2771321.4099999997</v>
      </c>
      <c r="ACC35" s="327">
        <f t="shared" si="53"/>
        <v>10623044.439999994</v>
      </c>
      <c r="ACD35" s="327">
        <f t="shared" si="53"/>
        <v>485779.90000001481</v>
      </c>
      <c r="ACE35" s="327">
        <f t="shared" si="53"/>
        <v>3452074.2999999858</v>
      </c>
      <c r="ACF35" s="327">
        <f t="shared" si="53"/>
        <v>2420785.8300000015</v>
      </c>
      <c r="ACG35" s="327">
        <f t="shared" si="53"/>
        <v>129104470.22000042</v>
      </c>
      <c r="ACH35" s="327">
        <f t="shared" si="53"/>
        <v>1114498.9400000023</v>
      </c>
      <c r="ACI35" s="327">
        <f t="shared" si="53"/>
        <v>4323595.9599999953</v>
      </c>
      <c r="ACJ35" s="327">
        <f t="shared" si="53"/>
        <v>9737023.3099999856</v>
      </c>
      <c r="ACK35" s="327">
        <f t="shared" si="53"/>
        <v>-6325159.6599999955</v>
      </c>
      <c r="ACL35" s="327">
        <f t="shared" si="53"/>
        <v>14914376.770000024</v>
      </c>
      <c r="ACM35" s="327">
        <f t="shared" si="53"/>
        <v>-14306805.749999989</v>
      </c>
      <c r="ACN35" s="327">
        <f t="shared" si="53"/>
        <v>36357186.129999988</v>
      </c>
      <c r="ACO35" s="327">
        <f t="shared" si="53"/>
        <v>74519714.930000007</v>
      </c>
      <c r="ACP35" s="327">
        <f t="shared" si="53"/>
        <v>4661887.9000000004</v>
      </c>
      <c r="ACQ35" s="327">
        <f t="shared" si="53"/>
        <v>6922087.8799999654</v>
      </c>
      <c r="ACR35" s="327">
        <f t="shared" ref="ACR35:AFC35" si="54">SUM(ACR17-ACR16-ACR33+ACR29)</f>
        <v>5468299.200000016</v>
      </c>
      <c r="ACS35" s="327">
        <f t="shared" si="54"/>
        <v>16320815.849999988</v>
      </c>
      <c r="ACT35" s="327">
        <f t="shared" si="54"/>
        <v>83680075.100000083</v>
      </c>
      <c r="ACU35" s="327">
        <f t="shared" si="54"/>
        <v>-1096623.4399999976</v>
      </c>
      <c r="ACV35" s="327">
        <f t="shared" si="54"/>
        <v>4207790.4859999977</v>
      </c>
      <c r="ACW35" s="327">
        <f t="shared" si="54"/>
        <v>5277465.3299999982</v>
      </c>
      <c r="ACX35" s="327">
        <f t="shared" si="54"/>
        <v>3580995.9000000069</v>
      </c>
      <c r="ACY35" s="327">
        <f t="shared" si="54"/>
        <v>1191563.1799999913</v>
      </c>
      <c r="ACZ35" s="327">
        <f t="shared" si="54"/>
        <v>-4312206.1400000164</v>
      </c>
      <c r="ADA35" s="327">
        <f t="shared" si="54"/>
        <v>1968847.699999996</v>
      </c>
      <c r="ADB35" s="327">
        <f t="shared" si="54"/>
        <v>1671332.8399999919</v>
      </c>
      <c r="ADC35" s="327">
        <f t="shared" si="54"/>
        <v>5938699.5500000007</v>
      </c>
      <c r="ADD35" s="327">
        <f t="shared" si="54"/>
        <v>23733166.259999856</v>
      </c>
      <c r="ADE35" s="327">
        <f t="shared" si="54"/>
        <v>8321669.5799999833</v>
      </c>
      <c r="ADF35" s="327">
        <f t="shared" si="54"/>
        <v>7188891.0100000054</v>
      </c>
      <c r="ADG35" s="327">
        <f t="shared" si="54"/>
        <v>13817168.830000017</v>
      </c>
      <c r="ADH35" s="327">
        <f t="shared" si="54"/>
        <v>1802294.7500000317</v>
      </c>
      <c r="ADI35" s="327">
        <f t="shared" si="54"/>
        <v>-2863892.8699999955</v>
      </c>
      <c r="ADJ35" s="327">
        <f t="shared" si="54"/>
        <v>11008213.850000003</v>
      </c>
      <c r="ADK35" s="327">
        <f t="shared" si="54"/>
        <v>2800254.3199999966</v>
      </c>
      <c r="ADL35" s="327">
        <f t="shared" si="54"/>
        <v>7328453.6299999803</v>
      </c>
      <c r="ADM35" s="327">
        <f t="shared" si="54"/>
        <v>125214617.43999982</v>
      </c>
      <c r="ADN35" s="327">
        <f t="shared" si="54"/>
        <v>21678701.909999989</v>
      </c>
      <c r="ADO35" s="327">
        <f t="shared" si="54"/>
        <v>-19751011.790000029</v>
      </c>
      <c r="ADP35" s="327">
        <f t="shared" si="54"/>
        <v>21019505.400000058</v>
      </c>
      <c r="ADQ35" s="327">
        <f t="shared" si="54"/>
        <v>4447529.1200000066</v>
      </c>
      <c r="ADR35" s="327">
        <f t="shared" si="54"/>
        <v>5266236.8100000136</v>
      </c>
      <c r="ADS35" s="327">
        <f t="shared" si="54"/>
        <v>-824409.35999995749</v>
      </c>
      <c r="ADT35" s="327">
        <f t="shared" si="54"/>
        <v>1491079.2600000086</v>
      </c>
      <c r="ADU35" s="327">
        <f t="shared" si="54"/>
        <v>-8627964.5200002939</v>
      </c>
      <c r="ADV35" s="327">
        <f t="shared" si="54"/>
        <v>15763219.199999925</v>
      </c>
      <c r="ADW35" s="327">
        <f t="shared" si="54"/>
        <v>-9985843.0200000964</v>
      </c>
      <c r="ADX35" s="327">
        <f t="shared" si="54"/>
        <v>1640736.629999985</v>
      </c>
      <c r="ADY35" s="327">
        <f t="shared" si="54"/>
        <v>10222106.910000011</v>
      </c>
      <c r="ADZ35" s="327">
        <f t="shared" si="54"/>
        <v>7268589.0300000105</v>
      </c>
      <c r="AEA35" s="327">
        <f t="shared" si="54"/>
        <v>7008164.8300000159</v>
      </c>
      <c r="AEB35" s="327">
        <f t="shared" si="54"/>
        <v>-1909789.2699999958</v>
      </c>
      <c r="AEC35" s="327">
        <f t="shared" si="54"/>
        <v>-901029.40999997407</v>
      </c>
      <c r="AED35" s="327">
        <f t="shared" si="54"/>
        <v>2011688.3899999978</v>
      </c>
      <c r="AEE35" s="327">
        <f t="shared" si="54"/>
        <v>-14865817.900000017</v>
      </c>
      <c r="AEF35" s="327">
        <f t="shared" si="54"/>
        <v>-10792810.310000004</v>
      </c>
      <c r="AEG35" s="327">
        <f t="shared" si="54"/>
        <v>-4102995.6600000039</v>
      </c>
      <c r="AEH35" s="327">
        <f t="shared" si="54"/>
        <v>-2636618.1399999922</v>
      </c>
      <c r="AEI35" s="327">
        <f t="shared" si="54"/>
        <v>1296591.0999999586</v>
      </c>
      <c r="AEJ35" s="327">
        <f t="shared" si="54"/>
        <v>-13493750.269999972</v>
      </c>
      <c r="AEK35" s="327">
        <f t="shared" si="54"/>
        <v>2946807.0800000159</v>
      </c>
      <c r="AEL35" s="327">
        <f t="shared" si="54"/>
        <v>8067852.5799999442</v>
      </c>
      <c r="AEM35" s="327">
        <f t="shared" si="54"/>
        <v>-4802857.2699999968</v>
      </c>
      <c r="AEN35" s="327">
        <f t="shared" si="54"/>
        <v>9412488.5199999698</v>
      </c>
      <c r="AEO35" s="327">
        <f t="shared" si="54"/>
        <v>126925932.64999968</v>
      </c>
      <c r="AEP35" s="327">
        <f t="shared" si="54"/>
        <v>2727850.0300000161</v>
      </c>
      <c r="AEQ35" s="327">
        <f t="shared" si="54"/>
        <v>3738379.4999999516</v>
      </c>
      <c r="AER35" s="327">
        <f t="shared" si="54"/>
        <v>-3498089.3700000243</v>
      </c>
      <c r="AES35" s="327">
        <f t="shared" si="54"/>
        <v>489743.21999997925</v>
      </c>
      <c r="AET35" s="327">
        <f t="shared" si="54"/>
        <v>29037754.579999998</v>
      </c>
      <c r="AEU35" s="327">
        <f t="shared" si="54"/>
        <v>7803512.7899999954</v>
      </c>
      <c r="AEV35" s="327">
        <f t="shared" si="54"/>
        <v>5692938.4799999669</v>
      </c>
      <c r="AEW35" s="327">
        <f t="shared" si="54"/>
        <v>7950277.1600000113</v>
      </c>
      <c r="AEX35" s="327">
        <f t="shared" si="54"/>
        <v>5862260.9699999923</v>
      </c>
      <c r="AEY35" s="327">
        <f t="shared" si="54"/>
        <v>37578966.490000084</v>
      </c>
      <c r="AEZ35" s="327">
        <f t="shared" si="54"/>
        <v>19225767.668999881</v>
      </c>
      <c r="AFA35" s="327">
        <f t="shared" si="54"/>
        <v>9332128.9299999923</v>
      </c>
      <c r="AFB35" s="327">
        <f t="shared" si="54"/>
        <v>1839077.290000014</v>
      </c>
      <c r="AFC35" s="327">
        <f t="shared" si="54"/>
        <v>8557209.5900000297</v>
      </c>
      <c r="AFD35" s="327">
        <f t="shared" ref="AFD35:AHN35" si="55">SUM(AFD17-AFD16-AFD33+AFD29)</f>
        <v>11633586.959999997</v>
      </c>
      <c r="AFE35" s="327">
        <f t="shared" si="55"/>
        <v>-887043.67000002507</v>
      </c>
      <c r="AFF35" s="327">
        <f t="shared" si="55"/>
        <v>9184300.7600000072</v>
      </c>
      <c r="AFG35" s="327">
        <f t="shared" si="55"/>
        <v>-8759103.2499999851</v>
      </c>
      <c r="AFH35" s="327">
        <f t="shared" si="55"/>
        <v>4414418.9800000517</v>
      </c>
      <c r="AFI35" s="327">
        <f t="shared" si="55"/>
        <v>-3250694.2700000489</v>
      </c>
      <c r="AFJ35" s="327">
        <f t="shared" si="55"/>
        <v>5738854.9399999809</v>
      </c>
      <c r="AFK35" s="327">
        <f t="shared" si="55"/>
        <v>1776719.0499999728</v>
      </c>
      <c r="AFL35" s="327">
        <f t="shared" si="55"/>
        <v>10325766.90000058</v>
      </c>
      <c r="AFM35" s="327">
        <f t="shared" si="55"/>
        <v>10627703.809999967</v>
      </c>
      <c r="AFN35" s="327">
        <f t="shared" si="55"/>
        <v>18023232.229999952</v>
      </c>
      <c r="AFO35" s="327">
        <f t="shared" si="55"/>
        <v>28787318.089999989</v>
      </c>
      <c r="AFP35" s="327">
        <f t="shared" si="55"/>
        <v>9606457.6999999546</v>
      </c>
      <c r="AFQ35" s="327">
        <f t="shared" si="55"/>
        <v>6067397.9000000041</v>
      </c>
      <c r="AFR35" s="327">
        <f t="shared" si="55"/>
        <v>5781263.929999996</v>
      </c>
      <c r="AFS35" s="327">
        <f t="shared" si="55"/>
        <v>18144547.180000007</v>
      </c>
      <c r="AFT35" s="327">
        <f t="shared" si="55"/>
        <v>17907730.299999967</v>
      </c>
      <c r="AFU35" s="327">
        <f t="shared" si="55"/>
        <v>6930962.5599999996</v>
      </c>
      <c r="AFV35" s="327">
        <f t="shared" si="55"/>
        <v>22209662.849999979</v>
      </c>
      <c r="AFW35" s="327">
        <f t="shared" si="55"/>
        <v>12653073.939999983</v>
      </c>
      <c r="AFX35" s="327">
        <f t="shared" si="55"/>
        <v>20383330.219999917</v>
      </c>
      <c r="AFY35" s="327">
        <f t="shared" si="55"/>
        <v>8715505.0699999891</v>
      </c>
      <c r="AFZ35" s="327">
        <f t="shared" si="55"/>
        <v>5739650.6900000088</v>
      </c>
      <c r="AGA35" s="327">
        <f t="shared" si="55"/>
        <v>-137837.28000002541</v>
      </c>
      <c r="AGB35" s="327">
        <f t="shared" si="55"/>
        <v>-241894.71999996901</v>
      </c>
      <c r="AGC35" s="327">
        <f t="shared" si="55"/>
        <v>-3163851.0600000229</v>
      </c>
      <c r="AGD35" s="327">
        <f t="shared" si="55"/>
        <v>5319182.1460000053</v>
      </c>
      <c r="AGE35" s="327">
        <f t="shared" si="55"/>
        <v>1736156.4900000142</v>
      </c>
      <c r="AGF35" s="327">
        <f t="shared" si="55"/>
        <v>1668098.9000000018</v>
      </c>
      <c r="AGG35" s="327">
        <f t="shared" si="55"/>
        <v>2781093.1299999636</v>
      </c>
      <c r="AGH35" s="327">
        <f t="shared" si="55"/>
        <v>1001522.1499999994</v>
      </c>
      <c r="AGI35" s="327">
        <f t="shared" si="55"/>
        <v>167281839.16999987</v>
      </c>
      <c r="AGJ35" s="327">
        <f t="shared" si="55"/>
        <v>-1022531.2599999793</v>
      </c>
      <c r="AGK35" s="327">
        <f t="shared" si="55"/>
        <v>8518450.2099999767</v>
      </c>
      <c r="AGL35" s="327">
        <f t="shared" si="55"/>
        <v>3445243.8799999934</v>
      </c>
      <c r="AGM35" s="327">
        <f t="shared" si="55"/>
        <v>5185188.3099999651</v>
      </c>
      <c r="AGN35" s="327">
        <f t="shared" si="55"/>
        <v>21559045.630000029</v>
      </c>
      <c r="AGO35" s="327">
        <f t="shared" si="55"/>
        <v>-2318983.9000000022</v>
      </c>
      <c r="AGP35" s="327">
        <f t="shared" si="55"/>
        <v>10709108.930000018</v>
      </c>
      <c r="AGQ35" s="327">
        <f t="shared" si="55"/>
        <v>-21510549.669999897</v>
      </c>
      <c r="AGR35" s="327">
        <f t="shared" si="55"/>
        <v>3825911.8000003099</v>
      </c>
      <c r="AGS35" s="327">
        <f t="shared" si="55"/>
        <v>10429684.499999966</v>
      </c>
      <c r="AGT35" s="327">
        <f t="shared" si="55"/>
        <v>7242984.7499999423</v>
      </c>
      <c r="AGU35" s="327">
        <f t="shared" si="55"/>
        <v>-3793112.560000062</v>
      </c>
      <c r="AGV35" s="327">
        <f t="shared" si="55"/>
        <v>5223122.1299999617</v>
      </c>
      <c r="AGW35" s="327">
        <f t="shared" si="55"/>
        <v>7009570.7000000058</v>
      </c>
      <c r="AGX35" s="327">
        <f t="shared" si="55"/>
        <v>-174484.01000006124</v>
      </c>
      <c r="AGY35" s="327">
        <f t="shared" si="55"/>
        <v>7228348.8899999764</v>
      </c>
      <c r="AGZ35" s="327">
        <f t="shared" si="55"/>
        <v>81444785.26000002</v>
      </c>
      <c r="AHA35" s="327">
        <f t="shared" si="55"/>
        <v>27345406.449999988</v>
      </c>
      <c r="AHB35" s="327">
        <f t="shared" si="55"/>
        <v>1606135.3599999985</v>
      </c>
      <c r="AHC35" s="327">
        <f t="shared" si="55"/>
        <v>509742.99999999627</v>
      </c>
      <c r="AHD35" s="327">
        <f t="shared" si="55"/>
        <v>4323485.0299999919</v>
      </c>
      <c r="AHE35" s="327">
        <f t="shared" si="55"/>
        <v>3557490.7199999895</v>
      </c>
      <c r="AHF35" s="327">
        <f t="shared" si="55"/>
        <v>6047369.0900000157</v>
      </c>
      <c r="AHG35" s="327">
        <f t="shared" si="55"/>
        <v>-1026821.7500000061</v>
      </c>
      <c r="AHH35" s="327">
        <f t="shared" si="55"/>
        <v>-8487897.0300000608</v>
      </c>
      <c r="AHI35" s="327">
        <f t="shared" si="55"/>
        <v>9900512.6800000183</v>
      </c>
      <c r="AHJ35" s="327">
        <f t="shared" si="55"/>
        <v>-72071.609999980312</v>
      </c>
      <c r="AHK35" s="327">
        <f t="shared" si="55"/>
        <v>3941477.8400000082</v>
      </c>
      <c r="AHL35" s="327">
        <f t="shared" si="55"/>
        <v>4675065.5799999703</v>
      </c>
      <c r="AHM35" s="327">
        <f t="shared" si="55"/>
        <v>1649953.260000011</v>
      </c>
      <c r="AHN35" s="327">
        <f t="shared" si="55"/>
        <v>3400839.2199999988</v>
      </c>
    </row>
    <row r="36" spans="1:898" ht="21" x14ac:dyDescent="0.4">
      <c r="A36" s="121" t="s">
        <v>43</v>
      </c>
      <c r="B36" s="6" t="s">
        <v>2294</v>
      </c>
      <c r="C36" s="105">
        <v>671274419.24000013</v>
      </c>
      <c r="D36" s="105">
        <v>3985306.1600000006</v>
      </c>
      <c r="E36" s="105">
        <v>6374060.4400000079</v>
      </c>
      <c r="F36" s="105">
        <v>6523610.5499999961</v>
      </c>
      <c r="G36" s="105">
        <v>62504855.589999996</v>
      </c>
      <c r="H36" s="105">
        <v>-13196945.700000005</v>
      </c>
      <c r="I36" s="105">
        <v>280443694.92000008</v>
      </c>
      <c r="J36" s="105">
        <v>97263784.669999987</v>
      </c>
      <c r="K36" s="105">
        <v>36767010.86999999</v>
      </c>
      <c r="L36" s="105">
        <v>6221042.7900000056</v>
      </c>
      <c r="M36" s="105">
        <v>7738129.099999995</v>
      </c>
      <c r="N36" s="105">
        <v>8628879.4199999962</v>
      </c>
      <c r="O36" s="105">
        <v>73388673.870000005</v>
      </c>
      <c r="P36" s="105">
        <v>3872407.6499999948</v>
      </c>
      <c r="Q36" s="105">
        <v>4668157.7599999942</v>
      </c>
      <c r="R36" s="105">
        <v>9232734.0200000051</v>
      </c>
      <c r="S36" s="105">
        <v>14115333.259999996</v>
      </c>
      <c r="T36" s="105">
        <v>4340997.0500000017</v>
      </c>
      <c r="U36" s="105">
        <v>776504525.09999955</v>
      </c>
      <c r="V36" s="105">
        <v>8979563.1399999876</v>
      </c>
      <c r="W36" s="105">
        <v>9659929.4899999965</v>
      </c>
      <c r="X36" s="105">
        <v>91222101.820000023</v>
      </c>
      <c r="Y36" s="105">
        <v>789062.70999999868</v>
      </c>
      <c r="Z36" s="105">
        <v>1170760.1899999953</v>
      </c>
      <c r="AA36" s="105">
        <v>3186621.8899999983</v>
      </c>
      <c r="AB36" s="105">
        <v>48343198.500000082</v>
      </c>
      <c r="AC36" s="105">
        <v>14463851.740000019</v>
      </c>
      <c r="AD36" s="105">
        <v>-2798514.0400000061</v>
      </c>
      <c r="AE36" s="105">
        <v>-6378436.1799999876</v>
      </c>
      <c r="AF36" s="105">
        <v>165515.67000000281</v>
      </c>
      <c r="AG36" s="105">
        <v>-14453471.760000039</v>
      </c>
      <c r="AH36" s="105">
        <v>1024601.7499999949</v>
      </c>
      <c r="AI36" s="105">
        <v>8488248.870000001</v>
      </c>
      <c r="AJ36" s="105">
        <v>-2753673.0100000026</v>
      </c>
      <c r="AK36" s="105">
        <v>63332342.170000002</v>
      </c>
      <c r="AL36" s="105">
        <v>-1603731.090000018</v>
      </c>
      <c r="AM36" s="105">
        <v>39261146.700000003</v>
      </c>
      <c r="AN36" s="105">
        <v>7049871.6100000022</v>
      </c>
      <c r="AO36" s="105">
        <v>233779.07999998669</v>
      </c>
      <c r="AP36" s="105">
        <v>6559205.5499999933</v>
      </c>
      <c r="AQ36" s="105">
        <v>1042726.3099999999</v>
      </c>
      <c r="AR36" s="105">
        <v>966447.73999999673</v>
      </c>
      <c r="AS36" s="105">
        <v>264325829.10999992</v>
      </c>
      <c r="AT36" s="105">
        <v>4054348.9900000007</v>
      </c>
      <c r="AU36" s="105">
        <v>29369.049999999857</v>
      </c>
      <c r="AV36" s="105">
        <v>8421711.200000003</v>
      </c>
      <c r="AW36" s="105">
        <v>528812.38999999664</v>
      </c>
      <c r="AX36" s="105">
        <v>5386878.9800000042</v>
      </c>
      <c r="AY36" s="105">
        <v>16832619.61999999</v>
      </c>
      <c r="AZ36" s="105">
        <v>8471680.1400000025</v>
      </c>
      <c r="BA36" s="105">
        <v>857585.35000000149</v>
      </c>
      <c r="BB36" s="105">
        <v>5017116.0999999959</v>
      </c>
      <c r="BC36" s="105">
        <v>5031101.6900000013</v>
      </c>
      <c r="BD36" s="105">
        <v>1756663.5600000015</v>
      </c>
      <c r="BE36" s="105">
        <v>11696674.500000011</v>
      </c>
      <c r="BF36" s="105">
        <v>8378289.8599999994</v>
      </c>
      <c r="BG36" s="105">
        <v>24280579.709999997</v>
      </c>
      <c r="BH36" s="105">
        <v>1482397.2599999956</v>
      </c>
      <c r="BI36" s="105">
        <v>84709708.309999987</v>
      </c>
      <c r="BJ36" s="105">
        <v>4900828.2499999963</v>
      </c>
      <c r="BK36" s="105">
        <v>2222705.2499999991</v>
      </c>
      <c r="BL36" s="105">
        <v>2035216.649999998</v>
      </c>
      <c r="BM36" s="105">
        <v>6063678.0799999982</v>
      </c>
      <c r="BN36" s="105">
        <v>1937287.1100000003</v>
      </c>
      <c r="BO36" s="105">
        <v>766891.04</v>
      </c>
      <c r="BP36" s="105">
        <v>273370.32</v>
      </c>
      <c r="BQ36" s="105">
        <v>287170294.49999994</v>
      </c>
      <c r="BR36" s="105">
        <v>13188880.840000002</v>
      </c>
      <c r="BS36" s="105">
        <v>3888584.1199999969</v>
      </c>
      <c r="BT36" s="105">
        <v>3581807.63</v>
      </c>
      <c r="BU36" s="105">
        <v>3891997.6300000004</v>
      </c>
      <c r="BV36" s="105">
        <v>5880683.3999999994</v>
      </c>
      <c r="BW36" s="105">
        <v>9167684.089999998</v>
      </c>
      <c r="BX36" s="105">
        <v>8529371.5100000016</v>
      </c>
      <c r="BY36" s="105">
        <v>79487747.89000003</v>
      </c>
      <c r="BZ36" s="105">
        <v>5495628.6999999983</v>
      </c>
      <c r="CA36" s="105">
        <v>1414713.2499999998</v>
      </c>
      <c r="CB36" s="105">
        <v>13003741.119999999</v>
      </c>
      <c r="CC36" s="105">
        <v>4692737.3600000022</v>
      </c>
      <c r="CD36" s="105">
        <v>4694230.4199999981</v>
      </c>
      <c r="CE36" s="105">
        <v>2128464.9400000018</v>
      </c>
      <c r="CF36" s="105">
        <v>1355666364.4299998</v>
      </c>
      <c r="CG36" s="105">
        <v>13977581.899999991</v>
      </c>
      <c r="CH36" s="105">
        <v>17270683.679999992</v>
      </c>
      <c r="CI36" s="105">
        <v>9046002.5100000035</v>
      </c>
      <c r="CJ36" s="105">
        <v>28216992.70000001</v>
      </c>
      <c r="CK36" s="105">
        <v>17345045.680000003</v>
      </c>
      <c r="CL36" s="105">
        <v>12721652.159999995</v>
      </c>
      <c r="CM36" s="105">
        <v>5847509.950000002</v>
      </c>
      <c r="CN36" s="105">
        <v>6672685.7600000007</v>
      </c>
      <c r="CO36" s="105">
        <v>19979975.850000016</v>
      </c>
      <c r="CP36" s="105">
        <v>10752601.040000005</v>
      </c>
      <c r="CQ36" s="105">
        <v>18843727.359999992</v>
      </c>
      <c r="CR36" s="105">
        <v>18420233.329999991</v>
      </c>
      <c r="CS36" s="105">
        <v>139708336.30999997</v>
      </c>
      <c r="CT36" s="105">
        <v>7234524.1899999995</v>
      </c>
      <c r="CU36" s="105">
        <v>5150354.9099999983</v>
      </c>
      <c r="CV36" s="105">
        <v>4696859.8299999945</v>
      </c>
      <c r="CW36" s="105">
        <v>8873073.3200000003</v>
      </c>
      <c r="CX36" s="105">
        <v>5519156.3800000092</v>
      </c>
      <c r="CY36" s="105">
        <v>3027577.4099999988</v>
      </c>
      <c r="CZ36" s="105">
        <v>4487220.7500000047</v>
      </c>
      <c r="DA36" s="105">
        <v>26651340.009999976</v>
      </c>
      <c r="DB36" s="105">
        <v>140563777.63999993</v>
      </c>
      <c r="DC36" s="105">
        <v>-4758880.049999998</v>
      </c>
      <c r="DD36" s="105">
        <v>-3932108.23</v>
      </c>
      <c r="DE36" s="105">
        <v>773847.26000000583</v>
      </c>
      <c r="DF36" s="105">
        <v>-6854247.7600000026</v>
      </c>
      <c r="DG36" s="105">
        <v>-12399838.290000007</v>
      </c>
      <c r="DH36" s="105">
        <v>-4021637.8200000008</v>
      </c>
      <c r="DI36" s="105">
        <v>5173144.459999999</v>
      </c>
      <c r="DJ36" s="105">
        <v>968645962.48999953</v>
      </c>
      <c r="DK36" s="105">
        <v>3875431.419999999</v>
      </c>
      <c r="DL36" s="105">
        <v>30925436.309999995</v>
      </c>
      <c r="DM36" s="105">
        <v>18607097.890000008</v>
      </c>
      <c r="DN36" s="105">
        <v>9513598.6000000015</v>
      </c>
      <c r="DO36" s="105">
        <v>12518362.260000009</v>
      </c>
      <c r="DP36" s="105">
        <v>69561890.859799966</v>
      </c>
      <c r="DQ36" s="105">
        <v>26101456.18</v>
      </c>
      <c r="DR36" s="105">
        <v>14645887.859999996</v>
      </c>
      <c r="DS36" s="105">
        <v>163849269.34999996</v>
      </c>
      <c r="DT36" s="105">
        <v>-17738473.34</v>
      </c>
      <c r="DU36" s="105">
        <v>17821163.36999999</v>
      </c>
      <c r="DV36" s="105">
        <v>11017563.770000009</v>
      </c>
      <c r="DW36" s="105">
        <v>16554963.060000008</v>
      </c>
      <c r="DX36" s="105">
        <v>431051.64999998617</v>
      </c>
      <c r="DY36" s="105">
        <v>5664296.2800000049</v>
      </c>
      <c r="DZ36" s="105">
        <v>4001799.9400000004</v>
      </c>
      <c r="EA36" s="105">
        <v>1811815.9200000032</v>
      </c>
      <c r="EB36" s="105">
        <v>1629372.0299999961</v>
      </c>
      <c r="EC36" s="105">
        <v>-29276598.930000007</v>
      </c>
      <c r="ED36" s="105">
        <v>66707892.700000033</v>
      </c>
      <c r="EE36" s="105">
        <v>130265001.75999996</v>
      </c>
      <c r="EF36" s="105">
        <v>24219027.02</v>
      </c>
      <c r="EG36" s="105">
        <v>24849.500000002852</v>
      </c>
      <c r="EH36" s="105">
        <v>13941882.629999999</v>
      </c>
      <c r="EI36" s="105">
        <v>-24000267.819999993</v>
      </c>
      <c r="EJ36" s="105">
        <v>-1455261.5300000042</v>
      </c>
      <c r="EK36" s="105">
        <v>-4417018.0800000019</v>
      </c>
      <c r="EL36" s="105">
        <v>5253158.6800000053</v>
      </c>
      <c r="EM36" s="105">
        <v>160040855.67999998</v>
      </c>
      <c r="EN36" s="105">
        <v>904250.30000000051</v>
      </c>
      <c r="EO36" s="105">
        <v>-12993146.25</v>
      </c>
      <c r="EP36" s="105">
        <v>1243907.0500000005</v>
      </c>
      <c r="EQ36" s="105">
        <v>-2233249.3300000005</v>
      </c>
      <c r="ER36" s="105">
        <v>585360.55000000028</v>
      </c>
      <c r="ES36" s="105">
        <v>-10207321.5</v>
      </c>
      <c r="ET36" s="105">
        <v>4540998.1500000032</v>
      </c>
      <c r="EU36" s="105">
        <v>-3789858.639999995</v>
      </c>
      <c r="EV36" s="105">
        <v>220576302.36999995</v>
      </c>
      <c r="EW36" s="105">
        <v>25562718.829999991</v>
      </c>
      <c r="EX36" s="105">
        <v>26663864.639999986</v>
      </c>
      <c r="EY36" s="105">
        <v>25596220.060000002</v>
      </c>
      <c r="EZ36" s="105">
        <v>13652362.259999998</v>
      </c>
      <c r="FA36" s="105">
        <v>10220845.139999995</v>
      </c>
      <c r="FB36" s="105">
        <v>18427835.279999997</v>
      </c>
      <c r="FC36" s="105">
        <v>8506415.6699999981</v>
      </c>
      <c r="FD36" s="105">
        <v>16171563.280000009</v>
      </c>
      <c r="FE36" s="105">
        <v>18710136.710000008</v>
      </c>
      <c r="FF36" s="105">
        <v>9455245.4700000007</v>
      </c>
      <c r="FG36" s="105">
        <v>6356637.9999999972</v>
      </c>
      <c r="FH36" s="105">
        <v>104903964.63999997</v>
      </c>
      <c r="FI36" s="105">
        <v>-3227716.9899999988</v>
      </c>
      <c r="FJ36" s="105">
        <v>-2602139.59</v>
      </c>
      <c r="FK36" s="105">
        <v>-761251.64000000292</v>
      </c>
      <c r="FL36" s="105">
        <v>974406.14000000397</v>
      </c>
      <c r="FM36" s="105">
        <v>19227420.959999993</v>
      </c>
      <c r="FN36" s="105">
        <v>1145604.0499999977</v>
      </c>
      <c r="FO36" s="105">
        <v>7284271.7499999916</v>
      </c>
      <c r="FP36" s="105">
        <v>1210100443.4600003</v>
      </c>
      <c r="FQ36" s="105">
        <v>-1524847.3900000025</v>
      </c>
      <c r="FR36" s="105">
        <v>-7012109.2499999981</v>
      </c>
      <c r="FS36" s="105">
        <v>-5754906.5799999926</v>
      </c>
      <c r="FT36" s="105">
        <v>-700881.85999999917</v>
      </c>
      <c r="FU36" s="105">
        <v>6501875.9300000006</v>
      </c>
      <c r="FV36" s="105">
        <v>12009151.400000006</v>
      </c>
      <c r="FW36" s="105">
        <v>-17909867.459999997</v>
      </c>
      <c r="FX36" s="105">
        <v>-8748856.1199999973</v>
      </c>
      <c r="FY36" s="105">
        <v>11214627.220000001</v>
      </c>
      <c r="FZ36" s="105">
        <v>-20192581.239999987</v>
      </c>
      <c r="GA36" s="105">
        <v>-1049812.6599999976</v>
      </c>
      <c r="GB36" s="105">
        <v>2270748.1700000046</v>
      </c>
      <c r="GC36" s="105">
        <v>7691019.8899999969</v>
      </c>
      <c r="GD36" s="105">
        <v>58366386.770000018</v>
      </c>
      <c r="GE36" s="105">
        <v>1001497.5100000009</v>
      </c>
      <c r="GF36" s="105">
        <v>1436975.3199999975</v>
      </c>
      <c r="GG36" s="105">
        <v>-9216183.77999999</v>
      </c>
      <c r="GH36" s="105">
        <v>2386777.6599999964</v>
      </c>
      <c r="GI36" s="105">
        <v>-1177986.9100000011</v>
      </c>
      <c r="GJ36" s="105">
        <v>-8342904.0700000012</v>
      </c>
      <c r="GK36" s="105">
        <v>16010549.979999999</v>
      </c>
      <c r="GL36" s="105">
        <v>-672294.49000000092</v>
      </c>
      <c r="GM36" s="105">
        <v>360197.27999999956</v>
      </c>
      <c r="GN36" s="105">
        <v>809381.87000000034</v>
      </c>
      <c r="GO36" s="105">
        <v>-1432567.3799999994</v>
      </c>
      <c r="GP36" s="105">
        <v>83199309.439999983</v>
      </c>
      <c r="GQ36" s="105">
        <v>58591155.680000007</v>
      </c>
      <c r="GR36" s="105">
        <v>4933472.2099999972</v>
      </c>
      <c r="GS36" s="105">
        <v>20407911.019999992</v>
      </c>
      <c r="GT36" s="105">
        <v>240129.41000000009</v>
      </c>
      <c r="GU36" s="105">
        <v>-2665159.419999999</v>
      </c>
      <c r="GV36" s="105">
        <v>-334355.03000000154</v>
      </c>
      <c r="GW36" s="105">
        <v>3751810.2999999984</v>
      </c>
      <c r="GX36" s="105">
        <v>8054330.8700000048</v>
      </c>
      <c r="GY36" s="105">
        <v>6604112.0000000028</v>
      </c>
      <c r="GZ36" s="105">
        <v>2065460.0499999998</v>
      </c>
      <c r="HA36" s="105">
        <v>-5831951.6999999993</v>
      </c>
      <c r="HB36" s="105">
        <v>94685995.850000128</v>
      </c>
      <c r="HC36" s="105">
        <v>123802090.02000003</v>
      </c>
      <c r="HD36" s="105">
        <v>64201157.059999943</v>
      </c>
      <c r="HE36" s="105">
        <v>30159122.349999994</v>
      </c>
      <c r="HF36" s="105">
        <v>619587.24000000756</v>
      </c>
      <c r="HG36" s="105">
        <v>55417127.049999975</v>
      </c>
      <c r="HH36" s="105">
        <v>10644667.72000001</v>
      </c>
      <c r="HI36" s="105">
        <v>814466957.74000049</v>
      </c>
      <c r="HJ36" s="105">
        <v>44832509.679999992</v>
      </c>
      <c r="HK36" s="105">
        <v>69343445.340000004</v>
      </c>
      <c r="HL36" s="105">
        <v>103102681.55000004</v>
      </c>
      <c r="HM36" s="105">
        <v>251418.5800000063</v>
      </c>
      <c r="HN36" s="105">
        <v>27700482.350000009</v>
      </c>
      <c r="HO36" s="105">
        <v>53517759.610000007</v>
      </c>
      <c r="HP36" s="105">
        <v>6561516.1400000043</v>
      </c>
      <c r="HQ36" s="105">
        <v>516798798.15000015</v>
      </c>
      <c r="HR36" s="105">
        <v>-5302965.6199999694</v>
      </c>
      <c r="HS36" s="105">
        <v>1497952.7299999944</v>
      </c>
      <c r="HT36" s="105">
        <v>6774512.0899999989</v>
      </c>
      <c r="HU36" s="105">
        <v>10903288.126</v>
      </c>
      <c r="HV36" s="105">
        <v>1428068.48</v>
      </c>
      <c r="HW36" s="105">
        <v>26063700.43999999</v>
      </c>
      <c r="HX36" s="105">
        <v>-3730890.0399999982</v>
      </c>
      <c r="HY36" s="105">
        <v>2286774.0599999931</v>
      </c>
      <c r="HZ36" s="105">
        <v>5782091.5199999912</v>
      </c>
      <c r="IA36" s="105">
        <v>5183344.1400000053</v>
      </c>
      <c r="IB36" s="105">
        <v>35738141.669999994</v>
      </c>
      <c r="IC36" s="105">
        <v>-1119962.9799999988</v>
      </c>
      <c r="ID36" s="105">
        <v>3611894.7799999933</v>
      </c>
      <c r="IE36" s="105">
        <v>-2338496.3300000005</v>
      </c>
      <c r="IF36" s="105">
        <v>720295.61999999697</v>
      </c>
      <c r="IG36" s="105">
        <v>151081903.47999999</v>
      </c>
      <c r="IH36" s="105">
        <v>25611919.049999997</v>
      </c>
      <c r="II36" s="105">
        <v>-1243325.6100000029</v>
      </c>
      <c r="IJ36" s="105">
        <v>-22359363.839999977</v>
      </c>
      <c r="IK36" s="105">
        <v>-38091291.980000012</v>
      </c>
      <c r="IL36" s="105">
        <v>-1292552.6100000031</v>
      </c>
      <c r="IM36" s="105">
        <v>6415025.1399999987</v>
      </c>
      <c r="IN36" s="105">
        <v>-3524460.7999999993</v>
      </c>
      <c r="IO36" s="105">
        <v>4822139.7500000009</v>
      </c>
      <c r="IP36" s="105">
        <v>-11924831.209999999</v>
      </c>
      <c r="IQ36" s="105">
        <v>29820794.690000009</v>
      </c>
      <c r="IR36" s="105">
        <v>63044001.339999817</v>
      </c>
      <c r="IS36" s="105">
        <v>966369.11000000406</v>
      </c>
      <c r="IT36" s="105">
        <v>27532819.030000009</v>
      </c>
      <c r="IU36" s="105">
        <v>7256325.8099999931</v>
      </c>
      <c r="IV36" s="105">
        <v>35514808.140000008</v>
      </c>
      <c r="IW36" s="105">
        <v>2065379.8900000004</v>
      </c>
      <c r="IX36" s="105">
        <v>807275.29999999434</v>
      </c>
      <c r="IY36" s="105">
        <v>2058940.1699999997</v>
      </c>
      <c r="IZ36" s="105">
        <v>2156703.9100000015</v>
      </c>
      <c r="JA36" s="105">
        <v>-23342261.940000001</v>
      </c>
      <c r="JB36" s="105">
        <v>1772395.239999993</v>
      </c>
      <c r="JC36" s="105">
        <v>-6000427.8299999991</v>
      </c>
      <c r="JD36" s="105">
        <v>202266451.42000011</v>
      </c>
      <c r="JE36" s="105">
        <v>-20289123.030000001</v>
      </c>
      <c r="JF36" s="105">
        <v>9734228.5100000016</v>
      </c>
      <c r="JG36" s="105">
        <v>2824531.2400000007</v>
      </c>
      <c r="JH36" s="105">
        <v>3219458.0699999989</v>
      </c>
      <c r="JI36" s="105">
        <v>2106070.1899999995</v>
      </c>
      <c r="JJ36" s="105">
        <v>27879276.350000065</v>
      </c>
      <c r="JK36" s="105">
        <v>446184.23000000109</v>
      </c>
      <c r="JL36" s="105">
        <v>-1384629.5899999933</v>
      </c>
      <c r="JM36" s="105">
        <v>41427226.820000015</v>
      </c>
      <c r="JN36" s="105">
        <v>2798693.1399999997</v>
      </c>
      <c r="JO36" s="105">
        <v>-8921509.0300000012</v>
      </c>
      <c r="JP36" s="105">
        <v>2425472.8600000003</v>
      </c>
      <c r="JQ36" s="105">
        <v>271556157.13000023</v>
      </c>
      <c r="JR36" s="105">
        <v>61148415.190000035</v>
      </c>
      <c r="JS36" s="105">
        <v>20206795.309999991</v>
      </c>
      <c r="JT36" s="105">
        <v>5512927.4700000025</v>
      </c>
      <c r="JU36" s="105">
        <v>10510407.469999995</v>
      </c>
      <c r="JV36" s="105">
        <v>4169603.7900000024</v>
      </c>
      <c r="JW36" s="105">
        <v>8694434.94000002</v>
      </c>
      <c r="JX36" s="105">
        <v>16267531.179999992</v>
      </c>
      <c r="JY36" s="105">
        <v>15563257.470000003</v>
      </c>
      <c r="JZ36" s="105">
        <v>2332241.6599999983</v>
      </c>
      <c r="KA36" s="105">
        <v>17374664.239999995</v>
      </c>
      <c r="KB36" s="105">
        <v>6551700.5500000054</v>
      </c>
      <c r="KC36" s="105">
        <v>2085200.7500000002</v>
      </c>
      <c r="KD36" s="105">
        <v>4429328.32</v>
      </c>
      <c r="KE36" s="105">
        <v>14156793.140000004</v>
      </c>
      <c r="KF36" s="105">
        <v>790847112.68000019</v>
      </c>
      <c r="KG36" s="105">
        <v>31641739.120000008</v>
      </c>
      <c r="KH36" s="105">
        <v>55325153.770000018</v>
      </c>
      <c r="KI36" s="105">
        <v>13393734.539999999</v>
      </c>
      <c r="KJ36" s="105">
        <v>44174479.839999996</v>
      </c>
      <c r="KK36" s="105">
        <v>85717893.710000008</v>
      </c>
      <c r="KL36" s="105">
        <v>56419490.969999984</v>
      </c>
      <c r="KM36" s="105">
        <v>13883640.140000012</v>
      </c>
      <c r="KN36" s="105">
        <v>-498945.35999999591</v>
      </c>
      <c r="KO36" s="105">
        <v>40066236.240000032</v>
      </c>
      <c r="KP36" s="105">
        <v>14292423.819999995</v>
      </c>
      <c r="KQ36" s="105">
        <v>6249438.8700000113</v>
      </c>
      <c r="KR36" s="105">
        <v>-22460649.439999994</v>
      </c>
      <c r="KS36" s="105">
        <v>10830945.309999993</v>
      </c>
      <c r="KT36" s="105">
        <v>2878251.5599999954</v>
      </c>
      <c r="KU36" s="105">
        <v>37657182.480000034</v>
      </c>
      <c r="KV36" s="105">
        <v>84891358.179999992</v>
      </c>
      <c r="KW36" s="105">
        <v>153583261.30000022</v>
      </c>
      <c r="KX36" s="105">
        <v>1597730.2800000054</v>
      </c>
      <c r="KY36" s="105">
        <v>812522.85000000172</v>
      </c>
      <c r="KZ36" s="105">
        <v>762409.03000000352</v>
      </c>
      <c r="LA36" s="105">
        <v>6240622.230000006</v>
      </c>
      <c r="LB36" s="105">
        <v>5646838.1700000074</v>
      </c>
      <c r="LC36" s="105">
        <v>7174643.5300000068</v>
      </c>
      <c r="LD36" s="105">
        <v>1597645.3199999994</v>
      </c>
      <c r="LE36" s="105">
        <v>672125998.0199995</v>
      </c>
      <c r="LF36" s="105">
        <v>10683281.270000007</v>
      </c>
      <c r="LG36" s="105">
        <v>60372561.639999904</v>
      </c>
      <c r="LH36" s="105">
        <v>27687842.539999995</v>
      </c>
      <c r="LI36" s="105">
        <v>27379234.49000001</v>
      </c>
      <c r="LJ36" s="105">
        <v>257564.94000000285</v>
      </c>
      <c r="LK36" s="105">
        <v>1382992.8999999997</v>
      </c>
      <c r="LL36" s="105">
        <v>7943311.0899999924</v>
      </c>
      <c r="LM36" s="105">
        <v>11204805.810000004</v>
      </c>
      <c r="LN36" s="105">
        <v>56127.059999995865</v>
      </c>
      <c r="LO36" s="105">
        <v>198974.12000000145</v>
      </c>
      <c r="LP36" s="105">
        <v>-10868808.120000012</v>
      </c>
      <c r="LQ36" s="105">
        <v>-4476651.8300000038</v>
      </c>
      <c r="LR36" s="105">
        <v>23891554.100000001</v>
      </c>
      <c r="LS36" s="105">
        <v>458386237.50000012</v>
      </c>
      <c r="LT36" s="105">
        <v>3193133.0500000883</v>
      </c>
      <c r="LU36" s="105">
        <v>267966210.56000018</v>
      </c>
      <c r="LV36" s="105">
        <v>73540987.819999948</v>
      </c>
      <c r="LW36" s="105">
        <v>7813156.7700000079</v>
      </c>
      <c r="LX36" s="105">
        <v>17354086.870000012</v>
      </c>
      <c r="LY36" s="105">
        <v>10447471.629999999</v>
      </c>
      <c r="LZ36" s="105">
        <v>21615423.226999991</v>
      </c>
      <c r="MA36" s="105">
        <v>10300778.199999999</v>
      </c>
      <c r="MB36" s="105">
        <v>91984568.909999996</v>
      </c>
      <c r="MC36" s="105">
        <v>8225756.8499999549</v>
      </c>
      <c r="MD36" s="105">
        <v>20769370.830000013</v>
      </c>
      <c r="ME36" s="105">
        <v>496651098.54999989</v>
      </c>
      <c r="MF36" s="105">
        <v>2050574.260000004</v>
      </c>
      <c r="MG36" s="105">
        <v>8407082.4020000082</v>
      </c>
      <c r="MH36" s="105">
        <v>-4691060.8900000025</v>
      </c>
      <c r="MI36" s="105">
        <v>7450017.7399999993</v>
      </c>
      <c r="MJ36" s="105">
        <v>-46191.840000001888</v>
      </c>
      <c r="MK36" s="105">
        <v>-1887310.5</v>
      </c>
      <c r="ML36" s="105">
        <v>682784.85000000009</v>
      </c>
      <c r="MM36" s="105">
        <v>-2024363.7500000047</v>
      </c>
      <c r="MN36" s="105">
        <v>3103376.3800000018</v>
      </c>
      <c r="MO36" s="105">
        <v>3667713.7399999979</v>
      </c>
      <c r="MP36" s="105">
        <v>10930512.300000003</v>
      </c>
      <c r="MQ36" s="105">
        <v>193913943.47000021</v>
      </c>
      <c r="MR36" s="105">
        <v>4515050.78</v>
      </c>
      <c r="MS36" s="105">
        <v>89525541.859899983</v>
      </c>
      <c r="MT36" s="105">
        <v>4511770.3702000016</v>
      </c>
      <c r="MU36" s="105">
        <v>14660559.020000026</v>
      </c>
      <c r="MV36" s="105">
        <v>10720896.48</v>
      </c>
      <c r="MW36" s="105">
        <v>75295582.340200037</v>
      </c>
      <c r="MX36" s="105">
        <v>1387619.2100000051</v>
      </c>
      <c r="MY36" s="105">
        <v>12578940.159999993</v>
      </c>
      <c r="MZ36" s="105">
        <v>5101468.0999999987</v>
      </c>
      <c r="NA36" s="105">
        <v>16673258.650000002</v>
      </c>
      <c r="NB36" s="105">
        <v>1094073104.1699998</v>
      </c>
      <c r="NC36" s="105">
        <v>135459643.50000006</v>
      </c>
      <c r="ND36" s="105">
        <v>27166100.619999994</v>
      </c>
      <c r="NE36" s="105">
        <v>509478558.94000036</v>
      </c>
      <c r="NF36" s="105">
        <v>24387189.150000013</v>
      </c>
      <c r="NG36" s="105">
        <v>57765431.269999996</v>
      </c>
      <c r="NH36" s="105">
        <v>103697255.13</v>
      </c>
      <c r="NI36" s="105">
        <v>233657966.56</v>
      </c>
      <c r="NJ36" s="105">
        <v>16631682.98</v>
      </c>
      <c r="NK36" s="105">
        <v>91088319.940000027</v>
      </c>
      <c r="NL36" s="105">
        <v>34906783.630000032</v>
      </c>
      <c r="NM36" s="105">
        <v>41557022.920000009</v>
      </c>
      <c r="NN36" s="105">
        <v>121170705.85000002</v>
      </c>
      <c r="NO36" s="105">
        <v>11350773.129999992</v>
      </c>
      <c r="NP36" s="105">
        <v>7055864.8600000059</v>
      </c>
      <c r="NQ36" s="105">
        <v>9443584.6100000031</v>
      </c>
      <c r="NR36" s="105">
        <v>9242178.7400000058</v>
      </c>
      <c r="NS36" s="105">
        <v>1578724.0300000012</v>
      </c>
      <c r="NT36" s="105">
        <v>7186210.2399999984</v>
      </c>
      <c r="NU36" s="105">
        <v>142235213.71039996</v>
      </c>
      <c r="NV36" s="105">
        <v>138075443.9300001</v>
      </c>
      <c r="NW36" s="105">
        <v>18585563.540000003</v>
      </c>
      <c r="NX36" s="105">
        <v>7299552.530000004</v>
      </c>
      <c r="NY36" s="105">
        <v>14128322.069999993</v>
      </c>
      <c r="NZ36" s="105">
        <v>11852798.069999982</v>
      </c>
      <c r="OA36" s="105">
        <v>861746.69000000274</v>
      </c>
      <c r="OB36" s="105">
        <v>837572507.60000014</v>
      </c>
      <c r="OC36" s="105">
        <v>-68976674.050000012</v>
      </c>
      <c r="OD36" s="105">
        <v>41066064.94000002</v>
      </c>
      <c r="OE36" s="105">
        <v>32314493.589999944</v>
      </c>
      <c r="OF36" s="105">
        <v>6171131.6499999929</v>
      </c>
      <c r="OG36" s="105">
        <v>71509895.549999967</v>
      </c>
      <c r="OH36" s="105">
        <v>19277247.40000001</v>
      </c>
      <c r="OI36" s="105">
        <v>23710580.99000001</v>
      </c>
      <c r="OJ36" s="105">
        <v>56979624.639999978</v>
      </c>
      <c r="OK36" s="105">
        <v>222554298.45000002</v>
      </c>
      <c r="OL36" s="105">
        <v>128303240.98999992</v>
      </c>
      <c r="OM36" s="105">
        <v>500464187.17000008</v>
      </c>
      <c r="ON36" s="105">
        <v>44389862.399999984</v>
      </c>
      <c r="OO36" s="105">
        <v>27169874.319999982</v>
      </c>
      <c r="OP36" s="105">
        <v>67572514.280000016</v>
      </c>
      <c r="OQ36" s="105">
        <v>146814796.67000002</v>
      </c>
      <c r="OR36" s="105">
        <v>14776876.909999993</v>
      </c>
      <c r="OS36" s="105">
        <v>24708845.450000018</v>
      </c>
      <c r="OT36" s="105">
        <v>27866960.07000006</v>
      </c>
      <c r="OU36" s="105">
        <v>5928559.8000000082</v>
      </c>
      <c r="OV36" s="105">
        <v>36486030.390000008</v>
      </c>
      <c r="OW36" s="105">
        <v>21864579.050000012</v>
      </c>
      <c r="OX36" s="105">
        <v>14643463.660000002</v>
      </c>
      <c r="OY36" s="105">
        <v>1679984.9999999965</v>
      </c>
      <c r="OZ36" s="105">
        <v>12899352.409999913</v>
      </c>
      <c r="PA36" s="105">
        <v>10971888.139999999</v>
      </c>
      <c r="PB36" s="105">
        <v>-40508918.079999983</v>
      </c>
      <c r="PC36" s="105">
        <v>250501.65000000014</v>
      </c>
      <c r="PD36" s="105">
        <v>2465038.7100000004</v>
      </c>
      <c r="PE36" s="105">
        <v>22339662.399999987</v>
      </c>
      <c r="PF36" s="105">
        <v>726946.91000000108</v>
      </c>
      <c r="PG36" s="105">
        <v>5491770.4499999993</v>
      </c>
      <c r="PH36" s="105">
        <v>-7769791.0900000008</v>
      </c>
      <c r="PI36" s="105">
        <v>-5150392.2899999991</v>
      </c>
      <c r="PJ36" s="105">
        <v>10205488.430000002</v>
      </c>
      <c r="PK36" s="105">
        <v>35600456.610000007</v>
      </c>
      <c r="PL36" s="105">
        <v>35001.480000002164</v>
      </c>
      <c r="PM36" s="105">
        <v>-35948876.030000024</v>
      </c>
      <c r="PN36" s="105">
        <v>6558515.8499999996</v>
      </c>
      <c r="PO36" s="105">
        <v>338571.60000000126</v>
      </c>
      <c r="PP36" s="105">
        <v>1047742.6999999997</v>
      </c>
      <c r="PQ36" s="105">
        <v>-474782.71000000119</v>
      </c>
      <c r="PR36" s="105">
        <v>542307169.11000025</v>
      </c>
      <c r="PS36" s="105">
        <v>19880542.900000006</v>
      </c>
      <c r="PT36" s="105">
        <v>-830915.74000000546</v>
      </c>
      <c r="PU36" s="105">
        <v>51761525.650000021</v>
      </c>
      <c r="PV36" s="105">
        <v>-24436209.140000001</v>
      </c>
      <c r="PW36" s="105">
        <v>2969952.149999999</v>
      </c>
      <c r="PX36" s="105">
        <v>22226809.620000008</v>
      </c>
      <c r="PY36" s="105">
        <v>13809888.880000001</v>
      </c>
      <c r="PZ36" s="105">
        <v>10064396.710000001</v>
      </c>
      <c r="QA36" s="105">
        <v>9665481.3899999969</v>
      </c>
      <c r="QB36" s="105">
        <v>-5540714.2299999828</v>
      </c>
      <c r="QC36" s="105">
        <v>175104.51999999897</v>
      </c>
      <c r="QD36" s="105">
        <v>9377937.1499999911</v>
      </c>
      <c r="QE36" s="105">
        <v>55386838.75999999</v>
      </c>
      <c r="QF36" s="105">
        <v>18655080.619999979</v>
      </c>
      <c r="QG36" s="105">
        <v>59109665.929999985</v>
      </c>
      <c r="QH36" s="105">
        <v>-620261.49999999802</v>
      </c>
      <c r="QI36" s="105">
        <v>-8264954.4099999983</v>
      </c>
      <c r="QJ36" s="105">
        <v>1951722.8399999982</v>
      </c>
      <c r="QK36" s="105">
        <v>-24306422.629999995</v>
      </c>
      <c r="QL36" s="105">
        <v>-7570110.1000000015</v>
      </c>
      <c r="QM36" s="105">
        <v>1263228.7600000035</v>
      </c>
      <c r="QN36" s="105">
        <v>9652442.459999999</v>
      </c>
      <c r="QO36" s="105">
        <v>4039864.8999999985</v>
      </c>
      <c r="QP36" s="105">
        <v>11022770.260000002</v>
      </c>
      <c r="QQ36" s="105">
        <v>8818026.620000001</v>
      </c>
      <c r="QR36" s="105">
        <v>406320902.8599999</v>
      </c>
      <c r="QS36" s="105">
        <v>64856.350000001243</v>
      </c>
      <c r="QT36" s="105">
        <v>-5282189.1099999938</v>
      </c>
      <c r="QU36" s="105">
        <v>21633729.569999997</v>
      </c>
      <c r="QV36" s="105">
        <v>10162608.710000001</v>
      </c>
      <c r="QW36" s="105">
        <v>116392915.97999996</v>
      </c>
      <c r="QX36" s="105">
        <v>6779822.8600000078</v>
      </c>
      <c r="QY36" s="105">
        <v>528280.15999999666</v>
      </c>
      <c r="QZ36" s="105">
        <v>85767193.51000002</v>
      </c>
      <c r="RA36" s="105">
        <v>7541707.0900000008</v>
      </c>
      <c r="RB36" s="105">
        <v>3970996.149999998</v>
      </c>
      <c r="RC36" s="105">
        <v>14032539.250000002</v>
      </c>
      <c r="RD36" s="105">
        <v>5952886.8100000015</v>
      </c>
      <c r="RE36" s="105">
        <v>266693339.28000006</v>
      </c>
      <c r="RF36" s="105">
        <v>4355788.0599999921</v>
      </c>
      <c r="RG36" s="105">
        <v>-8309566.9199999981</v>
      </c>
      <c r="RH36" s="105">
        <v>57286933.449999988</v>
      </c>
      <c r="RI36" s="105">
        <v>-4646710.8100000024</v>
      </c>
      <c r="RJ36" s="105">
        <v>-6059708.1200000057</v>
      </c>
      <c r="RK36" s="105">
        <v>-23105585.170000006</v>
      </c>
      <c r="RL36" s="105">
        <v>4145221.5500000007</v>
      </c>
      <c r="RM36" s="105">
        <v>4633847.6400000071</v>
      </c>
      <c r="RN36" s="105">
        <v>-2309063.5700000105</v>
      </c>
      <c r="RO36" s="105">
        <v>31875604.690000009</v>
      </c>
      <c r="RP36" s="105">
        <v>9230823.570000004</v>
      </c>
      <c r="RQ36" s="105">
        <v>905640.7500000014</v>
      </c>
      <c r="RR36" s="105">
        <v>-20840474.210000008</v>
      </c>
      <c r="RS36" s="105">
        <v>1004445.7799999984</v>
      </c>
      <c r="RT36" s="105">
        <v>-2480874.7299999995</v>
      </c>
      <c r="RU36" s="105">
        <v>939214.65</v>
      </c>
      <c r="RV36" s="105">
        <v>5215562.7199999979</v>
      </c>
      <c r="RW36" s="105">
        <v>711319.10999999929</v>
      </c>
      <c r="RX36" s="105">
        <v>-4550148.9099999992</v>
      </c>
      <c r="RY36" s="105">
        <v>277027347.30999994</v>
      </c>
      <c r="RZ36" s="105">
        <v>37572164.859999999</v>
      </c>
      <c r="SA36" s="105">
        <v>13183357.339999998</v>
      </c>
      <c r="SB36" s="105">
        <v>1742758.5699999975</v>
      </c>
      <c r="SC36" s="105">
        <v>6462426.0200000023</v>
      </c>
      <c r="SD36" s="105">
        <v>12320194.249999993</v>
      </c>
      <c r="SE36" s="105">
        <v>40969034.769999988</v>
      </c>
      <c r="SF36" s="105">
        <v>40796378.660000004</v>
      </c>
      <c r="SG36" s="105">
        <v>21009971.369999994</v>
      </c>
      <c r="SH36" s="105">
        <v>27457289.190000001</v>
      </c>
      <c r="SI36" s="105">
        <v>-18782339.93</v>
      </c>
      <c r="SJ36" s="105">
        <v>5048364.3800000045</v>
      </c>
      <c r="SK36" s="105">
        <v>23413404.290000036</v>
      </c>
      <c r="SL36" s="105">
        <v>24980610.719999999</v>
      </c>
      <c r="SM36" s="105">
        <v>24825369.670000017</v>
      </c>
      <c r="SN36" s="105">
        <v>52043589.670000002</v>
      </c>
      <c r="SO36" s="105">
        <v>14670728.61999999</v>
      </c>
      <c r="SP36" s="105">
        <v>16505178.790000007</v>
      </c>
      <c r="SQ36" s="105">
        <v>7110630.0199999949</v>
      </c>
      <c r="SR36" s="105">
        <v>2140555.399999998</v>
      </c>
      <c r="SS36" s="105">
        <v>57108217.099999927</v>
      </c>
      <c r="ST36" s="105">
        <v>4442662.59</v>
      </c>
      <c r="SU36" s="105">
        <v>44088090.069999993</v>
      </c>
      <c r="SV36" s="105">
        <v>14988537.680000003</v>
      </c>
      <c r="SW36" s="105">
        <v>-1187789.2200000002</v>
      </c>
      <c r="SX36" s="105">
        <v>3891629.8000000007</v>
      </c>
      <c r="SY36" s="105">
        <v>19801709.039999988</v>
      </c>
      <c r="SZ36" s="105">
        <v>20683931.340000011</v>
      </c>
      <c r="TA36" s="105">
        <v>6642478.259999997</v>
      </c>
      <c r="TB36" s="105">
        <v>-3346807.6900000004</v>
      </c>
      <c r="TC36" s="105">
        <v>29412281.730000008</v>
      </c>
      <c r="TD36" s="105">
        <v>9141649.2099999972</v>
      </c>
      <c r="TE36" s="105">
        <v>56141650.899999984</v>
      </c>
      <c r="TF36" s="105">
        <v>650823.73999999836</v>
      </c>
      <c r="TG36" s="105">
        <v>131589431.76999982</v>
      </c>
      <c r="TH36" s="105">
        <v>14552980.909999987</v>
      </c>
      <c r="TI36" s="105">
        <v>20279482.740000002</v>
      </c>
      <c r="TJ36" s="105">
        <v>9243404.3500000015</v>
      </c>
      <c r="TK36" s="105">
        <v>-2865153.9999999986</v>
      </c>
      <c r="TL36" s="105">
        <v>1575596.700000002</v>
      </c>
      <c r="TM36" s="105">
        <v>-607779.66000000096</v>
      </c>
      <c r="TN36" s="105">
        <v>5630479.0299999947</v>
      </c>
      <c r="TO36" s="105">
        <v>18329521.609999999</v>
      </c>
      <c r="TP36" s="105">
        <v>-4791355.4800000032</v>
      </c>
      <c r="TQ36" s="105">
        <v>-18207731.569999985</v>
      </c>
      <c r="TR36" s="105">
        <v>12303823.74</v>
      </c>
      <c r="TS36" s="105">
        <v>7497757.6500000041</v>
      </c>
      <c r="TT36" s="105">
        <v>156559.3799999982</v>
      </c>
      <c r="TU36" s="105">
        <v>4567908.1199999964</v>
      </c>
      <c r="TV36" s="105">
        <v>15116243.299999995</v>
      </c>
      <c r="TW36" s="105">
        <v>80684609.339999974</v>
      </c>
      <c r="TX36" s="105">
        <v>727343.13000000198</v>
      </c>
      <c r="TY36" s="105">
        <v>283508139.67000002</v>
      </c>
      <c r="TZ36" s="105">
        <v>34442665.559999973</v>
      </c>
      <c r="UA36" s="105">
        <v>-6062800.3800000008</v>
      </c>
      <c r="UB36" s="105">
        <v>-5250758.120000002</v>
      </c>
      <c r="UC36" s="105">
        <v>-47343413.30999998</v>
      </c>
      <c r="UD36" s="105">
        <v>2303860.5300000021</v>
      </c>
      <c r="UE36" s="105">
        <v>-5580282.8099999987</v>
      </c>
      <c r="UF36" s="105">
        <v>14677603.300000012</v>
      </c>
      <c r="UG36" s="105">
        <v>13506817.870000003</v>
      </c>
      <c r="UH36" s="105">
        <v>37912347.110000007</v>
      </c>
      <c r="UI36" s="105">
        <v>2756983.8200000087</v>
      </c>
      <c r="UJ36" s="105">
        <v>910289.28000000375</v>
      </c>
      <c r="UK36" s="105">
        <v>-3515858.4700000091</v>
      </c>
      <c r="UL36" s="105">
        <v>5465712.1999999927</v>
      </c>
      <c r="UM36" s="105">
        <v>3960693.4200000013</v>
      </c>
      <c r="UN36" s="105">
        <v>1181078368.1399999</v>
      </c>
      <c r="UO36" s="105">
        <v>6011350.7500000056</v>
      </c>
      <c r="UP36" s="105">
        <v>-3791128.2000000016</v>
      </c>
      <c r="UQ36" s="105">
        <v>-2518950.0500000091</v>
      </c>
      <c r="UR36" s="105">
        <v>-5707545.1399999997</v>
      </c>
      <c r="US36" s="105">
        <v>10165890.75</v>
      </c>
      <c r="UT36" s="105">
        <v>-12232494.339999987</v>
      </c>
      <c r="UU36" s="105">
        <v>3244199.8400000026</v>
      </c>
      <c r="UV36" s="105">
        <v>526301.74000000046</v>
      </c>
      <c r="UW36" s="105">
        <v>2282164.6700000037</v>
      </c>
      <c r="UX36" s="105">
        <v>1497451.0399999968</v>
      </c>
      <c r="UY36" s="105">
        <v>27521916.879999988</v>
      </c>
      <c r="UZ36" s="105">
        <v>25968071.779999997</v>
      </c>
      <c r="VA36" s="105">
        <v>34778048.429999992</v>
      </c>
      <c r="VB36" s="105">
        <v>11281705.800000003</v>
      </c>
      <c r="VC36" s="105">
        <v>6795220.1000000043</v>
      </c>
      <c r="VD36" s="105">
        <v>983532.11000000092</v>
      </c>
      <c r="VE36" s="105">
        <v>5453072.9000000004</v>
      </c>
      <c r="VF36" s="105">
        <v>5886375.0300000068</v>
      </c>
      <c r="VG36" s="105">
        <v>2074572.9200000013</v>
      </c>
      <c r="VH36" s="105">
        <v>11463179.210000006</v>
      </c>
      <c r="VI36" s="105">
        <v>15466858.320000006</v>
      </c>
      <c r="VJ36" s="105">
        <v>253830083.75000018</v>
      </c>
      <c r="VK36" s="105">
        <v>3923157.7800000031</v>
      </c>
      <c r="VL36" s="105">
        <v>26450524.889999978</v>
      </c>
      <c r="VM36" s="105">
        <v>8465057.2099999916</v>
      </c>
      <c r="VN36" s="105">
        <v>67549885.710000023</v>
      </c>
      <c r="VO36" s="105">
        <v>47282421.259999998</v>
      </c>
      <c r="VP36" s="105">
        <v>-1778297.6199999994</v>
      </c>
      <c r="VQ36" s="105">
        <v>8895060.5700000115</v>
      </c>
      <c r="VR36" s="105">
        <v>32729688.999999978</v>
      </c>
      <c r="VS36" s="105">
        <v>-16591768.849999979</v>
      </c>
      <c r="VT36" s="105">
        <v>10022333.980000002</v>
      </c>
      <c r="VU36" s="105">
        <v>131436684.89999995</v>
      </c>
      <c r="VV36" s="105">
        <v>405428.02000000095</v>
      </c>
      <c r="VW36" s="105">
        <v>19247400.190000001</v>
      </c>
      <c r="VX36" s="105">
        <v>1130171.4099999962</v>
      </c>
      <c r="VY36" s="105">
        <v>2557696839.3300009</v>
      </c>
      <c r="VZ36" s="105">
        <v>15352625.299999982</v>
      </c>
      <c r="WA36" s="105">
        <v>57432403.00999999</v>
      </c>
      <c r="WB36" s="105">
        <v>25444380.840000015</v>
      </c>
      <c r="WC36" s="105">
        <v>23237111.600000005</v>
      </c>
      <c r="WD36" s="105">
        <v>3013936.7600000007</v>
      </c>
      <c r="WE36" s="105">
        <v>32246087.029999994</v>
      </c>
      <c r="WF36" s="105">
        <v>30119618.470000017</v>
      </c>
      <c r="WG36" s="105">
        <v>19491419.660000008</v>
      </c>
      <c r="WH36" s="105">
        <v>5169848.3099999959</v>
      </c>
      <c r="WI36" s="105">
        <v>11554721.619999992</v>
      </c>
      <c r="WJ36" s="105">
        <v>42186358.330000028</v>
      </c>
      <c r="WK36" s="105">
        <v>13708244.590000002</v>
      </c>
      <c r="WL36" s="105">
        <v>16737378.609999966</v>
      </c>
      <c r="WM36" s="105">
        <v>122071168.07000008</v>
      </c>
      <c r="WN36" s="105">
        <v>52165885.309999995</v>
      </c>
      <c r="WO36" s="105">
        <v>17542917.049999993</v>
      </c>
      <c r="WP36" s="105">
        <v>23619577.550000016</v>
      </c>
      <c r="WQ36" s="105">
        <v>2325935.360000005</v>
      </c>
      <c r="WR36" s="105">
        <v>24249538.789999999</v>
      </c>
      <c r="WS36" s="105">
        <v>112015740.34999996</v>
      </c>
      <c r="WT36" s="105">
        <v>14042021.930000003</v>
      </c>
      <c r="WU36" s="105">
        <v>30784278.270000003</v>
      </c>
      <c r="WV36" s="105">
        <v>16589820.440000007</v>
      </c>
      <c r="WW36" s="105">
        <v>11679510.510000013</v>
      </c>
      <c r="WX36" s="105">
        <v>1933537.5699999991</v>
      </c>
      <c r="WY36" s="105">
        <v>15573158.70999999</v>
      </c>
      <c r="WZ36" s="105">
        <v>5013578.5699999966</v>
      </c>
      <c r="XA36" s="105">
        <v>104657264.75999998</v>
      </c>
      <c r="XB36" s="105">
        <v>13746700.749999998</v>
      </c>
      <c r="XC36" s="105">
        <v>9958932.9040000066</v>
      </c>
      <c r="XD36" s="105">
        <v>19225207.250999998</v>
      </c>
      <c r="XE36" s="105">
        <v>18235204.690000005</v>
      </c>
      <c r="XF36" s="105">
        <v>553222978.16999984</v>
      </c>
      <c r="XG36" s="105">
        <v>16060660.369999995</v>
      </c>
      <c r="XH36" s="105">
        <v>89860677.819999978</v>
      </c>
      <c r="XI36" s="105">
        <v>116275949.27000003</v>
      </c>
      <c r="XJ36" s="105">
        <v>5601343.1600000048</v>
      </c>
      <c r="XK36" s="105">
        <v>26314606.379999999</v>
      </c>
      <c r="XL36" s="105">
        <v>14350226.599999996</v>
      </c>
      <c r="XM36" s="105">
        <v>52514382.670000017</v>
      </c>
      <c r="XN36" s="105">
        <v>3083591.8400000026</v>
      </c>
      <c r="XO36" s="105">
        <v>47774123.469999999</v>
      </c>
      <c r="XP36" s="105">
        <v>30204711.580000002</v>
      </c>
      <c r="XQ36" s="105">
        <v>9471556.8800000008</v>
      </c>
      <c r="XR36" s="105">
        <v>15236792.750000004</v>
      </c>
      <c r="XS36" s="105">
        <v>5044967.6800000016</v>
      </c>
      <c r="XT36" s="105">
        <v>16612189.35</v>
      </c>
      <c r="XU36" s="105">
        <v>1073799.2599999981</v>
      </c>
      <c r="XV36" s="105">
        <v>11332564.719999993</v>
      </c>
      <c r="XW36" s="105">
        <v>9272930.8599999994</v>
      </c>
      <c r="XX36" s="105">
        <v>7585200.9099999992</v>
      </c>
      <c r="XY36" s="105">
        <v>4437212.370000002</v>
      </c>
      <c r="XZ36" s="105">
        <v>6161940.7400000012</v>
      </c>
      <c r="YA36" s="105">
        <v>39616472.159999996</v>
      </c>
      <c r="YB36" s="105">
        <v>43688608.770000003</v>
      </c>
      <c r="YC36" s="105">
        <v>716218379.41999984</v>
      </c>
      <c r="YD36" s="105">
        <v>28622616.379999995</v>
      </c>
      <c r="YE36" s="105">
        <v>45405236.200000018</v>
      </c>
      <c r="YF36" s="105">
        <v>48221469.20000001</v>
      </c>
      <c r="YG36" s="105">
        <v>44746318.460000001</v>
      </c>
      <c r="YH36" s="105">
        <v>37221960.949999996</v>
      </c>
      <c r="YI36" s="105">
        <v>13366049.290000012</v>
      </c>
      <c r="YJ36" s="105">
        <v>2666959.4600000028</v>
      </c>
      <c r="YK36" s="105">
        <v>-8014300.9999999888</v>
      </c>
      <c r="YL36" s="105">
        <v>13047661.839999994</v>
      </c>
      <c r="YM36" s="105">
        <v>46198885.579999976</v>
      </c>
      <c r="YN36" s="105">
        <v>7701491.8100000033</v>
      </c>
      <c r="YO36" s="105">
        <v>23930873.279999994</v>
      </c>
      <c r="YP36" s="105">
        <v>3113049.4600000037</v>
      </c>
      <c r="YQ36" s="105">
        <v>51626143.480000004</v>
      </c>
      <c r="YR36" s="105">
        <v>58311394.519999973</v>
      </c>
      <c r="YS36" s="105">
        <v>10737043.156000001</v>
      </c>
      <c r="YT36" s="105">
        <v>183796222.58000001</v>
      </c>
      <c r="YU36" s="105">
        <v>8408328.8600000013</v>
      </c>
      <c r="YV36" s="105">
        <v>12398960.439999999</v>
      </c>
      <c r="YW36" s="105">
        <v>-7154337.6300000008</v>
      </c>
      <c r="YX36" s="105">
        <v>484603.26999998675</v>
      </c>
      <c r="YY36" s="105">
        <v>3388709.6600000006</v>
      </c>
      <c r="YZ36" s="105">
        <v>16110463.600000003</v>
      </c>
      <c r="ZA36" s="105">
        <v>163202162.47000003</v>
      </c>
      <c r="ZB36" s="105">
        <v>12224103.479999997</v>
      </c>
      <c r="ZC36" s="105">
        <v>23960347.920000002</v>
      </c>
      <c r="ZD36" s="105">
        <v>12770997.74</v>
      </c>
      <c r="ZE36" s="105">
        <v>16911918.479999993</v>
      </c>
      <c r="ZF36" s="105">
        <v>-816104.38000000454</v>
      </c>
      <c r="ZG36" s="105">
        <v>4497896.049999997</v>
      </c>
      <c r="ZH36" s="105">
        <v>7781742.0399999954</v>
      </c>
      <c r="ZI36" s="105">
        <v>-2867588.7900000047</v>
      </c>
      <c r="ZJ36" s="105">
        <v>436861678.33000004</v>
      </c>
      <c r="ZK36" s="105">
        <v>26536804.02</v>
      </c>
      <c r="ZL36" s="105">
        <v>69692292.146999985</v>
      </c>
      <c r="ZM36" s="105">
        <v>269169020.43000001</v>
      </c>
      <c r="ZN36" s="105">
        <v>118412164.48999996</v>
      </c>
      <c r="ZO36" s="105">
        <v>29631370.010000005</v>
      </c>
      <c r="ZP36" s="105">
        <v>32641181.710000001</v>
      </c>
      <c r="ZQ36" s="105">
        <v>163749673.73000002</v>
      </c>
      <c r="ZR36" s="105">
        <v>356889678.50999999</v>
      </c>
      <c r="ZS36" s="105">
        <v>74402510.709999964</v>
      </c>
      <c r="ZT36" s="105">
        <v>17843663.880000003</v>
      </c>
      <c r="ZU36" s="105">
        <v>43828518.110000007</v>
      </c>
      <c r="ZV36" s="105">
        <v>25176211.350000016</v>
      </c>
      <c r="ZW36" s="105">
        <v>18469936.289999999</v>
      </c>
      <c r="ZX36" s="105">
        <v>3972776.869999995</v>
      </c>
      <c r="ZY36" s="105">
        <v>20460294.790000021</v>
      </c>
      <c r="ZZ36" s="105">
        <v>10782244.390000002</v>
      </c>
      <c r="AAA36" s="105">
        <v>14494672.149999995</v>
      </c>
      <c r="AAB36" s="105">
        <v>39017354.359999977</v>
      </c>
      <c r="AAC36" s="105">
        <v>19535637.300000004</v>
      </c>
      <c r="AAD36" s="105">
        <v>9099820.2400000021</v>
      </c>
      <c r="AAE36" s="105">
        <v>26486759.413600016</v>
      </c>
      <c r="AAF36" s="105">
        <v>57483894.980000034</v>
      </c>
      <c r="AAG36" s="105">
        <v>14072722.969999993</v>
      </c>
      <c r="AAH36" s="105">
        <v>3658183.459999993</v>
      </c>
      <c r="AAI36" s="105">
        <v>4112803.0600000024</v>
      </c>
      <c r="AAJ36" s="105">
        <v>10290797.289999997</v>
      </c>
      <c r="AAK36" s="105">
        <v>-5872308.8200000031</v>
      </c>
      <c r="AAL36" s="105">
        <v>6737821.4170999993</v>
      </c>
      <c r="AAM36" s="105">
        <v>1153445588.9599998</v>
      </c>
      <c r="AAN36" s="105">
        <v>-981542.65999999933</v>
      </c>
      <c r="AAO36" s="105">
        <v>-94873.889999995372</v>
      </c>
      <c r="AAP36" s="105">
        <v>37069014.559999995</v>
      </c>
      <c r="AAQ36" s="105">
        <v>19936512.689999998</v>
      </c>
      <c r="AAR36" s="105">
        <v>39214088.350000016</v>
      </c>
      <c r="AAS36" s="105">
        <v>27965820.870000012</v>
      </c>
      <c r="AAT36" s="105">
        <v>40797145.209999993</v>
      </c>
      <c r="AAU36" s="105">
        <v>32013197.069999978</v>
      </c>
      <c r="AAV36" s="105">
        <v>10755357.260000007</v>
      </c>
      <c r="AAW36" s="105">
        <v>9949919.8600000013</v>
      </c>
      <c r="AAX36" s="105">
        <v>-14064679.349999981</v>
      </c>
      <c r="AAY36" s="105">
        <v>23951818.639999993</v>
      </c>
      <c r="AAZ36" s="105">
        <v>104673.89999999745</v>
      </c>
      <c r="ABA36" s="105">
        <v>11413474.280000003</v>
      </c>
      <c r="ABB36" s="105">
        <v>-2869721.1100000031</v>
      </c>
      <c r="ABC36" s="105">
        <v>10777985.909999991</v>
      </c>
      <c r="ABD36" s="105">
        <v>14020801.029999999</v>
      </c>
      <c r="ABE36" s="105">
        <v>594107.71999999799</v>
      </c>
      <c r="ABF36" s="105">
        <v>114066539.30000004</v>
      </c>
      <c r="ABG36" s="105">
        <v>-44887716.129999995</v>
      </c>
      <c r="ABH36" s="105">
        <v>15508995.920000002</v>
      </c>
      <c r="ABI36" s="105">
        <v>5158413.62</v>
      </c>
      <c r="ABJ36" s="105">
        <v>336036.39000000013</v>
      </c>
      <c r="ABK36" s="105">
        <v>25459256.850000005</v>
      </c>
      <c r="ABL36" s="105">
        <v>13869838.820000006</v>
      </c>
      <c r="ABM36" s="105">
        <v>86542508.690000057</v>
      </c>
      <c r="ABN36" s="105">
        <v>56637318.330000013</v>
      </c>
      <c r="ABO36" s="105">
        <v>15766761.750000004</v>
      </c>
      <c r="ABP36" s="105">
        <v>31435753.809999999</v>
      </c>
      <c r="ABQ36" s="105">
        <v>514868.8599999983</v>
      </c>
      <c r="ABR36" s="105">
        <v>12242152.700000005</v>
      </c>
      <c r="ABS36" s="105">
        <v>3813246.3599999966</v>
      </c>
      <c r="ABT36" s="105">
        <v>6499884.7099999962</v>
      </c>
      <c r="ABU36" s="105">
        <v>18823968.920000006</v>
      </c>
      <c r="ABV36" s="105">
        <v>131491777.85000005</v>
      </c>
      <c r="ABW36" s="105">
        <v>35134101.710000016</v>
      </c>
      <c r="ABX36" s="105">
        <v>38939265.239999987</v>
      </c>
      <c r="ABY36" s="105">
        <v>7887491.6999999974</v>
      </c>
      <c r="ABZ36" s="105">
        <v>15926439.500000007</v>
      </c>
      <c r="ACA36" s="105">
        <v>-8744554.7700000051</v>
      </c>
      <c r="ACB36" s="105">
        <v>3513840.0999999973</v>
      </c>
      <c r="ACC36" s="105">
        <v>5712486.160000002</v>
      </c>
      <c r="ACD36" s="105">
        <v>-285576.8899999999</v>
      </c>
      <c r="ACE36" s="105">
        <v>4919533.4299999969</v>
      </c>
      <c r="ACF36" s="105">
        <v>7033430.209999999</v>
      </c>
      <c r="ACG36" s="105">
        <v>796903653.77999997</v>
      </c>
      <c r="ACH36" s="105">
        <v>525017.04999999935</v>
      </c>
      <c r="ACI36" s="105">
        <v>-4610820.8399999933</v>
      </c>
      <c r="ACJ36" s="105">
        <v>-8641590</v>
      </c>
      <c r="ACK36" s="105">
        <v>3420453.3200000022</v>
      </c>
      <c r="ACL36" s="105">
        <v>-19299950.550000004</v>
      </c>
      <c r="ACM36" s="105">
        <v>62757629.220000014</v>
      </c>
      <c r="ACN36" s="105">
        <v>84276475.299999967</v>
      </c>
      <c r="ACO36" s="105">
        <v>39647246.379900068</v>
      </c>
      <c r="ACP36" s="105">
        <v>-5223633.67</v>
      </c>
      <c r="ACQ36" s="105">
        <v>4811572.1199999964</v>
      </c>
      <c r="ACR36" s="105">
        <v>-6675762.370000001</v>
      </c>
      <c r="ACS36" s="105">
        <v>29949622.299999993</v>
      </c>
      <c r="ACT36" s="105">
        <v>158060885.56</v>
      </c>
      <c r="ACU36" s="105">
        <v>10035438.189999998</v>
      </c>
      <c r="ACV36" s="105">
        <v>17775347.945999995</v>
      </c>
      <c r="ACW36" s="105">
        <v>14075300.319999997</v>
      </c>
      <c r="ACX36" s="105">
        <v>-6942402.3500000015</v>
      </c>
      <c r="ACY36" s="105">
        <v>5487471.7700000005</v>
      </c>
      <c r="ACZ36" s="105">
        <v>19646.810000000638</v>
      </c>
      <c r="ADA36" s="105">
        <v>-3118490.97</v>
      </c>
      <c r="ADB36" s="105">
        <v>4897282.4400000032</v>
      </c>
      <c r="ADC36" s="105">
        <v>30247304.520000022</v>
      </c>
      <c r="ADD36" s="105">
        <v>37245946.589999981</v>
      </c>
      <c r="ADE36" s="105">
        <v>98676648.959999964</v>
      </c>
      <c r="ADF36" s="105">
        <v>-3315496.63</v>
      </c>
      <c r="ADG36" s="105">
        <v>-3108291.8600000013</v>
      </c>
      <c r="ADH36" s="105">
        <v>1012811.7999999973</v>
      </c>
      <c r="ADI36" s="105">
        <v>-5479686.7199999997</v>
      </c>
      <c r="ADJ36" s="105">
        <v>8989043.299999997</v>
      </c>
      <c r="ADK36" s="105">
        <v>2142852.3700000052</v>
      </c>
      <c r="ADL36" s="105">
        <v>2717402.42</v>
      </c>
      <c r="ADM36" s="105">
        <v>199567376.12000045</v>
      </c>
      <c r="ADN36" s="105">
        <v>99125882.829999998</v>
      </c>
      <c r="ADO36" s="105">
        <v>8356729.1400000099</v>
      </c>
      <c r="ADP36" s="105">
        <v>-5232954.7600000128</v>
      </c>
      <c r="ADQ36" s="105">
        <v>3172899</v>
      </c>
      <c r="ADR36" s="105">
        <v>4045092.950000002</v>
      </c>
      <c r="ADS36" s="105">
        <v>37252085.87999998</v>
      </c>
      <c r="ADT36" s="105">
        <v>1340362.5299999993</v>
      </c>
      <c r="ADU36" s="105">
        <v>173394279.89999998</v>
      </c>
      <c r="ADV36" s="105">
        <v>14390352.709999982</v>
      </c>
      <c r="ADW36" s="105">
        <v>-17361220.46000002</v>
      </c>
      <c r="ADX36" s="105">
        <v>-2493015.6899999981</v>
      </c>
      <c r="ADY36" s="105">
        <v>24026810.280000016</v>
      </c>
      <c r="ADZ36" s="105">
        <v>6819995.3299999945</v>
      </c>
      <c r="AEA36" s="105">
        <v>4197293.2300000004</v>
      </c>
      <c r="AEB36" s="105">
        <v>-8591517.2999999933</v>
      </c>
      <c r="AEC36" s="105">
        <v>-4150332.5399999986</v>
      </c>
      <c r="AED36" s="105">
        <v>14798158.01</v>
      </c>
      <c r="AEE36" s="105">
        <v>-2075891.0500000059</v>
      </c>
      <c r="AEF36" s="105">
        <v>2127855.9699999979</v>
      </c>
      <c r="AEG36" s="105">
        <v>13949287.380000001</v>
      </c>
      <c r="AEH36" s="105">
        <v>-4538077.63</v>
      </c>
      <c r="AEI36" s="105">
        <v>-5147058.3300000019</v>
      </c>
      <c r="AEJ36" s="105">
        <v>-2860027.439999999</v>
      </c>
      <c r="AEK36" s="105">
        <v>-1917058.3000000012</v>
      </c>
      <c r="AEL36" s="105">
        <v>-17124049.800000016</v>
      </c>
      <c r="AEM36" s="105">
        <v>168524.57000000414</v>
      </c>
      <c r="AEN36" s="105">
        <v>39069434.039999992</v>
      </c>
      <c r="AEO36" s="105">
        <v>395437292.50999981</v>
      </c>
      <c r="AEP36" s="105">
        <v>35860756.129999995</v>
      </c>
      <c r="AEQ36" s="105">
        <v>121343.71999999466</v>
      </c>
      <c r="AER36" s="105">
        <v>7671571.9500000067</v>
      </c>
      <c r="AES36" s="105">
        <v>734334.9899999979</v>
      </c>
      <c r="AET36" s="105">
        <v>-17016055.579999998</v>
      </c>
      <c r="AEU36" s="105">
        <v>13666471.640000019</v>
      </c>
      <c r="AEV36" s="105">
        <v>-4475117.9799999902</v>
      </c>
      <c r="AEW36" s="105">
        <v>7776555.900000005</v>
      </c>
      <c r="AEX36" s="105">
        <v>8982946.6899999958</v>
      </c>
      <c r="AEY36" s="105">
        <v>115616862.98</v>
      </c>
      <c r="AEZ36" s="105">
        <v>105858693.59900001</v>
      </c>
      <c r="AFA36" s="105">
        <v>59698677.31000001</v>
      </c>
      <c r="AFB36" s="105">
        <v>10321695.040000008</v>
      </c>
      <c r="AFC36" s="105">
        <v>46065646.630000018</v>
      </c>
      <c r="AFD36" s="105">
        <v>73258121.170000002</v>
      </c>
      <c r="AFE36" s="105">
        <v>3429366.5099999993</v>
      </c>
      <c r="AFF36" s="105">
        <v>17376911.139999993</v>
      </c>
      <c r="AFG36" s="105">
        <v>11368374.049999997</v>
      </c>
      <c r="AFH36" s="105">
        <v>13760267.720000003</v>
      </c>
      <c r="AFI36" s="105">
        <v>-967962.970000003</v>
      </c>
      <c r="AFJ36" s="105">
        <v>2359592.2899999982</v>
      </c>
      <c r="AFK36" s="105">
        <v>8076365.2200000063</v>
      </c>
      <c r="AFL36" s="105">
        <v>159074464.5500001</v>
      </c>
      <c r="AFM36" s="105">
        <v>-8222856.8499999996</v>
      </c>
      <c r="AFN36" s="105">
        <v>30510351.980000004</v>
      </c>
      <c r="AFO36" s="105">
        <v>1844335.2299999965</v>
      </c>
      <c r="AFP36" s="105">
        <v>28091412.300000001</v>
      </c>
      <c r="AFQ36" s="105">
        <v>20431622.319999997</v>
      </c>
      <c r="AFR36" s="105">
        <v>-1210923.3600000003</v>
      </c>
      <c r="AFS36" s="105">
        <v>15836271.029999994</v>
      </c>
      <c r="AFT36" s="105">
        <v>-113085.60000000062</v>
      </c>
      <c r="AFU36" s="105">
        <v>-4883314.0000000009</v>
      </c>
      <c r="AFV36" s="105">
        <v>8124433.1900000125</v>
      </c>
      <c r="AFW36" s="105">
        <v>15064304.16</v>
      </c>
      <c r="AFX36" s="105">
        <v>100155147.12999995</v>
      </c>
      <c r="AFY36" s="105">
        <v>8781599.1999999974</v>
      </c>
      <c r="AFZ36" s="105">
        <v>-7934421.1799999997</v>
      </c>
      <c r="AGA36" s="105">
        <v>814099.81999999832</v>
      </c>
      <c r="AGB36" s="105">
        <v>-6082878.1500000004</v>
      </c>
      <c r="AGC36" s="105">
        <v>2586124.9900000039</v>
      </c>
      <c r="AGD36" s="105">
        <v>2594239.1460000016</v>
      </c>
      <c r="AGE36" s="105">
        <v>-7653860.1100000003</v>
      </c>
      <c r="AGF36" s="105">
        <v>833839.39999999735</v>
      </c>
      <c r="AGG36" s="105">
        <v>-2782022</v>
      </c>
      <c r="AGH36" s="105">
        <v>2403759.5200000014</v>
      </c>
      <c r="AGI36" s="105">
        <v>493141061.04000014</v>
      </c>
      <c r="AGJ36" s="105">
        <v>2398939.8399999915</v>
      </c>
      <c r="AGK36" s="105">
        <v>14595911.100000005</v>
      </c>
      <c r="AGL36" s="105">
        <v>4081269.9599999962</v>
      </c>
      <c r="AGM36" s="105">
        <v>40479007.169999987</v>
      </c>
      <c r="AGN36" s="105">
        <v>37336327.340000011</v>
      </c>
      <c r="AGO36" s="105">
        <v>8428320.9600000028</v>
      </c>
      <c r="AGP36" s="105">
        <v>35650121.730000004</v>
      </c>
      <c r="AGQ36" s="105">
        <v>179136888.52999991</v>
      </c>
      <c r="AGR36" s="105">
        <v>11860615.510000098</v>
      </c>
      <c r="AGS36" s="105">
        <v>-10654644.479999999</v>
      </c>
      <c r="AGT36" s="105">
        <v>105266443.38999996</v>
      </c>
      <c r="AGU36" s="105">
        <v>30251248.95000001</v>
      </c>
      <c r="AGV36" s="105">
        <v>19222532.329999998</v>
      </c>
      <c r="AGW36" s="105">
        <v>15116397.199999999</v>
      </c>
      <c r="AGX36" s="105">
        <v>2930987.989999996</v>
      </c>
      <c r="AGY36" s="105">
        <v>958669.02999999886</v>
      </c>
      <c r="AGZ36" s="105">
        <v>-7350633.9600000009</v>
      </c>
      <c r="AHA36" s="105">
        <v>37250500.640000008</v>
      </c>
      <c r="AHB36" s="105">
        <v>-6399851.3399999952</v>
      </c>
      <c r="AHC36" s="105">
        <v>2778000.5100000012</v>
      </c>
      <c r="AHD36" s="105">
        <v>6171714.9800000023</v>
      </c>
      <c r="AHE36" s="105">
        <v>32391.130000000703</v>
      </c>
      <c r="AHF36" s="105">
        <v>-6567992.1500000032</v>
      </c>
      <c r="AHG36" s="105">
        <v>-6306659.7499999991</v>
      </c>
      <c r="AHH36" s="105">
        <v>9294046.7000000961</v>
      </c>
      <c r="AHI36" s="105">
        <v>10900819.879999995</v>
      </c>
      <c r="AHJ36" s="105">
        <v>-758024.83000000066</v>
      </c>
      <c r="AHK36" s="105">
        <v>-2994802.0500000003</v>
      </c>
      <c r="AHL36" s="105">
        <v>13327221.51</v>
      </c>
      <c r="AHM36" s="105">
        <v>3457709.4600000042</v>
      </c>
      <c r="AHN36" s="105">
        <v>-4978710.8699999992</v>
      </c>
    </row>
    <row r="37" spans="1:898" ht="21" x14ac:dyDescent="0.4">
      <c r="A37" s="121" t="s">
        <v>44</v>
      </c>
      <c r="B37" s="6" t="s">
        <v>2295</v>
      </c>
      <c r="C37" s="105">
        <v>625509405.00999999</v>
      </c>
      <c r="D37" s="105">
        <v>8986038.7400000002</v>
      </c>
      <c r="E37" s="105">
        <v>40092048.039999999</v>
      </c>
      <c r="F37" s="105">
        <v>9764010.0899999999</v>
      </c>
      <c r="G37" s="105">
        <v>70219046.989999995</v>
      </c>
      <c r="H37" s="105">
        <v>4931043.45</v>
      </c>
      <c r="I37" s="105">
        <v>285830194.01999998</v>
      </c>
      <c r="J37" s="105">
        <v>91359017.189999998</v>
      </c>
      <c r="K37" s="105">
        <v>34172102.700000003</v>
      </c>
      <c r="L37" s="105">
        <v>11697117.85</v>
      </c>
      <c r="M37" s="105">
        <v>10678916.380000001</v>
      </c>
      <c r="N37" s="105">
        <v>10214977.01</v>
      </c>
      <c r="O37" s="105">
        <v>86225178.579999998</v>
      </c>
      <c r="P37" s="105">
        <v>9887281.9800000004</v>
      </c>
      <c r="Q37" s="105">
        <v>10030881.59</v>
      </c>
      <c r="R37" s="105">
        <v>23947700.84</v>
      </c>
      <c r="S37" s="105">
        <v>13002924.4</v>
      </c>
      <c r="T37" s="105">
        <v>3349916.48</v>
      </c>
      <c r="U37" s="105">
        <v>459397897.19</v>
      </c>
      <c r="V37" s="105">
        <v>46005623.009999998</v>
      </c>
      <c r="W37" s="105">
        <v>25623284.239999998</v>
      </c>
      <c r="X37" s="105">
        <v>111841901.64</v>
      </c>
      <c r="Y37" s="105">
        <v>18046931.899999999</v>
      </c>
      <c r="Z37" s="105">
        <v>14057385.66</v>
      </c>
      <c r="AA37" s="105">
        <v>13333611.51</v>
      </c>
      <c r="AB37" s="105">
        <v>84039888.980000004</v>
      </c>
      <c r="AC37" s="105">
        <v>46679130.380000003</v>
      </c>
      <c r="AD37" s="105">
        <v>10598991.5</v>
      </c>
      <c r="AE37" s="105">
        <v>52317528.409999996</v>
      </c>
      <c r="AF37" s="105">
        <v>15932365.130000001</v>
      </c>
      <c r="AG37" s="105">
        <v>62029436.159999996</v>
      </c>
      <c r="AH37" s="105">
        <v>43707808.030000001</v>
      </c>
      <c r="AI37" s="105">
        <v>17975811.780000001</v>
      </c>
      <c r="AJ37" s="105">
        <v>13631913.869999999</v>
      </c>
      <c r="AK37" s="105">
        <v>67706036.790000007</v>
      </c>
      <c r="AL37" s="105">
        <v>24796247.41</v>
      </c>
      <c r="AM37" s="105">
        <v>87185725.519999996</v>
      </c>
      <c r="AN37" s="105">
        <v>16843480.920000002</v>
      </c>
      <c r="AO37" s="105">
        <v>39166066.689999998</v>
      </c>
      <c r="AP37" s="105">
        <v>17317970.190000001</v>
      </c>
      <c r="AQ37" s="105">
        <v>4742475.8099999996</v>
      </c>
      <c r="AR37" s="105">
        <v>5217545.03</v>
      </c>
      <c r="AS37" s="105">
        <v>175562512.94999999</v>
      </c>
      <c r="AT37" s="105">
        <v>4808272.2</v>
      </c>
      <c r="AU37" s="105">
        <v>6970783.8499999996</v>
      </c>
      <c r="AV37" s="105">
        <v>7921890.7699999996</v>
      </c>
      <c r="AW37" s="105">
        <v>11642097.029999999</v>
      </c>
      <c r="AX37" s="105">
        <v>19090346.260000002</v>
      </c>
      <c r="AY37" s="105">
        <v>17250333.920000002</v>
      </c>
      <c r="AZ37" s="105">
        <v>13303329.560000001</v>
      </c>
      <c r="BA37" s="105">
        <v>5077759.22</v>
      </c>
      <c r="BB37" s="105">
        <v>8659178.7599999998</v>
      </c>
      <c r="BC37" s="105">
        <v>7505952.5199999996</v>
      </c>
      <c r="BD37" s="105">
        <v>6995742.7000000002</v>
      </c>
      <c r="BE37" s="105">
        <v>26378498.09</v>
      </c>
      <c r="BF37" s="105">
        <v>9842542.2699999996</v>
      </c>
      <c r="BG37" s="105">
        <v>32783147.390000001</v>
      </c>
      <c r="BH37" s="105">
        <v>99146413.049999997</v>
      </c>
      <c r="BI37" s="105">
        <v>65381585.369999997</v>
      </c>
      <c r="BJ37" s="105">
        <v>10792560.210000001</v>
      </c>
      <c r="BK37" s="105">
        <v>3116422.41</v>
      </c>
      <c r="BL37" s="105">
        <v>11209825.33</v>
      </c>
      <c r="BM37" s="105">
        <v>8859503.7699999996</v>
      </c>
      <c r="BN37" s="105">
        <v>12271232.779999999</v>
      </c>
      <c r="BO37" s="105">
        <v>2420881.79</v>
      </c>
      <c r="BP37" s="105">
        <v>93334.81</v>
      </c>
      <c r="BQ37" s="105">
        <v>225183377.16</v>
      </c>
      <c r="BR37" s="105">
        <v>9636131.6999999993</v>
      </c>
      <c r="BS37" s="105">
        <v>6660349.71</v>
      </c>
      <c r="BT37" s="105">
        <v>9414122.25</v>
      </c>
      <c r="BU37" s="105">
        <v>6476728.4800000004</v>
      </c>
      <c r="BV37" s="105">
        <v>10243440.939999999</v>
      </c>
      <c r="BW37" s="105">
        <v>10912628.359999999</v>
      </c>
      <c r="BX37" s="105">
        <v>6783830.1200000001</v>
      </c>
      <c r="BY37" s="105">
        <v>105828143.29000001</v>
      </c>
      <c r="BZ37" s="105">
        <v>4822737.0599999996</v>
      </c>
      <c r="CA37" s="105">
        <v>5296864.18</v>
      </c>
      <c r="CB37" s="105">
        <v>23394346.84</v>
      </c>
      <c r="CC37" s="105">
        <v>7506683.4800000004</v>
      </c>
      <c r="CD37" s="105">
        <v>9029037.3699999992</v>
      </c>
      <c r="CE37" s="105">
        <v>8056509.8700000001</v>
      </c>
      <c r="CF37" s="105">
        <v>1102938647.5</v>
      </c>
      <c r="CG37" s="105">
        <v>16302003.43</v>
      </c>
      <c r="CH37" s="105">
        <v>47099846.509999998</v>
      </c>
      <c r="CI37" s="105">
        <v>13405704.369999999</v>
      </c>
      <c r="CJ37" s="105">
        <v>34177226.310000002</v>
      </c>
      <c r="CK37" s="105">
        <v>24002567.850000001</v>
      </c>
      <c r="CL37" s="105">
        <v>20049994.09</v>
      </c>
      <c r="CM37" s="105">
        <v>27852622.649999999</v>
      </c>
      <c r="CN37" s="105">
        <v>9006726.0700000003</v>
      </c>
      <c r="CO37" s="105">
        <v>28093350.670000002</v>
      </c>
      <c r="CP37" s="105">
        <v>15987808.460000001</v>
      </c>
      <c r="CQ37" s="105">
        <v>29964705.219999999</v>
      </c>
      <c r="CR37" s="105">
        <v>22659995.079999998</v>
      </c>
      <c r="CS37" s="105">
        <v>104885438.01000001</v>
      </c>
      <c r="CT37" s="105">
        <v>15661024.17</v>
      </c>
      <c r="CU37" s="105">
        <v>13149136.029999999</v>
      </c>
      <c r="CV37" s="105">
        <v>18546381.780000001</v>
      </c>
      <c r="CW37" s="105">
        <v>7982713.9800000004</v>
      </c>
      <c r="CX37" s="105">
        <v>15126544.59</v>
      </c>
      <c r="CY37" s="105">
        <v>9026557.5600000005</v>
      </c>
      <c r="CZ37" s="105">
        <v>12834513.08</v>
      </c>
      <c r="DA37" s="105">
        <v>81037956.069999993</v>
      </c>
      <c r="DB37" s="105">
        <v>240959716.86000001</v>
      </c>
      <c r="DC37" s="105">
        <v>6143122.6299999999</v>
      </c>
      <c r="DD37" s="105">
        <v>12464744.35</v>
      </c>
      <c r="DE37" s="105">
        <v>10272376.890000001</v>
      </c>
      <c r="DF37" s="105">
        <v>20139212.82</v>
      </c>
      <c r="DG37" s="105">
        <v>25243794.989999998</v>
      </c>
      <c r="DH37" s="105">
        <v>9787059.2799999993</v>
      </c>
      <c r="DI37" s="105">
        <v>17066014.48</v>
      </c>
      <c r="DJ37" s="105">
        <v>1181062353.8299999</v>
      </c>
      <c r="DK37" s="105">
        <v>11948789.26</v>
      </c>
      <c r="DL37" s="105">
        <v>40778937.140000001</v>
      </c>
      <c r="DM37" s="105">
        <v>22851002.670000002</v>
      </c>
      <c r="DN37" s="105">
        <v>8754554.8699999992</v>
      </c>
      <c r="DO37" s="105">
        <v>20720773.800000001</v>
      </c>
      <c r="DP37" s="105">
        <v>69565045.019999996</v>
      </c>
      <c r="DQ37" s="105">
        <v>30051937.489999998</v>
      </c>
      <c r="DR37" s="105">
        <v>51798666.049999997</v>
      </c>
      <c r="DS37" s="105">
        <v>253417985.66999999</v>
      </c>
      <c r="DT37" s="105">
        <v>13507378.59</v>
      </c>
      <c r="DU37" s="105">
        <v>24375602.620000001</v>
      </c>
      <c r="DV37" s="105">
        <v>30316156.390000001</v>
      </c>
      <c r="DW37" s="105">
        <v>23238096.710000001</v>
      </c>
      <c r="DX37" s="105">
        <v>18307033.899999999</v>
      </c>
      <c r="DY37" s="105">
        <v>26823035.010000002</v>
      </c>
      <c r="DZ37" s="105">
        <v>7427371.7300000004</v>
      </c>
      <c r="EA37" s="105">
        <v>17414471.379999999</v>
      </c>
      <c r="EB37" s="105">
        <v>11617945.789999999</v>
      </c>
      <c r="EC37" s="105">
        <v>14645980.66</v>
      </c>
      <c r="ED37" s="105">
        <v>166977893.24000001</v>
      </c>
      <c r="EE37" s="105">
        <v>174286742.47</v>
      </c>
      <c r="EF37" s="105">
        <v>31897084.390000001</v>
      </c>
      <c r="EG37" s="105">
        <v>8699569.5700000003</v>
      </c>
      <c r="EH37" s="105">
        <v>24619447.969999999</v>
      </c>
      <c r="EI37" s="105">
        <v>6023956.5199999996</v>
      </c>
      <c r="EJ37" s="105">
        <v>21887235.890000001</v>
      </c>
      <c r="EK37" s="105">
        <v>7706118.21</v>
      </c>
      <c r="EL37" s="105">
        <v>16777695.600000001</v>
      </c>
      <c r="EM37" s="105">
        <v>187211393.47</v>
      </c>
      <c r="EN37" s="105">
        <v>11169636.810000001</v>
      </c>
      <c r="EO37" s="105">
        <v>2484655.35</v>
      </c>
      <c r="EP37" s="105">
        <v>6927796.2400000002</v>
      </c>
      <c r="EQ37" s="105">
        <v>4773530.95</v>
      </c>
      <c r="ER37" s="105">
        <v>5283499.3499999996</v>
      </c>
      <c r="ES37" s="105">
        <v>8284419.9500000002</v>
      </c>
      <c r="ET37" s="105">
        <v>20734965.640000001</v>
      </c>
      <c r="EU37" s="105">
        <v>8185862.7999999998</v>
      </c>
      <c r="EV37" s="105">
        <v>209344195.03999999</v>
      </c>
      <c r="EW37" s="105">
        <v>29850731.489999998</v>
      </c>
      <c r="EX37" s="105">
        <v>33489433.809999999</v>
      </c>
      <c r="EY37" s="105">
        <v>22015030.420000002</v>
      </c>
      <c r="EZ37" s="105">
        <v>21887100.23</v>
      </c>
      <c r="FA37" s="105">
        <v>32780342.199999999</v>
      </c>
      <c r="FB37" s="105">
        <v>42611292.409999996</v>
      </c>
      <c r="FC37" s="105">
        <v>17992457.91</v>
      </c>
      <c r="FD37" s="105">
        <v>24036457.489999998</v>
      </c>
      <c r="FE37" s="105">
        <v>23754138.57</v>
      </c>
      <c r="FF37" s="105">
        <v>11932244.57</v>
      </c>
      <c r="FG37" s="105">
        <v>12374853.93</v>
      </c>
      <c r="FH37" s="105">
        <v>49200469.960000001</v>
      </c>
      <c r="FI37" s="105">
        <v>8326976.1600000001</v>
      </c>
      <c r="FJ37" s="105">
        <v>3231344.3</v>
      </c>
      <c r="FK37" s="105">
        <v>12839264.060000001</v>
      </c>
      <c r="FL37" s="105">
        <v>21323520.27</v>
      </c>
      <c r="FM37" s="105">
        <v>43912691.700000003</v>
      </c>
      <c r="FN37" s="105">
        <v>7957847.6399999997</v>
      </c>
      <c r="FO37" s="105">
        <v>19623061.879999999</v>
      </c>
      <c r="FP37" s="105">
        <v>1159300618.49</v>
      </c>
      <c r="FQ37" s="105">
        <v>9040407</v>
      </c>
      <c r="FR37" s="105">
        <v>21079261.43</v>
      </c>
      <c r="FS37" s="105">
        <v>15865941.029999999</v>
      </c>
      <c r="FT37" s="105">
        <v>13490825.74</v>
      </c>
      <c r="FU37" s="105">
        <v>15148862.880000001</v>
      </c>
      <c r="FV37" s="105">
        <v>40002794.560000002</v>
      </c>
      <c r="FW37" s="105">
        <v>14816090.48</v>
      </c>
      <c r="FX37" s="105">
        <v>19917531.719999999</v>
      </c>
      <c r="FY37" s="105">
        <v>26520673.530000001</v>
      </c>
      <c r="FZ37" s="105">
        <v>23121240.050000001</v>
      </c>
      <c r="GA37" s="105">
        <v>13528534.210000001</v>
      </c>
      <c r="GB37" s="105">
        <v>25985372.670000002</v>
      </c>
      <c r="GC37" s="105">
        <v>9444353.7200000007</v>
      </c>
      <c r="GD37" s="105">
        <v>87239423.799999997</v>
      </c>
      <c r="GE37" s="105">
        <v>7497490.3200000003</v>
      </c>
      <c r="GF37" s="105">
        <v>9560228.3900000006</v>
      </c>
      <c r="GG37" s="105">
        <v>17976716.449999999</v>
      </c>
      <c r="GH37" s="105">
        <v>16054592.289999999</v>
      </c>
      <c r="GI37" s="105">
        <v>13003947.039999999</v>
      </c>
      <c r="GJ37" s="105">
        <v>8406539.8900000006</v>
      </c>
      <c r="GK37" s="105">
        <v>25359736.760000002</v>
      </c>
      <c r="GL37" s="105">
        <v>6510401.0700000003</v>
      </c>
      <c r="GM37" s="105">
        <v>3784640.78</v>
      </c>
      <c r="GN37" s="105">
        <v>4739275.76</v>
      </c>
      <c r="GO37" s="105">
        <v>2863504.15</v>
      </c>
      <c r="GP37" s="105">
        <v>103610088.39</v>
      </c>
      <c r="GQ37" s="105">
        <v>50918130.530000001</v>
      </c>
      <c r="GR37" s="105">
        <v>13141269.199999999</v>
      </c>
      <c r="GS37" s="105">
        <v>19005508.949999999</v>
      </c>
      <c r="GT37" s="105">
        <v>7534586.1699999999</v>
      </c>
      <c r="GU37" s="105">
        <v>8803398.1199999992</v>
      </c>
      <c r="GV37" s="105">
        <v>8022990.9199999999</v>
      </c>
      <c r="GW37" s="105">
        <v>9205258.8399999999</v>
      </c>
      <c r="GX37" s="105">
        <v>82290338.209999993</v>
      </c>
      <c r="GY37" s="105">
        <v>11024317.300000001</v>
      </c>
      <c r="GZ37" s="105">
        <v>21538369.960000001</v>
      </c>
      <c r="HA37" s="105">
        <v>4504220.2699999996</v>
      </c>
      <c r="HB37" s="105">
        <v>258210969.31</v>
      </c>
      <c r="HC37" s="105">
        <v>133106476.91</v>
      </c>
      <c r="HD37" s="105">
        <v>102797677.43000001</v>
      </c>
      <c r="HE37" s="105">
        <v>100214634.64</v>
      </c>
      <c r="HF37" s="105">
        <v>31752523.949999999</v>
      </c>
      <c r="HG37" s="105">
        <v>72440095.290000007</v>
      </c>
      <c r="HH37" s="105">
        <v>20053372.850000001</v>
      </c>
      <c r="HI37" s="105">
        <v>517647579.27999997</v>
      </c>
      <c r="HJ37" s="105">
        <v>85388892.969999999</v>
      </c>
      <c r="HK37" s="105">
        <v>129583242.48999999</v>
      </c>
      <c r="HL37" s="105">
        <v>116975125.55</v>
      </c>
      <c r="HM37" s="105">
        <v>13703975.93</v>
      </c>
      <c r="HN37" s="105">
        <v>20760354.699999999</v>
      </c>
      <c r="HO37" s="105">
        <v>66157814.75</v>
      </c>
      <c r="HP37" s="105">
        <v>23558727.07</v>
      </c>
      <c r="HQ37" s="105">
        <v>431395161.13</v>
      </c>
      <c r="HR37" s="105">
        <v>68608043.209999993</v>
      </c>
      <c r="HS37" s="105">
        <v>12900123.83</v>
      </c>
      <c r="HT37" s="105">
        <v>7480317.7699999996</v>
      </c>
      <c r="HU37" s="105">
        <v>17654505.940000001</v>
      </c>
      <c r="HV37" s="105">
        <v>8705796.0999999996</v>
      </c>
      <c r="HW37" s="105">
        <v>26887730</v>
      </c>
      <c r="HX37" s="105">
        <v>13682515.65</v>
      </c>
      <c r="HY37" s="105">
        <v>12775031.689999999</v>
      </c>
      <c r="HZ37" s="105">
        <v>14763072.32</v>
      </c>
      <c r="IA37" s="105">
        <v>9320091.6300000008</v>
      </c>
      <c r="IB37" s="105">
        <v>44479671.619999997</v>
      </c>
      <c r="IC37" s="105">
        <v>4466965.46</v>
      </c>
      <c r="ID37" s="105">
        <v>13291240.210000001</v>
      </c>
      <c r="IE37" s="105">
        <v>3465045.5</v>
      </c>
      <c r="IF37" s="105">
        <v>8594429.0800000001</v>
      </c>
      <c r="IG37" s="105">
        <v>180368715.87</v>
      </c>
      <c r="IH37" s="105">
        <v>156263963.74000001</v>
      </c>
      <c r="II37" s="105">
        <v>15656853.9</v>
      </c>
      <c r="IJ37" s="105">
        <v>23415809.850000001</v>
      </c>
      <c r="IK37" s="105">
        <v>21708857.800000001</v>
      </c>
      <c r="IL37" s="105">
        <v>17336393.25</v>
      </c>
      <c r="IM37" s="105">
        <v>10928079.99</v>
      </c>
      <c r="IN37" s="105">
        <v>2245021.12</v>
      </c>
      <c r="IO37" s="105">
        <v>13928754.59</v>
      </c>
      <c r="IP37" s="105">
        <v>7234828.8200000003</v>
      </c>
      <c r="IQ37" s="105">
        <v>32729239.940000001</v>
      </c>
      <c r="IR37" s="105">
        <v>234502852.09999999</v>
      </c>
      <c r="IS37" s="105">
        <v>123439858.19</v>
      </c>
      <c r="IT37" s="105">
        <v>10703486.630000001</v>
      </c>
      <c r="IU37" s="105">
        <v>13738659.85</v>
      </c>
      <c r="IV37" s="105">
        <v>49693214.310000002</v>
      </c>
      <c r="IW37" s="105">
        <v>5544675.6100000003</v>
      </c>
      <c r="IX37" s="105">
        <v>13696222.34</v>
      </c>
      <c r="IY37" s="105">
        <v>4387679.6900000004</v>
      </c>
      <c r="IZ37" s="105">
        <v>4737068.33</v>
      </c>
      <c r="JA37" s="105">
        <v>6079226.6100000003</v>
      </c>
      <c r="JB37" s="105">
        <v>19876621.789999999</v>
      </c>
      <c r="JC37" s="105">
        <v>11020284.060000001</v>
      </c>
      <c r="JD37" s="105">
        <v>140337781.91</v>
      </c>
      <c r="JE37" s="105">
        <v>30849200.039999999</v>
      </c>
      <c r="JF37" s="105">
        <v>15510696.27</v>
      </c>
      <c r="JG37" s="105">
        <v>13908275.24</v>
      </c>
      <c r="JH37" s="105">
        <v>4593150.26</v>
      </c>
      <c r="JI37" s="105">
        <v>1570997.63</v>
      </c>
      <c r="JJ37" s="105">
        <v>113453710.05</v>
      </c>
      <c r="JK37" s="105">
        <v>8895780.4600000009</v>
      </c>
      <c r="JL37" s="105">
        <v>18962200.510000002</v>
      </c>
      <c r="JM37" s="105">
        <v>51221354.289999999</v>
      </c>
      <c r="JN37" s="105">
        <v>14526561.960000001</v>
      </c>
      <c r="JO37" s="105">
        <v>15234480.1</v>
      </c>
      <c r="JP37" s="105">
        <v>14581474.130000001</v>
      </c>
      <c r="JQ37" s="105">
        <v>216425638.25999999</v>
      </c>
      <c r="JR37" s="105">
        <v>63450407.310000002</v>
      </c>
      <c r="JS37" s="105">
        <v>13726660.199999999</v>
      </c>
      <c r="JT37" s="105">
        <v>6855715.25</v>
      </c>
      <c r="JU37" s="105">
        <v>15850272.02</v>
      </c>
      <c r="JV37" s="105">
        <v>6563106.04</v>
      </c>
      <c r="JW37" s="105">
        <v>36030311.560000002</v>
      </c>
      <c r="JX37" s="105">
        <v>19159612.09</v>
      </c>
      <c r="JY37" s="105">
        <v>15054390.77</v>
      </c>
      <c r="JZ37" s="105">
        <v>12910748.109999999</v>
      </c>
      <c r="KA37" s="105">
        <v>24875909.510000002</v>
      </c>
      <c r="KB37" s="105">
        <v>10141399.16</v>
      </c>
      <c r="KC37" s="105">
        <v>10731417.91</v>
      </c>
      <c r="KD37" s="105">
        <v>5057989.75</v>
      </c>
      <c r="KE37" s="105">
        <v>15064159.869999999</v>
      </c>
      <c r="KF37" s="105">
        <v>917930432.33000004</v>
      </c>
      <c r="KG37" s="105">
        <v>62583285.149999999</v>
      </c>
      <c r="KH37" s="105">
        <v>57527298.899999999</v>
      </c>
      <c r="KI37" s="105">
        <v>21365994.68</v>
      </c>
      <c r="KJ37" s="105">
        <v>50168127.609999999</v>
      </c>
      <c r="KK37" s="105">
        <v>93971988.519999996</v>
      </c>
      <c r="KL37" s="105">
        <v>86568698.370000005</v>
      </c>
      <c r="KM37" s="105">
        <v>27722326</v>
      </c>
      <c r="KN37" s="105">
        <v>14852407.74</v>
      </c>
      <c r="KO37" s="105">
        <v>172021138.61000001</v>
      </c>
      <c r="KP37" s="105">
        <v>28450912.48</v>
      </c>
      <c r="KQ37" s="105">
        <v>25347306.390000001</v>
      </c>
      <c r="KR37" s="105">
        <v>36416278.009999998</v>
      </c>
      <c r="KS37" s="105">
        <v>28797836.050000001</v>
      </c>
      <c r="KT37" s="105">
        <v>36538418.57</v>
      </c>
      <c r="KU37" s="105">
        <v>77288360.359999999</v>
      </c>
      <c r="KV37" s="105">
        <v>92986093.430000007</v>
      </c>
      <c r="KW37" s="105">
        <v>270370877.57999998</v>
      </c>
      <c r="KX37" s="105">
        <v>18037803.989999998</v>
      </c>
      <c r="KY37" s="105">
        <v>11422311.640000001</v>
      </c>
      <c r="KZ37" s="105">
        <v>15526521.939999999</v>
      </c>
      <c r="LA37" s="105">
        <v>31255892.210000001</v>
      </c>
      <c r="LB37" s="105">
        <v>14772273.050000001</v>
      </c>
      <c r="LC37" s="105">
        <v>16665702.279999999</v>
      </c>
      <c r="LD37" s="105">
        <v>12002320.73</v>
      </c>
      <c r="LE37" s="105">
        <v>491311575.76999998</v>
      </c>
      <c r="LF37" s="105">
        <v>56440166.060000002</v>
      </c>
      <c r="LG37" s="105">
        <v>152591685.99000001</v>
      </c>
      <c r="LH37" s="105">
        <v>105258440.98999999</v>
      </c>
      <c r="LI37" s="105">
        <v>32597746.73</v>
      </c>
      <c r="LJ37" s="105">
        <v>8169163.9699999997</v>
      </c>
      <c r="LK37" s="105">
        <v>2290223.2200000002</v>
      </c>
      <c r="LL37" s="105">
        <v>17022929.27</v>
      </c>
      <c r="LM37" s="105">
        <v>5361928.59</v>
      </c>
      <c r="LN37" s="105">
        <v>14195811.890000001</v>
      </c>
      <c r="LO37" s="105">
        <v>11706525.220000001</v>
      </c>
      <c r="LP37" s="105">
        <v>97086185.769999996</v>
      </c>
      <c r="LQ37" s="105">
        <v>5585358</v>
      </c>
      <c r="LR37" s="105">
        <v>28103047.780000001</v>
      </c>
      <c r="LS37" s="105">
        <v>579451464.83000004</v>
      </c>
      <c r="LT37" s="105">
        <v>70546546.299999997</v>
      </c>
      <c r="LU37" s="105">
        <v>274145143.35000002</v>
      </c>
      <c r="LV37" s="105">
        <v>108707843.08</v>
      </c>
      <c r="LW37" s="105">
        <v>22833230.670000002</v>
      </c>
      <c r="LX37" s="105">
        <v>27377736</v>
      </c>
      <c r="LY37" s="105">
        <v>30827975.420000002</v>
      </c>
      <c r="LZ37" s="105">
        <v>33368058.309999999</v>
      </c>
      <c r="MA37" s="105">
        <v>26800521.109999999</v>
      </c>
      <c r="MB37" s="105">
        <v>88199461.269999996</v>
      </c>
      <c r="MC37" s="105">
        <v>48236904.600000001</v>
      </c>
      <c r="MD37" s="105">
        <v>28835817.48</v>
      </c>
      <c r="ME37" s="105">
        <v>474669779.57999998</v>
      </c>
      <c r="MF37" s="105">
        <v>17707840.829999998</v>
      </c>
      <c r="MG37" s="105">
        <v>9752920.8499999996</v>
      </c>
      <c r="MH37" s="105">
        <v>13558311.800000001</v>
      </c>
      <c r="MI37" s="105">
        <v>18860524.530000001</v>
      </c>
      <c r="MJ37" s="105">
        <v>25273490.300000001</v>
      </c>
      <c r="MK37" s="105">
        <v>14150141.560000001</v>
      </c>
      <c r="ML37" s="105">
        <v>11231767.210000001</v>
      </c>
      <c r="MM37" s="105">
        <v>18208184.039999999</v>
      </c>
      <c r="MN37" s="105">
        <v>19185817.93</v>
      </c>
      <c r="MO37" s="105">
        <v>13775619.08</v>
      </c>
      <c r="MP37" s="105">
        <v>19360630.350000001</v>
      </c>
      <c r="MQ37" s="105">
        <v>375687828.82999998</v>
      </c>
      <c r="MR37" s="105">
        <v>23351316.190000001</v>
      </c>
      <c r="MS37" s="105">
        <v>76897922.099999994</v>
      </c>
      <c r="MT37" s="105">
        <v>4379711.71</v>
      </c>
      <c r="MU37" s="105">
        <v>49226921.590000004</v>
      </c>
      <c r="MV37" s="105">
        <v>15347829.050000001</v>
      </c>
      <c r="MW37" s="105">
        <v>103768796.31999999</v>
      </c>
      <c r="MX37" s="105">
        <v>20070446.18</v>
      </c>
      <c r="MY37" s="105">
        <v>13717971.109999999</v>
      </c>
      <c r="MZ37" s="105">
        <v>7212656.3099999996</v>
      </c>
      <c r="NA37" s="105">
        <v>22095790.719999999</v>
      </c>
      <c r="NB37" s="105">
        <v>1154477851.77</v>
      </c>
      <c r="NC37" s="105">
        <v>140129496.25999999</v>
      </c>
      <c r="ND37" s="105">
        <v>37030344.020000003</v>
      </c>
      <c r="NE37" s="105">
        <v>547452758.88999999</v>
      </c>
      <c r="NF37" s="105">
        <v>28387440.359999999</v>
      </c>
      <c r="NG37" s="105">
        <v>73775781.890000001</v>
      </c>
      <c r="NH37" s="105">
        <v>168665148.25</v>
      </c>
      <c r="NI37" s="105">
        <v>321768000.83999997</v>
      </c>
      <c r="NJ37" s="105">
        <v>16452484.859999999</v>
      </c>
      <c r="NK37" s="105">
        <v>116458866.27</v>
      </c>
      <c r="NL37" s="105">
        <v>48977166.299999997</v>
      </c>
      <c r="NM37" s="105">
        <v>42860979.600000001</v>
      </c>
      <c r="NN37" s="105">
        <v>125817410.67</v>
      </c>
      <c r="NO37" s="105">
        <v>19206841.34</v>
      </c>
      <c r="NP37" s="105">
        <v>20173865.170000002</v>
      </c>
      <c r="NQ37" s="105">
        <v>9505441.6099999994</v>
      </c>
      <c r="NR37" s="105">
        <v>18048159.149999999</v>
      </c>
      <c r="NS37" s="105">
        <v>3797701.66</v>
      </c>
      <c r="NT37" s="105">
        <v>9598814.0299999993</v>
      </c>
      <c r="NU37" s="105">
        <v>261344193.62</v>
      </c>
      <c r="NV37" s="105">
        <v>187186879.37</v>
      </c>
      <c r="NW37" s="105">
        <v>28836499.879999999</v>
      </c>
      <c r="NX37" s="105">
        <v>13945165.76</v>
      </c>
      <c r="NY37" s="105">
        <v>25440358.579999998</v>
      </c>
      <c r="NZ37" s="105">
        <v>28051681.600000001</v>
      </c>
      <c r="OA37" s="105">
        <v>8872973.6799999997</v>
      </c>
      <c r="OB37" s="105">
        <v>830860608.5</v>
      </c>
      <c r="OC37" s="105">
        <v>20400472.07</v>
      </c>
      <c r="OD37" s="105">
        <v>92521286.689999998</v>
      </c>
      <c r="OE37" s="105">
        <v>44724086.090000004</v>
      </c>
      <c r="OF37" s="105">
        <v>18906665.219999999</v>
      </c>
      <c r="OG37" s="105">
        <v>78959385.430000007</v>
      </c>
      <c r="OH37" s="105">
        <v>53509800.560000002</v>
      </c>
      <c r="OI37" s="105">
        <v>20671632.800000001</v>
      </c>
      <c r="OJ37" s="105">
        <v>90935923.200000003</v>
      </c>
      <c r="OK37" s="105">
        <v>260787408.12</v>
      </c>
      <c r="OL37" s="105">
        <v>122546400.48999999</v>
      </c>
      <c r="OM37" s="105">
        <v>549577501.95000005</v>
      </c>
      <c r="ON37" s="105">
        <v>69338868.150000006</v>
      </c>
      <c r="OO37" s="105">
        <v>45306352.460000001</v>
      </c>
      <c r="OP37" s="105">
        <v>113890676.86</v>
      </c>
      <c r="OQ37" s="105">
        <v>202378875.90000001</v>
      </c>
      <c r="OR37" s="105">
        <v>16365983.15</v>
      </c>
      <c r="OS37" s="105">
        <v>29065976.57</v>
      </c>
      <c r="OT37" s="105">
        <v>17487939.77</v>
      </c>
      <c r="OU37" s="105">
        <v>19231957.16</v>
      </c>
      <c r="OV37" s="105">
        <v>58949244.229999997</v>
      </c>
      <c r="OW37" s="105">
        <v>33324185.57</v>
      </c>
      <c r="OX37" s="105">
        <v>18294543.890000001</v>
      </c>
      <c r="OY37" s="105">
        <v>12240743.74</v>
      </c>
      <c r="OZ37" s="105">
        <v>135047443.93000001</v>
      </c>
      <c r="PA37" s="105">
        <v>11879473.279999999</v>
      </c>
      <c r="PB37" s="105">
        <v>22702647.420000002</v>
      </c>
      <c r="PC37" s="105">
        <v>5027659.58</v>
      </c>
      <c r="PD37" s="105">
        <v>11883884.630000001</v>
      </c>
      <c r="PE37" s="105">
        <v>29094831.07</v>
      </c>
      <c r="PF37" s="105">
        <v>8496600.3399999999</v>
      </c>
      <c r="PG37" s="105">
        <v>8729034.1400000006</v>
      </c>
      <c r="PH37" s="105">
        <v>8629233.8499999996</v>
      </c>
      <c r="PI37" s="105">
        <v>8189785.3200000003</v>
      </c>
      <c r="PJ37" s="105">
        <v>33648697.240000002</v>
      </c>
      <c r="PK37" s="105">
        <v>37489939.369999997</v>
      </c>
      <c r="PL37" s="105">
        <v>4583187.47</v>
      </c>
      <c r="PM37" s="105">
        <v>29106782.66</v>
      </c>
      <c r="PN37" s="105">
        <v>3207665.32</v>
      </c>
      <c r="PO37" s="105">
        <v>3097801.7</v>
      </c>
      <c r="PP37" s="105">
        <v>4418902.37</v>
      </c>
      <c r="PQ37" s="105">
        <v>1598345.42</v>
      </c>
      <c r="PR37" s="105">
        <v>775787189.49000001</v>
      </c>
      <c r="PS37" s="105">
        <v>26640738.23</v>
      </c>
      <c r="PT37" s="105">
        <v>9724942.1099999994</v>
      </c>
      <c r="PU37" s="105">
        <v>48430804.409999996</v>
      </c>
      <c r="PV37" s="105">
        <v>36370019.25</v>
      </c>
      <c r="PW37" s="105">
        <v>15637056.9</v>
      </c>
      <c r="PX37" s="105">
        <v>40544837.240000002</v>
      </c>
      <c r="PY37" s="105">
        <v>8471668.9299999997</v>
      </c>
      <c r="PZ37" s="105">
        <v>31756930.75</v>
      </c>
      <c r="QA37" s="105">
        <v>11544920.65</v>
      </c>
      <c r="QB37" s="105">
        <v>26646046.530000001</v>
      </c>
      <c r="QC37" s="105">
        <v>6344999</v>
      </c>
      <c r="QD37" s="105">
        <v>16190116.029999999</v>
      </c>
      <c r="QE37" s="105">
        <v>64555294.439999998</v>
      </c>
      <c r="QF37" s="105">
        <v>45449297.240000002</v>
      </c>
      <c r="QG37" s="105">
        <v>49932237.420000002</v>
      </c>
      <c r="QH37" s="105">
        <v>8286365.5800000001</v>
      </c>
      <c r="QI37" s="105">
        <v>2819378.61</v>
      </c>
      <c r="QJ37" s="105">
        <v>11065910.35</v>
      </c>
      <c r="QK37" s="105">
        <v>28539459.829999998</v>
      </c>
      <c r="QL37" s="105">
        <v>28476960.039999999</v>
      </c>
      <c r="QM37" s="105">
        <v>6160206.5599999996</v>
      </c>
      <c r="QN37" s="105">
        <v>11612335.789999999</v>
      </c>
      <c r="QO37" s="105">
        <v>3795064.88</v>
      </c>
      <c r="QP37" s="105">
        <v>9166714.0299999993</v>
      </c>
      <c r="QQ37" s="105">
        <v>8917878.7300000004</v>
      </c>
      <c r="QR37" s="105">
        <v>359867886.70999998</v>
      </c>
      <c r="QS37" s="105">
        <v>7474307.46</v>
      </c>
      <c r="QT37" s="105">
        <v>39044359.240000002</v>
      </c>
      <c r="QU37" s="105">
        <v>25345431.329999998</v>
      </c>
      <c r="QV37" s="105">
        <v>19614344.82</v>
      </c>
      <c r="QW37" s="105">
        <v>132973856.90000001</v>
      </c>
      <c r="QX37" s="105">
        <v>16987015.27</v>
      </c>
      <c r="QY37" s="105">
        <v>15715013.48</v>
      </c>
      <c r="QZ37" s="105">
        <v>99686914.030000001</v>
      </c>
      <c r="RA37" s="105">
        <v>17470878.100000001</v>
      </c>
      <c r="RB37" s="105">
        <v>7356338.9699999997</v>
      </c>
      <c r="RC37" s="105">
        <v>21219218.170000002</v>
      </c>
      <c r="RD37" s="105">
        <v>9853608.5800000001</v>
      </c>
      <c r="RE37" s="105">
        <v>472208117.67000002</v>
      </c>
      <c r="RF37" s="105">
        <v>26152148.649999999</v>
      </c>
      <c r="RG37" s="105">
        <v>5399260.4000000004</v>
      </c>
      <c r="RH37" s="105">
        <v>57751808.609999999</v>
      </c>
      <c r="RI37" s="105">
        <v>6514611.9900000002</v>
      </c>
      <c r="RJ37" s="105">
        <v>16036248.35</v>
      </c>
      <c r="RK37" s="105">
        <v>11442936.130000001</v>
      </c>
      <c r="RL37" s="105">
        <v>13096298.460000001</v>
      </c>
      <c r="RM37" s="105">
        <v>18948281.780000001</v>
      </c>
      <c r="RN37" s="105">
        <v>20330177.59</v>
      </c>
      <c r="RO37" s="105">
        <v>42215003.659999996</v>
      </c>
      <c r="RP37" s="105">
        <v>10439852.199999999</v>
      </c>
      <c r="RQ37" s="105">
        <v>11084803.789999999</v>
      </c>
      <c r="RR37" s="105">
        <v>8385557.8099999996</v>
      </c>
      <c r="RS37" s="105">
        <v>8931000.6400000006</v>
      </c>
      <c r="RT37" s="105">
        <v>7979330.6900000004</v>
      </c>
      <c r="RU37" s="105">
        <v>9528273.2100000009</v>
      </c>
      <c r="RV37" s="105">
        <v>9598359.7200000007</v>
      </c>
      <c r="RW37" s="105">
        <v>5338968.0199999996</v>
      </c>
      <c r="RX37" s="105">
        <v>5136736.57</v>
      </c>
      <c r="RY37" s="105">
        <v>143286328.00999999</v>
      </c>
      <c r="RZ37" s="105">
        <v>34680952.890000001</v>
      </c>
      <c r="SA37" s="105">
        <v>16549036.939999999</v>
      </c>
      <c r="SB37" s="105">
        <v>11077049.01</v>
      </c>
      <c r="SC37" s="105">
        <v>13588469.359999999</v>
      </c>
      <c r="SD37" s="105">
        <v>20652351.140000001</v>
      </c>
      <c r="SE37" s="105">
        <v>34727607.189999998</v>
      </c>
      <c r="SF37" s="105">
        <v>34648638.780000001</v>
      </c>
      <c r="SG37" s="105">
        <v>25461744.670000002</v>
      </c>
      <c r="SH37" s="105">
        <v>22172340.960000001</v>
      </c>
      <c r="SI37" s="105">
        <v>12744205.09</v>
      </c>
      <c r="SJ37" s="105">
        <v>6069597.3600000003</v>
      </c>
      <c r="SK37" s="105">
        <v>79240294.709999993</v>
      </c>
      <c r="SL37" s="105">
        <v>30566117.23</v>
      </c>
      <c r="SM37" s="105">
        <v>33414260.48</v>
      </c>
      <c r="SN37" s="105">
        <v>41859487.399999999</v>
      </c>
      <c r="SO37" s="105">
        <v>24038351.050000001</v>
      </c>
      <c r="SP37" s="105">
        <v>19785921.399999999</v>
      </c>
      <c r="SQ37" s="105">
        <v>13169435.1</v>
      </c>
      <c r="SR37" s="105">
        <v>11641833.220000001</v>
      </c>
      <c r="SS37" s="105">
        <v>170718725.52000001</v>
      </c>
      <c r="ST37" s="105">
        <v>4982129.97</v>
      </c>
      <c r="SU37" s="105">
        <v>34322316.43</v>
      </c>
      <c r="SV37" s="105">
        <v>28659250.23</v>
      </c>
      <c r="SW37" s="105">
        <v>3045278.46</v>
      </c>
      <c r="SX37" s="105">
        <v>7000291.7300000004</v>
      </c>
      <c r="SY37" s="105">
        <v>18253075.41</v>
      </c>
      <c r="SZ37" s="105">
        <v>26284084.350000001</v>
      </c>
      <c r="TA37" s="105">
        <v>8953182.0700000003</v>
      </c>
      <c r="TB37" s="105">
        <v>2917197.27</v>
      </c>
      <c r="TC37" s="105">
        <v>33449254.960000001</v>
      </c>
      <c r="TD37" s="105">
        <v>13376808.619999999</v>
      </c>
      <c r="TE37" s="105">
        <v>56166007.93</v>
      </c>
      <c r="TF37" s="105">
        <v>3882615.28</v>
      </c>
      <c r="TG37" s="105">
        <v>301391311.04000002</v>
      </c>
      <c r="TH37" s="105">
        <v>16936296.109999999</v>
      </c>
      <c r="TI37" s="105">
        <v>25028992.460000001</v>
      </c>
      <c r="TJ37" s="105">
        <v>15820950.84</v>
      </c>
      <c r="TK37" s="105">
        <v>5831628.4299999997</v>
      </c>
      <c r="TL37" s="105">
        <v>13743353.65</v>
      </c>
      <c r="TM37" s="105">
        <v>6782005.1200000001</v>
      </c>
      <c r="TN37" s="105">
        <v>22986497.850000001</v>
      </c>
      <c r="TO37" s="105">
        <v>22231216.02</v>
      </c>
      <c r="TP37" s="105">
        <v>11854267.15</v>
      </c>
      <c r="TQ37" s="105">
        <v>4270996.74</v>
      </c>
      <c r="TR37" s="105">
        <v>14688298.289999999</v>
      </c>
      <c r="TS37" s="105">
        <v>12531234.83</v>
      </c>
      <c r="TT37" s="105">
        <v>9218686.1600000001</v>
      </c>
      <c r="TU37" s="105">
        <v>13686845.33</v>
      </c>
      <c r="TV37" s="105">
        <v>18506242.07</v>
      </c>
      <c r="TW37" s="105">
        <v>86107928.900000006</v>
      </c>
      <c r="TX37" s="105">
        <v>9574706.9199999999</v>
      </c>
      <c r="TY37" s="105">
        <v>287467183.83999997</v>
      </c>
      <c r="TZ37" s="105">
        <v>42134118.740000002</v>
      </c>
      <c r="UA37" s="105">
        <v>5572747.54</v>
      </c>
      <c r="UB37" s="105">
        <v>4542107.1399999997</v>
      </c>
      <c r="UC37" s="105">
        <v>57067564.840000004</v>
      </c>
      <c r="UD37" s="105">
        <v>8884386.0099999998</v>
      </c>
      <c r="UE37" s="105">
        <v>5034349.3</v>
      </c>
      <c r="UF37" s="105">
        <v>29430272</v>
      </c>
      <c r="UG37" s="105">
        <v>18036454.789999999</v>
      </c>
      <c r="UH37" s="105">
        <v>99644778.290000007</v>
      </c>
      <c r="UI37" s="105">
        <v>22129245.739999998</v>
      </c>
      <c r="UJ37" s="105">
        <v>19493931.59</v>
      </c>
      <c r="UK37" s="105">
        <v>17753576.379999999</v>
      </c>
      <c r="UL37" s="105">
        <v>13275787.35</v>
      </c>
      <c r="UM37" s="105">
        <v>14084516.67</v>
      </c>
      <c r="UN37" s="105">
        <v>1139724595.54</v>
      </c>
      <c r="UO37" s="105">
        <v>25603097.539999999</v>
      </c>
      <c r="UP37" s="105">
        <v>13357097.76</v>
      </c>
      <c r="UQ37" s="105">
        <v>35738280.810000002</v>
      </c>
      <c r="UR37" s="105">
        <v>1601302.13</v>
      </c>
      <c r="US37" s="105">
        <v>20882673.41</v>
      </c>
      <c r="UT37" s="105">
        <v>21951368.379999999</v>
      </c>
      <c r="UU37" s="105">
        <v>6152174.3300000001</v>
      </c>
      <c r="UV37" s="105">
        <v>8656139.4299999997</v>
      </c>
      <c r="UW37" s="105">
        <v>17073651.02</v>
      </c>
      <c r="UX37" s="105">
        <v>14534099.77</v>
      </c>
      <c r="UY37" s="105">
        <v>45495442.369999997</v>
      </c>
      <c r="UZ37" s="105">
        <v>41339888.829999998</v>
      </c>
      <c r="VA37" s="105">
        <v>44177898.549999997</v>
      </c>
      <c r="VB37" s="105">
        <v>18886885.82</v>
      </c>
      <c r="VC37" s="105">
        <v>20180562.25</v>
      </c>
      <c r="VD37" s="105">
        <v>8498707.9199999999</v>
      </c>
      <c r="VE37" s="105">
        <v>9081241.6799999997</v>
      </c>
      <c r="VF37" s="105">
        <v>16303570.310000001</v>
      </c>
      <c r="VG37" s="105">
        <v>5425270.2199999997</v>
      </c>
      <c r="VH37" s="105">
        <v>13250753.439999999</v>
      </c>
      <c r="VI37" s="105">
        <v>19283283.02</v>
      </c>
      <c r="VJ37" s="105">
        <v>302290685.29000002</v>
      </c>
      <c r="VK37" s="105">
        <v>19366585.77</v>
      </c>
      <c r="VL37" s="105">
        <v>35624858.270000003</v>
      </c>
      <c r="VM37" s="105">
        <v>34033274.060000002</v>
      </c>
      <c r="VN37" s="105">
        <v>93975093.379999995</v>
      </c>
      <c r="VO37" s="105">
        <v>19585222.07</v>
      </c>
      <c r="VP37" s="105">
        <v>18201920.82</v>
      </c>
      <c r="VQ37" s="105">
        <v>1252778.18</v>
      </c>
      <c r="VR37" s="105">
        <v>36384229.719999999</v>
      </c>
      <c r="VS37" s="105">
        <v>28947695.329999998</v>
      </c>
      <c r="VT37" s="105">
        <v>18530007.719999999</v>
      </c>
      <c r="VU37" s="105">
        <v>105342270.34</v>
      </c>
      <c r="VV37" s="105">
        <v>7525535.3499999996</v>
      </c>
      <c r="VW37" s="105">
        <v>18608876.780000001</v>
      </c>
      <c r="VX37" s="105">
        <v>5611930.7800000003</v>
      </c>
      <c r="VY37" s="105">
        <v>2283746625.96</v>
      </c>
      <c r="VZ37" s="105">
        <v>27769053.780000001</v>
      </c>
      <c r="WA37" s="105">
        <v>63102975.130000003</v>
      </c>
      <c r="WB37" s="105">
        <v>31329662.609999999</v>
      </c>
      <c r="WC37" s="105">
        <v>26635657.190000001</v>
      </c>
      <c r="WD37" s="105">
        <v>10978843.359999999</v>
      </c>
      <c r="WE37" s="105">
        <v>34353739.310000002</v>
      </c>
      <c r="WF37" s="105">
        <v>47784347.130000003</v>
      </c>
      <c r="WG37" s="105">
        <v>22880024.210000001</v>
      </c>
      <c r="WH37" s="105">
        <v>20001968.809999999</v>
      </c>
      <c r="WI37" s="105">
        <v>11199590.998</v>
      </c>
      <c r="WJ37" s="105">
        <v>49710323.07</v>
      </c>
      <c r="WK37" s="105">
        <v>28315399.899999999</v>
      </c>
      <c r="WL37" s="105">
        <v>42568975.609999999</v>
      </c>
      <c r="WM37" s="105">
        <v>75111111.849999994</v>
      </c>
      <c r="WN37" s="105">
        <v>42071587.340000004</v>
      </c>
      <c r="WO37" s="105">
        <v>20825784.149999999</v>
      </c>
      <c r="WP37" s="105">
        <v>21544907.789999999</v>
      </c>
      <c r="WQ37" s="105">
        <v>13500877.1</v>
      </c>
      <c r="WR37" s="105">
        <v>25317196.210000001</v>
      </c>
      <c r="WS37" s="105">
        <v>207038913.88</v>
      </c>
      <c r="WT37" s="105">
        <v>17497398.940000001</v>
      </c>
      <c r="WU37" s="105">
        <v>33425402.109999999</v>
      </c>
      <c r="WV37" s="105">
        <v>22309893.079999998</v>
      </c>
      <c r="WW37" s="105">
        <v>11294720.09</v>
      </c>
      <c r="WX37" s="105">
        <v>12624652.4</v>
      </c>
      <c r="WY37" s="105">
        <v>16417951.74</v>
      </c>
      <c r="WZ37" s="105">
        <v>11069335.130000001</v>
      </c>
      <c r="XA37" s="105">
        <v>168742641.58000001</v>
      </c>
      <c r="XB37" s="105">
        <v>16866539.129999999</v>
      </c>
      <c r="XC37" s="105">
        <v>19678156.440000001</v>
      </c>
      <c r="XD37" s="105">
        <v>20465692.449999999</v>
      </c>
      <c r="XE37" s="105">
        <v>19441822.699999999</v>
      </c>
      <c r="XF37" s="105">
        <v>598494884.76999998</v>
      </c>
      <c r="XG37" s="105">
        <v>20503487.469999999</v>
      </c>
      <c r="XH37" s="105">
        <v>97459438.730000004</v>
      </c>
      <c r="XI37" s="105">
        <v>129409360.66</v>
      </c>
      <c r="XJ37" s="105">
        <v>21715109.449999999</v>
      </c>
      <c r="XK37" s="105">
        <v>32507207.52</v>
      </c>
      <c r="XL37" s="105">
        <v>32232096.27</v>
      </c>
      <c r="XM37" s="105">
        <v>59986064.219999999</v>
      </c>
      <c r="XN37" s="105">
        <v>11285415.630000001</v>
      </c>
      <c r="XO37" s="105">
        <v>59804007.990000002</v>
      </c>
      <c r="XP37" s="105">
        <v>41933691.649999999</v>
      </c>
      <c r="XQ37" s="105">
        <v>19448962.420000002</v>
      </c>
      <c r="XR37" s="105">
        <v>18431751.370000001</v>
      </c>
      <c r="XS37" s="105">
        <v>8089492.1399999997</v>
      </c>
      <c r="XT37" s="105">
        <v>21897283.420000002</v>
      </c>
      <c r="XU37" s="105">
        <v>7826776.2300000004</v>
      </c>
      <c r="XV37" s="105">
        <v>14947987.02</v>
      </c>
      <c r="XW37" s="105">
        <v>15811472.5</v>
      </c>
      <c r="XX37" s="105">
        <v>7575953.5599999996</v>
      </c>
      <c r="XY37" s="105">
        <v>5399684.5800000001</v>
      </c>
      <c r="XZ37" s="105">
        <v>5376884.5199999996</v>
      </c>
      <c r="YA37" s="105">
        <v>43876797.170000002</v>
      </c>
      <c r="YB37" s="105">
        <v>37725579.229999997</v>
      </c>
      <c r="YC37" s="105">
        <v>423081425.77999997</v>
      </c>
      <c r="YD37" s="105">
        <v>37697857.57</v>
      </c>
      <c r="YE37" s="105">
        <v>37885167.729999997</v>
      </c>
      <c r="YF37" s="105">
        <v>43116035.909999996</v>
      </c>
      <c r="YG37" s="105">
        <v>57255958.460000001</v>
      </c>
      <c r="YH37" s="105">
        <v>38584331.350000001</v>
      </c>
      <c r="YI37" s="105">
        <v>28317357.609999999</v>
      </c>
      <c r="YJ37" s="105">
        <v>8836613.0099999998</v>
      </c>
      <c r="YK37" s="105">
        <v>26526401.469999999</v>
      </c>
      <c r="YL37" s="105">
        <v>24649844.09</v>
      </c>
      <c r="YM37" s="105">
        <v>37467903.490000002</v>
      </c>
      <c r="YN37" s="105">
        <v>13146241.880000001</v>
      </c>
      <c r="YO37" s="105">
        <v>26788314.25</v>
      </c>
      <c r="YP37" s="105">
        <v>7494075.6500000004</v>
      </c>
      <c r="YQ37" s="105">
        <v>47575033.280000001</v>
      </c>
      <c r="YR37" s="105">
        <v>49896902.159999996</v>
      </c>
      <c r="YS37" s="105">
        <v>15501569.84</v>
      </c>
      <c r="YT37" s="105">
        <v>175193473.88</v>
      </c>
      <c r="YU37" s="105">
        <v>14760795.16</v>
      </c>
      <c r="YV37" s="105">
        <v>13195018.5</v>
      </c>
      <c r="YW37" s="105">
        <v>9079683.3000000007</v>
      </c>
      <c r="YX37" s="105">
        <v>15037897.9</v>
      </c>
      <c r="YY37" s="105">
        <v>9900454.2799999993</v>
      </c>
      <c r="YZ37" s="105">
        <v>17900705.77</v>
      </c>
      <c r="ZA37" s="105">
        <v>130388433.23</v>
      </c>
      <c r="ZB37" s="105">
        <v>13176782.07</v>
      </c>
      <c r="ZC37" s="105">
        <v>24745430.760000002</v>
      </c>
      <c r="ZD37" s="105">
        <v>19464261.960000001</v>
      </c>
      <c r="ZE37" s="105">
        <v>22288529.510000002</v>
      </c>
      <c r="ZF37" s="105">
        <v>9972183.5099999998</v>
      </c>
      <c r="ZG37" s="105">
        <v>11142384.74</v>
      </c>
      <c r="ZH37" s="105">
        <v>10008214.93</v>
      </c>
      <c r="ZI37" s="105">
        <v>35941975.890000001</v>
      </c>
      <c r="ZJ37" s="105">
        <v>391549284.25999999</v>
      </c>
      <c r="ZK37" s="105">
        <v>30734780.41</v>
      </c>
      <c r="ZL37" s="105">
        <v>91282636.769999996</v>
      </c>
      <c r="ZM37" s="105">
        <v>280519344.68000001</v>
      </c>
      <c r="ZN37" s="105">
        <v>127710137.22</v>
      </c>
      <c r="ZO37" s="105">
        <v>38366681.740000002</v>
      </c>
      <c r="ZP37" s="105">
        <v>36248569.310000002</v>
      </c>
      <c r="ZQ37" s="105">
        <v>182783522.16</v>
      </c>
      <c r="ZR37" s="105">
        <v>361243853.92000002</v>
      </c>
      <c r="ZS37" s="105">
        <v>82773801.150000006</v>
      </c>
      <c r="ZT37" s="105">
        <v>18210418.050000001</v>
      </c>
      <c r="ZU37" s="105">
        <v>44671001.68</v>
      </c>
      <c r="ZV37" s="105">
        <v>32165205.600000001</v>
      </c>
      <c r="ZW37" s="105">
        <v>30546629.41</v>
      </c>
      <c r="ZX37" s="105">
        <v>10686873.85</v>
      </c>
      <c r="ZY37" s="105">
        <v>31847256.789999999</v>
      </c>
      <c r="ZZ37" s="105">
        <v>17000467.91</v>
      </c>
      <c r="AAA37" s="105">
        <v>19909910.34</v>
      </c>
      <c r="AAB37" s="105">
        <v>46162055.659999996</v>
      </c>
      <c r="AAC37" s="105">
        <v>28735143.219999999</v>
      </c>
      <c r="AAD37" s="105">
        <v>11932327.93</v>
      </c>
      <c r="AAE37" s="105">
        <v>31062445.52</v>
      </c>
      <c r="AAF37" s="105">
        <v>100684433.48</v>
      </c>
      <c r="AAG37" s="105">
        <v>20681053.739999998</v>
      </c>
      <c r="AAH37" s="105">
        <v>21205823.780000001</v>
      </c>
      <c r="AAI37" s="105">
        <v>10460405.32</v>
      </c>
      <c r="AAJ37" s="105">
        <v>16963207.440000001</v>
      </c>
      <c r="AAK37" s="105">
        <v>8357546.25</v>
      </c>
      <c r="AAL37" s="105">
        <v>12040121.85</v>
      </c>
      <c r="AAM37" s="105">
        <v>1354501125.0999999</v>
      </c>
      <c r="AAN37" s="105">
        <v>25515605.960000001</v>
      </c>
      <c r="AAO37" s="105">
        <v>10390071.84</v>
      </c>
      <c r="AAP37" s="105">
        <v>50864904.590000004</v>
      </c>
      <c r="AAQ37" s="105">
        <v>40611563.939999998</v>
      </c>
      <c r="AAR37" s="105">
        <v>40312465.450000003</v>
      </c>
      <c r="AAS37" s="105">
        <v>32300113.210000001</v>
      </c>
      <c r="AAT37" s="105">
        <v>53816467.530000001</v>
      </c>
      <c r="AAU37" s="105">
        <v>63501010.350000001</v>
      </c>
      <c r="AAV37" s="105">
        <v>21469455.52</v>
      </c>
      <c r="AAW37" s="105">
        <v>23371569.43</v>
      </c>
      <c r="AAX37" s="105">
        <v>34580900.030000001</v>
      </c>
      <c r="AAY37" s="105">
        <v>39997651.439999998</v>
      </c>
      <c r="AAZ37" s="105">
        <v>5224524.76</v>
      </c>
      <c r="ABA37" s="105">
        <v>16945979.140000001</v>
      </c>
      <c r="ABB37" s="105">
        <v>13899586.09</v>
      </c>
      <c r="ABC37" s="105">
        <v>18544199.879999999</v>
      </c>
      <c r="ABD37" s="105">
        <v>19516035.93</v>
      </c>
      <c r="ABE37" s="105">
        <v>10395182.880000001</v>
      </c>
      <c r="ABF37" s="105">
        <v>142788866.30000001</v>
      </c>
      <c r="ABG37" s="105">
        <v>56529316.990000002</v>
      </c>
      <c r="ABH37" s="105">
        <v>26777468.32</v>
      </c>
      <c r="ABI37" s="105">
        <v>7995490.9400000004</v>
      </c>
      <c r="ABJ37" s="105">
        <v>4495200.62</v>
      </c>
      <c r="ABK37" s="105">
        <v>26777880.59</v>
      </c>
      <c r="ABL37" s="105">
        <v>17571101.940000001</v>
      </c>
      <c r="ABM37" s="105">
        <v>171249343.71000001</v>
      </c>
      <c r="ABN37" s="105">
        <v>66735939.590000004</v>
      </c>
      <c r="ABO37" s="105">
        <v>18401158.379999999</v>
      </c>
      <c r="ABP37" s="105">
        <v>43528534.159999996</v>
      </c>
      <c r="ABQ37" s="105">
        <v>12859434.1</v>
      </c>
      <c r="ABR37" s="105">
        <v>19365693.670000002</v>
      </c>
      <c r="ABS37" s="105">
        <v>12928201.960000001</v>
      </c>
      <c r="ABT37" s="105">
        <v>15042656.550000001</v>
      </c>
      <c r="ABU37" s="105">
        <v>19295022.370000001</v>
      </c>
      <c r="ABV37" s="105">
        <v>153673084.63</v>
      </c>
      <c r="ABW37" s="105">
        <v>48804940.020000003</v>
      </c>
      <c r="ABX37" s="105">
        <v>47509116.289999999</v>
      </c>
      <c r="ABY37" s="105">
        <v>11447271.119999999</v>
      </c>
      <c r="ABZ37" s="105">
        <v>27386753.32</v>
      </c>
      <c r="ACA37" s="105">
        <v>45088593.560000002</v>
      </c>
      <c r="ACB37" s="105">
        <v>5575604.9699999997</v>
      </c>
      <c r="ACC37" s="105">
        <v>10821142.82</v>
      </c>
      <c r="ACD37" s="105">
        <v>5381254.7699999996</v>
      </c>
      <c r="ACE37" s="105">
        <v>19609744.75</v>
      </c>
      <c r="ACF37" s="105">
        <v>13795771</v>
      </c>
      <c r="ACG37" s="105">
        <v>553173759.28999996</v>
      </c>
      <c r="ACH37" s="105">
        <v>11762391.51</v>
      </c>
      <c r="ACI37" s="105">
        <v>8860083.0500000007</v>
      </c>
      <c r="ACJ37" s="105">
        <v>24436829.800000001</v>
      </c>
      <c r="ACK37" s="105">
        <v>9934443.6300000008</v>
      </c>
      <c r="ACL37" s="105">
        <v>17486913.559999999</v>
      </c>
      <c r="ACM37" s="105">
        <v>70825099.909999996</v>
      </c>
      <c r="ACN37" s="105">
        <v>111364282.91</v>
      </c>
      <c r="ACO37" s="105">
        <v>154283758.52000001</v>
      </c>
      <c r="ACP37" s="105">
        <v>6083363.6399999997</v>
      </c>
      <c r="ACQ37" s="105">
        <v>14828685.73</v>
      </c>
      <c r="ACR37" s="105">
        <v>21843444.969999999</v>
      </c>
      <c r="ACS37" s="105">
        <v>12429008.16</v>
      </c>
      <c r="ACT37" s="105">
        <v>154215536.34</v>
      </c>
      <c r="ACU37" s="105">
        <v>22186539.870000001</v>
      </c>
      <c r="ACV37" s="105">
        <v>21489779.98</v>
      </c>
      <c r="ACW37" s="105">
        <v>32296286.5</v>
      </c>
      <c r="ACX37" s="105">
        <v>2812911.03</v>
      </c>
      <c r="ACY37" s="105">
        <v>15067592.630000001</v>
      </c>
      <c r="ACZ37" s="105">
        <v>1348356.01</v>
      </c>
      <c r="ADA37" s="105">
        <v>4045310.77</v>
      </c>
      <c r="ADB37" s="105">
        <v>7577703.54</v>
      </c>
      <c r="ADC37" s="105">
        <v>37344101.25</v>
      </c>
      <c r="ADD37" s="105">
        <v>54767976.68</v>
      </c>
      <c r="ADE37" s="105">
        <v>64411923.57</v>
      </c>
      <c r="ADF37" s="105">
        <v>2511773.5699999998</v>
      </c>
      <c r="ADG37" s="105">
        <v>3962958.34</v>
      </c>
      <c r="ADH37" s="105">
        <v>17100440.77</v>
      </c>
      <c r="ADI37" s="105">
        <v>1629471.87</v>
      </c>
      <c r="ADJ37" s="105">
        <v>11384324.9</v>
      </c>
      <c r="ADK37" s="105">
        <v>11533203.15</v>
      </c>
      <c r="ADL37" s="105">
        <v>12806480.439999999</v>
      </c>
      <c r="ADM37" s="105">
        <v>428323725.45999998</v>
      </c>
      <c r="ADN37" s="105">
        <v>113124475.3</v>
      </c>
      <c r="ADO37" s="105">
        <v>28506754.940000001</v>
      </c>
      <c r="ADP37" s="105">
        <v>92058283.379999995</v>
      </c>
      <c r="ADQ37" s="105">
        <v>9279982.2899999991</v>
      </c>
      <c r="ADR37" s="105">
        <v>12403825.550000001</v>
      </c>
      <c r="ADS37" s="105">
        <v>60930942.539999999</v>
      </c>
      <c r="ADT37" s="105">
        <v>4109775.89</v>
      </c>
      <c r="ADU37" s="105">
        <v>637321312.74000001</v>
      </c>
      <c r="ADV37" s="105">
        <v>59852047.939999998</v>
      </c>
      <c r="ADW37" s="105">
        <v>21412556.43</v>
      </c>
      <c r="ADX37" s="105">
        <v>28441238.420000002</v>
      </c>
      <c r="ADY37" s="105">
        <v>41241425.229999997</v>
      </c>
      <c r="ADZ37" s="105">
        <v>27219687.859999999</v>
      </c>
      <c r="AEA37" s="105">
        <v>11214772.83</v>
      </c>
      <c r="AEB37" s="105">
        <v>12581873.35</v>
      </c>
      <c r="AEC37" s="105">
        <v>8112834.4199999999</v>
      </c>
      <c r="AED37" s="105">
        <v>29655645.449999999</v>
      </c>
      <c r="AEE37" s="105">
        <v>18454589.050000001</v>
      </c>
      <c r="AEF37" s="105">
        <v>9343974.9499999993</v>
      </c>
      <c r="AEG37" s="105">
        <v>22225511.719999999</v>
      </c>
      <c r="AEH37" s="105">
        <v>18001892.629999999</v>
      </c>
      <c r="AEI37" s="105">
        <v>23301482.640000001</v>
      </c>
      <c r="AEJ37" s="105">
        <v>16849652.079999998</v>
      </c>
      <c r="AEK37" s="105">
        <v>3830213.99</v>
      </c>
      <c r="AEL37" s="105">
        <v>28867266.18</v>
      </c>
      <c r="AEM37" s="105">
        <v>9929936.8200000003</v>
      </c>
      <c r="AEN37" s="105">
        <v>48388070.159999996</v>
      </c>
      <c r="AEO37" s="105">
        <v>287832213.38999999</v>
      </c>
      <c r="AEP37" s="105">
        <v>40132274.009999998</v>
      </c>
      <c r="AEQ37" s="105">
        <v>24873655.399999999</v>
      </c>
      <c r="AER37" s="105">
        <v>24979161.59</v>
      </c>
      <c r="AES37" s="105">
        <v>15498698.42</v>
      </c>
      <c r="AET37" s="105">
        <v>42295218.369999997</v>
      </c>
      <c r="AEU37" s="105">
        <v>29650371.449999999</v>
      </c>
      <c r="AEV37" s="105">
        <v>22283423.379999999</v>
      </c>
      <c r="AEW37" s="105">
        <v>22121798.77</v>
      </c>
      <c r="AEX37" s="105">
        <v>16668951.76</v>
      </c>
      <c r="AEY37" s="105">
        <v>212006135.33000001</v>
      </c>
      <c r="AEZ37" s="105">
        <v>146747470.28</v>
      </c>
      <c r="AFA37" s="105">
        <v>70588691.209999993</v>
      </c>
      <c r="AFB37" s="105">
        <v>18413249.789999999</v>
      </c>
      <c r="AFC37" s="105">
        <v>56564693.32</v>
      </c>
      <c r="AFD37" s="105">
        <v>87307473.450000003</v>
      </c>
      <c r="AFE37" s="105">
        <v>12705798.26</v>
      </c>
      <c r="AFF37" s="105">
        <v>25086069.260000002</v>
      </c>
      <c r="AFG37" s="105">
        <v>13012297.609999999</v>
      </c>
      <c r="AFH37" s="105">
        <v>22217089.739999998</v>
      </c>
      <c r="AFI37" s="105">
        <v>9032747.9499999993</v>
      </c>
      <c r="AFJ37" s="105">
        <v>10874659.880000001</v>
      </c>
      <c r="AFK37" s="105">
        <v>21285271.550000001</v>
      </c>
      <c r="AFL37" s="105">
        <v>231287600.25999999</v>
      </c>
      <c r="AFM37" s="105">
        <v>30199003.890000001</v>
      </c>
      <c r="AFN37" s="105">
        <v>48820985.350000001</v>
      </c>
      <c r="AFO37" s="105">
        <v>13122373.109999999</v>
      </c>
      <c r="AFP37" s="105">
        <v>39871564.460000001</v>
      </c>
      <c r="AFQ37" s="105">
        <v>29985826.91</v>
      </c>
      <c r="AFR37" s="105">
        <v>7651808.7300000004</v>
      </c>
      <c r="AFS37" s="105">
        <v>33188932.620000001</v>
      </c>
      <c r="AFT37" s="105">
        <v>23787346.82</v>
      </c>
      <c r="AFU37" s="105">
        <v>3680417.94</v>
      </c>
      <c r="AFV37" s="105">
        <v>37991133.75</v>
      </c>
      <c r="AFW37" s="105">
        <v>16830230.329999998</v>
      </c>
      <c r="AFX37" s="105">
        <v>137854035.78999999</v>
      </c>
      <c r="AFY37" s="105">
        <v>15356279.33</v>
      </c>
      <c r="AFZ37" s="105">
        <v>4565912.92</v>
      </c>
      <c r="AGA37" s="105">
        <v>7297138.9699999997</v>
      </c>
      <c r="AGB37" s="105">
        <v>12355183.039999999</v>
      </c>
      <c r="AGC37" s="105">
        <v>7962085.5599999996</v>
      </c>
      <c r="AGD37" s="105">
        <v>5093159.49</v>
      </c>
      <c r="AGE37" s="105">
        <v>7756788.25</v>
      </c>
      <c r="AGF37" s="105">
        <v>5554115.7999999998</v>
      </c>
      <c r="AGG37" s="105">
        <v>9678787.0899999999</v>
      </c>
      <c r="AGH37" s="105">
        <v>7599947.0899999999</v>
      </c>
      <c r="AGI37" s="105">
        <v>521011945.69</v>
      </c>
      <c r="AGJ37" s="105">
        <v>41198090.189999998</v>
      </c>
      <c r="AGK37" s="105">
        <v>34189022.280000001</v>
      </c>
      <c r="AGL37" s="105">
        <v>10119837.039999999</v>
      </c>
      <c r="AGM37" s="105">
        <v>46671946</v>
      </c>
      <c r="AGN37" s="105">
        <v>47383806.390000001</v>
      </c>
      <c r="AGO37" s="105">
        <v>13519146.98</v>
      </c>
      <c r="AGP37" s="105">
        <v>32905991.710000001</v>
      </c>
      <c r="AGQ37" s="105">
        <v>505920126.81999999</v>
      </c>
      <c r="AGR37" s="105">
        <v>274528837.68000001</v>
      </c>
      <c r="AGS37" s="105">
        <v>7841726.6200000001</v>
      </c>
      <c r="AGT37" s="105">
        <v>129161469.23999999</v>
      </c>
      <c r="AGU37" s="105">
        <v>52989342.909999996</v>
      </c>
      <c r="AGV37" s="105">
        <v>29293231.440000001</v>
      </c>
      <c r="AGW37" s="105">
        <v>24461208.719999999</v>
      </c>
      <c r="AGX37" s="105">
        <v>15280907.310000001</v>
      </c>
      <c r="AGY37" s="105">
        <v>4428265.26</v>
      </c>
      <c r="AGZ37" s="105">
        <v>24298708.390000001</v>
      </c>
      <c r="AHA37" s="105">
        <v>45784320.479999997</v>
      </c>
      <c r="AHB37" s="105">
        <v>7542818.0800000001</v>
      </c>
      <c r="AHC37" s="105">
        <v>13534227.33</v>
      </c>
      <c r="AHD37" s="105">
        <v>17047806.949999999</v>
      </c>
      <c r="AHE37" s="105">
        <v>8777847.4800000004</v>
      </c>
      <c r="AHF37" s="105">
        <v>4777158.9800000004</v>
      </c>
      <c r="AHG37" s="105">
        <v>5855514.5700000003</v>
      </c>
      <c r="AHH37" s="105">
        <v>96247019.530000001</v>
      </c>
      <c r="AHI37" s="105">
        <v>15060053.689999999</v>
      </c>
      <c r="AHJ37" s="105">
        <v>13498345.550000001</v>
      </c>
      <c r="AHK37" s="105">
        <v>8983292.2699999996</v>
      </c>
      <c r="AHL37" s="105">
        <v>14877889.220000001</v>
      </c>
      <c r="AHM37" s="105">
        <v>8910451.5600000005</v>
      </c>
      <c r="AHN37" s="105">
        <v>7418847.8499999996</v>
      </c>
    </row>
    <row r="38" spans="1:898" ht="21" x14ac:dyDescent="0.4">
      <c r="A38" s="121" t="s">
        <v>664</v>
      </c>
      <c r="B38" s="6" t="s">
        <v>2296</v>
      </c>
      <c r="C38" s="105">
        <v>-394730874.15000004</v>
      </c>
      <c r="D38" s="105">
        <v>-20704817.200000003</v>
      </c>
      <c r="E38" s="105">
        <v>-54562127.519999996</v>
      </c>
      <c r="F38" s="105">
        <v>-7728119.3500000006</v>
      </c>
      <c r="G38" s="105">
        <v>-52109298</v>
      </c>
      <c r="H38" s="105">
        <v>-31449199.480000004</v>
      </c>
      <c r="I38" s="105">
        <v>-32173055.339999996</v>
      </c>
      <c r="J38" s="105">
        <v>-12716965.220000001</v>
      </c>
      <c r="K38" s="105">
        <v>-18602769.630000003</v>
      </c>
      <c r="L38" s="105">
        <v>-19863065.739999995</v>
      </c>
      <c r="M38" s="105">
        <v>-17146493.210000001</v>
      </c>
      <c r="N38" s="105">
        <v>-13432585.699999999</v>
      </c>
      <c r="O38" s="105">
        <v>-25686021.350000001</v>
      </c>
      <c r="P38" s="105">
        <v>-16163820.67</v>
      </c>
      <c r="Q38" s="105">
        <v>-14799236.010000002</v>
      </c>
      <c r="R38" s="105">
        <v>-36617026.479999989</v>
      </c>
      <c r="S38" s="105">
        <v>-20820367.710000001</v>
      </c>
      <c r="T38" s="105">
        <v>-6864839.1800000006</v>
      </c>
      <c r="U38" s="105">
        <v>-287875056.71999997</v>
      </c>
      <c r="V38" s="105">
        <v>-103648582.27999999</v>
      </c>
      <c r="W38" s="105">
        <v>-20885788.049999997</v>
      </c>
      <c r="X38" s="105">
        <v>-32790741.82</v>
      </c>
      <c r="Y38" s="105">
        <v>-32422025.279999994</v>
      </c>
      <c r="Z38" s="105">
        <v>-35498601.340000004</v>
      </c>
      <c r="AA38" s="105">
        <v>-23652346.839999996</v>
      </c>
      <c r="AB38" s="105">
        <v>-129595715.25000001</v>
      </c>
      <c r="AC38" s="105">
        <v>-48896940.280000001</v>
      </c>
      <c r="AD38" s="105">
        <v>-25591595.890000004</v>
      </c>
      <c r="AE38" s="105">
        <v>-124614132.64999998</v>
      </c>
      <c r="AF38" s="105">
        <v>-31820976.199999999</v>
      </c>
      <c r="AG38" s="105">
        <v>-115827861.03000003</v>
      </c>
      <c r="AH38" s="105">
        <v>-72566995.13000001</v>
      </c>
      <c r="AI38" s="105">
        <v>-22937432.020000007</v>
      </c>
      <c r="AJ38" s="105">
        <v>-21447679.27</v>
      </c>
      <c r="AK38" s="105">
        <v>-13163992.719999999</v>
      </c>
      <c r="AL38" s="105">
        <v>-52774532.010000005</v>
      </c>
      <c r="AM38" s="105">
        <v>-56876485.780000001</v>
      </c>
      <c r="AN38" s="105">
        <v>-16312381.800000001</v>
      </c>
      <c r="AO38" s="105">
        <v>-44074076.649999991</v>
      </c>
      <c r="AP38" s="105">
        <v>-17261489.41</v>
      </c>
      <c r="AQ38" s="105">
        <v>-11497184.200000001</v>
      </c>
      <c r="AR38" s="105">
        <v>-10985265.320000002</v>
      </c>
      <c r="AS38" s="105">
        <v>-59967520.850000001</v>
      </c>
      <c r="AT38" s="105">
        <v>-4523384.6899999995</v>
      </c>
      <c r="AU38" s="105">
        <v>-10758135.819999998</v>
      </c>
      <c r="AV38" s="105">
        <v>-6558834.2600000007</v>
      </c>
      <c r="AW38" s="105">
        <v>-21234597.079999991</v>
      </c>
      <c r="AX38" s="105">
        <v>-25440426.729999997</v>
      </c>
      <c r="AY38" s="105">
        <v>-3499149.4000000004</v>
      </c>
      <c r="AZ38" s="105">
        <v>-9928623.5299999993</v>
      </c>
      <c r="BA38" s="105">
        <v>-6877285.6800000006</v>
      </c>
      <c r="BB38" s="105">
        <v>-7331662.0499999998</v>
      </c>
      <c r="BC38" s="105">
        <v>-5783302.5300000003</v>
      </c>
      <c r="BD38" s="105">
        <v>-8300325.8499999987</v>
      </c>
      <c r="BE38" s="105">
        <v>-39656607.82</v>
      </c>
      <c r="BF38" s="105">
        <v>-3923094.2199999997</v>
      </c>
      <c r="BG38" s="105">
        <v>-11444897.119999999</v>
      </c>
      <c r="BH38" s="105">
        <v>-209014968.29999989</v>
      </c>
      <c r="BI38" s="105">
        <v>-60659071.469999999</v>
      </c>
      <c r="BJ38" s="105">
        <v>-15534474.16</v>
      </c>
      <c r="BK38" s="105">
        <v>-6758530.4799999986</v>
      </c>
      <c r="BL38" s="105">
        <v>-21813169.440000001</v>
      </c>
      <c r="BM38" s="105">
        <v>-14505101.289999999</v>
      </c>
      <c r="BN38" s="105">
        <v>-17443338.120000001</v>
      </c>
      <c r="BO38" s="105">
        <v>-1826695.2</v>
      </c>
      <c r="BP38" s="105">
        <v>-101516.83</v>
      </c>
      <c r="BQ38" s="105">
        <v>-142277066.18000001</v>
      </c>
      <c r="BR38" s="105">
        <v>-6129440.7400000002</v>
      </c>
      <c r="BS38" s="105">
        <v>-13850417.399999999</v>
      </c>
      <c r="BT38" s="105">
        <v>-14747196.6</v>
      </c>
      <c r="BU38" s="105">
        <v>-9107073.2200000007</v>
      </c>
      <c r="BV38" s="105">
        <v>-11771212.52</v>
      </c>
      <c r="BW38" s="105">
        <v>-7106929.8799999999</v>
      </c>
      <c r="BX38" s="105">
        <v>-5912625.8200000003</v>
      </c>
      <c r="BY38" s="105">
        <v>-100753140.26000002</v>
      </c>
      <c r="BZ38" s="105">
        <v>-9001472.1099999994</v>
      </c>
      <c r="CA38" s="105">
        <v>-17902899.740000002</v>
      </c>
      <c r="CB38" s="105">
        <v>-35988823.159999996</v>
      </c>
      <c r="CC38" s="105">
        <v>-10312298.9</v>
      </c>
      <c r="CD38" s="105">
        <v>-10740165.590000004</v>
      </c>
      <c r="CE38" s="105">
        <v>-12176159.840000002</v>
      </c>
      <c r="CF38" s="105">
        <v>-174197390.57000002</v>
      </c>
      <c r="CG38" s="105">
        <v>-10771914.320000002</v>
      </c>
      <c r="CH38" s="105">
        <v>-42346698.259999998</v>
      </c>
      <c r="CI38" s="105">
        <v>-8828992.4800000004</v>
      </c>
      <c r="CJ38" s="105">
        <v>-12927889.180000002</v>
      </c>
      <c r="CK38" s="105">
        <v>-15038428.330000002</v>
      </c>
      <c r="CL38" s="105">
        <v>-14695926.9</v>
      </c>
      <c r="CM38" s="105">
        <v>-36885819.350000001</v>
      </c>
      <c r="CN38" s="105">
        <v>-4224751.87</v>
      </c>
      <c r="CO38" s="105">
        <v>-15050961.09</v>
      </c>
      <c r="CP38" s="105">
        <v>-9090714.0800000001</v>
      </c>
      <c r="CQ38" s="105">
        <v>-18977544.68</v>
      </c>
      <c r="CR38" s="105">
        <v>-9466895.5500000007</v>
      </c>
      <c r="CS38" s="105">
        <v>-162473741.30000004</v>
      </c>
      <c r="CT38" s="105">
        <v>-14310534.219999999</v>
      </c>
      <c r="CU38" s="105">
        <v>-15534696.529999999</v>
      </c>
      <c r="CV38" s="105">
        <v>-28610241.550000004</v>
      </c>
      <c r="CW38" s="105">
        <v>-3347707.36</v>
      </c>
      <c r="CX38" s="105">
        <v>-21564376.849999998</v>
      </c>
      <c r="CY38" s="105">
        <v>-11265849.960000001</v>
      </c>
      <c r="CZ38" s="105">
        <v>-10701995.609999999</v>
      </c>
      <c r="DA38" s="105">
        <v>-171827237.42999998</v>
      </c>
      <c r="DB38" s="105">
        <v>-232874824.51999998</v>
      </c>
      <c r="DC38" s="105">
        <v>-19754500.449999999</v>
      </c>
      <c r="DD38" s="105">
        <v>-22520988.809999999</v>
      </c>
      <c r="DE38" s="105">
        <v>-26606291.299999997</v>
      </c>
      <c r="DF38" s="105">
        <v>-42737460.719999999</v>
      </c>
      <c r="DG38" s="105">
        <v>-52342974.820000008</v>
      </c>
      <c r="DH38" s="105">
        <v>-29998436.599999998</v>
      </c>
      <c r="DI38" s="105">
        <v>-16205093.710000001</v>
      </c>
      <c r="DJ38" s="105">
        <v>-547870837.09000003</v>
      </c>
      <c r="DK38" s="105">
        <v>-13651735.799999997</v>
      </c>
      <c r="DL38" s="105">
        <v>-21598336.890000001</v>
      </c>
      <c r="DM38" s="105">
        <v>-18422493.270000003</v>
      </c>
      <c r="DN38" s="105">
        <v>-13946993.919899996</v>
      </c>
      <c r="DO38" s="105">
        <v>-18209316.57</v>
      </c>
      <c r="DP38" s="105">
        <v>-21905554.979999997</v>
      </c>
      <c r="DQ38" s="105">
        <v>-11573919.27</v>
      </c>
      <c r="DR38" s="105">
        <v>-57458171.069999993</v>
      </c>
      <c r="DS38" s="105">
        <v>-253429318.72999996</v>
      </c>
      <c r="DT38" s="105">
        <v>-41084948.920000002</v>
      </c>
      <c r="DU38" s="105">
        <v>-65595909.129999995</v>
      </c>
      <c r="DV38" s="105">
        <v>-96638570.519999981</v>
      </c>
      <c r="DW38" s="105">
        <v>-30052988.489999998</v>
      </c>
      <c r="DX38" s="105">
        <v>-45538991.749999993</v>
      </c>
      <c r="DY38" s="105">
        <v>-37864517.460000001</v>
      </c>
      <c r="DZ38" s="105">
        <v>-7669235.8499999987</v>
      </c>
      <c r="EA38" s="105">
        <v>-24670507.470000006</v>
      </c>
      <c r="EB38" s="105">
        <v>-19134573.940000001</v>
      </c>
      <c r="EC38" s="105">
        <v>-61805820.29999999</v>
      </c>
      <c r="ED38" s="105">
        <v>-177597174.82000002</v>
      </c>
      <c r="EE38" s="105">
        <v>-108319748.53000002</v>
      </c>
      <c r="EF38" s="105">
        <v>-14387695.57</v>
      </c>
      <c r="EG38" s="105">
        <v>-21786634.880000003</v>
      </c>
      <c r="EH38" s="105">
        <v>-17991283.770000003</v>
      </c>
      <c r="EI38" s="105">
        <v>-49411242.100000009</v>
      </c>
      <c r="EJ38" s="105">
        <v>-41573969.109999999</v>
      </c>
      <c r="EK38" s="105">
        <v>-19223065.869999997</v>
      </c>
      <c r="EL38" s="105">
        <v>-20103806.209999997</v>
      </c>
      <c r="EM38" s="105">
        <v>-282295799.81</v>
      </c>
      <c r="EN38" s="105">
        <v>-18020384.559999995</v>
      </c>
      <c r="EO38" s="105">
        <v>-25176793.029999997</v>
      </c>
      <c r="EP38" s="105">
        <v>-15688273.380000001</v>
      </c>
      <c r="EQ38" s="105">
        <v>-11410382.189999999</v>
      </c>
      <c r="ER38" s="105">
        <v>-9139656.4499999993</v>
      </c>
      <c r="ES38" s="105">
        <v>-33511838.219999995</v>
      </c>
      <c r="ET38" s="105">
        <v>-31310280.73</v>
      </c>
      <c r="EU38" s="105">
        <v>-23819865.770000003</v>
      </c>
      <c r="EV38" s="105">
        <v>-238589165.51000008</v>
      </c>
      <c r="EW38" s="105">
        <v>-8493840.9500000011</v>
      </c>
      <c r="EX38" s="105">
        <v>-11690256.76</v>
      </c>
      <c r="EY38" s="105">
        <v>-11484537.969999997</v>
      </c>
      <c r="EZ38" s="105">
        <v>-28026994.41</v>
      </c>
      <c r="FA38" s="105">
        <v>-41151908</v>
      </c>
      <c r="FB38" s="105">
        <v>-33229399.439999998</v>
      </c>
      <c r="FC38" s="105">
        <v>-17554398.640000001</v>
      </c>
      <c r="FD38" s="105">
        <v>-14060552.159999998</v>
      </c>
      <c r="FE38" s="105">
        <v>-9434419.0100000016</v>
      </c>
      <c r="FF38" s="105">
        <v>-8949597.4199999999</v>
      </c>
      <c r="FG38" s="105">
        <v>-8983942.8200000003</v>
      </c>
      <c r="FH38" s="105">
        <v>-63334385.479999997</v>
      </c>
      <c r="FI38" s="105">
        <v>-17039751.030000001</v>
      </c>
      <c r="FJ38" s="105">
        <v>-11229623.100000001</v>
      </c>
      <c r="FK38" s="105">
        <v>-18343368.43</v>
      </c>
      <c r="FL38" s="105">
        <v>-30260011.839999996</v>
      </c>
      <c r="FM38" s="105">
        <v>-32773543.839999996</v>
      </c>
      <c r="FN38" s="105">
        <v>-8847422.3200000003</v>
      </c>
      <c r="FO38" s="105">
        <v>-14038232.52</v>
      </c>
      <c r="FP38" s="105">
        <v>-335063602.24999994</v>
      </c>
      <c r="FQ38" s="105">
        <v>-18113752.25</v>
      </c>
      <c r="FR38" s="105">
        <v>-44157272.470000006</v>
      </c>
      <c r="FS38" s="105">
        <v>-34911805.289999999</v>
      </c>
      <c r="FT38" s="105">
        <v>-26684451.830000002</v>
      </c>
      <c r="FU38" s="105">
        <v>-16538959.970000001</v>
      </c>
      <c r="FV38" s="105">
        <v>-52974782.930000007</v>
      </c>
      <c r="FW38" s="105">
        <v>-46858263.069999993</v>
      </c>
      <c r="FX38" s="105">
        <v>-38644642.390000008</v>
      </c>
      <c r="FY38" s="105">
        <v>-33657811.100000001</v>
      </c>
      <c r="FZ38" s="105">
        <v>-76384071.25999999</v>
      </c>
      <c r="GA38" s="105">
        <v>-23340833.190000005</v>
      </c>
      <c r="GB38" s="105">
        <v>-31311405.619999994</v>
      </c>
      <c r="GC38" s="105">
        <v>-8881387.0899999999</v>
      </c>
      <c r="GD38" s="105">
        <v>-165827719.33000001</v>
      </c>
      <c r="GE38" s="105">
        <v>-10912627.58</v>
      </c>
      <c r="GF38" s="105">
        <v>-15803269.040000001</v>
      </c>
      <c r="GG38" s="105">
        <v>-49241784.419999987</v>
      </c>
      <c r="GH38" s="105">
        <v>-25646141.480000008</v>
      </c>
      <c r="GI38" s="105">
        <v>-18714891.949999999</v>
      </c>
      <c r="GJ38" s="105">
        <v>-21701700.48</v>
      </c>
      <c r="GK38" s="105">
        <v>-30958486.940000001</v>
      </c>
      <c r="GL38" s="105">
        <v>-11036940.039999999</v>
      </c>
      <c r="GM38" s="105">
        <v>-6370706.5000000009</v>
      </c>
      <c r="GN38" s="105">
        <v>-5268620.04</v>
      </c>
      <c r="GO38" s="105">
        <v>-6280060.8499999987</v>
      </c>
      <c r="GP38" s="105">
        <v>-105537592.43000002</v>
      </c>
      <c r="GQ38" s="105">
        <v>-7807869.1799999997</v>
      </c>
      <c r="GR38" s="105">
        <v>-13313039.419999998</v>
      </c>
      <c r="GS38" s="105">
        <v>-23357327.790000003</v>
      </c>
      <c r="GT38" s="105">
        <v>-9429774.0799999982</v>
      </c>
      <c r="GU38" s="105">
        <v>-20275325.420000002</v>
      </c>
      <c r="GV38" s="105">
        <v>-17623141.82</v>
      </c>
      <c r="GW38" s="105">
        <v>-10350500.41</v>
      </c>
      <c r="GX38" s="105">
        <v>-167674810.39999998</v>
      </c>
      <c r="GY38" s="105">
        <v>-9408873.1500000004</v>
      </c>
      <c r="GZ38" s="105">
        <v>-30078474.619999997</v>
      </c>
      <c r="HA38" s="105">
        <v>-16811659.23</v>
      </c>
      <c r="HB38" s="105">
        <v>-499492140.78999996</v>
      </c>
      <c r="HC38" s="105">
        <v>-28243876.939999998</v>
      </c>
      <c r="HD38" s="105">
        <v>-61619053.249999993</v>
      </c>
      <c r="HE38" s="105">
        <v>-89152420.000000015</v>
      </c>
      <c r="HF38" s="105">
        <v>-45058217.590000004</v>
      </c>
      <c r="HG38" s="105">
        <v>-60549562.75999999</v>
      </c>
      <c r="HH38" s="105">
        <v>-18180503.57</v>
      </c>
      <c r="HI38" s="105">
        <v>-176767861.97000003</v>
      </c>
      <c r="HJ38" s="105">
        <v>-60543347.990000002</v>
      </c>
      <c r="HK38" s="105">
        <v>-75071875.329999998</v>
      </c>
      <c r="HL38" s="105">
        <v>-23121490.66</v>
      </c>
      <c r="HM38" s="105">
        <v>-22621410.059999991</v>
      </c>
      <c r="HN38" s="105">
        <v>-17190579.170000002</v>
      </c>
      <c r="HO38" s="105">
        <v>-24233750.129999999</v>
      </c>
      <c r="HP38" s="105">
        <v>-30334479.249999996</v>
      </c>
      <c r="HQ38" s="105">
        <v>-219465427.25999999</v>
      </c>
      <c r="HR38" s="105">
        <v>-142265116.22999999</v>
      </c>
      <c r="HS38" s="105">
        <v>-19773043.140000004</v>
      </c>
      <c r="HT38" s="105">
        <v>-14559937.059999999</v>
      </c>
      <c r="HU38" s="105">
        <v>-19030159.199999999</v>
      </c>
      <c r="HV38" s="105">
        <v>-13514314.869999999</v>
      </c>
      <c r="HW38" s="105">
        <v>-43284796.190000005</v>
      </c>
      <c r="HX38" s="105">
        <v>-26932859.879999995</v>
      </c>
      <c r="HY38" s="105">
        <v>-17728902.140000004</v>
      </c>
      <c r="HZ38" s="105">
        <v>-19081623.360000003</v>
      </c>
      <c r="IA38" s="105">
        <v>-14322088.700000003</v>
      </c>
      <c r="IB38" s="105">
        <v>-30297476.879999995</v>
      </c>
      <c r="IC38" s="105">
        <v>-9199949.1999999993</v>
      </c>
      <c r="ID38" s="105">
        <v>-20195217.969999995</v>
      </c>
      <c r="IE38" s="105">
        <v>-11493611.870000003</v>
      </c>
      <c r="IF38" s="105">
        <v>-11584580.539999999</v>
      </c>
      <c r="IG38" s="105">
        <v>-239613506.51999995</v>
      </c>
      <c r="IH38" s="105">
        <v>-194364400.87999997</v>
      </c>
      <c r="II38" s="105">
        <v>-28093159.180000003</v>
      </c>
      <c r="IJ38" s="105">
        <v>-72174915.750000015</v>
      </c>
      <c r="IK38" s="105">
        <v>-88314933.120000005</v>
      </c>
      <c r="IL38" s="105">
        <v>-25230197.300000001</v>
      </c>
      <c r="IM38" s="105">
        <v>-18054967.899999995</v>
      </c>
      <c r="IN38" s="105">
        <v>-14182842.790000001</v>
      </c>
      <c r="IO38" s="105">
        <v>-11533917.119999999</v>
      </c>
      <c r="IP38" s="105">
        <v>-26995087.060000006</v>
      </c>
      <c r="IQ38" s="105">
        <v>-10195852.229999997</v>
      </c>
      <c r="IR38" s="105">
        <v>-519881014.29000002</v>
      </c>
      <c r="IS38" s="105">
        <v>-279215876.58999991</v>
      </c>
      <c r="IT38" s="105">
        <v>-15313745.300000003</v>
      </c>
      <c r="IU38" s="105">
        <v>-19927191.020000003</v>
      </c>
      <c r="IV38" s="105">
        <v>-28122223.66</v>
      </c>
      <c r="IW38" s="105">
        <v>-8688894.1000000015</v>
      </c>
      <c r="IX38" s="105">
        <v>-24021273.490000002</v>
      </c>
      <c r="IY38" s="105">
        <v>-5768406.5199999996</v>
      </c>
      <c r="IZ38" s="105">
        <v>-9415030.3000000007</v>
      </c>
      <c r="JA38" s="105">
        <v>-37234766.850000001</v>
      </c>
      <c r="JB38" s="105">
        <v>-37102826.980000004</v>
      </c>
      <c r="JC38" s="105">
        <v>-24513172.279999997</v>
      </c>
      <c r="JD38" s="105">
        <v>-40497836.760000005</v>
      </c>
      <c r="JE38" s="105">
        <v>-81825074.359999999</v>
      </c>
      <c r="JF38" s="105">
        <v>-14985868.08</v>
      </c>
      <c r="JG38" s="105">
        <v>-12544960.48</v>
      </c>
      <c r="JH38" s="105">
        <v>-12521121.940000001</v>
      </c>
      <c r="JI38" s="105">
        <v>-9629545.5800000019</v>
      </c>
      <c r="JJ38" s="105">
        <v>-225604328.40000004</v>
      </c>
      <c r="JK38" s="105">
        <v>-15309041.549999997</v>
      </c>
      <c r="JL38" s="105">
        <v>-31539382.48</v>
      </c>
      <c r="JM38" s="105">
        <v>-25283450.719999999</v>
      </c>
      <c r="JN38" s="105">
        <v>-19225897.810000002</v>
      </c>
      <c r="JO38" s="105">
        <v>-41991464.199999988</v>
      </c>
      <c r="JP38" s="105">
        <v>-16645167.489999998</v>
      </c>
      <c r="JQ38" s="105">
        <v>-227753173.82000002</v>
      </c>
      <c r="JR38" s="105">
        <v>-81274066.060000017</v>
      </c>
      <c r="JS38" s="105">
        <v>-10953125.959999999</v>
      </c>
      <c r="JT38" s="105">
        <v>-10280338.4</v>
      </c>
      <c r="JU38" s="105">
        <v>-18799166.439999998</v>
      </c>
      <c r="JV38" s="105">
        <v>-5725492.9800000004</v>
      </c>
      <c r="JW38" s="105">
        <v>-57026821.000000007</v>
      </c>
      <c r="JX38" s="105">
        <v>-20500391.689999994</v>
      </c>
      <c r="JY38" s="105">
        <v>-13657848.820000002</v>
      </c>
      <c r="JZ38" s="105">
        <v>-20645124.919999994</v>
      </c>
      <c r="KA38" s="105">
        <v>-18034069.389999997</v>
      </c>
      <c r="KB38" s="105">
        <v>-12054914.100000001</v>
      </c>
      <c r="KC38" s="105">
        <v>-13971183.700000001</v>
      </c>
      <c r="KD38" s="105">
        <v>-2810894.2800000003</v>
      </c>
      <c r="KE38" s="105">
        <v>-6142632.3499999996</v>
      </c>
      <c r="KF38" s="105">
        <v>-459781486.05000001</v>
      </c>
      <c r="KG38" s="105">
        <v>-65212131.359999992</v>
      </c>
      <c r="KH38" s="105">
        <v>-16833633.050000001</v>
      </c>
      <c r="KI38" s="105">
        <v>-21063094.660000004</v>
      </c>
      <c r="KJ38" s="105">
        <v>-23109974.389999997</v>
      </c>
      <c r="KK38" s="105">
        <v>-24144882.350000001</v>
      </c>
      <c r="KL38" s="105">
        <v>-67213170.599999994</v>
      </c>
      <c r="KM38" s="105">
        <v>-22974668.34</v>
      </c>
      <c r="KN38" s="105">
        <v>-19803252.890000001</v>
      </c>
      <c r="KO38" s="105">
        <v>-200745697.49999997</v>
      </c>
      <c r="KP38" s="105">
        <v>-24546273.709999993</v>
      </c>
      <c r="KQ38" s="105">
        <v>-32561297.519999996</v>
      </c>
      <c r="KR38" s="105">
        <v>-129950386.97999997</v>
      </c>
      <c r="KS38" s="105">
        <v>-22125123.990000002</v>
      </c>
      <c r="KT38" s="105">
        <v>-47255207.740000002</v>
      </c>
      <c r="KU38" s="105">
        <v>-212180194.07999998</v>
      </c>
      <c r="KV38" s="105">
        <v>-21761752.5</v>
      </c>
      <c r="KW38" s="105">
        <v>-239063911.94999996</v>
      </c>
      <c r="KX38" s="105">
        <v>-25184379.670000006</v>
      </c>
      <c r="KY38" s="105">
        <v>-14957544.26</v>
      </c>
      <c r="KZ38" s="105">
        <v>-36097111.380000003</v>
      </c>
      <c r="LA38" s="105">
        <v>-39145281.770000011</v>
      </c>
      <c r="LB38" s="105">
        <v>-21858070.650000002</v>
      </c>
      <c r="LC38" s="105">
        <v>-14641567.079999998</v>
      </c>
      <c r="LD38" s="105">
        <v>-19578660.630000003</v>
      </c>
      <c r="LE38" s="105">
        <v>-430226419.70999986</v>
      </c>
      <c r="LF38" s="105">
        <v>-94962828.789999992</v>
      </c>
      <c r="LG38" s="105">
        <v>-169081428.51999998</v>
      </c>
      <c r="LH38" s="105">
        <v>-134860437.16000003</v>
      </c>
      <c r="LI38" s="105">
        <v>-21334981.639999997</v>
      </c>
      <c r="LJ38" s="105">
        <v>-15923740.825999998</v>
      </c>
      <c r="LK38" s="105">
        <v>-10263964.079999998</v>
      </c>
      <c r="LL38" s="105">
        <v>-16004357.730000002</v>
      </c>
      <c r="LM38" s="105">
        <v>-5966335.2000000011</v>
      </c>
      <c r="LN38" s="105">
        <v>-30027202.010000002</v>
      </c>
      <c r="LO38" s="105">
        <v>-15430290.869999999</v>
      </c>
      <c r="LP38" s="105">
        <v>-176679016.75999999</v>
      </c>
      <c r="LQ38" s="105">
        <v>-19550786.27</v>
      </c>
      <c r="LR38" s="105">
        <v>-9755105.629999999</v>
      </c>
      <c r="LS38" s="105">
        <v>-340565600.98000008</v>
      </c>
      <c r="LT38" s="105">
        <v>-147326394.10000005</v>
      </c>
      <c r="LU38" s="105">
        <v>-433234436.36000001</v>
      </c>
      <c r="LV38" s="105">
        <v>-112208846.43000001</v>
      </c>
      <c r="LW38" s="105">
        <v>-40292049.659999996</v>
      </c>
      <c r="LX38" s="105">
        <v>-35767044.939999998</v>
      </c>
      <c r="LY38" s="105">
        <v>-38861528.199999996</v>
      </c>
      <c r="LZ38" s="105">
        <v>-31158487.492999997</v>
      </c>
      <c r="MA38" s="105">
        <v>-33388530.090000004</v>
      </c>
      <c r="MB38" s="105">
        <v>-24835623.650000002</v>
      </c>
      <c r="MC38" s="105">
        <v>-81227867.849999994</v>
      </c>
      <c r="MD38" s="105">
        <v>-19381349.260000002</v>
      </c>
      <c r="ME38" s="105">
        <v>-243815439.41999996</v>
      </c>
      <c r="MF38" s="105">
        <v>-38345657.060000002</v>
      </c>
      <c r="MG38" s="105">
        <v>-14129157</v>
      </c>
      <c r="MH38" s="105">
        <v>-25178198.170000002</v>
      </c>
      <c r="MI38" s="105">
        <v>-19203155.009999998</v>
      </c>
      <c r="MJ38" s="105">
        <v>-32975376.699999999</v>
      </c>
      <c r="MK38" s="105">
        <v>-28261349.960000001</v>
      </c>
      <c r="ML38" s="105">
        <v>-17961495.469999999</v>
      </c>
      <c r="MM38" s="105">
        <v>-30824446.59</v>
      </c>
      <c r="MN38" s="105">
        <v>-23568478.979999997</v>
      </c>
      <c r="MO38" s="105">
        <v>-19821735.629999999</v>
      </c>
      <c r="MP38" s="105">
        <v>-21010618.629999995</v>
      </c>
      <c r="MQ38" s="105">
        <v>-438333550.86999995</v>
      </c>
      <c r="MR38" s="105">
        <v>-22682094.09</v>
      </c>
      <c r="MS38" s="105">
        <v>-20395148.440000001</v>
      </c>
      <c r="MT38" s="105">
        <v>-31424731.449999999</v>
      </c>
      <c r="MU38" s="105">
        <v>-43094570.489999995</v>
      </c>
      <c r="MV38" s="105">
        <v>-22255513.460000005</v>
      </c>
      <c r="MW38" s="105">
        <v>-68398150.169999987</v>
      </c>
      <c r="MX38" s="105">
        <v>-36950760.879999995</v>
      </c>
      <c r="MY38" s="105">
        <v>-16958179.150000002</v>
      </c>
      <c r="MZ38" s="105">
        <v>-7005308.4400000004</v>
      </c>
      <c r="NA38" s="105">
        <v>-7936984.6400000006</v>
      </c>
      <c r="NB38" s="105">
        <v>-801667025.23999989</v>
      </c>
      <c r="NC38" s="105">
        <v>-37937706.210000001</v>
      </c>
      <c r="ND38" s="105">
        <v>-16738903.209999999</v>
      </c>
      <c r="NE38" s="105">
        <v>-150126410.72000003</v>
      </c>
      <c r="NF38" s="105">
        <v>-16202428.490000002</v>
      </c>
      <c r="NG38" s="105">
        <v>-37383628.440000005</v>
      </c>
      <c r="NH38" s="105">
        <v>-124214059.28</v>
      </c>
      <c r="NI38" s="105">
        <v>-133438373.87</v>
      </c>
      <c r="NJ38" s="105">
        <v>-1837151.28</v>
      </c>
      <c r="NK38" s="105">
        <v>-33480171.16</v>
      </c>
      <c r="NL38" s="105">
        <v>-30027753.689999998</v>
      </c>
      <c r="NM38" s="105">
        <v>-19332782.850000005</v>
      </c>
      <c r="NN38" s="105">
        <v>-123496023.71000002</v>
      </c>
      <c r="NO38" s="105">
        <v>-13799512.73</v>
      </c>
      <c r="NP38" s="105">
        <v>-19451671.959999997</v>
      </c>
      <c r="NQ38" s="105">
        <v>-6718447.0699999994</v>
      </c>
      <c r="NR38" s="105">
        <v>-14423838.499999998</v>
      </c>
      <c r="NS38" s="105">
        <v>-3185067.5100000007</v>
      </c>
      <c r="NT38" s="105">
        <v>-6945691.5600000005</v>
      </c>
      <c r="NU38" s="105">
        <v>-373898811.01000011</v>
      </c>
      <c r="NV38" s="105">
        <v>-143193589.24000001</v>
      </c>
      <c r="NW38" s="105">
        <v>-27185290.650000002</v>
      </c>
      <c r="NX38" s="105">
        <v>-15066686.860000003</v>
      </c>
      <c r="NY38" s="105">
        <v>-16786106.75</v>
      </c>
      <c r="NZ38" s="105">
        <v>-29166518.550000004</v>
      </c>
      <c r="OA38" s="105">
        <v>-12264936.639999999</v>
      </c>
      <c r="OB38" s="105">
        <v>-345565080.94</v>
      </c>
      <c r="OC38" s="105">
        <v>-121823270.40999998</v>
      </c>
      <c r="OD38" s="105">
        <v>-25407246.499999996</v>
      </c>
      <c r="OE38" s="105">
        <v>-98701639.690000027</v>
      </c>
      <c r="OF38" s="105">
        <v>-28554224.369999997</v>
      </c>
      <c r="OG38" s="105">
        <v>-30010909.830000002</v>
      </c>
      <c r="OH38" s="105">
        <v>-63299078.820000015</v>
      </c>
      <c r="OI38" s="105">
        <v>-11440625.139999999</v>
      </c>
      <c r="OJ38" s="105">
        <v>-49026738.490000002</v>
      </c>
      <c r="OK38" s="105">
        <v>-337691241.8599999</v>
      </c>
      <c r="OL38" s="105">
        <v>-87666514.75999999</v>
      </c>
      <c r="OM38" s="105">
        <v>-149215905.47999999</v>
      </c>
      <c r="ON38" s="105">
        <v>-39294921.790000007</v>
      </c>
      <c r="OO38" s="105">
        <v>-28267874.100000001</v>
      </c>
      <c r="OP38" s="105">
        <v>-51530424.920000002</v>
      </c>
      <c r="OQ38" s="105">
        <v>-228353463.37</v>
      </c>
      <c r="OR38" s="105">
        <v>-23544571.049999997</v>
      </c>
      <c r="OS38" s="105">
        <v>-15381517.130000001</v>
      </c>
      <c r="OT38" s="105">
        <v>-46490356.089999989</v>
      </c>
      <c r="OU38" s="105">
        <v>-28916328.760000005</v>
      </c>
      <c r="OV38" s="105">
        <v>-73029255.059999987</v>
      </c>
      <c r="OW38" s="105">
        <v>-20315258.82</v>
      </c>
      <c r="OX38" s="105">
        <v>-10157701.120000001</v>
      </c>
      <c r="OY38" s="105">
        <v>-15095418.57</v>
      </c>
      <c r="OZ38" s="105">
        <v>-295769845.17000002</v>
      </c>
      <c r="PA38" s="105">
        <v>-8166660.9099999992</v>
      </c>
      <c r="PB38" s="105">
        <v>-97907838.809999987</v>
      </c>
      <c r="PC38" s="105">
        <v>-8894695.8000000007</v>
      </c>
      <c r="PD38" s="105">
        <v>-24573754.210000001</v>
      </c>
      <c r="PE38" s="105">
        <v>-49509286.350000001</v>
      </c>
      <c r="PF38" s="105">
        <v>-19452631.089999996</v>
      </c>
      <c r="PG38" s="105">
        <v>-13490844.829999998</v>
      </c>
      <c r="PH38" s="105">
        <v>-31532479.420000006</v>
      </c>
      <c r="PI38" s="105">
        <v>-24097433.02</v>
      </c>
      <c r="PJ38" s="105">
        <v>-35955961.5</v>
      </c>
      <c r="PK38" s="105">
        <v>-30785678.370000001</v>
      </c>
      <c r="PL38" s="105">
        <v>-11068481.889999999</v>
      </c>
      <c r="PM38" s="105">
        <v>-106183061.62000002</v>
      </c>
      <c r="PN38" s="105">
        <v>-4305623.9499999993</v>
      </c>
      <c r="PO38" s="105">
        <v>-6790071.4299999997</v>
      </c>
      <c r="PP38" s="105">
        <v>-6994125.9299999997</v>
      </c>
      <c r="PQ38" s="105">
        <v>-10550350.310000001</v>
      </c>
      <c r="PR38" s="105">
        <v>-610157407.44000006</v>
      </c>
      <c r="PS38" s="105">
        <v>-19903157.409999996</v>
      </c>
      <c r="PT38" s="105">
        <v>-19597457.18</v>
      </c>
      <c r="PU38" s="105">
        <v>-19771812.939999998</v>
      </c>
      <c r="PV38" s="105">
        <v>-151259356.83999997</v>
      </c>
      <c r="PW38" s="105">
        <v>-28176674.819999997</v>
      </c>
      <c r="PX38" s="105">
        <v>-67995422.020000011</v>
      </c>
      <c r="PY38" s="105">
        <v>-12781320.199999999</v>
      </c>
      <c r="PZ38" s="105">
        <v>-51743425.489999995</v>
      </c>
      <c r="QA38" s="105">
        <v>-6914095.5700000003</v>
      </c>
      <c r="QB38" s="105">
        <v>-57187843.350000009</v>
      </c>
      <c r="QC38" s="105">
        <v>-18779349.820000004</v>
      </c>
      <c r="QD38" s="105">
        <v>-12330730.67</v>
      </c>
      <c r="QE38" s="105">
        <v>-18256224.460000001</v>
      </c>
      <c r="QF38" s="105">
        <v>-59208947.650000013</v>
      </c>
      <c r="QG38" s="105">
        <v>-23042415.530000001</v>
      </c>
      <c r="QH38" s="105">
        <v>-21242981.979999993</v>
      </c>
      <c r="QI38" s="105">
        <v>-26527978.139999989</v>
      </c>
      <c r="QJ38" s="105">
        <v>-14020333.859999999</v>
      </c>
      <c r="QK38" s="105">
        <v>-87152820.48999998</v>
      </c>
      <c r="QL38" s="105">
        <v>-77330841.579999983</v>
      </c>
      <c r="QM38" s="105">
        <v>-17223526.460000001</v>
      </c>
      <c r="QN38" s="105">
        <v>-5509262.7599999988</v>
      </c>
      <c r="QO38" s="105">
        <v>-4454526.41</v>
      </c>
      <c r="QP38" s="105">
        <v>-2032438.8499999999</v>
      </c>
      <c r="QQ38" s="105">
        <v>-4213185.84</v>
      </c>
      <c r="QR38" s="105">
        <v>-280988872.80000001</v>
      </c>
      <c r="QS38" s="105">
        <v>-12399868.600000001</v>
      </c>
      <c r="QT38" s="105">
        <v>-73783046.589999989</v>
      </c>
      <c r="QU38" s="105">
        <v>-11473026.539999999</v>
      </c>
      <c r="QV38" s="105">
        <v>-20981098.300000001</v>
      </c>
      <c r="QW38" s="105">
        <v>-42902983.899999999</v>
      </c>
      <c r="QX38" s="105">
        <v>-15381654.579999996</v>
      </c>
      <c r="QY38" s="105">
        <v>-28028606.590000004</v>
      </c>
      <c r="QZ38" s="105">
        <v>-33076522.270000003</v>
      </c>
      <c r="RA38" s="105">
        <v>-20436614.32</v>
      </c>
      <c r="RB38" s="105">
        <v>-9964272.1900000013</v>
      </c>
      <c r="RC38" s="105">
        <v>-9636573.5199999977</v>
      </c>
      <c r="RD38" s="105">
        <v>-6671180.4900000002</v>
      </c>
      <c r="RE38" s="105">
        <v>-439201837.88</v>
      </c>
      <c r="RF38" s="105">
        <v>-53941758.690000005</v>
      </c>
      <c r="RG38" s="105">
        <v>-34959379.879999995</v>
      </c>
      <c r="RH38" s="105">
        <v>-17827856.599999998</v>
      </c>
      <c r="RI38" s="105">
        <v>-27726664.419999994</v>
      </c>
      <c r="RJ38" s="105">
        <v>-42347280.280000001</v>
      </c>
      <c r="RK38" s="105">
        <v>-81255723.870000005</v>
      </c>
      <c r="RL38" s="105">
        <v>-22861937.740000002</v>
      </c>
      <c r="RM38" s="105">
        <v>-32513013.290000003</v>
      </c>
      <c r="RN38" s="105">
        <v>-55155707.899999999</v>
      </c>
      <c r="RO38" s="105">
        <v>-43997454.500000007</v>
      </c>
      <c r="RP38" s="105">
        <v>-16466513.870000003</v>
      </c>
      <c r="RQ38" s="105">
        <v>-18665202.699999999</v>
      </c>
      <c r="RR38" s="105">
        <v>-46690939.320000008</v>
      </c>
      <c r="RS38" s="105">
        <v>-13537197.119999999</v>
      </c>
      <c r="RT38" s="105">
        <v>-18269237.52</v>
      </c>
      <c r="RU38" s="105">
        <v>-21548668.579999998</v>
      </c>
      <c r="RV38" s="105">
        <v>-8452993.5399999991</v>
      </c>
      <c r="RW38" s="105">
        <v>-8701544.5299999993</v>
      </c>
      <c r="RX38" s="105">
        <v>-13576446.599999998</v>
      </c>
      <c r="RY38" s="105">
        <v>-140829236.55999997</v>
      </c>
      <c r="RZ38" s="105">
        <v>-10544790.24</v>
      </c>
      <c r="SA38" s="105">
        <v>-10578652.920000002</v>
      </c>
      <c r="SB38" s="105">
        <v>-16074951.760000002</v>
      </c>
      <c r="SC38" s="105">
        <v>-11533329.15</v>
      </c>
      <c r="SD38" s="105">
        <v>-22069274.719999999</v>
      </c>
      <c r="SE38" s="105">
        <v>-9634438.2100000009</v>
      </c>
      <c r="SF38" s="105">
        <v>-17044401.700000003</v>
      </c>
      <c r="SG38" s="105">
        <v>-12674998.919999998</v>
      </c>
      <c r="SH38" s="105">
        <v>-7422307.7599999988</v>
      </c>
      <c r="SI38" s="105">
        <v>-65092039.540000007</v>
      </c>
      <c r="SJ38" s="105">
        <v>-5573017.1399999997</v>
      </c>
      <c r="SK38" s="105">
        <v>-137495906.97</v>
      </c>
      <c r="SL38" s="105">
        <v>-16413962.939999999</v>
      </c>
      <c r="SM38" s="105">
        <v>-24701434.480000004</v>
      </c>
      <c r="SN38" s="105">
        <v>-36364482.690000005</v>
      </c>
      <c r="SO38" s="105">
        <v>-23648838.800000001</v>
      </c>
      <c r="SP38" s="105">
        <v>-16612784.409999998</v>
      </c>
      <c r="SQ38" s="105">
        <v>-17627658.020000003</v>
      </c>
      <c r="SR38" s="105">
        <v>-17865372.390000001</v>
      </c>
      <c r="SS38" s="105">
        <v>-266513391.17000002</v>
      </c>
      <c r="ST38" s="105">
        <v>-7020227.6599999992</v>
      </c>
      <c r="SU38" s="105">
        <v>-11246819.92</v>
      </c>
      <c r="SV38" s="105">
        <v>-24518134.709999997</v>
      </c>
      <c r="SW38" s="105">
        <v>-8845992.2300000004</v>
      </c>
      <c r="SX38" s="105">
        <v>-7734974.4199999999</v>
      </c>
      <c r="SY38" s="105">
        <v>-5895371.96</v>
      </c>
      <c r="SZ38" s="105">
        <v>-38082760.769999996</v>
      </c>
      <c r="TA38" s="105">
        <v>-10002580.24</v>
      </c>
      <c r="TB38" s="105">
        <v>-12558303.779999999</v>
      </c>
      <c r="TC38" s="105">
        <v>-14714946.809999999</v>
      </c>
      <c r="TD38" s="105">
        <v>-17776439.300000004</v>
      </c>
      <c r="TE38" s="105">
        <v>-10166795.009999998</v>
      </c>
      <c r="TF38" s="105">
        <v>-9010540.75</v>
      </c>
      <c r="TG38" s="105">
        <v>-564105097.30999994</v>
      </c>
      <c r="TH38" s="105">
        <v>-13719912.49</v>
      </c>
      <c r="TI38" s="105">
        <v>-11773941.239999998</v>
      </c>
      <c r="TJ38" s="105">
        <v>-53329038.380000003</v>
      </c>
      <c r="TK38" s="105">
        <v>-25194007.460000001</v>
      </c>
      <c r="TL38" s="105">
        <v>-20416852.720000003</v>
      </c>
      <c r="TM38" s="105">
        <v>-10858698.299999999</v>
      </c>
      <c r="TN38" s="105">
        <v>-55386448.450000003</v>
      </c>
      <c r="TO38" s="105">
        <v>-12701166.619999999</v>
      </c>
      <c r="TP38" s="105">
        <v>-39160719.780000001</v>
      </c>
      <c r="TQ38" s="105">
        <v>-38756076.609999999</v>
      </c>
      <c r="TR38" s="105">
        <v>-8686360.0399999972</v>
      </c>
      <c r="TS38" s="105">
        <v>-11015566.720000001</v>
      </c>
      <c r="TT38" s="105">
        <v>-17537416.399999999</v>
      </c>
      <c r="TU38" s="105">
        <v>-17066183.329999998</v>
      </c>
      <c r="TV38" s="105">
        <v>-8350665.7999999998</v>
      </c>
      <c r="TW38" s="105">
        <v>-110662343.56000003</v>
      </c>
      <c r="TX38" s="105">
        <v>-18539447.43</v>
      </c>
      <c r="TY38" s="105">
        <v>-151527190.81</v>
      </c>
      <c r="TZ38" s="105">
        <v>-41261113.230000004</v>
      </c>
      <c r="UA38" s="105">
        <v>-19847731.590000004</v>
      </c>
      <c r="UB38" s="105">
        <v>-16799799.23</v>
      </c>
      <c r="UC38" s="105">
        <v>-192947687.88000003</v>
      </c>
      <c r="UD38" s="105">
        <v>-13815544.489999998</v>
      </c>
      <c r="UE38" s="105">
        <v>-12745154.950000001</v>
      </c>
      <c r="UF38" s="105">
        <v>-25899448.84</v>
      </c>
      <c r="UG38" s="105">
        <v>-11294693</v>
      </c>
      <c r="UH38" s="105">
        <v>-214762252.10999998</v>
      </c>
      <c r="UI38" s="105">
        <v>-43086690.639999993</v>
      </c>
      <c r="UJ38" s="105">
        <v>-31676300.18</v>
      </c>
      <c r="UK38" s="105">
        <v>-47271361.539999999</v>
      </c>
      <c r="UL38" s="105">
        <v>-23979727.939999998</v>
      </c>
      <c r="UM38" s="105">
        <v>-21367030.399999999</v>
      </c>
      <c r="UN38" s="105">
        <v>-566667644.66000009</v>
      </c>
      <c r="UO38" s="105">
        <v>-29653652.25</v>
      </c>
      <c r="UP38" s="105">
        <v>-27430930.200000007</v>
      </c>
      <c r="UQ38" s="105">
        <v>-103731874.41000001</v>
      </c>
      <c r="UR38" s="105">
        <v>-10316882.469999997</v>
      </c>
      <c r="US38" s="105">
        <v>-18912780.240000006</v>
      </c>
      <c r="UT38" s="105">
        <v>-56695064.169999994</v>
      </c>
      <c r="UU38" s="105">
        <v>-9299268.7499999981</v>
      </c>
      <c r="UV38" s="105">
        <v>-14109291.369999999</v>
      </c>
      <c r="UW38" s="105">
        <v>-23102374.02</v>
      </c>
      <c r="UX38" s="105">
        <v>-27923103.330000002</v>
      </c>
      <c r="UY38" s="105">
        <v>-44611536.729999989</v>
      </c>
      <c r="UZ38" s="105">
        <v>-26951332.460000001</v>
      </c>
      <c r="VA38" s="105">
        <v>-31027813.73</v>
      </c>
      <c r="VB38" s="105">
        <v>-12131538.82</v>
      </c>
      <c r="VC38" s="105">
        <v>-18296982.539999999</v>
      </c>
      <c r="VD38" s="105">
        <v>-13978711.08</v>
      </c>
      <c r="VE38" s="105">
        <v>-10781006.880000001</v>
      </c>
      <c r="VF38" s="105">
        <v>-45251932.739999995</v>
      </c>
      <c r="VG38" s="105">
        <v>-7840954.04</v>
      </c>
      <c r="VH38" s="105">
        <v>-6525949.8499999987</v>
      </c>
      <c r="VI38" s="105">
        <v>-13402664.280000001</v>
      </c>
      <c r="VJ38" s="105">
        <v>-380698095.36000001</v>
      </c>
      <c r="VK38" s="105">
        <v>-24332255.760000002</v>
      </c>
      <c r="VL38" s="105">
        <v>-22000331.970000006</v>
      </c>
      <c r="VM38" s="105">
        <v>-40292320.429999992</v>
      </c>
      <c r="VN38" s="105">
        <v>-57677591.579999998</v>
      </c>
      <c r="VO38" s="105">
        <v>-34273905.560000002</v>
      </c>
      <c r="VP38" s="105">
        <v>-35339956.029999994</v>
      </c>
      <c r="VQ38" s="105">
        <v>-16850695.670000002</v>
      </c>
      <c r="VR38" s="105">
        <v>-14847772.929999998</v>
      </c>
      <c r="VS38" s="105">
        <v>-116941533.48999999</v>
      </c>
      <c r="VT38" s="105">
        <v>-19317948.619999994</v>
      </c>
      <c r="VU38" s="105">
        <v>-41544112.210000001</v>
      </c>
      <c r="VV38" s="105">
        <v>-20993490.420000002</v>
      </c>
      <c r="VW38" s="105">
        <v>-6198535.7800000003</v>
      </c>
      <c r="VX38" s="105">
        <v>-11811353.83</v>
      </c>
      <c r="VY38" s="105">
        <v>-792628574.3599999</v>
      </c>
      <c r="VZ38" s="105">
        <v>-31721991.790000003</v>
      </c>
      <c r="WA38" s="105">
        <v>-17273588.329999998</v>
      </c>
      <c r="WB38" s="105">
        <v>-28323749.469999999</v>
      </c>
      <c r="WC38" s="105">
        <v>-10884325.25</v>
      </c>
      <c r="WD38" s="105">
        <v>-21778484.519999996</v>
      </c>
      <c r="WE38" s="105">
        <v>-32331336.120000001</v>
      </c>
      <c r="WF38" s="105">
        <v>-35616195.800000004</v>
      </c>
      <c r="WG38" s="105">
        <v>-15561852.319999998</v>
      </c>
      <c r="WH38" s="105">
        <v>-37968824.929999985</v>
      </c>
      <c r="WI38" s="105">
        <v>-14959894.868000003</v>
      </c>
      <c r="WJ38" s="105">
        <v>-49916918.729999989</v>
      </c>
      <c r="WK38" s="105">
        <v>-33672830.709999993</v>
      </c>
      <c r="WL38" s="105">
        <v>-52723550.039999992</v>
      </c>
      <c r="WM38" s="105">
        <v>-62642232.659999982</v>
      </c>
      <c r="WN38" s="105">
        <v>-20156199.130000006</v>
      </c>
      <c r="WO38" s="105">
        <v>-31651622.749999996</v>
      </c>
      <c r="WP38" s="105">
        <v>-25231489.740000002</v>
      </c>
      <c r="WQ38" s="105">
        <v>-21284420.819999997</v>
      </c>
      <c r="WR38" s="105">
        <v>-41118496.789999984</v>
      </c>
      <c r="WS38" s="105">
        <v>-168796894.86000001</v>
      </c>
      <c r="WT38" s="105">
        <v>-23596336.790000003</v>
      </c>
      <c r="WU38" s="105">
        <v>-20251106.849999998</v>
      </c>
      <c r="WV38" s="105">
        <v>-21431657.48</v>
      </c>
      <c r="WW38" s="105">
        <v>-10062839.02</v>
      </c>
      <c r="WX38" s="105">
        <v>-15108075.810000001</v>
      </c>
      <c r="WY38" s="105">
        <v>-8005562.1499999985</v>
      </c>
      <c r="WZ38" s="105">
        <v>-13351544.240000002</v>
      </c>
      <c r="XA38" s="105">
        <v>-146049501.66000003</v>
      </c>
      <c r="XB38" s="105">
        <v>-14137382.970000001</v>
      </c>
      <c r="XC38" s="105">
        <v>-12461873.076000001</v>
      </c>
      <c r="XD38" s="105">
        <v>-5952755.0099999998</v>
      </c>
      <c r="XE38" s="105">
        <v>-9980935.070000004</v>
      </c>
      <c r="XF38" s="105">
        <v>-349752110.37</v>
      </c>
      <c r="XG38" s="105">
        <v>-22934636.510000005</v>
      </c>
      <c r="XH38" s="105">
        <v>-22039458.550000001</v>
      </c>
      <c r="XI38" s="105">
        <v>-105392942.63999997</v>
      </c>
      <c r="XJ38" s="105">
        <v>-26989614.189999998</v>
      </c>
      <c r="XK38" s="105">
        <v>-21714852.789999999</v>
      </c>
      <c r="XL38" s="105">
        <v>-44542067.20000001</v>
      </c>
      <c r="XM38" s="105">
        <v>-20548476.550000001</v>
      </c>
      <c r="XN38" s="105">
        <v>-18607227.769999996</v>
      </c>
      <c r="XO38" s="105">
        <v>-35867018.700000003</v>
      </c>
      <c r="XP38" s="105">
        <v>-32272124.250000004</v>
      </c>
      <c r="XQ38" s="105">
        <v>-16126419.779999997</v>
      </c>
      <c r="XR38" s="105">
        <v>-9888923.5099999998</v>
      </c>
      <c r="XS38" s="105">
        <v>-10931535.870000001</v>
      </c>
      <c r="XT38" s="105">
        <v>-11225154.32</v>
      </c>
      <c r="XU38" s="105">
        <v>-11718776.300000001</v>
      </c>
      <c r="XV38" s="105">
        <v>-9407687.5800000019</v>
      </c>
      <c r="XW38" s="105">
        <v>-12313786.019999998</v>
      </c>
      <c r="XX38" s="105">
        <v>-8067025.629999999</v>
      </c>
      <c r="XY38" s="105">
        <v>-7758804.1700000009</v>
      </c>
      <c r="XZ38" s="105">
        <v>-6204466.0299999993</v>
      </c>
      <c r="YA38" s="105">
        <v>-11375758.559999999</v>
      </c>
      <c r="YB38" s="105">
        <v>-7811957.9999999991</v>
      </c>
      <c r="YC38" s="105">
        <v>-243957053.22999996</v>
      </c>
      <c r="YD38" s="105">
        <v>-22414419.799999997</v>
      </c>
      <c r="YE38" s="105">
        <v>-44783376.599999994</v>
      </c>
      <c r="YF38" s="105">
        <v>-9887719.8199999984</v>
      </c>
      <c r="YG38" s="105">
        <v>-84039996.149999991</v>
      </c>
      <c r="YH38" s="105">
        <v>-22893917.780000001</v>
      </c>
      <c r="YI38" s="105">
        <v>-55599605.040000007</v>
      </c>
      <c r="YJ38" s="105">
        <v>-16256499.889999997</v>
      </c>
      <c r="YK38" s="105">
        <v>-103820068.82999997</v>
      </c>
      <c r="YL38" s="105">
        <v>-66474442.899999999</v>
      </c>
      <c r="YM38" s="105">
        <v>-15606862.01</v>
      </c>
      <c r="YN38" s="105">
        <v>-14465517.800000001</v>
      </c>
      <c r="YO38" s="105">
        <v>-11686835.219999999</v>
      </c>
      <c r="YP38" s="105">
        <v>-13614159.829999998</v>
      </c>
      <c r="YQ38" s="105">
        <v>-7012857.2199999997</v>
      </c>
      <c r="YR38" s="105">
        <v>-6727932.2200000007</v>
      </c>
      <c r="YS38" s="105">
        <v>-10555723.290000001</v>
      </c>
      <c r="YT38" s="105">
        <v>-102217884.50999999</v>
      </c>
      <c r="YU38" s="105">
        <v>-12217235.939999998</v>
      </c>
      <c r="YV38" s="105">
        <v>-6836886.2800000003</v>
      </c>
      <c r="YW38" s="105">
        <v>-23002962.770000003</v>
      </c>
      <c r="YX38" s="105">
        <v>-26218511.870000001</v>
      </c>
      <c r="YY38" s="105">
        <v>-9016669.4700000007</v>
      </c>
      <c r="YZ38" s="105">
        <v>-8073055.9299999988</v>
      </c>
      <c r="ZA38" s="105">
        <v>-131880949.89999999</v>
      </c>
      <c r="ZB38" s="105">
        <v>-5571384.7699999996</v>
      </c>
      <c r="ZC38" s="105">
        <v>-9771468.2899999991</v>
      </c>
      <c r="ZD38" s="105">
        <v>-15961583.029999999</v>
      </c>
      <c r="ZE38" s="105">
        <v>-10204093.020000001</v>
      </c>
      <c r="ZF38" s="105">
        <v>-19550927.190000001</v>
      </c>
      <c r="ZG38" s="105">
        <v>-10473544.09</v>
      </c>
      <c r="ZH38" s="105">
        <v>-7936729.5499999998</v>
      </c>
      <c r="ZI38" s="105">
        <v>-62633986.719999999</v>
      </c>
      <c r="ZJ38" s="105">
        <v>-379791926.74000007</v>
      </c>
      <c r="ZK38" s="105">
        <v>-10504250.889999999</v>
      </c>
      <c r="ZL38" s="105">
        <v>-44145754.982999995</v>
      </c>
      <c r="ZM38" s="105">
        <v>-60823269.980000004</v>
      </c>
      <c r="ZN38" s="105">
        <v>-35342947.519999996</v>
      </c>
      <c r="ZO38" s="105">
        <v>-14654225.709999999</v>
      </c>
      <c r="ZP38" s="105">
        <v>-13928348.84</v>
      </c>
      <c r="ZQ38" s="105">
        <v>-44010714.629999995</v>
      </c>
      <c r="ZR38" s="105">
        <v>-26281144.77</v>
      </c>
      <c r="ZS38" s="105">
        <v>-36491286.760000005</v>
      </c>
      <c r="ZT38" s="105">
        <v>-5114118.2200000007</v>
      </c>
      <c r="ZU38" s="105">
        <v>-14123071.439999998</v>
      </c>
      <c r="ZV38" s="105">
        <v>-15565024.840000002</v>
      </c>
      <c r="ZW38" s="105">
        <v>-22969843.669999998</v>
      </c>
      <c r="ZX38" s="105">
        <v>-15376109.889999997</v>
      </c>
      <c r="ZY38" s="105">
        <v>-18810860.43</v>
      </c>
      <c r="ZZ38" s="105">
        <v>-20054975.48</v>
      </c>
      <c r="AAA38" s="105">
        <v>-9435359.9199999981</v>
      </c>
      <c r="AAB38" s="105">
        <v>-15863539.479999997</v>
      </c>
      <c r="AAC38" s="105">
        <v>-17487269.440000001</v>
      </c>
      <c r="AAD38" s="105">
        <v>-8272276.9900000012</v>
      </c>
      <c r="AAE38" s="105">
        <v>-8801815.1600000001</v>
      </c>
      <c r="AAF38" s="105">
        <v>-109851848.51000002</v>
      </c>
      <c r="AAG38" s="105">
        <v>-11819556.149999999</v>
      </c>
      <c r="AAH38" s="105">
        <v>-23736889.690000001</v>
      </c>
      <c r="AAI38" s="105">
        <v>-15054641.379999999</v>
      </c>
      <c r="AAJ38" s="105">
        <v>-13618752.340000002</v>
      </c>
      <c r="AAK38" s="105">
        <v>-25756081.57</v>
      </c>
      <c r="AAL38" s="105">
        <v>-11506561.75</v>
      </c>
      <c r="AAM38" s="105">
        <v>-923888696.06999993</v>
      </c>
      <c r="AAN38" s="105">
        <v>-36063223.700000003</v>
      </c>
      <c r="AAO38" s="105">
        <v>-19634326.949999999</v>
      </c>
      <c r="AAP38" s="105">
        <v>-34157049.5</v>
      </c>
      <c r="AAQ38" s="105">
        <v>-38316069.299999997</v>
      </c>
      <c r="AAR38" s="105">
        <v>-10508931.16</v>
      </c>
      <c r="AAS38" s="105">
        <v>-17695967.23</v>
      </c>
      <c r="AAT38" s="105">
        <v>-31873124.899999999</v>
      </c>
      <c r="AAU38" s="105">
        <v>-77093098.650000006</v>
      </c>
      <c r="AAV38" s="105">
        <v>-18351784.990000002</v>
      </c>
      <c r="AAW38" s="105">
        <v>-25906092.759999994</v>
      </c>
      <c r="AAX38" s="105">
        <v>-171149351.48000002</v>
      </c>
      <c r="AAY38" s="105">
        <v>-44583110.220000006</v>
      </c>
      <c r="AAZ38" s="105">
        <v>-9685306.1799999997</v>
      </c>
      <c r="ABA38" s="105">
        <v>-13940987.35</v>
      </c>
      <c r="ABB38" s="105">
        <v>-23908264.539999999</v>
      </c>
      <c r="ABC38" s="105">
        <v>-13349111.200000003</v>
      </c>
      <c r="ABD38" s="105">
        <v>-15979336.85</v>
      </c>
      <c r="ABE38" s="105">
        <v>-14444567.960000001</v>
      </c>
      <c r="ABF38" s="105">
        <v>-105084784.00999998</v>
      </c>
      <c r="ABG38" s="105">
        <v>-156976976.32999998</v>
      </c>
      <c r="ABH38" s="105">
        <v>-16877081.009999998</v>
      </c>
      <c r="ABI38" s="105">
        <v>-9095367.3699999992</v>
      </c>
      <c r="ABJ38" s="105">
        <v>-10056514.549999999</v>
      </c>
      <c r="ABK38" s="105">
        <v>-6591304.7399999993</v>
      </c>
      <c r="ABL38" s="105">
        <v>-6744212.04</v>
      </c>
      <c r="ABM38" s="105">
        <v>-207438480.95999998</v>
      </c>
      <c r="ABN38" s="105">
        <v>-17269668.400000002</v>
      </c>
      <c r="ABO38" s="105">
        <v>-11099450.98</v>
      </c>
      <c r="ABP38" s="105">
        <v>-21309623.049999997</v>
      </c>
      <c r="ABQ38" s="105">
        <v>-25159284.470000003</v>
      </c>
      <c r="ABR38" s="105">
        <v>-14046988.34</v>
      </c>
      <c r="ABS38" s="105">
        <v>-13165032.329999998</v>
      </c>
      <c r="ABT38" s="105">
        <v>-17319592.270000003</v>
      </c>
      <c r="ABU38" s="105">
        <v>-2133676.19</v>
      </c>
      <c r="ABV38" s="105">
        <v>-261883843.27000001</v>
      </c>
      <c r="ABW38" s="105">
        <v>-21815712.379999995</v>
      </c>
      <c r="ABX38" s="105">
        <v>-23178864.449999999</v>
      </c>
      <c r="ABY38" s="105">
        <v>-11492760.760000002</v>
      </c>
      <c r="ABZ38" s="105">
        <v>-15839264</v>
      </c>
      <c r="ACA38" s="105">
        <v>-79654272.439999998</v>
      </c>
      <c r="ACB38" s="105">
        <v>-10657797.48</v>
      </c>
      <c r="ACC38" s="105">
        <v>-14290215.379999999</v>
      </c>
      <c r="ACD38" s="105">
        <v>-9915864.0600000005</v>
      </c>
      <c r="ACE38" s="105">
        <v>-24714343.169999998</v>
      </c>
      <c r="ACF38" s="105">
        <v>-15012226.369999999</v>
      </c>
      <c r="ACG38" s="105">
        <v>-329346815.23000008</v>
      </c>
      <c r="ACH38" s="105">
        <v>-15873196.560000001</v>
      </c>
      <c r="ACI38" s="105">
        <v>-25506468.449999999</v>
      </c>
      <c r="ACJ38" s="105">
        <v>-46402337.57</v>
      </c>
      <c r="ACK38" s="105">
        <v>-9089038.1500000004</v>
      </c>
      <c r="ACL38" s="105">
        <v>-51254002.699999996</v>
      </c>
      <c r="ACM38" s="105">
        <v>-17747975.780000001</v>
      </c>
      <c r="ACN38" s="105">
        <v>-69153881.030000001</v>
      </c>
      <c r="ACO38" s="105">
        <v>-165546927.11000001</v>
      </c>
      <c r="ACP38" s="105">
        <v>-25346643.149999999</v>
      </c>
      <c r="ACQ38" s="105">
        <v>-30862119.269999996</v>
      </c>
      <c r="ACR38" s="105">
        <v>-47332091.949999988</v>
      </c>
      <c r="ACS38" s="105">
        <v>-21900526.460000001</v>
      </c>
      <c r="ACT38" s="105">
        <v>-55215416.289999999</v>
      </c>
      <c r="ACU38" s="105">
        <v>-18889802.049999997</v>
      </c>
      <c r="ACV38" s="105">
        <v>-15212049.084000003</v>
      </c>
      <c r="ACW38" s="105">
        <v>-33901711.469999999</v>
      </c>
      <c r="ACX38" s="105">
        <v>-16620396.09</v>
      </c>
      <c r="ACY38" s="105">
        <v>-14674951.25</v>
      </c>
      <c r="ACZ38" s="105">
        <v>-5770683.9399999995</v>
      </c>
      <c r="ADA38" s="105">
        <v>-12128411.57</v>
      </c>
      <c r="ADB38" s="105">
        <v>-6498132.0200000005</v>
      </c>
      <c r="ADC38" s="105">
        <v>-9874029.209999999</v>
      </c>
      <c r="ADD38" s="105">
        <v>-73519873.779999986</v>
      </c>
      <c r="ADE38" s="105">
        <v>-57283841.82</v>
      </c>
      <c r="ADF38" s="105">
        <v>-8813726.2799999993</v>
      </c>
      <c r="ADG38" s="105">
        <v>-13651214.970000001</v>
      </c>
      <c r="ADH38" s="105">
        <v>-31108967.459999993</v>
      </c>
      <c r="ADI38" s="105">
        <v>-12701625.300000001</v>
      </c>
      <c r="ADJ38" s="105">
        <v>-10804285.020000003</v>
      </c>
      <c r="ADK38" s="105">
        <v>-13097867.309999999</v>
      </c>
      <c r="ADL38" s="105">
        <v>-23366254.07</v>
      </c>
      <c r="ADM38" s="105">
        <v>-713140137.75999999</v>
      </c>
      <c r="ADN38" s="105">
        <v>-53837070.320000008</v>
      </c>
      <c r="ADO38" s="105">
        <v>-35730379.909999996</v>
      </c>
      <c r="ADP38" s="105">
        <v>-140999406.75999999</v>
      </c>
      <c r="ADQ38" s="105">
        <v>-7965944.9399999985</v>
      </c>
      <c r="ADR38" s="105">
        <v>-15373105.32</v>
      </c>
      <c r="ADS38" s="105">
        <v>-30376245.300000001</v>
      </c>
      <c r="ADT38" s="105">
        <v>-4878373.1000000006</v>
      </c>
      <c r="ADU38" s="105">
        <v>-722283340.61999977</v>
      </c>
      <c r="ADV38" s="105">
        <v>-103076979.00999999</v>
      </c>
      <c r="ADW38" s="105">
        <v>-83600364.350000009</v>
      </c>
      <c r="ADX38" s="105">
        <v>-37557728.609999992</v>
      </c>
      <c r="ADY38" s="105">
        <v>-32624709.350000005</v>
      </c>
      <c r="ADZ38" s="105">
        <v>-40982388.860000014</v>
      </c>
      <c r="AEA38" s="105">
        <v>-23544147.310000002</v>
      </c>
      <c r="AEB38" s="105">
        <v>-28995354.520000003</v>
      </c>
      <c r="AEC38" s="105">
        <v>-18799527.799999997</v>
      </c>
      <c r="AED38" s="105">
        <v>-20899535.229999997</v>
      </c>
      <c r="AEE38" s="105">
        <v>-40000939.899999999</v>
      </c>
      <c r="AEF38" s="105">
        <v>-24412550.990000002</v>
      </c>
      <c r="AEG38" s="105">
        <v>-15154958.049999999</v>
      </c>
      <c r="AEH38" s="105">
        <v>-30783742.830000002</v>
      </c>
      <c r="AEI38" s="105">
        <v>-38690315.509999998</v>
      </c>
      <c r="AEJ38" s="105">
        <v>-37928090.269999988</v>
      </c>
      <c r="AEK38" s="105">
        <v>-11073284.910000002</v>
      </c>
      <c r="AEL38" s="105">
        <v>-62698373.640000008</v>
      </c>
      <c r="AEM38" s="105">
        <v>-16283139.930000002</v>
      </c>
      <c r="AEN38" s="105">
        <v>-61326788.11999999</v>
      </c>
      <c r="AEO38" s="105">
        <v>-189378317.47999999</v>
      </c>
      <c r="AEP38" s="105">
        <v>-19947652.629999999</v>
      </c>
      <c r="AEQ38" s="105">
        <v>-40345832.499999993</v>
      </c>
      <c r="AER38" s="105">
        <v>-26579063.680000003</v>
      </c>
      <c r="AES38" s="105">
        <v>-24956342.550000001</v>
      </c>
      <c r="AET38" s="105">
        <v>-81380547.609999999</v>
      </c>
      <c r="AEU38" s="105">
        <v>-25102617.800000001</v>
      </c>
      <c r="AEV38" s="105">
        <v>-39542992.030000001</v>
      </c>
      <c r="AEW38" s="105">
        <v>-21634721.259999994</v>
      </c>
      <c r="AEX38" s="105">
        <v>-12540496.720000001</v>
      </c>
      <c r="AEY38" s="105">
        <v>-175492550.71000001</v>
      </c>
      <c r="AEZ38" s="105">
        <v>-80428146.170000002</v>
      </c>
      <c r="AFA38" s="105">
        <v>-23083991.269999996</v>
      </c>
      <c r="AFB38" s="105">
        <v>-18659123.259999998</v>
      </c>
      <c r="AFC38" s="105">
        <v>-19600148.669999998</v>
      </c>
      <c r="AFD38" s="105">
        <v>-26184289.579999998</v>
      </c>
      <c r="AFE38" s="105">
        <v>-18027205.439999998</v>
      </c>
      <c r="AFF38" s="105">
        <v>-15033666.219999999</v>
      </c>
      <c r="AFG38" s="105">
        <v>-9570404.2300000004</v>
      </c>
      <c r="AFH38" s="105">
        <v>-15738685.289999999</v>
      </c>
      <c r="AFI38" s="105">
        <v>-17813306.280000001</v>
      </c>
      <c r="AFJ38" s="105">
        <v>-14005651.93</v>
      </c>
      <c r="AFK38" s="105">
        <v>-18245913.379999999</v>
      </c>
      <c r="AFL38" s="105">
        <v>-192793536.22999999</v>
      </c>
      <c r="AFM38" s="105">
        <v>-50700027.239999995</v>
      </c>
      <c r="AFN38" s="105">
        <v>-28833181.120000001</v>
      </c>
      <c r="AFO38" s="105">
        <v>-18342840.330000002</v>
      </c>
      <c r="AFP38" s="105">
        <v>-18520539.470000003</v>
      </c>
      <c r="AFQ38" s="105">
        <v>-14967572.900000002</v>
      </c>
      <c r="AFR38" s="105">
        <v>-13155917.57</v>
      </c>
      <c r="AFS38" s="105">
        <v>-31037978.269999996</v>
      </c>
      <c r="AFT38" s="105">
        <v>-34521026.759999998</v>
      </c>
      <c r="AFU38" s="105">
        <v>-12877282.35</v>
      </c>
      <c r="AFV38" s="105">
        <v>-43735360.979999997</v>
      </c>
      <c r="AFW38" s="105">
        <v>-7453684.040000001</v>
      </c>
      <c r="AFX38" s="105">
        <v>-124115416.55</v>
      </c>
      <c r="AFY38" s="105">
        <v>-11903057.309999997</v>
      </c>
      <c r="AFZ38" s="105">
        <v>-16410516.709999997</v>
      </c>
      <c r="AGA38" s="105">
        <v>-13248209.289999999</v>
      </c>
      <c r="AGB38" s="105">
        <v>-37342067.019999996</v>
      </c>
      <c r="AGC38" s="105">
        <v>-12862950.770000001</v>
      </c>
      <c r="AGD38" s="105">
        <v>-6068067.4640000006</v>
      </c>
      <c r="AGE38" s="105">
        <v>-19898899.349999998</v>
      </c>
      <c r="AGF38" s="105">
        <v>-9859257.5700000003</v>
      </c>
      <c r="AGG38" s="105">
        <v>-19190755.369999997</v>
      </c>
      <c r="AGH38" s="105">
        <v>-10358400.129999999</v>
      </c>
      <c r="AGI38" s="105">
        <v>-221284321.42000002</v>
      </c>
      <c r="AGJ38" s="105">
        <v>-68426775.019999996</v>
      </c>
      <c r="AGK38" s="105">
        <v>-30120591.560000002</v>
      </c>
      <c r="AGL38" s="105">
        <v>-16705806.23</v>
      </c>
      <c r="AGM38" s="105">
        <v>-22234615.93</v>
      </c>
      <c r="AGN38" s="105">
        <v>-23929466.449999999</v>
      </c>
      <c r="AGO38" s="105">
        <v>-10977507.5</v>
      </c>
      <c r="AGP38" s="105">
        <v>-5988219.04</v>
      </c>
      <c r="AGQ38" s="105">
        <v>-677434574.13</v>
      </c>
      <c r="AGR38" s="105">
        <v>-450276541.35000008</v>
      </c>
      <c r="AGS38" s="105">
        <v>-26185208.419999998</v>
      </c>
      <c r="AGT38" s="105">
        <v>-32796292.850000001</v>
      </c>
      <c r="AGU38" s="105">
        <v>-50252281.760000005</v>
      </c>
      <c r="AGV38" s="105">
        <v>-24836389.84</v>
      </c>
      <c r="AGW38" s="105">
        <v>-18717927.800000001</v>
      </c>
      <c r="AGX38" s="105">
        <v>-25890127.879999999</v>
      </c>
      <c r="AGY38" s="105">
        <v>-6226347.3799999999</v>
      </c>
      <c r="AGZ38" s="105">
        <v>-42530578.559999995</v>
      </c>
      <c r="AHA38" s="105">
        <v>-20028428.66</v>
      </c>
      <c r="AHB38" s="105">
        <v>-19491239.329999998</v>
      </c>
      <c r="AHC38" s="105">
        <v>-15813817.050000001</v>
      </c>
      <c r="AHD38" s="105">
        <v>-16492110.210000001</v>
      </c>
      <c r="AHE38" s="105">
        <v>-15442385.699999999</v>
      </c>
      <c r="AHF38" s="105">
        <v>-20386315.449999999</v>
      </c>
      <c r="AHG38" s="105">
        <v>-16138360.570000004</v>
      </c>
      <c r="AHH38" s="105">
        <v>-162926893.48000002</v>
      </c>
      <c r="AHI38" s="105">
        <v>-10373877.559999999</v>
      </c>
      <c r="AHJ38" s="105">
        <v>-19799391.449999999</v>
      </c>
      <c r="AHK38" s="105">
        <v>-18117271.509999998</v>
      </c>
      <c r="AHL38" s="105">
        <v>-18412041.23</v>
      </c>
      <c r="AHM38" s="105">
        <v>-10426356.369999999</v>
      </c>
      <c r="AHN38" s="105">
        <v>-18348118.300000001</v>
      </c>
    </row>
    <row r="39" spans="1:898" ht="21" x14ac:dyDescent="0.4">
      <c r="A39" s="121"/>
      <c r="B39" s="6" t="s">
        <v>2298</v>
      </c>
      <c r="C39" s="105">
        <f>SUM(C37:C38)</f>
        <v>230778530.85999995</v>
      </c>
      <c r="D39" s="105">
        <v>-13318496.330000004</v>
      </c>
      <c r="E39" s="105">
        <v>-17664059.409999996</v>
      </c>
      <c r="F39" s="105">
        <v>1687189.9999999991</v>
      </c>
      <c r="G39" s="105">
        <v>14562941.960000001</v>
      </c>
      <c r="H39" s="105">
        <v>-27349113.330000006</v>
      </c>
      <c r="I39" s="105">
        <v>234462149.30000001</v>
      </c>
      <c r="J39" s="105">
        <v>78642051.969999999</v>
      </c>
      <c r="K39" s="105">
        <v>11156426.209999997</v>
      </c>
      <c r="L39" s="105">
        <v>-8186481.0299999937</v>
      </c>
      <c r="M39" s="105">
        <v>-6474614.9900000021</v>
      </c>
      <c r="N39" s="105">
        <v>-3217608.6899999995</v>
      </c>
      <c r="O39" s="105">
        <v>54796907.039999999</v>
      </c>
      <c r="P39" s="105">
        <v>-9779694.620000001</v>
      </c>
      <c r="Q39" s="105">
        <v>-5077440.0200000014</v>
      </c>
      <c r="R39" s="105">
        <v>-20143533.089999989</v>
      </c>
      <c r="S39" s="105">
        <v>-8067393.1100000013</v>
      </c>
      <c r="T39" s="105">
        <v>-4694754.3900000006</v>
      </c>
      <c r="U39" s="105">
        <v>171522840.46999997</v>
      </c>
      <c r="V39" s="105">
        <v>-57902253.669999994</v>
      </c>
      <c r="W39" s="105">
        <v>4737496.1900000013</v>
      </c>
      <c r="X39" s="105">
        <v>79051159.820000023</v>
      </c>
      <c r="Y39" s="105">
        <v>-14441516.479999993</v>
      </c>
      <c r="Z39" s="105">
        <v>-21441215.680000003</v>
      </c>
      <c r="AA39" s="105">
        <v>-10318735.329999998</v>
      </c>
      <c r="AB39" s="105">
        <v>-45562426.270000011</v>
      </c>
      <c r="AC39" s="105">
        <v>-2460650.8999999985</v>
      </c>
      <c r="AD39" s="105">
        <v>-14992604.390000004</v>
      </c>
      <c r="AE39" s="105">
        <v>-72296604.23999998</v>
      </c>
      <c r="AF39" s="105">
        <v>-15888611.069999998</v>
      </c>
      <c r="AG39" s="105">
        <v>-53877223.550000034</v>
      </c>
      <c r="AH39" s="105">
        <v>-29109294.300000012</v>
      </c>
      <c r="AI39" s="105">
        <v>-5206476.5800000057</v>
      </c>
      <c r="AJ39" s="105">
        <v>-7899779</v>
      </c>
      <c r="AK39" s="105">
        <v>53265528.649999999</v>
      </c>
      <c r="AL39" s="105">
        <v>-27978284.600000009</v>
      </c>
      <c r="AM39" s="105">
        <v>30309239.74000001</v>
      </c>
      <c r="AN39" s="105">
        <v>531099.11999999732</v>
      </c>
      <c r="AO39" s="105">
        <v>-4908009.9599999934</v>
      </c>
      <c r="AP39" s="105">
        <v>56480.779999997467</v>
      </c>
      <c r="AQ39" s="105">
        <v>-6863359.5300000012</v>
      </c>
      <c r="AR39" s="105">
        <v>-5767720.2900000019</v>
      </c>
      <c r="AS39" s="105">
        <v>112666239.30000001</v>
      </c>
      <c r="AT39" s="105">
        <v>284887.50999999978</v>
      </c>
      <c r="AU39" s="105">
        <v>-5645842.709999999</v>
      </c>
      <c r="AV39" s="105">
        <v>-571259.87999999989</v>
      </c>
      <c r="AW39" s="105">
        <v>-9592500.0499999914</v>
      </c>
      <c r="AX39" s="105">
        <v>-6350080.4699999988</v>
      </c>
      <c r="AY39" s="105">
        <v>11693088.85</v>
      </c>
      <c r="AZ39" s="105">
        <v>3374706.0299999993</v>
      </c>
      <c r="BA39" s="105">
        <v>-1799526.46</v>
      </c>
      <c r="BB39" s="105">
        <v>1327516.71</v>
      </c>
      <c r="BC39" s="105">
        <v>1722649.9900000002</v>
      </c>
      <c r="BD39" s="105">
        <v>-1606097.1499999985</v>
      </c>
      <c r="BE39" s="105">
        <v>-13278109.73</v>
      </c>
      <c r="BF39" s="105">
        <v>5869564.8500000006</v>
      </c>
      <c r="BG39" s="105">
        <v>21337873.149999999</v>
      </c>
      <c r="BH39" s="105">
        <v>-127395655.68999988</v>
      </c>
      <c r="BI39" s="105">
        <v>4450755.9700000063</v>
      </c>
      <c r="BJ39" s="105">
        <v>-5158725.410000002</v>
      </c>
      <c r="BK39" s="105">
        <v>-3758993.4899999984</v>
      </c>
      <c r="BL39" s="105">
        <v>-10608375.110000001</v>
      </c>
      <c r="BM39" s="105">
        <v>-6240865.4600000009</v>
      </c>
      <c r="BN39" s="105">
        <v>-6687410.9100000001</v>
      </c>
      <c r="BO39" s="105">
        <v>594186.59000000008</v>
      </c>
      <c r="BP39" s="105">
        <v>-8182.0200000000041</v>
      </c>
      <c r="BQ39" s="105">
        <v>58341287.23999998</v>
      </c>
      <c r="BR39" s="105">
        <v>3450472.9600000009</v>
      </c>
      <c r="BS39" s="105">
        <v>-7354327.0899999989</v>
      </c>
      <c r="BT39" s="105">
        <v>-5333129.25</v>
      </c>
      <c r="BU39" s="105">
        <v>-2630344.7400000012</v>
      </c>
      <c r="BV39" s="105">
        <v>-1686129.9799999986</v>
      </c>
      <c r="BW39" s="105">
        <v>3763490.080000001</v>
      </c>
      <c r="BX39" s="105">
        <v>627543.90000000037</v>
      </c>
      <c r="BY39" s="105">
        <v>5075003.0299999863</v>
      </c>
      <c r="BZ39" s="105">
        <v>-4178735.05</v>
      </c>
      <c r="CA39" s="105">
        <v>-12606035.560000002</v>
      </c>
      <c r="CB39" s="105">
        <v>-12594476.319999997</v>
      </c>
      <c r="CC39" s="105">
        <v>-2805615.42</v>
      </c>
      <c r="CD39" s="105">
        <v>-2518293.4100000029</v>
      </c>
      <c r="CE39" s="105">
        <v>-4119649.9700000016</v>
      </c>
      <c r="CF39" s="105">
        <v>897816830.91999996</v>
      </c>
      <c r="CG39" s="105">
        <v>-545133.67000000179</v>
      </c>
      <c r="CH39" s="105">
        <v>-46341.75</v>
      </c>
      <c r="CI39" s="105">
        <v>4227115.8900000006</v>
      </c>
      <c r="CJ39" s="105">
        <v>21032901.130000003</v>
      </c>
      <c r="CK39" s="105">
        <v>8668939.5199999996</v>
      </c>
      <c r="CL39" s="105">
        <v>4856628.8599999975</v>
      </c>
      <c r="CM39" s="105">
        <v>-9389275.9000000022</v>
      </c>
      <c r="CN39" s="105">
        <v>4425719.3999999994</v>
      </c>
      <c r="CO39" s="105">
        <v>12607340.780000001</v>
      </c>
      <c r="CP39" s="105">
        <v>6632870.3800000008</v>
      </c>
      <c r="CQ39" s="105">
        <v>10805520.539999999</v>
      </c>
      <c r="CR39" s="105">
        <v>13175099.529999997</v>
      </c>
      <c r="CS39" s="105">
        <v>-57645287.330000043</v>
      </c>
      <c r="CT39" s="105">
        <v>1350489.9499999993</v>
      </c>
      <c r="CU39" s="105">
        <v>-2644706.4499999993</v>
      </c>
      <c r="CV39" s="105">
        <v>-10113219.770000003</v>
      </c>
      <c r="CW39" s="105">
        <v>4586646.620000001</v>
      </c>
      <c r="CX39" s="105">
        <v>-6924212.7099999972</v>
      </c>
      <c r="CY39" s="105">
        <v>-2457820</v>
      </c>
      <c r="CZ39" s="105">
        <v>2132517.4700000007</v>
      </c>
      <c r="DA39" s="105">
        <v>-95528591.85999997</v>
      </c>
      <c r="DB39" s="105">
        <v>6490799.8400000036</v>
      </c>
      <c r="DC39" s="105">
        <v>-13611377.82</v>
      </c>
      <c r="DD39" s="105">
        <v>-15227863.469999999</v>
      </c>
      <c r="DE39" s="105">
        <v>-16361748.309999997</v>
      </c>
      <c r="DF39" s="105">
        <v>-24862207.890000001</v>
      </c>
      <c r="DG39" s="105">
        <v>-27427879.830000009</v>
      </c>
      <c r="DH39" s="105">
        <v>-23037056.079999998</v>
      </c>
      <c r="DI39" s="105">
        <v>-3178109.1500000004</v>
      </c>
      <c r="DJ39" s="105">
        <v>632121817.73999989</v>
      </c>
      <c r="DK39" s="105">
        <v>-2070584.5399999991</v>
      </c>
      <c r="DL39" s="105">
        <v>18866334.25</v>
      </c>
      <c r="DM39" s="105">
        <v>4062607.3999999948</v>
      </c>
      <c r="DN39" s="105">
        <v>-5442635.0498999972</v>
      </c>
      <c r="DO39" s="105">
        <v>1898465.2300000042</v>
      </c>
      <c r="DP39" s="105">
        <v>47246129.139999993</v>
      </c>
      <c r="DQ39" s="105">
        <v>18239941.220000006</v>
      </c>
      <c r="DR39" s="105">
        <v>-9224624.8799999952</v>
      </c>
      <c r="DS39" s="105">
        <v>-11333.059999972582</v>
      </c>
      <c r="DT39" s="105">
        <v>-27818067.730000004</v>
      </c>
      <c r="DU39" s="105">
        <v>-41824156.509999998</v>
      </c>
      <c r="DV39" s="105">
        <v>-68485998.12999998</v>
      </c>
      <c r="DW39" s="105">
        <v>-7637588.6099999957</v>
      </c>
      <c r="DX39" s="105">
        <v>-27231957.849999994</v>
      </c>
      <c r="DY39" s="105">
        <v>-11050041.449999999</v>
      </c>
      <c r="DZ39" s="105">
        <v>-241864.11999999825</v>
      </c>
      <c r="EA39" s="105">
        <v>-7887587.7600000054</v>
      </c>
      <c r="EB39" s="105">
        <v>-7547678.1500000022</v>
      </c>
      <c r="EC39" s="105">
        <v>-47777478.649999991</v>
      </c>
      <c r="ED39" s="105">
        <v>-19907379.620000005</v>
      </c>
      <c r="EE39" s="105">
        <v>65900565.939999983</v>
      </c>
      <c r="EF39" s="105">
        <v>17509388.82</v>
      </c>
      <c r="EG39" s="105">
        <v>-13087065.310000002</v>
      </c>
      <c r="EH39" s="105">
        <v>6628164.1999999955</v>
      </c>
      <c r="EI39" s="105">
        <v>-43387285.580000006</v>
      </c>
      <c r="EJ39" s="105">
        <v>-19686733.220000003</v>
      </c>
      <c r="EK39" s="105">
        <v>-11521384.969999997</v>
      </c>
      <c r="EL39" s="105">
        <v>-3326110.6099999957</v>
      </c>
      <c r="EM39" s="105">
        <v>-168747548.18000001</v>
      </c>
      <c r="EN39" s="105">
        <v>-7511071.9099999946</v>
      </c>
      <c r="EO39" s="105">
        <v>-22692137.68</v>
      </c>
      <c r="EP39" s="105">
        <v>-8780447.3500000015</v>
      </c>
      <c r="EQ39" s="105">
        <v>-7361902.2399999993</v>
      </c>
      <c r="ER39" s="105">
        <v>-4805165.4399999995</v>
      </c>
      <c r="ES39" s="105">
        <v>-26931595.289999995</v>
      </c>
      <c r="ET39" s="105">
        <v>-11056035.849999998</v>
      </c>
      <c r="EU39" s="105">
        <v>-16368014.970000003</v>
      </c>
      <c r="EV39" s="105">
        <v>-29407791.470000088</v>
      </c>
      <c r="EW39" s="105">
        <v>21192195.539999999</v>
      </c>
      <c r="EX39" s="105">
        <v>21594777.049999997</v>
      </c>
      <c r="EY39" s="105">
        <v>10516992.450000005</v>
      </c>
      <c r="EZ39" s="105">
        <v>-6491656.1800000034</v>
      </c>
      <c r="FA39" s="105">
        <v>-8729141.049999997</v>
      </c>
      <c r="FB39" s="105">
        <v>9345685.9800000042</v>
      </c>
      <c r="FC39" s="105">
        <v>438059.26999999955</v>
      </c>
      <c r="FD39" s="105">
        <v>9791460.3300000038</v>
      </c>
      <c r="FE39" s="105">
        <v>14161500.84</v>
      </c>
      <c r="FF39" s="105">
        <v>2964647.1500000004</v>
      </c>
      <c r="FG39" s="105">
        <v>3390911.1099999994</v>
      </c>
      <c r="FH39" s="105">
        <v>-14133915.519999996</v>
      </c>
      <c r="FI39" s="105">
        <v>-8910894.870000001</v>
      </c>
      <c r="FJ39" s="105">
        <v>-8229814.9000000013</v>
      </c>
      <c r="FK39" s="105">
        <v>-5540364.370000001</v>
      </c>
      <c r="FL39" s="105">
        <v>-8936491.5699999966</v>
      </c>
      <c r="FM39" s="105">
        <v>11139147.860000007</v>
      </c>
      <c r="FN39" s="105">
        <v>-941248.48000000045</v>
      </c>
      <c r="FO39" s="105">
        <v>5580519.620000001</v>
      </c>
      <c r="FP39" s="105">
        <v>824237016.24000001</v>
      </c>
      <c r="FQ39" s="105">
        <v>-9073345.25</v>
      </c>
      <c r="FR39" s="105">
        <v>-23078011.040000007</v>
      </c>
      <c r="FS39" s="105">
        <v>-19045864.259999998</v>
      </c>
      <c r="FT39" s="105">
        <v>-13193626.090000002</v>
      </c>
      <c r="FU39" s="105">
        <v>-1390097.0899999999</v>
      </c>
      <c r="FV39" s="105">
        <v>-19926207.720000006</v>
      </c>
      <c r="FW39" s="105">
        <v>-32042172.589999992</v>
      </c>
      <c r="FX39" s="105">
        <v>-18727110.670000009</v>
      </c>
      <c r="FY39" s="105">
        <v>-7137137.5700000003</v>
      </c>
      <c r="FZ39" s="105">
        <v>-53824662.329999983</v>
      </c>
      <c r="GA39" s="105">
        <v>-9812298.9800000042</v>
      </c>
      <c r="GB39" s="105">
        <v>-5326032.9499999918</v>
      </c>
      <c r="GC39" s="105">
        <v>349953.01999999955</v>
      </c>
      <c r="GD39" s="105">
        <v>-78588295.530000001</v>
      </c>
      <c r="GE39" s="105">
        <v>-3422283.7600000007</v>
      </c>
      <c r="GF39" s="105">
        <v>-6243040.6500000022</v>
      </c>
      <c r="GG39" s="105">
        <v>-31265067.969999984</v>
      </c>
      <c r="GH39" s="105">
        <v>-9716549.1900000069</v>
      </c>
      <c r="GI39" s="105">
        <v>-5710944.9099999983</v>
      </c>
      <c r="GJ39" s="105">
        <v>-13366087.200000001</v>
      </c>
      <c r="GK39" s="105">
        <v>-5672390.1799999997</v>
      </c>
      <c r="GL39" s="105">
        <v>-4526538.9699999988</v>
      </c>
      <c r="GM39" s="105">
        <v>-2586065.7200000007</v>
      </c>
      <c r="GN39" s="105">
        <v>-529344.28000000026</v>
      </c>
      <c r="GO39" s="105">
        <v>-3566556.6999999993</v>
      </c>
      <c r="GP39" s="105">
        <v>-3528259.1800000221</v>
      </c>
      <c r="GQ39" s="105">
        <v>42838386.630000003</v>
      </c>
      <c r="GR39" s="105">
        <v>-278194.85999999754</v>
      </c>
      <c r="GS39" s="105">
        <v>-4766639.6400000043</v>
      </c>
      <c r="GT39" s="105">
        <v>-1945889.2699999986</v>
      </c>
      <c r="GU39" s="105">
        <v>-11612253.910000002</v>
      </c>
      <c r="GV39" s="105">
        <v>-10066757.630000001</v>
      </c>
      <c r="GW39" s="105">
        <v>-1313142.8800000008</v>
      </c>
      <c r="GX39" s="105">
        <v>-85384472.189999968</v>
      </c>
      <c r="GY39" s="105">
        <v>1615444.1500000004</v>
      </c>
      <c r="GZ39" s="105">
        <v>-8540104.6599999964</v>
      </c>
      <c r="HA39" s="105">
        <v>-12412438.960000001</v>
      </c>
      <c r="HB39" s="105">
        <v>-241281171.47999993</v>
      </c>
      <c r="HC39" s="105">
        <v>104862599.96999998</v>
      </c>
      <c r="HD39" s="105">
        <v>40892784.18</v>
      </c>
      <c r="HE39" s="105">
        <v>-8445799.9800000191</v>
      </c>
      <c r="HF39" s="105">
        <v>-13671013.640000008</v>
      </c>
      <c r="HG39" s="105">
        <v>11890532.530000001</v>
      </c>
      <c r="HH39" s="105">
        <v>1522240.2800000012</v>
      </c>
      <c r="HI39" s="105">
        <v>331668151.53999996</v>
      </c>
      <c r="HJ39" s="105">
        <v>24845544.979999997</v>
      </c>
      <c r="HK39" s="105">
        <v>51797694.379999995</v>
      </c>
      <c r="HL39" s="105">
        <v>93853634.890000015</v>
      </c>
      <c r="HM39" s="105">
        <v>-8917623.0099999905</v>
      </c>
      <c r="HN39" s="105">
        <v>3462887.6799999997</v>
      </c>
      <c r="HO39" s="105">
        <v>40132990.890000001</v>
      </c>
      <c r="HP39" s="105">
        <v>-7531881.7199999951</v>
      </c>
      <c r="HQ39" s="105">
        <v>211928891.95000011</v>
      </c>
      <c r="HR39" s="105">
        <v>-73657073.019999981</v>
      </c>
      <c r="HS39" s="105">
        <v>-6872919.3100000042</v>
      </c>
      <c r="HT39" s="105">
        <v>-7079619.2899999991</v>
      </c>
      <c r="HU39" s="105">
        <v>-1465986.2600000016</v>
      </c>
      <c r="HV39" s="105">
        <v>-4808518.7699999996</v>
      </c>
      <c r="HW39" s="105">
        <v>-16397066.190000009</v>
      </c>
      <c r="HX39" s="105">
        <v>-13250344.229999995</v>
      </c>
      <c r="HY39" s="105">
        <v>-5075211.3100000061</v>
      </c>
      <c r="HZ39" s="105">
        <v>-4318551.0400000047</v>
      </c>
      <c r="IA39" s="105">
        <v>-5001997.0700000022</v>
      </c>
      <c r="IB39" s="105">
        <v>14060758.250000015</v>
      </c>
      <c r="IC39" s="105">
        <v>-4732983.7399999993</v>
      </c>
      <c r="ID39" s="105">
        <v>-6903977.7599999961</v>
      </c>
      <c r="IE39" s="105">
        <v>-8028566.3700000029</v>
      </c>
      <c r="IF39" s="105">
        <v>-2990151.4600000009</v>
      </c>
      <c r="IG39" s="105">
        <v>-59244790.649999917</v>
      </c>
      <c r="IH39" s="105">
        <v>-47144360.149999976</v>
      </c>
      <c r="II39" s="105">
        <v>-12722504.280000001</v>
      </c>
      <c r="IJ39" s="105">
        <v>-48937759.900000013</v>
      </c>
      <c r="IK39" s="105">
        <v>-67003074.250000007</v>
      </c>
      <c r="IL39" s="105">
        <v>-7893804.0500000007</v>
      </c>
      <c r="IM39" s="105">
        <v>-8659622.7799999937</v>
      </c>
      <c r="IN39" s="105">
        <v>-11937821.670000002</v>
      </c>
      <c r="IO39" s="105">
        <v>2394837.4699999988</v>
      </c>
      <c r="IP39" s="105">
        <v>-19760258.240000006</v>
      </c>
      <c r="IQ39" s="105">
        <v>22533387.710000008</v>
      </c>
      <c r="IR39" s="105">
        <v>-358148329.89999998</v>
      </c>
      <c r="IS39" s="105">
        <v>-155776018.39999992</v>
      </c>
      <c r="IT39" s="105">
        <v>-5072874.660000002</v>
      </c>
      <c r="IU39" s="105">
        <v>-6206400.5400000047</v>
      </c>
      <c r="IV39" s="105">
        <v>21560637.270000007</v>
      </c>
      <c r="IW39" s="105">
        <v>-3152571.6100000013</v>
      </c>
      <c r="IX39" s="105">
        <v>-10334027.880000003</v>
      </c>
      <c r="IY39" s="105">
        <v>-1395297.8499999996</v>
      </c>
      <c r="IZ39" s="105">
        <v>-4891108.62</v>
      </c>
      <c r="JA39" s="105">
        <v>-31326388.620000005</v>
      </c>
      <c r="JB39" s="105">
        <v>-17376745.190000005</v>
      </c>
      <c r="JC39" s="105">
        <v>-13769204.749999996</v>
      </c>
      <c r="JD39" s="105">
        <v>50581986.140000001</v>
      </c>
      <c r="JE39" s="105">
        <v>-58632170.159999996</v>
      </c>
      <c r="JF39" s="105">
        <v>-147207.91999999993</v>
      </c>
      <c r="JG39" s="105">
        <v>-10068068.23</v>
      </c>
      <c r="JH39" s="105">
        <v>-8636895.5900000017</v>
      </c>
      <c r="JI39" s="105">
        <v>-8068547.950000002</v>
      </c>
      <c r="JJ39" s="105">
        <v>-116705643.39000005</v>
      </c>
      <c r="JK39" s="105">
        <v>-6587158.0899999961</v>
      </c>
      <c r="JL39" s="105">
        <v>-13081902.969999999</v>
      </c>
      <c r="JM39" s="105">
        <v>25661546.810000002</v>
      </c>
      <c r="JN39" s="105">
        <v>-5185122.6100000031</v>
      </c>
      <c r="JO39" s="105">
        <v>-28289478.019999988</v>
      </c>
      <c r="JP39" s="105">
        <v>-2063693.3599999994</v>
      </c>
      <c r="JQ39" s="105">
        <v>-11327535.560000002</v>
      </c>
      <c r="JR39" s="105">
        <v>-17823658.750000022</v>
      </c>
      <c r="JS39" s="105">
        <v>2773534.24</v>
      </c>
      <c r="JT39" s="105">
        <v>-3424623.1499999994</v>
      </c>
      <c r="JU39" s="105">
        <v>-3170221.4199999981</v>
      </c>
      <c r="JV39" s="105">
        <v>-662386.94000000041</v>
      </c>
      <c r="JW39" s="105">
        <v>-21415612.930000007</v>
      </c>
      <c r="JX39" s="105">
        <v>-1340779.599999994</v>
      </c>
      <c r="JY39" s="105">
        <v>1346541.9499999993</v>
      </c>
      <c r="JZ39" s="105">
        <v>-7734376.8099999949</v>
      </c>
      <c r="KA39" s="105">
        <v>6841840.1200000048</v>
      </c>
      <c r="KB39" s="105">
        <v>-1913514.9400000013</v>
      </c>
      <c r="KC39" s="105">
        <v>-3239765.790000001</v>
      </c>
      <c r="KD39" s="105">
        <v>1951931.63</v>
      </c>
      <c r="KE39" s="105">
        <v>8921527.5199999996</v>
      </c>
      <c r="KF39" s="105">
        <v>419434423.30999988</v>
      </c>
      <c r="KG39" s="105">
        <v>-2818006.2299999967</v>
      </c>
      <c r="KH39" s="105">
        <v>40077231.739999995</v>
      </c>
      <c r="KI39" s="105">
        <v>193443.96999999508</v>
      </c>
      <c r="KJ39" s="105">
        <v>27058153.22000001</v>
      </c>
      <c r="KK39" s="105">
        <v>69827069.219999999</v>
      </c>
      <c r="KL39" s="105">
        <v>19355527.769999996</v>
      </c>
      <c r="KM39" s="105">
        <v>4747657.66</v>
      </c>
      <c r="KN39" s="105">
        <v>-4950845.1500000004</v>
      </c>
      <c r="KO39" s="105">
        <v>-29463641.429999948</v>
      </c>
      <c r="KP39" s="105">
        <v>3544163.770000007</v>
      </c>
      <c r="KQ39" s="105">
        <v>-7213991.129999999</v>
      </c>
      <c r="KR39" s="105">
        <v>-93989788.969999969</v>
      </c>
      <c r="KS39" s="105">
        <v>6672712.0599999987</v>
      </c>
      <c r="KT39" s="105">
        <v>-13536080.170000002</v>
      </c>
      <c r="KU39" s="105">
        <v>-134891833.71999997</v>
      </c>
      <c r="KV39" s="105">
        <v>71063380.930000007</v>
      </c>
      <c r="KW39" s="105">
        <v>30064198.620000035</v>
      </c>
      <c r="KX39" s="105">
        <v>-7146575.6800000034</v>
      </c>
      <c r="KY39" s="105">
        <v>-3883847.2299999986</v>
      </c>
      <c r="KZ39" s="105">
        <v>-20570589.440000005</v>
      </c>
      <c r="LA39" s="105">
        <v>-13310941.70000001</v>
      </c>
      <c r="LB39" s="105">
        <v>-7085797.6000000015</v>
      </c>
      <c r="LC39" s="105">
        <v>123996.6900000032</v>
      </c>
      <c r="LD39" s="105">
        <v>-7723569.1000000034</v>
      </c>
      <c r="LE39" s="105">
        <v>61085156.060000181</v>
      </c>
      <c r="LF39" s="105">
        <v>-39338551.549999997</v>
      </c>
      <c r="LG39" s="105">
        <v>-20106983.899999976</v>
      </c>
      <c r="LH39" s="105">
        <v>-48026543.840000033</v>
      </c>
      <c r="LI39" s="105">
        <v>10533594.670000006</v>
      </c>
      <c r="LJ39" s="105">
        <v>-8251953.6159999976</v>
      </c>
      <c r="LK39" s="105">
        <v>-7973740.8599999985</v>
      </c>
      <c r="LL39" s="105">
        <v>-1580432.9600000046</v>
      </c>
      <c r="LM39" s="105">
        <v>-624078.01000000164</v>
      </c>
      <c r="LN39" s="105">
        <v>-15831390.120000005</v>
      </c>
      <c r="LO39" s="105">
        <v>-3723765.6499999985</v>
      </c>
      <c r="LP39" s="105">
        <v>-79554300.129999995</v>
      </c>
      <c r="LQ39" s="105">
        <v>-13965428.27</v>
      </c>
      <c r="LR39" s="105">
        <v>18347942.150000002</v>
      </c>
      <c r="LS39" s="105">
        <v>97079680.919999897</v>
      </c>
      <c r="LT39" s="105">
        <v>-77686087.800000057</v>
      </c>
      <c r="LU39" s="105">
        <v>-159524593.00999999</v>
      </c>
      <c r="LV39" s="105">
        <v>-3591503.3500000238</v>
      </c>
      <c r="LW39" s="105">
        <v>-17458818.989999995</v>
      </c>
      <c r="LX39" s="105">
        <v>-8389308.9399999939</v>
      </c>
      <c r="LY39" s="105">
        <v>-8033552.7799999937</v>
      </c>
      <c r="LZ39" s="105">
        <v>2209570.8170000017</v>
      </c>
      <c r="MA39" s="105">
        <v>-6729234.9800000079</v>
      </c>
      <c r="MB39" s="105">
        <v>62911405.620000005</v>
      </c>
      <c r="MC39" s="105">
        <v>-32990963.249999993</v>
      </c>
      <c r="MD39" s="105">
        <v>9182210.929999996</v>
      </c>
      <c r="ME39" s="105">
        <v>144973908.36000001</v>
      </c>
      <c r="MF39" s="105">
        <v>-20637816.230000004</v>
      </c>
      <c r="MG39" s="105">
        <v>-4376236.1499999985</v>
      </c>
      <c r="MH39" s="105">
        <v>-11619886.370000003</v>
      </c>
      <c r="MI39" s="105">
        <v>-347429.07999999821</v>
      </c>
      <c r="MJ39" s="105">
        <v>-7701886.3999999985</v>
      </c>
      <c r="MK39" s="105">
        <v>-15154846.959999999</v>
      </c>
      <c r="ML39" s="105">
        <v>-6729728.2599999979</v>
      </c>
      <c r="MM39" s="105">
        <v>-13167436.050000001</v>
      </c>
      <c r="MN39" s="105">
        <v>-4876901.049999997</v>
      </c>
      <c r="MO39" s="105">
        <v>-6364367.549999997</v>
      </c>
      <c r="MP39" s="105">
        <v>-1649988.27999999</v>
      </c>
      <c r="MQ39" s="105">
        <v>-134760651.60999995</v>
      </c>
      <c r="MR39" s="105">
        <v>669222.10000000522</v>
      </c>
      <c r="MS39" s="105">
        <v>56502773.659999996</v>
      </c>
      <c r="MT39" s="105">
        <v>-27045019.739999998</v>
      </c>
      <c r="MU39" s="105">
        <v>6132351.1000000089</v>
      </c>
      <c r="MV39" s="105">
        <v>-6907684.4100000039</v>
      </c>
      <c r="MW39" s="105">
        <v>35370646.150000006</v>
      </c>
      <c r="MX39" s="105">
        <v>-16880314.699999996</v>
      </c>
      <c r="MY39" s="105">
        <v>-3240208.0400000028</v>
      </c>
      <c r="MZ39" s="105">
        <v>160618.1099999994</v>
      </c>
      <c r="NA39" s="105">
        <v>14158806.079999998</v>
      </c>
      <c r="NB39" s="105">
        <v>216410648.34000015</v>
      </c>
      <c r="NC39" s="105">
        <v>102191790.05000001</v>
      </c>
      <c r="ND39" s="105">
        <v>18345295.619999997</v>
      </c>
      <c r="NE39" s="105">
        <v>396795270.66999984</v>
      </c>
      <c r="NF39" s="105">
        <v>11937878.879999999</v>
      </c>
      <c r="NG39" s="105">
        <v>36392153.449999996</v>
      </c>
      <c r="NH39" s="105">
        <v>43766338.970000029</v>
      </c>
      <c r="NI39" s="105">
        <v>188329626.96999997</v>
      </c>
      <c r="NJ39" s="105">
        <v>14615333.58</v>
      </c>
      <c r="NK39" s="105">
        <v>82315331.710000008</v>
      </c>
      <c r="NL39" s="105">
        <v>18949412.609999999</v>
      </c>
      <c r="NM39" s="105">
        <v>23528196.749999989</v>
      </c>
      <c r="NN39" s="105">
        <v>-4341601.930000037</v>
      </c>
      <c r="NO39" s="105">
        <v>5407328.6099999994</v>
      </c>
      <c r="NP39" s="105">
        <v>722193.21000000462</v>
      </c>
      <c r="NQ39" s="105">
        <v>2786994.54</v>
      </c>
      <c r="NR39" s="105">
        <v>1340267.7300000004</v>
      </c>
      <c r="NS39" s="105">
        <v>530888.61999999918</v>
      </c>
      <c r="NT39" s="105">
        <v>2653122.4699999988</v>
      </c>
      <c r="NU39" s="105">
        <v>-114284943.78000009</v>
      </c>
      <c r="NV39" s="105">
        <v>43993290.129999965</v>
      </c>
      <c r="NW39" s="105">
        <v>1651209.2300000004</v>
      </c>
      <c r="NX39" s="105">
        <v>-1121521.1000000034</v>
      </c>
      <c r="NY39" s="105">
        <v>8654251.8300000019</v>
      </c>
      <c r="NZ39" s="105">
        <v>-1114836.9500000067</v>
      </c>
      <c r="OA39" s="105">
        <v>-3391962.959999999</v>
      </c>
      <c r="OB39" s="105">
        <v>480643408.77999991</v>
      </c>
      <c r="OC39" s="105">
        <v>-101422798.33999997</v>
      </c>
      <c r="OD39" s="105">
        <v>29844828.879999999</v>
      </c>
      <c r="OE39" s="105">
        <v>-103178309.28000003</v>
      </c>
      <c r="OF39" s="105">
        <v>-9647559.1499999985</v>
      </c>
      <c r="OG39" s="105">
        <v>46060926.069999993</v>
      </c>
      <c r="OH39" s="105">
        <v>-10019643.550000012</v>
      </c>
      <c r="OI39" s="105">
        <v>9230042.9500000011</v>
      </c>
      <c r="OJ39" s="105">
        <v>41548877.720000006</v>
      </c>
      <c r="OK39" s="105">
        <v>-76903833.73999992</v>
      </c>
      <c r="OL39" s="105">
        <v>34879885.730000019</v>
      </c>
      <c r="OM39" s="105">
        <v>400361596.47000003</v>
      </c>
      <c r="ON39" s="105">
        <v>30043946.359999999</v>
      </c>
      <c r="OO39" s="105">
        <v>17038478.359999992</v>
      </c>
      <c r="OP39" s="105">
        <v>62316860.870000005</v>
      </c>
      <c r="OQ39" s="105">
        <v>-29834623.039999962</v>
      </c>
      <c r="OR39" s="105">
        <v>-7178587.9000000004</v>
      </c>
      <c r="OS39" s="105">
        <v>12069339.439999999</v>
      </c>
      <c r="OT39" s="105">
        <v>-29002416.319999993</v>
      </c>
      <c r="OU39" s="105">
        <v>-13298130.700000003</v>
      </c>
      <c r="OV39" s="105">
        <v>-14258037.039999984</v>
      </c>
      <c r="OW39" s="105">
        <v>10957261.360000003</v>
      </c>
      <c r="OX39" s="105">
        <v>8082842.7699999996</v>
      </c>
      <c r="OY39" s="105">
        <v>-2940568.83</v>
      </c>
      <c r="OZ39" s="105">
        <v>-188253920.77000001</v>
      </c>
      <c r="PA39" s="105">
        <v>3712812.37</v>
      </c>
      <c r="PB39" s="105">
        <v>-75205191.389999986</v>
      </c>
      <c r="PC39" s="105">
        <v>-3867036.2200000007</v>
      </c>
      <c r="PD39" s="105">
        <v>-12689869.580000002</v>
      </c>
      <c r="PE39" s="105">
        <v>-20414455.280000005</v>
      </c>
      <c r="PF39" s="105">
        <v>-10956030.749999996</v>
      </c>
      <c r="PG39" s="105">
        <v>-4761810.6899999995</v>
      </c>
      <c r="PH39" s="105">
        <v>-22903245.570000008</v>
      </c>
      <c r="PI39" s="105">
        <v>-15907647.699999999</v>
      </c>
      <c r="PJ39" s="105">
        <v>-2307264.2599999979</v>
      </c>
      <c r="PK39" s="105">
        <v>6704261.0000000037</v>
      </c>
      <c r="PL39" s="105">
        <v>-6485294.419999999</v>
      </c>
      <c r="PM39" s="105">
        <v>-77873380.400000021</v>
      </c>
      <c r="PN39" s="105">
        <v>-1097958.6299999994</v>
      </c>
      <c r="PO39" s="105">
        <v>-3692269.7299999995</v>
      </c>
      <c r="PP39" s="105">
        <v>-2575223.5599999996</v>
      </c>
      <c r="PQ39" s="105">
        <v>-8952004.8900000006</v>
      </c>
      <c r="PR39" s="105">
        <v>121943260.16999984</v>
      </c>
      <c r="PS39" s="105">
        <v>6737580.820000004</v>
      </c>
      <c r="PT39" s="105">
        <v>-9872515.0700000003</v>
      </c>
      <c r="PU39" s="105">
        <v>28658991.470000006</v>
      </c>
      <c r="PV39" s="105">
        <v>-114889337.58999997</v>
      </c>
      <c r="PW39" s="105">
        <v>-12539617.919999998</v>
      </c>
      <c r="PX39" s="105">
        <v>-27450584.780000009</v>
      </c>
      <c r="PY39" s="105">
        <v>-4374045.1599999983</v>
      </c>
      <c r="PZ39" s="105">
        <v>-19986494.739999995</v>
      </c>
      <c r="QA39" s="105">
        <v>4630825.08</v>
      </c>
      <c r="QB39" s="105">
        <v>-33208282.620000008</v>
      </c>
      <c r="QC39" s="105">
        <v>-12434350.820000004</v>
      </c>
      <c r="QD39" s="105">
        <v>3859385.3599999975</v>
      </c>
      <c r="QE39" s="105">
        <v>46299069.979999997</v>
      </c>
      <c r="QF39" s="105">
        <v>-13759650.410000019</v>
      </c>
      <c r="QG39" s="105">
        <v>25356937.829999983</v>
      </c>
      <c r="QH39" s="105">
        <v>-12956616.399999993</v>
      </c>
      <c r="QI39" s="105">
        <v>-23708599.52999999</v>
      </c>
      <c r="QJ39" s="105">
        <v>-2954423.5100000016</v>
      </c>
      <c r="QK39" s="105">
        <v>-58613360.659999982</v>
      </c>
      <c r="QL39" s="105">
        <v>-49890015.229999989</v>
      </c>
      <c r="QM39" s="105">
        <v>-11063319.900000002</v>
      </c>
      <c r="QN39" s="105">
        <v>6103073.0300000003</v>
      </c>
      <c r="QO39" s="105">
        <v>-659461.53000000026</v>
      </c>
      <c r="QP39" s="105">
        <v>7134275.1800000016</v>
      </c>
      <c r="QQ39" s="105">
        <v>4704692.8900000006</v>
      </c>
      <c r="QR39" s="105">
        <v>78879013.909999907</v>
      </c>
      <c r="QS39" s="105">
        <v>-4925561.1400000015</v>
      </c>
      <c r="QT39" s="105">
        <v>-34839696.349999987</v>
      </c>
      <c r="QU39" s="105">
        <v>13872404.789999999</v>
      </c>
      <c r="QV39" s="105">
        <v>-1366753.4800000004</v>
      </c>
      <c r="QW39" s="105">
        <v>89996847.99999997</v>
      </c>
      <c r="QX39" s="105">
        <v>1605360.6900000032</v>
      </c>
      <c r="QY39" s="105">
        <v>-12313593.110000003</v>
      </c>
      <c r="QZ39" s="105">
        <v>66610391.759999998</v>
      </c>
      <c r="RA39" s="105">
        <v>-3033651.2200000025</v>
      </c>
      <c r="RB39" s="105">
        <v>-2607933.2200000016</v>
      </c>
      <c r="RC39" s="105">
        <v>11582644.650000004</v>
      </c>
      <c r="RD39" s="105">
        <v>3182428.09</v>
      </c>
      <c r="RE39" s="105">
        <v>-3302378.8799999952</v>
      </c>
      <c r="RF39" s="105">
        <v>-29513394.980000004</v>
      </c>
      <c r="RG39" s="105">
        <v>-29560119.479999997</v>
      </c>
      <c r="RH39" s="105">
        <v>36205728.840000004</v>
      </c>
      <c r="RI39" s="105">
        <v>-21212052.429999992</v>
      </c>
      <c r="RJ39" s="105">
        <v>-26311031.93</v>
      </c>
      <c r="RK39" s="105">
        <v>-69812787.74000001</v>
      </c>
      <c r="RL39" s="105">
        <v>-9765639.2800000012</v>
      </c>
      <c r="RM39" s="105">
        <v>-13564731.510000002</v>
      </c>
      <c r="RN39" s="105">
        <v>-34825530.310000002</v>
      </c>
      <c r="RO39" s="105">
        <v>-1782450.8400000036</v>
      </c>
      <c r="RP39" s="105">
        <v>-6059239.950000003</v>
      </c>
      <c r="RQ39" s="105">
        <v>-7580398.9099999983</v>
      </c>
      <c r="RR39" s="105">
        <v>-38305917.650000006</v>
      </c>
      <c r="RS39" s="105">
        <v>-4606196.4799999986</v>
      </c>
      <c r="RT39" s="105">
        <v>-10289906.83</v>
      </c>
      <c r="RU39" s="105">
        <v>-12020395.369999997</v>
      </c>
      <c r="RV39" s="105">
        <v>1145366.1799999997</v>
      </c>
      <c r="RW39" s="105">
        <v>-3362576.5099999988</v>
      </c>
      <c r="RX39" s="105">
        <v>-8439710.0299999975</v>
      </c>
      <c r="RY39" s="105">
        <v>2456998.2700000107</v>
      </c>
      <c r="RZ39" s="105">
        <v>24004272.719999991</v>
      </c>
      <c r="SA39" s="105">
        <v>5969993.3599999975</v>
      </c>
      <c r="SB39" s="105">
        <v>-5010267.3900000025</v>
      </c>
      <c r="SC39" s="105">
        <v>2054243.4499999974</v>
      </c>
      <c r="SD39" s="105">
        <v>-1416923.5799999982</v>
      </c>
      <c r="SE39" s="105">
        <v>25093168.980000012</v>
      </c>
      <c r="SF39" s="105">
        <v>17582471.689999998</v>
      </c>
      <c r="SG39" s="105">
        <v>12786745.75</v>
      </c>
      <c r="SH39" s="105">
        <v>14737933.66</v>
      </c>
      <c r="SI39" s="105">
        <v>-52348901.480000004</v>
      </c>
      <c r="SJ39" s="105">
        <v>496580.22000000067</v>
      </c>
      <c r="SK39" s="105">
        <v>-58577019.25999999</v>
      </c>
      <c r="SL39" s="105">
        <v>11799318.289999997</v>
      </c>
      <c r="SM39" s="105">
        <v>7575534.9999999963</v>
      </c>
      <c r="SN39" s="105">
        <v>5495004.7099999934</v>
      </c>
      <c r="SO39" s="105">
        <v>-941064.05000000075</v>
      </c>
      <c r="SP39" s="105">
        <v>2408243.7400000002</v>
      </c>
      <c r="SQ39" s="105">
        <v>-5456521.9200000018</v>
      </c>
      <c r="SR39" s="105">
        <v>-6373539.1700000018</v>
      </c>
      <c r="SS39" s="105">
        <v>-96392890.650000036</v>
      </c>
      <c r="ST39" s="105">
        <v>-2268513.9099999992</v>
      </c>
      <c r="SU39" s="105">
        <v>22912646.509999998</v>
      </c>
      <c r="SV39" s="105">
        <v>3900075.5200000033</v>
      </c>
      <c r="SW39" s="105">
        <v>-6130372.8600000003</v>
      </c>
      <c r="SX39" s="105">
        <v>-927170.23999999929</v>
      </c>
      <c r="SY39" s="105">
        <v>12321703.449999999</v>
      </c>
      <c r="SZ39" s="105">
        <v>-12197606.419999998</v>
      </c>
      <c r="TA39" s="105">
        <v>-1049398.1700000018</v>
      </c>
      <c r="TB39" s="105">
        <v>-10058012.51</v>
      </c>
      <c r="TC39" s="105">
        <v>18471808.150000002</v>
      </c>
      <c r="TD39" s="105">
        <v>-4690673.5800000038</v>
      </c>
      <c r="TE39" s="105">
        <v>45900912.920000002</v>
      </c>
      <c r="TF39" s="105">
        <v>-5127925.4700000007</v>
      </c>
      <c r="TG39" s="105">
        <v>-264894066.63999999</v>
      </c>
      <c r="TH39" s="105">
        <v>3104111.8499999996</v>
      </c>
      <c r="TI39" s="105">
        <v>13255051.220000003</v>
      </c>
      <c r="TJ39" s="105">
        <v>-37866092.170000002</v>
      </c>
      <c r="TK39" s="105">
        <v>-19362443.450000003</v>
      </c>
      <c r="TL39" s="105">
        <v>-6673499.0700000022</v>
      </c>
      <c r="TM39" s="105">
        <v>-4124847.4299999988</v>
      </c>
      <c r="TN39" s="105">
        <v>-33460526.550000004</v>
      </c>
      <c r="TO39" s="105">
        <v>9155475.5900000017</v>
      </c>
      <c r="TP39" s="105">
        <v>-27306452.630000003</v>
      </c>
      <c r="TQ39" s="105">
        <v>-34485079.869999997</v>
      </c>
      <c r="TR39" s="105">
        <v>5749711.2500000019</v>
      </c>
      <c r="TS39" s="105">
        <v>1332543.1099999994</v>
      </c>
      <c r="TT39" s="105">
        <v>-8682783.1999999993</v>
      </c>
      <c r="TU39" s="105">
        <v>-3379337.9999999981</v>
      </c>
      <c r="TV39" s="105">
        <v>10155576.27</v>
      </c>
      <c r="TW39" s="105">
        <v>-30078664.570000038</v>
      </c>
      <c r="TX39" s="105">
        <v>-9423550.7400000002</v>
      </c>
      <c r="TY39" s="105">
        <v>135939993.02999997</v>
      </c>
      <c r="TZ39" s="105">
        <v>-150290.23000001162</v>
      </c>
      <c r="UA39" s="105">
        <v>-14505708.050000004</v>
      </c>
      <c r="UB39" s="105">
        <v>-12257692.09</v>
      </c>
      <c r="UC39" s="105">
        <v>-136506613.04000002</v>
      </c>
      <c r="UD39" s="105">
        <v>-4931158.4799999986</v>
      </c>
      <c r="UE39" s="105">
        <v>-7710805.6500000004</v>
      </c>
      <c r="UF39" s="105">
        <v>3480823.16</v>
      </c>
      <c r="UG39" s="105">
        <v>6741761.7899999991</v>
      </c>
      <c r="UH39" s="105">
        <v>-116893372.81999996</v>
      </c>
      <c r="UI39" s="105">
        <v>-21512397.199999992</v>
      </c>
      <c r="UJ39" s="105">
        <v>-12381888.59</v>
      </c>
      <c r="UK39" s="105">
        <v>-29701085.16</v>
      </c>
      <c r="UL39" s="105">
        <v>-11013320.59</v>
      </c>
      <c r="UM39" s="105">
        <v>-7671893.629999999</v>
      </c>
      <c r="UN39" s="105">
        <v>571443136.52999997</v>
      </c>
      <c r="UO39" s="105">
        <v>-4274622.4799999967</v>
      </c>
      <c r="UP39" s="105">
        <v>-14073832.440000007</v>
      </c>
      <c r="UQ39" s="105">
        <v>-68124093.600000009</v>
      </c>
      <c r="UR39" s="105">
        <v>-8715815.6399999969</v>
      </c>
      <c r="US39" s="105">
        <v>1817204.5799999945</v>
      </c>
      <c r="UT39" s="105">
        <v>-35262266.409999996</v>
      </c>
      <c r="UU39" s="105">
        <v>-3253117.8599999975</v>
      </c>
      <c r="UV39" s="105">
        <v>-5740679.2799999993</v>
      </c>
      <c r="UW39" s="105">
        <v>-6205734.0399999991</v>
      </c>
      <c r="UX39" s="105">
        <v>-13389003.560000002</v>
      </c>
      <c r="UY39" s="105">
        <v>469522.23000001162</v>
      </c>
      <c r="UZ39" s="105">
        <v>13839056.369999997</v>
      </c>
      <c r="VA39" s="105">
        <v>13106225.190000001</v>
      </c>
      <c r="VB39" s="105">
        <v>6554085.0799999982</v>
      </c>
      <c r="VC39" s="105">
        <v>1883579.7100000009</v>
      </c>
      <c r="VD39" s="105">
        <v>-5480003.1600000001</v>
      </c>
      <c r="VE39" s="105">
        <v>-1699765.2000000011</v>
      </c>
      <c r="VF39" s="105">
        <v>-29376556.579999994</v>
      </c>
      <c r="VG39" s="105">
        <v>-2596031.38</v>
      </c>
      <c r="VH39" s="105">
        <v>6724803.5900000008</v>
      </c>
      <c r="VI39" s="105">
        <v>5880618.7400000021</v>
      </c>
      <c r="VJ39" s="105">
        <v>-79844463.070000052</v>
      </c>
      <c r="VK39" s="105">
        <v>-5795104.7699999996</v>
      </c>
      <c r="VL39" s="105">
        <v>13240945.569999985</v>
      </c>
      <c r="VM39" s="105">
        <v>-6259046.3699999899</v>
      </c>
      <c r="VN39" s="105">
        <v>33650766.350000009</v>
      </c>
      <c r="VO39" s="105">
        <v>-22542856.75</v>
      </c>
      <c r="VP39" s="105">
        <v>-18613928.579999994</v>
      </c>
      <c r="VQ39" s="105">
        <v>-15597917.490000002</v>
      </c>
      <c r="VR39" s="105">
        <v>21536456.789999999</v>
      </c>
      <c r="VS39" s="105">
        <v>-87993838.159999996</v>
      </c>
      <c r="VT39" s="105">
        <v>-790046.66999999434</v>
      </c>
      <c r="VU39" s="105">
        <v>63798158.130000003</v>
      </c>
      <c r="VV39" s="105">
        <v>-13570584.48</v>
      </c>
      <c r="VW39" s="105">
        <v>12360109.389999997</v>
      </c>
      <c r="VX39" s="105">
        <v>-6199423.0500000007</v>
      </c>
      <c r="VY39" s="105">
        <v>1491118051.5999997</v>
      </c>
      <c r="VZ39" s="105">
        <v>-3952938.0100000054</v>
      </c>
      <c r="WA39" s="105">
        <v>45829386.800000012</v>
      </c>
      <c r="WB39" s="105">
        <v>3005913.140000008</v>
      </c>
      <c r="WC39" s="105">
        <v>15750830.02</v>
      </c>
      <c r="WD39" s="105">
        <v>-10931576.209999997</v>
      </c>
      <c r="WE39" s="105">
        <v>2022403.1899999939</v>
      </c>
      <c r="WF39" s="105">
        <v>12027354.280000001</v>
      </c>
      <c r="WG39" s="105">
        <v>6834565.1399999987</v>
      </c>
      <c r="WH39" s="105">
        <v>-19162455.169999987</v>
      </c>
      <c r="WI39" s="105">
        <v>-3760303.8700000029</v>
      </c>
      <c r="WJ39" s="105">
        <v>-206595.65999998897</v>
      </c>
      <c r="WK39" s="105">
        <v>-5456264.4099999927</v>
      </c>
      <c r="WL39" s="105">
        <v>-10154574.429999992</v>
      </c>
      <c r="WM39" s="105">
        <v>12468879.190000027</v>
      </c>
      <c r="WN39" s="105">
        <v>18423431.319999997</v>
      </c>
      <c r="WO39" s="105">
        <v>-10825838.599999998</v>
      </c>
      <c r="WP39" s="105">
        <v>-3686581.9499999993</v>
      </c>
      <c r="WQ39" s="105">
        <v>-7976049.769999994</v>
      </c>
      <c r="WR39" s="105">
        <v>-16245289.629999984</v>
      </c>
      <c r="WS39" s="105">
        <v>30311981.619999945</v>
      </c>
      <c r="WT39" s="105">
        <v>-6098937.8500000015</v>
      </c>
      <c r="WU39" s="105">
        <v>13174295.260000002</v>
      </c>
      <c r="WV39" s="105">
        <v>878235.60000000149</v>
      </c>
      <c r="WW39" s="105">
        <v>1226881.0700000022</v>
      </c>
      <c r="WX39" s="105">
        <v>-2483423.41</v>
      </c>
      <c r="WY39" s="105">
        <v>8412389.5899999999</v>
      </c>
      <c r="WZ39" s="105">
        <v>-2282209.1100000013</v>
      </c>
      <c r="XA39" s="105">
        <v>22118449.809999973</v>
      </c>
      <c r="XB39" s="105">
        <v>1799807.5999999978</v>
      </c>
      <c r="XC39" s="105">
        <v>7216283.3640000001</v>
      </c>
      <c r="XD39" s="105">
        <v>14512937.439999996</v>
      </c>
      <c r="XE39" s="105">
        <v>9460887.6299999952</v>
      </c>
      <c r="XF39" s="105">
        <v>248742774.39999998</v>
      </c>
      <c r="XG39" s="105">
        <v>-2433386.3300000057</v>
      </c>
      <c r="XH39" s="105">
        <v>75419980.179999992</v>
      </c>
      <c r="XI39" s="105">
        <v>24016418.020000026</v>
      </c>
      <c r="XJ39" s="105">
        <v>-5460365.7599999979</v>
      </c>
      <c r="XK39" s="105">
        <v>10792354.73</v>
      </c>
      <c r="XL39" s="105">
        <v>-12309970.930000011</v>
      </c>
      <c r="XM39" s="105">
        <v>39351693.459999993</v>
      </c>
      <c r="XN39" s="105">
        <v>-7321812.1399999969</v>
      </c>
      <c r="XO39" s="105">
        <v>23936989.289999999</v>
      </c>
      <c r="XP39" s="105">
        <v>9661567.3999999948</v>
      </c>
      <c r="XQ39" s="105">
        <v>3322542.6400000006</v>
      </c>
      <c r="XR39" s="105">
        <v>8542827.8600000013</v>
      </c>
      <c r="XS39" s="105">
        <v>-2842925.4600000009</v>
      </c>
      <c r="XT39" s="105">
        <v>10672129.100000001</v>
      </c>
      <c r="XU39" s="105">
        <v>-3892000.0700000012</v>
      </c>
      <c r="XV39" s="105">
        <v>5540299.4399999976</v>
      </c>
      <c r="XW39" s="105">
        <v>3157486.5100000016</v>
      </c>
      <c r="XX39" s="105">
        <v>-491072.06999999937</v>
      </c>
      <c r="XY39" s="105">
        <v>-2524856.88</v>
      </c>
      <c r="XZ39" s="105">
        <v>-827581.50999999885</v>
      </c>
      <c r="YA39" s="105">
        <v>32501038.610000003</v>
      </c>
      <c r="YB39" s="105">
        <v>29913621.229999997</v>
      </c>
      <c r="YC39" s="105">
        <v>179084372.55000001</v>
      </c>
      <c r="YD39" s="105">
        <v>15283437.770000003</v>
      </c>
      <c r="YE39" s="105">
        <v>-6898208.8699999973</v>
      </c>
      <c r="YF39" s="105">
        <v>33228316.089999996</v>
      </c>
      <c r="YG39" s="105">
        <v>-26784037.68999999</v>
      </c>
      <c r="YH39" s="105">
        <v>15690413.570000008</v>
      </c>
      <c r="YI39" s="105">
        <v>-27282247.430000007</v>
      </c>
      <c r="YJ39" s="105">
        <v>-7419886.8799999971</v>
      </c>
      <c r="YK39" s="105">
        <v>-77293667.359999955</v>
      </c>
      <c r="YL39" s="105">
        <v>-41824598.810000002</v>
      </c>
      <c r="YM39" s="105">
        <v>21861041.479999997</v>
      </c>
      <c r="YN39" s="105">
        <v>-1319275.9200000018</v>
      </c>
      <c r="YO39" s="105">
        <v>15101479.029999997</v>
      </c>
      <c r="YP39" s="105">
        <v>-6120084.1799999969</v>
      </c>
      <c r="YQ39" s="105">
        <v>40562176.059999995</v>
      </c>
      <c r="YR39" s="105">
        <v>43168969.939999998</v>
      </c>
      <c r="YS39" s="105">
        <v>4161485.4399999976</v>
      </c>
      <c r="YT39" s="105">
        <v>71864478.25</v>
      </c>
      <c r="YU39" s="105">
        <v>2543514.5300000031</v>
      </c>
      <c r="YV39" s="105">
        <v>6222642.2899999982</v>
      </c>
      <c r="YW39" s="105">
        <v>-13923399.720000003</v>
      </c>
      <c r="YX39" s="105">
        <v>-11787457.920000002</v>
      </c>
      <c r="YY39" s="105">
        <v>765271.63999999873</v>
      </c>
      <c r="YZ39" s="105">
        <v>9827649.8399999999</v>
      </c>
      <c r="ZA39" s="105">
        <v>-1492516.6699999869</v>
      </c>
      <c r="ZB39" s="105">
        <v>7605397.3000000007</v>
      </c>
      <c r="ZC39" s="105">
        <v>14963336.330000002</v>
      </c>
      <c r="ZD39" s="105">
        <v>3470595.76</v>
      </c>
      <c r="ZE39" s="105">
        <v>12054211.49</v>
      </c>
      <c r="ZF39" s="105">
        <v>-9578743.6799999997</v>
      </c>
      <c r="ZG39" s="105">
        <v>668840.64999999851</v>
      </c>
      <c r="ZH39" s="105">
        <v>1911725.7999999998</v>
      </c>
      <c r="ZI39" s="105">
        <v>-27465623.109999999</v>
      </c>
      <c r="ZJ39" s="105">
        <v>-7374517.1000000834</v>
      </c>
      <c r="ZK39" s="105">
        <v>20230529.519999996</v>
      </c>
      <c r="ZL39" s="105">
        <v>46959649.787000015</v>
      </c>
      <c r="ZM39" s="105">
        <v>219696074.69999999</v>
      </c>
      <c r="ZN39" s="105">
        <v>87975769.239999995</v>
      </c>
      <c r="ZO39" s="105">
        <v>23606791.420000002</v>
      </c>
      <c r="ZP39" s="105">
        <v>22320220.469999995</v>
      </c>
      <c r="ZQ39" s="105">
        <v>138041510.22000003</v>
      </c>
      <c r="ZR39" s="105">
        <v>334962709.15000004</v>
      </c>
      <c r="ZS39" s="105">
        <v>16021907.030000001</v>
      </c>
      <c r="ZT39" s="105">
        <v>12891154.249999998</v>
      </c>
      <c r="ZU39" s="105">
        <v>30547930.239999995</v>
      </c>
      <c r="ZV39" s="105">
        <v>15998383.1</v>
      </c>
      <c r="ZW39" s="105">
        <v>7478503.8099999987</v>
      </c>
      <c r="ZX39" s="105">
        <v>-4689236.0399999972</v>
      </c>
      <c r="ZY39" s="105">
        <v>13030412.170000002</v>
      </c>
      <c r="ZZ39" s="105">
        <v>-3054507.570000004</v>
      </c>
      <c r="AAA39" s="105">
        <v>7876664.8000000007</v>
      </c>
      <c r="AAB39" s="105">
        <v>30111889.840000004</v>
      </c>
      <c r="AAC39" s="105">
        <v>11247873.780000001</v>
      </c>
      <c r="AAD39" s="105">
        <v>1975618.4099999992</v>
      </c>
      <c r="AAE39" s="105">
        <v>22164661.02</v>
      </c>
      <c r="AAF39" s="105">
        <v>-9167415.0300000161</v>
      </c>
      <c r="AAG39" s="105">
        <v>8455978.5500000007</v>
      </c>
      <c r="AAH39" s="105">
        <v>-2562689.2500000037</v>
      </c>
      <c r="AAI39" s="105">
        <v>-4594236.0599999987</v>
      </c>
      <c r="AAJ39" s="105">
        <v>3344455.0999999996</v>
      </c>
      <c r="AAK39" s="105">
        <v>-17398535.32</v>
      </c>
      <c r="AAL39" s="105">
        <v>533560.09999999963</v>
      </c>
      <c r="AAM39" s="105">
        <v>350156544.61000013</v>
      </c>
      <c r="AAN39" s="105">
        <v>-10547617.740000002</v>
      </c>
      <c r="AAO39" s="105">
        <v>-9244255.1099999975</v>
      </c>
      <c r="AAP39" s="105">
        <v>16707855.090000004</v>
      </c>
      <c r="AAQ39" s="105">
        <v>2295494.6400000006</v>
      </c>
      <c r="AAR39" s="105">
        <v>29799865.52</v>
      </c>
      <c r="AAS39" s="105">
        <v>14604145.98</v>
      </c>
      <c r="AAT39" s="105">
        <v>21943342.630000003</v>
      </c>
      <c r="AAU39" s="105">
        <v>-13592088.300000004</v>
      </c>
      <c r="AAV39" s="105">
        <v>3047670.5300000012</v>
      </c>
      <c r="AAW39" s="105">
        <v>-2534523.3299999945</v>
      </c>
      <c r="AAX39" s="105">
        <v>-136568451.45000002</v>
      </c>
      <c r="AAY39" s="105">
        <v>-4585458.7800000086</v>
      </c>
      <c r="AAZ39" s="105">
        <v>-4460781.42</v>
      </c>
      <c r="ABA39" s="105">
        <v>2899191.790000001</v>
      </c>
      <c r="ABB39" s="105">
        <v>-10008678.449999999</v>
      </c>
      <c r="ABC39" s="105">
        <v>5195088.679999996</v>
      </c>
      <c r="ABD39" s="105">
        <v>3536699.08</v>
      </c>
      <c r="ABE39" s="105">
        <v>-4049385.08</v>
      </c>
      <c r="ABF39" s="105">
        <v>37704082.290000036</v>
      </c>
      <c r="ABG39" s="105">
        <v>-100447659.33999997</v>
      </c>
      <c r="ABH39" s="105">
        <v>9900387.3100000024</v>
      </c>
      <c r="ABI39" s="105">
        <v>-1099876.4299999997</v>
      </c>
      <c r="ABJ39" s="105">
        <v>-5561313.9299999988</v>
      </c>
      <c r="ABK39" s="105">
        <v>20186575.850000001</v>
      </c>
      <c r="ABL39" s="105">
        <v>10818421.200000003</v>
      </c>
      <c r="ABM39" s="105">
        <v>-39527535.969999969</v>
      </c>
      <c r="ABN39" s="105">
        <v>45090670.239999995</v>
      </c>
      <c r="ABO39" s="105">
        <v>7300764.4100000001</v>
      </c>
      <c r="ABP39" s="105">
        <v>20617194.990000002</v>
      </c>
      <c r="ABQ39" s="105">
        <v>-13765123.530000001</v>
      </c>
      <c r="ABR39" s="105">
        <v>4503695.0800000019</v>
      </c>
      <c r="ABS39" s="105">
        <v>-426315.90999999829</v>
      </c>
      <c r="ABT39" s="105">
        <v>-2757398.700000003</v>
      </c>
      <c r="ABU39" s="105">
        <v>17043769.32</v>
      </c>
      <c r="ABV39" s="105">
        <v>-108838069.5</v>
      </c>
      <c r="ABW39" s="105">
        <v>26839109.24000001</v>
      </c>
      <c r="ABX39" s="105">
        <v>23590407.839999992</v>
      </c>
      <c r="ABY39" s="105">
        <v>-45489.640000002459</v>
      </c>
      <c r="ABZ39" s="105">
        <v>11547489.32</v>
      </c>
      <c r="ACA39" s="105">
        <v>-34844576.879999995</v>
      </c>
      <c r="ACB39" s="105">
        <v>-5082192.5100000007</v>
      </c>
      <c r="ACC39" s="105">
        <v>-3469072.5600000005</v>
      </c>
      <c r="ACD39" s="105">
        <v>-4534609.290000001</v>
      </c>
      <c r="ACE39" s="105">
        <v>-5289339.4199999981</v>
      </c>
      <c r="ACF39" s="105">
        <v>-1488263.3699999992</v>
      </c>
      <c r="ACG39" s="105">
        <v>221978156.18999988</v>
      </c>
      <c r="ACH39" s="105">
        <v>-4110805.0500000007</v>
      </c>
      <c r="ACI39" s="105">
        <v>-16703155.399999999</v>
      </c>
      <c r="ACJ39" s="105">
        <v>-21965507.770000003</v>
      </c>
      <c r="ACK39" s="105">
        <v>845405.48000000045</v>
      </c>
      <c r="ACL39" s="105">
        <v>-33767089.140000001</v>
      </c>
      <c r="ACM39" s="105">
        <v>53077124.129999995</v>
      </c>
      <c r="ACN39" s="105">
        <v>39022464.88000001</v>
      </c>
      <c r="ACO39" s="105">
        <v>-11547667.860000014</v>
      </c>
      <c r="ACP39" s="105">
        <v>-19447639.509999998</v>
      </c>
      <c r="ACQ39" s="105">
        <v>-16040933.539999994</v>
      </c>
      <c r="ACR39" s="105">
        <v>-25488646.979999986</v>
      </c>
      <c r="ACS39" s="105">
        <v>-9471518.3000000007</v>
      </c>
      <c r="ACT39" s="105">
        <v>99000120.050000012</v>
      </c>
      <c r="ACU39" s="105">
        <v>-6453262.179999996</v>
      </c>
      <c r="ACV39" s="105">
        <v>6260867.5659999959</v>
      </c>
      <c r="ACW39" s="105">
        <v>-1605424.9699999988</v>
      </c>
      <c r="ACX39" s="105">
        <v>-13807485.060000001</v>
      </c>
      <c r="ACY39" s="105">
        <v>-925771.72999999858</v>
      </c>
      <c r="ACZ39" s="105">
        <v>-4422327.93</v>
      </c>
      <c r="ADA39" s="105">
        <v>-8083100.8000000007</v>
      </c>
      <c r="ADB39" s="105">
        <v>1079571.5199999996</v>
      </c>
      <c r="ADC39" s="105">
        <v>27470072.040000007</v>
      </c>
      <c r="ADD39" s="105">
        <v>-18751897.099999994</v>
      </c>
      <c r="ADE39" s="105">
        <v>-8172502.9499999955</v>
      </c>
      <c r="ADF39" s="105">
        <v>-6301952.709999999</v>
      </c>
      <c r="ADG39" s="105">
        <v>-9688256.629999999</v>
      </c>
      <c r="ADH39" s="105">
        <v>-14008526.689999994</v>
      </c>
      <c r="ADI39" s="105">
        <v>-11072153.430000002</v>
      </c>
      <c r="ADJ39" s="105">
        <v>-513910.03000000492</v>
      </c>
      <c r="ADK39" s="105">
        <v>-1743435.4599999972</v>
      </c>
      <c r="ADL39" s="105">
        <v>-10559773.629999999</v>
      </c>
      <c r="ADM39" s="105">
        <v>-284816412.29999995</v>
      </c>
      <c r="ADN39" s="105">
        <v>59287404.979999989</v>
      </c>
      <c r="ADO39" s="105">
        <v>-7223624.9699999988</v>
      </c>
      <c r="ADP39" s="105">
        <v>-48941123.379999995</v>
      </c>
      <c r="ADQ39" s="105">
        <v>1314037.3500000006</v>
      </c>
      <c r="ADR39" s="105">
        <v>-2969279.7699999996</v>
      </c>
      <c r="ADS39" s="105">
        <v>30244607.239999991</v>
      </c>
      <c r="ADT39" s="105">
        <v>-775797.21000000043</v>
      </c>
      <c r="ADU39" s="105">
        <v>-163656179.91999972</v>
      </c>
      <c r="ADV39" s="105">
        <v>-43224931.069999985</v>
      </c>
      <c r="ADW39" s="105">
        <v>-67787807.920000017</v>
      </c>
      <c r="ADX39" s="105">
        <v>-9116490.1899999939</v>
      </c>
      <c r="ADY39" s="105">
        <v>8616715.8799999915</v>
      </c>
      <c r="ADZ39" s="105">
        <v>-13790694.870000016</v>
      </c>
      <c r="AEA39" s="105">
        <v>-12329590.480000004</v>
      </c>
      <c r="AEB39" s="105">
        <v>-16413481.170000004</v>
      </c>
      <c r="AEC39" s="105">
        <v>-14888451.669999996</v>
      </c>
      <c r="AED39" s="105">
        <v>8756110.2200000025</v>
      </c>
      <c r="AEE39" s="105">
        <v>-21546350.849999998</v>
      </c>
      <c r="AEF39" s="105">
        <v>-15068576.040000003</v>
      </c>
      <c r="AEG39" s="105">
        <v>6396728.1800000016</v>
      </c>
      <c r="AEH39" s="105">
        <v>-12781850.200000003</v>
      </c>
      <c r="AEI39" s="105">
        <v>-15388832.869999997</v>
      </c>
      <c r="AEJ39" s="105">
        <v>-21078438.189999986</v>
      </c>
      <c r="AEK39" s="105">
        <v>-7243070.9200000018</v>
      </c>
      <c r="AEL39" s="105">
        <v>-33831107.460000008</v>
      </c>
      <c r="AEM39" s="105">
        <v>-6405023.0800000001</v>
      </c>
      <c r="AEN39" s="105">
        <v>-28935924.209999986</v>
      </c>
      <c r="AEO39" s="105">
        <v>52478253.889999986</v>
      </c>
      <c r="AEP39" s="105">
        <v>19693137.379999999</v>
      </c>
      <c r="AEQ39" s="105">
        <v>-18537937.859999992</v>
      </c>
      <c r="AER39" s="105">
        <v>-3820999.6600000076</v>
      </c>
      <c r="AES39" s="105">
        <v>-10190534.260000002</v>
      </c>
      <c r="AET39" s="105">
        <v>-39847337.240000002</v>
      </c>
      <c r="AEU39" s="105">
        <v>4174318.4699999988</v>
      </c>
      <c r="AEV39" s="105">
        <v>-17489638.649999999</v>
      </c>
      <c r="AEW39" s="105">
        <v>474408.10000000522</v>
      </c>
      <c r="AEX39" s="105">
        <v>3233094.0399999991</v>
      </c>
      <c r="AEY39" s="105">
        <v>34420641.140000015</v>
      </c>
      <c r="AEZ39" s="105">
        <v>-18420223.850000009</v>
      </c>
      <c r="AFA39" s="105">
        <v>47504699.940000013</v>
      </c>
      <c r="AFB39" s="105">
        <v>-245873.46999999508</v>
      </c>
      <c r="AFC39" s="105">
        <v>36964544.650000006</v>
      </c>
      <c r="AFD39" s="105">
        <v>59127909.019999996</v>
      </c>
      <c r="AFE39" s="105">
        <v>-5321407.1799999978</v>
      </c>
      <c r="AFF39" s="105">
        <v>10052403.040000003</v>
      </c>
      <c r="AFG39" s="105">
        <v>3441893.379999999</v>
      </c>
      <c r="AFH39" s="105">
        <v>6478404.450000003</v>
      </c>
      <c r="AFI39" s="105">
        <v>-8780558.3300000001</v>
      </c>
      <c r="AFJ39" s="105">
        <v>-3130992.0500000007</v>
      </c>
      <c r="AFK39" s="105">
        <v>3039358.1700000055</v>
      </c>
      <c r="AFL39" s="105">
        <v>-15508997.870000005</v>
      </c>
      <c r="AFM39" s="105">
        <v>-20501023.349999994</v>
      </c>
      <c r="AFN39" s="105">
        <v>19987804.229999993</v>
      </c>
      <c r="AFO39" s="105">
        <v>-5220467.2200000007</v>
      </c>
      <c r="AFP39" s="105">
        <v>21271983.529999997</v>
      </c>
      <c r="AFQ39" s="105">
        <v>14941752.699999996</v>
      </c>
      <c r="AFR39" s="105">
        <v>-5504108.8399999999</v>
      </c>
      <c r="AFS39" s="105">
        <v>2150954.3499999978</v>
      </c>
      <c r="AFT39" s="105">
        <v>-10733679.940000001</v>
      </c>
      <c r="AFU39" s="105">
        <v>-9196864.4100000001</v>
      </c>
      <c r="AFV39" s="105">
        <v>-10252421.879999995</v>
      </c>
      <c r="AFW39" s="105">
        <v>9376546.290000001</v>
      </c>
      <c r="AFX39" s="105">
        <v>-5969054.8299999982</v>
      </c>
      <c r="AFY39" s="105">
        <v>3174924.070000004</v>
      </c>
      <c r="AFZ39" s="105">
        <v>-12100659.619999997</v>
      </c>
      <c r="AGA39" s="105">
        <v>-6057424.879999999</v>
      </c>
      <c r="AGB39" s="105">
        <v>-24986883.979999993</v>
      </c>
      <c r="AGC39" s="105">
        <v>-5161645.6700000009</v>
      </c>
      <c r="AGD39" s="105">
        <v>-1076148.7240000004</v>
      </c>
      <c r="AGE39" s="105">
        <v>-12554520.589999998</v>
      </c>
      <c r="AGF39" s="105">
        <v>-4305141.7700000014</v>
      </c>
      <c r="AGG39" s="105">
        <v>-9612281.1799999978</v>
      </c>
      <c r="AGH39" s="105">
        <v>-3402170.3</v>
      </c>
      <c r="AGI39" s="105">
        <v>252492204.23000002</v>
      </c>
      <c r="AGJ39" s="105">
        <v>-27554368.989999995</v>
      </c>
      <c r="AGK39" s="105">
        <v>3808884.1200000048</v>
      </c>
      <c r="AGL39" s="105">
        <v>-6685969.1900000032</v>
      </c>
      <c r="AGM39" s="105">
        <v>24392630.069999993</v>
      </c>
      <c r="AGN39" s="105">
        <v>23296688.810000006</v>
      </c>
      <c r="AGO39" s="105">
        <v>2415801.4800000004</v>
      </c>
      <c r="AGP39" s="105">
        <v>26917772.670000002</v>
      </c>
      <c r="AGQ39" s="105">
        <v>-171514447.31000006</v>
      </c>
      <c r="AGR39" s="105">
        <v>-175747703.67000002</v>
      </c>
      <c r="AGS39" s="105">
        <v>-19634315.549999997</v>
      </c>
      <c r="AGT39" s="105">
        <v>94853825.390000015</v>
      </c>
      <c r="AGU39" s="105">
        <v>2737061.1499999985</v>
      </c>
      <c r="AGV39" s="105">
        <v>4456841.6000000015</v>
      </c>
      <c r="AGW39" s="105">
        <v>5743280.9200000018</v>
      </c>
      <c r="AGX39" s="105">
        <v>-10609220.569999998</v>
      </c>
      <c r="AGY39" s="105">
        <v>-1835795.12</v>
      </c>
      <c r="AGZ39" s="105">
        <v>-18231870.169999994</v>
      </c>
      <c r="AHA39" s="105">
        <v>25755891.820000004</v>
      </c>
      <c r="AHB39" s="105">
        <v>-11948421.249999998</v>
      </c>
      <c r="AHC39" s="105">
        <v>-2279589.7200000007</v>
      </c>
      <c r="AHD39" s="105">
        <v>555696.73999999836</v>
      </c>
      <c r="AHE39" s="105">
        <v>-6664538.2199999988</v>
      </c>
      <c r="AHF39" s="105">
        <v>-16305761.489999998</v>
      </c>
      <c r="AHG39" s="105">
        <v>-10304180.000000004</v>
      </c>
      <c r="AHH39" s="105">
        <v>-74310795.790000007</v>
      </c>
      <c r="AHI39" s="105">
        <v>4097681.1300000027</v>
      </c>
      <c r="AHJ39" s="105">
        <v>-7467711.8999999985</v>
      </c>
      <c r="AHK39" s="105">
        <v>-9539800.2399999984</v>
      </c>
      <c r="AHL39" s="105">
        <v>-3653869.01</v>
      </c>
      <c r="AHM39" s="105">
        <v>-1565904.8099999987</v>
      </c>
      <c r="AHN39" s="105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3"/>
  <sheetViews>
    <sheetView zoomScale="80" zoomScaleNormal="80" workbookViewId="0">
      <selection activeCell="F14" sqref="F14"/>
    </sheetView>
  </sheetViews>
  <sheetFormatPr defaultColWidth="16.8984375" defaultRowHeight="21" x14ac:dyDescent="0.4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62" customFormat="1" ht="21.6" thickBot="1" x14ac:dyDescent="0.45">
      <c r="A1" s="6"/>
      <c r="B1" s="65" t="s">
        <v>1087</v>
      </c>
      <c r="C1" s="65" t="s">
        <v>1088</v>
      </c>
      <c r="D1" s="65" t="s">
        <v>1089</v>
      </c>
      <c r="E1" s="66"/>
    </row>
    <row r="2" spans="1:7" ht="81" x14ac:dyDescent="0.4">
      <c r="A2" s="69" t="s">
        <v>1090</v>
      </c>
      <c r="B2" s="69" t="s">
        <v>1091</v>
      </c>
      <c r="C2" s="69" t="s">
        <v>1092</v>
      </c>
      <c r="D2" s="69" t="s">
        <v>1093</v>
      </c>
      <c r="E2" s="721" t="s">
        <v>1086</v>
      </c>
    </row>
    <row r="3" spans="1:7" ht="27" x14ac:dyDescent="0.4">
      <c r="A3" s="70" t="s">
        <v>1094</v>
      </c>
      <c r="B3" s="71" t="s">
        <v>1095</v>
      </c>
      <c r="C3" s="70" t="s">
        <v>1096</v>
      </c>
      <c r="D3" s="71" t="s">
        <v>1097</v>
      </c>
      <c r="E3" s="722"/>
    </row>
    <row r="4" spans="1:7" ht="27" x14ac:dyDescent="0.4">
      <c r="A4" s="72"/>
      <c r="B4" s="71" t="s">
        <v>1098</v>
      </c>
      <c r="C4" s="73" t="s">
        <v>1122</v>
      </c>
      <c r="D4" s="73" t="s">
        <v>1123</v>
      </c>
      <c r="E4" s="722"/>
    </row>
    <row r="5" spans="1:7" ht="21" customHeight="1" thickBot="1" x14ac:dyDescent="0.45">
      <c r="A5" s="74"/>
      <c r="B5" s="74"/>
      <c r="C5" s="75" t="s">
        <v>1099</v>
      </c>
      <c r="D5" s="74"/>
      <c r="E5" s="723"/>
    </row>
    <row r="6" spans="1:7" ht="29.4" customHeight="1" thickTop="1" thickBot="1" x14ac:dyDescent="0.55000000000000004">
      <c r="A6" s="76">
        <v>1</v>
      </c>
      <c r="B6" s="76" t="s">
        <v>1100</v>
      </c>
      <c r="C6" s="76" t="s">
        <v>1101</v>
      </c>
      <c r="D6" s="76" t="s">
        <v>1077</v>
      </c>
      <c r="E6" s="77" t="s">
        <v>1116</v>
      </c>
      <c r="F6" s="68"/>
      <c r="G6" s="93" t="s">
        <v>1077</v>
      </c>
    </row>
    <row r="7" spans="1:7" ht="29.4" customHeight="1" thickBot="1" x14ac:dyDescent="0.55000000000000004">
      <c r="A7" s="78">
        <v>2</v>
      </c>
      <c r="B7" s="78" t="s">
        <v>1100</v>
      </c>
      <c r="C7" s="78" t="s">
        <v>1101</v>
      </c>
      <c r="D7" s="79" t="s">
        <v>1078</v>
      </c>
      <c r="E7" s="80" t="s">
        <v>1103</v>
      </c>
      <c r="F7" s="90"/>
      <c r="G7" s="93" t="s">
        <v>1126</v>
      </c>
    </row>
    <row r="8" spans="1:7" ht="29.4" customHeight="1" thickBot="1" x14ac:dyDescent="0.55000000000000004">
      <c r="A8" s="81">
        <v>3</v>
      </c>
      <c r="B8" s="81" t="s">
        <v>1100</v>
      </c>
      <c r="C8" s="81" t="s">
        <v>1124</v>
      </c>
      <c r="D8" s="81" t="s">
        <v>1077</v>
      </c>
      <c r="E8" s="82" t="s">
        <v>1110</v>
      </c>
      <c r="F8" s="90"/>
      <c r="G8" s="93" t="s">
        <v>1126</v>
      </c>
    </row>
    <row r="9" spans="1:7" ht="29.4" customHeight="1" thickBot="1" x14ac:dyDescent="0.55000000000000004">
      <c r="A9" s="83">
        <v>4</v>
      </c>
      <c r="B9" s="83" t="s">
        <v>1100</v>
      </c>
      <c r="C9" s="83" t="s">
        <v>1124</v>
      </c>
      <c r="D9" s="84" t="s">
        <v>1078</v>
      </c>
      <c r="E9" s="85" t="s">
        <v>1115</v>
      </c>
      <c r="F9" s="91"/>
      <c r="G9" s="93" t="s">
        <v>1127</v>
      </c>
    </row>
    <row r="10" spans="1:7" ht="29.4" customHeight="1" thickBot="1" x14ac:dyDescent="0.55000000000000004">
      <c r="A10" s="86">
        <v>5</v>
      </c>
      <c r="B10" s="87" t="s">
        <v>1078</v>
      </c>
      <c r="C10" s="87" t="s">
        <v>1125</v>
      </c>
      <c r="D10" s="86" t="s">
        <v>1077</v>
      </c>
      <c r="E10" s="88" t="s">
        <v>1104</v>
      </c>
      <c r="F10" s="90"/>
      <c r="G10" s="93" t="s">
        <v>1126</v>
      </c>
    </row>
    <row r="11" spans="1:7" ht="29.4" customHeight="1" thickBot="1" x14ac:dyDescent="0.55000000000000004">
      <c r="A11" s="83">
        <v>6</v>
      </c>
      <c r="B11" s="84" t="s">
        <v>1078</v>
      </c>
      <c r="C11" s="84" t="s">
        <v>1125</v>
      </c>
      <c r="D11" s="84" t="s">
        <v>1105</v>
      </c>
      <c r="E11" s="85" t="s">
        <v>1113</v>
      </c>
      <c r="F11" s="91"/>
      <c r="G11" s="93" t="s">
        <v>1127</v>
      </c>
    </row>
    <row r="12" spans="1:7" ht="29.4" customHeight="1" thickBot="1" x14ac:dyDescent="0.55000000000000004">
      <c r="A12" s="81">
        <v>7</v>
      </c>
      <c r="B12" s="89" t="s">
        <v>1078</v>
      </c>
      <c r="C12" s="89" t="s">
        <v>1105</v>
      </c>
      <c r="D12" s="81" t="s">
        <v>1077</v>
      </c>
      <c r="E12" s="82" t="s">
        <v>1111</v>
      </c>
      <c r="F12" s="91"/>
      <c r="G12" s="93" t="s">
        <v>1127</v>
      </c>
    </row>
    <row r="13" spans="1:7" ht="29.4" customHeight="1" x14ac:dyDescent="0.5">
      <c r="A13" s="83">
        <v>8</v>
      </c>
      <c r="B13" s="84" t="s">
        <v>1078</v>
      </c>
      <c r="C13" s="84" t="s">
        <v>1105</v>
      </c>
      <c r="D13" s="84" t="s">
        <v>1078</v>
      </c>
      <c r="E13" s="85" t="s">
        <v>1112</v>
      </c>
      <c r="F13" s="92"/>
      <c r="G13" s="93" t="s">
        <v>1128</v>
      </c>
    </row>
    <row r="14" spans="1:7" ht="60" customHeight="1" x14ac:dyDescent="0.4"/>
    <row r="15" spans="1:7" ht="20.399999999999999" customHeight="1" x14ac:dyDescent="0.4"/>
    <row r="16" spans="1:7" ht="27" customHeight="1" x14ac:dyDescent="0.4"/>
    <row r="17" ht="20.399999999999999" customHeight="1" x14ac:dyDescent="0.4"/>
    <row r="18" ht="20.399999999999999" customHeight="1" x14ac:dyDescent="0.4"/>
    <row r="19" ht="20.399999999999999" customHeight="1" x14ac:dyDescent="0.4"/>
    <row r="20" ht="20.399999999999999" customHeight="1" x14ac:dyDescent="0.4"/>
    <row r="21" ht="20.399999999999999" customHeight="1" x14ac:dyDescent="0.4"/>
    <row r="22" ht="20.399999999999999" customHeight="1" x14ac:dyDescent="0.4"/>
    <row r="23" ht="39" customHeight="1" x14ac:dyDescent="0.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O109"/>
  <sheetViews>
    <sheetView tabSelected="1" zoomScale="80" zoomScaleNormal="80" workbookViewId="0">
      <pane xSplit="2" ySplit="3" topLeftCell="C13" activePane="bottomRight" state="frozen"/>
      <selection pane="topRight" activeCell="C1" sqref="C1"/>
      <selection pane="bottomLeft" activeCell="A4" sqref="A4"/>
      <selection pane="bottomRight" activeCell="L3" sqref="L3"/>
    </sheetView>
  </sheetViews>
  <sheetFormatPr defaultColWidth="9" defaultRowHeight="14.4" x14ac:dyDescent="0.3"/>
  <cols>
    <col min="1" max="1" width="6.69921875" style="50" customWidth="1"/>
    <col min="2" max="2" width="49.8984375" style="5" customWidth="1"/>
    <col min="3" max="3" width="17.59765625" style="5" customWidth="1"/>
    <col min="4" max="4" width="17" style="5" customWidth="1"/>
    <col min="5" max="5" width="17.796875" style="5" customWidth="1"/>
    <col min="6" max="6" width="18.296875" style="285" customWidth="1"/>
    <col min="7" max="7" width="17.3984375" style="285" bestFit="1" customWidth="1"/>
    <col min="8" max="8" width="19.59765625" style="9" customWidth="1"/>
    <col min="9" max="9" width="14.3984375" style="285" bestFit="1" customWidth="1"/>
    <col min="10" max="10" width="16.8984375" style="5" bestFit="1" customWidth="1"/>
    <col min="11" max="11" width="16.3984375" style="5" bestFit="1" customWidth="1"/>
    <col min="12" max="12" width="16.3984375" style="5" customWidth="1"/>
    <col min="13" max="13" width="16.296875" style="5" customWidth="1"/>
    <col min="14" max="14" width="16" style="5" bestFit="1" customWidth="1"/>
    <col min="15" max="15" width="18.8984375" style="5" customWidth="1"/>
    <col min="16" max="16384" width="9" style="5"/>
  </cols>
  <sheetData>
    <row r="1" spans="1:15" s="4" customFormat="1" ht="30" customHeight="1" x14ac:dyDescent="0.75">
      <c r="A1" s="673" t="s">
        <v>6209</v>
      </c>
      <c r="B1" s="673"/>
      <c r="C1" s="673"/>
      <c r="D1" s="673"/>
      <c r="E1" s="673"/>
      <c r="F1" s="673"/>
      <c r="G1" s="520"/>
      <c r="H1" s="399" t="s">
        <v>2384</v>
      </c>
      <c r="I1" s="398"/>
      <c r="J1" s="345" t="s">
        <v>6326</v>
      </c>
    </row>
    <row r="2" spans="1:15" ht="30.75" customHeight="1" x14ac:dyDescent="0.85">
      <c r="A2" s="278" t="s">
        <v>6208</v>
      </c>
      <c r="B2" s="278"/>
      <c r="C2" s="515"/>
      <c r="D2" s="515"/>
      <c r="E2" s="515"/>
      <c r="F2" s="590" t="str">
        <f>IFERROR(INDEX(ID!$B$2:$B$900,MATCH('1.Planfin2564'!$H$2,ID!$Q$2:$Q$900,0)),"")</f>
        <v>โรงพยาบาลสุโขทัย</v>
      </c>
      <c r="G2" s="516"/>
      <c r="H2" s="426">
        <v>10724</v>
      </c>
      <c r="I2" s="279"/>
      <c r="J2" s="671" t="s">
        <v>6387</v>
      </c>
      <c r="K2" s="671"/>
      <c r="L2" s="671"/>
      <c r="M2" s="671"/>
      <c r="N2" s="672"/>
    </row>
    <row r="3" spans="1:15" ht="110.4" customHeight="1" x14ac:dyDescent="0.3">
      <c r="A3" s="217" t="s">
        <v>656</v>
      </c>
      <c r="B3" s="218" t="s">
        <v>657</v>
      </c>
      <c r="C3" s="217" t="s">
        <v>1205</v>
      </c>
      <c r="D3" s="217" t="s">
        <v>1204</v>
      </c>
      <c r="E3" s="217" t="s">
        <v>1203</v>
      </c>
      <c r="F3" s="217" t="s">
        <v>2392</v>
      </c>
      <c r="G3" s="217" t="s">
        <v>6386</v>
      </c>
      <c r="H3" s="277" t="s">
        <v>6359</v>
      </c>
      <c r="I3" s="296" t="s">
        <v>658</v>
      </c>
      <c r="J3" s="219" t="s">
        <v>630</v>
      </c>
      <c r="K3" s="220" t="s">
        <v>1118</v>
      </c>
      <c r="L3" s="220" t="s">
        <v>1119</v>
      </c>
      <c r="M3" s="220" t="s">
        <v>1117</v>
      </c>
      <c r="N3" s="220" t="s">
        <v>1120</v>
      </c>
      <c r="O3" s="67"/>
    </row>
    <row r="4" spans="1:15" ht="21" x14ac:dyDescent="0.4">
      <c r="A4" s="227" t="s">
        <v>0</v>
      </c>
      <c r="B4" s="159" t="s">
        <v>1</v>
      </c>
      <c r="C4" s="190">
        <f>IFERROR(HLOOKUP($H$2,'2559'!$D$3:$AGP$31,3,0),0)</f>
        <v>137014350.02000001</v>
      </c>
      <c r="D4" s="434">
        <f>IFERROR(HLOOKUP($H$2,'2560'!$C$3:$AHN$34,3,0),0)</f>
        <v>151232609.44000012</v>
      </c>
      <c r="E4" s="434">
        <f>IFERROR(HLOOKUP($H$2,'2561'!$C$3:$AHN$39,3,0),0)</f>
        <v>144517272.13000005</v>
      </c>
      <c r="F4" s="280">
        <f>IFERROR(HLOOKUP($H$2,'2562'!$C$1:$AHN$36,2,0),0)</f>
        <v>141812731.93000007</v>
      </c>
      <c r="G4" s="280">
        <f>IFERROR(HLOOKUP($H$2,กศภ2563!$C$3:$AHN$33,3,0),0)</f>
        <v>150215080.41000003</v>
      </c>
      <c r="H4" s="228">
        <f>SUMIF('6.WS-Re-Exp'!$F$3:$F$439,A4,'6.WS-Re-Exp'!$C$3:$C$439)</f>
        <v>0</v>
      </c>
      <c r="I4" s="280" t="e">
        <f>((H4-G4)/H4)*100</f>
        <v>#DIV/0!</v>
      </c>
      <c r="J4" s="228"/>
      <c r="K4" s="273"/>
      <c r="L4" s="273"/>
      <c r="M4" s="228">
        <f>SUM(K4-J4)</f>
        <v>0</v>
      </c>
      <c r="N4" s="228">
        <f>SUM(L4-J4)</f>
        <v>0</v>
      </c>
    </row>
    <row r="5" spans="1:15" ht="21" x14ac:dyDescent="0.4">
      <c r="A5" s="227" t="s">
        <v>2</v>
      </c>
      <c r="B5" s="159" t="s">
        <v>3</v>
      </c>
      <c r="C5" s="190">
        <f>IFERROR(HLOOKUP($H$2,'2559'!$D$3:$AGP$31,4,0),0)</f>
        <v>286995</v>
      </c>
      <c r="D5" s="434">
        <f>IFERROR(HLOOKUP($H$2,'2560'!$C$3:$AHN$34,4,0),0)</f>
        <v>1540891</v>
      </c>
      <c r="E5" s="434">
        <f>IFERROR(HLOOKUP($H$2,'2561'!$C$3:$AHN$39,4,0),0)</f>
        <v>1382651</v>
      </c>
      <c r="F5" s="280">
        <f>IFERROR(HLOOKUP($H$2,'2562'!$C$1:$AHN$36,3,0),0)</f>
        <v>1488250.8</v>
      </c>
      <c r="G5" s="280">
        <f>IFERROR(HLOOKUP($H$2,กศภ2563!$C$3:$AHN$33,4,0),0)</f>
        <v>1062643.22</v>
      </c>
      <c r="H5" s="228">
        <f>SUMIF('6.WS-Re-Exp'!$F$3:$F$439,A5,'6.WS-Re-Exp'!$C$3:$C$439)</f>
        <v>0</v>
      </c>
      <c r="I5" s="280" t="e">
        <f t="shared" ref="I5:I32" si="0">((H5-G5)/H5)*100</f>
        <v>#DIV/0!</v>
      </c>
      <c r="J5" s="228"/>
      <c r="K5" s="273"/>
      <c r="L5" s="273"/>
      <c r="M5" s="228">
        <f t="shared" ref="M5:M30" si="1">SUM(K5-J5)</f>
        <v>0</v>
      </c>
      <c r="N5" s="228">
        <f t="shared" ref="N5:N30" si="2">SUM(L5-J5)</f>
        <v>0</v>
      </c>
    </row>
    <row r="6" spans="1:15" ht="21" x14ac:dyDescent="0.4">
      <c r="A6" s="227" t="s">
        <v>4</v>
      </c>
      <c r="B6" s="159" t="s">
        <v>5</v>
      </c>
      <c r="C6" s="435"/>
      <c r="D6" s="434">
        <f>IFERROR(HLOOKUP($H$2,'2560'!$C$3:$AHN$34,5,0),0)</f>
        <v>1118647.6000000001</v>
      </c>
      <c r="E6" s="434">
        <f>IFERROR(HLOOKUP($H$2,'2561'!$C$3:$AHN$39,5,0),0)</f>
        <v>1276502.97</v>
      </c>
      <c r="F6" s="280">
        <f>IFERROR(HLOOKUP($H$2,'2562'!$C$1:$AHN$36,4,0),0)</f>
        <v>2200254.61</v>
      </c>
      <c r="G6" s="280">
        <f>IFERROR(HLOOKUP($H$2,กศภ2563!$C$3:$AHN$33,5,0),0)</f>
        <v>871711.48</v>
      </c>
      <c r="H6" s="228">
        <f>SUMIF('6.WS-Re-Exp'!$F$3:$F$439,A6,'6.WS-Re-Exp'!$C$3:$C$439)</f>
        <v>0</v>
      </c>
      <c r="I6" s="280" t="e">
        <f t="shared" si="0"/>
        <v>#DIV/0!</v>
      </c>
      <c r="J6" s="228"/>
      <c r="K6" s="273"/>
      <c r="L6" s="273"/>
      <c r="M6" s="228">
        <f t="shared" si="1"/>
        <v>0</v>
      </c>
      <c r="N6" s="228">
        <f t="shared" si="2"/>
        <v>0</v>
      </c>
    </row>
    <row r="7" spans="1:15" ht="21" x14ac:dyDescent="0.4">
      <c r="A7" s="227" t="s">
        <v>878</v>
      </c>
      <c r="B7" s="159" t="s">
        <v>678</v>
      </c>
      <c r="C7" s="190">
        <f>IFERROR(HLOOKUP($H$2,'2559'!$D$3:$AGP$31,5,0),0)</f>
        <v>12397900.470000001</v>
      </c>
      <c r="D7" s="434">
        <f>IFERROR(HLOOKUP($H$2,'2560'!$C$3:$AHN$34,6,0),0)</f>
        <v>10562317.549999999</v>
      </c>
      <c r="E7" s="434">
        <f>IFERROR(HLOOKUP($H$2,'2561'!$C$3:$AHN$39,6,0),0)</f>
        <v>12321622.799999999</v>
      </c>
      <c r="F7" s="280">
        <f>IFERROR(HLOOKUP($H$2,'2562'!$C$1:$AHN$36,5,0),0)</f>
        <v>12490923.310000001</v>
      </c>
      <c r="G7" s="280">
        <f>IFERROR(HLOOKUP($H$2,กศภ2563!$C$3:$AHN$33,14,0),0)</f>
        <v>12802177.58</v>
      </c>
      <c r="H7" s="228">
        <f>SUMIF('6.WS-Re-Exp'!$F$3:$F$439,A7,'6.WS-Re-Exp'!$C$3:$C$439)</f>
        <v>0</v>
      </c>
      <c r="I7" s="280" t="e">
        <f t="shared" si="0"/>
        <v>#DIV/0!</v>
      </c>
      <c r="J7" s="228"/>
      <c r="K7" s="273"/>
      <c r="L7" s="273"/>
      <c r="M7" s="228">
        <f t="shared" si="1"/>
        <v>0</v>
      </c>
      <c r="N7" s="228">
        <f t="shared" si="2"/>
        <v>0</v>
      </c>
    </row>
    <row r="8" spans="1:15" ht="21" x14ac:dyDescent="0.4">
      <c r="A8" s="227" t="s">
        <v>6</v>
      </c>
      <c r="B8" s="159" t="s">
        <v>7</v>
      </c>
      <c r="C8" s="190">
        <f>IFERROR(HLOOKUP($H$2,'2559'!$D$3:$AGP$31,6,0),0)</f>
        <v>88389806.829999998</v>
      </c>
      <c r="D8" s="434">
        <f>IFERROR(HLOOKUP($H$2,'2560'!$C$3:$AHN$34,7,0),0)</f>
        <v>89810808.25</v>
      </c>
      <c r="E8" s="434">
        <f>IFERROR(HLOOKUP($H$2,'2561'!$C$3:$AHN$39,7,0),0)</f>
        <v>90326290.620000005</v>
      </c>
      <c r="F8" s="280">
        <f>IFERROR(HLOOKUP($H$2,'2562'!$C$1:$AHN$36,6,0),0)</f>
        <v>93621969.719999984</v>
      </c>
      <c r="G8" s="280">
        <f>IFERROR(HLOOKUP($H$2,กศภ2563!$C$3:$AHN$33,6,0),0)</f>
        <v>90967535.279999986</v>
      </c>
      <c r="H8" s="228">
        <f>SUMIF('6.WS-Re-Exp'!$F$3:$F$439,A8,'6.WS-Re-Exp'!$C$3:$C$439)</f>
        <v>0</v>
      </c>
      <c r="I8" s="280" t="e">
        <f>((H8-G8)/H8)*100</f>
        <v>#DIV/0!</v>
      </c>
      <c r="J8" s="228"/>
      <c r="K8" s="273"/>
      <c r="L8" s="273"/>
      <c r="M8" s="228">
        <f t="shared" si="1"/>
        <v>0</v>
      </c>
      <c r="N8" s="228">
        <f t="shared" si="2"/>
        <v>0</v>
      </c>
    </row>
    <row r="9" spans="1:15" ht="21" x14ac:dyDescent="0.4">
      <c r="A9" s="227" t="s">
        <v>8</v>
      </c>
      <c r="B9" s="159" t="s">
        <v>9</v>
      </c>
      <c r="C9" s="190">
        <f>IFERROR(HLOOKUP($H$2,'2559'!$D$3:$AGP$31,7,0),0)</f>
        <v>30503277.34</v>
      </c>
      <c r="D9" s="434">
        <f>IFERROR(HLOOKUP($H$2,'2560'!$C$3:$AHN$34,8,0),0)</f>
        <v>26702445.890000008</v>
      </c>
      <c r="E9" s="434">
        <f>IFERROR(HLOOKUP($H$2,'2561'!$C$3:$AHN$39,8,0),0)</f>
        <v>24360943.489999991</v>
      </c>
      <c r="F9" s="280">
        <f>IFERROR(HLOOKUP($H$2,'2562'!$C$1:$AHN$36,7,0),0)</f>
        <v>35048424.420000002</v>
      </c>
      <c r="G9" s="280">
        <f>IFERROR(HLOOKUP($H$2,กศภ2563!$C$3:$AHN$33,7,0),0)</f>
        <v>32657051.819999997</v>
      </c>
      <c r="H9" s="228">
        <f>SUMIF('6.WS-Re-Exp'!$F$3:$F$439,A9,'6.WS-Re-Exp'!$C$3:$C$439)</f>
        <v>0</v>
      </c>
      <c r="I9" s="280" t="e">
        <f>((H9-G9)/H9)*100</f>
        <v>#DIV/0!</v>
      </c>
      <c r="J9" s="228"/>
      <c r="K9" s="273"/>
      <c r="L9" s="273"/>
      <c r="M9" s="228">
        <f t="shared" si="1"/>
        <v>0</v>
      </c>
      <c r="N9" s="228">
        <f t="shared" si="2"/>
        <v>0</v>
      </c>
    </row>
    <row r="10" spans="1:15" ht="21" x14ac:dyDescent="0.4">
      <c r="A10" s="227" t="s">
        <v>10</v>
      </c>
      <c r="B10" s="159" t="s">
        <v>11</v>
      </c>
      <c r="C10" s="190">
        <f>IFERROR(HLOOKUP($H$2,'2559'!$D$3:$AGP$31,8,0),0)</f>
        <v>196109.80000000002</v>
      </c>
      <c r="D10" s="434">
        <f>IFERROR(HLOOKUP($H$2,'2560'!$C$3:$AHN$34,9,0),0)</f>
        <v>187683.82</v>
      </c>
      <c r="E10" s="434">
        <f>IFERROR(HLOOKUP($H$2,'2561'!$C$3:$AHN$39,9,0),0)</f>
        <v>357584.77</v>
      </c>
      <c r="F10" s="280">
        <f>IFERROR(HLOOKUP($H$2,'2562'!$C$1:$AHN$36,8,0),0)</f>
        <v>142618.53000000003</v>
      </c>
      <c r="G10" s="280">
        <f>IFERROR(HLOOKUP($H$2,กศภ2563!$C$3:$AHN$33,8,0),0)</f>
        <v>180536.81</v>
      </c>
      <c r="H10" s="228">
        <f>SUMIF('6.WS-Re-Exp'!$F$3:$F$439,A10,'6.WS-Re-Exp'!$C$3:$C$439)</f>
        <v>0</v>
      </c>
      <c r="I10" s="280" t="e">
        <f t="shared" si="0"/>
        <v>#DIV/0!</v>
      </c>
      <c r="J10" s="228"/>
      <c r="K10" s="273"/>
      <c r="L10" s="273"/>
      <c r="M10" s="228">
        <f t="shared" si="1"/>
        <v>0</v>
      </c>
      <c r="N10" s="228">
        <f t="shared" si="2"/>
        <v>0</v>
      </c>
    </row>
    <row r="11" spans="1:15" ht="21" x14ac:dyDescent="0.4">
      <c r="A11" s="227" t="s">
        <v>12</v>
      </c>
      <c r="B11" s="159" t="s">
        <v>13</v>
      </c>
      <c r="C11" s="190">
        <f>IFERROR(HLOOKUP($H$2,'2559'!$D$3:$AGP$31,9,0),0)</f>
        <v>40854642</v>
      </c>
      <c r="D11" s="434">
        <f>IFERROR(HLOOKUP($H$2,'2560'!$C$3:$AHN$34,10,0),0)</f>
        <v>47247539.440000005</v>
      </c>
      <c r="E11" s="434">
        <f>IFERROR(HLOOKUP($H$2,'2561'!$C$3:$AHN$39,10,0),0)</f>
        <v>56669957.960000001</v>
      </c>
      <c r="F11" s="280">
        <f>IFERROR(HLOOKUP($H$2,'2562'!$C$1:$AHN$36,9,0),0)</f>
        <v>52645769.310000002</v>
      </c>
      <c r="G11" s="280">
        <f>IFERROR(HLOOKUP($H$2,กศภ2563!$C$3:$AHN$33,9,0),0)</f>
        <v>46664433.649999991</v>
      </c>
      <c r="H11" s="228">
        <f>SUMIF('6.WS-Re-Exp'!$F$3:$F$439,A11,'6.WS-Re-Exp'!$C$3:$C$439)</f>
        <v>0</v>
      </c>
      <c r="I11" s="280" t="e">
        <f t="shared" si="0"/>
        <v>#DIV/0!</v>
      </c>
      <c r="J11" s="228"/>
      <c r="K11" s="273"/>
      <c r="L11" s="273"/>
      <c r="M11" s="228">
        <f t="shared" si="1"/>
        <v>0</v>
      </c>
      <c r="N11" s="228">
        <f t="shared" si="2"/>
        <v>0</v>
      </c>
    </row>
    <row r="12" spans="1:15" ht="21" x14ac:dyDescent="0.4">
      <c r="A12" s="227" t="s">
        <v>14</v>
      </c>
      <c r="B12" s="159" t="s">
        <v>15</v>
      </c>
      <c r="C12" s="190">
        <f>IFERROR(HLOOKUP($H$2,'2559'!$D$3:$AGP$31,10,0),0)</f>
        <v>218907406.31</v>
      </c>
      <c r="D12" s="434">
        <f>IFERROR(HLOOKUP($H$2,'2560'!$C$3:$AHN$34,11,0),0)</f>
        <v>223611879.5</v>
      </c>
      <c r="E12" s="434">
        <f>IFERROR(HLOOKUP($H$2,'2561'!$C$3:$AHN$39,11,0),0)</f>
        <v>225274989.13999999</v>
      </c>
      <c r="F12" s="280">
        <f>IFERROR(HLOOKUP($H$2,'2562'!$C$1:$AHN$36,10,0),0)</f>
        <v>227332921.41</v>
      </c>
      <c r="G12" s="280">
        <f>IFERROR(HLOOKUP($H$2,กศภ2563!$C$3:$AHN$33,10,0),0)</f>
        <v>232021941.36000001</v>
      </c>
      <c r="H12" s="228">
        <f>SUMIF('6.WS-Re-Exp'!$F$3:$F$439,A12,'6.WS-Re-Exp'!$C$3:$C$439)</f>
        <v>0</v>
      </c>
      <c r="I12" s="280" t="e">
        <f t="shared" si="0"/>
        <v>#DIV/0!</v>
      </c>
      <c r="J12" s="228"/>
      <c r="K12" s="273"/>
      <c r="L12" s="273"/>
      <c r="M12" s="228">
        <f t="shared" si="1"/>
        <v>0</v>
      </c>
      <c r="N12" s="228">
        <f t="shared" si="2"/>
        <v>0</v>
      </c>
    </row>
    <row r="13" spans="1:15" ht="21" x14ac:dyDescent="0.4">
      <c r="A13" s="227" t="s">
        <v>16</v>
      </c>
      <c r="B13" s="159" t="s">
        <v>17</v>
      </c>
      <c r="C13" s="190">
        <f>IFERROR(HLOOKUP($H$2,'2559'!$D$3:$AGP$31,11,0),0)</f>
        <v>66597289.550000012</v>
      </c>
      <c r="D13" s="434">
        <f>IFERROR(HLOOKUP($H$2,'2560'!$C$3:$AHN$34,12,0),0)</f>
        <v>151096229.51999995</v>
      </c>
      <c r="E13" s="434">
        <f>IFERROR(HLOOKUP($H$2,'2561'!$C$3:$AHN$39,12,0),0)</f>
        <v>129207825.14000002</v>
      </c>
      <c r="F13" s="280">
        <f>IFERROR(HLOOKUP($H$2,'2562'!$C$1:$AHN$36,11,0),0)</f>
        <v>44830972.229999997</v>
      </c>
      <c r="G13" s="280">
        <f>IFERROR(HLOOKUP($H$2,กศภ2563!$C$3:$AHN$33,11,0),0)</f>
        <v>62820222.759999998</v>
      </c>
      <c r="H13" s="228">
        <f>SUMIF('6.WS-Re-Exp'!$F$3:$F$439,A13,'6.WS-Re-Exp'!$C$3:$C$439)</f>
        <v>0</v>
      </c>
      <c r="I13" s="280" t="e">
        <f t="shared" si="0"/>
        <v>#DIV/0!</v>
      </c>
      <c r="J13" s="228"/>
      <c r="K13" s="273"/>
      <c r="L13" s="273"/>
      <c r="M13" s="228">
        <f t="shared" si="1"/>
        <v>0</v>
      </c>
      <c r="N13" s="228">
        <f t="shared" si="2"/>
        <v>0</v>
      </c>
    </row>
    <row r="14" spans="1:15" ht="21" x14ac:dyDescent="0.4">
      <c r="A14" s="227" t="s">
        <v>1197</v>
      </c>
      <c r="B14" s="581" t="s">
        <v>1200</v>
      </c>
      <c r="C14" s="582"/>
      <c r="D14" s="583"/>
      <c r="E14" s="583">
        <f>IFERROR(HLOOKUP($H$2,'2561'!$C$3:$AHN$39,13,0),0)</f>
        <v>0</v>
      </c>
      <c r="F14" s="584">
        <f>IFERROR(HLOOKUP($H$2,'2562'!$C$1:$AHN$36,12,0),0)</f>
        <v>81275615.090000004</v>
      </c>
      <c r="G14" s="584">
        <f>IFERROR(HLOOKUP($H$2,กศภ2563!$C$3:$AHN$33,12,0),0)</f>
        <v>78686192.670000002</v>
      </c>
      <c r="H14" s="583">
        <f>SUMIF('6.WS-Re-Exp'!$F$3:$F$439,A14,'6.WS-Re-Exp'!$C$3:$C$439)</f>
        <v>0</v>
      </c>
      <c r="I14" s="584" t="e">
        <f t="shared" si="0"/>
        <v>#DIV/0!</v>
      </c>
      <c r="J14" s="228"/>
      <c r="K14" s="273"/>
      <c r="L14" s="273"/>
      <c r="M14" s="228">
        <f t="shared" si="1"/>
        <v>0</v>
      </c>
      <c r="N14" s="228">
        <f t="shared" si="2"/>
        <v>0</v>
      </c>
    </row>
    <row r="15" spans="1:15" ht="21" x14ac:dyDescent="0.4">
      <c r="A15" s="227" t="s">
        <v>18</v>
      </c>
      <c r="B15" s="581" t="s">
        <v>653</v>
      </c>
      <c r="C15" s="582">
        <f>IFERROR(HLOOKUP($H$2,'2559'!$D$3:$AGP$31,12,0),0)</f>
        <v>70321269.150000006</v>
      </c>
      <c r="D15" s="583">
        <f>IFERROR(HLOOKUP($H$2,'2560'!$C$3:$AHN$34,13,0),0)</f>
        <v>59608003.939999998</v>
      </c>
      <c r="E15" s="583">
        <f>IFERROR(HLOOKUP($H$2,'2561'!$C$3:$AHN$39,14,0),0)</f>
        <v>88680258.329999998</v>
      </c>
      <c r="F15" s="584">
        <f>IFERROR(HLOOKUP($H$2,'2562'!$C$1:$AHN$36,13,0),0)</f>
        <v>45635407.780000001</v>
      </c>
      <c r="G15" s="584">
        <f>IFERROR(HLOOKUP($H$2,กศภ2563!$C$3:$AHN$33,13,0),0)</f>
        <v>30272027.780000001</v>
      </c>
      <c r="H15" s="583">
        <f>SUMIF('6.WS-Re-Exp'!$F$3:$F$439,A15,'6.WS-Re-Exp'!$C$3:$C$439)</f>
        <v>0</v>
      </c>
      <c r="I15" s="584" t="e">
        <f t="shared" si="0"/>
        <v>#DIV/0!</v>
      </c>
      <c r="J15" s="228"/>
      <c r="K15" s="273"/>
      <c r="L15" s="273"/>
      <c r="M15" s="228">
        <f t="shared" si="1"/>
        <v>0</v>
      </c>
      <c r="N15" s="228">
        <f t="shared" si="2"/>
        <v>0</v>
      </c>
    </row>
    <row r="16" spans="1:15" ht="27" thickBot="1" x14ac:dyDescent="0.75">
      <c r="A16" s="222" t="s">
        <v>659</v>
      </c>
      <c r="B16" s="222" t="s">
        <v>641</v>
      </c>
      <c r="C16" s="226">
        <f t="shared" ref="C16:H16" si="3">SUM(C4:C15)</f>
        <v>665469046.46999991</v>
      </c>
      <c r="D16" s="226">
        <f t="shared" si="3"/>
        <v>762719055.95000005</v>
      </c>
      <c r="E16" s="226">
        <f t="shared" si="3"/>
        <v>774375898.35000002</v>
      </c>
      <c r="F16" s="329">
        <f t="shared" si="3"/>
        <v>738525859.1400001</v>
      </c>
      <c r="G16" s="329">
        <f t="shared" si="3"/>
        <v>739221554.81999993</v>
      </c>
      <c r="H16" s="329">
        <f t="shared" si="3"/>
        <v>0</v>
      </c>
      <c r="I16" s="402" t="e">
        <f t="shared" si="0"/>
        <v>#DIV/0!</v>
      </c>
      <c r="J16" s="225"/>
      <c r="K16" s="274"/>
      <c r="L16" s="274"/>
      <c r="M16" s="225">
        <f t="shared" si="1"/>
        <v>0</v>
      </c>
      <c r="N16" s="225">
        <f t="shared" si="2"/>
        <v>0</v>
      </c>
    </row>
    <row r="17" spans="1:14" ht="24" thickTop="1" x14ac:dyDescent="0.45">
      <c r="A17" s="133" t="s">
        <v>19</v>
      </c>
      <c r="B17" s="189" t="s">
        <v>20</v>
      </c>
      <c r="C17" s="190">
        <f>IFERROR(HLOOKUP($H$2,'2559'!$D$3:$AGP$31,14,0),0)</f>
        <v>84172948.730000004</v>
      </c>
      <c r="D17" s="434">
        <f>IFERROR(HLOOKUP($H$2,'2560'!$C$3:$AHN$34,15,0),0)</f>
        <v>84803788.849999994</v>
      </c>
      <c r="E17" s="434">
        <f>IFERROR(HLOOKUP($H$2,'2561'!$C$3:$AHN$39,16,0),0)</f>
        <v>85448646.629999995</v>
      </c>
      <c r="F17" s="280">
        <f>IFERROR(HLOOKUP($H$2,'2562'!$C$1:$AHN$36,15,0),0)</f>
        <v>86072122.040000007</v>
      </c>
      <c r="G17" s="280">
        <f>IFERROR(HLOOKUP($H$2,กศภ2563!$C$3:$AHN$33,16,0),0)</f>
        <v>87894537.230000004</v>
      </c>
      <c r="H17" s="434">
        <f>SUMIF('6.WS-Re-Exp'!$F$3:$F$439,A17,'6.WS-Re-Exp'!$C$3:$C$439)</f>
        <v>0</v>
      </c>
      <c r="I17" s="280" t="e">
        <f t="shared" si="0"/>
        <v>#DIV/0!</v>
      </c>
      <c r="J17" s="228"/>
      <c r="K17" s="273"/>
      <c r="L17" s="273"/>
      <c r="M17" s="228">
        <f t="shared" si="1"/>
        <v>0</v>
      </c>
      <c r="N17" s="228">
        <f t="shared" si="2"/>
        <v>0</v>
      </c>
    </row>
    <row r="18" spans="1:14" ht="23.4" x14ac:dyDescent="0.45">
      <c r="A18" s="133" t="s">
        <v>21</v>
      </c>
      <c r="B18" s="189" t="s">
        <v>22</v>
      </c>
      <c r="C18" s="190">
        <f>IFERROR(HLOOKUP($H$2,'2559'!$D$3:$AGP$31,15,0),0)</f>
        <v>44943649.890000001</v>
      </c>
      <c r="D18" s="434">
        <f>IFERROR(HLOOKUP($H$2,'2560'!$C$3:$AHN$34,16,0),0)</f>
        <v>36011938.230000004</v>
      </c>
      <c r="E18" s="434">
        <f>IFERROR(HLOOKUP($H$2,'2561'!$C$3:$AHN$39,17,0),0)</f>
        <v>43043617.719999999</v>
      </c>
      <c r="F18" s="280">
        <f>IFERROR(HLOOKUP($H$2,'2562'!$C$1:$AHN$36,16,0),0)</f>
        <v>45863170.25</v>
      </c>
      <c r="G18" s="280">
        <f>IFERROR(HLOOKUP($H$2,กศภ2563!$C$3:$AHN$33,17,0),0)</f>
        <v>42863038.920000002</v>
      </c>
      <c r="H18" s="434">
        <f>SUMIF('6.WS-Re-Exp'!$F$3:$F$439,A18,'6.WS-Re-Exp'!$C$3:$C$439)</f>
        <v>0</v>
      </c>
      <c r="I18" s="280" t="e">
        <f t="shared" si="0"/>
        <v>#DIV/0!</v>
      </c>
      <c r="J18" s="228"/>
      <c r="K18" s="273"/>
      <c r="L18" s="273"/>
      <c r="M18" s="228">
        <f t="shared" si="1"/>
        <v>0</v>
      </c>
      <c r="N18" s="228">
        <f t="shared" si="2"/>
        <v>0</v>
      </c>
    </row>
    <row r="19" spans="1:14" ht="23.4" x14ac:dyDescent="0.45">
      <c r="A19" s="133" t="s">
        <v>679</v>
      </c>
      <c r="B19" s="189" t="s">
        <v>680</v>
      </c>
      <c r="C19" s="435"/>
      <c r="D19" s="434">
        <f>IFERROR(HLOOKUP($H$2,'2560'!$C$3:$AHN$34,17,0),0)</f>
        <v>664870.72</v>
      </c>
      <c r="E19" s="434">
        <f>IFERROR(HLOOKUP($H$2,'2561'!$C$3:$AHN$39,18,0),0)</f>
        <v>722129.64</v>
      </c>
      <c r="F19" s="280">
        <f>IFERROR(HLOOKUP($H$2,'2562'!$C$1:$AHN$36,17,0),0)</f>
        <v>595216.82999999996</v>
      </c>
      <c r="G19" s="280">
        <f>IFERROR(HLOOKUP($H$2,กศภ2563!$C$3:$AHN$33,18,0),0)</f>
        <v>611298.49</v>
      </c>
      <c r="H19" s="434">
        <f>SUMIF('6.WS-Re-Exp'!$F$3:$F$439,A19,'6.WS-Re-Exp'!$C$3:$C$439)</f>
        <v>0</v>
      </c>
      <c r="I19" s="280" t="e">
        <f t="shared" si="0"/>
        <v>#DIV/0!</v>
      </c>
      <c r="J19" s="228"/>
      <c r="K19" s="273"/>
      <c r="L19" s="273"/>
      <c r="M19" s="228">
        <f t="shared" si="1"/>
        <v>0</v>
      </c>
      <c r="N19" s="228">
        <f t="shared" si="2"/>
        <v>0</v>
      </c>
    </row>
    <row r="20" spans="1:14" ht="23.4" x14ac:dyDescent="0.45">
      <c r="A20" s="133" t="s">
        <v>23</v>
      </c>
      <c r="B20" s="189" t="s">
        <v>24</v>
      </c>
      <c r="C20" s="190">
        <f>IFERROR(HLOOKUP($H$2,'2559'!$D$3:$AGP$31,16,0),0)</f>
        <v>10996057.82</v>
      </c>
      <c r="D20" s="434">
        <f>IFERROR(HLOOKUP($H$2,'2560'!$C$3:$AHN$34,18,0),0)</f>
        <v>13897635.189999999</v>
      </c>
      <c r="E20" s="434">
        <f>IFERROR(HLOOKUP($H$2,'2561'!$C$3:$AHN$39,19,0),0)</f>
        <v>13243472.9</v>
      </c>
      <c r="F20" s="280">
        <f>IFERROR(HLOOKUP($H$2,'2562'!$C$1:$AHN$36,18,0),0)</f>
        <v>13770033.699999999</v>
      </c>
      <c r="G20" s="280">
        <f>IFERROR(HLOOKUP($H$2,กศภ2563!$C$3:$AHN$33,19,0),0)</f>
        <v>14493164.9</v>
      </c>
      <c r="H20" s="434">
        <f>SUMIF('6.WS-Re-Exp'!$F$3:$F$439,A20,'6.WS-Re-Exp'!$C$3:$C$439)</f>
        <v>0</v>
      </c>
      <c r="I20" s="280" t="e">
        <f t="shared" si="0"/>
        <v>#DIV/0!</v>
      </c>
      <c r="J20" s="228"/>
      <c r="K20" s="273"/>
      <c r="L20" s="273"/>
      <c r="M20" s="228">
        <f t="shared" si="1"/>
        <v>0</v>
      </c>
      <c r="N20" s="228">
        <f t="shared" si="2"/>
        <v>0</v>
      </c>
    </row>
    <row r="21" spans="1:14" ht="23.4" x14ac:dyDescent="0.45">
      <c r="A21" s="133" t="s">
        <v>25</v>
      </c>
      <c r="B21" s="189" t="s">
        <v>26</v>
      </c>
      <c r="C21" s="190">
        <f>IFERROR(HLOOKUP($H$2,'2559'!$D$3:$AGP$31,17,0),0)</f>
        <v>220835097.35000002</v>
      </c>
      <c r="D21" s="434">
        <f>IFERROR(HLOOKUP($H$2,'2560'!$C$3:$AHN$34,19,0),0)</f>
        <v>223664846.13000003</v>
      </c>
      <c r="E21" s="434">
        <f>IFERROR(HLOOKUP($H$2,'2561'!$C$3:$AHN$39,20,0),0)</f>
        <v>225293274.73999995</v>
      </c>
      <c r="F21" s="280">
        <f>IFERROR(HLOOKUP($H$2,'2562'!$C$1:$AHN$36,19,0),0)</f>
        <v>227338534.32000002</v>
      </c>
      <c r="G21" s="280">
        <f>IFERROR(HLOOKUP($H$2,กศภ2563!$C$3:$AHN$33,20,0),0)</f>
        <v>232141367.22999996</v>
      </c>
      <c r="H21" s="434">
        <f>SUMIF('6.WS-Re-Exp'!$F$3:$F$439,A21,'6.WS-Re-Exp'!$C$3:$C$439)</f>
        <v>0</v>
      </c>
      <c r="I21" s="280" t="e">
        <f t="shared" si="0"/>
        <v>#DIV/0!</v>
      </c>
      <c r="J21" s="228"/>
      <c r="K21" s="273"/>
      <c r="L21" s="273"/>
      <c r="M21" s="228">
        <f t="shared" si="1"/>
        <v>0</v>
      </c>
      <c r="N21" s="228">
        <f t="shared" si="2"/>
        <v>0</v>
      </c>
    </row>
    <row r="22" spans="1:14" ht="23.4" x14ac:dyDescent="0.45">
      <c r="A22" s="133" t="s">
        <v>27</v>
      </c>
      <c r="B22" s="221" t="s">
        <v>672</v>
      </c>
      <c r="C22" s="190">
        <f>IFERROR(HLOOKUP($H$2,'2559'!$D$3:$AGP$31,18,0),0)</f>
        <v>30117948.5</v>
      </c>
      <c r="D22" s="434">
        <f>IFERROR(HLOOKUP($H$2,'2560'!$C$3:$AHN$34,20,0),0)</f>
        <v>32790677.399999999</v>
      </c>
      <c r="E22" s="434">
        <f>IFERROR(HLOOKUP($H$2,'2561'!$C$3:$AHN$39,21,0),0)</f>
        <v>34212834.219999999</v>
      </c>
      <c r="F22" s="280">
        <f>IFERROR(HLOOKUP($H$2,'2562'!$C$1:$AHN$36,20,0),0)</f>
        <v>35354840</v>
      </c>
      <c r="G22" s="280">
        <f>IFERROR(HLOOKUP($H$2,กศภ2563!$C$3:$AHN$33,21,0),0)</f>
        <v>35584857.640000001</v>
      </c>
      <c r="H22" s="434">
        <f>SUMIF('6.WS-Re-Exp'!$F$3:$F$439,A22,'6.WS-Re-Exp'!$C$3:$C$439)</f>
        <v>0</v>
      </c>
      <c r="I22" s="280" t="e">
        <f t="shared" si="0"/>
        <v>#DIV/0!</v>
      </c>
      <c r="J22" s="228"/>
      <c r="K22" s="273"/>
      <c r="L22" s="273"/>
      <c r="M22" s="228">
        <f t="shared" si="1"/>
        <v>0</v>
      </c>
      <c r="N22" s="228">
        <f t="shared" si="2"/>
        <v>0</v>
      </c>
    </row>
    <row r="23" spans="1:14" ht="23.4" x14ac:dyDescent="0.45">
      <c r="A23" s="133" t="s">
        <v>29</v>
      </c>
      <c r="B23" s="189" t="s">
        <v>30</v>
      </c>
      <c r="C23" s="190">
        <f>IFERROR(HLOOKUP($H$2,'2559'!$D$3:$AGP$31,19,0),0)</f>
        <v>72748037.710000008</v>
      </c>
      <c r="D23" s="434">
        <f>IFERROR(HLOOKUP($H$2,'2560'!$C$3:$AHN$34,21,0),0)</f>
        <v>75392900.539999992</v>
      </c>
      <c r="E23" s="434">
        <f>IFERROR(HLOOKUP($H$2,'2561'!$C$3:$AHN$39,22,0),0)</f>
        <v>76672019.670000002</v>
      </c>
      <c r="F23" s="280">
        <f>IFERROR(HLOOKUP($H$2,'2562'!$C$1:$AHN$36,21,0),0)</f>
        <v>75534518.170000002</v>
      </c>
      <c r="G23" s="280">
        <f>IFERROR(HLOOKUP($H$2,กศภ2563!$C$3:$AHN$33,22,0),0)</f>
        <v>73233963.790000007</v>
      </c>
      <c r="H23" s="434">
        <f>SUMIF('6.WS-Re-Exp'!$F$3:$F$439,A23,'6.WS-Re-Exp'!$C$3:$C$439)</f>
        <v>0</v>
      </c>
      <c r="I23" s="280" t="e">
        <f t="shared" si="0"/>
        <v>#DIV/0!</v>
      </c>
      <c r="J23" s="228"/>
      <c r="K23" s="273"/>
      <c r="L23" s="273"/>
      <c r="M23" s="228">
        <f t="shared" si="1"/>
        <v>0</v>
      </c>
      <c r="N23" s="228">
        <f t="shared" si="2"/>
        <v>0</v>
      </c>
    </row>
    <row r="24" spans="1:14" ht="23.4" x14ac:dyDescent="0.45">
      <c r="A24" s="133" t="s">
        <v>31</v>
      </c>
      <c r="B24" s="189" t="s">
        <v>32</v>
      </c>
      <c r="C24" s="190">
        <f>IFERROR(HLOOKUP($H$2,'2559'!$D$3:$AGP$31,20,0),0)</f>
        <v>12149037.050000001</v>
      </c>
      <c r="D24" s="434">
        <f>IFERROR(HLOOKUP($H$2,'2560'!$C$3:$AHN$34,22,0),0)</f>
        <v>16862158.120000001</v>
      </c>
      <c r="E24" s="434">
        <f>IFERROR(HLOOKUP($H$2,'2561'!$C$3:$AHN$39,23,0),0)</f>
        <v>15671679.27</v>
      </c>
      <c r="F24" s="280">
        <f>IFERROR(HLOOKUP($H$2,'2562'!$C$1:$AHN$36,22,0),0)</f>
        <v>16979911.91</v>
      </c>
      <c r="G24" s="280">
        <f>IFERROR(HLOOKUP($H$2,กศภ2563!$C$3:$AHN$33,23,0),0)</f>
        <v>15338364.069999998</v>
      </c>
      <c r="H24" s="434">
        <f>SUMIF('6.WS-Re-Exp'!$F$3:$F$439,A24,'6.WS-Re-Exp'!$C$3:$C$439)</f>
        <v>0</v>
      </c>
      <c r="I24" s="280" t="e">
        <f t="shared" si="0"/>
        <v>#DIV/0!</v>
      </c>
      <c r="J24" s="228"/>
      <c r="K24" s="273"/>
      <c r="L24" s="273"/>
      <c r="M24" s="228">
        <f t="shared" si="1"/>
        <v>0</v>
      </c>
      <c r="N24" s="228">
        <f t="shared" si="2"/>
        <v>0</v>
      </c>
    </row>
    <row r="25" spans="1:14" ht="23.4" x14ac:dyDescent="0.45">
      <c r="A25" s="133" t="s">
        <v>33</v>
      </c>
      <c r="B25" s="189" t="s">
        <v>34</v>
      </c>
      <c r="C25" s="190">
        <f>IFERROR(HLOOKUP($H$2,'2559'!$D$3:$AGP$31,21,0),0)</f>
        <v>44719641.829999998</v>
      </c>
      <c r="D25" s="434">
        <f>IFERROR(HLOOKUP($H$2,'2560'!$C$3:$AHN$34,23,0),0)</f>
        <v>40370993.969999999</v>
      </c>
      <c r="E25" s="434">
        <f>IFERROR(HLOOKUP($H$2,'2561'!$C$3:$AHN$39,24,0),0)</f>
        <v>36327465.860000007</v>
      </c>
      <c r="F25" s="280">
        <f>IFERROR(HLOOKUP($H$2,'2562'!$C$1:$AHN$36,23,0),0)</f>
        <v>37750262.489999995</v>
      </c>
      <c r="G25" s="280">
        <f>IFERROR(HLOOKUP($H$2,กศภ2563!$C$3:$AHN$33,24,0),0)</f>
        <v>37157498.659999996</v>
      </c>
      <c r="H25" s="434">
        <f>SUMIF('6.WS-Re-Exp'!$F$3:$F$439,A25,'6.WS-Re-Exp'!$C$3:$C$439)</f>
        <v>0</v>
      </c>
      <c r="I25" s="280" t="e">
        <f t="shared" si="0"/>
        <v>#DIV/0!</v>
      </c>
      <c r="J25" s="228"/>
      <c r="K25" s="273"/>
      <c r="L25" s="273"/>
      <c r="M25" s="228">
        <f t="shared" si="1"/>
        <v>0</v>
      </c>
      <c r="N25" s="228">
        <f t="shared" si="2"/>
        <v>0</v>
      </c>
    </row>
    <row r="26" spans="1:14" ht="23.4" x14ac:dyDescent="0.45">
      <c r="A26" s="133" t="s">
        <v>35</v>
      </c>
      <c r="B26" s="189" t="s">
        <v>36</v>
      </c>
      <c r="C26" s="190">
        <f>IFERROR(HLOOKUP($H$2,'2559'!$D$3:$AGP$31,22,0),0)</f>
        <v>12673577</v>
      </c>
      <c r="D26" s="434">
        <f>IFERROR(HLOOKUP($H$2,'2560'!$C$3:$AHN$34,24,0),0)</f>
        <v>11759728.210000001</v>
      </c>
      <c r="E26" s="434">
        <f>IFERROR(HLOOKUP($H$2,'2561'!$C$3:$AHN$39,25,0),0)</f>
        <v>12427165.100000001</v>
      </c>
      <c r="F26" s="280">
        <f>IFERROR(HLOOKUP($H$2,'2562'!$C$1:$AHN$36,24,0),0)</f>
        <v>14180440.109999999</v>
      </c>
      <c r="G26" s="280">
        <f>IFERROR(HLOOKUP($H$2,กศภ2563!$C$3:$AHN$33,25,0),0)</f>
        <v>14791921.16</v>
      </c>
      <c r="H26" s="434">
        <f>SUMIF('6.WS-Re-Exp'!$F$3:$F$439,A26,'6.WS-Re-Exp'!$C$3:$C$439)</f>
        <v>0</v>
      </c>
      <c r="I26" s="280" t="e">
        <f t="shared" si="0"/>
        <v>#DIV/0!</v>
      </c>
      <c r="J26" s="228"/>
      <c r="K26" s="273"/>
      <c r="L26" s="273"/>
      <c r="M26" s="228">
        <f t="shared" si="1"/>
        <v>0</v>
      </c>
      <c r="N26" s="228">
        <f t="shared" si="2"/>
        <v>0</v>
      </c>
    </row>
    <row r="27" spans="1:14" ht="23.4" x14ac:dyDescent="0.45">
      <c r="A27" s="133" t="s">
        <v>37</v>
      </c>
      <c r="B27" s="189" t="s">
        <v>38</v>
      </c>
      <c r="C27" s="190">
        <f>IFERROR(HLOOKUP($H$2,'2559'!$D$3:$AGP$31,23,0),0)</f>
        <v>24183915.029999997</v>
      </c>
      <c r="D27" s="434">
        <f>IFERROR(HLOOKUP($H$2,'2560'!$C$3:$AHN$34,25,0),0)</f>
        <v>18118651.960000001</v>
      </c>
      <c r="E27" s="434">
        <f>IFERROR(HLOOKUP($H$2,'2561'!$C$3:$AHN$39,26,0),0)</f>
        <v>17492114.380000003</v>
      </c>
      <c r="F27" s="280">
        <f>IFERROR(HLOOKUP($H$2,'2562'!$C$1:$AHN$36,25,0),0)</f>
        <v>15797285.140000001</v>
      </c>
      <c r="G27" s="280">
        <f>IFERROR(HLOOKUP($H$2,กศภ2563!$C$3:$AHN$33,26,0),0)</f>
        <v>14471780.869999999</v>
      </c>
      <c r="H27" s="434">
        <f>SUMIF('6.WS-Re-Exp'!$F$3:$F$439,A27,'6.WS-Re-Exp'!$C$3:$C$439)</f>
        <v>0</v>
      </c>
      <c r="I27" s="280" t="e">
        <f t="shared" si="0"/>
        <v>#DIV/0!</v>
      </c>
      <c r="J27" s="228"/>
      <c r="K27" s="273"/>
      <c r="L27" s="273"/>
      <c r="M27" s="228">
        <f t="shared" si="1"/>
        <v>0</v>
      </c>
      <c r="N27" s="228">
        <f t="shared" si="2"/>
        <v>0</v>
      </c>
    </row>
    <row r="28" spans="1:14" ht="23.4" x14ac:dyDescent="0.45">
      <c r="A28" s="425" t="s">
        <v>39</v>
      </c>
      <c r="B28" s="423" t="s">
        <v>40</v>
      </c>
      <c r="C28" s="436">
        <f>IFERROR(HLOOKUP($H$2,'2559'!$D$3:$AGP$31,24,0),0)</f>
        <v>51564319.930000007</v>
      </c>
      <c r="D28" s="437">
        <f>IFERROR(HLOOKUP($H$2,'2560'!$C$3:$AHN$34,26,0),0)</f>
        <v>59063329.789999999</v>
      </c>
      <c r="E28" s="437">
        <f>IFERROR(HLOOKUP($H$2,'2561'!$C$3:$AHN$39,27,0),0)</f>
        <v>66132931.920000009</v>
      </c>
      <c r="F28" s="424">
        <f>IFERROR(HLOOKUP($H$2,'2562'!$C$1:$AHN$36,26,0),0)</f>
        <v>71424065.350000009</v>
      </c>
      <c r="G28" s="424">
        <f>IFERROR(HLOOKUP($H$2,กศภ2563!$C$3:$AHN$33,27,0),0)</f>
        <v>73957608.450000003</v>
      </c>
      <c r="H28" s="437">
        <f>SUMIF('6.WS-Re-Exp'!$F$3:$F$439,A28,'6.WS-Re-Exp'!$C$3:$C$439)</f>
        <v>0</v>
      </c>
      <c r="I28" s="424" t="e">
        <f t="shared" si="0"/>
        <v>#DIV/0!</v>
      </c>
      <c r="J28" s="228"/>
      <c r="K28" s="273"/>
      <c r="L28" s="273"/>
      <c r="M28" s="228">
        <f t="shared" si="1"/>
        <v>0</v>
      </c>
      <c r="N28" s="228">
        <f t="shared" si="2"/>
        <v>0</v>
      </c>
    </row>
    <row r="29" spans="1:14" ht="23.4" x14ac:dyDescent="0.45">
      <c r="A29" s="133" t="s">
        <v>681</v>
      </c>
      <c r="B29" s="189" t="s">
        <v>682</v>
      </c>
      <c r="C29" s="435"/>
      <c r="D29" s="434">
        <f>IFERROR(HLOOKUP($H$2,'2560'!$C$3:$AHN$34,27,0),0)</f>
        <v>3712882.2500000005</v>
      </c>
      <c r="E29" s="434">
        <f>IFERROR(HLOOKUP($H$2,'2561'!$C$3:$AHN$39,28,0),0)</f>
        <v>2785110.0599999996</v>
      </c>
      <c r="F29" s="280">
        <f>IFERROR(HLOOKUP($H$2,'2562'!$C$1:$AHN$36,27,0),0)</f>
        <v>97539.1</v>
      </c>
      <c r="G29" s="280">
        <f>IFERROR(HLOOKUP($H$2,กศภ2563!$C$3:$AHN$33,28,0),0)</f>
        <v>84472.86</v>
      </c>
      <c r="H29" s="434">
        <f>SUMIF('6.WS-Re-Exp'!$F$3:$F$439,A29,'6.WS-Re-Exp'!$C$3:$C$439)</f>
        <v>0</v>
      </c>
      <c r="I29" s="280" t="e">
        <f t="shared" si="0"/>
        <v>#DIV/0!</v>
      </c>
      <c r="J29" s="228"/>
      <c r="K29" s="273"/>
      <c r="L29" s="273"/>
      <c r="M29" s="228">
        <f t="shared" si="1"/>
        <v>0</v>
      </c>
      <c r="N29" s="228">
        <f t="shared" si="2"/>
        <v>0</v>
      </c>
    </row>
    <row r="30" spans="1:14" ht="23.4" x14ac:dyDescent="0.45">
      <c r="A30" s="133" t="s">
        <v>41</v>
      </c>
      <c r="B30" s="189" t="s">
        <v>42</v>
      </c>
      <c r="C30" s="190">
        <f>IFERROR(HLOOKUP($H$2,'2559'!$D$3:$AGP$31,25,0),0)</f>
        <v>23547430.890000004</v>
      </c>
      <c r="D30" s="434">
        <f>IFERROR(HLOOKUP($H$2,'2560'!$C$3:$AHN$34,28,0),0)</f>
        <v>85155802.170000002</v>
      </c>
      <c r="E30" s="434">
        <f>IFERROR(HLOOKUP($H$2,'2561'!$C$3:$AHN$39,29,0),0)</f>
        <v>122988369.65000001</v>
      </c>
      <c r="F30" s="280">
        <f>IFERROR(HLOOKUP($H$2,'2562'!$C$1:$AHN$36,28,0),0)</f>
        <v>11700518.119999999</v>
      </c>
      <c r="G30" s="280">
        <f>IFERROR(HLOOKUP($H$2,กศภ2563!$C$3:$AHN$33,29,0),0)</f>
        <v>10179973.490000002</v>
      </c>
      <c r="H30" s="434">
        <f>SUMIF('6.WS-Re-Exp'!$F$3:$F$439,A30,'6.WS-Re-Exp'!$C$3:$C$439)</f>
        <v>0</v>
      </c>
      <c r="I30" s="280" t="e">
        <f t="shared" si="0"/>
        <v>#DIV/0!</v>
      </c>
      <c r="J30" s="228"/>
      <c r="K30" s="273"/>
      <c r="L30" s="273"/>
      <c r="M30" s="228">
        <f t="shared" si="1"/>
        <v>0</v>
      </c>
      <c r="N30" s="228">
        <f t="shared" si="2"/>
        <v>0</v>
      </c>
    </row>
    <row r="31" spans="1:14" ht="23.4" x14ac:dyDescent="0.45">
      <c r="A31" s="425" t="s">
        <v>1198</v>
      </c>
      <c r="B31" s="423" t="s">
        <v>1199</v>
      </c>
      <c r="C31" s="436"/>
      <c r="D31" s="437"/>
      <c r="E31" s="437">
        <f>IFERROR(HLOOKUP($H$2,'2561'!$C$3:$AHN$39,30,0),0)</f>
        <v>0</v>
      </c>
      <c r="F31" s="424">
        <f>IFERROR(HLOOKUP($H$2,'2562'!$C$1:$AHN$36,29,0),0)</f>
        <v>81984782.050000012</v>
      </c>
      <c r="G31" s="424">
        <f>IFERROR(HLOOKUP($H$2,กศภ2563!$C$3:$AHN$33,30,0),0)</f>
        <v>80067580.689999998</v>
      </c>
      <c r="H31" s="437">
        <f>SUMIF('6.WS-Re-Exp'!$F$3:$F$439,A31,'6.WS-Re-Exp'!$C$3:$C$439)</f>
        <v>0</v>
      </c>
      <c r="I31" s="424" t="e">
        <f>((H31-G31)/H31)*100</f>
        <v>#DIV/0!</v>
      </c>
      <c r="J31" s="228"/>
      <c r="K31" s="273"/>
      <c r="L31" s="273"/>
      <c r="M31" s="228">
        <f>SUM(K31-J31)</f>
        <v>0</v>
      </c>
      <c r="N31" s="228">
        <f>SUM(L31-J31)</f>
        <v>0</v>
      </c>
    </row>
    <row r="32" spans="1:14" s="43" customFormat="1" ht="25.8" customHeight="1" thickBot="1" x14ac:dyDescent="0.75">
      <c r="A32" s="222" t="s">
        <v>660</v>
      </c>
      <c r="B32" s="222" t="s">
        <v>661</v>
      </c>
      <c r="C32" s="225">
        <f t="shared" ref="C32:H32" si="4">SUM(C17:C31)</f>
        <v>632651661.7299999</v>
      </c>
      <c r="D32" s="225">
        <f t="shared" si="4"/>
        <v>702270203.52999985</v>
      </c>
      <c r="E32" s="225">
        <f t="shared" si="4"/>
        <v>752460831.75999975</v>
      </c>
      <c r="F32" s="329">
        <f t="shared" si="4"/>
        <v>734443239.58000016</v>
      </c>
      <c r="G32" s="329">
        <f t="shared" si="4"/>
        <v>732871428.45000005</v>
      </c>
      <c r="H32" s="225">
        <f t="shared" si="4"/>
        <v>0</v>
      </c>
      <c r="I32" s="281" t="e">
        <f t="shared" si="0"/>
        <v>#DIV/0!</v>
      </c>
      <c r="J32" s="274"/>
      <c r="K32" s="274"/>
      <c r="L32" s="274"/>
      <c r="M32" s="225">
        <f>SUM(K32-J32)</f>
        <v>0</v>
      </c>
      <c r="N32" s="225">
        <f>SUM(L32-J32)</f>
        <v>0</v>
      </c>
    </row>
    <row r="33" spans="1:15" s="43" customFormat="1" ht="27.6" thickTop="1" x14ac:dyDescent="0.75">
      <c r="A33" s="214" t="s">
        <v>662</v>
      </c>
      <c r="B33" s="213" t="s">
        <v>1240</v>
      </c>
      <c r="C33" s="213">
        <f t="shared" ref="C33:G33" si="5">C16-C32</f>
        <v>32817384.74000001</v>
      </c>
      <c r="D33" s="213">
        <f t="shared" si="5"/>
        <v>60448852.420000196</v>
      </c>
      <c r="E33" s="213">
        <f t="shared" si="5"/>
        <v>21915066.590000272</v>
      </c>
      <c r="F33" s="330">
        <f t="shared" si="5"/>
        <v>4082619.5599999428</v>
      </c>
      <c r="G33" s="330">
        <f t="shared" si="5"/>
        <v>6350126.3699998856</v>
      </c>
      <c r="H33" s="215">
        <f>H16-H32</f>
        <v>0</v>
      </c>
      <c r="I33" s="282"/>
      <c r="J33" s="192"/>
      <c r="K33" s="223"/>
      <c r="L33" s="223"/>
      <c r="M33" s="223"/>
      <c r="N33" s="223"/>
    </row>
    <row r="34" spans="1:15" s="231" customFormat="1" ht="25.2" customHeight="1" x14ac:dyDescent="0.25">
      <c r="A34" s="418"/>
      <c r="B34" s="419" t="s">
        <v>2395</v>
      </c>
      <c r="C34" s="419">
        <f>SUM(C16-C15-C14)</f>
        <v>595147777.31999993</v>
      </c>
      <c r="D34" s="419">
        <f t="shared" ref="D34:F34" si="6">SUM(D16-D15-D14)</f>
        <v>703111052.00999999</v>
      </c>
      <c r="E34" s="419">
        <f t="shared" si="6"/>
        <v>685695640.01999998</v>
      </c>
      <c r="F34" s="419">
        <f t="shared" si="6"/>
        <v>611614836.2700001</v>
      </c>
      <c r="G34" s="419">
        <f t="shared" ref="G34" si="7">SUM(G16-G15-G14)</f>
        <v>630263334.37</v>
      </c>
      <c r="H34" s="419">
        <f>SUM(H16-H15-H14)</f>
        <v>0</v>
      </c>
      <c r="I34" s="230"/>
      <c r="J34" s="230"/>
      <c r="M34" s="275"/>
      <c r="N34" s="669" t="s">
        <v>1121</v>
      </c>
      <c r="O34" s="669"/>
    </row>
    <row r="35" spans="1:15" s="416" customFormat="1" ht="45" customHeight="1" x14ac:dyDescent="0.25">
      <c r="A35" s="413"/>
      <c r="B35" s="419" t="s">
        <v>2396</v>
      </c>
      <c r="C35" s="420">
        <f>SUM(C32-C28-C31)</f>
        <v>581087341.79999995</v>
      </c>
      <c r="D35" s="420">
        <f t="shared" ref="D35:F35" si="8">SUM(D32-D28-D31)</f>
        <v>643206873.73999989</v>
      </c>
      <c r="E35" s="420">
        <f t="shared" si="8"/>
        <v>686327899.83999979</v>
      </c>
      <c r="F35" s="420">
        <f t="shared" si="8"/>
        <v>581034392.18000007</v>
      </c>
      <c r="G35" s="420">
        <f t="shared" ref="G35" si="9">SUM(G32-G28-G31)</f>
        <v>578846239.30999994</v>
      </c>
      <c r="H35" s="420">
        <f>SUM(H32-H28-H31)</f>
        <v>0</v>
      </c>
      <c r="I35" s="414"/>
      <c r="J35" s="415"/>
      <c r="M35" s="417"/>
      <c r="N35" s="670" t="s">
        <v>1129</v>
      </c>
      <c r="O35" s="670"/>
    </row>
    <row r="36" spans="1:15" s="231" customFormat="1" ht="51" customHeight="1" x14ac:dyDescent="0.25">
      <c r="A36" s="229"/>
      <c r="B36" s="421" t="s">
        <v>1241</v>
      </c>
      <c r="C36" s="438">
        <f t="shared" ref="C36:G36" si="10">SUM(C34-C35)</f>
        <v>14060435.519999981</v>
      </c>
      <c r="D36" s="438">
        <f t="shared" si="10"/>
        <v>59904178.2700001</v>
      </c>
      <c r="E36" s="438">
        <f t="shared" si="10"/>
        <v>-632259.81999981403</v>
      </c>
      <c r="F36" s="438">
        <f t="shared" si="10"/>
        <v>30580444.090000033</v>
      </c>
      <c r="G36" s="438">
        <f t="shared" si="10"/>
        <v>51417095.060000062</v>
      </c>
      <c r="H36" s="438">
        <f>SUM(H34-H35)</f>
        <v>0</v>
      </c>
      <c r="I36" s="284"/>
      <c r="J36" s="230"/>
    </row>
    <row r="37" spans="1:15" s="43" customFormat="1" ht="27" x14ac:dyDescent="0.75">
      <c r="A37" s="224" t="s">
        <v>676</v>
      </c>
      <c r="B37" s="422" t="s">
        <v>677</v>
      </c>
      <c r="C37" s="232" t="str">
        <f t="shared" ref="C37:G37" si="11">IF(C36&gt;0,"เกินดุล",IF(C36=0,"สมดุล","ขาดดุล"))</f>
        <v>เกินดุล</v>
      </c>
      <c r="D37" s="232" t="str">
        <f t="shared" si="11"/>
        <v>เกินดุล</v>
      </c>
      <c r="E37" s="232" t="str">
        <f t="shared" si="11"/>
        <v>ขาดดุล</v>
      </c>
      <c r="F37" s="232" t="str">
        <f t="shared" si="11"/>
        <v>เกินดุล</v>
      </c>
      <c r="G37" s="232" t="str">
        <f t="shared" si="11"/>
        <v>เกินดุล</v>
      </c>
      <c r="H37" s="232" t="str">
        <f>IF(H36&gt;0,"เกินดุล",IF(H36=0,"สมดุล","ขาดดุล"))</f>
        <v>สมดุล</v>
      </c>
      <c r="I37" s="283"/>
      <c r="J37" s="44"/>
      <c r="M37" s="1"/>
    </row>
    <row r="38" spans="1:15" s="43" customFormat="1" ht="27" x14ac:dyDescent="0.75">
      <c r="A38" s="224"/>
      <c r="B38" s="535"/>
      <c r="C38" s="535"/>
      <c r="D38" s="535"/>
      <c r="E38" s="535"/>
      <c r="F38" s="535"/>
      <c r="G38" s="535"/>
      <c r="H38" s="536"/>
      <c r="I38" s="283"/>
      <c r="J38" s="44"/>
      <c r="M38" s="1"/>
    </row>
    <row r="39" spans="1:15" ht="27" customHeight="1" x14ac:dyDescent="0.75">
      <c r="A39" s="181"/>
      <c r="B39" s="537"/>
      <c r="C39" s="537"/>
      <c r="D39" s="537"/>
      <c r="E39" s="537"/>
      <c r="F39" s="538"/>
      <c r="G39" s="538"/>
      <c r="H39" s="539"/>
    </row>
    <row r="40" spans="1:15" ht="26.4" x14ac:dyDescent="0.7">
      <c r="A40" s="133"/>
      <c r="B40" s="233" t="s">
        <v>663</v>
      </c>
      <c r="C40" s="234"/>
      <c r="D40" s="234"/>
      <c r="E40" s="234"/>
      <c r="F40" s="331"/>
      <c r="G40" s="331"/>
      <c r="H40" s="234"/>
      <c r="I40" s="286"/>
      <c r="J40" s="2"/>
    </row>
    <row r="41" spans="1:15" s="236" customFormat="1" ht="24.6" customHeight="1" x14ac:dyDescent="0.25">
      <c r="A41" s="238" t="s">
        <v>685</v>
      </c>
      <c r="B41" s="239" t="s">
        <v>1242</v>
      </c>
      <c r="C41" s="439">
        <f t="shared" ref="C41:H41" si="12">IF(C36&lt;0,0,((C36*20%)))</f>
        <v>2812087.1039999966</v>
      </c>
      <c r="D41" s="439">
        <f t="shared" si="12"/>
        <v>11980835.654000022</v>
      </c>
      <c r="E41" s="439">
        <f t="shared" si="12"/>
        <v>0</v>
      </c>
      <c r="F41" s="439">
        <f t="shared" si="12"/>
        <v>6116088.8180000074</v>
      </c>
      <c r="G41" s="439">
        <f t="shared" si="12"/>
        <v>10283419.012000013</v>
      </c>
      <c r="H41" s="440">
        <f t="shared" si="12"/>
        <v>0</v>
      </c>
      <c r="I41" s="287"/>
      <c r="J41" s="235"/>
      <c r="M41" s="237"/>
    </row>
    <row r="42" spans="1:15" ht="24.6" x14ac:dyDescent="0.7">
      <c r="A42" s="227"/>
      <c r="B42" s="216" t="s">
        <v>1252</v>
      </c>
      <c r="C42" s="240"/>
      <c r="D42" s="240"/>
      <c r="E42" s="240"/>
      <c r="F42" s="332"/>
      <c r="G42" s="332"/>
      <c r="H42" s="276" t="str">
        <f>IF(H41&gt;=(C93+C96),"ไม่เกิน","เกิน")</f>
        <v>ไม่เกิน</v>
      </c>
      <c r="I42" s="286"/>
      <c r="J42" s="2"/>
      <c r="M42" s="45"/>
    </row>
    <row r="43" spans="1:15" ht="21" x14ac:dyDescent="0.4">
      <c r="A43" s="227" t="s">
        <v>43</v>
      </c>
      <c r="B43" s="159" t="s">
        <v>6360</v>
      </c>
      <c r="C43" s="190">
        <f>IFERROR(HLOOKUP($H$2,'2559'!$D$3:$AGP$31,27,0),0)</f>
        <v>35962501.800000012</v>
      </c>
      <c r="D43" s="434">
        <f>IFERROR(HLOOKUP($H$2,'2560'!$C$3:$AHN$34,30,0),0)</f>
        <v>42032917.280000031</v>
      </c>
      <c r="E43" s="434">
        <f>IFERROR(HLOOKUP($H$2,'2561'!$C$3:$AHN$39,34,0),0)</f>
        <v>66707892.700000033</v>
      </c>
      <c r="F43" s="280">
        <f>IFERROR(HLOOKUP($H$2,'2562'!$C$1:$AHN$36,33,0),0)</f>
        <v>83466970.319999993</v>
      </c>
      <c r="G43" s="280">
        <f>IFERROR(HLOOKUP($H$2,กศภ2563!$C$72:$AHP$78,3,0),0)</f>
        <v>114481998.94</v>
      </c>
      <c r="H43" s="401"/>
      <c r="I43" s="628"/>
      <c r="J43" s="46"/>
    </row>
    <row r="44" spans="1:15" ht="24.6" x14ac:dyDescent="0.7">
      <c r="A44" s="227" t="s">
        <v>44</v>
      </c>
      <c r="B44" s="159" t="s">
        <v>6361</v>
      </c>
      <c r="C44" s="190">
        <f>IFERROR(HLOOKUP($H$2,'2559'!$D$3:$AGP$31,28,0),0)</f>
        <v>58325651.210000001</v>
      </c>
      <c r="D44" s="434">
        <f>IFERROR(HLOOKUP($H$2,'2560'!$C$3:$AHN$34,31,0),0)</f>
        <v>107729122.68000001</v>
      </c>
      <c r="E44" s="434">
        <f>IFERROR(HLOOKUP($H$2,'2561'!$C$3:$AHN$39,35,0),0)</f>
        <v>166977893.24000001</v>
      </c>
      <c r="F44" s="280">
        <f>IFERROR(HLOOKUP($H$2,'2562'!$C$1:$AHN$36,34,0),0)</f>
        <v>191218561.90000001</v>
      </c>
      <c r="G44" s="280">
        <f>IFERROR(HLOOKUP($H$2,กศภ2563!$C$72:$AHP$78,5,0),0)</f>
        <v>180998095.40000001</v>
      </c>
      <c r="H44" s="320"/>
      <c r="I44" s="288"/>
      <c r="J44" s="46"/>
    </row>
    <row r="45" spans="1:15" ht="24.6" x14ac:dyDescent="0.7">
      <c r="A45" s="227" t="s">
        <v>664</v>
      </c>
      <c r="B45" s="159" t="s">
        <v>6362</v>
      </c>
      <c r="C45" s="190">
        <f>IFERROR(HLOOKUP($H$2,'2559'!$D$3:$AGP$31,29,0),0)</f>
        <v>-120282693.54000001</v>
      </c>
      <c r="D45" s="434">
        <f>IFERROR(HLOOKUP($H$2,'2560'!$C$3:$AHN$34,32,0),0)</f>
        <v>-178899253.32000002</v>
      </c>
      <c r="E45" s="434">
        <f>IFERROR(HLOOKUP($H$2,'2561'!$C$3:$AHN$39,36,0),0)</f>
        <v>-177597174.82000002</v>
      </c>
      <c r="F45" s="280">
        <f>IFERROR(HLOOKUP($H$2,'2562'!$C$1:$AHN$36,35,0),0)</f>
        <v>-201019802.25999999</v>
      </c>
      <c r="G45" s="280">
        <f>IFERROR(HLOOKUP($H$2,กศภ2563!$C$72:$AHP$78,6,0),0)</f>
        <v>-143354771.19</v>
      </c>
      <c r="H45" s="320"/>
      <c r="I45" s="288"/>
      <c r="J45" s="46"/>
    </row>
    <row r="46" spans="1:15" ht="16.5" customHeight="1" x14ac:dyDescent="0.45">
      <c r="A46" s="42"/>
      <c r="B46" s="6"/>
      <c r="C46" s="6"/>
      <c r="D46" s="6"/>
      <c r="E46" s="6"/>
      <c r="F46" s="288"/>
      <c r="G46" s="288"/>
      <c r="H46" s="7"/>
      <c r="I46" s="288"/>
      <c r="J46" s="46"/>
    </row>
    <row r="47" spans="1:15" ht="16.5" customHeight="1" x14ac:dyDescent="0.45">
      <c r="A47" s="42"/>
      <c r="B47" s="6"/>
      <c r="C47" s="6"/>
      <c r="D47" s="6"/>
      <c r="E47" s="6"/>
      <c r="F47" s="288"/>
      <c r="G47" s="288"/>
      <c r="H47" s="7"/>
      <c r="I47" s="288"/>
      <c r="J47" s="46"/>
    </row>
    <row r="48" spans="1:15" ht="39.6" customHeight="1" x14ac:dyDescent="0.3">
      <c r="A48" s="129" t="s">
        <v>665</v>
      </c>
      <c r="B48" s="129"/>
      <c r="C48" s="134" t="s">
        <v>6324</v>
      </c>
      <c r="D48" s="129"/>
      <c r="E48" s="129"/>
      <c r="F48" s="333"/>
      <c r="G48" s="333"/>
      <c r="H48" s="130"/>
      <c r="I48" s="289"/>
      <c r="J48" s="47"/>
    </row>
    <row r="49" spans="1:10" ht="23.4" x14ac:dyDescent="0.45">
      <c r="A49" s="133"/>
      <c r="B49" s="131" t="s">
        <v>666</v>
      </c>
      <c r="C49" s="228">
        <f>SUM('7.WS-ยา วชภฯ'!N5)</f>
        <v>0</v>
      </c>
      <c r="D49" s="131"/>
      <c r="E49" s="131"/>
      <c r="F49" s="334"/>
      <c r="G49" s="334"/>
      <c r="H49" s="130"/>
      <c r="I49" s="290"/>
      <c r="J49" s="6"/>
    </row>
    <row r="50" spans="1:10" ht="23.4" x14ac:dyDescent="0.45">
      <c r="A50" s="133"/>
      <c r="B50" s="132" t="s">
        <v>667</v>
      </c>
      <c r="C50" s="228">
        <f>SUM('7.WS-ยา วชภฯ'!N6)</f>
        <v>0</v>
      </c>
      <c r="D50" s="132"/>
      <c r="E50" s="388"/>
      <c r="F50" s="388"/>
      <c r="G50" s="388"/>
      <c r="H50" s="388"/>
      <c r="I50" s="388"/>
      <c r="J50" s="6"/>
    </row>
    <row r="51" spans="1:10" ht="26.25" customHeight="1" x14ac:dyDescent="0.45">
      <c r="A51" s="133"/>
      <c r="B51" s="132" t="s">
        <v>668</v>
      </c>
      <c r="C51" s="228">
        <f>SUM('7.WS-ยา วชภฯ'!N7)</f>
        <v>0</v>
      </c>
      <c r="D51" s="132"/>
      <c r="E51" s="132"/>
      <c r="F51" s="335"/>
      <c r="G51" s="335"/>
      <c r="H51" s="130"/>
      <c r="I51" s="290"/>
      <c r="J51" s="6"/>
    </row>
    <row r="52" spans="1:10" ht="21" customHeight="1" thickBot="1" x14ac:dyDescent="0.75">
      <c r="A52" s="133"/>
      <c r="B52" s="141" t="s">
        <v>631</v>
      </c>
      <c r="C52" s="441">
        <f>SUM(C49:C51)</f>
        <v>0</v>
      </c>
      <c r="D52" s="132"/>
      <c r="E52" s="132"/>
      <c r="F52" s="335"/>
      <c r="G52" s="335"/>
      <c r="H52" s="130"/>
      <c r="I52" s="290"/>
      <c r="J52" s="6"/>
    </row>
    <row r="53" spans="1:10" ht="23.25" customHeight="1" thickTop="1" x14ac:dyDescent="0.45">
      <c r="A53" s="42"/>
      <c r="B53" s="6"/>
      <c r="C53" s="6"/>
      <c r="D53" s="6"/>
      <c r="E53" s="6"/>
      <c r="F53" s="290"/>
      <c r="G53" s="290"/>
      <c r="H53" s="7"/>
      <c r="I53" s="290"/>
      <c r="J53" s="6"/>
    </row>
    <row r="54" spans="1:10" ht="21" customHeight="1" x14ac:dyDescent="0.4">
      <c r="A54" s="137" t="s">
        <v>688</v>
      </c>
      <c r="B54" s="138"/>
      <c r="C54" s="139" t="s">
        <v>6324</v>
      </c>
      <c r="D54" s="6"/>
      <c r="E54" s="6"/>
      <c r="F54" s="290"/>
      <c r="G54" s="290"/>
      <c r="I54" s="289"/>
      <c r="J54" s="47"/>
    </row>
    <row r="55" spans="1:10" ht="23.4" x14ac:dyDescent="0.45">
      <c r="A55" s="133"/>
      <c r="B55" s="170" t="s">
        <v>590</v>
      </c>
      <c r="C55" s="171">
        <f>SUM('8.WS-วัสดุอื่น'!N6)</f>
        <v>0</v>
      </c>
      <c r="D55" s="140"/>
      <c r="E55" s="140"/>
      <c r="F55" s="336"/>
      <c r="G55" s="336"/>
      <c r="I55" s="290"/>
      <c r="J55" s="6"/>
    </row>
    <row r="56" spans="1:10" ht="23.4" x14ac:dyDescent="0.45">
      <c r="A56" s="133"/>
      <c r="B56" s="170" t="s">
        <v>591</v>
      </c>
      <c r="C56" s="171">
        <f>SUM('8.WS-วัสดุอื่น'!N7)</f>
        <v>0</v>
      </c>
      <c r="D56" s="140"/>
      <c r="E56" s="140"/>
      <c r="F56" s="336"/>
      <c r="G56" s="336"/>
      <c r="I56" s="290"/>
      <c r="J56" s="6"/>
    </row>
    <row r="57" spans="1:10" ht="23.4" x14ac:dyDescent="0.45">
      <c r="A57" s="133"/>
      <c r="B57" s="170" t="s">
        <v>592</v>
      </c>
      <c r="C57" s="171">
        <f>SUM('8.WS-วัสดุอื่น'!N8)</f>
        <v>0</v>
      </c>
      <c r="D57" s="140"/>
      <c r="E57" s="140"/>
      <c r="F57" s="336"/>
      <c r="G57" s="336"/>
      <c r="I57" s="290"/>
      <c r="J57" s="6"/>
    </row>
    <row r="58" spans="1:10" ht="23.4" x14ac:dyDescent="0.45">
      <c r="A58" s="133"/>
      <c r="B58" s="170" t="s">
        <v>593</v>
      </c>
      <c r="C58" s="171">
        <f>SUM('8.WS-วัสดุอื่น'!N9)</f>
        <v>0</v>
      </c>
      <c r="D58" s="140"/>
      <c r="E58" s="140"/>
      <c r="F58" s="336"/>
      <c r="G58" s="336"/>
    </row>
    <row r="59" spans="1:10" ht="23.4" x14ac:dyDescent="0.45">
      <c r="A59" s="133"/>
      <c r="B59" s="170" t="s">
        <v>594</v>
      </c>
      <c r="C59" s="171">
        <f>SUM('8.WS-วัสดุอื่น'!N10)</f>
        <v>0</v>
      </c>
      <c r="D59" s="140"/>
      <c r="E59" s="140"/>
      <c r="F59" s="336"/>
      <c r="G59" s="336"/>
    </row>
    <row r="60" spans="1:10" ht="23.4" x14ac:dyDescent="0.45">
      <c r="A60" s="133"/>
      <c r="B60" s="170" t="s">
        <v>595</v>
      </c>
      <c r="C60" s="171">
        <f>SUM('8.WS-วัสดุอื่น'!N11)</f>
        <v>0</v>
      </c>
      <c r="D60" s="140"/>
      <c r="E60" s="140"/>
      <c r="F60" s="336"/>
      <c r="G60" s="336"/>
    </row>
    <row r="61" spans="1:10" ht="23.4" x14ac:dyDescent="0.45">
      <c r="A61" s="133"/>
      <c r="B61" s="170" t="s">
        <v>596</v>
      </c>
      <c r="C61" s="171">
        <f>SUM('8.WS-วัสดุอื่น'!N12)</f>
        <v>0</v>
      </c>
      <c r="D61" s="140"/>
      <c r="E61" s="140"/>
      <c r="F61" s="336"/>
      <c r="G61" s="336"/>
    </row>
    <row r="62" spans="1:10" ht="23.4" x14ac:dyDescent="0.45">
      <c r="A62" s="133"/>
      <c r="B62" s="170" t="s">
        <v>597</v>
      </c>
      <c r="C62" s="171">
        <f>SUM('8.WS-วัสดุอื่น'!N13)</f>
        <v>0</v>
      </c>
      <c r="D62" s="140"/>
      <c r="E62" s="140"/>
      <c r="F62" s="336"/>
      <c r="G62" s="336"/>
    </row>
    <row r="63" spans="1:10" ht="23.4" x14ac:dyDescent="0.45">
      <c r="A63" s="133"/>
      <c r="B63" s="170" t="s">
        <v>598</v>
      </c>
      <c r="C63" s="171">
        <f>SUM('8.WS-วัสดุอื่น'!N14)</f>
        <v>0</v>
      </c>
      <c r="D63" s="140"/>
      <c r="E63" s="140"/>
      <c r="F63" s="336"/>
      <c r="G63" s="336"/>
    </row>
    <row r="64" spans="1:10" ht="23.4" x14ac:dyDescent="0.45">
      <c r="A64" s="133"/>
      <c r="B64" s="170" t="s">
        <v>599</v>
      </c>
      <c r="C64" s="171">
        <f>SUM('8.WS-วัสดุอื่น'!N15)</f>
        <v>0</v>
      </c>
      <c r="D64" s="140"/>
      <c r="E64" s="140"/>
      <c r="F64" s="336"/>
      <c r="G64" s="336"/>
    </row>
    <row r="65" spans="1:13" ht="23.4" x14ac:dyDescent="0.45">
      <c r="A65" s="133"/>
      <c r="B65" s="170" t="s">
        <v>600</v>
      </c>
      <c r="C65" s="171">
        <f>SUM('8.WS-วัสดุอื่น'!N16)</f>
        <v>0</v>
      </c>
      <c r="D65" s="140"/>
      <c r="E65" s="140"/>
      <c r="F65" s="336"/>
      <c r="G65" s="336"/>
    </row>
    <row r="66" spans="1:13" ht="23.4" x14ac:dyDescent="0.45">
      <c r="A66" s="133"/>
      <c r="B66" s="170" t="s">
        <v>1051</v>
      </c>
      <c r="C66" s="171">
        <f>SUM('8.WS-วัสดุอื่น'!N17)</f>
        <v>0</v>
      </c>
      <c r="D66" s="140"/>
      <c r="E66" s="140"/>
      <c r="F66" s="336"/>
      <c r="G66" s="336"/>
    </row>
    <row r="67" spans="1:13" ht="24.6" customHeight="1" x14ac:dyDescent="0.7">
      <c r="A67" s="133"/>
      <c r="B67" s="145" t="s">
        <v>631</v>
      </c>
      <c r="C67" s="51">
        <f>SUM(C55:C66)</f>
        <v>0</v>
      </c>
      <c r="D67" s="140"/>
      <c r="E67" s="140"/>
      <c r="F67" s="336"/>
      <c r="G67" s="336"/>
    </row>
    <row r="68" spans="1:13" ht="28.5" customHeight="1" x14ac:dyDescent="0.45">
      <c r="A68" s="42"/>
      <c r="B68" s="48"/>
      <c r="C68" s="48"/>
      <c r="D68" s="48"/>
      <c r="E68" s="48"/>
      <c r="F68" s="290"/>
      <c r="G68" s="290"/>
      <c r="H68" s="7"/>
      <c r="I68" s="290"/>
      <c r="J68" s="6"/>
    </row>
    <row r="69" spans="1:13" ht="28.5" customHeight="1" x14ac:dyDescent="0.3">
      <c r="A69" s="136" t="s">
        <v>2338</v>
      </c>
      <c r="B69" s="136"/>
      <c r="C69" s="136"/>
      <c r="D69" s="136"/>
      <c r="E69" s="136"/>
      <c r="F69" s="136"/>
      <c r="G69" s="136"/>
      <c r="H69" s="136"/>
      <c r="I69" s="289"/>
      <c r="J69" s="47"/>
    </row>
    <row r="70" spans="1:13" ht="27" x14ac:dyDescent="0.75">
      <c r="A70" s="133"/>
      <c r="B70" s="272" t="s">
        <v>6210</v>
      </c>
      <c r="C70" s="169" t="s">
        <v>669</v>
      </c>
      <c r="D70" s="142"/>
      <c r="E70" s="142"/>
      <c r="F70" s="337"/>
      <c r="G70" s="337"/>
      <c r="I70" s="291"/>
      <c r="J70" s="49"/>
    </row>
    <row r="71" spans="1:13" ht="23.4" x14ac:dyDescent="0.45">
      <c r="A71" s="133"/>
      <c r="B71" s="41" t="s">
        <v>1221</v>
      </c>
      <c r="C71" s="51">
        <f>SUM('9.WS-แผนเจ้าหนี้การค้า'!E5)</f>
        <v>0</v>
      </c>
      <c r="D71" s="143"/>
      <c r="E71" s="143"/>
      <c r="F71" s="338"/>
      <c r="G71" s="338"/>
      <c r="I71" s="290"/>
      <c r="J71" s="6"/>
    </row>
    <row r="72" spans="1:13" ht="23.4" x14ac:dyDescent="0.45">
      <c r="A72" s="133"/>
      <c r="B72" s="41" t="s">
        <v>1222</v>
      </c>
      <c r="C72" s="51">
        <f>SUM('9.WS-แผนเจ้าหนี้การค้า'!E6)</f>
        <v>0</v>
      </c>
      <c r="D72" s="143"/>
      <c r="E72" s="143"/>
      <c r="F72" s="338"/>
      <c r="G72" s="338"/>
      <c r="I72" s="290"/>
      <c r="J72" s="6"/>
    </row>
    <row r="73" spans="1:13" ht="23.4" x14ac:dyDescent="0.45">
      <c r="A73" s="133"/>
      <c r="B73" s="41" t="s">
        <v>1223</v>
      </c>
      <c r="C73" s="51">
        <f>SUM('9.WS-แผนเจ้าหนี้การค้า'!E7)</f>
        <v>0</v>
      </c>
      <c r="D73" s="143"/>
      <c r="E73" s="143"/>
      <c r="F73" s="338"/>
      <c r="G73" s="338"/>
      <c r="I73" s="290"/>
      <c r="J73" s="6"/>
    </row>
    <row r="74" spans="1:13" ht="23.4" x14ac:dyDescent="0.45">
      <c r="A74" s="133"/>
      <c r="B74" s="41" t="s">
        <v>1224</v>
      </c>
      <c r="C74" s="51">
        <f>SUM('9.WS-แผนเจ้าหนี้การค้า'!E8)</f>
        <v>0</v>
      </c>
      <c r="D74" s="143"/>
      <c r="E74" s="143"/>
      <c r="F74" s="338"/>
      <c r="G74" s="338"/>
      <c r="I74" s="290"/>
      <c r="J74" s="6"/>
    </row>
    <row r="75" spans="1:13" ht="23.4" x14ac:dyDescent="0.45">
      <c r="A75" s="133"/>
      <c r="B75" s="41" t="s">
        <v>1225</v>
      </c>
      <c r="C75" s="51">
        <f>SUM('9.WS-แผนเจ้าหนี้การค้า'!E9)</f>
        <v>0</v>
      </c>
      <c r="D75" s="143"/>
      <c r="E75" s="143"/>
      <c r="F75" s="338"/>
      <c r="G75" s="338"/>
      <c r="I75" s="290"/>
      <c r="J75" s="6"/>
    </row>
    <row r="76" spans="1:13" ht="23.4" x14ac:dyDescent="0.45">
      <c r="A76" s="133"/>
      <c r="B76" s="41" t="s">
        <v>1226</v>
      </c>
      <c r="C76" s="51">
        <f>SUM('9.WS-แผนเจ้าหนี้การค้า'!E10)</f>
        <v>0</v>
      </c>
      <c r="D76" s="143"/>
      <c r="E76" s="143"/>
      <c r="F76" s="338"/>
      <c r="G76" s="338"/>
      <c r="I76" s="290"/>
      <c r="J76" s="6"/>
    </row>
    <row r="77" spans="1:13" ht="23.4" x14ac:dyDescent="0.45">
      <c r="A77" s="133"/>
      <c r="B77" s="41" t="s">
        <v>1227</v>
      </c>
      <c r="C77" s="51">
        <f>SUM('9.WS-แผนเจ้าหนี้การค้า'!E11)</f>
        <v>0</v>
      </c>
      <c r="D77" s="143"/>
      <c r="E77" s="143"/>
      <c r="F77" s="338"/>
      <c r="G77" s="338"/>
      <c r="I77" s="290"/>
      <c r="J77" s="6"/>
      <c r="M77" s="45"/>
    </row>
    <row r="78" spans="1:13" ht="23.4" x14ac:dyDescent="0.45">
      <c r="A78" s="133"/>
      <c r="B78" s="41" t="s">
        <v>1228</v>
      </c>
      <c r="C78" s="51">
        <f>SUM('9.WS-แผนเจ้าหนี้การค้า'!E12)</f>
        <v>0</v>
      </c>
      <c r="D78" s="143"/>
      <c r="E78" s="143"/>
      <c r="F78" s="338"/>
      <c r="G78" s="338"/>
      <c r="I78" s="290"/>
      <c r="J78" s="6"/>
    </row>
    <row r="79" spans="1:13" ht="27" thickBot="1" x14ac:dyDescent="0.75">
      <c r="A79" s="133"/>
      <c r="B79" s="156" t="s">
        <v>631</v>
      </c>
      <c r="C79" s="442">
        <f>SUM(C71:C78)</f>
        <v>0</v>
      </c>
      <c r="D79" s="143"/>
      <c r="E79" s="143"/>
      <c r="F79" s="338"/>
      <c r="G79" s="338"/>
      <c r="I79" s="290"/>
      <c r="J79" s="6"/>
    </row>
    <row r="80" spans="1:13" ht="12.75" customHeight="1" thickTop="1" x14ac:dyDescent="0.45">
      <c r="A80" s="42"/>
      <c r="B80" s="6"/>
      <c r="C80" s="6"/>
      <c r="D80" s="6"/>
      <c r="E80" s="6"/>
      <c r="F80" s="290"/>
      <c r="G80" s="290"/>
      <c r="H80" s="7"/>
      <c r="I80" s="290"/>
      <c r="J80" s="6"/>
    </row>
    <row r="81" spans="1:10" ht="24.75" customHeight="1" x14ac:dyDescent="0.7">
      <c r="A81" s="1" t="s">
        <v>695</v>
      </c>
      <c r="F81" s="292"/>
      <c r="G81" s="292"/>
      <c r="H81" s="5"/>
      <c r="I81" s="292"/>
      <c r="J81" s="1"/>
    </row>
    <row r="82" spans="1:10" ht="27" customHeight="1" x14ac:dyDescent="0.75">
      <c r="A82" s="42"/>
      <c r="B82" s="272" t="s">
        <v>6211</v>
      </c>
      <c r="C82" s="58" t="s">
        <v>669</v>
      </c>
      <c r="D82" s="157"/>
      <c r="E82" s="157"/>
      <c r="F82" s="339"/>
      <c r="G82" s="339"/>
      <c r="H82" s="158"/>
      <c r="I82" s="293"/>
      <c r="J82" s="6"/>
    </row>
    <row r="83" spans="1:10" ht="23.25" customHeight="1" x14ac:dyDescent="0.45">
      <c r="A83" s="42"/>
      <c r="B83" s="155" t="s">
        <v>2385</v>
      </c>
      <c r="C83" s="51">
        <f>SUM('10.WS-แผนบริหารจัดการลูกหนี้'!E5)</f>
        <v>0</v>
      </c>
      <c r="D83" s="160"/>
      <c r="E83" s="160"/>
      <c r="F83" s="293"/>
      <c r="G83" s="293"/>
      <c r="H83" s="158"/>
      <c r="I83" s="293"/>
      <c r="J83" s="6"/>
    </row>
    <row r="84" spans="1:10" ht="27" customHeight="1" x14ac:dyDescent="0.45">
      <c r="A84" s="42"/>
      <c r="B84" s="155" t="s">
        <v>2386</v>
      </c>
      <c r="C84" s="51">
        <f>SUM('10.WS-แผนบริหารจัดการลูกหนี้'!E6)</f>
        <v>0</v>
      </c>
      <c r="D84" s="160"/>
      <c r="E84" s="160"/>
      <c r="F84" s="293"/>
      <c r="G84" s="293"/>
      <c r="H84" s="158"/>
      <c r="I84" s="293"/>
      <c r="J84" s="6"/>
    </row>
    <row r="85" spans="1:10" ht="26.25" customHeight="1" x14ac:dyDescent="0.45">
      <c r="A85" s="42"/>
      <c r="B85" s="155" t="s">
        <v>2387</v>
      </c>
      <c r="C85" s="51">
        <f>SUM('10.WS-แผนบริหารจัดการลูกหนี้'!E7)</f>
        <v>0</v>
      </c>
      <c r="D85" s="160"/>
      <c r="E85" s="160"/>
      <c r="F85" s="293"/>
      <c r="G85" s="293"/>
      <c r="H85" s="158"/>
      <c r="I85" s="293"/>
      <c r="J85" s="6"/>
    </row>
    <row r="86" spans="1:10" ht="25.5" customHeight="1" x14ac:dyDescent="0.45">
      <c r="A86" s="42"/>
      <c r="B86" s="155" t="s">
        <v>2388</v>
      </c>
      <c r="C86" s="51">
        <f>SUM('10.WS-แผนบริหารจัดการลูกหนี้'!E8)</f>
        <v>0</v>
      </c>
      <c r="D86" s="160"/>
      <c r="E86" s="160"/>
      <c r="F86" s="293"/>
      <c r="G86" s="293"/>
      <c r="H86" s="158"/>
      <c r="I86" s="293"/>
      <c r="J86" s="6"/>
    </row>
    <row r="87" spans="1:10" ht="25.5" customHeight="1" x14ac:dyDescent="0.45">
      <c r="A87" s="42"/>
      <c r="B87" s="155" t="s">
        <v>2389</v>
      </c>
      <c r="C87" s="51">
        <f>SUM('10.WS-แผนบริหารจัดการลูกหนี้'!E9)</f>
        <v>0</v>
      </c>
      <c r="D87" s="160"/>
      <c r="E87" s="160"/>
      <c r="F87" s="293"/>
      <c r="G87" s="293"/>
      <c r="H87" s="158"/>
      <c r="I87" s="293"/>
      <c r="J87" s="6"/>
    </row>
    <row r="88" spans="1:10" ht="25.5" customHeight="1" x14ac:dyDescent="0.45">
      <c r="A88" s="42"/>
      <c r="B88" s="155" t="s">
        <v>2390</v>
      </c>
      <c r="C88" s="51">
        <f>SUM('10.WS-แผนบริหารจัดการลูกหนี้'!E10)</f>
        <v>0</v>
      </c>
      <c r="D88" s="160"/>
      <c r="E88" s="160"/>
      <c r="F88" s="293"/>
      <c r="G88" s="293"/>
      <c r="H88" s="158"/>
      <c r="I88" s="293"/>
      <c r="J88" s="6"/>
    </row>
    <row r="89" spans="1:10" ht="24.75" customHeight="1" x14ac:dyDescent="0.45">
      <c r="A89" s="42"/>
      <c r="B89" s="155" t="s">
        <v>2391</v>
      </c>
      <c r="C89" s="51">
        <f>SUM('10.WS-แผนบริหารจัดการลูกหนี้'!E11)</f>
        <v>0</v>
      </c>
      <c r="D89" s="160"/>
      <c r="E89" s="160"/>
      <c r="F89" s="293"/>
      <c r="G89" s="293"/>
      <c r="H89" s="158"/>
      <c r="I89" s="293"/>
      <c r="J89" s="6"/>
    </row>
    <row r="90" spans="1:10" ht="27" customHeight="1" thickBot="1" x14ac:dyDescent="0.75">
      <c r="A90" s="42"/>
      <c r="B90" s="156" t="s">
        <v>631</v>
      </c>
      <c r="C90" s="172">
        <f>SUM(C83:C89)</f>
        <v>0</v>
      </c>
      <c r="D90" s="161"/>
      <c r="E90" s="161"/>
      <c r="F90" s="340"/>
      <c r="G90" s="340"/>
      <c r="H90" s="135"/>
      <c r="I90" s="293"/>
      <c r="J90" s="6"/>
    </row>
    <row r="91" spans="1:10" ht="27" customHeight="1" thickTop="1" x14ac:dyDescent="0.45">
      <c r="A91" s="42"/>
      <c r="B91" s="6"/>
      <c r="C91" s="6"/>
      <c r="D91" s="6"/>
      <c r="E91" s="6"/>
      <c r="F91" s="290"/>
      <c r="G91" s="290"/>
      <c r="H91" s="7"/>
      <c r="I91" s="290"/>
      <c r="J91" s="6"/>
    </row>
    <row r="92" spans="1:10" ht="23.25" customHeight="1" x14ac:dyDescent="0.7">
      <c r="A92" s="1" t="s">
        <v>696</v>
      </c>
      <c r="C92" s="165" t="s">
        <v>669</v>
      </c>
      <c r="D92" s="162"/>
      <c r="E92" s="162"/>
      <c r="F92" s="294"/>
      <c r="G92" s="294"/>
      <c r="H92" s="158"/>
      <c r="I92" s="292"/>
      <c r="J92" s="1"/>
    </row>
    <row r="93" spans="1:10" ht="23.4" x14ac:dyDescent="0.45">
      <c r="A93" s="42"/>
      <c r="B93" s="618" t="s">
        <v>6212</v>
      </c>
      <c r="C93" s="619">
        <f>SUM('11.WS-แผนลงทุน'!G5)</f>
        <v>0</v>
      </c>
      <c r="D93" s="160"/>
      <c r="E93" s="160"/>
      <c r="F93" s="293"/>
      <c r="G93" s="293"/>
      <c r="H93" s="158"/>
      <c r="I93" s="288"/>
      <c r="J93" s="46"/>
    </row>
    <row r="94" spans="1:10" ht="23.4" x14ac:dyDescent="0.45">
      <c r="A94" s="42"/>
      <c r="B94" s="155" t="s">
        <v>6213</v>
      </c>
      <c r="C94" s="171">
        <f>SUM('11.WS-แผนลงทุน'!G6)</f>
        <v>0</v>
      </c>
      <c r="D94" s="160"/>
      <c r="E94" s="160"/>
      <c r="F94" s="293"/>
      <c r="G94" s="293"/>
      <c r="H94" s="158"/>
      <c r="I94" s="288"/>
      <c r="J94" s="46"/>
    </row>
    <row r="95" spans="1:10" ht="23.4" x14ac:dyDescent="0.45">
      <c r="A95" s="42"/>
      <c r="B95" s="155" t="s">
        <v>6214</v>
      </c>
      <c r="C95" s="171">
        <f>SUM('11.WS-แผนลงทุน'!G7)</f>
        <v>0</v>
      </c>
      <c r="D95" s="160"/>
      <c r="E95" s="160"/>
      <c r="F95" s="293"/>
      <c r="G95" s="293"/>
      <c r="H95" s="158"/>
      <c r="I95" s="288"/>
      <c r="J95" s="46"/>
    </row>
    <row r="96" spans="1:10" ht="23.4" x14ac:dyDescent="0.45">
      <c r="A96" s="42"/>
      <c r="B96" s="622" t="s">
        <v>6215</v>
      </c>
      <c r="C96" s="619">
        <f>SUM('11.WS-แผนลงทุน'!G8)</f>
        <v>0</v>
      </c>
      <c r="D96" s="164"/>
      <c r="E96" s="164"/>
      <c r="F96" s="293"/>
      <c r="G96" s="293"/>
      <c r="H96" s="158"/>
      <c r="I96" s="288"/>
      <c r="J96" s="46"/>
    </row>
    <row r="97" spans="1:10" ht="23.4" x14ac:dyDescent="0.45">
      <c r="A97" s="42"/>
      <c r="B97" s="635" t="s">
        <v>6351</v>
      </c>
      <c r="C97" s="636">
        <f>SUM('11.WS-แผนลงทุน'!G9)</f>
        <v>0</v>
      </c>
      <c r="D97" s="164"/>
      <c r="E97" s="164"/>
      <c r="F97" s="293"/>
      <c r="G97" s="293"/>
      <c r="H97" s="158"/>
      <c r="I97" s="288"/>
      <c r="J97" s="46"/>
    </row>
    <row r="98" spans="1:10" ht="25.5" customHeight="1" thickBot="1" x14ac:dyDescent="0.75">
      <c r="A98" s="42"/>
      <c r="B98" s="156" t="s">
        <v>631</v>
      </c>
      <c r="C98" s="172">
        <f>SUM(C93:C97)</f>
        <v>0</v>
      </c>
      <c r="D98" s="161"/>
      <c r="E98" s="161"/>
      <c r="F98" s="340"/>
      <c r="G98" s="340"/>
      <c r="H98" s="135">
        <f>SUM(H93:H95)</f>
        <v>0</v>
      </c>
      <c r="I98" s="290"/>
      <c r="J98" s="6"/>
    </row>
    <row r="99" spans="1:10" ht="21.75" customHeight="1" thickTop="1" x14ac:dyDescent="0.45">
      <c r="A99" s="42"/>
      <c r="B99" s="6"/>
      <c r="C99" s="6"/>
      <c r="D99" s="6"/>
      <c r="E99" s="6"/>
      <c r="F99" s="290"/>
      <c r="G99" s="290"/>
      <c r="H99" s="7"/>
      <c r="I99" s="290"/>
      <c r="J99" s="6"/>
    </row>
    <row r="100" spans="1:10" ht="23.25" customHeight="1" x14ac:dyDescent="0.7">
      <c r="A100" s="1" t="s">
        <v>697</v>
      </c>
      <c r="C100" s="168" t="s">
        <v>669</v>
      </c>
      <c r="D100" s="163"/>
      <c r="E100" s="163"/>
      <c r="F100" s="294"/>
      <c r="G100" s="294"/>
      <c r="H100" s="158"/>
      <c r="I100" s="294"/>
      <c r="J100" s="1"/>
    </row>
    <row r="101" spans="1:10" ht="23.4" x14ac:dyDescent="0.45">
      <c r="A101" s="42"/>
      <c r="B101" s="368" t="s">
        <v>720</v>
      </c>
      <c r="C101" s="51">
        <f>SUM('12.WS-แผนสนับสนุน รพ.สต.'!C16)</f>
        <v>0</v>
      </c>
      <c r="D101" s="166"/>
      <c r="E101" s="166"/>
      <c r="F101" s="341"/>
      <c r="G101" s="341"/>
      <c r="H101" s="158"/>
      <c r="I101" s="293"/>
      <c r="J101" s="6"/>
    </row>
    <row r="102" spans="1:10" ht="23.4" x14ac:dyDescent="0.45">
      <c r="A102" s="42"/>
      <c r="B102" s="144" t="s">
        <v>717</v>
      </c>
      <c r="C102" s="51">
        <f>SUM('12.WS-แผนสนับสนุน รพ.สต.'!D16)</f>
        <v>0</v>
      </c>
      <c r="D102" s="160"/>
      <c r="E102" s="160"/>
      <c r="F102" s="293"/>
      <c r="G102" s="293"/>
      <c r="H102" s="158"/>
      <c r="I102" s="293"/>
      <c r="J102" s="6"/>
    </row>
    <row r="103" spans="1:10" ht="23.4" x14ac:dyDescent="0.45">
      <c r="A103" s="42"/>
      <c r="B103" s="369" t="s">
        <v>589</v>
      </c>
      <c r="C103" s="51">
        <f>SUM('12.WS-แผนสนับสนุน รพ.สต.'!E16)</f>
        <v>0</v>
      </c>
      <c r="D103" s="167"/>
      <c r="E103" s="167"/>
      <c r="F103" s="342"/>
      <c r="G103" s="342"/>
      <c r="H103" s="158"/>
      <c r="I103" s="293"/>
      <c r="J103" s="6"/>
    </row>
    <row r="104" spans="1:10" ht="23.4" x14ac:dyDescent="0.45">
      <c r="A104" s="42"/>
      <c r="B104" s="369" t="s">
        <v>699</v>
      </c>
      <c r="C104" s="51">
        <f>SUM('12.WS-แผนสนับสนุน รพ.สต.'!F16)</f>
        <v>0</v>
      </c>
      <c r="D104" s="167"/>
      <c r="E104" s="167"/>
      <c r="F104" s="342"/>
      <c r="G104" s="342"/>
      <c r="I104" s="293"/>
      <c r="J104" s="6"/>
    </row>
    <row r="105" spans="1:10" ht="23.4" x14ac:dyDescent="0.45">
      <c r="A105" s="42"/>
      <c r="B105" s="369" t="s">
        <v>700</v>
      </c>
      <c r="C105" s="51">
        <f>SUM('12.WS-แผนสนับสนุน รพ.สต.'!G16)</f>
        <v>0</v>
      </c>
      <c r="D105" s="167"/>
      <c r="E105" s="167"/>
      <c r="F105" s="342"/>
      <c r="G105" s="342"/>
      <c r="H105" s="158"/>
      <c r="I105" s="293"/>
      <c r="J105" s="6"/>
    </row>
    <row r="106" spans="1:10" ht="23.4" x14ac:dyDescent="0.45">
      <c r="A106" s="42"/>
      <c r="B106" s="369" t="s">
        <v>600</v>
      </c>
      <c r="C106" s="51">
        <f>SUM('12.WS-แผนสนับสนุน รพ.สต.'!H16)</f>
        <v>0</v>
      </c>
      <c r="D106" s="167"/>
      <c r="E106" s="167"/>
      <c r="F106" s="342"/>
      <c r="G106" s="342"/>
      <c r="H106" s="158"/>
      <c r="I106" s="293"/>
      <c r="J106" s="6"/>
    </row>
    <row r="107" spans="1:10" ht="21" x14ac:dyDescent="0.4">
      <c r="B107" s="369" t="s">
        <v>716</v>
      </c>
      <c r="C107" s="51">
        <f>SUM('12.WS-แผนสนับสนุน รพ.สต.'!I16)</f>
        <v>0</v>
      </c>
      <c r="D107" s="167"/>
      <c r="E107" s="167"/>
      <c r="F107" s="342"/>
      <c r="G107" s="342"/>
      <c r="H107" s="158"/>
      <c r="I107" s="295"/>
    </row>
    <row r="108" spans="1:10" ht="25.2" thickBot="1" x14ac:dyDescent="0.75">
      <c r="B108" s="156" t="s">
        <v>631</v>
      </c>
      <c r="C108" s="172">
        <f>SUM(C101:C107)</f>
        <v>0</v>
      </c>
      <c r="D108" s="161"/>
      <c r="E108" s="161"/>
      <c r="F108" s="340"/>
      <c r="G108" s="340"/>
      <c r="H108" s="135">
        <f>SUM(H101:H107)</f>
        <v>0</v>
      </c>
      <c r="I108" s="295"/>
    </row>
    <row r="109" spans="1:10" ht="15" thickTop="1" x14ac:dyDescent="0.3">
      <c r="D109" s="162"/>
      <c r="E109" s="162"/>
      <c r="F109" s="295"/>
      <c r="G109" s="295"/>
      <c r="H109" s="158"/>
      <c r="I109" s="295"/>
    </row>
  </sheetData>
  <mergeCells count="4">
    <mergeCell ref="N34:O34"/>
    <mergeCell ref="N35:O35"/>
    <mergeCell ref="J2:N2"/>
    <mergeCell ref="A1:F1"/>
  </mergeCells>
  <conditionalFormatting sqref="C37:H38">
    <cfRule type="containsText" dxfId="28" priority="7" operator="containsText" text="เกินดุล">
      <formula>NOT(ISERROR(SEARCH("เกินดุล",C37)))</formula>
    </cfRule>
    <cfRule type="containsText" dxfId="27" priority="8" operator="containsText" text="ขาดดุล">
      <formula>NOT(ISERROR(SEARCH("ขาดดุล",C37)))</formula>
    </cfRule>
    <cfRule type="containsText" dxfId="26" priority="9" operator="containsText" text="เกินดุล">
      <formula>NOT(ISERROR(SEARCH("เกินดุล",C37)))</formula>
    </cfRule>
    <cfRule type="containsText" dxfId="25" priority="10" operator="containsText" text="ขาดดุล">
      <formula>NOT(ISERROR(SEARCH("ขาดดุล",C37)))</formula>
    </cfRule>
  </conditionalFormatting>
  <conditionalFormatting sqref="M4:N32">
    <cfRule type="cellIs" dxfId="24" priority="5" operator="greaterThan">
      <formula>0</formula>
    </cfRule>
    <cfRule type="cellIs" dxfId="23" priority="6" operator="lessThan">
      <formula>0</formula>
    </cfRule>
  </conditionalFormatting>
  <conditionalFormatting sqref="C36:H36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6" right="0.17" top="0.17" bottom="0.17" header="0.17" footer="0.17"/>
  <pageSetup paperSize="9" scale="70" orientation="landscape" horizontalDpi="4294967294" r:id="rId1"/>
  <headerFooter>
    <oddFooter>&amp;L
Planfin60&amp;R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96875" defaultRowHeight="13.8" x14ac:dyDescent="0.25"/>
  <cols>
    <col min="1" max="1" width="7.296875" style="313" customWidth="1"/>
    <col min="2" max="2" width="36" style="314" customWidth="1"/>
    <col min="3" max="3" width="17.3984375" style="314" bestFit="1" customWidth="1"/>
    <col min="4" max="8" width="15.69921875" style="314" bestFit="1" customWidth="1"/>
    <col min="9" max="9" width="14.59765625" style="314" bestFit="1" customWidth="1"/>
    <col min="10" max="17" width="15.69921875" style="314" bestFit="1" customWidth="1"/>
    <col min="18" max="18" width="14.59765625" style="314" bestFit="1" customWidth="1"/>
    <col min="19" max="20" width="15.69921875" style="314" bestFit="1" customWidth="1"/>
    <col min="21" max="21" width="14.59765625" style="314" bestFit="1" customWidth="1"/>
    <col min="22" max="22" width="15.69921875" style="314" bestFit="1" customWidth="1"/>
    <col min="23" max="26" width="14.59765625" style="314" bestFit="1" customWidth="1"/>
    <col min="27" max="27" width="17.3984375" style="314" bestFit="1" customWidth="1"/>
    <col min="28" max="29" width="15.69921875" style="314" bestFit="1" customWidth="1"/>
    <col min="30" max="30" width="14.59765625" style="314" bestFit="1" customWidth="1"/>
    <col min="31" max="36" width="15.69921875" style="314" bestFit="1" customWidth="1"/>
    <col min="37" max="37" width="14.59765625" style="314" bestFit="1" customWidth="1"/>
    <col min="38" max="40" width="15.69921875" style="314" bestFit="1" customWidth="1"/>
    <col min="41" max="41" width="14.59765625" style="314" bestFit="1" customWidth="1"/>
    <col min="42" max="43" width="15.69921875" style="314" bestFit="1" customWidth="1"/>
    <col min="44" max="44" width="14.59765625" style="314" bestFit="1" customWidth="1"/>
    <col min="45" max="45" width="17.3984375" style="314" bestFit="1" customWidth="1"/>
    <col min="46" max="50" width="15.69921875" style="314" bestFit="1" customWidth="1"/>
    <col min="51" max="51" width="14.59765625" style="314" bestFit="1" customWidth="1"/>
    <col min="52" max="53" width="15.69921875" style="314" bestFit="1" customWidth="1"/>
    <col min="54" max="54" width="14.59765625" style="314" bestFit="1" customWidth="1"/>
    <col min="55" max="56" width="15.69921875" style="314" bestFit="1" customWidth="1"/>
    <col min="57" max="59" width="14.59765625" style="314" bestFit="1" customWidth="1"/>
    <col min="60" max="60" width="17.3984375" style="314" bestFit="1" customWidth="1"/>
    <col min="61" max="63" width="14.59765625" style="314" bestFit="1" customWidth="1"/>
    <col min="64" max="65" width="15.69921875" style="314" bestFit="1" customWidth="1"/>
    <col min="66" max="71" width="14.59765625" style="314" bestFit="1" customWidth="1"/>
    <col min="72" max="72" width="15.69921875" style="314" bestFit="1" customWidth="1"/>
    <col min="73" max="74" width="14.59765625" style="314" bestFit="1" customWidth="1"/>
    <col min="75" max="75" width="17.3984375" style="314" bestFit="1" customWidth="1"/>
    <col min="76" max="77" width="15.69921875" style="314" bestFit="1" customWidth="1"/>
    <col min="78" max="78" width="14.59765625" style="314" bestFit="1" customWidth="1"/>
    <col min="79" max="81" width="15.69921875" style="314" bestFit="1" customWidth="1"/>
    <col min="82" max="83" width="14.59765625" style="314" bestFit="1" customWidth="1"/>
    <col min="84" max="84" width="17.3984375" style="314" bestFit="1" customWidth="1"/>
    <col min="85" max="86" width="15.69921875" style="314" bestFit="1" customWidth="1"/>
    <col min="87" max="87" width="14.59765625" style="314" bestFit="1" customWidth="1"/>
    <col min="88" max="91" width="15.69921875" style="314" bestFit="1" customWidth="1"/>
    <col min="92" max="92" width="14.59765625" style="314" bestFit="1" customWidth="1"/>
    <col min="93" max="93" width="15.69921875" style="314" bestFit="1" customWidth="1"/>
    <col min="94" max="94" width="14.59765625" style="314" bestFit="1" customWidth="1"/>
    <col min="95" max="95" width="15.69921875" style="314" bestFit="1" customWidth="1"/>
    <col min="96" max="96" width="14.59765625" style="314" bestFit="1" customWidth="1"/>
    <col min="97" max="97" width="17.3984375" style="314" bestFit="1" customWidth="1"/>
    <col min="98" max="100" width="15.69921875" style="314" bestFit="1" customWidth="1"/>
    <col min="101" max="101" width="14.59765625" style="314" bestFit="1" customWidth="1"/>
    <col min="102" max="102" width="15.69921875" style="314" bestFit="1" customWidth="1"/>
    <col min="103" max="104" width="14.59765625" style="314" bestFit="1" customWidth="1"/>
    <col min="105" max="105" width="17.3984375" style="314" bestFit="1" customWidth="1"/>
    <col min="106" max="111" width="15.69921875" style="314" bestFit="1" customWidth="1"/>
    <col min="112" max="112" width="14.59765625" style="314" bestFit="1" customWidth="1"/>
    <col min="113" max="116" width="15.69921875" style="314" bestFit="1" customWidth="1"/>
    <col min="117" max="117" width="17.3984375" style="314" bestFit="1" customWidth="1"/>
    <col min="118" max="123" width="15.69921875" style="314" bestFit="1" customWidth="1"/>
    <col min="124" max="124" width="14.59765625" style="314" bestFit="1" customWidth="1"/>
    <col min="125" max="125" width="17.3984375" style="314" bestFit="1" customWidth="1"/>
    <col min="126" max="140" width="15.69921875" style="314" bestFit="1" customWidth="1"/>
    <col min="141" max="141" width="14.59765625" style="314" bestFit="1" customWidth="1"/>
    <col min="142" max="142" width="15.69921875" style="314" bestFit="1" customWidth="1"/>
    <col min="143" max="143" width="17.3984375" style="314" bestFit="1" customWidth="1"/>
    <col min="144" max="146" width="15.69921875" style="314" bestFit="1" customWidth="1"/>
    <col min="147" max="148" width="14.59765625" style="314" bestFit="1" customWidth="1"/>
    <col min="149" max="151" width="15.69921875" style="314" bestFit="1" customWidth="1"/>
    <col min="152" max="152" width="17.3984375" style="314" bestFit="1" customWidth="1"/>
    <col min="153" max="153" width="14.59765625" style="314" bestFit="1" customWidth="1"/>
    <col min="154" max="158" width="15.69921875" style="314" bestFit="1" customWidth="1"/>
    <col min="159" max="163" width="14.59765625" style="314" bestFit="1" customWidth="1"/>
    <col min="164" max="164" width="15.69921875" style="314" bestFit="1" customWidth="1"/>
    <col min="165" max="167" width="14.59765625" style="314" bestFit="1" customWidth="1"/>
    <col min="168" max="169" width="15.69921875" style="314" bestFit="1" customWidth="1"/>
    <col min="170" max="171" width="14.59765625" style="314" bestFit="1" customWidth="1"/>
    <col min="172" max="172" width="17.3984375" style="314" bestFit="1" customWidth="1"/>
    <col min="173" max="173" width="14.59765625" style="314" bestFit="1" customWidth="1"/>
    <col min="174" max="183" width="15.69921875" style="314" bestFit="1" customWidth="1"/>
    <col min="184" max="185" width="14.59765625" style="314" bestFit="1" customWidth="1"/>
    <col min="186" max="186" width="17.3984375" style="314" bestFit="1" customWidth="1"/>
    <col min="187" max="188" width="14.59765625" style="314" bestFit="1" customWidth="1"/>
    <col min="189" max="190" width="15.69921875" style="314" bestFit="1" customWidth="1"/>
    <col min="191" max="192" width="14.59765625" style="314" bestFit="1" customWidth="1"/>
    <col min="193" max="193" width="15.69921875" style="314" bestFit="1" customWidth="1"/>
    <col min="194" max="197" width="14.59765625" style="314" bestFit="1" customWidth="1"/>
    <col min="198" max="199" width="15.69921875" style="314" bestFit="1" customWidth="1"/>
    <col min="200" max="200" width="14.59765625" style="314" bestFit="1" customWidth="1"/>
    <col min="201" max="201" width="15.69921875" style="314" bestFit="1" customWidth="1"/>
    <col min="202" max="202" width="14.59765625" style="314" bestFit="1" customWidth="1"/>
    <col min="203" max="204" width="15.69921875" style="314" bestFit="1" customWidth="1"/>
    <col min="205" max="205" width="14.59765625" style="314" bestFit="1" customWidth="1"/>
    <col min="206" max="206" width="15.69921875" style="314" bestFit="1" customWidth="1"/>
    <col min="207" max="207" width="14.59765625" style="314" bestFit="1" customWidth="1"/>
    <col min="208" max="209" width="15.69921875" style="314" bestFit="1" customWidth="1"/>
    <col min="210" max="210" width="17.3984375" style="314" bestFit="1" customWidth="1"/>
    <col min="211" max="215" width="15.69921875" style="314" bestFit="1" customWidth="1"/>
    <col min="216" max="216" width="14.59765625" style="314" bestFit="1" customWidth="1"/>
    <col min="217" max="217" width="17.3984375" style="314" bestFit="1" customWidth="1"/>
    <col min="218" max="221" width="15.69921875" style="314" bestFit="1" customWidth="1"/>
    <col min="222" max="222" width="14.59765625" style="314" bestFit="1" customWidth="1"/>
    <col min="223" max="223" width="15.69921875" style="314" bestFit="1" customWidth="1"/>
    <col min="224" max="224" width="14.59765625" style="314" bestFit="1" customWidth="1"/>
    <col min="225" max="225" width="17.3984375" style="314" bestFit="1" customWidth="1"/>
    <col min="226" max="228" width="15.69921875" style="314" bestFit="1" customWidth="1"/>
    <col min="229" max="230" width="14.59765625" style="314" bestFit="1" customWidth="1"/>
    <col min="231" max="231" width="15.69921875" style="314" bestFit="1" customWidth="1"/>
    <col min="232" max="235" width="14.59765625" style="314" bestFit="1" customWidth="1"/>
    <col min="236" max="236" width="15.69921875" style="314" bestFit="1" customWidth="1"/>
    <col min="237" max="237" width="14.59765625" style="314" bestFit="1" customWidth="1"/>
    <col min="238" max="238" width="15.69921875" style="314" bestFit="1" customWidth="1"/>
    <col min="239" max="240" width="14.59765625" style="314" bestFit="1" customWidth="1"/>
    <col min="241" max="241" width="17.3984375" style="314" bestFit="1" customWidth="1"/>
    <col min="242" max="246" width="15.69921875" style="314" bestFit="1" customWidth="1"/>
    <col min="247" max="251" width="14.59765625" style="314" bestFit="1" customWidth="1"/>
    <col min="252" max="252" width="17.3984375" style="314" bestFit="1" customWidth="1"/>
    <col min="253" max="256" width="15.69921875" style="314" bestFit="1" customWidth="1"/>
    <col min="257" max="257" width="14.59765625" style="314" bestFit="1" customWidth="1"/>
    <col min="258" max="258" width="15.69921875" style="314" bestFit="1" customWidth="1"/>
    <col min="259" max="260" width="14.59765625" style="314" bestFit="1" customWidth="1"/>
    <col min="261" max="262" width="15.69921875" style="314" bestFit="1" customWidth="1"/>
    <col min="263" max="263" width="14.59765625" style="314" bestFit="1" customWidth="1"/>
    <col min="264" max="264" width="17.3984375" style="314" bestFit="1" customWidth="1"/>
    <col min="265" max="265" width="15.69921875" style="314" bestFit="1" customWidth="1"/>
    <col min="266" max="269" width="14.59765625" style="314" bestFit="1" customWidth="1"/>
    <col min="270" max="270" width="15.69921875" style="314" bestFit="1" customWidth="1"/>
    <col min="271" max="271" width="14.59765625" style="314" bestFit="1" customWidth="1"/>
    <col min="272" max="273" width="15.69921875" style="314" bestFit="1" customWidth="1"/>
    <col min="274" max="274" width="14.59765625" style="314" bestFit="1" customWidth="1"/>
    <col min="275" max="275" width="15.69921875" style="314" bestFit="1" customWidth="1"/>
    <col min="276" max="276" width="14.59765625" style="314" bestFit="1" customWidth="1"/>
    <col min="277" max="277" width="17.3984375" style="314" bestFit="1" customWidth="1"/>
    <col min="278" max="278" width="15.69921875" style="314" bestFit="1" customWidth="1"/>
    <col min="279" max="279" width="14.59765625" style="314" bestFit="1" customWidth="1"/>
    <col min="280" max="283" width="15.69921875" style="314" bestFit="1" customWidth="1"/>
    <col min="284" max="284" width="14.59765625" style="314" bestFit="1" customWidth="1"/>
    <col min="285" max="285" width="17.3984375" style="314" bestFit="1" customWidth="1"/>
    <col min="286" max="287" width="15.69921875" style="314" bestFit="1" customWidth="1"/>
    <col min="288" max="288" width="14.59765625" style="314" bestFit="1" customWidth="1"/>
    <col min="289" max="289" width="15.69921875" style="314" bestFit="1" customWidth="1"/>
    <col min="290" max="290" width="14.59765625" style="314" bestFit="1" customWidth="1"/>
    <col min="291" max="294" width="15.69921875" style="314" bestFit="1" customWidth="1"/>
    <col min="295" max="299" width="14.59765625" style="314" bestFit="1" customWidth="1"/>
    <col min="300" max="300" width="17.3984375" style="314" bestFit="1" customWidth="1"/>
    <col min="301" max="306" width="15.69921875" style="314" bestFit="1" customWidth="1"/>
    <col min="307" max="308" width="14.59765625" style="314" bestFit="1" customWidth="1"/>
    <col min="309" max="312" width="15.69921875" style="314" bestFit="1" customWidth="1"/>
    <col min="313" max="313" width="14.59765625" style="314" bestFit="1" customWidth="1"/>
    <col min="314" max="314" width="15.69921875" style="314" bestFit="1" customWidth="1"/>
    <col min="315" max="315" width="17.3984375" style="314" bestFit="1" customWidth="1"/>
    <col min="316" max="316" width="15.69921875" style="314" bestFit="1" customWidth="1"/>
    <col min="317" max="317" width="17.3984375" style="314" bestFit="1" customWidth="1"/>
    <col min="318" max="322" width="15.69921875" style="314" bestFit="1" customWidth="1"/>
    <col min="323" max="323" width="14.59765625" style="314" bestFit="1" customWidth="1"/>
    <col min="324" max="324" width="15.69921875" style="314" bestFit="1" customWidth="1"/>
    <col min="325" max="325" width="14.59765625" style="314" bestFit="1" customWidth="1"/>
    <col min="326" max="326" width="15.69921875" style="314" bestFit="1" customWidth="1"/>
    <col min="327" max="327" width="14.59765625" style="314" bestFit="1" customWidth="1"/>
    <col min="328" max="329" width="15.69921875" style="314" bestFit="1" customWidth="1"/>
    <col min="330" max="330" width="14.59765625" style="314" bestFit="1" customWidth="1"/>
    <col min="331" max="331" width="17.3984375" style="314" bestFit="1" customWidth="1"/>
    <col min="332" max="332" width="15.69921875" style="314" bestFit="1" customWidth="1"/>
    <col min="333" max="333" width="17.3984375" style="314" bestFit="1" customWidth="1"/>
    <col min="334" max="342" width="15.69921875" style="314" bestFit="1" customWidth="1"/>
    <col min="343" max="343" width="17.3984375" style="314" bestFit="1" customWidth="1"/>
    <col min="344" max="344" width="15.69921875" style="314" bestFit="1" customWidth="1"/>
    <col min="345" max="347" width="14.59765625" style="314" bestFit="1" customWidth="1"/>
    <col min="348" max="351" width="15.69921875" style="314" bestFit="1" customWidth="1"/>
    <col min="352" max="354" width="14.59765625" style="314" bestFit="1" customWidth="1"/>
    <col min="355" max="355" width="17.3984375" style="314" bestFit="1" customWidth="1"/>
    <col min="356" max="363" width="15.69921875" style="314" bestFit="1" customWidth="1"/>
    <col min="364" max="365" width="14.59765625" style="314" bestFit="1" customWidth="1"/>
    <col min="366" max="366" width="17.3984375" style="314" bestFit="1" customWidth="1"/>
    <col min="367" max="367" width="15.69921875" style="314" bestFit="1" customWidth="1"/>
    <col min="368" max="368" width="14.59765625" style="314" bestFit="1" customWidth="1"/>
    <col min="369" max="369" width="15.69921875" style="314" bestFit="1" customWidth="1"/>
    <col min="370" max="370" width="14.59765625" style="314" bestFit="1" customWidth="1"/>
    <col min="371" max="373" width="15.69921875" style="314" bestFit="1" customWidth="1"/>
    <col min="374" max="374" width="14.59765625" style="314" bestFit="1" customWidth="1"/>
    <col min="375" max="376" width="15.69921875" style="314" bestFit="1" customWidth="1"/>
    <col min="377" max="377" width="14.59765625" style="314" bestFit="1" customWidth="1"/>
    <col min="378" max="378" width="15.69921875" style="314" bestFit="1" customWidth="1"/>
    <col min="379" max="384" width="14.59765625" style="314" bestFit="1" customWidth="1"/>
    <col min="385" max="385" width="17.3984375" style="314" bestFit="1" customWidth="1"/>
    <col min="386" max="387" width="15.69921875" style="314" bestFit="1" customWidth="1"/>
    <col min="388" max="388" width="14.59765625" style="314" bestFit="1" customWidth="1"/>
    <col min="389" max="390" width="15.69921875" style="314" bestFit="1" customWidth="1"/>
    <col min="391" max="391" width="14.59765625" style="314" bestFit="1" customWidth="1"/>
    <col min="392" max="392" width="17.3984375" style="314" bestFit="1" customWidth="1"/>
    <col min="393" max="398" width="15.69921875" style="314" bestFit="1" customWidth="1"/>
    <col min="399" max="400" width="14.59765625" style="314" bestFit="1" customWidth="1"/>
    <col min="401" max="401" width="17.3984375" style="314" bestFit="1" customWidth="1"/>
    <col min="402" max="405" width="15.69921875" style="314" bestFit="1" customWidth="1"/>
    <col min="406" max="406" width="14.59765625" style="314" bestFit="1" customWidth="1"/>
    <col min="407" max="407" width="15.69921875" style="314" bestFit="1" customWidth="1"/>
    <col min="408" max="408" width="14.59765625" style="314" bestFit="1" customWidth="1"/>
    <col min="409" max="413" width="15.69921875" style="314" bestFit="1" customWidth="1"/>
    <col min="414" max="415" width="14.59765625" style="314" bestFit="1" customWidth="1"/>
    <col min="416" max="416" width="17.3984375" style="314" bestFit="1" customWidth="1"/>
    <col min="417" max="417" width="14.59765625" style="314" bestFit="1" customWidth="1"/>
    <col min="418" max="418" width="15.69921875" style="314" bestFit="1" customWidth="1"/>
    <col min="419" max="419" width="14.59765625" style="314" bestFit="1" customWidth="1"/>
    <col min="420" max="421" width="15.69921875" style="314" bestFit="1" customWidth="1"/>
    <col min="422" max="423" width="14.59765625" style="314" bestFit="1" customWidth="1"/>
    <col min="424" max="427" width="15.69921875" style="314" bestFit="1" customWidth="1"/>
    <col min="428" max="428" width="14.59765625" style="314" bestFit="1" customWidth="1"/>
    <col min="429" max="429" width="15.69921875" style="314" bestFit="1" customWidth="1"/>
    <col min="430" max="433" width="14.59765625" style="314" bestFit="1" customWidth="1"/>
    <col min="434" max="434" width="17.3984375" style="314" bestFit="1" customWidth="1"/>
    <col min="435" max="442" width="15.69921875" style="314" bestFit="1" customWidth="1"/>
    <col min="443" max="443" width="14.59765625" style="314" bestFit="1" customWidth="1"/>
    <col min="444" max="444" width="15.69921875" style="314" bestFit="1" customWidth="1"/>
    <col min="445" max="445" width="14.59765625" style="314" bestFit="1" customWidth="1"/>
    <col min="446" max="450" width="15.69921875" style="314" bestFit="1" customWidth="1"/>
    <col min="451" max="452" width="14.59765625" style="314" bestFit="1" customWidth="1"/>
    <col min="453" max="454" width="15.69921875" style="314" bestFit="1" customWidth="1"/>
    <col min="455" max="459" width="14.59765625" style="314" bestFit="1" customWidth="1"/>
    <col min="460" max="460" width="17.3984375" style="314" bestFit="1" customWidth="1"/>
    <col min="461" max="461" width="14.59765625" style="314" bestFit="1" customWidth="1"/>
    <col min="462" max="465" width="15.69921875" style="314" bestFit="1" customWidth="1"/>
    <col min="466" max="466" width="14.59765625" style="314" bestFit="1" customWidth="1"/>
    <col min="467" max="468" width="15.69921875" style="314" bestFit="1" customWidth="1"/>
    <col min="469" max="472" width="14.59765625" style="314" bestFit="1" customWidth="1"/>
    <col min="473" max="473" width="17.3984375" style="314" bestFit="1" customWidth="1"/>
    <col min="474" max="483" width="15.69921875" style="314" bestFit="1" customWidth="1"/>
    <col min="484" max="485" width="14.59765625" style="314" bestFit="1" customWidth="1"/>
    <col min="486" max="486" width="15.69921875" style="314" bestFit="1" customWidth="1"/>
    <col min="487" max="488" width="14.59765625" style="314" bestFit="1" customWidth="1"/>
    <col min="489" max="489" width="15.69921875" style="314" bestFit="1" customWidth="1"/>
    <col min="490" max="492" width="14.59765625" style="314" bestFit="1" customWidth="1"/>
    <col min="493" max="493" width="17.3984375" style="314" bestFit="1" customWidth="1"/>
    <col min="494" max="494" width="14.59765625" style="314" bestFit="1" customWidth="1"/>
    <col min="495" max="496" width="15.69921875" style="314" bestFit="1" customWidth="1"/>
    <col min="497" max="499" width="14.59765625" style="314" bestFit="1" customWidth="1"/>
    <col min="500" max="500" width="15.69921875" style="314" bestFit="1" customWidth="1"/>
    <col min="501" max="502" width="14.59765625" style="314" bestFit="1" customWidth="1"/>
    <col min="503" max="504" width="15.69921875" style="314" bestFit="1" customWidth="1"/>
    <col min="505" max="506" width="14.59765625" style="314" bestFit="1" customWidth="1"/>
    <col min="507" max="508" width="15.69921875" style="314" bestFit="1" customWidth="1"/>
    <col min="509" max="511" width="14.59765625" style="314" bestFit="1" customWidth="1"/>
    <col min="512" max="514" width="15.69921875" style="314" bestFit="1" customWidth="1"/>
    <col min="515" max="515" width="14.59765625" style="314" bestFit="1" customWidth="1"/>
    <col min="516" max="517" width="15.69921875" style="314" bestFit="1" customWidth="1"/>
    <col min="518" max="518" width="14.59765625" style="314" bestFit="1" customWidth="1"/>
    <col min="519" max="524" width="15.69921875" style="314" bestFit="1" customWidth="1"/>
    <col min="525" max="526" width="14.59765625" style="314" bestFit="1" customWidth="1"/>
    <col min="527" max="527" width="17.3984375" style="314" bestFit="1" customWidth="1"/>
    <col min="528" max="529" width="14.59765625" style="314" bestFit="1" customWidth="1"/>
    <col min="530" max="532" width="15.69921875" style="314" bestFit="1" customWidth="1"/>
    <col min="533" max="533" width="14.59765625" style="314" bestFit="1" customWidth="1"/>
    <col min="534" max="534" width="15.69921875" style="314" bestFit="1" customWidth="1"/>
    <col min="535" max="535" width="14.59765625" style="314" bestFit="1" customWidth="1"/>
    <col min="536" max="537" width="15.69921875" style="314" bestFit="1" customWidth="1"/>
    <col min="538" max="539" width="14.59765625" style="314" bestFit="1" customWidth="1"/>
    <col min="540" max="540" width="15.69921875" style="314" bestFit="1" customWidth="1"/>
    <col min="541" max="542" width="14.59765625" style="314" bestFit="1" customWidth="1"/>
    <col min="543" max="543" width="15.69921875" style="314" bestFit="1" customWidth="1"/>
    <col min="544" max="544" width="14.59765625" style="314" bestFit="1" customWidth="1"/>
    <col min="545" max="545" width="17.3984375" style="314" bestFit="1" customWidth="1"/>
    <col min="546" max="546" width="15.69921875" style="314" bestFit="1" customWidth="1"/>
    <col min="547" max="548" width="14.59765625" style="314" bestFit="1" customWidth="1"/>
    <col min="549" max="549" width="15.69921875" style="314" bestFit="1" customWidth="1"/>
    <col min="550" max="553" width="14.59765625" style="314" bestFit="1" customWidth="1"/>
    <col min="554" max="559" width="15.69921875" style="314" bestFit="1" customWidth="1"/>
    <col min="560" max="560" width="17.3984375" style="314" bestFit="1" customWidth="1"/>
    <col min="561" max="563" width="15.69921875" style="314" bestFit="1" customWidth="1"/>
    <col min="564" max="564" width="14.59765625" style="314" bestFit="1" customWidth="1"/>
    <col min="565" max="566" width="15.69921875" style="314" bestFit="1" customWidth="1"/>
    <col min="567" max="568" width="14.59765625" style="314" bestFit="1" customWidth="1"/>
    <col min="569" max="573" width="15.69921875" style="314" bestFit="1" customWidth="1"/>
    <col min="574" max="577" width="14.59765625" style="314" bestFit="1" customWidth="1"/>
    <col min="578" max="578" width="15.69921875" style="314" bestFit="1" customWidth="1"/>
    <col min="579" max="581" width="14.59765625" style="314" bestFit="1" customWidth="1"/>
    <col min="582" max="582" width="17.3984375" style="314" bestFit="1" customWidth="1"/>
    <col min="583" max="594" width="15.69921875" style="314" bestFit="1" customWidth="1"/>
    <col min="595" max="596" width="14.59765625" style="314" bestFit="1" customWidth="1"/>
    <col min="597" max="597" width="17.3984375" style="314" bestFit="1" customWidth="1"/>
    <col min="598" max="600" width="15.69921875" style="314" bestFit="1" customWidth="1"/>
    <col min="601" max="601" width="14.59765625" style="314" bestFit="1" customWidth="1"/>
    <col min="602" max="618" width="15.69921875" style="314" bestFit="1" customWidth="1"/>
    <col min="619" max="620" width="14.59765625" style="314" bestFit="1" customWidth="1"/>
    <col min="621" max="621" width="15.69921875" style="314" bestFit="1" customWidth="1"/>
    <col min="622" max="623" width="14.59765625" style="314" bestFit="1" customWidth="1"/>
    <col min="624" max="625" width="15.69921875" style="314" bestFit="1" customWidth="1"/>
    <col min="626" max="629" width="14.59765625" style="314" bestFit="1" customWidth="1"/>
    <col min="630" max="630" width="17.3984375" style="314" bestFit="1" customWidth="1"/>
    <col min="631" max="640" width="15.69921875" style="314" bestFit="1" customWidth="1"/>
    <col min="641" max="642" width="14.59765625" style="314" bestFit="1" customWidth="1"/>
    <col min="643" max="644" width="15.69921875" style="314" bestFit="1" customWidth="1"/>
    <col min="645" max="652" width="14.59765625" style="314" bestFit="1" customWidth="1"/>
    <col min="653" max="653" width="17.3984375" style="314" bestFit="1" customWidth="1"/>
    <col min="654" max="659" width="15.69921875" style="314" bestFit="1" customWidth="1"/>
    <col min="660" max="660" width="14.59765625" style="314" bestFit="1" customWidth="1"/>
    <col min="661" max="664" width="15.69921875" style="314" bestFit="1" customWidth="1"/>
    <col min="665" max="669" width="14.59765625" style="314" bestFit="1" customWidth="1"/>
    <col min="670" max="672" width="15.69921875" style="314" bestFit="1" customWidth="1"/>
    <col min="673" max="673" width="14.59765625" style="314" bestFit="1" customWidth="1"/>
    <col min="674" max="674" width="15.69921875" style="314" bestFit="1" customWidth="1"/>
    <col min="675" max="676" width="14.59765625" style="314" bestFit="1" customWidth="1"/>
    <col min="677" max="677" width="15.69921875" style="314" bestFit="1" customWidth="1"/>
    <col min="678" max="678" width="14.59765625" style="314" bestFit="1" customWidth="1"/>
    <col min="679" max="680" width="15.69921875" style="314" bestFit="1" customWidth="1"/>
    <col min="681" max="684" width="14.59765625" style="314" bestFit="1" customWidth="1"/>
    <col min="685" max="685" width="15.69921875" style="314" bestFit="1" customWidth="1"/>
    <col min="686" max="686" width="17.3984375" style="314" bestFit="1" customWidth="1"/>
    <col min="687" max="687" width="14.59765625" style="314" bestFit="1" customWidth="1"/>
    <col min="688" max="690" width="15.69921875" style="314" bestFit="1" customWidth="1"/>
    <col min="691" max="691" width="14.59765625" style="314" bestFit="1" customWidth="1"/>
    <col min="692" max="695" width="15.69921875" style="314" bestFit="1" customWidth="1"/>
    <col min="696" max="698" width="14.59765625" style="314" bestFit="1" customWidth="1"/>
    <col min="699" max="699" width="15.69921875" style="314" bestFit="1" customWidth="1"/>
    <col min="700" max="701" width="14.59765625" style="314" bestFit="1" customWidth="1"/>
    <col min="702" max="702" width="15.69921875" style="314" bestFit="1" customWidth="1"/>
    <col min="703" max="707" width="14.59765625" style="314" bestFit="1" customWidth="1"/>
    <col min="708" max="708" width="15.69921875" style="314" bestFit="1" customWidth="1"/>
    <col min="709" max="709" width="14.59765625" style="314" bestFit="1" customWidth="1"/>
    <col min="710" max="710" width="15.69921875" style="314" bestFit="1" customWidth="1"/>
    <col min="711" max="712" width="14.59765625" style="314" bestFit="1" customWidth="1"/>
    <col min="713" max="713" width="15.69921875" style="314" bestFit="1" customWidth="1"/>
    <col min="714" max="714" width="14.59765625" style="314" bestFit="1" customWidth="1"/>
    <col min="715" max="715" width="17.3984375" style="314" bestFit="1" customWidth="1"/>
    <col min="716" max="716" width="15.69921875" style="314" bestFit="1" customWidth="1"/>
    <col min="717" max="717" width="14.59765625" style="314" bestFit="1" customWidth="1"/>
    <col min="718" max="723" width="15.69921875" style="314" bestFit="1" customWidth="1"/>
    <col min="724" max="724" width="14.59765625" style="314" bestFit="1" customWidth="1"/>
    <col min="725" max="727" width="15.69921875" style="314" bestFit="1" customWidth="1"/>
    <col min="728" max="728" width="14.59765625" style="314" bestFit="1" customWidth="1"/>
    <col min="729" max="730" width="15.69921875" style="314" bestFit="1" customWidth="1"/>
    <col min="731" max="731" width="14.59765625" style="314" bestFit="1" customWidth="1"/>
    <col min="732" max="732" width="15.69921875" style="314" bestFit="1" customWidth="1"/>
    <col min="733" max="733" width="14.59765625" style="314" bestFit="1" customWidth="1"/>
    <col min="734" max="735" width="15.69921875" style="314" bestFit="1" customWidth="1"/>
    <col min="736" max="740" width="14.59765625" style="314" bestFit="1" customWidth="1"/>
    <col min="741" max="742" width="15.69921875" style="314" bestFit="1" customWidth="1"/>
    <col min="743" max="743" width="14.59765625" style="314" bestFit="1" customWidth="1"/>
    <col min="744" max="746" width="15.69921875" style="314" bestFit="1" customWidth="1"/>
    <col min="747" max="747" width="14.59765625" style="314" bestFit="1" customWidth="1"/>
    <col min="748" max="748" width="15.69921875" style="314" bestFit="1" customWidth="1"/>
    <col min="749" max="749" width="14.59765625" style="314" bestFit="1" customWidth="1"/>
    <col min="750" max="750" width="17.3984375" style="314" bestFit="1" customWidth="1"/>
    <col min="751" max="751" width="14.59765625" style="314" bestFit="1" customWidth="1"/>
    <col min="752" max="752" width="15.69921875" style="314" bestFit="1" customWidth="1"/>
    <col min="753" max="754" width="14.59765625" style="314" bestFit="1" customWidth="1"/>
    <col min="755" max="755" width="15.69921875" style="314" bestFit="1" customWidth="1"/>
    <col min="756" max="758" width="14.59765625" style="314" bestFit="1" customWidth="1"/>
    <col min="759" max="759" width="15.69921875" style="314" bestFit="1" customWidth="1"/>
    <col min="760" max="760" width="14.59765625" style="314" bestFit="1" customWidth="1"/>
    <col min="761" max="761" width="17.3984375" style="314" bestFit="1" customWidth="1"/>
    <col min="762" max="762" width="14.59765625" style="314" bestFit="1" customWidth="1"/>
    <col min="763" max="764" width="15.69921875" style="314" bestFit="1" customWidth="1"/>
    <col min="765" max="765" width="14.59765625" style="314" bestFit="1" customWidth="1"/>
    <col min="766" max="769" width="15.69921875" style="314" bestFit="1" customWidth="1"/>
    <col min="770" max="770" width="14.59765625" style="314" bestFit="1" customWidth="1"/>
    <col min="771" max="777" width="15.69921875" style="314" bestFit="1" customWidth="1"/>
    <col min="778" max="783" width="14.59765625" style="314" bestFit="1" customWidth="1"/>
    <col min="784" max="785" width="15.69921875" style="314" bestFit="1" customWidth="1"/>
    <col min="786" max="792" width="14.59765625" style="314" bestFit="1" customWidth="1"/>
    <col min="793" max="793" width="17.3984375" style="314" bestFit="1" customWidth="1"/>
    <col min="794" max="796" width="15.69921875" style="314" bestFit="1" customWidth="1"/>
    <col min="797" max="798" width="14.59765625" style="314" bestFit="1" customWidth="1"/>
    <col min="799" max="799" width="15.69921875" style="314" bestFit="1" customWidth="1"/>
    <col min="800" max="800" width="14.59765625" style="314" bestFit="1" customWidth="1"/>
    <col min="801" max="801" width="17.3984375" style="314" bestFit="1" customWidth="1"/>
    <col min="802" max="809" width="15.69921875" style="314" bestFit="1" customWidth="1"/>
    <col min="810" max="810" width="14.59765625" style="314" bestFit="1" customWidth="1"/>
    <col min="811" max="812" width="15.69921875" style="314" bestFit="1" customWidth="1"/>
    <col min="813" max="813" width="14.59765625" style="314" bestFit="1" customWidth="1"/>
    <col min="814" max="816" width="15.69921875" style="314" bestFit="1" customWidth="1"/>
    <col min="817" max="817" width="14.59765625" style="314" bestFit="1" customWidth="1"/>
    <col min="818" max="818" width="15.69921875" style="314" bestFit="1" customWidth="1"/>
    <col min="819" max="819" width="14.59765625" style="314" bestFit="1" customWidth="1"/>
    <col min="820" max="820" width="15.69921875" style="314" bestFit="1" customWidth="1"/>
    <col min="821" max="821" width="17.3984375" style="314" bestFit="1" customWidth="1"/>
    <col min="822" max="828" width="15.69921875" style="314" bestFit="1" customWidth="1"/>
    <col min="829" max="830" width="14.59765625" style="314" bestFit="1" customWidth="1"/>
    <col min="831" max="831" width="17.3984375" style="314" bestFit="1" customWidth="1"/>
    <col min="832" max="843" width="15.69921875" style="314" bestFit="1" customWidth="1"/>
    <col min="844" max="844" width="17.3984375" style="314" bestFit="1" customWidth="1"/>
    <col min="845" max="849" width="15.69921875" style="314" bestFit="1" customWidth="1"/>
    <col min="850" max="850" width="14.59765625" style="314" bestFit="1" customWidth="1"/>
    <col min="851" max="852" width="15.69921875" style="314" bestFit="1" customWidth="1"/>
    <col min="853" max="853" width="14.59765625" style="314" bestFit="1" customWidth="1"/>
    <col min="854" max="854" width="15.69921875" style="314" bestFit="1" customWidth="1"/>
    <col min="855" max="855" width="14.59765625" style="314" bestFit="1" customWidth="1"/>
    <col min="856" max="856" width="17.3984375" style="314" bestFit="1" customWidth="1"/>
    <col min="857" max="857" width="14.59765625" style="314" bestFit="1" customWidth="1"/>
    <col min="858" max="861" width="15.69921875" style="314" bestFit="1" customWidth="1"/>
    <col min="862" max="862" width="14.59765625" style="314" bestFit="1" customWidth="1"/>
    <col min="863" max="863" width="15.69921875" style="314" bestFit="1" customWidth="1"/>
    <col min="864" max="864" width="14.59765625" style="314" bestFit="1" customWidth="1"/>
    <col min="865" max="865" width="15.69921875" style="314" bestFit="1" customWidth="1"/>
    <col min="866" max="866" width="14.59765625" style="314" bestFit="1" customWidth="1"/>
    <col min="867" max="867" width="17.3984375" style="314" bestFit="1" customWidth="1"/>
    <col min="868" max="872" width="15.69921875" style="314" bestFit="1" customWidth="1"/>
    <col min="873" max="874" width="14.59765625" style="314" bestFit="1" customWidth="1"/>
    <col min="875" max="876" width="17.3984375" style="314" bestFit="1" customWidth="1"/>
    <col min="877" max="882" width="15.69921875" style="314" bestFit="1" customWidth="1"/>
    <col min="883" max="883" width="14.59765625" style="314" bestFit="1" customWidth="1"/>
    <col min="884" max="885" width="15.69921875" style="314" bestFit="1" customWidth="1"/>
    <col min="886" max="887" width="14.59765625" style="314" bestFit="1" customWidth="1"/>
    <col min="888" max="888" width="15.69921875" style="314" bestFit="1" customWidth="1"/>
    <col min="889" max="889" width="14.59765625" style="314" bestFit="1" customWidth="1"/>
    <col min="890" max="890" width="15.69921875" style="314" bestFit="1" customWidth="1"/>
    <col min="891" max="891" width="14.59765625" style="314" bestFit="1" customWidth="1"/>
    <col min="892" max="896" width="15.69921875" style="314" bestFit="1" customWidth="1"/>
    <col min="897" max="898" width="14.59765625" style="314" bestFit="1" customWidth="1"/>
    <col min="899" max="899" width="19.69921875" style="314" bestFit="1" customWidth="1"/>
    <col min="900" max="900" width="8.796875" style="314"/>
    <col min="901" max="901" width="14.8984375" style="314" bestFit="1" customWidth="1"/>
    <col min="902" max="16384" width="8.796875" style="314"/>
  </cols>
  <sheetData>
    <row r="1" spans="1:901" s="312" customFormat="1" x14ac:dyDescent="0.25">
      <c r="A1" s="313" t="s">
        <v>1335</v>
      </c>
      <c r="B1" s="314" t="s">
        <v>1336</v>
      </c>
      <c r="C1" s="26">
        <v>10713</v>
      </c>
      <c r="D1" s="26">
        <v>11119</v>
      </c>
      <c r="E1" s="26">
        <v>11120</v>
      </c>
      <c r="F1" s="26">
        <v>11121</v>
      </c>
      <c r="G1" s="26">
        <v>11122</v>
      </c>
      <c r="H1" s="26">
        <v>11123</v>
      </c>
      <c r="I1" s="26">
        <v>11124</v>
      </c>
      <c r="J1" s="26">
        <v>11125</v>
      </c>
      <c r="K1" s="26">
        <v>11126</v>
      </c>
      <c r="L1" s="26">
        <v>11127</v>
      </c>
      <c r="M1" s="26">
        <v>11128</v>
      </c>
      <c r="N1" s="26">
        <v>11129</v>
      </c>
      <c r="O1" s="26">
        <v>11130</v>
      </c>
      <c r="P1" s="26">
        <v>11131</v>
      </c>
      <c r="Q1" s="26">
        <v>11132</v>
      </c>
      <c r="R1" s="26">
        <v>11133</v>
      </c>
      <c r="S1" s="26">
        <v>11134</v>
      </c>
      <c r="T1" s="26">
        <v>11135</v>
      </c>
      <c r="U1" s="26">
        <v>11136</v>
      </c>
      <c r="V1" s="26">
        <v>11137</v>
      </c>
      <c r="W1" s="26">
        <v>11138</v>
      </c>
      <c r="X1" s="26">
        <v>11139</v>
      </c>
      <c r="Y1" s="26">
        <v>11643</v>
      </c>
      <c r="Z1" s="26">
        <v>23736</v>
      </c>
      <c r="AA1" s="26">
        <v>10674</v>
      </c>
      <c r="AB1" s="26">
        <v>11189</v>
      </c>
      <c r="AC1" s="26">
        <v>11190</v>
      </c>
      <c r="AD1" s="26">
        <v>11191</v>
      </c>
      <c r="AE1" s="26">
        <v>11192</v>
      </c>
      <c r="AF1" s="26">
        <v>11193</v>
      </c>
      <c r="AG1" s="26">
        <v>11194</v>
      </c>
      <c r="AH1" s="26">
        <v>11195</v>
      </c>
      <c r="AI1" s="26">
        <v>11196</v>
      </c>
      <c r="AJ1" s="26">
        <v>11197</v>
      </c>
      <c r="AK1" s="26">
        <v>11198</v>
      </c>
      <c r="AL1" s="26">
        <v>11199</v>
      </c>
      <c r="AM1" s="26">
        <v>11200</v>
      </c>
      <c r="AN1" s="26">
        <v>11201</v>
      </c>
      <c r="AO1" s="26">
        <v>11202</v>
      </c>
      <c r="AP1" s="26">
        <v>11454</v>
      </c>
      <c r="AQ1" s="26">
        <v>15012</v>
      </c>
      <c r="AR1" s="26">
        <v>28823</v>
      </c>
      <c r="AS1" s="26">
        <v>10715</v>
      </c>
      <c r="AT1" s="26">
        <v>11166</v>
      </c>
      <c r="AU1" s="26">
        <v>11167</v>
      </c>
      <c r="AV1" s="26">
        <v>11169</v>
      </c>
      <c r="AW1" s="26">
        <v>11170</v>
      </c>
      <c r="AX1" s="26">
        <v>11171</v>
      </c>
      <c r="AY1" s="26">
        <v>11172</v>
      </c>
      <c r="AZ1" s="26">
        <v>11452</v>
      </c>
      <c r="BA1" s="26">
        <v>10719</v>
      </c>
      <c r="BB1" s="26">
        <v>11203</v>
      </c>
      <c r="BC1" s="26">
        <v>11204</v>
      </c>
      <c r="BD1" s="26">
        <v>11205</v>
      </c>
      <c r="BE1" s="26">
        <v>11206</v>
      </c>
      <c r="BF1" s="26">
        <v>11207</v>
      </c>
      <c r="BG1" s="26">
        <v>11208</v>
      </c>
      <c r="BH1" s="26">
        <v>10716</v>
      </c>
      <c r="BI1" s="26">
        <v>11173</v>
      </c>
      <c r="BJ1" s="26">
        <v>11174</v>
      </c>
      <c r="BK1" s="26">
        <v>11175</v>
      </c>
      <c r="BL1" s="26">
        <v>11176</v>
      </c>
      <c r="BM1" s="26">
        <v>11177</v>
      </c>
      <c r="BN1" s="26">
        <v>11178</v>
      </c>
      <c r="BO1" s="26">
        <v>11179</v>
      </c>
      <c r="BP1" s="26">
        <v>11180</v>
      </c>
      <c r="BQ1" s="26">
        <v>11181</v>
      </c>
      <c r="BR1" s="26">
        <v>11182</v>
      </c>
      <c r="BS1" s="26">
        <v>11183</v>
      </c>
      <c r="BT1" s="26">
        <v>11453</v>
      </c>
      <c r="BU1" s="26">
        <v>11625</v>
      </c>
      <c r="BV1" s="26">
        <v>25017</v>
      </c>
      <c r="BW1" s="26">
        <v>10717</v>
      </c>
      <c r="BX1" s="26">
        <v>10718</v>
      </c>
      <c r="BY1" s="26">
        <v>11184</v>
      </c>
      <c r="BZ1" s="26">
        <v>11185</v>
      </c>
      <c r="CA1" s="26">
        <v>11186</v>
      </c>
      <c r="CB1" s="26">
        <v>11187</v>
      </c>
      <c r="CC1" s="26">
        <v>11188</v>
      </c>
      <c r="CD1" s="26">
        <v>40744</v>
      </c>
      <c r="CE1" s="26">
        <v>40745</v>
      </c>
      <c r="CF1" s="26">
        <v>10672</v>
      </c>
      <c r="CG1" s="26">
        <v>11146</v>
      </c>
      <c r="CH1" s="26">
        <v>11147</v>
      </c>
      <c r="CI1" s="26">
        <v>11148</v>
      </c>
      <c r="CJ1" s="26">
        <v>11149</v>
      </c>
      <c r="CK1" s="26">
        <v>11150</v>
      </c>
      <c r="CL1" s="26">
        <v>11151</v>
      </c>
      <c r="CM1" s="26">
        <v>11152</v>
      </c>
      <c r="CN1" s="26">
        <v>11153</v>
      </c>
      <c r="CO1" s="26">
        <v>11154</v>
      </c>
      <c r="CP1" s="26">
        <v>11155</v>
      </c>
      <c r="CQ1" s="26">
        <v>11156</v>
      </c>
      <c r="CR1" s="26">
        <v>11157</v>
      </c>
      <c r="CS1" s="26">
        <v>10714</v>
      </c>
      <c r="CT1" s="26">
        <v>11140</v>
      </c>
      <c r="CU1" s="26">
        <v>11141</v>
      </c>
      <c r="CV1" s="26">
        <v>11142</v>
      </c>
      <c r="CW1" s="26">
        <v>11143</v>
      </c>
      <c r="CX1" s="26">
        <v>11144</v>
      </c>
      <c r="CY1" s="26">
        <v>11145</v>
      </c>
      <c r="CZ1" s="26">
        <v>24956</v>
      </c>
      <c r="DA1" s="26">
        <v>10727</v>
      </c>
      <c r="DB1" s="26">
        <v>11264</v>
      </c>
      <c r="DC1" s="26">
        <v>11265</v>
      </c>
      <c r="DD1" s="26">
        <v>11266</v>
      </c>
      <c r="DE1" s="26">
        <v>11267</v>
      </c>
      <c r="DF1" s="26">
        <v>11268</v>
      </c>
      <c r="DG1" s="26">
        <v>11269</v>
      </c>
      <c r="DH1" s="26">
        <v>11270</v>
      </c>
      <c r="DI1" s="26">
        <v>11271</v>
      </c>
      <c r="DJ1" s="26">
        <v>11272</v>
      </c>
      <c r="DK1" s="26">
        <v>11457</v>
      </c>
      <c r="DL1" s="26">
        <v>10722</v>
      </c>
      <c r="DM1" s="26">
        <v>10723</v>
      </c>
      <c r="DN1" s="26">
        <v>11238</v>
      </c>
      <c r="DO1" s="26">
        <v>11239</v>
      </c>
      <c r="DP1" s="26">
        <v>11240</v>
      </c>
      <c r="DQ1" s="26">
        <v>11241</v>
      </c>
      <c r="DR1" s="26">
        <v>11242</v>
      </c>
      <c r="DS1" s="26">
        <v>11243</v>
      </c>
      <c r="DT1" s="26">
        <v>27443</v>
      </c>
      <c r="DU1" s="26">
        <v>10676</v>
      </c>
      <c r="DV1" s="26">
        <v>11251</v>
      </c>
      <c r="DW1" s="26">
        <v>11252</v>
      </c>
      <c r="DX1" s="26">
        <v>11253</v>
      </c>
      <c r="DY1" s="26">
        <v>11254</v>
      </c>
      <c r="DZ1" s="26">
        <v>11255</v>
      </c>
      <c r="EA1" s="26">
        <v>11256</v>
      </c>
      <c r="EB1" s="26">
        <v>11257</v>
      </c>
      <c r="EC1" s="26">
        <v>11455</v>
      </c>
      <c r="ED1" s="26">
        <v>10724</v>
      </c>
      <c r="EE1" s="26">
        <v>10725</v>
      </c>
      <c r="EF1" s="26">
        <v>11244</v>
      </c>
      <c r="EG1" s="26">
        <v>11245</v>
      </c>
      <c r="EH1" s="26">
        <v>11246</v>
      </c>
      <c r="EI1" s="26">
        <v>11247</v>
      </c>
      <c r="EJ1" s="26">
        <v>11248</v>
      </c>
      <c r="EK1" s="26">
        <v>11249</v>
      </c>
      <c r="EL1" s="26">
        <v>11250</v>
      </c>
      <c r="EM1" s="26">
        <v>10673</v>
      </c>
      <c r="EN1" s="26">
        <v>11158</v>
      </c>
      <c r="EO1" s="26">
        <v>11159</v>
      </c>
      <c r="EP1" s="26">
        <v>11160</v>
      </c>
      <c r="EQ1" s="26">
        <v>11161</v>
      </c>
      <c r="ER1" s="26">
        <v>11162</v>
      </c>
      <c r="ES1" s="26">
        <v>11163</v>
      </c>
      <c r="ET1" s="26">
        <v>11164</v>
      </c>
      <c r="EU1" s="26">
        <v>11165</v>
      </c>
      <c r="EV1" s="26">
        <v>10721</v>
      </c>
      <c r="EW1" s="26">
        <v>11228</v>
      </c>
      <c r="EX1" s="26">
        <v>11229</v>
      </c>
      <c r="EY1" s="26">
        <v>11230</v>
      </c>
      <c r="EZ1" s="26">
        <v>11231</v>
      </c>
      <c r="FA1" s="26">
        <v>11232</v>
      </c>
      <c r="FB1" s="26">
        <v>11233</v>
      </c>
      <c r="FC1" s="26">
        <v>11234</v>
      </c>
      <c r="FD1" s="26">
        <v>11235</v>
      </c>
      <c r="FE1" s="26">
        <v>11236</v>
      </c>
      <c r="FF1" s="26">
        <v>14135</v>
      </c>
      <c r="FG1" s="26">
        <v>28010</v>
      </c>
      <c r="FH1" s="26">
        <v>10694</v>
      </c>
      <c r="FI1" s="26">
        <v>10802</v>
      </c>
      <c r="FJ1" s="26">
        <v>10803</v>
      </c>
      <c r="FK1" s="26">
        <v>10804</v>
      </c>
      <c r="FL1" s="26">
        <v>10805</v>
      </c>
      <c r="FM1" s="26">
        <v>10806</v>
      </c>
      <c r="FN1" s="26">
        <v>27974</v>
      </c>
      <c r="FO1" s="26">
        <v>27975</v>
      </c>
      <c r="FP1" s="26">
        <v>10675</v>
      </c>
      <c r="FQ1" s="26">
        <v>11209</v>
      </c>
      <c r="FR1" s="26">
        <v>11210</v>
      </c>
      <c r="FS1" s="26">
        <v>11211</v>
      </c>
      <c r="FT1" s="26">
        <v>11212</v>
      </c>
      <c r="FU1" s="26">
        <v>11213</v>
      </c>
      <c r="FV1" s="26">
        <v>11214</v>
      </c>
      <c r="FW1" s="26">
        <v>11215</v>
      </c>
      <c r="FX1" s="26">
        <v>11216</v>
      </c>
      <c r="FY1" s="26">
        <v>11217</v>
      </c>
      <c r="FZ1" s="26">
        <v>11218</v>
      </c>
      <c r="GA1" s="26">
        <v>11219</v>
      </c>
      <c r="GB1" s="26">
        <v>11220</v>
      </c>
      <c r="GC1" s="26">
        <v>40749</v>
      </c>
      <c r="GD1" s="26">
        <v>10726</v>
      </c>
      <c r="GE1" s="26">
        <v>11258</v>
      </c>
      <c r="GF1" s="26">
        <v>11259</v>
      </c>
      <c r="GG1" s="26">
        <v>11260</v>
      </c>
      <c r="GH1" s="26">
        <v>11261</v>
      </c>
      <c r="GI1" s="26">
        <v>11262</v>
      </c>
      <c r="GJ1" s="26">
        <v>11263</v>
      </c>
      <c r="GK1" s="26">
        <v>11456</v>
      </c>
      <c r="GL1" s="26">
        <v>11631</v>
      </c>
      <c r="GM1" s="26">
        <v>27978</v>
      </c>
      <c r="GN1" s="26">
        <v>27979</v>
      </c>
      <c r="GO1" s="26">
        <v>27980</v>
      </c>
      <c r="GP1" s="26">
        <v>10720</v>
      </c>
      <c r="GQ1" s="26">
        <v>11221</v>
      </c>
      <c r="GR1" s="26">
        <v>11222</v>
      </c>
      <c r="GS1" s="26">
        <v>11223</v>
      </c>
      <c r="GT1" s="26">
        <v>11224</v>
      </c>
      <c r="GU1" s="26">
        <v>11225</v>
      </c>
      <c r="GV1" s="26">
        <v>11226</v>
      </c>
      <c r="GW1" s="26">
        <v>11227</v>
      </c>
      <c r="GX1" s="26">
        <v>10698</v>
      </c>
      <c r="GY1" s="26">
        <v>10863</v>
      </c>
      <c r="GZ1" s="26">
        <v>10864</v>
      </c>
      <c r="HA1" s="26">
        <v>10865</v>
      </c>
      <c r="HB1" s="26">
        <v>10686</v>
      </c>
      <c r="HC1" s="26">
        <v>10756</v>
      </c>
      <c r="HD1" s="26">
        <v>10757</v>
      </c>
      <c r="HE1" s="26">
        <v>10758</v>
      </c>
      <c r="HF1" s="26">
        <v>10759</v>
      </c>
      <c r="HG1" s="26">
        <v>10760</v>
      </c>
      <c r="HH1" s="26">
        <v>28875</v>
      </c>
      <c r="HI1" s="26">
        <v>10687</v>
      </c>
      <c r="HJ1" s="26">
        <v>10761</v>
      </c>
      <c r="HK1" s="26">
        <v>10762</v>
      </c>
      <c r="HL1" s="26">
        <v>10763</v>
      </c>
      <c r="HM1" s="26">
        <v>10764</v>
      </c>
      <c r="HN1" s="26">
        <v>10765</v>
      </c>
      <c r="HO1" s="26">
        <v>10766</v>
      </c>
      <c r="HP1" s="26">
        <v>10767</v>
      </c>
      <c r="HQ1" s="26">
        <v>10660</v>
      </c>
      <c r="HR1" s="26">
        <v>10688</v>
      </c>
      <c r="HS1" s="26">
        <v>10768</v>
      </c>
      <c r="HT1" s="26">
        <v>10769</v>
      </c>
      <c r="HU1" s="26">
        <v>10770</v>
      </c>
      <c r="HV1" s="26">
        <v>10771</v>
      </c>
      <c r="HW1" s="26">
        <v>10772</v>
      </c>
      <c r="HX1" s="26">
        <v>10773</v>
      </c>
      <c r="HY1" s="26">
        <v>10774</v>
      </c>
      <c r="HZ1" s="26">
        <v>10775</v>
      </c>
      <c r="IA1" s="26">
        <v>10776</v>
      </c>
      <c r="IB1" s="26">
        <v>10777</v>
      </c>
      <c r="IC1" s="26">
        <v>10778</v>
      </c>
      <c r="ID1" s="26">
        <v>10779</v>
      </c>
      <c r="IE1" s="26">
        <v>10780</v>
      </c>
      <c r="IF1" s="26">
        <v>10781</v>
      </c>
      <c r="IG1" s="26">
        <v>10690</v>
      </c>
      <c r="IH1" s="26">
        <v>10691</v>
      </c>
      <c r="II1" s="26">
        <v>10789</v>
      </c>
      <c r="IJ1" s="26">
        <v>10790</v>
      </c>
      <c r="IK1" s="26">
        <v>10791</v>
      </c>
      <c r="IL1" s="26">
        <v>10792</v>
      </c>
      <c r="IM1" s="26">
        <v>10793</v>
      </c>
      <c r="IN1" s="26">
        <v>10794</v>
      </c>
      <c r="IO1" s="26">
        <v>10795</v>
      </c>
      <c r="IP1" s="26">
        <v>10796</v>
      </c>
      <c r="IQ1" s="26">
        <v>10797</v>
      </c>
      <c r="IR1" s="26">
        <v>10661</v>
      </c>
      <c r="IS1" s="26">
        <v>10695</v>
      </c>
      <c r="IT1" s="26">
        <v>10807</v>
      </c>
      <c r="IU1" s="26">
        <v>10808</v>
      </c>
      <c r="IV1" s="26">
        <v>10809</v>
      </c>
      <c r="IW1" s="26">
        <v>10810</v>
      </c>
      <c r="IX1" s="26">
        <v>10811</v>
      </c>
      <c r="IY1" s="26">
        <v>10812</v>
      </c>
      <c r="IZ1" s="26">
        <v>10813</v>
      </c>
      <c r="JA1" s="26">
        <v>10814</v>
      </c>
      <c r="JB1" s="26">
        <v>10815</v>
      </c>
      <c r="JC1" s="26">
        <v>10816</v>
      </c>
      <c r="JD1" s="26">
        <v>10692</v>
      </c>
      <c r="JE1" s="26">
        <v>10693</v>
      </c>
      <c r="JF1" s="26">
        <v>10798</v>
      </c>
      <c r="JG1" s="26">
        <v>10799</v>
      </c>
      <c r="JH1" s="26">
        <v>10800</v>
      </c>
      <c r="JI1" s="26">
        <v>10801</v>
      </c>
      <c r="JJ1" s="26">
        <v>10689</v>
      </c>
      <c r="JK1" s="26">
        <v>10782</v>
      </c>
      <c r="JL1" s="26">
        <v>10784</v>
      </c>
      <c r="JM1" s="26">
        <v>10785</v>
      </c>
      <c r="JN1" s="26">
        <v>10786</v>
      </c>
      <c r="JO1" s="26">
        <v>10787</v>
      </c>
      <c r="JP1" s="26">
        <v>10788</v>
      </c>
      <c r="JQ1" s="26">
        <v>10736</v>
      </c>
      <c r="JR1" s="26">
        <v>11308</v>
      </c>
      <c r="JS1" s="26">
        <v>11309</v>
      </c>
      <c r="JT1" s="26">
        <v>11310</v>
      </c>
      <c r="JU1" s="26">
        <v>11311</v>
      </c>
      <c r="JV1" s="26">
        <v>11312</v>
      </c>
      <c r="JW1" s="26">
        <v>11313</v>
      </c>
      <c r="JX1" s="26">
        <v>11314</v>
      </c>
      <c r="JY1" s="26">
        <v>10731</v>
      </c>
      <c r="JZ1" s="26">
        <v>10732</v>
      </c>
      <c r="KA1" s="26">
        <v>11278</v>
      </c>
      <c r="KB1" s="26">
        <v>11279</v>
      </c>
      <c r="KC1" s="26">
        <v>11280</v>
      </c>
      <c r="KD1" s="26">
        <v>11281</v>
      </c>
      <c r="KE1" s="26">
        <v>11282</v>
      </c>
      <c r="KF1" s="26">
        <v>11283</v>
      </c>
      <c r="KG1" s="26">
        <v>11284</v>
      </c>
      <c r="KH1" s="26">
        <v>11285</v>
      </c>
      <c r="KI1" s="26">
        <v>11286</v>
      </c>
      <c r="KJ1" s="26">
        <v>11287</v>
      </c>
      <c r="KK1" s="26">
        <v>11288</v>
      </c>
      <c r="KL1" s="26">
        <v>14136</v>
      </c>
      <c r="KM1" s="26">
        <v>21948</v>
      </c>
      <c r="KN1" s="26">
        <v>10679</v>
      </c>
      <c r="KO1" s="26">
        <v>11297</v>
      </c>
      <c r="KP1" s="26">
        <v>11298</v>
      </c>
      <c r="KQ1" s="26">
        <v>11299</v>
      </c>
      <c r="KR1" s="26">
        <v>11300</v>
      </c>
      <c r="KS1" s="26">
        <v>11301</v>
      </c>
      <c r="KT1" s="26">
        <v>11302</v>
      </c>
      <c r="KU1" s="26">
        <v>11303</v>
      </c>
      <c r="KV1" s="26">
        <v>13819</v>
      </c>
      <c r="KW1" s="26">
        <v>10737</v>
      </c>
      <c r="KX1" s="26">
        <v>11315</v>
      </c>
      <c r="KY1" s="26">
        <v>11316</v>
      </c>
      <c r="KZ1" s="26">
        <v>11317</v>
      </c>
      <c r="LA1" s="26">
        <v>11318</v>
      </c>
      <c r="LB1" s="26">
        <v>11319</v>
      </c>
      <c r="LC1" s="26">
        <v>11320</v>
      </c>
      <c r="LD1" s="26">
        <v>11321</v>
      </c>
      <c r="LE1" s="26">
        <v>10677</v>
      </c>
      <c r="LF1" s="26">
        <v>10728</v>
      </c>
      <c r="LG1" s="26">
        <v>10729</v>
      </c>
      <c r="LH1" s="26">
        <v>10730</v>
      </c>
      <c r="LI1" s="26">
        <v>11273</v>
      </c>
      <c r="LJ1" s="26">
        <v>11274</v>
      </c>
      <c r="LK1" s="26">
        <v>11275</v>
      </c>
      <c r="LL1" s="26">
        <v>11276</v>
      </c>
      <c r="LM1" s="26">
        <v>11277</v>
      </c>
      <c r="LN1" s="26">
        <v>11458</v>
      </c>
      <c r="LO1" s="26">
        <v>28858</v>
      </c>
      <c r="LP1" s="26">
        <v>10735</v>
      </c>
      <c r="LQ1" s="26">
        <v>11306</v>
      </c>
      <c r="LR1" s="26">
        <v>11307</v>
      </c>
      <c r="LS1" s="26">
        <v>10734</v>
      </c>
      <c r="LT1" s="26">
        <v>11304</v>
      </c>
      <c r="LU1" s="26">
        <v>10678</v>
      </c>
      <c r="LV1" s="26">
        <v>10733</v>
      </c>
      <c r="LW1" s="26">
        <v>11289</v>
      </c>
      <c r="LX1" s="26">
        <v>11290</v>
      </c>
      <c r="LY1" s="26">
        <v>11291</v>
      </c>
      <c r="LZ1" s="26">
        <v>11292</v>
      </c>
      <c r="MA1" s="26">
        <v>11293</v>
      </c>
      <c r="MB1" s="26">
        <v>11294</v>
      </c>
      <c r="MC1" s="26">
        <v>11295</v>
      </c>
      <c r="MD1" s="26">
        <v>11296</v>
      </c>
      <c r="ME1" s="26">
        <v>10664</v>
      </c>
      <c r="MF1" s="26">
        <v>10834</v>
      </c>
      <c r="MG1" s="26">
        <v>10835</v>
      </c>
      <c r="MH1" s="26">
        <v>10836</v>
      </c>
      <c r="MI1" s="26">
        <v>10837</v>
      </c>
      <c r="MJ1" s="26">
        <v>10838</v>
      </c>
      <c r="MK1" s="26">
        <v>10839</v>
      </c>
      <c r="ML1" s="26">
        <v>10840</v>
      </c>
      <c r="MM1" s="26">
        <v>10841</v>
      </c>
      <c r="MN1" s="26">
        <v>10842</v>
      </c>
      <c r="MO1" s="26">
        <v>10843</v>
      </c>
      <c r="MP1" s="26">
        <v>10844</v>
      </c>
      <c r="MQ1" s="26">
        <v>10697</v>
      </c>
      <c r="MR1" s="26">
        <v>10833</v>
      </c>
      <c r="MS1" s="26">
        <v>10850</v>
      </c>
      <c r="MT1" s="26">
        <v>10851</v>
      </c>
      <c r="MU1" s="26">
        <v>10852</v>
      </c>
      <c r="MV1" s="26">
        <v>10853</v>
      </c>
      <c r="MW1" s="26">
        <v>10854</v>
      </c>
      <c r="MX1" s="26">
        <v>10855</v>
      </c>
      <c r="MY1" s="26">
        <v>10856</v>
      </c>
      <c r="MZ1" s="26">
        <v>13747</v>
      </c>
      <c r="NA1" s="26">
        <v>31327</v>
      </c>
      <c r="NB1" s="26">
        <v>10662</v>
      </c>
      <c r="NC1" s="26">
        <v>10817</v>
      </c>
      <c r="ND1" s="26">
        <v>10818</v>
      </c>
      <c r="NE1" s="26">
        <v>10819</v>
      </c>
      <c r="NF1" s="26">
        <v>10820</v>
      </c>
      <c r="NG1" s="26">
        <v>10821</v>
      </c>
      <c r="NH1" s="26">
        <v>10822</v>
      </c>
      <c r="NI1" s="26">
        <v>10823</v>
      </c>
      <c r="NJ1" s="26">
        <v>10824</v>
      </c>
      <c r="NK1" s="26">
        <v>10825</v>
      </c>
      <c r="NL1" s="26">
        <v>10826</v>
      </c>
      <c r="NM1" s="26">
        <v>28006</v>
      </c>
      <c r="NN1" s="26">
        <v>10696</v>
      </c>
      <c r="NO1" s="26">
        <v>10845</v>
      </c>
      <c r="NP1" s="26">
        <v>10846</v>
      </c>
      <c r="NQ1" s="26">
        <v>10847</v>
      </c>
      <c r="NR1" s="26">
        <v>10848</v>
      </c>
      <c r="NS1" s="26">
        <v>10849</v>
      </c>
      <c r="NT1" s="26">
        <v>13816</v>
      </c>
      <c r="NU1" s="26">
        <v>10665</v>
      </c>
      <c r="NV1" s="26">
        <v>10857</v>
      </c>
      <c r="NW1" s="26">
        <v>10858</v>
      </c>
      <c r="NX1" s="26">
        <v>10859</v>
      </c>
      <c r="NY1" s="26">
        <v>10860</v>
      </c>
      <c r="NZ1" s="26">
        <v>10861</v>
      </c>
      <c r="OA1" s="26">
        <v>10862</v>
      </c>
      <c r="OB1" s="26">
        <v>10663</v>
      </c>
      <c r="OC1" s="26">
        <v>10827</v>
      </c>
      <c r="OD1" s="26">
        <v>10828</v>
      </c>
      <c r="OE1" s="26">
        <v>10829</v>
      </c>
      <c r="OF1" s="26">
        <v>10830</v>
      </c>
      <c r="OG1" s="26">
        <v>10831</v>
      </c>
      <c r="OH1" s="26">
        <v>10832</v>
      </c>
      <c r="OI1" s="26">
        <v>22734</v>
      </c>
      <c r="OJ1" s="26">
        <v>23962</v>
      </c>
      <c r="OK1" s="26">
        <v>10685</v>
      </c>
      <c r="OL1" s="26">
        <v>10752</v>
      </c>
      <c r="OM1" s="26">
        <v>10753</v>
      </c>
      <c r="ON1" s="26">
        <v>10754</v>
      </c>
      <c r="OO1" s="26">
        <v>10755</v>
      </c>
      <c r="OP1" s="26">
        <v>28785</v>
      </c>
      <c r="OQ1" s="26">
        <v>10699</v>
      </c>
      <c r="OR1" s="26">
        <v>10866</v>
      </c>
      <c r="OS1" s="26">
        <v>10867</v>
      </c>
      <c r="OT1" s="26">
        <v>10868</v>
      </c>
      <c r="OU1" s="26">
        <v>10869</v>
      </c>
      <c r="OV1" s="26">
        <v>10870</v>
      </c>
      <c r="OW1" s="26">
        <v>13817</v>
      </c>
      <c r="OX1" s="26">
        <v>28849</v>
      </c>
      <c r="OY1" s="26">
        <v>28850</v>
      </c>
      <c r="OZ1" s="26">
        <v>10709</v>
      </c>
      <c r="PA1" s="26">
        <v>11077</v>
      </c>
      <c r="PB1" s="26">
        <v>11078</v>
      </c>
      <c r="PC1" s="26">
        <v>11079</v>
      </c>
      <c r="PD1" s="26">
        <v>11080</v>
      </c>
      <c r="PE1" s="26">
        <v>11081</v>
      </c>
      <c r="PF1" s="26">
        <v>11082</v>
      </c>
      <c r="PG1" s="26">
        <v>11083</v>
      </c>
      <c r="PH1" s="26">
        <v>11084</v>
      </c>
      <c r="PI1" s="26">
        <v>11085</v>
      </c>
      <c r="PJ1" s="26">
        <v>11086</v>
      </c>
      <c r="PK1" s="26">
        <v>11087</v>
      </c>
      <c r="PL1" s="26">
        <v>11088</v>
      </c>
      <c r="PM1" s="26">
        <v>11449</v>
      </c>
      <c r="PN1" s="26">
        <v>28017</v>
      </c>
      <c r="PO1" s="26">
        <v>28789</v>
      </c>
      <c r="PP1" s="26">
        <v>28790</v>
      </c>
      <c r="PQ1" s="26">
        <v>28791</v>
      </c>
      <c r="PR1" s="26">
        <v>10670</v>
      </c>
      <c r="PS1" s="26">
        <v>10995</v>
      </c>
      <c r="PT1" s="26">
        <v>10996</v>
      </c>
      <c r="PU1" s="26">
        <v>10997</v>
      </c>
      <c r="PV1" s="26">
        <v>10998</v>
      </c>
      <c r="PW1" s="26">
        <v>10999</v>
      </c>
      <c r="PX1" s="26">
        <v>11000</v>
      </c>
      <c r="PY1" s="26">
        <v>11001</v>
      </c>
      <c r="PZ1" s="26">
        <v>11002</v>
      </c>
      <c r="QA1" s="26">
        <v>11003</v>
      </c>
      <c r="QB1" s="26">
        <v>11004</v>
      </c>
      <c r="QC1" s="26">
        <v>11005</v>
      </c>
      <c r="QD1" s="26">
        <v>11006</v>
      </c>
      <c r="QE1" s="26">
        <v>11007</v>
      </c>
      <c r="QF1" s="26">
        <v>11008</v>
      </c>
      <c r="QG1" s="26">
        <v>11009</v>
      </c>
      <c r="QH1" s="26">
        <v>11010</v>
      </c>
      <c r="QI1" s="26">
        <v>11011</v>
      </c>
      <c r="QJ1" s="26">
        <v>11012</v>
      </c>
      <c r="QK1" s="26">
        <v>11445</v>
      </c>
      <c r="QL1" s="26">
        <v>12275</v>
      </c>
      <c r="QM1" s="26">
        <v>14132</v>
      </c>
      <c r="QN1" s="26">
        <v>77649</v>
      </c>
      <c r="QO1" s="26">
        <v>77650</v>
      </c>
      <c r="QP1" s="26">
        <v>77651</v>
      </c>
      <c r="QQ1" s="26">
        <v>77652</v>
      </c>
      <c r="QR1" s="26">
        <v>10707</v>
      </c>
      <c r="QS1" s="26">
        <v>11051</v>
      </c>
      <c r="QT1" s="26">
        <v>11052</v>
      </c>
      <c r="QU1" s="26">
        <v>11053</v>
      </c>
      <c r="QV1" s="26">
        <v>11054</v>
      </c>
      <c r="QW1" s="26">
        <v>11055</v>
      </c>
      <c r="QX1" s="26">
        <v>11056</v>
      </c>
      <c r="QY1" s="26">
        <v>11057</v>
      </c>
      <c r="QZ1" s="26">
        <v>11058</v>
      </c>
      <c r="RA1" s="26">
        <v>11059</v>
      </c>
      <c r="RB1" s="26">
        <v>11060</v>
      </c>
      <c r="RC1" s="26">
        <v>24704</v>
      </c>
      <c r="RD1" s="26">
        <v>28843</v>
      </c>
      <c r="RE1" s="26">
        <v>10708</v>
      </c>
      <c r="RF1" s="26">
        <v>11061</v>
      </c>
      <c r="RG1" s="26">
        <v>11062</v>
      </c>
      <c r="RH1" s="26">
        <v>11063</v>
      </c>
      <c r="RI1" s="26">
        <v>11064</v>
      </c>
      <c r="RJ1" s="26">
        <v>11065</v>
      </c>
      <c r="RK1" s="26">
        <v>11066</v>
      </c>
      <c r="RL1" s="26">
        <v>11067</v>
      </c>
      <c r="RM1" s="26">
        <v>11068</v>
      </c>
      <c r="RN1" s="26">
        <v>11069</v>
      </c>
      <c r="RO1" s="26">
        <v>11070</v>
      </c>
      <c r="RP1" s="26">
        <v>11071</v>
      </c>
      <c r="RQ1" s="26">
        <v>11072</v>
      </c>
      <c r="RR1" s="26">
        <v>11073</v>
      </c>
      <c r="RS1" s="26">
        <v>11074</v>
      </c>
      <c r="RT1" s="26">
        <v>11075</v>
      </c>
      <c r="RU1" s="26">
        <v>11076</v>
      </c>
      <c r="RV1" s="26">
        <v>27988</v>
      </c>
      <c r="RW1" s="26">
        <v>27989</v>
      </c>
      <c r="RX1" s="26">
        <v>27990</v>
      </c>
      <c r="RY1" s="26">
        <v>10705</v>
      </c>
      <c r="RZ1" s="26">
        <v>11030</v>
      </c>
      <c r="SA1" s="26">
        <v>11031</v>
      </c>
      <c r="SB1" s="26">
        <v>11032</v>
      </c>
      <c r="SC1" s="26">
        <v>11033</v>
      </c>
      <c r="SD1" s="26">
        <v>11034</v>
      </c>
      <c r="SE1" s="26">
        <v>11035</v>
      </c>
      <c r="SF1" s="26">
        <v>11036</v>
      </c>
      <c r="SG1" s="26">
        <v>11037</v>
      </c>
      <c r="SH1" s="26">
        <v>11038</v>
      </c>
      <c r="SI1" s="26">
        <v>11039</v>
      </c>
      <c r="SJ1" s="26">
        <v>11447</v>
      </c>
      <c r="SK1" s="26">
        <v>14133</v>
      </c>
      <c r="SL1" s="26">
        <v>28861</v>
      </c>
      <c r="SM1" s="26">
        <v>10711</v>
      </c>
      <c r="SN1" s="26">
        <v>11104</v>
      </c>
      <c r="SO1" s="26">
        <v>11105</v>
      </c>
      <c r="SP1" s="26">
        <v>11106</v>
      </c>
      <c r="SQ1" s="26">
        <v>11107</v>
      </c>
      <c r="SR1" s="26">
        <v>11108</v>
      </c>
      <c r="SS1" s="26">
        <v>11109</v>
      </c>
      <c r="ST1" s="26">
        <v>11110</v>
      </c>
      <c r="SU1" s="26">
        <v>11111</v>
      </c>
      <c r="SV1" s="26">
        <v>11112</v>
      </c>
      <c r="SW1" s="26">
        <v>11451</v>
      </c>
      <c r="SX1" s="26">
        <v>40840</v>
      </c>
      <c r="SY1" s="26">
        <v>11040</v>
      </c>
      <c r="SZ1" s="26">
        <v>11041</v>
      </c>
      <c r="TA1" s="26">
        <v>11043</v>
      </c>
      <c r="TB1" s="26">
        <v>11046</v>
      </c>
      <c r="TC1" s="26">
        <v>11047</v>
      </c>
      <c r="TD1" s="26">
        <v>11048</v>
      </c>
      <c r="TE1" s="26">
        <v>11049</v>
      </c>
      <c r="TF1" s="26">
        <v>11050</v>
      </c>
      <c r="TG1" s="26">
        <v>10710</v>
      </c>
      <c r="TH1" s="26">
        <v>11089</v>
      </c>
      <c r="TI1" s="26">
        <v>11090</v>
      </c>
      <c r="TJ1" s="26">
        <v>11091</v>
      </c>
      <c r="TK1" s="26">
        <v>11092</v>
      </c>
      <c r="TL1" s="26">
        <v>11093</v>
      </c>
      <c r="TM1" s="26">
        <v>11094</v>
      </c>
      <c r="TN1" s="26">
        <v>11095</v>
      </c>
      <c r="TO1" s="26">
        <v>11096</v>
      </c>
      <c r="TP1" s="26">
        <v>11097</v>
      </c>
      <c r="TQ1" s="26">
        <v>11098</v>
      </c>
      <c r="TR1" s="26">
        <v>11099</v>
      </c>
      <c r="TS1" s="26">
        <v>11100</v>
      </c>
      <c r="TT1" s="26">
        <v>11101</v>
      </c>
      <c r="TU1" s="26">
        <v>11102</v>
      </c>
      <c r="TV1" s="26">
        <v>11103</v>
      </c>
      <c r="TW1" s="26">
        <v>11450</v>
      </c>
      <c r="TX1" s="26">
        <v>21323</v>
      </c>
      <c r="TY1" s="26">
        <v>10706</v>
      </c>
      <c r="TZ1" s="26">
        <v>11042</v>
      </c>
      <c r="UA1" s="26">
        <v>11044</v>
      </c>
      <c r="UB1" s="26">
        <v>11045</v>
      </c>
      <c r="UC1" s="26">
        <v>11448</v>
      </c>
      <c r="UD1" s="26">
        <v>21356</v>
      </c>
      <c r="UE1" s="26">
        <v>28778</v>
      </c>
      <c r="UF1" s="26">
        <v>28811</v>
      </c>
      <c r="UG1" s="26">
        <v>28815</v>
      </c>
      <c r="UH1" s="26">
        <v>10704</v>
      </c>
      <c r="UI1" s="26">
        <v>10991</v>
      </c>
      <c r="UJ1" s="26">
        <v>10992</v>
      </c>
      <c r="UK1" s="26">
        <v>10993</v>
      </c>
      <c r="UL1" s="26">
        <v>10994</v>
      </c>
      <c r="UM1" s="26">
        <v>23367</v>
      </c>
      <c r="UN1" s="26">
        <v>10671</v>
      </c>
      <c r="UO1" s="26">
        <v>11013</v>
      </c>
      <c r="UP1" s="26">
        <v>11014</v>
      </c>
      <c r="UQ1" s="26">
        <v>11015</v>
      </c>
      <c r="UR1" s="26">
        <v>11016</v>
      </c>
      <c r="US1" s="26">
        <v>11017</v>
      </c>
      <c r="UT1" s="26">
        <v>11018</v>
      </c>
      <c r="UU1" s="26">
        <v>11019</v>
      </c>
      <c r="UV1" s="26">
        <v>11020</v>
      </c>
      <c r="UW1" s="26">
        <v>11021</v>
      </c>
      <c r="UX1" s="26">
        <v>11022</v>
      </c>
      <c r="UY1" s="26">
        <v>11023</v>
      </c>
      <c r="UZ1" s="26">
        <v>11024</v>
      </c>
      <c r="VA1" s="26">
        <v>11025</v>
      </c>
      <c r="VB1" s="26">
        <v>11026</v>
      </c>
      <c r="VC1" s="26">
        <v>11027</v>
      </c>
      <c r="VD1" s="26">
        <v>11028</v>
      </c>
      <c r="VE1" s="26">
        <v>11029</v>
      </c>
      <c r="VF1" s="26">
        <v>11446</v>
      </c>
      <c r="VG1" s="26">
        <v>25058</v>
      </c>
      <c r="VH1" s="26">
        <v>25059</v>
      </c>
      <c r="VI1" s="26">
        <v>4007</v>
      </c>
      <c r="VJ1" s="26">
        <v>10702</v>
      </c>
      <c r="VK1" s="26">
        <v>10970</v>
      </c>
      <c r="VL1" s="26">
        <v>10971</v>
      </c>
      <c r="VM1" s="26">
        <v>10972</v>
      </c>
      <c r="VN1" s="26">
        <v>10973</v>
      </c>
      <c r="VO1" s="26">
        <v>10974</v>
      </c>
      <c r="VP1" s="26">
        <v>10975</v>
      </c>
      <c r="VQ1" s="26">
        <v>10976</v>
      </c>
      <c r="VR1" s="26">
        <v>10977</v>
      </c>
      <c r="VS1" s="26">
        <v>10978</v>
      </c>
      <c r="VT1" s="26">
        <v>10979</v>
      </c>
      <c r="VU1" s="26">
        <v>10980</v>
      </c>
      <c r="VV1" s="26">
        <v>10981</v>
      </c>
      <c r="VW1" s="26">
        <v>10982</v>
      </c>
      <c r="VX1" s="26">
        <v>10983</v>
      </c>
      <c r="VY1" s="26">
        <v>10666</v>
      </c>
      <c r="VZ1" s="26">
        <v>10871</v>
      </c>
      <c r="WA1" s="26">
        <v>10872</v>
      </c>
      <c r="WB1" s="26">
        <v>10873</v>
      </c>
      <c r="WC1" s="26">
        <v>10874</v>
      </c>
      <c r="WD1" s="26">
        <v>10875</v>
      </c>
      <c r="WE1" s="26">
        <v>10876</v>
      </c>
      <c r="WF1" s="26">
        <v>10877</v>
      </c>
      <c r="WG1" s="26">
        <v>10878</v>
      </c>
      <c r="WH1" s="26">
        <v>10879</v>
      </c>
      <c r="WI1" s="26">
        <v>10880</v>
      </c>
      <c r="WJ1" s="26">
        <v>10881</v>
      </c>
      <c r="WK1" s="26">
        <v>10882</v>
      </c>
      <c r="WL1" s="26">
        <v>10883</v>
      </c>
      <c r="WM1" s="26">
        <v>10884</v>
      </c>
      <c r="WN1" s="26">
        <v>10885</v>
      </c>
      <c r="WO1" s="26">
        <v>10886</v>
      </c>
      <c r="WP1" s="26">
        <v>10887</v>
      </c>
      <c r="WQ1" s="26">
        <v>10888</v>
      </c>
      <c r="WR1" s="26">
        <v>10889</v>
      </c>
      <c r="WS1" s="26">
        <v>10890</v>
      </c>
      <c r="WT1" s="26">
        <v>10891</v>
      </c>
      <c r="WU1" s="26">
        <v>10892</v>
      </c>
      <c r="WV1" s="26">
        <v>10893</v>
      </c>
      <c r="WW1" s="26">
        <v>10894</v>
      </c>
      <c r="WX1" s="26">
        <v>11602</v>
      </c>
      <c r="WY1" s="26">
        <v>11608</v>
      </c>
      <c r="WZ1" s="26">
        <v>22456</v>
      </c>
      <c r="XA1" s="26">
        <v>23839</v>
      </c>
      <c r="XB1" s="26">
        <v>24692</v>
      </c>
      <c r="XC1" s="26">
        <v>27839</v>
      </c>
      <c r="XD1" s="26">
        <v>27840</v>
      </c>
      <c r="XE1" s="26">
        <v>27841</v>
      </c>
      <c r="XF1" s="26">
        <v>10667</v>
      </c>
      <c r="XG1" s="26">
        <v>10895</v>
      </c>
      <c r="XH1" s="26">
        <v>10896</v>
      </c>
      <c r="XI1" s="26">
        <v>10897</v>
      </c>
      <c r="XJ1" s="26">
        <v>10898</v>
      </c>
      <c r="XK1" s="26">
        <v>10899</v>
      </c>
      <c r="XL1" s="26">
        <v>10900</v>
      </c>
      <c r="XM1" s="26">
        <v>10901</v>
      </c>
      <c r="XN1" s="26">
        <v>10902</v>
      </c>
      <c r="XO1" s="26">
        <v>10904</v>
      </c>
      <c r="XP1" s="26">
        <v>10905</v>
      </c>
      <c r="XQ1" s="26">
        <v>10906</v>
      </c>
      <c r="XR1" s="26">
        <v>10907</v>
      </c>
      <c r="XS1" s="26">
        <v>10908</v>
      </c>
      <c r="XT1" s="26">
        <v>10909</v>
      </c>
      <c r="XU1" s="26">
        <v>10910</v>
      </c>
      <c r="XV1" s="26">
        <v>10911</v>
      </c>
      <c r="XW1" s="26">
        <v>10912</v>
      </c>
      <c r="XX1" s="26">
        <v>10913</v>
      </c>
      <c r="XY1" s="26">
        <v>10914</v>
      </c>
      <c r="XZ1" s="26">
        <v>11619</v>
      </c>
      <c r="YA1" s="26">
        <v>23578</v>
      </c>
      <c r="YB1" s="26">
        <v>28020</v>
      </c>
      <c r="YC1" s="26">
        <v>10668</v>
      </c>
      <c r="YD1" s="26">
        <v>10915</v>
      </c>
      <c r="YE1" s="26">
        <v>10916</v>
      </c>
      <c r="YF1" s="26">
        <v>10917</v>
      </c>
      <c r="YG1" s="26">
        <v>10918</v>
      </c>
      <c r="YH1" s="26">
        <v>10919</v>
      </c>
      <c r="YI1" s="26">
        <v>10920</v>
      </c>
      <c r="YJ1" s="26">
        <v>10921</v>
      </c>
      <c r="YK1" s="26">
        <v>10922</v>
      </c>
      <c r="YL1" s="26">
        <v>10923</v>
      </c>
      <c r="YM1" s="26">
        <v>10924</v>
      </c>
      <c r="YN1" s="26">
        <v>10925</v>
      </c>
      <c r="YO1" s="26">
        <v>10926</v>
      </c>
      <c r="YP1" s="26">
        <v>22302</v>
      </c>
      <c r="YQ1" s="26">
        <v>27842</v>
      </c>
      <c r="YR1" s="26">
        <v>27843</v>
      </c>
      <c r="YS1" s="26">
        <v>27844</v>
      </c>
      <c r="YT1" s="26">
        <v>10712</v>
      </c>
      <c r="YU1" s="26">
        <v>11113</v>
      </c>
      <c r="YV1" s="26">
        <v>11114</v>
      </c>
      <c r="YW1" s="26">
        <v>11115</v>
      </c>
      <c r="YX1" s="26">
        <v>11116</v>
      </c>
      <c r="YY1" s="26">
        <v>11117</v>
      </c>
      <c r="YZ1" s="26">
        <v>11118</v>
      </c>
      <c r="ZA1" s="26">
        <v>10701</v>
      </c>
      <c r="ZB1" s="26">
        <v>10963</v>
      </c>
      <c r="ZC1" s="26">
        <v>10964</v>
      </c>
      <c r="ZD1" s="26">
        <v>10965</v>
      </c>
      <c r="ZE1" s="26">
        <v>10966</v>
      </c>
      <c r="ZF1" s="26">
        <v>10967</v>
      </c>
      <c r="ZG1" s="26">
        <v>10968</v>
      </c>
      <c r="ZH1" s="26">
        <v>10969</v>
      </c>
      <c r="ZI1" s="26">
        <v>11444</v>
      </c>
      <c r="ZJ1" s="26">
        <v>10700</v>
      </c>
      <c r="ZK1" s="26">
        <v>10927</v>
      </c>
      <c r="ZL1" s="26">
        <v>10928</v>
      </c>
      <c r="ZM1" s="26">
        <v>10929</v>
      </c>
      <c r="ZN1" s="26">
        <v>10930</v>
      </c>
      <c r="ZO1" s="26">
        <v>10931</v>
      </c>
      <c r="ZP1" s="26">
        <v>10932</v>
      </c>
      <c r="ZQ1" s="26">
        <v>10933</v>
      </c>
      <c r="ZR1" s="26">
        <v>10934</v>
      </c>
      <c r="ZS1" s="26">
        <v>10935</v>
      </c>
      <c r="ZT1" s="26">
        <v>10936</v>
      </c>
      <c r="ZU1" s="26">
        <v>10937</v>
      </c>
      <c r="ZV1" s="26">
        <v>10938</v>
      </c>
      <c r="ZW1" s="26">
        <v>10939</v>
      </c>
      <c r="ZX1" s="26">
        <v>10940</v>
      </c>
      <c r="ZY1" s="26">
        <v>10941</v>
      </c>
      <c r="ZZ1" s="26">
        <v>10942</v>
      </c>
      <c r="AAA1" s="26">
        <v>10943</v>
      </c>
      <c r="AAB1" s="26">
        <v>23125</v>
      </c>
      <c r="AAC1" s="26">
        <v>28014</v>
      </c>
      <c r="AAD1" s="26">
        <v>28015</v>
      </c>
      <c r="AAE1" s="26">
        <v>28016</v>
      </c>
      <c r="AAF1" s="26">
        <v>10703</v>
      </c>
      <c r="AAG1" s="26">
        <v>10985</v>
      </c>
      <c r="AAH1" s="26">
        <v>10986</v>
      </c>
      <c r="AAI1" s="26">
        <v>10987</v>
      </c>
      <c r="AAJ1" s="26">
        <v>10988</v>
      </c>
      <c r="AAK1" s="26">
        <v>10989</v>
      </c>
      <c r="AAL1" s="26">
        <v>10990</v>
      </c>
      <c r="AAM1" s="26">
        <v>10669</v>
      </c>
      <c r="AAN1" s="26">
        <v>10944</v>
      </c>
      <c r="AAO1" s="26">
        <v>10945</v>
      </c>
      <c r="AAP1" s="26">
        <v>10946</v>
      </c>
      <c r="AAQ1" s="26">
        <v>10947</v>
      </c>
      <c r="AAR1" s="26">
        <v>10948</v>
      </c>
      <c r="AAS1" s="26">
        <v>10949</v>
      </c>
      <c r="AAT1" s="26">
        <v>10950</v>
      </c>
      <c r="AAU1" s="26">
        <v>10951</v>
      </c>
      <c r="AAV1" s="26">
        <v>10952</v>
      </c>
      <c r="AAW1" s="26">
        <v>10953</v>
      </c>
      <c r="AAX1" s="26">
        <v>10954</v>
      </c>
      <c r="AAY1" s="26">
        <v>10956</v>
      </c>
      <c r="AAZ1" s="26">
        <v>10957</v>
      </c>
      <c r="ABA1" s="26">
        <v>10958</v>
      </c>
      <c r="ABB1" s="26">
        <v>10959</v>
      </c>
      <c r="ABC1" s="26">
        <v>10960</v>
      </c>
      <c r="ABD1" s="26">
        <v>10961</v>
      </c>
      <c r="ABE1" s="26">
        <v>10962</v>
      </c>
      <c r="ABF1" s="26">
        <v>11443</v>
      </c>
      <c r="ABG1" s="26">
        <v>21984</v>
      </c>
      <c r="ABH1" s="26">
        <v>24032</v>
      </c>
      <c r="ABI1" s="26">
        <v>24821</v>
      </c>
      <c r="ABJ1" s="26">
        <v>27967</v>
      </c>
      <c r="ABK1" s="26">
        <v>27968</v>
      </c>
      <c r="ABL1" s="26">
        <v>27976</v>
      </c>
      <c r="ABM1" s="26">
        <v>10738</v>
      </c>
      <c r="ABN1" s="26">
        <v>11340</v>
      </c>
      <c r="ABO1" s="26">
        <v>11341</v>
      </c>
      <c r="ABP1" s="26">
        <v>11342</v>
      </c>
      <c r="ABQ1" s="26">
        <v>11343</v>
      </c>
      <c r="ABR1" s="26">
        <v>11344</v>
      </c>
      <c r="ABS1" s="26">
        <v>11345</v>
      </c>
      <c r="ABT1" s="26">
        <v>11346</v>
      </c>
      <c r="ABU1" s="26">
        <v>77753</v>
      </c>
      <c r="ABV1" s="26">
        <v>10744</v>
      </c>
      <c r="ABW1" s="26">
        <v>11375</v>
      </c>
      <c r="ABX1" s="26">
        <v>11376</v>
      </c>
      <c r="ABY1" s="26">
        <v>11377</v>
      </c>
      <c r="ABZ1" s="26">
        <v>11378</v>
      </c>
      <c r="ACA1" s="26">
        <v>11379</v>
      </c>
      <c r="ACB1" s="26">
        <v>11380</v>
      </c>
      <c r="ACC1" s="26">
        <v>11381</v>
      </c>
      <c r="ACD1" s="26">
        <v>11382</v>
      </c>
      <c r="ACE1" s="26">
        <v>11383</v>
      </c>
      <c r="ACF1" s="26">
        <v>11385</v>
      </c>
      <c r="ACG1" s="26">
        <v>10680</v>
      </c>
      <c r="ACH1" s="26">
        <v>11322</v>
      </c>
      <c r="ACI1" s="26">
        <v>11324</v>
      </c>
      <c r="ACJ1" s="26">
        <v>11325</v>
      </c>
      <c r="ACK1" s="26">
        <v>11326</v>
      </c>
      <c r="ACL1" s="26">
        <v>11327</v>
      </c>
      <c r="ACM1" s="26">
        <v>11328</v>
      </c>
      <c r="ACN1" s="26">
        <v>11329</v>
      </c>
      <c r="ACO1" s="26">
        <v>11330</v>
      </c>
      <c r="ACP1" s="26">
        <v>11331</v>
      </c>
      <c r="ACQ1" s="26">
        <v>11332</v>
      </c>
      <c r="ACR1" s="26">
        <v>11333</v>
      </c>
      <c r="ACS1" s="26">
        <v>11334</v>
      </c>
      <c r="ACT1" s="26">
        <v>11335</v>
      </c>
      <c r="ACU1" s="26">
        <v>11336</v>
      </c>
      <c r="ACV1" s="26">
        <v>11337</v>
      </c>
      <c r="ACW1" s="26">
        <v>11338</v>
      </c>
      <c r="ACX1" s="26">
        <v>11339</v>
      </c>
      <c r="ACY1" s="26">
        <v>11660</v>
      </c>
      <c r="ACZ1" s="26">
        <v>40491</v>
      </c>
      <c r="ADA1" s="26">
        <v>40492</v>
      </c>
      <c r="ADB1" s="26">
        <v>40742</v>
      </c>
      <c r="ADC1" s="26">
        <v>40743</v>
      </c>
      <c r="ADD1" s="26">
        <v>10739</v>
      </c>
      <c r="ADE1" s="26">
        <v>10740</v>
      </c>
      <c r="ADF1" s="26">
        <v>11347</v>
      </c>
      <c r="ADG1" s="26">
        <v>11348</v>
      </c>
      <c r="ADH1" s="26">
        <v>11349</v>
      </c>
      <c r="ADI1" s="26">
        <v>11350</v>
      </c>
      <c r="ADJ1" s="26">
        <v>11352</v>
      </c>
      <c r="ADK1" s="26">
        <v>11353</v>
      </c>
      <c r="ADL1" s="26">
        <v>11354</v>
      </c>
      <c r="ADM1" s="26">
        <v>10741</v>
      </c>
      <c r="ADN1" s="26">
        <v>11355</v>
      </c>
      <c r="ADO1" s="26">
        <v>11356</v>
      </c>
      <c r="ADP1" s="26">
        <v>10743</v>
      </c>
      <c r="ADQ1" s="26">
        <v>11323</v>
      </c>
      <c r="ADR1" s="26">
        <v>11372</v>
      </c>
      <c r="ADS1" s="26">
        <v>11373</v>
      </c>
      <c r="ADT1" s="26">
        <v>11374</v>
      </c>
      <c r="ADU1" s="26">
        <v>10681</v>
      </c>
      <c r="ADV1" s="26">
        <v>10742</v>
      </c>
      <c r="ADW1" s="26">
        <v>11357</v>
      </c>
      <c r="ADX1" s="26">
        <v>11358</v>
      </c>
      <c r="ADY1" s="26">
        <v>11359</v>
      </c>
      <c r="ADZ1" s="26">
        <v>11360</v>
      </c>
      <c r="AEA1" s="26">
        <v>11361</v>
      </c>
      <c r="AEB1" s="26">
        <v>11362</v>
      </c>
      <c r="AEC1" s="26">
        <v>11363</v>
      </c>
      <c r="AED1" s="26">
        <v>11364</v>
      </c>
      <c r="AEE1" s="26">
        <v>11365</v>
      </c>
      <c r="AEF1" s="26">
        <v>11366</v>
      </c>
      <c r="AEG1" s="26">
        <v>11367</v>
      </c>
      <c r="AEH1" s="26">
        <v>11368</v>
      </c>
      <c r="AEI1" s="26">
        <v>11369</v>
      </c>
      <c r="AEJ1" s="26">
        <v>11370</v>
      </c>
      <c r="AEK1" s="26">
        <v>11371</v>
      </c>
      <c r="AEL1" s="26">
        <v>11459</v>
      </c>
      <c r="AEM1" s="26">
        <v>11654</v>
      </c>
      <c r="AEN1" s="26">
        <v>14138</v>
      </c>
      <c r="AEO1" s="26">
        <v>10683</v>
      </c>
      <c r="AEP1" s="26">
        <v>11407</v>
      </c>
      <c r="AEQ1" s="26">
        <v>11408</v>
      </c>
      <c r="AER1" s="26">
        <v>11409</v>
      </c>
      <c r="AES1" s="26">
        <v>11410</v>
      </c>
      <c r="AET1" s="26">
        <v>11411</v>
      </c>
      <c r="AEU1" s="26">
        <v>11412</v>
      </c>
      <c r="AEV1" s="26">
        <v>11413</v>
      </c>
      <c r="AEW1" s="26">
        <v>14139</v>
      </c>
      <c r="AEX1" s="26">
        <v>28817</v>
      </c>
      <c r="AEY1" s="26">
        <v>10750</v>
      </c>
      <c r="AEZ1" s="26">
        <v>10751</v>
      </c>
      <c r="AFA1" s="26">
        <v>11435</v>
      </c>
      <c r="AFB1" s="26">
        <v>11436</v>
      </c>
      <c r="AFC1" s="26">
        <v>11437</v>
      </c>
      <c r="AFD1" s="26">
        <v>11438</v>
      </c>
      <c r="AFE1" s="26">
        <v>11439</v>
      </c>
      <c r="AFF1" s="26">
        <v>11440</v>
      </c>
      <c r="AFG1" s="26">
        <v>11441</v>
      </c>
      <c r="AFH1" s="26">
        <v>11442</v>
      </c>
      <c r="AFI1" s="26">
        <v>13818</v>
      </c>
      <c r="AFJ1" s="26">
        <v>15010</v>
      </c>
      <c r="AFK1" s="26">
        <v>23771</v>
      </c>
      <c r="AFL1" s="26">
        <v>10748</v>
      </c>
      <c r="AFM1" s="26">
        <v>11423</v>
      </c>
      <c r="AFN1" s="26">
        <v>11424</v>
      </c>
      <c r="AFO1" s="26">
        <v>11425</v>
      </c>
      <c r="AFP1" s="26">
        <v>11426</v>
      </c>
      <c r="AFQ1" s="26">
        <v>11427</v>
      </c>
      <c r="AFR1" s="26">
        <v>11428</v>
      </c>
      <c r="AFS1" s="26">
        <v>11429</v>
      </c>
      <c r="AFT1" s="26">
        <v>11430</v>
      </c>
      <c r="AFU1" s="26">
        <v>11431</v>
      </c>
      <c r="AFV1" s="26">
        <v>11460</v>
      </c>
      <c r="AFW1" s="26">
        <v>11464</v>
      </c>
      <c r="AFX1" s="26">
        <v>10747</v>
      </c>
      <c r="AFY1" s="26">
        <v>11414</v>
      </c>
      <c r="AFZ1" s="26">
        <v>11415</v>
      </c>
      <c r="AGA1" s="26">
        <v>11416</v>
      </c>
      <c r="AGB1" s="26">
        <v>11417</v>
      </c>
      <c r="AGC1" s="26">
        <v>11418</v>
      </c>
      <c r="AGD1" s="26">
        <v>11419</v>
      </c>
      <c r="AGE1" s="26">
        <v>11420</v>
      </c>
      <c r="AGF1" s="26">
        <v>11421</v>
      </c>
      <c r="AGG1" s="26">
        <v>11422</v>
      </c>
      <c r="AGH1" s="26">
        <v>24673</v>
      </c>
      <c r="AGI1" s="26">
        <v>10684</v>
      </c>
      <c r="AGJ1" s="26">
        <v>10749</v>
      </c>
      <c r="AGK1" s="26">
        <v>11432</v>
      </c>
      <c r="AGL1" s="26">
        <v>11433</v>
      </c>
      <c r="AGM1" s="26">
        <v>11434</v>
      </c>
      <c r="AGN1" s="26">
        <v>11461</v>
      </c>
      <c r="AGO1" s="26">
        <v>13806</v>
      </c>
      <c r="AGP1" s="26">
        <v>24689</v>
      </c>
      <c r="AGQ1" s="26">
        <v>10682</v>
      </c>
      <c r="AGR1" s="26">
        <v>10745</v>
      </c>
      <c r="AGS1" s="26">
        <v>11386</v>
      </c>
      <c r="AGT1" s="26">
        <v>11387</v>
      </c>
      <c r="AGU1" s="26">
        <v>11388</v>
      </c>
      <c r="AGV1" s="26">
        <v>11390</v>
      </c>
      <c r="AGW1" s="26">
        <v>11391</v>
      </c>
      <c r="AGX1" s="26">
        <v>11392</v>
      </c>
      <c r="AGY1" s="26">
        <v>11393</v>
      </c>
      <c r="AGZ1" s="26">
        <v>11394</v>
      </c>
      <c r="AHA1" s="26">
        <v>11395</v>
      </c>
      <c r="AHB1" s="26">
        <v>11396</v>
      </c>
      <c r="AHC1" s="26">
        <v>11397</v>
      </c>
      <c r="AHD1" s="26">
        <v>11398</v>
      </c>
      <c r="AHE1" s="26">
        <v>11399</v>
      </c>
      <c r="AHF1" s="26">
        <v>11400</v>
      </c>
      <c r="AHG1" s="26">
        <v>11401</v>
      </c>
      <c r="AHH1" s="26">
        <v>10746</v>
      </c>
      <c r="AHI1" s="26">
        <v>11402</v>
      </c>
      <c r="AHJ1" s="26">
        <v>11403</v>
      </c>
      <c r="AHK1" s="26">
        <v>11404</v>
      </c>
      <c r="AHL1" s="26">
        <v>11405</v>
      </c>
      <c r="AHM1" s="26">
        <v>11406</v>
      </c>
      <c r="AHN1" s="26">
        <v>28786</v>
      </c>
    </row>
    <row r="2" spans="1:901" x14ac:dyDescent="0.25">
      <c r="A2" s="313" t="s">
        <v>0</v>
      </c>
      <c r="B2" s="314" t="s">
        <v>1</v>
      </c>
      <c r="C2" s="315">
        <v>526437597.73000026</v>
      </c>
      <c r="D2" s="315">
        <v>193896551.64999995</v>
      </c>
      <c r="E2" s="315">
        <v>61785721.700000018</v>
      </c>
      <c r="F2" s="315">
        <v>85830456.310000017</v>
      </c>
      <c r="G2" s="315">
        <v>42141347.109999999</v>
      </c>
      <c r="H2" s="315">
        <v>69364360.51000002</v>
      </c>
      <c r="I2" s="315">
        <v>33326818.389999989</v>
      </c>
      <c r="J2" s="315">
        <v>159346263.16</v>
      </c>
      <c r="K2" s="315">
        <v>80491202.670000046</v>
      </c>
      <c r="L2" s="315">
        <v>46278127.179999992</v>
      </c>
      <c r="M2" s="315">
        <v>112907159.51000004</v>
      </c>
      <c r="N2" s="315">
        <v>49326797.329999998</v>
      </c>
      <c r="O2" s="315">
        <v>133276152.38999997</v>
      </c>
      <c r="P2" s="315">
        <v>60832925.519999996</v>
      </c>
      <c r="Q2" s="315">
        <v>70040543.429999977</v>
      </c>
      <c r="R2" s="315">
        <v>48704660.139999993</v>
      </c>
      <c r="S2" s="315">
        <v>103219927.45000002</v>
      </c>
      <c r="T2" s="315">
        <v>54378276.400000021</v>
      </c>
      <c r="U2" s="315">
        <v>42545785.609999999</v>
      </c>
      <c r="V2" s="315">
        <v>42304390.460000001</v>
      </c>
      <c r="W2" s="315">
        <v>46150850.449999996</v>
      </c>
      <c r="X2" s="315">
        <v>29459860.20000001</v>
      </c>
      <c r="Y2" s="315">
        <v>31720049.199999992</v>
      </c>
      <c r="Z2" s="315">
        <v>24178852.029999997</v>
      </c>
      <c r="AA2" s="315">
        <v>774349762.66999948</v>
      </c>
      <c r="AB2" s="315">
        <v>109068649.51000001</v>
      </c>
      <c r="AC2" s="315">
        <v>150184485.98000005</v>
      </c>
      <c r="AD2" s="315">
        <v>35730648.25999999</v>
      </c>
      <c r="AE2" s="315">
        <v>170013839.33999997</v>
      </c>
      <c r="AF2" s="315">
        <v>45025744.039999999</v>
      </c>
      <c r="AG2" s="315">
        <v>82917516.609999985</v>
      </c>
      <c r="AH2" s="315">
        <v>91723419.809999987</v>
      </c>
      <c r="AI2" s="315">
        <v>85199245.040000007</v>
      </c>
      <c r="AJ2" s="315">
        <v>67930242.060000032</v>
      </c>
      <c r="AK2" s="315">
        <v>42790163.340000004</v>
      </c>
      <c r="AL2" s="315">
        <v>52320323.409999996</v>
      </c>
      <c r="AM2" s="315">
        <v>43076129.729999997</v>
      </c>
      <c r="AN2" s="315">
        <v>54475092.649999984</v>
      </c>
      <c r="AO2" s="315">
        <v>41095492.129999988</v>
      </c>
      <c r="AP2" s="315">
        <v>94032499.839999989</v>
      </c>
      <c r="AQ2" s="315">
        <v>95402434.890000045</v>
      </c>
      <c r="AR2" s="315">
        <v>32664165.210000001</v>
      </c>
      <c r="AS2" s="315">
        <v>212505627.67999995</v>
      </c>
      <c r="AT2" s="315">
        <v>52236312.300000012</v>
      </c>
      <c r="AU2" s="315">
        <v>67321350.379999995</v>
      </c>
      <c r="AV2" s="315">
        <v>69249113.219999999</v>
      </c>
      <c r="AW2" s="315">
        <v>53893884.480000012</v>
      </c>
      <c r="AX2" s="315">
        <v>55491735.640000008</v>
      </c>
      <c r="AY2" s="315">
        <v>23012423.180000011</v>
      </c>
      <c r="AZ2" s="315">
        <v>41331245.139999986</v>
      </c>
      <c r="BA2" s="315">
        <v>90762051.690000042</v>
      </c>
      <c r="BB2" s="315">
        <v>36035736.560000002</v>
      </c>
      <c r="BC2" s="315">
        <v>39408153.199999988</v>
      </c>
      <c r="BD2" s="315">
        <v>86079620.550000027</v>
      </c>
      <c r="BE2" s="315">
        <v>36546920.739999995</v>
      </c>
      <c r="BF2" s="315">
        <v>45773252.93</v>
      </c>
      <c r="BG2" s="315">
        <v>28596924.559999999</v>
      </c>
      <c r="BH2" s="315">
        <v>223316990.12999994</v>
      </c>
      <c r="BI2" s="315">
        <v>27126202.059999987</v>
      </c>
      <c r="BJ2" s="315">
        <v>26327000.159999993</v>
      </c>
      <c r="BK2" s="315">
        <v>41575362.470000006</v>
      </c>
      <c r="BL2" s="315">
        <v>52053932.509999983</v>
      </c>
      <c r="BM2" s="315">
        <v>71020917.039999977</v>
      </c>
      <c r="BN2" s="315">
        <v>23420847.160000004</v>
      </c>
      <c r="BO2" s="315">
        <v>30336392.239999998</v>
      </c>
      <c r="BP2" s="315">
        <v>29007152.470000006</v>
      </c>
      <c r="BQ2" s="315">
        <v>20365713.469999988</v>
      </c>
      <c r="BR2" s="315">
        <v>26461894.940000005</v>
      </c>
      <c r="BS2" s="315">
        <v>19340099.989999998</v>
      </c>
      <c r="BT2" s="315">
        <v>65595602.539999999</v>
      </c>
      <c r="BU2" s="315">
        <v>17107651.540000003</v>
      </c>
      <c r="BV2" s="315">
        <v>39872429.119999997</v>
      </c>
      <c r="BW2" s="315">
        <v>195004802.33999997</v>
      </c>
      <c r="BX2" s="315">
        <v>114821803.93999997</v>
      </c>
      <c r="BY2" s="315">
        <v>62890791.800000004</v>
      </c>
      <c r="BZ2" s="315">
        <v>28493676.54999999</v>
      </c>
      <c r="CA2" s="315">
        <v>57076153.290000014</v>
      </c>
      <c r="CB2" s="315">
        <v>61560280.729999982</v>
      </c>
      <c r="CC2" s="315">
        <v>28981770.559999995</v>
      </c>
      <c r="CD2" s="315">
        <v>3659282.37</v>
      </c>
      <c r="CE2" s="315">
        <v>1960221.15</v>
      </c>
      <c r="CF2" s="315">
        <v>798223598.76999974</v>
      </c>
      <c r="CG2" s="315">
        <v>52191389.179999977</v>
      </c>
      <c r="CH2" s="315">
        <v>108382279.56000005</v>
      </c>
      <c r="CI2" s="315">
        <v>47046506.409999989</v>
      </c>
      <c r="CJ2" s="315">
        <v>69984152.849999994</v>
      </c>
      <c r="CK2" s="315">
        <v>46438300.259999998</v>
      </c>
      <c r="CL2" s="315">
        <v>61717704.06000001</v>
      </c>
      <c r="CM2" s="315">
        <v>86528540.13000001</v>
      </c>
      <c r="CN2" s="315">
        <v>29203184.52999999</v>
      </c>
      <c r="CO2" s="315">
        <v>68613742.299999997</v>
      </c>
      <c r="CP2" s="315">
        <v>53014593.799999997</v>
      </c>
      <c r="CQ2" s="315">
        <v>47553904.189999983</v>
      </c>
      <c r="CR2" s="315">
        <v>48375569.400000028</v>
      </c>
      <c r="CS2" s="315">
        <v>267103610.95999995</v>
      </c>
      <c r="CT2" s="315">
        <v>44957993.229999989</v>
      </c>
      <c r="CU2" s="315">
        <v>52571100.510000013</v>
      </c>
      <c r="CV2" s="315">
        <v>104074701.96000001</v>
      </c>
      <c r="CW2" s="315">
        <v>38714037.799999982</v>
      </c>
      <c r="CX2" s="315">
        <v>74623663.650000021</v>
      </c>
      <c r="CY2" s="315">
        <v>28568778.550000004</v>
      </c>
      <c r="CZ2" s="315">
        <v>29407101.519999988</v>
      </c>
      <c r="DA2" s="315">
        <v>403971081.54999995</v>
      </c>
      <c r="DB2" s="315">
        <v>94739366.900000006</v>
      </c>
      <c r="DC2" s="315">
        <v>170051972.66999996</v>
      </c>
      <c r="DD2" s="315">
        <v>224628041.88999999</v>
      </c>
      <c r="DE2" s="315">
        <v>74009768.530000001</v>
      </c>
      <c r="DF2" s="315">
        <v>110074648.28999998</v>
      </c>
      <c r="DG2" s="315">
        <v>81637768.679999977</v>
      </c>
      <c r="DH2" s="315">
        <v>30987701.829999991</v>
      </c>
      <c r="DI2" s="315">
        <v>55445191.190000013</v>
      </c>
      <c r="DJ2" s="315">
        <v>54884809.349999987</v>
      </c>
      <c r="DK2" s="315">
        <v>88586212.710000038</v>
      </c>
      <c r="DL2" s="315">
        <v>184621370.31999996</v>
      </c>
      <c r="DM2" s="315">
        <v>141953819.72999999</v>
      </c>
      <c r="DN2" s="315">
        <v>41466936.040000007</v>
      </c>
      <c r="DO2" s="315">
        <v>39505709.480000004</v>
      </c>
      <c r="DP2" s="315">
        <v>84263929.51000002</v>
      </c>
      <c r="DQ2" s="315">
        <v>83725711.560000002</v>
      </c>
      <c r="DR2" s="315">
        <v>83136812.919999972</v>
      </c>
      <c r="DS2" s="315">
        <v>107851159.34</v>
      </c>
      <c r="DT2" s="315">
        <v>43980376.25999999</v>
      </c>
      <c r="DU2" s="315">
        <v>986751019.67000043</v>
      </c>
      <c r="DV2" s="315">
        <v>57060119.170000024</v>
      </c>
      <c r="DW2" s="315">
        <v>101416637.39999996</v>
      </c>
      <c r="DX2" s="315">
        <v>65470761.18</v>
      </c>
      <c r="DY2" s="315">
        <v>86801538.799999982</v>
      </c>
      <c r="DZ2" s="315">
        <v>53441436.110000014</v>
      </c>
      <c r="EA2" s="315">
        <v>138947749.80000001</v>
      </c>
      <c r="EB2" s="315">
        <v>78521311.069999993</v>
      </c>
      <c r="EC2" s="315">
        <v>130088912.21999998</v>
      </c>
      <c r="ED2" s="315">
        <v>141812731.93000007</v>
      </c>
      <c r="EE2" s="315">
        <v>148666549.69</v>
      </c>
      <c r="EF2" s="315">
        <v>53162798.759999998</v>
      </c>
      <c r="EG2" s="315">
        <v>61079445.699999966</v>
      </c>
      <c r="EH2" s="315">
        <v>56882313.239999995</v>
      </c>
      <c r="EI2" s="315">
        <v>92298101.319999963</v>
      </c>
      <c r="EJ2" s="315">
        <v>91670739.13000001</v>
      </c>
      <c r="EK2" s="315">
        <v>38355713.450000018</v>
      </c>
      <c r="EL2" s="315">
        <v>58592554.940000013</v>
      </c>
      <c r="EM2" s="315">
        <v>433216073.69999999</v>
      </c>
      <c r="EN2" s="315">
        <v>49849667.650000006</v>
      </c>
      <c r="EO2" s="315">
        <v>61845128.589999989</v>
      </c>
      <c r="EP2" s="315">
        <v>54695272.279999994</v>
      </c>
      <c r="EQ2" s="315">
        <v>36899068.020000003</v>
      </c>
      <c r="ER2" s="315">
        <v>26698860.739999995</v>
      </c>
      <c r="ES2" s="315">
        <v>101816702.97</v>
      </c>
      <c r="ET2" s="315">
        <v>61009985.169999994</v>
      </c>
      <c r="EU2" s="315">
        <v>55542118.690000013</v>
      </c>
      <c r="EV2" s="315">
        <v>439923043.52999991</v>
      </c>
      <c r="EW2" s="315">
        <v>27572354.410000004</v>
      </c>
      <c r="EX2" s="315">
        <v>56769413.050000004</v>
      </c>
      <c r="EY2" s="315">
        <v>78207985.409999982</v>
      </c>
      <c r="EZ2" s="315">
        <v>105484464.83000004</v>
      </c>
      <c r="FA2" s="315">
        <v>97378238.919999957</v>
      </c>
      <c r="FB2" s="315">
        <v>63667350.36999999</v>
      </c>
      <c r="FC2" s="315">
        <v>45084662.109999992</v>
      </c>
      <c r="FD2" s="315">
        <v>41944045.479999997</v>
      </c>
      <c r="FE2" s="315">
        <v>46104293.750000007</v>
      </c>
      <c r="FF2" s="315">
        <v>39911106.309999987</v>
      </c>
      <c r="FG2" s="315">
        <v>39656238.850000009</v>
      </c>
      <c r="FH2" s="315">
        <v>168149177.04000005</v>
      </c>
      <c r="FI2" s="315">
        <v>35705501.839999996</v>
      </c>
      <c r="FJ2" s="315">
        <v>35697285.690000013</v>
      </c>
      <c r="FK2" s="315">
        <v>35603877.849999994</v>
      </c>
      <c r="FL2" s="315">
        <v>57240124.879999988</v>
      </c>
      <c r="FM2" s="315">
        <v>63065885.679999977</v>
      </c>
      <c r="FN2" s="315">
        <v>28948738.850000005</v>
      </c>
      <c r="FO2" s="315">
        <v>18437741.399999999</v>
      </c>
      <c r="FP2" s="315">
        <v>709821416.61000013</v>
      </c>
      <c r="FQ2" s="315">
        <v>39238099.12999998</v>
      </c>
      <c r="FR2" s="315">
        <v>85248671.239999995</v>
      </c>
      <c r="FS2" s="315">
        <v>77604587.519999966</v>
      </c>
      <c r="FT2" s="315">
        <v>103140846.93000001</v>
      </c>
      <c r="FU2" s="315">
        <v>52724237.020000003</v>
      </c>
      <c r="FV2" s="315">
        <v>113211160.72000003</v>
      </c>
      <c r="FW2" s="315">
        <v>84756930.040000007</v>
      </c>
      <c r="FX2" s="315">
        <v>89614979.960000008</v>
      </c>
      <c r="FY2" s="315">
        <v>65479520.050000012</v>
      </c>
      <c r="FZ2" s="315">
        <v>115563353.25</v>
      </c>
      <c r="GA2" s="315">
        <v>39912913.670000002</v>
      </c>
      <c r="GB2" s="315">
        <v>60245812.189999998</v>
      </c>
      <c r="GC2" s="315">
        <v>43637608.389999993</v>
      </c>
      <c r="GD2" s="315">
        <v>280586890.57000005</v>
      </c>
      <c r="GE2" s="315">
        <v>33300929.209999993</v>
      </c>
      <c r="GF2" s="315">
        <v>41345423.129999995</v>
      </c>
      <c r="GG2" s="315">
        <v>85358205.379999965</v>
      </c>
      <c r="GH2" s="315">
        <v>49393224.110000029</v>
      </c>
      <c r="GI2" s="315">
        <v>45554924.049999997</v>
      </c>
      <c r="GJ2" s="315">
        <v>39198867.449999996</v>
      </c>
      <c r="GK2" s="315">
        <v>77819584.789999992</v>
      </c>
      <c r="GL2" s="315">
        <v>37951650.640000001</v>
      </c>
      <c r="GM2" s="315">
        <v>21850020.800000004</v>
      </c>
      <c r="GN2" s="315">
        <v>23610228.570000004</v>
      </c>
      <c r="GO2" s="315">
        <v>21676638.130000003</v>
      </c>
      <c r="GP2" s="315">
        <v>133160255.80000001</v>
      </c>
      <c r="GQ2" s="315">
        <v>31820726.460000001</v>
      </c>
      <c r="GR2" s="315">
        <v>36944044.100000009</v>
      </c>
      <c r="GS2" s="315">
        <v>60454291.07</v>
      </c>
      <c r="GT2" s="315">
        <v>15036661.000000007</v>
      </c>
      <c r="GU2" s="315">
        <v>56434895.739999995</v>
      </c>
      <c r="GV2" s="315">
        <v>57748973.479999982</v>
      </c>
      <c r="GW2" s="315">
        <v>28311382.820000004</v>
      </c>
      <c r="GX2" s="315">
        <v>129330762.73999999</v>
      </c>
      <c r="GY2" s="315">
        <v>12375542.430000007</v>
      </c>
      <c r="GZ2" s="315">
        <v>53100046.679999985</v>
      </c>
      <c r="HA2" s="315">
        <v>37238062.150000013</v>
      </c>
      <c r="HB2" s="315">
        <v>514614205.49000001</v>
      </c>
      <c r="HC2" s="315">
        <v>72662849.030000016</v>
      </c>
      <c r="HD2" s="315">
        <v>98728400.480000019</v>
      </c>
      <c r="HE2" s="315">
        <v>102872426.78</v>
      </c>
      <c r="HF2" s="315">
        <v>68578044.700000033</v>
      </c>
      <c r="HG2" s="315">
        <v>82883817.719999969</v>
      </c>
      <c r="HH2" s="315">
        <v>25994792.140000001</v>
      </c>
      <c r="HI2" s="315">
        <v>447559056.20999998</v>
      </c>
      <c r="HJ2" s="315">
        <v>100371186.64999998</v>
      </c>
      <c r="HK2" s="315">
        <v>92128037.670000002</v>
      </c>
      <c r="HL2" s="315">
        <v>50739313.589999996</v>
      </c>
      <c r="HM2" s="315">
        <v>41581449.880000025</v>
      </c>
      <c r="HN2" s="315">
        <v>36155622.710000001</v>
      </c>
      <c r="HO2" s="315">
        <v>63021686.249999993</v>
      </c>
      <c r="HP2" s="315">
        <v>31877075.939999994</v>
      </c>
      <c r="HQ2" s="315">
        <v>385751484.64999998</v>
      </c>
      <c r="HR2" s="315">
        <v>111621186.69999999</v>
      </c>
      <c r="HS2" s="315">
        <v>35801525.170000009</v>
      </c>
      <c r="HT2" s="315">
        <v>25548812.720000014</v>
      </c>
      <c r="HU2" s="315">
        <v>28091575.999999985</v>
      </c>
      <c r="HV2" s="315">
        <v>27566215.82</v>
      </c>
      <c r="HW2" s="315">
        <v>95697814.029999956</v>
      </c>
      <c r="HX2" s="315">
        <v>39601349.75</v>
      </c>
      <c r="HY2" s="315">
        <v>37207457.590000011</v>
      </c>
      <c r="HZ2" s="315">
        <v>37452143.329999998</v>
      </c>
      <c r="IA2" s="315">
        <v>35479325.059999987</v>
      </c>
      <c r="IB2" s="315">
        <v>65927906.38000001</v>
      </c>
      <c r="IC2" s="315">
        <v>20370326.669999998</v>
      </c>
      <c r="ID2" s="315">
        <v>46804995.729999989</v>
      </c>
      <c r="IE2" s="315">
        <v>15905053.539999994</v>
      </c>
      <c r="IF2" s="315">
        <v>20820366.220000003</v>
      </c>
      <c r="IG2" s="315">
        <v>286365449.85000002</v>
      </c>
      <c r="IH2" s="315">
        <v>72440721.849999994</v>
      </c>
      <c r="II2" s="315">
        <v>57541899.62000002</v>
      </c>
      <c r="IJ2" s="315">
        <v>96897208.030000001</v>
      </c>
      <c r="IK2" s="315">
        <v>136066242.99000004</v>
      </c>
      <c r="IL2" s="315">
        <v>39652292.669999972</v>
      </c>
      <c r="IM2" s="315">
        <v>45768722.149999991</v>
      </c>
      <c r="IN2" s="315">
        <v>36306919.739999987</v>
      </c>
      <c r="IO2" s="315">
        <v>33253429.460000008</v>
      </c>
      <c r="IP2" s="315">
        <v>38838975.76000002</v>
      </c>
      <c r="IQ2" s="315">
        <v>42499503.500000007</v>
      </c>
      <c r="IR2" s="315">
        <v>518398175.27999985</v>
      </c>
      <c r="IS2" s="315">
        <v>124524107.79999995</v>
      </c>
      <c r="IT2" s="315">
        <v>65046191.209999993</v>
      </c>
      <c r="IU2" s="315">
        <v>34378954.990000017</v>
      </c>
      <c r="IV2" s="315">
        <v>40120793.669999994</v>
      </c>
      <c r="IW2" s="315">
        <v>18525008.409999989</v>
      </c>
      <c r="IX2" s="315">
        <v>37056924.399999991</v>
      </c>
      <c r="IY2" s="315">
        <v>22604815.860000007</v>
      </c>
      <c r="IZ2" s="315">
        <v>17706681.390000001</v>
      </c>
      <c r="JA2" s="315">
        <v>33620823.590000018</v>
      </c>
      <c r="JB2" s="315">
        <v>51684367.640000001</v>
      </c>
      <c r="JC2" s="315">
        <v>30096560.419999998</v>
      </c>
      <c r="JD2" s="315">
        <v>68676716.530000061</v>
      </c>
      <c r="JE2" s="315">
        <v>82865629.090000033</v>
      </c>
      <c r="JF2" s="315">
        <v>35674139.989999995</v>
      </c>
      <c r="JG2" s="315">
        <v>32028770.539999999</v>
      </c>
      <c r="JH2" s="315">
        <v>19325735.040000003</v>
      </c>
      <c r="JI2" s="315">
        <v>19931031.470000003</v>
      </c>
      <c r="JJ2" s="315">
        <v>94702445.790000036</v>
      </c>
      <c r="JK2" s="315">
        <v>26536175.789999992</v>
      </c>
      <c r="JL2" s="315">
        <v>28328387.150000002</v>
      </c>
      <c r="JM2" s="315">
        <v>44102368.420000024</v>
      </c>
      <c r="JN2" s="315">
        <v>32380817.960000016</v>
      </c>
      <c r="JO2" s="315">
        <v>52183107.109999992</v>
      </c>
      <c r="JP2" s="315">
        <v>21029140.470000006</v>
      </c>
      <c r="JQ2" s="315">
        <v>152016544.01999995</v>
      </c>
      <c r="JR2" s="315">
        <v>31522146.729999978</v>
      </c>
      <c r="JS2" s="315">
        <v>21203240.269999996</v>
      </c>
      <c r="JT2" s="315">
        <v>81100331.219999999</v>
      </c>
      <c r="JU2" s="315">
        <v>62425735.540000007</v>
      </c>
      <c r="JV2" s="315">
        <v>34797644.229999982</v>
      </c>
      <c r="JW2" s="315">
        <v>64633237.400000006</v>
      </c>
      <c r="JX2" s="315">
        <v>29908510.75</v>
      </c>
      <c r="JY2" s="315">
        <v>389677857.94000018</v>
      </c>
      <c r="JZ2" s="315">
        <v>148870355.01000005</v>
      </c>
      <c r="KA2" s="315">
        <v>37644075.789999984</v>
      </c>
      <c r="KB2" s="315">
        <v>16056852.779999999</v>
      </c>
      <c r="KC2" s="315">
        <v>61814019.460000023</v>
      </c>
      <c r="KD2" s="315">
        <v>14192651.180000002</v>
      </c>
      <c r="KE2" s="315">
        <v>112407431.69</v>
      </c>
      <c r="KF2" s="315">
        <v>46376101.159999989</v>
      </c>
      <c r="KG2" s="315">
        <v>22249929.430000003</v>
      </c>
      <c r="KH2" s="315">
        <v>38453408.669999979</v>
      </c>
      <c r="KI2" s="315">
        <v>39520595.860000014</v>
      </c>
      <c r="KJ2" s="315">
        <v>35556587.630000003</v>
      </c>
      <c r="KK2" s="315">
        <v>42884477.899999991</v>
      </c>
      <c r="KL2" s="315">
        <v>16772149.950000001</v>
      </c>
      <c r="KM2" s="315">
        <v>32250198.770000007</v>
      </c>
      <c r="KN2" s="315">
        <v>606919858.55999994</v>
      </c>
      <c r="KO2" s="315">
        <v>133078801.95999996</v>
      </c>
      <c r="KP2" s="315">
        <v>44514044.090000004</v>
      </c>
      <c r="KQ2" s="315">
        <v>36984389.030000024</v>
      </c>
      <c r="KR2" s="315">
        <v>46816201.26000002</v>
      </c>
      <c r="KS2" s="315">
        <v>36256185.190000013</v>
      </c>
      <c r="KT2" s="315">
        <v>181653246.31</v>
      </c>
      <c r="KU2" s="315">
        <v>26682361.449999996</v>
      </c>
      <c r="KV2" s="315">
        <v>23444267.420000006</v>
      </c>
      <c r="KW2" s="315">
        <v>137141344.81</v>
      </c>
      <c r="KX2" s="315">
        <v>43408343.980000004</v>
      </c>
      <c r="KY2" s="315">
        <v>55752644.160000011</v>
      </c>
      <c r="KZ2" s="315">
        <v>144963033.21999997</v>
      </c>
      <c r="LA2" s="315">
        <v>39567355.649999999</v>
      </c>
      <c r="LB2" s="315">
        <v>64772910.510000013</v>
      </c>
      <c r="LC2" s="315">
        <v>236451118.54999992</v>
      </c>
      <c r="LD2" s="315">
        <v>58753972.930000015</v>
      </c>
      <c r="LE2" s="315">
        <v>647446648.96999979</v>
      </c>
      <c r="LF2" s="315">
        <v>119887485.9700001</v>
      </c>
      <c r="LG2" s="315">
        <v>131364643.26999998</v>
      </c>
      <c r="LH2" s="315">
        <v>103299274.84999996</v>
      </c>
      <c r="LI2" s="315">
        <v>26497902.589999992</v>
      </c>
      <c r="LJ2" s="315">
        <v>41891259.899999999</v>
      </c>
      <c r="LK2" s="315">
        <v>20186333.939999994</v>
      </c>
      <c r="LL2" s="315">
        <v>51739828.539999984</v>
      </c>
      <c r="LM2" s="315">
        <v>23538691.300000008</v>
      </c>
      <c r="LN2" s="315">
        <v>66189309.360000037</v>
      </c>
      <c r="LO2" s="315">
        <v>30615776.330000002</v>
      </c>
      <c r="LP2" s="315">
        <v>168232578.21000004</v>
      </c>
      <c r="LQ2" s="315">
        <v>31146205.119999994</v>
      </c>
      <c r="LR2" s="315">
        <v>24519020.359999992</v>
      </c>
      <c r="LS2" s="315">
        <v>395610106.44000012</v>
      </c>
      <c r="LT2" s="315">
        <v>255597177.84999993</v>
      </c>
      <c r="LU2" s="315">
        <v>371278667.5200001</v>
      </c>
      <c r="LV2" s="315">
        <v>137284280.87</v>
      </c>
      <c r="LW2" s="315">
        <v>72140787.069999978</v>
      </c>
      <c r="LX2" s="315">
        <v>75971495.429999977</v>
      </c>
      <c r="LY2" s="315">
        <v>49781908.789999992</v>
      </c>
      <c r="LZ2" s="315">
        <v>43579386.009999998</v>
      </c>
      <c r="MA2" s="315">
        <v>41680616.550000019</v>
      </c>
      <c r="MB2" s="315">
        <v>44584416.340000011</v>
      </c>
      <c r="MC2" s="315">
        <v>104474191.55999997</v>
      </c>
      <c r="MD2" s="315">
        <v>45757043.569999985</v>
      </c>
      <c r="ME2" s="315">
        <v>535433411.97000009</v>
      </c>
      <c r="MF2" s="315">
        <v>57680474.812400013</v>
      </c>
      <c r="MG2" s="315">
        <v>37574432.400000006</v>
      </c>
      <c r="MH2" s="315">
        <v>34403644.859999999</v>
      </c>
      <c r="MI2" s="315">
        <v>34898527.240000002</v>
      </c>
      <c r="MJ2" s="315">
        <v>55519083.689999998</v>
      </c>
      <c r="MK2" s="315">
        <v>44240090.100000016</v>
      </c>
      <c r="ML2" s="315">
        <v>40717588.109999999</v>
      </c>
      <c r="MM2" s="315">
        <v>68361374.860000014</v>
      </c>
      <c r="MN2" s="315">
        <v>50526015.919999994</v>
      </c>
      <c r="MO2" s="315">
        <v>47502865.590000004</v>
      </c>
      <c r="MP2" s="315">
        <v>33542237.900000006</v>
      </c>
      <c r="MQ2" s="315">
        <v>347219759.98000002</v>
      </c>
      <c r="MR2" s="315">
        <v>70998734.620000005</v>
      </c>
      <c r="MS2" s="315">
        <v>48297763.99000001</v>
      </c>
      <c r="MT2" s="315">
        <v>84498207.740000024</v>
      </c>
      <c r="MU2" s="315">
        <v>77490355.789999992</v>
      </c>
      <c r="MV2" s="315">
        <v>46679957.610000007</v>
      </c>
      <c r="MW2" s="315">
        <v>97386503.889999956</v>
      </c>
      <c r="MX2" s="315">
        <v>86168418</v>
      </c>
      <c r="MY2" s="315">
        <v>43025734.959999993</v>
      </c>
      <c r="MZ2" s="315">
        <v>21968019.20999999</v>
      </c>
      <c r="NA2" s="315">
        <v>24937640.210000001</v>
      </c>
      <c r="NB2" s="315">
        <v>739981037.87999976</v>
      </c>
      <c r="NC2" s="315">
        <v>125802239.67000003</v>
      </c>
      <c r="ND2" s="315">
        <v>24842792.189999994</v>
      </c>
      <c r="NE2" s="315">
        <v>383888881.9799999</v>
      </c>
      <c r="NF2" s="315">
        <v>29922112.070000023</v>
      </c>
      <c r="NG2" s="315">
        <v>83683716.760000005</v>
      </c>
      <c r="NH2" s="315">
        <v>167158199.73000002</v>
      </c>
      <c r="NI2" s="315">
        <v>158154571.59000003</v>
      </c>
      <c r="NJ2" s="315">
        <v>18479334.219999999</v>
      </c>
      <c r="NK2" s="315">
        <v>79697361.349999994</v>
      </c>
      <c r="NL2" s="315">
        <v>66295076.389999986</v>
      </c>
      <c r="NM2" s="315">
        <v>49208347.710000008</v>
      </c>
      <c r="NN2" s="315">
        <v>152576566.06000003</v>
      </c>
      <c r="NO2" s="315">
        <v>20485668.100000001</v>
      </c>
      <c r="NP2" s="315">
        <v>38522275.170000009</v>
      </c>
      <c r="NQ2" s="315">
        <v>38049663.380000003</v>
      </c>
      <c r="NR2" s="315">
        <v>25627092.139999997</v>
      </c>
      <c r="NS2" s="315">
        <v>18342872.499999996</v>
      </c>
      <c r="NT2" s="315">
        <v>24913358.279999994</v>
      </c>
      <c r="NU2" s="315">
        <v>162706423.33199993</v>
      </c>
      <c r="NV2" s="315">
        <v>217462922.94999999</v>
      </c>
      <c r="NW2" s="315">
        <v>45511912.310000002</v>
      </c>
      <c r="NX2" s="315">
        <v>34148051.05999998</v>
      </c>
      <c r="NY2" s="315">
        <v>41491111.120000005</v>
      </c>
      <c r="NZ2" s="315">
        <v>59755047.629999995</v>
      </c>
      <c r="OA2" s="315">
        <v>27901166.370000012</v>
      </c>
      <c r="OB2" s="315">
        <v>352526648.26000029</v>
      </c>
      <c r="OC2" s="315">
        <v>97161802.429999962</v>
      </c>
      <c r="OD2" s="315">
        <v>61051015.649999999</v>
      </c>
      <c r="OE2" s="315">
        <v>175504311.62999997</v>
      </c>
      <c r="OF2" s="315">
        <v>44922303.569999993</v>
      </c>
      <c r="OG2" s="315">
        <v>67945703.409999996</v>
      </c>
      <c r="OH2" s="315">
        <v>63171443.000000007</v>
      </c>
      <c r="OI2" s="315">
        <v>34528311.800000004</v>
      </c>
      <c r="OJ2" s="315">
        <v>40418693.860000007</v>
      </c>
      <c r="OK2" s="315">
        <v>619164864.82999992</v>
      </c>
      <c r="OL2" s="315">
        <v>153655752.13999999</v>
      </c>
      <c r="OM2" s="315">
        <v>239145694.48000005</v>
      </c>
      <c r="ON2" s="315">
        <v>92194561.090000004</v>
      </c>
      <c r="OO2" s="315">
        <v>85935778.99000001</v>
      </c>
      <c r="OP2" s="315">
        <v>44687544.819999978</v>
      </c>
      <c r="OQ2" s="315">
        <v>332294652.94000012</v>
      </c>
      <c r="OR2" s="315">
        <v>39507455.230000012</v>
      </c>
      <c r="OS2" s="315">
        <v>56548427.010000013</v>
      </c>
      <c r="OT2" s="315">
        <v>62713254.13000001</v>
      </c>
      <c r="OU2" s="315">
        <v>74657358.230000004</v>
      </c>
      <c r="OV2" s="315">
        <v>123479918.79000001</v>
      </c>
      <c r="OW2" s="315">
        <v>57091795.110000014</v>
      </c>
      <c r="OX2" s="315">
        <v>43434267.399999991</v>
      </c>
      <c r="OY2" s="315">
        <v>34427377.899999999</v>
      </c>
      <c r="OZ2" s="315">
        <v>408143019.70000011</v>
      </c>
      <c r="PA2" s="315">
        <v>36526510.630000003</v>
      </c>
      <c r="PB2" s="315">
        <v>93031292.010000005</v>
      </c>
      <c r="PC2" s="315">
        <v>15994885.279999999</v>
      </c>
      <c r="PD2" s="315">
        <v>67181637.969999984</v>
      </c>
      <c r="PE2" s="315">
        <v>103928657.75999995</v>
      </c>
      <c r="PF2" s="315">
        <v>44567918.640000008</v>
      </c>
      <c r="PG2" s="315">
        <v>32928417.140000008</v>
      </c>
      <c r="PH2" s="315">
        <v>60699311.159999989</v>
      </c>
      <c r="PI2" s="315">
        <v>51157928.81000001</v>
      </c>
      <c r="PJ2" s="315">
        <v>65894084.49000001</v>
      </c>
      <c r="PK2" s="315">
        <v>82086646.449999988</v>
      </c>
      <c r="PL2" s="315">
        <v>27686884.630000003</v>
      </c>
      <c r="PM2" s="315">
        <v>137349699.79999998</v>
      </c>
      <c r="PN2" s="315">
        <v>36693755.150000006</v>
      </c>
      <c r="PO2" s="315">
        <v>18105860.239999998</v>
      </c>
      <c r="PP2" s="315">
        <v>17176970.18</v>
      </c>
      <c r="PQ2" s="315">
        <v>29331821.440000001</v>
      </c>
      <c r="PR2" s="315">
        <v>1161510743.5400002</v>
      </c>
      <c r="PS2" s="315">
        <v>46912164.420000002</v>
      </c>
      <c r="PT2" s="315">
        <v>35750421.670000002</v>
      </c>
      <c r="PU2" s="315">
        <v>77074638.280000016</v>
      </c>
      <c r="PV2" s="315">
        <v>265691318.12999994</v>
      </c>
      <c r="PW2" s="315">
        <v>69405351.74000001</v>
      </c>
      <c r="PX2" s="315">
        <v>111307753.95000003</v>
      </c>
      <c r="PY2" s="315">
        <v>44726772.689999998</v>
      </c>
      <c r="PZ2" s="315">
        <v>87489545.429999977</v>
      </c>
      <c r="QA2" s="315">
        <v>25915945.45999999</v>
      </c>
      <c r="QB2" s="315">
        <v>67748488.259999961</v>
      </c>
      <c r="QC2" s="315">
        <v>39856658.270000011</v>
      </c>
      <c r="QD2" s="315">
        <v>44398828.620000005</v>
      </c>
      <c r="QE2" s="315">
        <v>60201597.469999984</v>
      </c>
      <c r="QF2" s="315">
        <v>65309343.45000001</v>
      </c>
      <c r="QG2" s="315">
        <v>68829647.00999999</v>
      </c>
      <c r="QH2" s="315">
        <v>39519103.969999991</v>
      </c>
      <c r="QI2" s="315">
        <v>39902756.679999992</v>
      </c>
      <c r="QJ2" s="315">
        <v>31772580.969999991</v>
      </c>
      <c r="QK2" s="315">
        <v>103540944.8</v>
      </c>
      <c r="QL2" s="315">
        <v>104346429.89</v>
      </c>
      <c r="QM2" s="315">
        <v>37715973.82</v>
      </c>
      <c r="QN2" s="315">
        <v>21021652.260000005</v>
      </c>
      <c r="QO2" s="315">
        <v>18061107.500000004</v>
      </c>
      <c r="QP2" s="315">
        <v>25282462.800000001</v>
      </c>
      <c r="QQ2" s="315">
        <v>21640878.150000002</v>
      </c>
      <c r="QR2" s="315">
        <v>411228779.78000015</v>
      </c>
      <c r="QS2" s="315">
        <v>31690520.290000003</v>
      </c>
      <c r="QT2" s="315">
        <v>91157967.470000014</v>
      </c>
      <c r="QU2" s="315">
        <v>52227080.450000003</v>
      </c>
      <c r="QV2" s="315">
        <v>54825680.460000031</v>
      </c>
      <c r="QW2" s="315">
        <v>130676229.96999997</v>
      </c>
      <c r="QX2" s="315">
        <v>40695989.740000017</v>
      </c>
      <c r="QY2" s="315">
        <v>71757676.070000008</v>
      </c>
      <c r="QZ2" s="315">
        <v>91110028.210000008</v>
      </c>
      <c r="RA2" s="315">
        <v>35243646.340000004</v>
      </c>
      <c r="RB2" s="315">
        <v>42952124.170000017</v>
      </c>
      <c r="RC2" s="315">
        <v>34928211.270000003</v>
      </c>
      <c r="RD2" s="315">
        <v>23092702.280000001</v>
      </c>
      <c r="RE2" s="315">
        <v>623340122.06999981</v>
      </c>
      <c r="RF2" s="315">
        <v>85936250.570000038</v>
      </c>
      <c r="RG2" s="315">
        <v>52939081.139999993</v>
      </c>
      <c r="RH2" s="315">
        <v>61656896.340000004</v>
      </c>
      <c r="RI2" s="315">
        <v>63472567.959999993</v>
      </c>
      <c r="RJ2" s="315">
        <v>63275948.979999982</v>
      </c>
      <c r="RK2" s="315">
        <v>112859766.23000002</v>
      </c>
      <c r="RL2" s="315">
        <v>54227953.669999987</v>
      </c>
      <c r="RM2" s="315">
        <v>63497769.340000004</v>
      </c>
      <c r="RN2" s="315">
        <v>103288260.78999996</v>
      </c>
      <c r="RO2" s="315">
        <v>114310011.75000003</v>
      </c>
      <c r="RP2" s="315">
        <v>29767786.31000001</v>
      </c>
      <c r="RQ2" s="315">
        <v>30656716.990000002</v>
      </c>
      <c r="RR2" s="315">
        <v>59927680.12999998</v>
      </c>
      <c r="RS2" s="315">
        <v>32318210.900000002</v>
      </c>
      <c r="RT2" s="315">
        <v>34653604.739999995</v>
      </c>
      <c r="RU2" s="315">
        <v>40421539.340000004</v>
      </c>
      <c r="RV2" s="315">
        <v>28427794.219999999</v>
      </c>
      <c r="RW2" s="315">
        <v>22430599.649999999</v>
      </c>
      <c r="RX2" s="315">
        <v>26468386.15000001</v>
      </c>
      <c r="RY2" s="315">
        <v>413748315.47000033</v>
      </c>
      <c r="RZ2" s="315">
        <v>32245326.910000008</v>
      </c>
      <c r="SA2" s="315">
        <v>54278777.199999988</v>
      </c>
      <c r="SB2" s="315">
        <v>69132746.25</v>
      </c>
      <c r="SC2" s="315">
        <v>28942176.630000006</v>
      </c>
      <c r="SD2" s="315">
        <v>31248596.589999996</v>
      </c>
      <c r="SE2" s="315">
        <v>38123540.630000003</v>
      </c>
      <c r="SF2" s="315">
        <v>87684403.909999937</v>
      </c>
      <c r="SG2" s="315">
        <v>33285787.589999992</v>
      </c>
      <c r="SH2" s="315">
        <v>41596079.099999994</v>
      </c>
      <c r="SI2" s="315">
        <v>55464212.82</v>
      </c>
      <c r="SJ2" s="315">
        <v>64417187.80999998</v>
      </c>
      <c r="SK2" s="315">
        <v>41164218.509999998</v>
      </c>
      <c r="SL2" s="315">
        <v>31030670.899999999</v>
      </c>
      <c r="SM2" s="315">
        <v>156065248.01999983</v>
      </c>
      <c r="SN2" s="315">
        <v>42079279.899999991</v>
      </c>
      <c r="SO2" s="315">
        <v>37759001.639999986</v>
      </c>
      <c r="SP2" s="315">
        <v>36786039.420000009</v>
      </c>
      <c r="SQ2" s="315">
        <v>30448051.519999996</v>
      </c>
      <c r="SR2" s="315">
        <v>38251965.120000012</v>
      </c>
      <c r="SS2" s="315">
        <v>54898073.290000007</v>
      </c>
      <c r="ST2" s="315">
        <v>76823510.940000013</v>
      </c>
      <c r="SU2" s="315">
        <v>44570980.959999986</v>
      </c>
      <c r="SV2" s="315">
        <v>52395077.510000043</v>
      </c>
      <c r="SW2" s="315">
        <v>82874535.460000023</v>
      </c>
      <c r="SX2" s="315">
        <v>21749211.100000001</v>
      </c>
      <c r="SY2" s="315">
        <v>223852494.52000001</v>
      </c>
      <c r="SZ2" s="315">
        <v>57592724.589999974</v>
      </c>
      <c r="TA2" s="315">
        <v>69663814.219999969</v>
      </c>
      <c r="TB2" s="315">
        <v>87883563.210000023</v>
      </c>
      <c r="TC2" s="315">
        <v>49400537.080000021</v>
      </c>
      <c r="TD2" s="315">
        <v>53508943.839999981</v>
      </c>
      <c r="TE2" s="315">
        <v>43301745.430000007</v>
      </c>
      <c r="TF2" s="315">
        <v>28560373.590000007</v>
      </c>
      <c r="TG2" s="315">
        <v>725350090.45999992</v>
      </c>
      <c r="TH2" s="315">
        <v>45213833.579999998</v>
      </c>
      <c r="TI2" s="315">
        <v>33866520.910000004</v>
      </c>
      <c r="TJ2" s="315">
        <v>66082802.480000004</v>
      </c>
      <c r="TK2" s="315">
        <v>57255373.280000038</v>
      </c>
      <c r="TL2" s="315">
        <v>39515087.739999987</v>
      </c>
      <c r="TM2" s="315">
        <v>23094236.750000004</v>
      </c>
      <c r="TN2" s="315">
        <v>176655558.36000001</v>
      </c>
      <c r="TO2" s="315">
        <v>42778554.070000008</v>
      </c>
      <c r="TP2" s="315">
        <v>76707875.930000022</v>
      </c>
      <c r="TQ2" s="315">
        <v>77164829.140000015</v>
      </c>
      <c r="TR2" s="315">
        <v>39065015.459999986</v>
      </c>
      <c r="TS2" s="315">
        <v>26245465.819999993</v>
      </c>
      <c r="TT2" s="315">
        <v>34881208.910000019</v>
      </c>
      <c r="TU2" s="315">
        <v>39726762.239999995</v>
      </c>
      <c r="TV2" s="315">
        <v>38143911.410000004</v>
      </c>
      <c r="TW2" s="315">
        <v>231003816.88</v>
      </c>
      <c r="TX2" s="315">
        <v>34837474.280000009</v>
      </c>
      <c r="TY2" s="315">
        <v>263090953.67000005</v>
      </c>
      <c r="TZ2" s="315">
        <v>72937021.859999999</v>
      </c>
      <c r="UA2" s="315">
        <v>40517648.219999991</v>
      </c>
      <c r="UB2" s="315">
        <v>40567816.480000012</v>
      </c>
      <c r="UC2" s="315">
        <v>192189351.3199999</v>
      </c>
      <c r="UD2" s="315">
        <v>24447671.960000005</v>
      </c>
      <c r="UE2" s="315">
        <v>30252681.010000002</v>
      </c>
      <c r="UF2" s="315">
        <v>46622480.720000014</v>
      </c>
      <c r="UG2" s="315">
        <v>39152711.609999985</v>
      </c>
      <c r="UH2" s="315">
        <v>253606343.42999992</v>
      </c>
      <c r="UI2" s="315">
        <v>84677238.929999992</v>
      </c>
      <c r="UJ2" s="315">
        <v>55056257.150000013</v>
      </c>
      <c r="UK2" s="315">
        <v>97806946.960000008</v>
      </c>
      <c r="UL2" s="315">
        <v>68436217.930000007</v>
      </c>
      <c r="UM2" s="315">
        <v>49811947.599999994</v>
      </c>
      <c r="UN2" s="315">
        <v>1142807313.9100003</v>
      </c>
      <c r="UO2" s="315">
        <v>66493950.110000007</v>
      </c>
      <c r="UP2" s="315">
        <v>63182796.129999958</v>
      </c>
      <c r="UQ2" s="315">
        <v>194179395.97000003</v>
      </c>
      <c r="UR2" s="315">
        <v>15985621.279999997</v>
      </c>
      <c r="US2" s="315">
        <v>53900346.299999997</v>
      </c>
      <c r="UT2" s="315">
        <v>127173168.24999999</v>
      </c>
      <c r="UU2" s="315">
        <v>37547951.059999995</v>
      </c>
      <c r="UV2" s="315">
        <v>44125842.149999999</v>
      </c>
      <c r="UW2" s="315">
        <v>51681746.960000001</v>
      </c>
      <c r="UX2" s="315">
        <v>71410387.069999963</v>
      </c>
      <c r="UY2" s="315">
        <v>122819969.20000005</v>
      </c>
      <c r="UZ2" s="315">
        <v>69157021.390000015</v>
      </c>
      <c r="VA2" s="315">
        <v>122455427.84000006</v>
      </c>
      <c r="VB2" s="315">
        <v>32809660.859999999</v>
      </c>
      <c r="VC2" s="315">
        <v>34656150.699999996</v>
      </c>
      <c r="VD2" s="315">
        <v>37956981.740000002</v>
      </c>
      <c r="VE2" s="315">
        <v>36889685.640000015</v>
      </c>
      <c r="VF2" s="315">
        <v>153731951.86999997</v>
      </c>
      <c r="VG2" s="315">
        <v>33649940.439999998</v>
      </c>
      <c r="VH2" s="315">
        <v>27507943.349999998</v>
      </c>
      <c r="VI2" s="315">
        <v>30470223.420000002</v>
      </c>
      <c r="VJ2" s="315">
        <v>535316604.62000024</v>
      </c>
      <c r="VK2" s="315">
        <v>39811141.36999999</v>
      </c>
      <c r="VL2" s="315">
        <v>51839332.899999991</v>
      </c>
      <c r="VM2" s="315">
        <v>110047883.91999999</v>
      </c>
      <c r="VN2" s="315">
        <v>115907918.76000004</v>
      </c>
      <c r="VO2" s="315">
        <v>79285417.419999957</v>
      </c>
      <c r="VP2" s="315">
        <v>65763227.589999989</v>
      </c>
      <c r="VQ2" s="315">
        <v>50019503.919999979</v>
      </c>
      <c r="VR2" s="315">
        <v>54474777.789999992</v>
      </c>
      <c r="VS2" s="315">
        <v>217154301.58999994</v>
      </c>
      <c r="VT2" s="315">
        <v>50148042.269999988</v>
      </c>
      <c r="VU2" s="315">
        <v>95680645.300000012</v>
      </c>
      <c r="VV2" s="315">
        <v>66334717.480000027</v>
      </c>
      <c r="VW2" s="315">
        <v>47846877.430000007</v>
      </c>
      <c r="VX2" s="315">
        <v>27702075.470000006</v>
      </c>
      <c r="VY2" s="315">
        <v>1484747431.7599998</v>
      </c>
      <c r="VZ2" s="315">
        <v>91513526.329999998</v>
      </c>
      <c r="WA2" s="315">
        <v>71600559.730000004</v>
      </c>
      <c r="WB2" s="315">
        <v>56537243.829999976</v>
      </c>
      <c r="WC2" s="315">
        <v>39988936.559999987</v>
      </c>
      <c r="WD2" s="315">
        <v>70084600.700000003</v>
      </c>
      <c r="WE2" s="315">
        <v>78217247.469999984</v>
      </c>
      <c r="WF2" s="315">
        <v>118255243.00000001</v>
      </c>
      <c r="WG2" s="315">
        <v>64526110.049999975</v>
      </c>
      <c r="WH2" s="315">
        <v>89894820.519999996</v>
      </c>
      <c r="WI2" s="315">
        <v>43357698.410000004</v>
      </c>
      <c r="WJ2" s="315">
        <v>132462950.58999997</v>
      </c>
      <c r="WK2" s="315">
        <v>75213495.38000001</v>
      </c>
      <c r="WL2" s="315">
        <v>91348558.080000013</v>
      </c>
      <c r="WM2" s="315">
        <v>135924971.28999999</v>
      </c>
      <c r="WN2" s="315">
        <v>83018329.179999992</v>
      </c>
      <c r="WO2" s="315">
        <v>71612199.790000007</v>
      </c>
      <c r="WP2" s="315">
        <v>61142329.259999976</v>
      </c>
      <c r="WQ2" s="315">
        <v>35668629.229999997</v>
      </c>
      <c r="WR2" s="315">
        <v>114179453.73</v>
      </c>
      <c r="WS2" s="315">
        <v>274442196.1099999</v>
      </c>
      <c r="WT2" s="315">
        <v>59137116.189999998</v>
      </c>
      <c r="WU2" s="315">
        <v>40392443.219999991</v>
      </c>
      <c r="WV2" s="315">
        <v>39987018.939999998</v>
      </c>
      <c r="WW2" s="315">
        <v>46393015.650000006</v>
      </c>
      <c r="WX2" s="315">
        <v>39090770.410000011</v>
      </c>
      <c r="WY2" s="315">
        <v>35979185.460000001</v>
      </c>
      <c r="WZ2" s="315">
        <v>54669839.569999993</v>
      </c>
      <c r="XA2" s="315">
        <v>190610470.83000007</v>
      </c>
      <c r="XB2" s="315">
        <v>34655989.769999996</v>
      </c>
      <c r="XC2" s="315">
        <v>30105018.739999995</v>
      </c>
      <c r="XD2" s="315">
        <v>27294455.770000003</v>
      </c>
      <c r="XE2" s="315">
        <v>39177953.660000004</v>
      </c>
      <c r="XF2" s="315">
        <v>781574707.30999982</v>
      </c>
      <c r="XG2" s="315">
        <v>75702246.980000019</v>
      </c>
      <c r="XH2" s="315">
        <v>97852454.950000003</v>
      </c>
      <c r="XI2" s="315">
        <v>270179510.51999998</v>
      </c>
      <c r="XJ2" s="315">
        <v>74847377.540000007</v>
      </c>
      <c r="XK2" s="315">
        <v>89695678.340000004</v>
      </c>
      <c r="XL2" s="315">
        <v>140064310.46000001</v>
      </c>
      <c r="XM2" s="315">
        <v>83523375.459999979</v>
      </c>
      <c r="XN2" s="315">
        <v>60335824.320000023</v>
      </c>
      <c r="XO2" s="315">
        <v>133435938.58999997</v>
      </c>
      <c r="XP2" s="315">
        <v>124698803.60999998</v>
      </c>
      <c r="XQ2" s="315">
        <v>50284483.909999996</v>
      </c>
      <c r="XR2" s="315">
        <v>32284770.229999993</v>
      </c>
      <c r="XS2" s="315">
        <v>60403083.719999991</v>
      </c>
      <c r="XT2" s="315">
        <v>58966579.819999993</v>
      </c>
      <c r="XU2" s="315">
        <v>47569740.030000031</v>
      </c>
      <c r="XV2" s="315">
        <v>35957889.049999997</v>
      </c>
      <c r="XW2" s="315">
        <v>51797713.540000014</v>
      </c>
      <c r="XX2" s="315">
        <v>38202946.039999999</v>
      </c>
      <c r="XY2" s="315">
        <v>41472728.63000001</v>
      </c>
      <c r="XZ2" s="315">
        <v>44870890.780000001</v>
      </c>
      <c r="YA2" s="315">
        <v>51398631.739999987</v>
      </c>
      <c r="YB2" s="315">
        <v>52176033.829999998</v>
      </c>
      <c r="YC2" s="315">
        <v>649189385.39999962</v>
      </c>
      <c r="YD2" s="315">
        <v>64306296.929999962</v>
      </c>
      <c r="YE2" s="315">
        <v>129706394.39999996</v>
      </c>
      <c r="YF2" s="315">
        <v>48844265.620000005</v>
      </c>
      <c r="YG2" s="315">
        <v>228031755.03999993</v>
      </c>
      <c r="YH2" s="315">
        <v>73095671.859999985</v>
      </c>
      <c r="YI2" s="315">
        <v>140322443.22000003</v>
      </c>
      <c r="YJ2" s="315">
        <v>50448275.100000001</v>
      </c>
      <c r="YK2" s="315">
        <v>230383973.34999999</v>
      </c>
      <c r="YL2" s="315">
        <v>166020176.96000001</v>
      </c>
      <c r="YM2" s="315">
        <v>89801431.480000004</v>
      </c>
      <c r="YN2" s="315">
        <v>62091684.359999999</v>
      </c>
      <c r="YO2" s="315">
        <v>49454603.170000009</v>
      </c>
      <c r="YP2" s="315">
        <v>53211220.419999987</v>
      </c>
      <c r="YQ2" s="315">
        <v>46755339.109999999</v>
      </c>
      <c r="YR2" s="315">
        <v>53708186.970000014</v>
      </c>
      <c r="YS2" s="315">
        <v>47170269.522000007</v>
      </c>
      <c r="YT2" s="315">
        <v>191204626</v>
      </c>
      <c r="YU2" s="315">
        <v>37007545.710000023</v>
      </c>
      <c r="YV2" s="315">
        <v>41918086.25999999</v>
      </c>
      <c r="YW2" s="315">
        <v>45931066.850000001</v>
      </c>
      <c r="YX2" s="315">
        <v>33850582.829999998</v>
      </c>
      <c r="YY2" s="315">
        <v>24932192.810000002</v>
      </c>
      <c r="YZ2" s="315">
        <v>36734516.980000012</v>
      </c>
      <c r="ZA2" s="315">
        <v>275919222.19000006</v>
      </c>
      <c r="ZB2" s="315">
        <v>18248047.520000003</v>
      </c>
      <c r="ZC2" s="315">
        <v>53741105.890000023</v>
      </c>
      <c r="ZD2" s="315">
        <v>41200359.530000016</v>
      </c>
      <c r="ZE2" s="315">
        <v>34130484.809999995</v>
      </c>
      <c r="ZF2" s="315">
        <v>39092498.040000007</v>
      </c>
      <c r="ZG2" s="315">
        <v>21902769.629999995</v>
      </c>
      <c r="ZH2" s="315">
        <v>25176032.380000003</v>
      </c>
      <c r="ZI2" s="315">
        <v>99671279.149999946</v>
      </c>
      <c r="ZJ2" s="315">
        <v>606919497.58000004</v>
      </c>
      <c r="ZK2" s="315">
        <v>33380372.020000007</v>
      </c>
      <c r="ZL2" s="315">
        <v>64651566.859999999</v>
      </c>
      <c r="ZM2" s="315">
        <v>150962605.17999998</v>
      </c>
      <c r="ZN2" s="315">
        <v>120257625.17000005</v>
      </c>
      <c r="ZO2" s="315">
        <v>44058266.540299989</v>
      </c>
      <c r="ZP2" s="315">
        <v>60685572.120000005</v>
      </c>
      <c r="ZQ2" s="315">
        <v>90641325.080000058</v>
      </c>
      <c r="ZR2" s="315">
        <v>83482560.730000004</v>
      </c>
      <c r="ZS2" s="315">
        <v>94124020.720000029</v>
      </c>
      <c r="ZT2" s="315">
        <v>30310300.320000008</v>
      </c>
      <c r="ZU2" s="315">
        <v>38679039.039999992</v>
      </c>
      <c r="ZV2" s="315">
        <v>41710461.910000004</v>
      </c>
      <c r="ZW2" s="315">
        <v>55202557.169999987</v>
      </c>
      <c r="ZX2" s="315">
        <v>45965195.730000012</v>
      </c>
      <c r="ZY2" s="315">
        <v>48429870.63000001</v>
      </c>
      <c r="ZZ2" s="315">
        <v>53628341.740000002</v>
      </c>
      <c r="AAA2" s="315">
        <v>34863035.109999999</v>
      </c>
      <c r="AAB2" s="315">
        <v>42069666.829999998</v>
      </c>
      <c r="AAC2" s="315">
        <v>41682569.199999981</v>
      </c>
      <c r="AAD2" s="315">
        <v>36866522.670000009</v>
      </c>
      <c r="AAE2" s="315">
        <v>27622928.279999994</v>
      </c>
      <c r="AAF2" s="315">
        <v>199160995.70999992</v>
      </c>
      <c r="AAG2" s="315">
        <v>37262094.140000023</v>
      </c>
      <c r="AAH2" s="315">
        <v>52239160.699999996</v>
      </c>
      <c r="AAI2" s="315">
        <v>30500354.089999996</v>
      </c>
      <c r="AAJ2" s="315">
        <v>30123320.360000007</v>
      </c>
      <c r="AAK2" s="315">
        <v>61627490.019999988</v>
      </c>
      <c r="AAL2" s="315">
        <v>38456719.249999985</v>
      </c>
      <c r="AAM2" s="315">
        <v>1229072244.8199999</v>
      </c>
      <c r="AAN2" s="315">
        <v>60547159.980000004</v>
      </c>
      <c r="AAO2" s="315">
        <v>38927985.869999997</v>
      </c>
      <c r="AAP2" s="315">
        <v>77662625.419999957</v>
      </c>
      <c r="AAQ2" s="315">
        <v>65646927.469999991</v>
      </c>
      <c r="AAR2" s="315">
        <v>58246239.910000004</v>
      </c>
      <c r="AAS2" s="315">
        <v>73305849.039999977</v>
      </c>
      <c r="AAT2" s="315">
        <v>87096113.219999984</v>
      </c>
      <c r="AAU2" s="315">
        <v>118689875.04999995</v>
      </c>
      <c r="AAV2" s="315">
        <v>45842998.859999999</v>
      </c>
      <c r="AAW2" s="315">
        <v>71710294.780000001</v>
      </c>
      <c r="AAX2" s="315">
        <v>236754849.50999996</v>
      </c>
      <c r="AAY2" s="315">
        <v>121964855.39</v>
      </c>
      <c r="AAZ2" s="315">
        <v>31293528.579999998</v>
      </c>
      <c r="ABA2" s="315">
        <v>55566339.970000014</v>
      </c>
      <c r="ABB2" s="315">
        <v>44438877.270000011</v>
      </c>
      <c r="ABC2" s="315">
        <v>32212905.770000007</v>
      </c>
      <c r="ABD2" s="315">
        <v>60147261.419999994</v>
      </c>
      <c r="ABE2" s="315">
        <v>37863537.200000003</v>
      </c>
      <c r="ABF2" s="315">
        <v>313432429.75999993</v>
      </c>
      <c r="ABG2" s="315">
        <v>235725861.67999998</v>
      </c>
      <c r="ABH2" s="315">
        <v>33539326.780000001</v>
      </c>
      <c r="ABI2" s="315">
        <v>35124569.809999995</v>
      </c>
      <c r="ABJ2" s="315">
        <v>33940333.380000003</v>
      </c>
      <c r="ABK2" s="315">
        <v>44597745.370000005</v>
      </c>
      <c r="ABL2" s="315">
        <v>28733274.620000001</v>
      </c>
      <c r="ABM2" s="315">
        <v>210432561.15999994</v>
      </c>
      <c r="ABN2" s="315">
        <v>64157100.970000014</v>
      </c>
      <c r="ABO2" s="315">
        <v>29363251.159999996</v>
      </c>
      <c r="ABP2" s="315">
        <v>82474511.850000009</v>
      </c>
      <c r="ABQ2" s="315">
        <v>69173985.480000019</v>
      </c>
      <c r="ABR2" s="315">
        <v>43860074.470000006</v>
      </c>
      <c r="ABS2" s="315">
        <v>40385304.900000006</v>
      </c>
      <c r="ABT2" s="315">
        <v>49030766.459999993</v>
      </c>
      <c r="ABU2" s="315">
        <v>14913871.379999995</v>
      </c>
      <c r="ABV2" s="315">
        <v>280531935.62000012</v>
      </c>
      <c r="ABW2" s="315">
        <v>25677475.820000008</v>
      </c>
      <c r="ABX2" s="315">
        <v>77668031.030000046</v>
      </c>
      <c r="ABY2" s="315">
        <v>21604360.059999991</v>
      </c>
      <c r="ABZ2" s="315">
        <v>29289669.969999991</v>
      </c>
      <c r="ACA2" s="315">
        <v>99371516.789999977</v>
      </c>
      <c r="ACB2" s="315">
        <v>23285847.179999992</v>
      </c>
      <c r="ACC2" s="315">
        <v>31633588.020000007</v>
      </c>
      <c r="ACD2" s="315">
        <v>32718836.04000001</v>
      </c>
      <c r="ACE2" s="315">
        <v>51009578.830000013</v>
      </c>
      <c r="ACF2" s="315">
        <v>25039707.290000007</v>
      </c>
      <c r="ACG2" s="315">
        <v>596597926.34000003</v>
      </c>
      <c r="ACH2" s="315">
        <v>28750266.449999999</v>
      </c>
      <c r="ACI2" s="315">
        <v>40328235.68</v>
      </c>
      <c r="ACJ2" s="315">
        <v>63656167.349999994</v>
      </c>
      <c r="ACK2" s="315">
        <v>41082046.599999994</v>
      </c>
      <c r="ACL2" s="315">
        <v>43000025.609999999</v>
      </c>
      <c r="ACM2" s="315">
        <v>54100778.190000013</v>
      </c>
      <c r="ACN2" s="315">
        <v>200355298.35000002</v>
      </c>
      <c r="ACO2" s="315">
        <v>210640425.83999994</v>
      </c>
      <c r="ACP2" s="315">
        <v>36751300.629999995</v>
      </c>
      <c r="ACQ2" s="315">
        <v>64223193.719999999</v>
      </c>
      <c r="ACR2" s="315">
        <v>69278095.280000016</v>
      </c>
      <c r="ACS2" s="315">
        <v>52153397.679999985</v>
      </c>
      <c r="ACT2" s="315">
        <v>169208908.46999997</v>
      </c>
      <c r="ACU2" s="315">
        <v>32424947.790000007</v>
      </c>
      <c r="ACV2" s="315">
        <v>46447515.24000001</v>
      </c>
      <c r="ACW2" s="315">
        <v>56973795.759999983</v>
      </c>
      <c r="ACX2" s="315">
        <v>30546985.939999986</v>
      </c>
      <c r="ACY2" s="315">
        <v>22176401.479999993</v>
      </c>
      <c r="ACZ2" s="315">
        <v>33222004.399999999</v>
      </c>
      <c r="ADA2" s="315">
        <v>25005708.52</v>
      </c>
      <c r="ADB2" s="315">
        <v>30674829.510000002</v>
      </c>
      <c r="ADC2" s="315">
        <v>32841049.649999987</v>
      </c>
      <c r="ADD2" s="315">
        <v>104540908.30000001</v>
      </c>
      <c r="ADE2" s="315">
        <v>71742542.350000069</v>
      </c>
      <c r="ADF2" s="315">
        <v>21793621.43</v>
      </c>
      <c r="ADG2" s="315">
        <v>14888491.579999996</v>
      </c>
      <c r="ADH2" s="315">
        <v>30420840.690000009</v>
      </c>
      <c r="ADI2" s="315">
        <v>18569486.540000007</v>
      </c>
      <c r="ADJ2" s="315">
        <v>26312686.240000002</v>
      </c>
      <c r="ADK2" s="315">
        <v>20301229.119999997</v>
      </c>
      <c r="ADL2" s="315">
        <v>33001771.370000005</v>
      </c>
      <c r="ADM2" s="315">
        <v>452721526.90999997</v>
      </c>
      <c r="ADN2" s="315">
        <v>43900703.170000017</v>
      </c>
      <c r="ADO2" s="315">
        <v>54711887.129999995</v>
      </c>
      <c r="ADP2" s="315">
        <v>54401629.339999966</v>
      </c>
      <c r="ADQ2" s="315">
        <v>15406927.179999998</v>
      </c>
      <c r="ADR2" s="315">
        <v>19176394.230000004</v>
      </c>
      <c r="ADS2" s="315">
        <v>37481956.170000017</v>
      </c>
      <c r="ADT2" s="315">
        <v>23537625.520000007</v>
      </c>
      <c r="ADU2" s="315">
        <v>561638887.38000023</v>
      </c>
      <c r="ADV2" s="315">
        <v>100126172.97000004</v>
      </c>
      <c r="ADW2" s="315">
        <v>112757451.78000002</v>
      </c>
      <c r="ADX2" s="315">
        <v>43787334.129999995</v>
      </c>
      <c r="ADY2" s="315">
        <v>41794188.770000011</v>
      </c>
      <c r="ADZ2" s="315">
        <v>48399868.389999993</v>
      </c>
      <c r="AEA2" s="315">
        <v>54586494.920000009</v>
      </c>
      <c r="AEB2" s="315">
        <v>49733301.960000008</v>
      </c>
      <c r="AEC2" s="315">
        <v>45584818.049999997</v>
      </c>
      <c r="AED2" s="315">
        <v>38733127.279999986</v>
      </c>
      <c r="AEE2" s="315">
        <v>31960912.380000003</v>
      </c>
      <c r="AEF2" s="315">
        <v>62014034.839999989</v>
      </c>
      <c r="AEG2" s="315">
        <v>32954563.010000002</v>
      </c>
      <c r="AEH2" s="315">
        <v>52642228.309999987</v>
      </c>
      <c r="AEI2" s="315">
        <v>70860822.300000027</v>
      </c>
      <c r="AEJ2" s="315">
        <v>62329461.829999983</v>
      </c>
      <c r="AEK2" s="315">
        <v>42099201.890000008</v>
      </c>
      <c r="AEL2" s="315">
        <v>81569358.340000018</v>
      </c>
      <c r="AEM2" s="315">
        <v>47609730.540000007</v>
      </c>
      <c r="AEN2" s="315">
        <v>32788197.879999999</v>
      </c>
      <c r="AEO2" s="315">
        <v>406750001.22000009</v>
      </c>
      <c r="AEP2" s="315">
        <v>90789444.670000002</v>
      </c>
      <c r="AEQ2" s="315">
        <v>69672773.49000001</v>
      </c>
      <c r="AER2" s="315">
        <v>70944221.769999981</v>
      </c>
      <c r="AES2" s="315">
        <v>49583002.010000013</v>
      </c>
      <c r="AET2" s="315">
        <v>115792529.93000005</v>
      </c>
      <c r="AEU2" s="315">
        <v>53092686.709999993</v>
      </c>
      <c r="AEV2" s="315">
        <v>51862740.820000023</v>
      </c>
      <c r="AEW2" s="315">
        <v>40356219.960000001</v>
      </c>
      <c r="AEX2" s="315">
        <v>34388931.659999996</v>
      </c>
      <c r="AEY2" s="315">
        <v>307575532.62000012</v>
      </c>
      <c r="AEZ2" s="315">
        <v>135162004.46000007</v>
      </c>
      <c r="AFA2" s="315">
        <v>83139046.62999998</v>
      </c>
      <c r="AFB2" s="315">
        <v>65871878.07</v>
      </c>
      <c r="AFC2" s="315">
        <v>103779958.54000004</v>
      </c>
      <c r="AFD2" s="315">
        <v>90259224.459999979</v>
      </c>
      <c r="AFE2" s="315">
        <v>59874940.269999996</v>
      </c>
      <c r="AFF2" s="315">
        <v>62909761.690000013</v>
      </c>
      <c r="AFG2" s="315">
        <v>42662097.359999985</v>
      </c>
      <c r="AFH2" s="315">
        <v>62290892.70000001</v>
      </c>
      <c r="AFI2" s="315">
        <v>67980738.829999998</v>
      </c>
      <c r="AFJ2" s="315">
        <v>60233205.179999992</v>
      </c>
      <c r="AFK2" s="315">
        <v>53698407.299999982</v>
      </c>
      <c r="AFL2" s="315">
        <v>355634502.16999984</v>
      </c>
      <c r="AFM2" s="315">
        <v>76055065.789999977</v>
      </c>
      <c r="AFN2" s="315">
        <v>73193447.389999986</v>
      </c>
      <c r="AFO2" s="315">
        <v>46119476.37999998</v>
      </c>
      <c r="AFP2" s="315">
        <v>64698537.050000012</v>
      </c>
      <c r="AFQ2" s="315">
        <v>56127829.840000011</v>
      </c>
      <c r="AFR2" s="315">
        <v>43400918.030000024</v>
      </c>
      <c r="AFS2" s="315">
        <v>91418995.360000074</v>
      </c>
      <c r="AFT2" s="315">
        <v>98709684.149999976</v>
      </c>
      <c r="AFU2" s="315">
        <v>47941710.689999998</v>
      </c>
      <c r="AFV2" s="315">
        <v>87503125.769999996</v>
      </c>
      <c r="AFW2" s="315">
        <v>52616420.609999999</v>
      </c>
      <c r="AFX2" s="315">
        <v>303486203.78000003</v>
      </c>
      <c r="AFY2" s="315">
        <v>45068085.279999979</v>
      </c>
      <c r="AFZ2" s="315">
        <v>47047048.810000002</v>
      </c>
      <c r="AGA2" s="315">
        <v>46693726.189999975</v>
      </c>
      <c r="AGB2" s="315">
        <v>88638017.179999977</v>
      </c>
      <c r="AGC2" s="315">
        <v>53527975.76000002</v>
      </c>
      <c r="AGD2" s="315">
        <v>25948547.980000004</v>
      </c>
      <c r="AGE2" s="315">
        <v>51183565.929999992</v>
      </c>
      <c r="AGF2" s="315">
        <v>33307473.600000016</v>
      </c>
      <c r="AGG2" s="315">
        <v>45157392.529999986</v>
      </c>
      <c r="AGH2" s="315">
        <v>39761710.140000001</v>
      </c>
      <c r="AGI2" s="315">
        <v>372158685.88999999</v>
      </c>
      <c r="AGJ2" s="315">
        <v>96117602.810000002</v>
      </c>
      <c r="AGK2" s="315">
        <v>72659740.00999999</v>
      </c>
      <c r="AGL2" s="315">
        <v>45864512.309999987</v>
      </c>
      <c r="AGM2" s="315">
        <v>116297431.41000007</v>
      </c>
      <c r="AGN2" s="315">
        <v>73367193.570000008</v>
      </c>
      <c r="AGO2" s="315">
        <v>40282229.32</v>
      </c>
      <c r="AGP2" s="315">
        <v>57930860.169999979</v>
      </c>
      <c r="AGQ2" s="315">
        <v>784096518.25999928</v>
      </c>
      <c r="AGR2" s="315">
        <v>303716373.37000006</v>
      </c>
      <c r="AGS2" s="315">
        <v>49048957.780000009</v>
      </c>
      <c r="AGT2" s="315">
        <v>94660080.480000019</v>
      </c>
      <c r="AGU2" s="315">
        <v>106057090.89999995</v>
      </c>
      <c r="AGV2" s="315">
        <v>99784577.850000009</v>
      </c>
      <c r="AGW2" s="315">
        <v>80032313.64000003</v>
      </c>
      <c r="AGX2" s="315">
        <v>62745374.420000002</v>
      </c>
      <c r="AGY2" s="315">
        <v>32525205.309999999</v>
      </c>
      <c r="AGZ2" s="315">
        <v>63430681.330000021</v>
      </c>
      <c r="AHA2" s="315">
        <v>68032498.900000006</v>
      </c>
      <c r="AHB2" s="315">
        <v>33921692.959999993</v>
      </c>
      <c r="AHC2" s="315">
        <v>36825616.710000001</v>
      </c>
      <c r="AHD2" s="315">
        <v>47837041.360000007</v>
      </c>
      <c r="AHE2" s="315">
        <v>30890788.360000003</v>
      </c>
      <c r="AHF2" s="315">
        <v>39565255.029999994</v>
      </c>
      <c r="AHG2" s="315">
        <v>34855792.809999995</v>
      </c>
      <c r="AHH2" s="315">
        <v>179815175.12</v>
      </c>
      <c r="AHI2" s="315">
        <v>32846274.369999994</v>
      </c>
      <c r="AHJ2" s="315">
        <v>40386810.539999992</v>
      </c>
      <c r="AHK2" s="315">
        <v>43429692.699999996</v>
      </c>
      <c r="AHL2" s="315">
        <v>78064212.370000005</v>
      </c>
      <c r="AHM2" s="315">
        <v>35766528.61999999</v>
      </c>
      <c r="AHN2" s="315">
        <v>40664333.859999999</v>
      </c>
      <c r="AHO2" s="315">
        <v>83393842153.986618</v>
      </c>
      <c r="AHQ2" s="407">
        <v>526437597.73000026</v>
      </c>
    </row>
    <row r="3" spans="1:901" x14ac:dyDescent="0.25">
      <c r="A3" s="313" t="s">
        <v>2</v>
      </c>
      <c r="B3" s="314" t="s">
        <v>3</v>
      </c>
      <c r="C3" s="315">
        <v>1039420</v>
      </c>
      <c r="D3" s="315">
        <v>224900</v>
      </c>
      <c r="E3" s="315">
        <v>146250</v>
      </c>
      <c r="F3" s="315">
        <v>62550</v>
      </c>
      <c r="G3" s="315">
        <v>479550</v>
      </c>
      <c r="H3" s="315">
        <v>71450</v>
      </c>
      <c r="I3" s="315">
        <v>76250</v>
      </c>
      <c r="J3" s="315">
        <v>210550</v>
      </c>
      <c r="K3" s="315">
        <v>57050</v>
      </c>
      <c r="L3" s="315">
        <v>15700</v>
      </c>
      <c r="M3" s="315">
        <v>192000</v>
      </c>
      <c r="N3" s="315">
        <v>117850</v>
      </c>
      <c r="O3" s="315">
        <v>136550</v>
      </c>
      <c r="P3" s="315">
        <v>150330</v>
      </c>
      <c r="Q3" s="315">
        <v>244600</v>
      </c>
      <c r="R3" s="315">
        <v>138400</v>
      </c>
      <c r="S3" s="315">
        <v>57200</v>
      </c>
      <c r="T3" s="315">
        <v>80150</v>
      </c>
      <c r="U3" s="315">
        <v>57200</v>
      </c>
      <c r="V3" s="315">
        <v>68950</v>
      </c>
      <c r="W3" s="315">
        <v>35500</v>
      </c>
      <c r="X3" s="315">
        <v>13400</v>
      </c>
      <c r="Y3" s="315">
        <v>53500</v>
      </c>
      <c r="Z3" s="315">
        <v>78650</v>
      </c>
      <c r="AA3" s="315">
        <v>3151404</v>
      </c>
      <c r="AB3" s="315">
        <v>1117450</v>
      </c>
      <c r="AC3" s="315">
        <v>574850</v>
      </c>
      <c r="AD3" s="315">
        <v>287618</v>
      </c>
      <c r="AE3" s="315">
        <v>575472</v>
      </c>
      <c r="AF3" s="315">
        <v>359550</v>
      </c>
      <c r="AG3" s="315">
        <v>165310</v>
      </c>
      <c r="AH3" s="315">
        <v>460550</v>
      </c>
      <c r="AI3" s="315">
        <v>671250</v>
      </c>
      <c r="AJ3" s="315">
        <v>468580</v>
      </c>
      <c r="AK3" s="315">
        <v>116650</v>
      </c>
      <c r="AL3" s="315">
        <v>112362.27</v>
      </c>
      <c r="AM3" s="315">
        <v>0</v>
      </c>
      <c r="AN3" s="315">
        <v>316824</v>
      </c>
      <c r="AO3" s="315">
        <v>143231</v>
      </c>
      <c r="AP3" s="315">
        <v>143700</v>
      </c>
      <c r="AQ3" s="315">
        <v>213516</v>
      </c>
      <c r="AR3" s="315">
        <v>152550</v>
      </c>
      <c r="AS3" s="315">
        <v>1014065</v>
      </c>
      <c r="AT3" s="315">
        <v>188500</v>
      </c>
      <c r="AU3" s="315">
        <v>270900</v>
      </c>
      <c r="AV3" s="315">
        <v>446050</v>
      </c>
      <c r="AW3" s="315">
        <v>179200</v>
      </c>
      <c r="AX3" s="315">
        <v>210150</v>
      </c>
      <c r="AY3" s="315">
        <v>249700</v>
      </c>
      <c r="AZ3" s="315">
        <v>146500</v>
      </c>
      <c r="BA3" s="315">
        <v>529943</v>
      </c>
      <c r="BB3" s="315">
        <v>204500</v>
      </c>
      <c r="BC3" s="315">
        <v>173750</v>
      </c>
      <c r="BD3" s="315">
        <v>516273</v>
      </c>
      <c r="BE3" s="315">
        <v>125872</v>
      </c>
      <c r="BF3" s="315">
        <v>145850</v>
      </c>
      <c r="BG3" s="315">
        <v>93100</v>
      </c>
      <c r="BH3" s="315">
        <v>2162375.1</v>
      </c>
      <c r="BI3" s="315">
        <v>31000</v>
      </c>
      <c r="BJ3" s="315">
        <v>44100</v>
      </c>
      <c r="BK3" s="315">
        <v>53250</v>
      </c>
      <c r="BL3" s="315">
        <v>273850</v>
      </c>
      <c r="BM3" s="315">
        <v>227600</v>
      </c>
      <c r="BN3" s="315">
        <v>152050</v>
      </c>
      <c r="BO3" s="315">
        <v>146200</v>
      </c>
      <c r="BP3" s="315">
        <v>27050</v>
      </c>
      <c r="BQ3" s="315">
        <v>81650</v>
      </c>
      <c r="BR3" s="315">
        <v>122950</v>
      </c>
      <c r="BS3" s="315">
        <v>104000</v>
      </c>
      <c r="BT3" s="315">
        <v>146860</v>
      </c>
      <c r="BU3" s="315">
        <v>40950</v>
      </c>
      <c r="BV3" s="315">
        <v>21400</v>
      </c>
      <c r="BW3" s="315">
        <v>934009.4</v>
      </c>
      <c r="BX3" s="315">
        <v>401160</v>
      </c>
      <c r="BY3" s="315">
        <v>395950</v>
      </c>
      <c r="BZ3" s="315">
        <v>266800</v>
      </c>
      <c r="CA3" s="315">
        <v>146550</v>
      </c>
      <c r="CB3" s="315">
        <v>128700</v>
      </c>
      <c r="CC3" s="315">
        <v>129650</v>
      </c>
      <c r="CD3" s="315">
        <v>0</v>
      </c>
      <c r="CE3" s="315">
        <v>0</v>
      </c>
      <c r="CF3" s="315">
        <v>1097000</v>
      </c>
      <c r="CG3" s="315">
        <v>144200</v>
      </c>
      <c r="CH3" s="315">
        <v>124850</v>
      </c>
      <c r="CI3" s="315">
        <v>207250</v>
      </c>
      <c r="CJ3" s="315">
        <v>94300</v>
      </c>
      <c r="CK3" s="315">
        <v>270200</v>
      </c>
      <c r="CL3" s="315">
        <v>57650</v>
      </c>
      <c r="CM3" s="315">
        <v>224850</v>
      </c>
      <c r="CN3" s="315">
        <v>113350</v>
      </c>
      <c r="CO3" s="315">
        <v>65200</v>
      </c>
      <c r="CP3" s="315">
        <v>232750</v>
      </c>
      <c r="CQ3" s="315">
        <v>168300</v>
      </c>
      <c r="CR3" s="315">
        <v>149150</v>
      </c>
      <c r="CS3" s="315">
        <v>452050</v>
      </c>
      <c r="CT3" s="315">
        <v>183350</v>
      </c>
      <c r="CU3" s="315">
        <v>56150</v>
      </c>
      <c r="CV3" s="315">
        <v>357000</v>
      </c>
      <c r="CW3" s="315">
        <v>49800</v>
      </c>
      <c r="CX3" s="315">
        <v>139650</v>
      </c>
      <c r="CY3" s="315">
        <v>252450</v>
      </c>
      <c r="CZ3" s="315">
        <v>53650</v>
      </c>
      <c r="DA3" s="315">
        <v>1129880</v>
      </c>
      <c r="DB3" s="315">
        <v>543950</v>
      </c>
      <c r="DC3" s="315">
        <v>1065600</v>
      </c>
      <c r="DD3" s="315">
        <v>537300</v>
      </c>
      <c r="DE3" s="315">
        <v>297450</v>
      </c>
      <c r="DF3" s="315">
        <v>740100</v>
      </c>
      <c r="DG3" s="315">
        <v>272550</v>
      </c>
      <c r="DH3" s="315">
        <v>85150</v>
      </c>
      <c r="DI3" s="315">
        <v>177550</v>
      </c>
      <c r="DJ3" s="315">
        <v>224000</v>
      </c>
      <c r="DK3" s="315">
        <v>276250</v>
      </c>
      <c r="DL3" s="315">
        <v>309450</v>
      </c>
      <c r="DM3" s="315">
        <v>757150</v>
      </c>
      <c r="DN3" s="315">
        <v>102050</v>
      </c>
      <c r="DO3" s="315">
        <v>87150</v>
      </c>
      <c r="DP3" s="315">
        <v>263950</v>
      </c>
      <c r="DQ3" s="315">
        <v>44200</v>
      </c>
      <c r="DR3" s="315">
        <v>74900</v>
      </c>
      <c r="DS3" s="315">
        <v>214400</v>
      </c>
      <c r="DT3" s="315">
        <v>58000</v>
      </c>
      <c r="DU3" s="315">
        <v>672200</v>
      </c>
      <c r="DV3" s="315">
        <v>218550</v>
      </c>
      <c r="DW3" s="315">
        <v>193500</v>
      </c>
      <c r="DX3" s="315">
        <v>105100</v>
      </c>
      <c r="DY3" s="315">
        <v>318050</v>
      </c>
      <c r="DZ3" s="315">
        <v>122400</v>
      </c>
      <c r="EA3" s="315">
        <v>220850</v>
      </c>
      <c r="EB3" s="315">
        <v>261500</v>
      </c>
      <c r="EC3" s="315">
        <v>429250</v>
      </c>
      <c r="ED3" s="315">
        <v>1488250.8</v>
      </c>
      <c r="EE3" s="315">
        <v>121350</v>
      </c>
      <c r="EF3" s="315">
        <v>106050</v>
      </c>
      <c r="EG3" s="315">
        <v>225500</v>
      </c>
      <c r="EH3" s="315">
        <v>124450</v>
      </c>
      <c r="EI3" s="315">
        <v>56000</v>
      </c>
      <c r="EJ3" s="315">
        <v>149800</v>
      </c>
      <c r="EK3" s="315">
        <v>26200</v>
      </c>
      <c r="EL3" s="315">
        <v>85400</v>
      </c>
      <c r="EM3" s="315">
        <v>1636217</v>
      </c>
      <c r="EN3" s="315">
        <v>719050</v>
      </c>
      <c r="EO3" s="315">
        <v>343600</v>
      </c>
      <c r="EP3" s="315">
        <v>387400</v>
      </c>
      <c r="EQ3" s="315">
        <v>173050</v>
      </c>
      <c r="ER3" s="315">
        <v>86400</v>
      </c>
      <c r="ES3" s="315">
        <v>333400</v>
      </c>
      <c r="ET3" s="315">
        <v>337950</v>
      </c>
      <c r="EU3" s="315">
        <v>169050</v>
      </c>
      <c r="EV3" s="315">
        <v>62800</v>
      </c>
      <c r="EW3" s="315">
        <v>2750</v>
      </c>
      <c r="EX3" s="315">
        <v>116350</v>
      </c>
      <c r="EY3" s="315">
        <v>2750</v>
      </c>
      <c r="EZ3" s="315">
        <v>72700</v>
      </c>
      <c r="FA3" s="315">
        <v>98750</v>
      </c>
      <c r="FB3" s="315">
        <v>19550</v>
      </c>
      <c r="FC3" s="315">
        <v>48200</v>
      </c>
      <c r="FD3" s="315">
        <v>40400</v>
      </c>
      <c r="FE3" s="315">
        <v>3500</v>
      </c>
      <c r="FF3" s="315">
        <v>24350</v>
      </c>
      <c r="FG3" s="315">
        <v>19750</v>
      </c>
      <c r="FH3" s="315">
        <v>1218650</v>
      </c>
      <c r="FI3" s="315">
        <v>426100</v>
      </c>
      <c r="FJ3" s="315">
        <v>270900</v>
      </c>
      <c r="FK3" s="315">
        <v>341850</v>
      </c>
      <c r="FL3" s="315">
        <v>355800</v>
      </c>
      <c r="FM3" s="315">
        <v>440650</v>
      </c>
      <c r="FN3" s="315">
        <v>226000</v>
      </c>
      <c r="FO3" s="315">
        <v>58400</v>
      </c>
      <c r="FP3" s="315">
        <v>1922086</v>
      </c>
      <c r="FQ3" s="315">
        <v>293900</v>
      </c>
      <c r="FR3" s="315">
        <v>356600</v>
      </c>
      <c r="FS3" s="315">
        <v>401250</v>
      </c>
      <c r="FT3" s="315">
        <v>220250</v>
      </c>
      <c r="FU3" s="315">
        <v>404200</v>
      </c>
      <c r="FV3" s="315">
        <v>1078950</v>
      </c>
      <c r="FW3" s="315">
        <v>141950</v>
      </c>
      <c r="FX3" s="315">
        <v>189150</v>
      </c>
      <c r="FY3" s="315">
        <v>96900</v>
      </c>
      <c r="FZ3" s="315">
        <v>383700</v>
      </c>
      <c r="GA3" s="315">
        <v>172600</v>
      </c>
      <c r="GB3" s="315">
        <v>93000</v>
      </c>
      <c r="GC3" s="315">
        <v>15100</v>
      </c>
      <c r="GD3" s="315">
        <v>748999</v>
      </c>
      <c r="GE3" s="315">
        <v>118500</v>
      </c>
      <c r="GF3" s="315">
        <v>219350</v>
      </c>
      <c r="GG3" s="315">
        <v>273900</v>
      </c>
      <c r="GH3" s="315">
        <v>73500</v>
      </c>
      <c r="GI3" s="315">
        <v>69450</v>
      </c>
      <c r="GJ3" s="315">
        <v>190200</v>
      </c>
      <c r="GK3" s="315">
        <v>175450</v>
      </c>
      <c r="GL3" s="315">
        <v>125550</v>
      </c>
      <c r="GM3" s="315">
        <v>122350</v>
      </c>
      <c r="GN3" s="315">
        <v>200300</v>
      </c>
      <c r="GO3" s="315">
        <v>60950</v>
      </c>
      <c r="GP3" s="315">
        <v>907355</v>
      </c>
      <c r="GQ3" s="315">
        <v>258450</v>
      </c>
      <c r="GR3" s="315">
        <v>402850</v>
      </c>
      <c r="GS3" s="315">
        <v>189950</v>
      </c>
      <c r="GT3" s="315">
        <v>98100</v>
      </c>
      <c r="GU3" s="315">
        <v>217050</v>
      </c>
      <c r="GV3" s="315">
        <v>184550</v>
      </c>
      <c r="GW3" s="315">
        <v>118200</v>
      </c>
      <c r="GX3" s="315">
        <v>1349000</v>
      </c>
      <c r="GY3" s="315">
        <v>53900</v>
      </c>
      <c r="GZ3" s="315">
        <v>300650</v>
      </c>
      <c r="HA3" s="315">
        <v>100000</v>
      </c>
      <c r="HB3" s="315">
        <v>1863650</v>
      </c>
      <c r="HC3" s="315">
        <v>193150</v>
      </c>
      <c r="HD3" s="315">
        <v>438850</v>
      </c>
      <c r="HE3" s="315">
        <v>206450</v>
      </c>
      <c r="HF3" s="315">
        <v>159450</v>
      </c>
      <c r="HG3" s="315">
        <v>125718</v>
      </c>
      <c r="HH3" s="315">
        <v>198150</v>
      </c>
      <c r="HI3" s="315">
        <v>1256700</v>
      </c>
      <c r="HJ3" s="315">
        <v>122450</v>
      </c>
      <c r="HK3" s="315">
        <v>481650</v>
      </c>
      <c r="HL3" s="315">
        <v>115600</v>
      </c>
      <c r="HM3" s="315">
        <v>155900</v>
      </c>
      <c r="HN3" s="315">
        <v>253750</v>
      </c>
      <c r="HO3" s="315">
        <v>363200</v>
      </c>
      <c r="HP3" s="315">
        <v>103000</v>
      </c>
      <c r="HQ3" s="315">
        <v>1692139</v>
      </c>
      <c r="HR3" s="315">
        <v>168000</v>
      </c>
      <c r="HS3" s="315">
        <v>347850</v>
      </c>
      <c r="HT3" s="315">
        <v>128150</v>
      </c>
      <c r="HU3" s="315">
        <v>69150</v>
      </c>
      <c r="HV3" s="315">
        <v>102800</v>
      </c>
      <c r="HW3" s="315">
        <v>244900</v>
      </c>
      <c r="HX3" s="315">
        <v>164000</v>
      </c>
      <c r="HY3" s="315">
        <v>133950</v>
      </c>
      <c r="HZ3" s="315">
        <v>157300</v>
      </c>
      <c r="IA3" s="315">
        <v>132000</v>
      </c>
      <c r="IB3" s="315">
        <v>713730</v>
      </c>
      <c r="IC3" s="315">
        <v>28100</v>
      </c>
      <c r="ID3" s="315">
        <v>338450</v>
      </c>
      <c r="IE3" s="315">
        <v>105640</v>
      </c>
      <c r="IF3" s="315">
        <v>50600</v>
      </c>
      <c r="IG3" s="315">
        <v>1198536</v>
      </c>
      <c r="IH3" s="315">
        <v>157050</v>
      </c>
      <c r="II3" s="315">
        <v>45700</v>
      </c>
      <c r="IJ3" s="315">
        <v>18900</v>
      </c>
      <c r="IK3" s="315">
        <v>133250</v>
      </c>
      <c r="IL3" s="315">
        <v>108550</v>
      </c>
      <c r="IM3" s="315">
        <v>42700</v>
      </c>
      <c r="IN3" s="315">
        <v>47750</v>
      </c>
      <c r="IO3" s="315">
        <v>23600</v>
      </c>
      <c r="IP3" s="315">
        <v>38550</v>
      </c>
      <c r="IQ3" s="315">
        <v>21500</v>
      </c>
      <c r="IR3" s="315">
        <v>2604781</v>
      </c>
      <c r="IS3" s="315">
        <v>661900</v>
      </c>
      <c r="IT3" s="315">
        <v>501442.52</v>
      </c>
      <c r="IU3" s="315">
        <v>449100</v>
      </c>
      <c r="IV3" s="315">
        <v>208500</v>
      </c>
      <c r="IW3" s="315">
        <v>99400</v>
      </c>
      <c r="IX3" s="315">
        <v>178850</v>
      </c>
      <c r="IY3" s="315">
        <v>218350</v>
      </c>
      <c r="IZ3" s="315">
        <v>139000</v>
      </c>
      <c r="JA3" s="315">
        <v>175500</v>
      </c>
      <c r="JB3" s="315">
        <v>262050</v>
      </c>
      <c r="JC3" s="315">
        <v>195100</v>
      </c>
      <c r="JD3" s="315">
        <v>1614741</v>
      </c>
      <c r="JE3" s="315">
        <v>367050</v>
      </c>
      <c r="JF3" s="315">
        <v>113600</v>
      </c>
      <c r="JG3" s="315">
        <v>98550</v>
      </c>
      <c r="JH3" s="315">
        <v>152472.66</v>
      </c>
      <c r="JI3" s="315">
        <v>156800</v>
      </c>
      <c r="JJ3" s="315">
        <v>1373766</v>
      </c>
      <c r="JK3" s="315">
        <v>228160</v>
      </c>
      <c r="JL3" s="315">
        <v>351900</v>
      </c>
      <c r="JM3" s="315">
        <v>556400</v>
      </c>
      <c r="JN3" s="315">
        <v>236850</v>
      </c>
      <c r="JO3" s="315">
        <v>981550</v>
      </c>
      <c r="JP3" s="315">
        <v>112100</v>
      </c>
      <c r="JQ3" s="315">
        <v>1635500</v>
      </c>
      <c r="JR3" s="315">
        <v>763587</v>
      </c>
      <c r="JS3" s="315">
        <v>313750</v>
      </c>
      <c r="JT3" s="315">
        <v>1051650</v>
      </c>
      <c r="JU3" s="315">
        <v>660100</v>
      </c>
      <c r="JV3" s="315">
        <v>518050</v>
      </c>
      <c r="JW3" s="315">
        <v>471950</v>
      </c>
      <c r="JX3" s="315">
        <v>114000</v>
      </c>
      <c r="JY3" s="315">
        <v>316800</v>
      </c>
      <c r="JZ3" s="315">
        <v>317550</v>
      </c>
      <c r="KA3" s="315">
        <v>84400</v>
      </c>
      <c r="KB3" s="315">
        <v>38700</v>
      </c>
      <c r="KC3" s="315">
        <v>24000</v>
      </c>
      <c r="KD3" s="315">
        <v>111900</v>
      </c>
      <c r="KE3" s="315">
        <v>232250</v>
      </c>
      <c r="KF3" s="315">
        <v>149450</v>
      </c>
      <c r="KG3" s="315">
        <v>17286</v>
      </c>
      <c r="KH3" s="315">
        <v>121200</v>
      </c>
      <c r="KI3" s="315">
        <v>55250</v>
      </c>
      <c r="KJ3" s="315">
        <v>109650</v>
      </c>
      <c r="KK3" s="315">
        <v>13230</v>
      </c>
      <c r="KL3" s="315">
        <v>77300</v>
      </c>
      <c r="KM3" s="315">
        <v>93450</v>
      </c>
      <c r="KN3" s="315">
        <v>2243604</v>
      </c>
      <c r="KO3" s="315">
        <v>304980</v>
      </c>
      <c r="KP3" s="315">
        <v>281100</v>
      </c>
      <c r="KQ3" s="315">
        <v>207450</v>
      </c>
      <c r="KR3" s="315">
        <v>148300</v>
      </c>
      <c r="KS3" s="315">
        <v>152900</v>
      </c>
      <c r="KT3" s="315">
        <v>512950</v>
      </c>
      <c r="KU3" s="315">
        <v>157150</v>
      </c>
      <c r="KV3" s="315">
        <v>101850</v>
      </c>
      <c r="KW3" s="315">
        <v>1591946</v>
      </c>
      <c r="KX3" s="315">
        <v>136987</v>
      </c>
      <c r="KY3" s="315">
        <v>160150</v>
      </c>
      <c r="KZ3" s="315">
        <v>284900</v>
      </c>
      <c r="LA3" s="315">
        <v>120200</v>
      </c>
      <c r="LB3" s="315">
        <v>242500</v>
      </c>
      <c r="LC3" s="315">
        <v>574050</v>
      </c>
      <c r="LD3" s="315">
        <v>142600</v>
      </c>
      <c r="LE3" s="315">
        <v>820000</v>
      </c>
      <c r="LF3" s="315">
        <v>336350</v>
      </c>
      <c r="LG3" s="315">
        <v>986550</v>
      </c>
      <c r="LH3" s="315">
        <v>583800</v>
      </c>
      <c r="LI3" s="315">
        <v>332800</v>
      </c>
      <c r="LJ3" s="315">
        <v>38550</v>
      </c>
      <c r="LK3" s="315">
        <v>0</v>
      </c>
      <c r="LL3" s="315">
        <v>91750</v>
      </c>
      <c r="LM3" s="315">
        <v>168850</v>
      </c>
      <c r="LN3" s="315">
        <v>314700</v>
      </c>
      <c r="LO3" s="315">
        <v>168600</v>
      </c>
      <c r="LP3" s="315">
        <v>768609.1</v>
      </c>
      <c r="LQ3" s="315">
        <v>142350</v>
      </c>
      <c r="LR3" s="315">
        <v>94700</v>
      </c>
      <c r="LS3" s="315">
        <v>2602241</v>
      </c>
      <c r="LT3" s="315">
        <v>689250</v>
      </c>
      <c r="LU3" s="315">
        <v>1473550</v>
      </c>
      <c r="LV3" s="315">
        <v>293900</v>
      </c>
      <c r="LW3" s="315">
        <v>216200</v>
      </c>
      <c r="LX3" s="315">
        <v>184950</v>
      </c>
      <c r="LY3" s="315">
        <v>149100</v>
      </c>
      <c r="LZ3" s="315">
        <v>151550</v>
      </c>
      <c r="MA3" s="315">
        <v>183500</v>
      </c>
      <c r="MB3" s="315">
        <v>132600</v>
      </c>
      <c r="MC3" s="315">
        <v>197800</v>
      </c>
      <c r="MD3" s="315">
        <v>71500</v>
      </c>
      <c r="ME3" s="315">
        <v>1545565</v>
      </c>
      <c r="MF3" s="315">
        <v>239600</v>
      </c>
      <c r="MG3" s="315">
        <v>214350</v>
      </c>
      <c r="MH3" s="315">
        <v>110400</v>
      </c>
      <c r="MI3" s="315">
        <v>198050</v>
      </c>
      <c r="MJ3" s="315">
        <v>168400</v>
      </c>
      <c r="MK3" s="315">
        <v>157150</v>
      </c>
      <c r="ML3" s="315">
        <v>143800</v>
      </c>
      <c r="MM3" s="315">
        <v>247900</v>
      </c>
      <c r="MN3" s="315">
        <v>152550</v>
      </c>
      <c r="MO3" s="315">
        <v>119350</v>
      </c>
      <c r="MP3" s="315">
        <v>78200</v>
      </c>
      <c r="MQ3" s="315">
        <v>1843212</v>
      </c>
      <c r="MR3" s="315">
        <v>189400</v>
      </c>
      <c r="MS3" s="315">
        <v>341500</v>
      </c>
      <c r="MT3" s="315">
        <v>309850</v>
      </c>
      <c r="MU3" s="315">
        <v>716550</v>
      </c>
      <c r="MV3" s="315">
        <v>514300</v>
      </c>
      <c r="MW3" s="315">
        <v>221400</v>
      </c>
      <c r="MX3" s="315">
        <v>291850</v>
      </c>
      <c r="MY3" s="315">
        <v>235350</v>
      </c>
      <c r="MZ3" s="315">
        <v>61050</v>
      </c>
      <c r="NA3" s="315">
        <v>90400</v>
      </c>
      <c r="NB3" s="315">
        <v>1600791.7</v>
      </c>
      <c r="NC3" s="315">
        <v>579650</v>
      </c>
      <c r="ND3" s="315">
        <v>102100</v>
      </c>
      <c r="NE3" s="315">
        <v>671300</v>
      </c>
      <c r="NF3" s="315">
        <v>160150</v>
      </c>
      <c r="NG3" s="315">
        <v>239350</v>
      </c>
      <c r="NH3" s="315">
        <v>453700</v>
      </c>
      <c r="NI3" s="315">
        <v>431750</v>
      </c>
      <c r="NJ3" s="315">
        <v>57231.5</v>
      </c>
      <c r="NK3" s="315">
        <v>35579.07</v>
      </c>
      <c r="NL3" s="315">
        <v>52100</v>
      </c>
      <c r="NM3" s="315">
        <v>59550</v>
      </c>
      <c r="NN3" s="315">
        <v>901764.1</v>
      </c>
      <c r="NO3" s="315">
        <v>124400</v>
      </c>
      <c r="NP3" s="315">
        <v>170500</v>
      </c>
      <c r="NQ3" s="315">
        <v>131650</v>
      </c>
      <c r="NR3" s="315">
        <v>134650</v>
      </c>
      <c r="NS3" s="315">
        <v>1976667</v>
      </c>
      <c r="NT3" s="315">
        <v>562550</v>
      </c>
      <c r="NU3" s="315">
        <v>3993776.5</v>
      </c>
      <c r="NV3" s="315">
        <v>1318950</v>
      </c>
      <c r="NW3" s="315">
        <v>550611</v>
      </c>
      <c r="NX3" s="315">
        <v>107950</v>
      </c>
      <c r="NY3" s="315">
        <v>280300</v>
      </c>
      <c r="NZ3" s="315">
        <v>349800</v>
      </c>
      <c r="OA3" s="315">
        <v>132050</v>
      </c>
      <c r="OB3" s="315">
        <v>2466000</v>
      </c>
      <c r="OC3" s="315">
        <v>206200</v>
      </c>
      <c r="OD3" s="315">
        <v>267150</v>
      </c>
      <c r="OE3" s="315">
        <v>542150</v>
      </c>
      <c r="OF3" s="315">
        <v>151550</v>
      </c>
      <c r="OG3" s="315">
        <v>51700</v>
      </c>
      <c r="OH3" s="315">
        <v>260100</v>
      </c>
      <c r="OI3" s="315">
        <v>9200</v>
      </c>
      <c r="OJ3" s="315">
        <v>184000</v>
      </c>
      <c r="OK3" s="315">
        <v>1802650</v>
      </c>
      <c r="OL3" s="315">
        <v>289450</v>
      </c>
      <c r="OM3" s="315">
        <v>382500</v>
      </c>
      <c r="ON3" s="315">
        <v>328750</v>
      </c>
      <c r="OO3" s="315">
        <v>482100</v>
      </c>
      <c r="OP3" s="315">
        <v>0</v>
      </c>
      <c r="OQ3" s="315">
        <v>643150</v>
      </c>
      <c r="OR3" s="315">
        <v>131250</v>
      </c>
      <c r="OS3" s="315">
        <v>561300</v>
      </c>
      <c r="OT3" s="315">
        <v>478650</v>
      </c>
      <c r="OU3" s="315">
        <v>428100</v>
      </c>
      <c r="OV3" s="315">
        <v>332450</v>
      </c>
      <c r="OW3" s="315">
        <v>343550</v>
      </c>
      <c r="OX3" s="315">
        <v>321600</v>
      </c>
      <c r="OY3" s="315">
        <v>116930</v>
      </c>
      <c r="OZ3" s="315">
        <v>448950</v>
      </c>
      <c r="PA3" s="315">
        <v>33600</v>
      </c>
      <c r="PB3" s="315">
        <v>54250</v>
      </c>
      <c r="PC3" s="315">
        <v>161750</v>
      </c>
      <c r="PD3" s="315">
        <v>262950</v>
      </c>
      <c r="PE3" s="315">
        <v>144650</v>
      </c>
      <c r="PF3" s="315">
        <v>124750</v>
      </c>
      <c r="PG3" s="315">
        <v>156750</v>
      </c>
      <c r="PH3" s="315">
        <v>83950</v>
      </c>
      <c r="PI3" s="315">
        <v>161500</v>
      </c>
      <c r="PJ3" s="315">
        <v>119700</v>
      </c>
      <c r="PK3" s="315">
        <v>209400</v>
      </c>
      <c r="PL3" s="315">
        <v>68650</v>
      </c>
      <c r="PM3" s="315">
        <v>295850</v>
      </c>
      <c r="PN3" s="315">
        <v>109500</v>
      </c>
      <c r="PO3" s="315">
        <v>11700</v>
      </c>
      <c r="PP3" s="315">
        <v>13550</v>
      </c>
      <c r="PQ3" s="315">
        <v>33600</v>
      </c>
      <c r="PR3" s="315">
        <v>7544047</v>
      </c>
      <c r="PS3" s="315">
        <v>213750</v>
      </c>
      <c r="PT3" s="315">
        <v>413032</v>
      </c>
      <c r="PU3" s="315">
        <v>373350</v>
      </c>
      <c r="PV3" s="315">
        <v>837750</v>
      </c>
      <c r="PW3" s="315">
        <v>86850</v>
      </c>
      <c r="PX3" s="315">
        <v>253650</v>
      </c>
      <c r="PY3" s="315">
        <v>290850</v>
      </c>
      <c r="PZ3" s="315">
        <v>374550</v>
      </c>
      <c r="QA3" s="315">
        <v>66200</v>
      </c>
      <c r="QB3" s="315">
        <v>537650</v>
      </c>
      <c r="QC3" s="315">
        <v>14300</v>
      </c>
      <c r="QD3" s="315">
        <v>35200</v>
      </c>
      <c r="QE3" s="315">
        <v>254850</v>
      </c>
      <c r="QF3" s="315">
        <v>261250</v>
      </c>
      <c r="QG3" s="315">
        <v>234450</v>
      </c>
      <c r="QH3" s="315">
        <v>58700</v>
      </c>
      <c r="QI3" s="315">
        <v>82700</v>
      </c>
      <c r="QJ3" s="315">
        <v>41800</v>
      </c>
      <c r="QK3" s="315">
        <v>293900</v>
      </c>
      <c r="QL3" s="315">
        <v>223950</v>
      </c>
      <c r="QM3" s="315">
        <v>137550</v>
      </c>
      <c r="QN3" s="315">
        <v>0</v>
      </c>
      <c r="QO3" s="315">
        <v>0</v>
      </c>
      <c r="QP3" s="315">
        <v>0</v>
      </c>
      <c r="QQ3" s="315">
        <v>93050</v>
      </c>
      <c r="QR3" s="315">
        <v>1240000</v>
      </c>
      <c r="QS3" s="315">
        <v>190650</v>
      </c>
      <c r="QT3" s="315">
        <v>445150</v>
      </c>
      <c r="QU3" s="315">
        <v>205700</v>
      </c>
      <c r="QV3" s="315">
        <v>463250</v>
      </c>
      <c r="QW3" s="315">
        <v>1147050</v>
      </c>
      <c r="QX3" s="315">
        <v>342200</v>
      </c>
      <c r="QY3" s="315">
        <v>424600</v>
      </c>
      <c r="QZ3" s="315">
        <v>942500</v>
      </c>
      <c r="RA3" s="315">
        <v>184050</v>
      </c>
      <c r="RB3" s="315">
        <v>181950</v>
      </c>
      <c r="RC3" s="315">
        <v>151805</v>
      </c>
      <c r="RD3" s="315">
        <v>71800</v>
      </c>
      <c r="RE3" s="315">
        <v>2192146</v>
      </c>
      <c r="RF3" s="315">
        <v>425200</v>
      </c>
      <c r="RG3" s="315">
        <v>410600</v>
      </c>
      <c r="RH3" s="315">
        <v>185850</v>
      </c>
      <c r="RI3" s="315">
        <v>675450</v>
      </c>
      <c r="RJ3" s="315">
        <v>135550</v>
      </c>
      <c r="RK3" s="315">
        <v>314850</v>
      </c>
      <c r="RL3" s="315">
        <v>71400</v>
      </c>
      <c r="RM3" s="315">
        <v>271200</v>
      </c>
      <c r="RN3" s="315">
        <v>644150</v>
      </c>
      <c r="RO3" s="315">
        <v>394600</v>
      </c>
      <c r="RP3" s="315">
        <v>129050</v>
      </c>
      <c r="RQ3" s="315">
        <v>77600</v>
      </c>
      <c r="RR3" s="315">
        <v>94450</v>
      </c>
      <c r="RS3" s="315">
        <v>38150</v>
      </c>
      <c r="RT3" s="315">
        <v>163400</v>
      </c>
      <c r="RU3" s="315">
        <v>412350</v>
      </c>
      <c r="RV3" s="315">
        <v>287650</v>
      </c>
      <c r="RW3" s="315">
        <v>558700</v>
      </c>
      <c r="RX3" s="315">
        <v>155250</v>
      </c>
      <c r="RY3" s="315">
        <v>638550</v>
      </c>
      <c r="RZ3" s="315">
        <v>122300</v>
      </c>
      <c r="SA3" s="315">
        <v>363100</v>
      </c>
      <c r="SB3" s="315">
        <v>311800</v>
      </c>
      <c r="SC3" s="315">
        <v>84900</v>
      </c>
      <c r="SD3" s="315">
        <v>83850</v>
      </c>
      <c r="SE3" s="315">
        <v>330150</v>
      </c>
      <c r="SF3" s="315">
        <v>437100</v>
      </c>
      <c r="SG3" s="315">
        <v>248250</v>
      </c>
      <c r="SH3" s="315">
        <v>106300</v>
      </c>
      <c r="SI3" s="315">
        <v>155050</v>
      </c>
      <c r="SJ3" s="315">
        <v>233800</v>
      </c>
      <c r="SK3" s="315">
        <v>165250</v>
      </c>
      <c r="SL3" s="315">
        <v>229800</v>
      </c>
      <c r="SM3" s="315">
        <v>2155524</v>
      </c>
      <c r="SN3" s="315">
        <v>104550</v>
      </c>
      <c r="SO3" s="315">
        <v>165300</v>
      </c>
      <c r="SP3" s="315">
        <v>128400</v>
      </c>
      <c r="SQ3" s="315">
        <v>76924</v>
      </c>
      <c r="SR3" s="315">
        <v>178700</v>
      </c>
      <c r="SS3" s="315">
        <v>119450</v>
      </c>
      <c r="ST3" s="315">
        <v>134900</v>
      </c>
      <c r="SU3" s="315">
        <v>130250</v>
      </c>
      <c r="SV3" s="315">
        <v>127300</v>
      </c>
      <c r="SW3" s="315">
        <v>472750</v>
      </c>
      <c r="SX3" s="315">
        <v>54150</v>
      </c>
      <c r="SY3" s="315">
        <v>332450</v>
      </c>
      <c r="SZ3" s="315">
        <v>186900</v>
      </c>
      <c r="TA3" s="315">
        <v>143600</v>
      </c>
      <c r="TB3" s="315">
        <v>70050</v>
      </c>
      <c r="TC3" s="315">
        <v>71200</v>
      </c>
      <c r="TD3" s="315">
        <v>88300</v>
      </c>
      <c r="TE3" s="315">
        <v>118600</v>
      </c>
      <c r="TF3" s="315">
        <v>82050</v>
      </c>
      <c r="TG3" s="315">
        <v>1181800</v>
      </c>
      <c r="TH3" s="315">
        <v>70150</v>
      </c>
      <c r="TI3" s="315">
        <v>56450</v>
      </c>
      <c r="TJ3" s="315">
        <v>153800</v>
      </c>
      <c r="TK3" s="315">
        <v>358400</v>
      </c>
      <c r="TL3" s="315">
        <v>268850</v>
      </c>
      <c r="TM3" s="315">
        <v>77900</v>
      </c>
      <c r="TN3" s="315">
        <v>362650</v>
      </c>
      <c r="TO3" s="315">
        <v>200221</v>
      </c>
      <c r="TP3" s="315">
        <v>415900</v>
      </c>
      <c r="TQ3" s="315">
        <v>276300</v>
      </c>
      <c r="TR3" s="315">
        <v>378750</v>
      </c>
      <c r="TS3" s="315">
        <v>88350</v>
      </c>
      <c r="TT3" s="315">
        <v>80650</v>
      </c>
      <c r="TU3" s="315">
        <v>73650</v>
      </c>
      <c r="TV3" s="315">
        <v>32750</v>
      </c>
      <c r="TW3" s="315">
        <v>697550</v>
      </c>
      <c r="TX3" s="315">
        <v>107400</v>
      </c>
      <c r="TY3" s="315">
        <v>1110237</v>
      </c>
      <c r="TZ3" s="315">
        <v>256100</v>
      </c>
      <c r="UA3" s="315">
        <v>74400</v>
      </c>
      <c r="UB3" s="315">
        <v>41950</v>
      </c>
      <c r="UC3" s="315">
        <v>114400</v>
      </c>
      <c r="UD3" s="315">
        <v>55050</v>
      </c>
      <c r="UE3" s="315">
        <v>22100</v>
      </c>
      <c r="UF3" s="315">
        <v>136500</v>
      </c>
      <c r="UG3" s="315">
        <v>67650</v>
      </c>
      <c r="UH3" s="315">
        <v>858650</v>
      </c>
      <c r="UI3" s="315">
        <v>227500</v>
      </c>
      <c r="UJ3" s="315">
        <v>159250</v>
      </c>
      <c r="UK3" s="315">
        <v>185950</v>
      </c>
      <c r="UL3" s="315">
        <v>136600</v>
      </c>
      <c r="UM3" s="315">
        <v>78600</v>
      </c>
      <c r="UN3" s="315">
        <v>1684600</v>
      </c>
      <c r="UO3" s="315">
        <v>123150</v>
      </c>
      <c r="UP3" s="315">
        <v>56750</v>
      </c>
      <c r="UQ3" s="315">
        <v>397400</v>
      </c>
      <c r="UR3" s="315">
        <v>24150</v>
      </c>
      <c r="US3" s="315">
        <v>141550</v>
      </c>
      <c r="UT3" s="315">
        <v>213300</v>
      </c>
      <c r="UU3" s="315">
        <v>182650</v>
      </c>
      <c r="UV3" s="315">
        <v>113150</v>
      </c>
      <c r="UW3" s="315">
        <v>108200</v>
      </c>
      <c r="UX3" s="315">
        <v>65800</v>
      </c>
      <c r="UY3" s="315">
        <v>254800</v>
      </c>
      <c r="UZ3" s="315">
        <v>112800</v>
      </c>
      <c r="VA3" s="315">
        <v>158150</v>
      </c>
      <c r="VB3" s="315">
        <v>58700</v>
      </c>
      <c r="VC3" s="315">
        <v>44850</v>
      </c>
      <c r="VD3" s="315">
        <v>109400</v>
      </c>
      <c r="VE3" s="315">
        <v>127900</v>
      </c>
      <c r="VF3" s="315">
        <v>202450</v>
      </c>
      <c r="VG3" s="315">
        <v>47250</v>
      </c>
      <c r="VH3" s="315">
        <v>33350</v>
      </c>
      <c r="VI3" s="315">
        <v>4105</v>
      </c>
      <c r="VJ3" s="315">
        <v>2986698</v>
      </c>
      <c r="VK3" s="315">
        <v>229700</v>
      </c>
      <c r="VL3" s="315">
        <v>271260</v>
      </c>
      <c r="VM3" s="315">
        <v>476155</v>
      </c>
      <c r="VN3" s="315">
        <v>387340</v>
      </c>
      <c r="VO3" s="315">
        <v>178300</v>
      </c>
      <c r="VP3" s="315">
        <v>212295</v>
      </c>
      <c r="VQ3" s="315">
        <v>124845</v>
      </c>
      <c r="VR3" s="315">
        <v>330200</v>
      </c>
      <c r="VS3" s="315">
        <v>329110</v>
      </c>
      <c r="VT3" s="315">
        <v>209225</v>
      </c>
      <c r="VU3" s="315">
        <v>374770</v>
      </c>
      <c r="VV3" s="315">
        <v>150950</v>
      </c>
      <c r="VW3" s="315">
        <v>160885</v>
      </c>
      <c r="VX3" s="315">
        <v>199295</v>
      </c>
      <c r="VY3" s="315">
        <v>4054950</v>
      </c>
      <c r="VZ3" s="315">
        <v>340650</v>
      </c>
      <c r="WA3" s="315">
        <v>351450</v>
      </c>
      <c r="WB3" s="315">
        <v>94120</v>
      </c>
      <c r="WC3" s="315">
        <v>413300</v>
      </c>
      <c r="WD3" s="315">
        <v>477300</v>
      </c>
      <c r="WE3" s="315">
        <v>526450</v>
      </c>
      <c r="WF3" s="315">
        <v>158450</v>
      </c>
      <c r="WG3" s="315">
        <v>121100</v>
      </c>
      <c r="WH3" s="315">
        <v>137100</v>
      </c>
      <c r="WI3" s="315">
        <v>209100</v>
      </c>
      <c r="WJ3" s="315">
        <v>291935</v>
      </c>
      <c r="WK3" s="315">
        <v>261550</v>
      </c>
      <c r="WL3" s="315">
        <v>598700</v>
      </c>
      <c r="WM3" s="315">
        <v>243150</v>
      </c>
      <c r="WN3" s="315">
        <v>167350</v>
      </c>
      <c r="WO3" s="315">
        <v>154350</v>
      </c>
      <c r="WP3" s="315">
        <v>355200</v>
      </c>
      <c r="WQ3" s="315">
        <v>445150</v>
      </c>
      <c r="WR3" s="315">
        <v>373550</v>
      </c>
      <c r="WS3" s="315">
        <v>495100</v>
      </c>
      <c r="WT3" s="315">
        <v>220800</v>
      </c>
      <c r="WU3" s="315">
        <v>289150</v>
      </c>
      <c r="WV3" s="315">
        <v>217250</v>
      </c>
      <c r="WW3" s="315">
        <v>164400</v>
      </c>
      <c r="WX3" s="315">
        <v>4612</v>
      </c>
      <c r="WY3" s="315">
        <v>215900</v>
      </c>
      <c r="WZ3" s="315">
        <v>130200</v>
      </c>
      <c r="XA3" s="315">
        <v>295200</v>
      </c>
      <c r="XB3" s="315">
        <v>271150</v>
      </c>
      <c r="XC3" s="315">
        <v>125900</v>
      </c>
      <c r="XD3" s="315">
        <v>117300</v>
      </c>
      <c r="XE3" s="315">
        <v>45100</v>
      </c>
      <c r="XF3" s="315">
        <v>1105342</v>
      </c>
      <c r="XG3" s="315">
        <v>148250</v>
      </c>
      <c r="XH3" s="315">
        <v>123050</v>
      </c>
      <c r="XI3" s="315">
        <v>338400</v>
      </c>
      <c r="XJ3" s="315">
        <v>103050</v>
      </c>
      <c r="XK3" s="315">
        <v>115700</v>
      </c>
      <c r="XL3" s="315">
        <v>194850</v>
      </c>
      <c r="XM3" s="315">
        <v>162950</v>
      </c>
      <c r="XN3" s="315">
        <v>78100</v>
      </c>
      <c r="XO3" s="315">
        <v>290450</v>
      </c>
      <c r="XP3" s="315">
        <v>117000</v>
      </c>
      <c r="XQ3" s="315">
        <v>82950</v>
      </c>
      <c r="XR3" s="315">
        <v>63650</v>
      </c>
      <c r="XS3" s="315">
        <v>190200</v>
      </c>
      <c r="XT3" s="315">
        <v>108500</v>
      </c>
      <c r="XU3" s="315">
        <v>118700</v>
      </c>
      <c r="XV3" s="315">
        <v>128450</v>
      </c>
      <c r="XW3" s="315">
        <v>168450</v>
      </c>
      <c r="XX3" s="315">
        <v>64350</v>
      </c>
      <c r="XY3" s="315">
        <v>51850</v>
      </c>
      <c r="XZ3" s="315">
        <v>33250</v>
      </c>
      <c r="YA3" s="315">
        <v>93350</v>
      </c>
      <c r="YB3" s="315">
        <v>29250</v>
      </c>
      <c r="YC3" s="315">
        <v>4411862.25</v>
      </c>
      <c r="YD3" s="315">
        <v>319900</v>
      </c>
      <c r="YE3" s="315">
        <v>526250</v>
      </c>
      <c r="YF3" s="315">
        <v>90400</v>
      </c>
      <c r="YG3" s="315">
        <v>429950</v>
      </c>
      <c r="YH3" s="315">
        <v>227100</v>
      </c>
      <c r="YI3" s="315">
        <v>141450</v>
      </c>
      <c r="YJ3" s="315">
        <v>98250</v>
      </c>
      <c r="YK3" s="315">
        <v>556000</v>
      </c>
      <c r="YL3" s="315">
        <v>245600</v>
      </c>
      <c r="YM3" s="315">
        <v>99350</v>
      </c>
      <c r="YN3" s="315">
        <v>153000</v>
      </c>
      <c r="YO3" s="315">
        <v>37650</v>
      </c>
      <c r="YP3" s="315">
        <v>53600</v>
      </c>
      <c r="YQ3" s="315">
        <v>61800</v>
      </c>
      <c r="YR3" s="315">
        <v>15150</v>
      </c>
      <c r="YS3" s="315">
        <v>46150</v>
      </c>
      <c r="YT3" s="315">
        <v>875746.6</v>
      </c>
      <c r="YU3" s="315">
        <v>156400</v>
      </c>
      <c r="YV3" s="315">
        <v>169900</v>
      </c>
      <c r="YW3" s="315">
        <v>48500</v>
      </c>
      <c r="YX3" s="315">
        <v>105200</v>
      </c>
      <c r="YY3" s="315">
        <v>84500</v>
      </c>
      <c r="YZ3" s="315">
        <v>110100</v>
      </c>
      <c r="ZA3" s="315">
        <v>1077116</v>
      </c>
      <c r="ZB3" s="315">
        <v>61600</v>
      </c>
      <c r="ZC3" s="315">
        <v>185850</v>
      </c>
      <c r="ZD3" s="315">
        <v>382950</v>
      </c>
      <c r="ZE3" s="315">
        <v>181750</v>
      </c>
      <c r="ZF3" s="315">
        <v>74350</v>
      </c>
      <c r="ZG3" s="315">
        <v>37050</v>
      </c>
      <c r="ZH3" s="315">
        <v>97700</v>
      </c>
      <c r="ZI3" s="315">
        <v>473710.66</v>
      </c>
      <c r="ZJ3" s="315">
        <v>1610950</v>
      </c>
      <c r="ZK3" s="315">
        <v>394624</v>
      </c>
      <c r="ZL3" s="315">
        <v>438030</v>
      </c>
      <c r="ZM3" s="315">
        <v>725900</v>
      </c>
      <c r="ZN3" s="315">
        <v>662330</v>
      </c>
      <c r="ZO3" s="315">
        <v>332450</v>
      </c>
      <c r="ZP3" s="315">
        <v>914340</v>
      </c>
      <c r="ZQ3" s="315">
        <v>307150</v>
      </c>
      <c r="ZR3" s="315">
        <v>444550</v>
      </c>
      <c r="ZS3" s="315">
        <v>692200</v>
      </c>
      <c r="ZT3" s="315">
        <v>122900</v>
      </c>
      <c r="ZU3" s="315">
        <v>199200</v>
      </c>
      <c r="ZV3" s="315">
        <v>161000</v>
      </c>
      <c r="ZW3" s="315">
        <v>374950</v>
      </c>
      <c r="ZX3" s="315">
        <v>415750</v>
      </c>
      <c r="ZY3" s="315">
        <v>327900</v>
      </c>
      <c r="ZZ3" s="315">
        <v>309100</v>
      </c>
      <c r="AAA3" s="315">
        <v>132450</v>
      </c>
      <c r="AAB3" s="315">
        <v>144650</v>
      </c>
      <c r="AAC3" s="315">
        <v>297100</v>
      </c>
      <c r="AAD3" s="315">
        <v>382550</v>
      </c>
      <c r="AAE3" s="315">
        <v>27500</v>
      </c>
      <c r="AAF3" s="315">
        <v>318550</v>
      </c>
      <c r="AAG3" s="315">
        <v>135450</v>
      </c>
      <c r="AAH3" s="315">
        <v>143200</v>
      </c>
      <c r="AAI3" s="315">
        <v>138550</v>
      </c>
      <c r="AAJ3" s="315">
        <v>67950</v>
      </c>
      <c r="AAK3" s="315">
        <v>304250</v>
      </c>
      <c r="AAL3" s="315">
        <v>70850</v>
      </c>
      <c r="AAM3" s="315">
        <v>548900</v>
      </c>
      <c r="AAN3" s="315">
        <v>228450</v>
      </c>
      <c r="AAO3" s="315">
        <v>221800</v>
      </c>
      <c r="AAP3" s="315">
        <v>137650</v>
      </c>
      <c r="AAQ3" s="315">
        <v>530200</v>
      </c>
      <c r="AAR3" s="315">
        <v>285450</v>
      </c>
      <c r="AAS3" s="315">
        <v>71786</v>
      </c>
      <c r="AAT3" s="315">
        <v>174000</v>
      </c>
      <c r="AAU3" s="315">
        <v>599550</v>
      </c>
      <c r="AAV3" s="315">
        <v>520250</v>
      </c>
      <c r="AAW3" s="315">
        <v>288800</v>
      </c>
      <c r="AAX3" s="315">
        <v>338450</v>
      </c>
      <c r="AAY3" s="315">
        <v>155600</v>
      </c>
      <c r="AAZ3" s="315">
        <v>164050</v>
      </c>
      <c r="ABA3" s="315">
        <v>89950</v>
      </c>
      <c r="ABB3" s="315">
        <v>99950</v>
      </c>
      <c r="ABC3" s="315">
        <v>167350</v>
      </c>
      <c r="ABD3" s="315">
        <v>150700</v>
      </c>
      <c r="ABE3" s="315">
        <v>363650</v>
      </c>
      <c r="ABF3" s="315">
        <v>628250</v>
      </c>
      <c r="ABG3" s="315">
        <v>178450</v>
      </c>
      <c r="ABH3" s="315">
        <v>260650</v>
      </c>
      <c r="ABI3" s="315">
        <v>185900</v>
      </c>
      <c r="ABJ3" s="315">
        <v>34400</v>
      </c>
      <c r="ABK3" s="315">
        <v>100000</v>
      </c>
      <c r="ABL3" s="315">
        <v>15700</v>
      </c>
      <c r="ABM3" s="315">
        <v>867944</v>
      </c>
      <c r="ABN3" s="315">
        <v>136750</v>
      </c>
      <c r="ABO3" s="315">
        <v>47800</v>
      </c>
      <c r="ABP3" s="315">
        <v>144250</v>
      </c>
      <c r="ABQ3" s="315">
        <v>371500</v>
      </c>
      <c r="ABR3" s="315">
        <v>210600</v>
      </c>
      <c r="ABS3" s="315">
        <v>85713</v>
      </c>
      <c r="ABT3" s="315">
        <v>58400</v>
      </c>
      <c r="ABU3" s="315">
        <v>2678967</v>
      </c>
      <c r="ABV3" s="315">
        <v>408800</v>
      </c>
      <c r="ABW3" s="315">
        <v>32350</v>
      </c>
      <c r="ABX3" s="315">
        <v>106050</v>
      </c>
      <c r="ABY3" s="315">
        <v>73850</v>
      </c>
      <c r="ABZ3" s="315">
        <v>25650</v>
      </c>
      <c r="ACA3" s="315">
        <v>66150</v>
      </c>
      <c r="ACB3" s="315">
        <v>49200</v>
      </c>
      <c r="ACC3" s="315">
        <v>168250</v>
      </c>
      <c r="ACD3" s="315">
        <v>136550</v>
      </c>
      <c r="ACE3" s="315">
        <v>171100</v>
      </c>
      <c r="ACF3" s="315">
        <v>0</v>
      </c>
      <c r="ACG3" s="315">
        <v>865550</v>
      </c>
      <c r="ACH3" s="315">
        <v>98300</v>
      </c>
      <c r="ACI3" s="315">
        <v>70250</v>
      </c>
      <c r="ACJ3" s="315">
        <v>302450</v>
      </c>
      <c r="ACK3" s="315">
        <v>3300</v>
      </c>
      <c r="ACL3" s="315">
        <v>30350</v>
      </c>
      <c r="ACM3" s="315">
        <v>90600</v>
      </c>
      <c r="ACN3" s="315">
        <v>149950</v>
      </c>
      <c r="ACO3" s="315">
        <v>151100</v>
      </c>
      <c r="ACP3" s="315">
        <v>9300</v>
      </c>
      <c r="ACQ3" s="315">
        <v>97300</v>
      </c>
      <c r="ACR3" s="315">
        <v>275350</v>
      </c>
      <c r="ACS3" s="315">
        <v>346400</v>
      </c>
      <c r="ACT3" s="315">
        <v>62950</v>
      </c>
      <c r="ACU3" s="315">
        <v>71900</v>
      </c>
      <c r="ACV3" s="315">
        <v>60150</v>
      </c>
      <c r="ACW3" s="315">
        <v>117850</v>
      </c>
      <c r="ACX3" s="315">
        <v>0</v>
      </c>
      <c r="ACY3" s="315">
        <v>83650</v>
      </c>
      <c r="ACZ3" s="315">
        <v>13250</v>
      </c>
      <c r="ADA3" s="315">
        <v>21350</v>
      </c>
      <c r="ADB3" s="315">
        <v>23100</v>
      </c>
      <c r="ADC3" s="315">
        <v>11000</v>
      </c>
      <c r="ADD3" s="315">
        <v>286600</v>
      </c>
      <c r="ADE3" s="315">
        <v>143547</v>
      </c>
      <c r="ADF3" s="315">
        <v>2331900</v>
      </c>
      <c r="ADG3" s="315">
        <v>103450</v>
      </c>
      <c r="ADH3" s="315">
        <v>0</v>
      </c>
      <c r="ADI3" s="315">
        <v>396750</v>
      </c>
      <c r="ADJ3" s="315">
        <v>43700</v>
      </c>
      <c r="ADK3" s="315">
        <v>22100</v>
      </c>
      <c r="ADL3" s="315">
        <v>119300</v>
      </c>
      <c r="ADM3" s="315">
        <v>1352661</v>
      </c>
      <c r="ADN3" s="315">
        <v>181150</v>
      </c>
      <c r="ADO3" s="315">
        <v>305700</v>
      </c>
      <c r="ADP3" s="315">
        <v>0</v>
      </c>
      <c r="ADQ3" s="315">
        <v>49600</v>
      </c>
      <c r="ADR3" s="315">
        <v>72800</v>
      </c>
      <c r="ADS3" s="315">
        <v>105800</v>
      </c>
      <c r="ADT3" s="315">
        <v>49800</v>
      </c>
      <c r="ADU3" s="315">
        <v>2082358</v>
      </c>
      <c r="ADV3" s="315">
        <v>2529454</v>
      </c>
      <c r="ADW3" s="315">
        <v>266750</v>
      </c>
      <c r="ADX3" s="315">
        <v>188000</v>
      </c>
      <c r="ADY3" s="315">
        <v>4039912</v>
      </c>
      <c r="ADZ3" s="315">
        <v>199100</v>
      </c>
      <c r="AEA3" s="315">
        <v>206950</v>
      </c>
      <c r="AEB3" s="315">
        <v>122600</v>
      </c>
      <c r="AEC3" s="315">
        <v>112400</v>
      </c>
      <c r="AED3" s="315">
        <v>100350</v>
      </c>
      <c r="AEE3" s="315">
        <v>165293.1</v>
      </c>
      <c r="AEF3" s="315">
        <v>445500</v>
      </c>
      <c r="AEG3" s="315">
        <v>132500</v>
      </c>
      <c r="AEH3" s="315">
        <v>101700</v>
      </c>
      <c r="AEI3" s="315">
        <v>120100</v>
      </c>
      <c r="AEJ3" s="315">
        <v>280800</v>
      </c>
      <c r="AEK3" s="315">
        <v>49550</v>
      </c>
      <c r="AEL3" s="315">
        <v>151100</v>
      </c>
      <c r="AEM3" s="315">
        <v>45100</v>
      </c>
      <c r="AEN3" s="315">
        <v>91600</v>
      </c>
      <c r="AEO3" s="315">
        <v>2561020.7999999998</v>
      </c>
      <c r="AEP3" s="315">
        <v>940050</v>
      </c>
      <c r="AEQ3" s="315">
        <v>558750</v>
      </c>
      <c r="AER3" s="315">
        <v>333545.12</v>
      </c>
      <c r="AES3" s="315">
        <v>435100</v>
      </c>
      <c r="AET3" s="315">
        <v>726750</v>
      </c>
      <c r="AEU3" s="315">
        <v>456450</v>
      </c>
      <c r="AEV3" s="315">
        <v>570850</v>
      </c>
      <c r="AEW3" s="315">
        <v>142250</v>
      </c>
      <c r="AEX3" s="315">
        <v>197850</v>
      </c>
      <c r="AEY3" s="315">
        <v>1273203.8999999999</v>
      </c>
      <c r="AEZ3" s="315">
        <v>98800</v>
      </c>
      <c r="AFA3" s="315">
        <v>78850</v>
      </c>
      <c r="AFB3" s="315">
        <v>235943</v>
      </c>
      <c r="AFC3" s="315">
        <v>350850</v>
      </c>
      <c r="AFD3" s="315">
        <v>127346.08</v>
      </c>
      <c r="AFE3" s="315">
        <v>37750</v>
      </c>
      <c r="AFF3" s="315">
        <v>70900</v>
      </c>
      <c r="AFG3" s="315">
        <v>30900</v>
      </c>
      <c r="AFH3" s="315">
        <v>34850</v>
      </c>
      <c r="AFI3" s="315">
        <v>50232</v>
      </c>
      <c r="AFJ3" s="315">
        <v>249400</v>
      </c>
      <c r="AFK3" s="315">
        <v>155200</v>
      </c>
      <c r="AFL3" s="315">
        <v>1014869</v>
      </c>
      <c r="AFM3" s="315">
        <v>81550</v>
      </c>
      <c r="AFN3" s="315">
        <v>83500</v>
      </c>
      <c r="AFO3" s="315">
        <v>44900</v>
      </c>
      <c r="AFP3" s="315">
        <v>40800</v>
      </c>
      <c r="AFQ3" s="315">
        <v>4750</v>
      </c>
      <c r="AFR3" s="315">
        <v>12450</v>
      </c>
      <c r="AFS3" s="315">
        <v>16650</v>
      </c>
      <c r="AFT3" s="315">
        <v>8050</v>
      </c>
      <c r="AFU3" s="315">
        <v>17700</v>
      </c>
      <c r="AFV3" s="315">
        <v>6900</v>
      </c>
      <c r="AFW3" s="315">
        <v>10000</v>
      </c>
      <c r="AFX3" s="315">
        <v>391800</v>
      </c>
      <c r="AFY3" s="315">
        <v>67050</v>
      </c>
      <c r="AFZ3" s="315">
        <v>201450</v>
      </c>
      <c r="AGA3" s="315">
        <v>138300</v>
      </c>
      <c r="AGB3" s="315">
        <v>334800</v>
      </c>
      <c r="AGC3" s="315">
        <v>298100</v>
      </c>
      <c r="AGD3" s="315">
        <v>83750</v>
      </c>
      <c r="AGE3" s="315">
        <v>293400</v>
      </c>
      <c r="AGF3" s="315">
        <v>67300</v>
      </c>
      <c r="AGG3" s="315">
        <v>196200</v>
      </c>
      <c r="AGH3" s="315">
        <v>47650</v>
      </c>
      <c r="AGI3" s="315">
        <v>776100</v>
      </c>
      <c r="AGJ3" s="315">
        <v>102850</v>
      </c>
      <c r="AGK3" s="315">
        <v>47600</v>
      </c>
      <c r="AGL3" s="315">
        <v>57100</v>
      </c>
      <c r="AGM3" s="315">
        <v>369100</v>
      </c>
      <c r="AGN3" s="315">
        <v>74200</v>
      </c>
      <c r="AGO3" s="315">
        <v>41800</v>
      </c>
      <c r="AGP3" s="315">
        <v>86850</v>
      </c>
      <c r="AGQ3" s="315">
        <v>284550</v>
      </c>
      <c r="AGR3" s="315">
        <v>231800</v>
      </c>
      <c r="AGS3" s="315">
        <v>4200</v>
      </c>
      <c r="AGT3" s="315">
        <v>80500</v>
      </c>
      <c r="AGU3" s="315">
        <v>77250</v>
      </c>
      <c r="AGV3" s="315">
        <v>50350</v>
      </c>
      <c r="AGW3" s="315">
        <v>179300</v>
      </c>
      <c r="AGX3" s="315">
        <v>77700</v>
      </c>
      <c r="AGY3" s="315">
        <v>108850</v>
      </c>
      <c r="AGZ3" s="315">
        <v>3600</v>
      </c>
      <c r="AHA3" s="315">
        <v>69350</v>
      </c>
      <c r="AHB3" s="315">
        <v>41350</v>
      </c>
      <c r="AHC3" s="315">
        <v>0</v>
      </c>
      <c r="AHD3" s="315">
        <v>30100</v>
      </c>
      <c r="AHE3" s="315">
        <v>57050</v>
      </c>
      <c r="AHF3" s="315">
        <v>7800</v>
      </c>
      <c r="AHG3" s="315">
        <v>5600</v>
      </c>
      <c r="AHH3" s="315">
        <v>747105.2</v>
      </c>
      <c r="AHI3" s="315">
        <v>9450</v>
      </c>
      <c r="AHJ3" s="315">
        <v>26050</v>
      </c>
      <c r="AHK3" s="315">
        <v>19600</v>
      </c>
      <c r="AHL3" s="315">
        <v>190150</v>
      </c>
      <c r="AHM3" s="315">
        <v>20450</v>
      </c>
      <c r="AHN3" s="315">
        <v>0</v>
      </c>
      <c r="AHO3" s="315">
        <v>289387874.42999995</v>
      </c>
      <c r="AHQ3" s="407">
        <v>1039420</v>
      </c>
    </row>
    <row r="4" spans="1:901" x14ac:dyDescent="0.25">
      <c r="A4" s="313" t="s">
        <v>4</v>
      </c>
      <c r="B4" s="314" t="s">
        <v>5</v>
      </c>
      <c r="C4" s="315">
        <v>43856000</v>
      </c>
      <c r="D4" s="315">
        <v>458344</v>
      </c>
      <c r="E4" s="315">
        <v>119938.1</v>
      </c>
      <c r="F4" s="315">
        <v>216842</v>
      </c>
      <c r="G4" s="315">
        <v>97379.25</v>
      </c>
      <c r="H4" s="315">
        <v>30952</v>
      </c>
      <c r="I4" s="315">
        <v>0</v>
      </c>
      <c r="J4" s="315">
        <v>851702.29</v>
      </c>
      <c r="K4" s="315">
        <v>3460</v>
      </c>
      <c r="L4" s="315">
        <v>114113.12</v>
      </c>
      <c r="M4" s="315">
        <v>322230</v>
      </c>
      <c r="N4" s="315">
        <v>53333</v>
      </c>
      <c r="O4" s="315">
        <v>446920</v>
      </c>
      <c r="P4" s="315">
        <v>188812.5</v>
      </c>
      <c r="Q4" s="315">
        <v>55284</v>
      </c>
      <c r="R4" s="315">
        <v>298669</v>
      </c>
      <c r="S4" s="315">
        <v>0</v>
      </c>
      <c r="T4" s="315">
        <v>53059</v>
      </c>
      <c r="U4" s="315">
        <v>43248.79</v>
      </c>
      <c r="V4" s="315">
        <v>212645</v>
      </c>
      <c r="W4" s="315">
        <v>4026</v>
      </c>
      <c r="X4" s="315">
        <v>34985</v>
      </c>
      <c r="Y4" s="315">
        <v>0</v>
      </c>
      <c r="Z4" s="315">
        <v>0</v>
      </c>
      <c r="AA4" s="315">
        <v>13628660.970000001</v>
      </c>
      <c r="AB4" s="315">
        <v>119563</v>
      </c>
      <c r="AC4" s="315">
        <v>106509.51999999999</v>
      </c>
      <c r="AD4" s="315">
        <v>32606</v>
      </c>
      <c r="AE4" s="315">
        <v>643321</v>
      </c>
      <c r="AF4" s="315">
        <v>107522.4</v>
      </c>
      <c r="AG4" s="315">
        <v>153618.5</v>
      </c>
      <c r="AH4" s="315">
        <v>2699</v>
      </c>
      <c r="AI4" s="315">
        <v>64565.5</v>
      </c>
      <c r="AJ4" s="315">
        <v>522712</v>
      </c>
      <c r="AK4" s="315">
        <v>12747</v>
      </c>
      <c r="AL4" s="315">
        <v>16234</v>
      </c>
      <c r="AM4" s="315">
        <v>0</v>
      </c>
      <c r="AN4" s="315">
        <v>22229</v>
      </c>
      <c r="AO4" s="315">
        <v>4279</v>
      </c>
      <c r="AP4" s="315">
        <v>109</v>
      </c>
      <c r="AQ4" s="315">
        <v>44251</v>
      </c>
      <c r="AR4" s="315">
        <v>0</v>
      </c>
      <c r="AS4" s="315">
        <v>6037281.5</v>
      </c>
      <c r="AT4" s="315">
        <v>77663</v>
      </c>
      <c r="AU4" s="315">
        <v>69964.94</v>
      </c>
      <c r="AV4" s="315">
        <v>124168</v>
      </c>
      <c r="AW4" s="315">
        <v>135506</v>
      </c>
      <c r="AX4" s="315">
        <v>10761.45</v>
      </c>
      <c r="AY4" s="315">
        <v>19656.07</v>
      </c>
      <c r="AZ4" s="315">
        <v>286483</v>
      </c>
      <c r="BA4" s="315">
        <v>850617.36</v>
      </c>
      <c r="BB4" s="315">
        <v>63009</v>
      </c>
      <c r="BC4" s="315">
        <v>57235</v>
      </c>
      <c r="BD4" s="315">
        <v>279457.5</v>
      </c>
      <c r="BE4" s="315">
        <v>75800</v>
      </c>
      <c r="BF4" s="315">
        <v>9522</v>
      </c>
      <c r="BG4" s="315">
        <v>22034.86</v>
      </c>
      <c r="BH4" s="315">
        <v>3395379.03</v>
      </c>
      <c r="BI4" s="315">
        <v>14375</v>
      </c>
      <c r="BJ4" s="315">
        <v>35123</v>
      </c>
      <c r="BK4" s="315">
        <v>239575.5</v>
      </c>
      <c r="BL4" s="315">
        <v>40677.5</v>
      </c>
      <c r="BM4" s="315">
        <v>130743</v>
      </c>
      <c r="BN4" s="315">
        <v>11710</v>
      </c>
      <c r="BO4" s="315">
        <v>146662.5</v>
      </c>
      <c r="BP4" s="315">
        <v>34597.5</v>
      </c>
      <c r="BQ4" s="315">
        <v>0</v>
      </c>
      <c r="BR4" s="315">
        <v>900</v>
      </c>
      <c r="BS4" s="315">
        <v>0</v>
      </c>
      <c r="BT4" s="315">
        <v>261047</v>
      </c>
      <c r="BU4" s="315">
        <v>14463</v>
      </c>
      <c r="BV4" s="315">
        <v>0</v>
      </c>
      <c r="BW4" s="315">
        <v>3489425</v>
      </c>
      <c r="BX4" s="315">
        <v>1105382.6499999999</v>
      </c>
      <c r="BY4" s="315">
        <v>51591</v>
      </c>
      <c r="BZ4" s="315">
        <v>70837.7</v>
      </c>
      <c r="CA4" s="315">
        <v>22115</v>
      </c>
      <c r="CB4" s="315">
        <v>43146</v>
      </c>
      <c r="CC4" s="315">
        <v>77017.75</v>
      </c>
      <c r="CD4" s="315">
        <v>0</v>
      </c>
      <c r="CE4" s="315">
        <v>0</v>
      </c>
      <c r="CF4" s="315">
        <v>38813972.200000003</v>
      </c>
      <c r="CG4" s="315">
        <v>610730</v>
      </c>
      <c r="CH4" s="315">
        <v>471791.5</v>
      </c>
      <c r="CI4" s="315">
        <v>2700</v>
      </c>
      <c r="CJ4" s="315">
        <v>112589.25</v>
      </c>
      <c r="CK4" s="315">
        <v>94896</v>
      </c>
      <c r="CL4" s="315">
        <v>134192</v>
      </c>
      <c r="CM4" s="315">
        <v>496944</v>
      </c>
      <c r="CN4" s="315">
        <v>55998</v>
      </c>
      <c r="CO4" s="315">
        <v>77924</v>
      </c>
      <c r="CP4" s="315">
        <v>49670.75</v>
      </c>
      <c r="CQ4" s="315">
        <v>179791</v>
      </c>
      <c r="CR4" s="315">
        <v>7026</v>
      </c>
      <c r="CS4" s="315">
        <v>5328301.43</v>
      </c>
      <c r="CT4" s="315">
        <v>51128</v>
      </c>
      <c r="CU4" s="315">
        <v>209838.35</v>
      </c>
      <c r="CV4" s="315">
        <v>26068.9</v>
      </c>
      <c r="CW4" s="315">
        <v>23492.5</v>
      </c>
      <c r="CX4" s="315">
        <v>147003.25</v>
      </c>
      <c r="CY4" s="315">
        <v>22160.82</v>
      </c>
      <c r="CZ4" s="315">
        <v>69637</v>
      </c>
      <c r="DA4" s="315">
        <v>5110950.2</v>
      </c>
      <c r="DB4" s="315">
        <v>26318.75</v>
      </c>
      <c r="DC4" s="315">
        <v>1167619.0699999998</v>
      </c>
      <c r="DD4" s="315">
        <v>1646457</v>
      </c>
      <c r="DE4" s="315">
        <v>52564.75</v>
      </c>
      <c r="DF4" s="315">
        <v>302172.5</v>
      </c>
      <c r="DG4" s="315">
        <v>107967</v>
      </c>
      <c r="DH4" s="315">
        <v>0</v>
      </c>
      <c r="DI4" s="315">
        <v>13230</v>
      </c>
      <c r="DJ4" s="315">
        <v>0</v>
      </c>
      <c r="DK4" s="315">
        <v>683076.27</v>
      </c>
      <c r="DL4" s="315">
        <v>2411670.4500000002</v>
      </c>
      <c r="DM4" s="315">
        <v>1152801</v>
      </c>
      <c r="DN4" s="315">
        <v>121397</v>
      </c>
      <c r="DO4" s="315">
        <v>155328</v>
      </c>
      <c r="DP4" s="315">
        <v>178023.75</v>
      </c>
      <c r="DQ4" s="315">
        <v>0</v>
      </c>
      <c r="DR4" s="315">
        <v>0</v>
      </c>
      <c r="DS4" s="315">
        <v>0</v>
      </c>
      <c r="DT4" s="315">
        <v>0</v>
      </c>
      <c r="DU4" s="315">
        <v>13785741.859999999</v>
      </c>
      <c r="DV4" s="315">
        <v>181472.65</v>
      </c>
      <c r="DW4" s="315">
        <v>23397.87</v>
      </c>
      <c r="DX4" s="315">
        <v>102636</v>
      </c>
      <c r="DY4" s="315">
        <v>258506</v>
      </c>
      <c r="DZ4" s="315">
        <v>47015.5</v>
      </c>
      <c r="EA4" s="315">
        <v>181570.25</v>
      </c>
      <c r="EB4" s="315">
        <v>44273</v>
      </c>
      <c r="EC4" s="315">
        <v>40781.449999999997</v>
      </c>
      <c r="ED4" s="315">
        <v>2200254.61</v>
      </c>
      <c r="EE4" s="315">
        <v>1800820.25</v>
      </c>
      <c r="EF4" s="315">
        <v>65832</v>
      </c>
      <c r="EG4" s="315">
        <v>30808.25</v>
      </c>
      <c r="EH4" s="315">
        <v>15569</v>
      </c>
      <c r="EI4" s="315">
        <v>27465</v>
      </c>
      <c r="EJ4" s="315">
        <v>434635</v>
      </c>
      <c r="EK4" s="315">
        <v>122760.5</v>
      </c>
      <c r="EL4" s="315">
        <v>14795</v>
      </c>
      <c r="EM4" s="315">
        <v>9797178.7699999996</v>
      </c>
      <c r="EN4" s="315">
        <v>13659</v>
      </c>
      <c r="EO4" s="315">
        <v>68905.600000000006</v>
      </c>
      <c r="EP4" s="315">
        <v>39151</v>
      </c>
      <c r="EQ4" s="315">
        <v>73393.52</v>
      </c>
      <c r="ER4" s="315">
        <v>0</v>
      </c>
      <c r="ES4" s="315">
        <v>117621</v>
      </c>
      <c r="ET4" s="315">
        <v>68765.17</v>
      </c>
      <c r="EU4" s="315">
        <v>9205.75</v>
      </c>
      <c r="EV4" s="315">
        <v>1297810.6100000001</v>
      </c>
      <c r="EW4" s="315">
        <v>43649</v>
      </c>
      <c r="EX4" s="315">
        <v>27597</v>
      </c>
      <c r="EY4" s="315">
        <v>43040</v>
      </c>
      <c r="EZ4" s="315">
        <v>214994</v>
      </c>
      <c r="FA4" s="315">
        <v>124940</v>
      </c>
      <c r="FB4" s="315">
        <v>65699</v>
      </c>
      <c r="FC4" s="315">
        <v>44959</v>
      </c>
      <c r="FD4" s="315">
        <v>67726</v>
      </c>
      <c r="FE4" s="315">
        <v>4999</v>
      </c>
      <c r="FF4" s="315">
        <v>6386</v>
      </c>
      <c r="FG4" s="315">
        <v>0</v>
      </c>
      <c r="FH4" s="315">
        <v>2150566.5</v>
      </c>
      <c r="FI4" s="315">
        <v>33935</v>
      </c>
      <c r="FJ4" s="315">
        <v>461221.5</v>
      </c>
      <c r="FK4" s="315">
        <v>188935</v>
      </c>
      <c r="FL4" s="315">
        <v>58678.45</v>
      </c>
      <c r="FM4" s="315">
        <v>307580</v>
      </c>
      <c r="FN4" s="315">
        <v>59893.75</v>
      </c>
      <c r="FO4" s="315">
        <v>0</v>
      </c>
      <c r="FP4" s="315">
        <v>9464519</v>
      </c>
      <c r="FQ4" s="315">
        <v>15911</v>
      </c>
      <c r="FR4" s="315">
        <v>202144</v>
      </c>
      <c r="FS4" s="315">
        <v>51266</v>
      </c>
      <c r="FT4" s="315">
        <v>325266.75</v>
      </c>
      <c r="FU4" s="315">
        <v>103587</v>
      </c>
      <c r="FV4" s="315">
        <v>359987</v>
      </c>
      <c r="FW4" s="315">
        <v>31221</v>
      </c>
      <c r="FX4" s="315">
        <v>62567</v>
      </c>
      <c r="FY4" s="315">
        <v>18561</v>
      </c>
      <c r="FZ4" s="315">
        <v>331059.56000000006</v>
      </c>
      <c r="GA4" s="315">
        <v>39970.550000000003</v>
      </c>
      <c r="GB4" s="315">
        <v>48016</v>
      </c>
      <c r="GC4" s="315">
        <v>62116</v>
      </c>
      <c r="GD4" s="315">
        <v>3655390.55</v>
      </c>
      <c r="GE4" s="315">
        <v>33258.770000000004</v>
      </c>
      <c r="GF4" s="315">
        <v>81051.25</v>
      </c>
      <c r="GG4" s="315">
        <v>893506.5</v>
      </c>
      <c r="GH4" s="315">
        <v>63065</v>
      </c>
      <c r="GI4" s="315">
        <v>102172</v>
      </c>
      <c r="GJ4" s="315">
        <v>16735.5</v>
      </c>
      <c r="GK4" s="315">
        <v>1110575.33</v>
      </c>
      <c r="GL4" s="315">
        <v>11003</v>
      </c>
      <c r="GM4" s="315">
        <v>0</v>
      </c>
      <c r="GN4" s="315">
        <v>0</v>
      </c>
      <c r="GO4" s="315">
        <v>0</v>
      </c>
      <c r="GP4" s="315">
        <v>2405559.17</v>
      </c>
      <c r="GQ4" s="315">
        <v>938917.08</v>
      </c>
      <c r="GR4" s="315">
        <v>80620.75</v>
      </c>
      <c r="GS4" s="315">
        <v>915267.60000000009</v>
      </c>
      <c r="GT4" s="315">
        <v>6697</v>
      </c>
      <c r="GU4" s="315">
        <v>33413</v>
      </c>
      <c r="GV4" s="315">
        <v>101696</v>
      </c>
      <c r="GW4" s="315">
        <v>4131.5</v>
      </c>
      <c r="GX4" s="315">
        <v>7197358.5</v>
      </c>
      <c r="GY4" s="315">
        <v>973323</v>
      </c>
      <c r="GZ4" s="315">
        <v>103652</v>
      </c>
      <c r="HA4" s="315">
        <v>39208</v>
      </c>
      <c r="HB4" s="315">
        <v>18821618.020000003</v>
      </c>
      <c r="HC4" s="315">
        <v>7740717</v>
      </c>
      <c r="HD4" s="315">
        <v>319529</v>
      </c>
      <c r="HE4" s="315">
        <v>991100</v>
      </c>
      <c r="HF4" s="315">
        <v>315826</v>
      </c>
      <c r="HG4" s="315">
        <v>2634843.38</v>
      </c>
      <c r="HH4" s="315">
        <v>63622.25</v>
      </c>
      <c r="HI4" s="315">
        <v>4323080.17</v>
      </c>
      <c r="HJ4" s="315">
        <v>45637</v>
      </c>
      <c r="HK4" s="315">
        <v>56436</v>
      </c>
      <c r="HL4" s="315">
        <v>309139</v>
      </c>
      <c r="HM4" s="315">
        <v>387829.75</v>
      </c>
      <c r="HN4" s="315">
        <v>29765.5</v>
      </c>
      <c r="HO4" s="315">
        <v>22492.5</v>
      </c>
      <c r="HP4" s="315">
        <v>65770.459999999992</v>
      </c>
      <c r="HQ4" s="315">
        <v>8089049.75</v>
      </c>
      <c r="HR4" s="315">
        <v>933927.59</v>
      </c>
      <c r="HS4" s="315">
        <v>411788</v>
      </c>
      <c r="HT4" s="315">
        <v>97976</v>
      </c>
      <c r="HU4" s="315">
        <v>165010</v>
      </c>
      <c r="HV4" s="315">
        <v>23774</v>
      </c>
      <c r="HW4" s="315">
        <v>317314</v>
      </c>
      <c r="HX4" s="315">
        <v>124961.75</v>
      </c>
      <c r="HY4" s="315">
        <v>61020</v>
      </c>
      <c r="HZ4" s="315">
        <v>346756</v>
      </c>
      <c r="IA4" s="315">
        <v>110793.35</v>
      </c>
      <c r="IB4" s="315">
        <v>212596.5</v>
      </c>
      <c r="IC4" s="315">
        <v>10248</v>
      </c>
      <c r="ID4" s="315">
        <v>0</v>
      </c>
      <c r="IE4" s="315">
        <v>308641</v>
      </c>
      <c r="IF4" s="315">
        <v>12967</v>
      </c>
      <c r="IG4" s="315">
        <v>9223526.0399999991</v>
      </c>
      <c r="IH4" s="315">
        <v>2089264</v>
      </c>
      <c r="II4" s="315">
        <v>90452</v>
      </c>
      <c r="IJ4" s="315">
        <v>168038</v>
      </c>
      <c r="IK4" s="315">
        <v>1021695.2</v>
      </c>
      <c r="IL4" s="315">
        <v>63129</v>
      </c>
      <c r="IM4" s="315">
        <v>171343</v>
      </c>
      <c r="IN4" s="315">
        <v>37492</v>
      </c>
      <c r="IO4" s="315">
        <v>29559</v>
      </c>
      <c r="IP4" s="315">
        <v>484768</v>
      </c>
      <c r="IQ4" s="315">
        <v>12027.2</v>
      </c>
      <c r="IR4" s="315">
        <v>27874017.390000001</v>
      </c>
      <c r="IS4" s="315">
        <v>4101898</v>
      </c>
      <c r="IT4" s="315">
        <v>631500</v>
      </c>
      <c r="IU4" s="315">
        <v>54732.020000000004</v>
      </c>
      <c r="IV4" s="315">
        <v>0</v>
      </c>
      <c r="IW4" s="315">
        <v>0</v>
      </c>
      <c r="IX4" s="315">
        <v>142843</v>
      </c>
      <c r="IY4" s="315">
        <v>17462</v>
      </c>
      <c r="IZ4" s="315">
        <v>120414.12</v>
      </c>
      <c r="JA4" s="315">
        <v>247374</v>
      </c>
      <c r="JB4" s="315">
        <v>1102691</v>
      </c>
      <c r="JC4" s="315">
        <v>48680.5</v>
      </c>
      <c r="JD4" s="315">
        <v>3264280.75</v>
      </c>
      <c r="JE4" s="315">
        <v>317190.25</v>
      </c>
      <c r="JF4" s="315">
        <v>11247</v>
      </c>
      <c r="JG4" s="315">
        <v>59618.5</v>
      </c>
      <c r="JH4" s="315">
        <v>94755</v>
      </c>
      <c r="JI4" s="315">
        <v>160949.53</v>
      </c>
      <c r="JJ4" s="315">
        <v>3212382.86</v>
      </c>
      <c r="JK4" s="315">
        <v>28462</v>
      </c>
      <c r="JL4" s="315">
        <v>229917</v>
      </c>
      <c r="JM4" s="315">
        <v>381994.62</v>
      </c>
      <c r="JN4" s="315">
        <v>39371</v>
      </c>
      <c r="JO4" s="315">
        <v>244469</v>
      </c>
      <c r="JP4" s="315">
        <v>38080.25</v>
      </c>
      <c r="JQ4" s="315">
        <v>4022168.36</v>
      </c>
      <c r="JR4" s="315">
        <v>417179</v>
      </c>
      <c r="JS4" s="315">
        <v>0</v>
      </c>
      <c r="JT4" s="315">
        <v>157728</v>
      </c>
      <c r="JU4" s="315">
        <v>316454.56</v>
      </c>
      <c r="JV4" s="315">
        <v>1104561</v>
      </c>
      <c r="JW4" s="315">
        <v>66153.5</v>
      </c>
      <c r="JX4" s="315">
        <v>10823</v>
      </c>
      <c r="JY4" s="315">
        <v>4727360.38</v>
      </c>
      <c r="JZ4" s="315">
        <v>1378436.05</v>
      </c>
      <c r="KA4" s="315">
        <v>89216</v>
      </c>
      <c r="KB4" s="315">
        <v>8992</v>
      </c>
      <c r="KC4" s="315">
        <v>89775.16</v>
      </c>
      <c r="KD4" s="315">
        <v>60013</v>
      </c>
      <c r="KE4" s="315">
        <v>732997.5</v>
      </c>
      <c r="KF4" s="315">
        <v>-12114596</v>
      </c>
      <c r="KG4" s="315">
        <v>25203</v>
      </c>
      <c r="KH4" s="315">
        <v>95045</v>
      </c>
      <c r="KI4" s="315">
        <v>0</v>
      </c>
      <c r="KJ4" s="315">
        <v>76801.25</v>
      </c>
      <c r="KK4" s="315">
        <v>15983</v>
      </c>
      <c r="KL4" s="315">
        <v>28060</v>
      </c>
      <c r="KM4" s="315">
        <v>8852.5</v>
      </c>
      <c r="KN4" s="315">
        <v>10208262.970000001</v>
      </c>
      <c r="KO4" s="315">
        <v>2021863.6700000002</v>
      </c>
      <c r="KP4" s="315">
        <v>471755</v>
      </c>
      <c r="KQ4" s="315">
        <v>163063</v>
      </c>
      <c r="KR4" s="315">
        <v>396209</v>
      </c>
      <c r="KS4" s="315">
        <v>91228</v>
      </c>
      <c r="KT4" s="315">
        <v>1021366.31</v>
      </c>
      <c r="KU4" s="315">
        <v>1282901.74</v>
      </c>
      <c r="KV4" s="315">
        <v>289918.75</v>
      </c>
      <c r="KW4" s="315">
        <v>3877864.06</v>
      </c>
      <c r="KX4" s="315">
        <v>24024</v>
      </c>
      <c r="KY4" s="315">
        <v>171142</v>
      </c>
      <c r="KZ4" s="315">
        <v>551816.5</v>
      </c>
      <c r="LA4" s="315">
        <v>131385.93</v>
      </c>
      <c r="LB4" s="315">
        <v>64130</v>
      </c>
      <c r="LC4" s="315">
        <v>4492827.49</v>
      </c>
      <c r="LD4" s="315">
        <v>112422</v>
      </c>
      <c r="LE4" s="315">
        <v>13624088</v>
      </c>
      <c r="LF4" s="315">
        <v>991516.75</v>
      </c>
      <c r="LG4" s="315">
        <v>4735699</v>
      </c>
      <c r="LH4" s="315">
        <v>6193181.3799999999</v>
      </c>
      <c r="LI4" s="315">
        <v>863189.2</v>
      </c>
      <c r="LJ4" s="315">
        <v>480454.7</v>
      </c>
      <c r="LK4" s="315">
        <v>27709</v>
      </c>
      <c r="LL4" s="315">
        <v>41262.5</v>
      </c>
      <c r="LM4" s="315">
        <v>153001</v>
      </c>
      <c r="LN4" s="315">
        <v>86807</v>
      </c>
      <c r="LO4" s="315">
        <v>97028</v>
      </c>
      <c r="LP4" s="315">
        <v>3543662.74</v>
      </c>
      <c r="LQ4" s="315">
        <v>719492</v>
      </c>
      <c r="LR4" s="315">
        <v>83091.5</v>
      </c>
      <c r="LS4" s="315">
        <v>22066157.759999998</v>
      </c>
      <c r="LT4" s="315">
        <v>2814784.12</v>
      </c>
      <c r="LU4" s="315">
        <v>5222832.51</v>
      </c>
      <c r="LV4" s="315">
        <v>1102566.8500000001</v>
      </c>
      <c r="LW4" s="315">
        <v>962058.5</v>
      </c>
      <c r="LX4" s="315">
        <v>109849</v>
      </c>
      <c r="LY4" s="315">
        <v>82647</v>
      </c>
      <c r="LZ4" s="315">
        <v>111634.75</v>
      </c>
      <c r="MA4" s="315">
        <v>292271</v>
      </c>
      <c r="MB4" s="315">
        <v>224652</v>
      </c>
      <c r="MC4" s="315">
        <v>505931</v>
      </c>
      <c r="MD4" s="315">
        <v>130131</v>
      </c>
      <c r="ME4" s="315">
        <v>29752510.010000002</v>
      </c>
      <c r="MF4" s="315">
        <v>195477.5</v>
      </c>
      <c r="MG4" s="315">
        <v>115252</v>
      </c>
      <c r="MH4" s="315">
        <v>6217</v>
      </c>
      <c r="MI4" s="315">
        <v>7353</v>
      </c>
      <c r="MJ4" s="315">
        <v>200550</v>
      </c>
      <c r="MK4" s="315">
        <v>4699</v>
      </c>
      <c r="ML4" s="315">
        <v>52310</v>
      </c>
      <c r="MM4" s="315">
        <v>8124</v>
      </c>
      <c r="MN4" s="315">
        <v>0</v>
      </c>
      <c r="MO4" s="315">
        <v>56070</v>
      </c>
      <c r="MP4" s="315">
        <v>19999.75</v>
      </c>
      <c r="MQ4" s="315">
        <v>6035154.25</v>
      </c>
      <c r="MR4" s="315">
        <v>39410</v>
      </c>
      <c r="MS4" s="315">
        <v>-462411.84</v>
      </c>
      <c r="MT4" s="315">
        <v>135607</v>
      </c>
      <c r="MU4" s="315">
        <v>139634.59999999998</v>
      </c>
      <c r="MV4" s="315">
        <v>141696</v>
      </c>
      <c r="MW4" s="315">
        <v>1546711</v>
      </c>
      <c r="MX4" s="315">
        <v>273570.25</v>
      </c>
      <c r="MY4" s="315">
        <v>393626.25</v>
      </c>
      <c r="MZ4" s="315">
        <v>40449</v>
      </c>
      <c r="NA4" s="315">
        <v>910</v>
      </c>
      <c r="NB4" s="315">
        <v>33298502.350000001</v>
      </c>
      <c r="NC4" s="315">
        <v>1069135.5</v>
      </c>
      <c r="ND4" s="315">
        <v>46845</v>
      </c>
      <c r="NE4" s="315">
        <v>3648156</v>
      </c>
      <c r="NF4" s="315">
        <v>70052</v>
      </c>
      <c r="NG4" s="315">
        <v>287153</v>
      </c>
      <c r="NH4" s="315">
        <v>1865027.57</v>
      </c>
      <c r="NI4" s="315">
        <v>1512362.19</v>
      </c>
      <c r="NJ4" s="315">
        <v>50572</v>
      </c>
      <c r="NK4" s="315">
        <v>6904</v>
      </c>
      <c r="NL4" s="315">
        <v>40528.500000000007</v>
      </c>
      <c r="NM4" s="315">
        <v>0</v>
      </c>
      <c r="NN4" s="315">
        <v>6228798.9100000001</v>
      </c>
      <c r="NO4" s="315">
        <v>0</v>
      </c>
      <c r="NP4" s="315">
        <v>72336</v>
      </c>
      <c r="NQ4" s="315">
        <v>0</v>
      </c>
      <c r="NR4" s="315">
        <v>49493</v>
      </c>
      <c r="NS4" s="315">
        <v>5369</v>
      </c>
      <c r="NT4" s="315">
        <v>401864</v>
      </c>
      <c r="NU4" s="315">
        <v>10822404.670000002</v>
      </c>
      <c r="NV4" s="315">
        <v>902539</v>
      </c>
      <c r="NW4" s="315">
        <v>56877</v>
      </c>
      <c r="NX4" s="315">
        <v>158643</v>
      </c>
      <c r="NY4" s="315">
        <v>19674</v>
      </c>
      <c r="NZ4" s="315">
        <v>446570</v>
      </c>
      <c r="OA4" s="315">
        <v>125854</v>
      </c>
      <c r="OB4" s="315">
        <v>15180665.73</v>
      </c>
      <c r="OC4" s="315">
        <v>3164406.5300000003</v>
      </c>
      <c r="OD4" s="315">
        <v>1683220</v>
      </c>
      <c r="OE4" s="315">
        <v>2639995.7599999998</v>
      </c>
      <c r="OF4" s="315">
        <v>1234451</v>
      </c>
      <c r="OG4" s="315">
        <v>13478</v>
      </c>
      <c r="OH4" s="315">
        <v>479835.6</v>
      </c>
      <c r="OI4" s="315"/>
      <c r="OJ4" s="315">
        <v>23010</v>
      </c>
      <c r="OK4" s="315">
        <v>13670389.039999999</v>
      </c>
      <c r="OL4" s="315">
        <v>2104232.5</v>
      </c>
      <c r="OM4" s="315">
        <v>5849347.7999999998</v>
      </c>
      <c r="ON4" s="315">
        <v>536754.5</v>
      </c>
      <c r="OO4" s="315">
        <v>141512</v>
      </c>
      <c r="OP4" s="315">
        <v>976</v>
      </c>
      <c r="OQ4" s="315">
        <v>2178419</v>
      </c>
      <c r="OR4" s="315">
        <v>12466</v>
      </c>
      <c r="OS4" s="315">
        <v>10274</v>
      </c>
      <c r="OT4" s="315">
        <v>113012.28</v>
      </c>
      <c r="OU4" s="315">
        <v>48647.5</v>
      </c>
      <c r="OV4" s="315">
        <v>435180.18</v>
      </c>
      <c r="OW4" s="315">
        <v>18746</v>
      </c>
      <c r="OX4" s="315">
        <v>14509</v>
      </c>
      <c r="OY4" s="315">
        <v>9971.75</v>
      </c>
      <c r="OZ4" s="315">
        <v>2112319</v>
      </c>
      <c r="PA4" s="315">
        <v>67216</v>
      </c>
      <c r="PB4" s="315">
        <v>14801</v>
      </c>
      <c r="PC4" s="315">
        <v>15662</v>
      </c>
      <c r="PD4" s="315">
        <v>210426</v>
      </c>
      <c r="PE4" s="315">
        <v>146222.26</v>
      </c>
      <c r="PF4" s="315">
        <v>86020</v>
      </c>
      <c r="PG4" s="315">
        <v>3918</v>
      </c>
      <c r="PH4" s="315">
        <v>23976.5</v>
      </c>
      <c r="PI4" s="315">
        <v>0</v>
      </c>
      <c r="PJ4" s="315">
        <v>53338</v>
      </c>
      <c r="PK4" s="315">
        <v>42632</v>
      </c>
      <c r="PL4" s="315">
        <v>4930</v>
      </c>
      <c r="PM4" s="315">
        <v>744674</v>
      </c>
      <c r="PN4" s="315">
        <v>0</v>
      </c>
      <c r="PO4" s="315">
        <v>0</v>
      </c>
      <c r="PP4" s="315">
        <v>0</v>
      </c>
      <c r="PQ4" s="315">
        <v>0</v>
      </c>
      <c r="PR4" s="315">
        <v>15939408</v>
      </c>
      <c r="PS4" s="315">
        <v>30647</v>
      </c>
      <c r="PT4" s="315">
        <v>112069.7</v>
      </c>
      <c r="PU4" s="315">
        <v>64010.25</v>
      </c>
      <c r="PV4" s="315">
        <v>1815542</v>
      </c>
      <c r="PW4" s="315">
        <v>36632.879999999997</v>
      </c>
      <c r="PX4" s="315">
        <v>174944.77000000002</v>
      </c>
      <c r="PY4" s="315">
        <v>308766</v>
      </c>
      <c r="PZ4" s="315">
        <v>281696</v>
      </c>
      <c r="QA4" s="315">
        <v>0</v>
      </c>
      <c r="QB4" s="315">
        <v>298332.75</v>
      </c>
      <c r="QC4" s="315">
        <v>20377</v>
      </c>
      <c r="QD4" s="315">
        <v>13286</v>
      </c>
      <c r="QE4" s="315">
        <v>212837</v>
      </c>
      <c r="QF4" s="315">
        <v>86235.75</v>
      </c>
      <c r="QG4" s="315">
        <v>170811</v>
      </c>
      <c r="QH4" s="315">
        <v>14381</v>
      </c>
      <c r="QI4" s="315">
        <v>96150.77</v>
      </c>
      <c r="QJ4" s="315">
        <v>0</v>
      </c>
      <c r="QK4" s="315">
        <v>87872</v>
      </c>
      <c r="QL4" s="315">
        <v>533931.69999999995</v>
      </c>
      <c r="QM4" s="315">
        <v>0</v>
      </c>
      <c r="QN4" s="315">
        <v>0</v>
      </c>
      <c r="QO4" s="315">
        <v>0</v>
      </c>
      <c r="QP4" s="315">
        <v>21272.5</v>
      </c>
      <c r="QQ4" s="315">
        <v>0</v>
      </c>
      <c r="QR4" s="315">
        <v>5065472.0200000005</v>
      </c>
      <c r="QS4" s="315">
        <v>0</v>
      </c>
      <c r="QT4" s="315">
        <v>72469.75</v>
      </c>
      <c r="QU4" s="315">
        <v>18486</v>
      </c>
      <c r="QV4" s="315">
        <v>11060</v>
      </c>
      <c r="QW4" s="315">
        <v>151863.75</v>
      </c>
      <c r="QX4" s="315">
        <v>24574.5</v>
      </c>
      <c r="QY4" s="315">
        <v>235658</v>
      </c>
      <c r="QZ4" s="315">
        <v>159655</v>
      </c>
      <c r="RA4" s="315">
        <v>109377</v>
      </c>
      <c r="RB4" s="315">
        <v>18948</v>
      </c>
      <c r="RC4" s="315">
        <v>0</v>
      </c>
      <c r="RD4" s="315">
        <v>0</v>
      </c>
      <c r="RE4" s="315">
        <v>5278652.4000000004</v>
      </c>
      <c r="RF4" s="315">
        <v>62484</v>
      </c>
      <c r="RG4" s="315">
        <v>378577</v>
      </c>
      <c r="RH4" s="315">
        <v>23376.07</v>
      </c>
      <c r="RI4" s="315">
        <v>104269</v>
      </c>
      <c r="RJ4" s="315">
        <v>42414</v>
      </c>
      <c r="RK4" s="315">
        <v>155964</v>
      </c>
      <c r="RL4" s="315">
        <v>57441.91</v>
      </c>
      <c r="RM4" s="315">
        <v>0</v>
      </c>
      <c r="RN4" s="315">
        <v>491099</v>
      </c>
      <c r="RO4" s="315">
        <v>293655.75</v>
      </c>
      <c r="RP4" s="315">
        <v>41501.5</v>
      </c>
      <c r="RQ4" s="315">
        <v>0</v>
      </c>
      <c r="RR4" s="315">
        <v>7098</v>
      </c>
      <c r="RS4" s="315">
        <v>0</v>
      </c>
      <c r="RT4" s="315">
        <v>71472.5</v>
      </c>
      <c r="RU4" s="315">
        <v>5852</v>
      </c>
      <c r="RV4" s="315">
        <v>0</v>
      </c>
      <c r="RW4" s="315">
        <v>0</v>
      </c>
      <c r="RX4" s="315"/>
      <c r="RY4" s="315">
        <v>2347089.54</v>
      </c>
      <c r="RZ4" s="315">
        <v>17289</v>
      </c>
      <c r="SA4" s="315">
        <v>320586</v>
      </c>
      <c r="SB4" s="315">
        <v>6426</v>
      </c>
      <c r="SC4" s="315">
        <v>18944</v>
      </c>
      <c r="SD4" s="315">
        <v>21915</v>
      </c>
      <c r="SE4" s="315">
        <v>23031</v>
      </c>
      <c r="SF4" s="315">
        <v>88144</v>
      </c>
      <c r="SG4" s="315">
        <v>57562</v>
      </c>
      <c r="SH4" s="315">
        <v>0</v>
      </c>
      <c r="SI4" s="315">
        <v>9439</v>
      </c>
      <c r="SJ4" s="315">
        <v>32090</v>
      </c>
      <c r="SK4" s="315">
        <v>50067</v>
      </c>
      <c r="SL4" s="315">
        <v>14868</v>
      </c>
      <c r="SM4" s="315">
        <v>3924281</v>
      </c>
      <c r="SN4" s="315">
        <v>0</v>
      </c>
      <c r="SO4" s="315">
        <v>0</v>
      </c>
      <c r="SP4" s="315">
        <v>13414</v>
      </c>
      <c r="SQ4" s="315">
        <v>0</v>
      </c>
      <c r="SR4" s="315">
        <v>278967</v>
      </c>
      <c r="SS4" s="315">
        <v>41008.949999999997</v>
      </c>
      <c r="ST4" s="315">
        <v>3133109</v>
      </c>
      <c r="SU4" s="315">
        <v>11288</v>
      </c>
      <c r="SV4" s="315">
        <v>6365</v>
      </c>
      <c r="SW4" s="315">
        <v>338692</v>
      </c>
      <c r="SX4" s="315">
        <v>0</v>
      </c>
      <c r="SY4" s="315">
        <v>1011697.8</v>
      </c>
      <c r="SZ4" s="315">
        <v>16580</v>
      </c>
      <c r="TA4" s="315">
        <v>50331</v>
      </c>
      <c r="TB4" s="315">
        <v>83427</v>
      </c>
      <c r="TC4" s="315">
        <v>5240</v>
      </c>
      <c r="TD4" s="315">
        <v>99224</v>
      </c>
      <c r="TE4" s="315">
        <v>4163</v>
      </c>
      <c r="TF4" s="315">
        <v>731</v>
      </c>
      <c r="TG4" s="315">
        <v>10021837.9</v>
      </c>
      <c r="TH4" s="315">
        <v>0</v>
      </c>
      <c r="TI4" s="315">
        <v>4141</v>
      </c>
      <c r="TJ4" s="315">
        <v>64769</v>
      </c>
      <c r="TK4" s="315">
        <v>354689.05</v>
      </c>
      <c r="TL4" s="315">
        <v>42507</v>
      </c>
      <c r="TM4" s="315">
        <v>-6724.11</v>
      </c>
      <c r="TN4" s="315">
        <v>235781.75</v>
      </c>
      <c r="TO4" s="315">
        <v>16432</v>
      </c>
      <c r="TP4" s="315">
        <v>142739</v>
      </c>
      <c r="TQ4" s="315">
        <v>116702</v>
      </c>
      <c r="TR4" s="315">
        <v>0</v>
      </c>
      <c r="TS4" s="315">
        <v>0</v>
      </c>
      <c r="TT4" s="315">
        <v>89017.25</v>
      </c>
      <c r="TU4" s="315">
        <v>8366</v>
      </c>
      <c r="TV4" s="315">
        <v>0</v>
      </c>
      <c r="TW4" s="315">
        <v>829375.3</v>
      </c>
      <c r="TX4" s="315">
        <v>32165</v>
      </c>
      <c r="TY4" s="315">
        <v>3590683.52</v>
      </c>
      <c r="TZ4" s="315">
        <v>178564</v>
      </c>
      <c r="UA4" s="315">
        <v>7989.5</v>
      </c>
      <c r="UB4" s="315">
        <v>0</v>
      </c>
      <c r="UC4" s="315">
        <v>4268930.9300000006</v>
      </c>
      <c r="UD4" s="315">
        <v>14932</v>
      </c>
      <c r="UE4" s="315">
        <v>0</v>
      </c>
      <c r="UF4" s="315">
        <v>0</v>
      </c>
      <c r="UG4" s="315">
        <v>19361</v>
      </c>
      <c r="UH4" s="315">
        <v>945668.5</v>
      </c>
      <c r="UI4" s="315">
        <v>32892</v>
      </c>
      <c r="UJ4" s="315">
        <v>29501</v>
      </c>
      <c r="UK4" s="315">
        <v>71031</v>
      </c>
      <c r="UL4" s="315">
        <v>85089</v>
      </c>
      <c r="UM4" s="315">
        <v>0</v>
      </c>
      <c r="UN4" s="315">
        <v>10759437.43</v>
      </c>
      <c r="UO4" s="315">
        <v>90314</v>
      </c>
      <c r="UP4" s="315">
        <v>23315.15</v>
      </c>
      <c r="UQ4" s="315">
        <v>587693</v>
      </c>
      <c r="UR4" s="315">
        <v>0</v>
      </c>
      <c r="US4" s="315">
        <v>89660</v>
      </c>
      <c r="UT4" s="315">
        <v>60960.25</v>
      </c>
      <c r="UU4" s="315">
        <v>28357</v>
      </c>
      <c r="UV4" s="315">
        <v>0</v>
      </c>
      <c r="UW4" s="315">
        <v>12702</v>
      </c>
      <c r="UX4" s="315">
        <v>233682</v>
      </c>
      <c r="UY4" s="315">
        <v>85103</v>
      </c>
      <c r="UZ4" s="315">
        <v>89282</v>
      </c>
      <c r="VA4" s="315">
        <v>48729</v>
      </c>
      <c r="VB4" s="315">
        <v>26372</v>
      </c>
      <c r="VC4" s="315">
        <v>0</v>
      </c>
      <c r="VD4" s="315">
        <v>0</v>
      </c>
      <c r="VE4" s="315">
        <v>17431</v>
      </c>
      <c r="VF4" s="315">
        <v>321768.5</v>
      </c>
      <c r="VG4" s="315">
        <v>0</v>
      </c>
      <c r="VH4" s="315">
        <v>0</v>
      </c>
      <c r="VI4" s="315">
        <v>3884</v>
      </c>
      <c r="VJ4" s="315">
        <v>3566590.87</v>
      </c>
      <c r="VK4" s="315">
        <v>73516</v>
      </c>
      <c r="VL4" s="315">
        <v>35416</v>
      </c>
      <c r="VM4" s="315">
        <v>0</v>
      </c>
      <c r="VN4" s="315">
        <v>1056</v>
      </c>
      <c r="VO4" s="315">
        <v>516674.25</v>
      </c>
      <c r="VP4" s="315">
        <v>126691</v>
      </c>
      <c r="VQ4" s="315">
        <v>102503.25</v>
      </c>
      <c r="VR4" s="315">
        <v>0</v>
      </c>
      <c r="VS4" s="315">
        <v>347927.5</v>
      </c>
      <c r="VT4" s="315">
        <v>0</v>
      </c>
      <c r="VU4" s="315">
        <v>154530</v>
      </c>
      <c r="VV4" s="315">
        <v>53337</v>
      </c>
      <c r="VW4" s="315">
        <v>0</v>
      </c>
      <c r="VX4" s="315">
        <v>87956.75</v>
      </c>
      <c r="VY4" s="315">
        <v>23168302.210000001</v>
      </c>
      <c r="VZ4" s="315">
        <v>182183.25</v>
      </c>
      <c r="WA4" s="315">
        <v>16148</v>
      </c>
      <c r="WB4" s="315">
        <v>121080</v>
      </c>
      <c r="WC4" s="315">
        <v>246708.25</v>
      </c>
      <c r="WD4" s="315">
        <v>96728</v>
      </c>
      <c r="WE4" s="315">
        <v>457133</v>
      </c>
      <c r="WF4" s="315">
        <v>158630</v>
      </c>
      <c r="WG4" s="315">
        <v>64937.5</v>
      </c>
      <c r="WH4" s="315">
        <v>140598.51999999999</v>
      </c>
      <c r="WI4" s="315">
        <v>63006</v>
      </c>
      <c r="WJ4" s="315">
        <v>608747</v>
      </c>
      <c r="WK4" s="315">
        <v>123351</v>
      </c>
      <c r="WL4" s="315">
        <v>38039</v>
      </c>
      <c r="WM4" s="315">
        <v>859693.63000000012</v>
      </c>
      <c r="WN4" s="315">
        <v>161848.75</v>
      </c>
      <c r="WO4" s="315">
        <v>39104.5</v>
      </c>
      <c r="WP4" s="315">
        <v>259811</v>
      </c>
      <c r="WQ4" s="315">
        <v>18472</v>
      </c>
      <c r="WR4" s="315">
        <v>424126</v>
      </c>
      <c r="WS4" s="315">
        <v>1071991.25</v>
      </c>
      <c r="WT4" s="315">
        <v>0</v>
      </c>
      <c r="WU4" s="315">
        <v>11005</v>
      </c>
      <c r="WV4" s="315">
        <v>0</v>
      </c>
      <c r="WW4" s="315">
        <v>46482</v>
      </c>
      <c r="WX4" s="315">
        <v>-12604.669999999998</v>
      </c>
      <c r="WY4" s="315">
        <v>6268</v>
      </c>
      <c r="WZ4" s="315">
        <v>2022.12</v>
      </c>
      <c r="XA4" s="315">
        <v>12193895</v>
      </c>
      <c r="XB4" s="315">
        <v>34665.75</v>
      </c>
      <c r="XC4" s="315">
        <v>0</v>
      </c>
      <c r="XD4" s="315">
        <v>50267</v>
      </c>
      <c r="XE4" s="315">
        <v>0</v>
      </c>
      <c r="XF4" s="315">
        <v>6615271.2300000004</v>
      </c>
      <c r="XG4" s="315">
        <v>49163.35</v>
      </c>
      <c r="XH4" s="315">
        <v>49831</v>
      </c>
      <c r="XI4" s="315">
        <v>679958</v>
      </c>
      <c r="XJ4" s="315">
        <v>12586</v>
      </c>
      <c r="XK4" s="315">
        <v>3293</v>
      </c>
      <c r="XL4" s="315">
        <v>129429</v>
      </c>
      <c r="XM4" s="315">
        <v>3698.75</v>
      </c>
      <c r="XN4" s="315">
        <v>155457</v>
      </c>
      <c r="XO4" s="315">
        <v>549334.21</v>
      </c>
      <c r="XP4" s="315">
        <v>147182</v>
      </c>
      <c r="XQ4" s="315">
        <v>67492</v>
      </c>
      <c r="XR4" s="315">
        <v>73888</v>
      </c>
      <c r="XS4" s="315">
        <v>0</v>
      </c>
      <c r="XT4" s="315">
        <v>5321</v>
      </c>
      <c r="XU4" s="315">
        <v>96196</v>
      </c>
      <c r="XV4" s="315">
        <v>11811</v>
      </c>
      <c r="XW4" s="315">
        <v>8870</v>
      </c>
      <c r="XX4" s="315">
        <v>4778</v>
      </c>
      <c r="XY4" s="315">
        <v>41272</v>
      </c>
      <c r="XZ4" s="315">
        <v>7556</v>
      </c>
      <c r="YA4" s="315">
        <v>2433</v>
      </c>
      <c r="YB4" s="315">
        <v>0</v>
      </c>
      <c r="YC4" s="315">
        <v>4401204.34</v>
      </c>
      <c r="YD4" s="315">
        <v>7714</v>
      </c>
      <c r="YE4" s="315">
        <v>290440</v>
      </c>
      <c r="YF4" s="315">
        <v>6810.25</v>
      </c>
      <c r="YG4" s="315">
        <v>397721</v>
      </c>
      <c r="YH4" s="315">
        <v>104564.25</v>
      </c>
      <c r="YI4" s="315">
        <v>84005</v>
      </c>
      <c r="YJ4" s="315">
        <v>3051</v>
      </c>
      <c r="YK4" s="315">
        <v>315862</v>
      </c>
      <c r="YL4" s="315">
        <v>4788</v>
      </c>
      <c r="YM4" s="315">
        <v>72720</v>
      </c>
      <c r="YN4" s="315">
        <v>52262</v>
      </c>
      <c r="YO4" s="315">
        <v>51986</v>
      </c>
      <c r="YP4" s="315">
        <v>10553</v>
      </c>
      <c r="YQ4" s="315">
        <v>0</v>
      </c>
      <c r="YR4" s="315">
        <v>3879</v>
      </c>
      <c r="YS4" s="315">
        <v>1999</v>
      </c>
      <c r="YT4" s="315">
        <v>1748285.5</v>
      </c>
      <c r="YU4" s="315">
        <v>20538</v>
      </c>
      <c r="YV4" s="315">
        <v>2649</v>
      </c>
      <c r="YW4" s="315">
        <v>2673.5</v>
      </c>
      <c r="YX4" s="315">
        <v>13611</v>
      </c>
      <c r="YY4" s="315">
        <v>33218</v>
      </c>
      <c r="YZ4" s="315">
        <v>68709</v>
      </c>
      <c r="ZA4" s="315">
        <v>2914261.84</v>
      </c>
      <c r="ZB4" s="315">
        <v>131220</v>
      </c>
      <c r="ZC4" s="315">
        <v>405</v>
      </c>
      <c r="ZD4" s="315">
        <v>4457</v>
      </c>
      <c r="ZE4" s="315">
        <v>9351</v>
      </c>
      <c r="ZF4" s="315">
        <v>6900</v>
      </c>
      <c r="ZG4" s="315">
        <v>0</v>
      </c>
      <c r="ZH4" s="315">
        <v>20597.809999999998</v>
      </c>
      <c r="ZI4" s="315">
        <v>104894</v>
      </c>
      <c r="ZJ4" s="315">
        <v>4457188.6900000004</v>
      </c>
      <c r="ZK4" s="315">
        <v>550546.5</v>
      </c>
      <c r="ZL4" s="315">
        <v>104105.5</v>
      </c>
      <c r="ZM4" s="315">
        <v>212204</v>
      </c>
      <c r="ZN4" s="315">
        <v>18380.25</v>
      </c>
      <c r="ZO4" s="315">
        <v>0</v>
      </c>
      <c r="ZP4" s="315">
        <v>8197</v>
      </c>
      <c r="ZQ4" s="315">
        <v>49287</v>
      </c>
      <c r="ZR4" s="315">
        <v>6672</v>
      </c>
      <c r="ZS4" s="315">
        <v>204471.05</v>
      </c>
      <c r="ZT4" s="315">
        <v>14278.25</v>
      </c>
      <c r="ZU4" s="315">
        <v>7534.89</v>
      </c>
      <c r="ZV4" s="315">
        <v>93099</v>
      </c>
      <c r="ZW4" s="315">
        <v>33996.25</v>
      </c>
      <c r="ZX4" s="315">
        <v>18815</v>
      </c>
      <c r="ZY4" s="315">
        <v>51076.94</v>
      </c>
      <c r="ZZ4" s="315">
        <v>0</v>
      </c>
      <c r="AAA4" s="315">
        <v>0</v>
      </c>
      <c r="AAB4" s="315">
        <v>0</v>
      </c>
      <c r="AAC4" s="315">
        <v>38859</v>
      </c>
      <c r="AAD4" s="315">
        <v>5145</v>
      </c>
      <c r="AAE4" s="315">
        <v>20745.5</v>
      </c>
      <c r="AAF4" s="315">
        <v>1515530</v>
      </c>
      <c r="AAG4" s="315">
        <v>29444</v>
      </c>
      <c r="AAH4" s="315">
        <v>27309.86</v>
      </c>
      <c r="AAI4" s="315">
        <v>52940.7</v>
      </c>
      <c r="AAJ4" s="315">
        <v>19310.5</v>
      </c>
      <c r="AAK4" s="315">
        <v>70722.350000000006</v>
      </c>
      <c r="AAL4" s="315">
        <v>0</v>
      </c>
      <c r="AAM4" s="315">
        <v>20205365.309999999</v>
      </c>
      <c r="AAN4" s="315">
        <v>2515</v>
      </c>
      <c r="AAO4" s="315">
        <v>14059.5</v>
      </c>
      <c r="AAP4" s="315">
        <v>66981</v>
      </c>
      <c r="AAQ4" s="315">
        <v>50847.5</v>
      </c>
      <c r="AAR4" s="315">
        <v>14584</v>
      </c>
      <c r="AAS4" s="315">
        <v>173752.74</v>
      </c>
      <c r="AAT4" s="315">
        <v>116475.75</v>
      </c>
      <c r="AAU4" s="315">
        <v>357349.5</v>
      </c>
      <c r="AAV4" s="315">
        <v>14770</v>
      </c>
      <c r="AAW4" s="315">
        <v>108688.75</v>
      </c>
      <c r="AAX4" s="315">
        <v>904438.5</v>
      </c>
      <c r="AAY4" s="315">
        <v>110552.75</v>
      </c>
      <c r="AAZ4" s="315">
        <v>32934.15</v>
      </c>
      <c r="ABA4" s="315">
        <v>3544</v>
      </c>
      <c r="ABB4" s="315">
        <v>0</v>
      </c>
      <c r="ABC4" s="315">
        <v>0</v>
      </c>
      <c r="ABD4" s="315">
        <v>61573.25</v>
      </c>
      <c r="ABE4" s="315">
        <v>0</v>
      </c>
      <c r="ABF4" s="315">
        <v>1542478</v>
      </c>
      <c r="ABG4" s="315">
        <v>1294438.5</v>
      </c>
      <c r="ABH4" s="315">
        <v>8585.5</v>
      </c>
      <c r="ABI4" s="315">
        <v>0</v>
      </c>
      <c r="ABJ4" s="315">
        <v>0</v>
      </c>
      <c r="ABK4" s="315">
        <v>0</v>
      </c>
      <c r="ABL4" s="315">
        <v>0</v>
      </c>
      <c r="ABM4" s="315">
        <v>7913340.8900000006</v>
      </c>
      <c r="ABN4" s="315">
        <v>28895</v>
      </c>
      <c r="ABO4" s="315">
        <v>0</v>
      </c>
      <c r="ABP4" s="315">
        <v>13782</v>
      </c>
      <c r="ABQ4" s="315">
        <v>161659</v>
      </c>
      <c r="ABR4" s="315">
        <v>47139</v>
      </c>
      <c r="ABS4" s="315">
        <v>0</v>
      </c>
      <c r="ABT4" s="315">
        <v>128275</v>
      </c>
      <c r="ABU4" s="315">
        <v>0</v>
      </c>
      <c r="ABV4" s="315">
        <v>6501322.2599999998</v>
      </c>
      <c r="ABW4" s="315">
        <v>15333</v>
      </c>
      <c r="ABX4" s="315">
        <v>175234</v>
      </c>
      <c r="ABY4" s="315">
        <v>201043.22</v>
      </c>
      <c r="ABZ4" s="315">
        <v>16673</v>
      </c>
      <c r="ACA4" s="315">
        <v>496551</v>
      </c>
      <c r="ACB4" s="315">
        <v>4423</v>
      </c>
      <c r="ACC4" s="315">
        <v>134658.68</v>
      </c>
      <c r="ACD4" s="315">
        <v>3041</v>
      </c>
      <c r="ACE4" s="315">
        <v>66450.75</v>
      </c>
      <c r="ACF4" s="315">
        <v>0</v>
      </c>
      <c r="ACG4" s="315">
        <v>16751301.42</v>
      </c>
      <c r="ACH4" s="315">
        <v>50622.400000000001</v>
      </c>
      <c r="ACI4" s="315">
        <v>79685</v>
      </c>
      <c r="ACJ4" s="315">
        <v>361792.75</v>
      </c>
      <c r="ACK4" s="315">
        <v>7075</v>
      </c>
      <c r="ACL4" s="315">
        <v>267020.75</v>
      </c>
      <c r="ACM4" s="315">
        <v>165960</v>
      </c>
      <c r="ACN4" s="315">
        <v>1070791.1099999999</v>
      </c>
      <c r="ACO4" s="315">
        <v>5303176.57</v>
      </c>
      <c r="ACP4" s="315">
        <v>889960.68</v>
      </c>
      <c r="ACQ4" s="315">
        <v>562705.48</v>
      </c>
      <c r="ACR4" s="315">
        <v>432888</v>
      </c>
      <c r="ACS4" s="315">
        <v>233501</v>
      </c>
      <c r="ACT4" s="315">
        <v>1650638</v>
      </c>
      <c r="ACU4" s="315">
        <v>231404</v>
      </c>
      <c r="ACV4" s="315">
        <v>106129</v>
      </c>
      <c r="ACW4" s="315">
        <v>23815.72</v>
      </c>
      <c r="ACX4" s="315">
        <v>15380</v>
      </c>
      <c r="ACY4" s="315">
        <v>0</v>
      </c>
      <c r="ACZ4" s="315">
        <v>60457.75</v>
      </c>
      <c r="ADA4" s="315">
        <v>7245</v>
      </c>
      <c r="ADB4" s="315">
        <v>0</v>
      </c>
      <c r="ADC4" s="315">
        <v>35961</v>
      </c>
      <c r="ADD4" s="315">
        <v>2057504</v>
      </c>
      <c r="ADE4" s="315">
        <v>777819</v>
      </c>
      <c r="ADF4" s="315">
        <v>0</v>
      </c>
      <c r="ADG4" s="315">
        <v>2006</v>
      </c>
      <c r="ADH4" s="315">
        <v>13278</v>
      </c>
      <c r="ADI4" s="315">
        <v>60430</v>
      </c>
      <c r="ADJ4" s="315">
        <v>84147.5</v>
      </c>
      <c r="ADK4" s="315">
        <v>30039.52</v>
      </c>
      <c r="ADL4" s="315">
        <v>164178</v>
      </c>
      <c r="ADM4" s="315">
        <v>85946082.670000002</v>
      </c>
      <c r="ADN4" s="315">
        <v>24982</v>
      </c>
      <c r="ADO4" s="315">
        <v>125178.25</v>
      </c>
      <c r="ADP4" s="315">
        <v>1639094</v>
      </c>
      <c r="ADQ4" s="315">
        <v>53849</v>
      </c>
      <c r="ADR4" s="315">
        <v>7878</v>
      </c>
      <c r="ADS4" s="315">
        <v>3018</v>
      </c>
      <c r="ADT4" s="315">
        <v>7162</v>
      </c>
      <c r="ADU4" s="315">
        <v>9840611.9800000004</v>
      </c>
      <c r="ADV4" s="315">
        <v>2001541</v>
      </c>
      <c r="ADW4" s="315">
        <v>1668725</v>
      </c>
      <c r="ADX4" s="315">
        <v>420853</v>
      </c>
      <c r="ADY4" s="315">
        <v>1060532.75</v>
      </c>
      <c r="ADZ4" s="315">
        <v>594999</v>
      </c>
      <c r="AEA4" s="315">
        <v>486786</v>
      </c>
      <c r="AEB4" s="315">
        <v>195055</v>
      </c>
      <c r="AEC4" s="315">
        <v>216845.03</v>
      </c>
      <c r="AED4" s="315">
        <v>71433.86</v>
      </c>
      <c r="AEE4" s="315">
        <v>24662.5</v>
      </c>
      <c r="AEF4" s="315">
        <v>746934</v>
      </c>
      <c r="AEG4" s="315">
        <v>332813</v>
      </c>
      <c r="AEH4" s="315">
        <v>66441</v>
      </c>
      <c r="AEI4" s="315">
        <v>28613</v>
      </c>
      <c r="AEJ4" s="315">
        <v>493282</v>
      </c>
      <c r="AEK4" s="315">
        <v>308262</v>
      </c>
      <c r="AEL4" s="315">
        <v>677668</v>
      </c>
      <c r="AEM4" s="315">
        <v>147667.5</v>
      </c>
      <c r="AEN4" s="315">
        <v>269358.40000000002</v>
      </c>
      <c r="AEO4" s="315">
        <v>12900786.9</v>
      </c>
      <c r="AEP4" s="315">
        <v>211045</v>
      </c>
      <c r="AEQ4" s="315">
        <v>28764</v>
      </c>
      <c r="AER4" s="315">
        <v>0</v>
      </c>
      <c r="AES4" s="315">
        <v>3947.5</v>
      </c>
      <c r="AET4" s="315">
        <v>55915</v>
      </c>
      <c r="AEU4" s="315">
        <v>0</v>
      </c>
      <c r="AEV4" s="315">
        <v>57714.020000000004</v>
      </c>
      <c r="AEW4" s="315">
        <v>15002</v>
      </c>
      <c r="AEX4" s="315">
        <v>10916</v>
      </c>
      <c r="AEY4" s="315">
        <v>6109392.54</v>
      </c>
      <c r="AEZ4" s="315">
        <v>3261489.8200000003</v>
      </c>
      <c r="AFA4" s="315">
        <v>258215</v>
      </c>
      <c r="AFB4" s="315">
        <v>292493</v>
      </c>
      <c r="AFC4" s="315">
        <v>481730.76</v>
      </c>
      <c r="AFD4" s="315">
        <v>680826.1</v>
      </c>
      <c r="AFE4" s="315">
        <v>109493</v>
      </c>
      <c r="AFF4" s="315">
        <v>40223.11</v>
      </c>
      <c r="AFG4" s="315">
        <v>375966.75</v>
      </c>
      <c r="AFH4" s="315">
        <v>83465.25</v>
      </c>
      <c r="AFI4" s="315">
        <v>53624</v>
      </c>
      <c r="AFJ4" s="315">
        <v>115245</v>
      </c>
      <c r="AFK4" s="315">
        <v>154331</v>
      </c>
      <c r="AFL4" s="315">
        <v>5478559</v>
      </c>
      <c r="AFM4" s="315">
        <v>235622</v>
      </c>
      <c r="AFN4" s="315">
        <v>282765</v>
      </c>
      <c r="AFO4" s="315">
        <v>34194</v>
      </c>
      <c r="AFP4" s="315">
        <v>91424</v>
      </c>
      <c r="AFQ4" s="315">
        <v>72161</v>
      </c>
      <c r="AFR4" s="315">
        <v>35793</v>
      </c>
      <c r="AFS4" s="315">
        <v>242169</v>
      </c>
      <c r="AFT4" s="315">
        <v>196510.75</v>
      </c>
      <c r="AFU4" s="315">
        <v>96911</v>
      </c>
      <c r="AFV4" s="315">
        <v>499085</v>
      </c>
      <c r="AFW4" s="315">
        <v>35077</v>
      </c>
      <c r="AFX4" s="315">
        <v>22177018.979999997</v>
      </c>
      <c r="AFY4" s="315">
        <v>27240</v>
      </c>
      <c r="AFZ4" s="315">
        <v>5402</v>
      </c>
      <c r="AGA4" s="315">
        <v>37327.72</v>
      </c>
      <c r="AGB4" s="315">
        <v>202658.65</v>
      </c>
      <c r="AGC4" s="315">
        <v>35988</v>
      </c>
      <c r="AGD4" s="315">
        <v>0</v>
      </c>
      <c r="AGE4" s="315">
        <v>0</v>
      </c>
      <c r="AGF4" s="315">
        <v>77441.75</v>
      </c>
      <c r="AGG4" s="315">
        <v>41473</v>
      </c>
      <c r="AGH4" s="315">
        <v>3009</v>
      </c>
      <c r="AGI4" s="315">
        <v>13096193.869999999</v>
      </c>
      <c r="AGJ4" s="315">
        <v>966261</v>
      </c>
      <c r="AGK4" s="315">
        <v>128298.95</v>
      </c>
      <c r="AGL4" s="315">
        <v>118267</v>
      </c>
      <c r="AGM4" s="315">
        <v>255355</v>
      </c>
      <c r="AGN4" s="315">
        <v>142703</v>
      </c>
      <c r="AGO4" s="315">
        <v>12104</v>
      </c>
      <c r="AGP4" s="315">
        <v>52373</v>
      </c>
      <c r="AGQ4" s="315">
        <v>30437029.039999999</v>
      </c>
      <c r="AGR4" s="315">
        <v>5048413.67</v>
      </c>
      <c r="AGS4" s="315">
        <v>8715.5</v>
      </c>
      <c r="AGT4" s="315">
        <v>121231</v>
      </c>
      <c r="AGU4" s="315">
        <v>237559</v>
      </c>
      <c r="AGV4" s="315">
        <v>698473.48</v>
      </c>
      <c r="AGW4" s="315">
        <v>0</v>
      </c>
      <c r="AGX4" s="315">
        <v>23478</v>
      </c>
      <c r="AGY4" s="315">
        <v>36672</v>
      </c>
      <c r="AGZ4" s="315">
        <v>79141</v>
      </c>
      <c r="AHA4" s="315">
        <v>29307</v>
      </c>
      <c r="AHB4" s="315">
        <v>121642</v>
      </c>
      <c r="AHC4" s="315">
        <v>112189</v>
      </c>
      <c r="AHD4" s="315">
        <v>22357</v>
      </c>
      <c r="AHE4" s="315">
        <v>178027</v>
      </c>
      <c r="AHF4" s="315">
        <v>78551.740000000005</v>
      </c>
      <c r="AHG4" s="315">
        <v>19901</v>
      </c>
      <c r="AHH4" s="315">
        <v>1886537.83</v>
      </c>
      <c r="AHI4" s="315">
        <v>11218</v>
      </c>
      <c r="AHJ4" s="315">
        <v>46256.25</v>
      </c>
      <c r="AHK4" s="315">
        <v>31680</v>
      </c>
      <c r="AHL4" s="315">
        <v>59005</v>
      </c>
      <c r="AHM4" s="315">
        <v>8454</v>
      </c>
      <c r="AHN4" s="315">
        <v>0</v>
      </c>
      <c r="AHO4" s="315">
        <v>994179074.52999985</v>
      </c>
      <c r="AHQ4" s="407">
        <v>43856000</v>
      </c>
    </row>
    <row r="5" spans="1:901" x14ac:dyDescent="0.25">
      <c r="A5" s="408" t="s">
        <v>878</v>
      </c>
      <c r="B5" s="409" t="s">
        <v>678</v>
      </c>
      <c r="C5" s="315">
        <v>36173319.269999996</v>
      </c>
      <c r="D5" s="315">
        <v>7474730.1100000003</v>
      </c>
      <c r="E5" s="315">
        <v>881920.92</v>
      </c>
      <c r="F5" s="315">
        <v>658976.23</v>
      </c>
      <c r="G5" s="315">
        <v>1005030.2799999999</v>
      </c>
      <c r="H5" s="315">
        <v>957029.07000000007</v>
      </c>
      <c r="I5" s="315">
        <v>677016.89000000013</v>
      </c>
      <c r="J5" s="315">
        <v>7402999.7699999996</v>
      </c>
      <c r="K5" s="315">
        <v>662129.58999999985</v>
      </c>
      <c r="L5" s="315">
        <v>956550.79999999993</v>
      </c>
      <c r="M5" s="315">
        <v>10470621.710000001</v>
      </c>
      <c r="N5" s="315">
        <v>458207.15</v>
      </c>
      <c r="O5" s="315">
        <v>2375187.8199999998</v>
      </c>
      <c r="P5" s="315">
        <v>1304799.5699999998</v>
      </c>
      <c r="Q5" s="315">
        <v>622889.53</v>
      </c>
      <c r="R5" s="315">
        <v>953823.41</v>
      </c>
      <c r="S5" s="315">
        <v>345538.53</v>
      </c>
      <c r="T5" s="315">
        <v>1180581.7400000002</v>
      </c>
      <c r="U5" s="315">
        <v>229398.3</v>
      </c>
      <c r="V5" s="315">
        <v>373605.4</v>
      </c>
      <c r="W5" s="315">
        <v>401721.3</v>
      </c>
      <c r="X5" s="315">
        <v>546957.46</v>
      </c>
      <c r="Y5" s="315">
        <v>168451.59</v>
      </c>
      <c r="Z5" s="315">
        <v>199531.51</v>
      </c>
      <c r="AA5" s="315">
        <v>64574770.769999996</v>
      </c>
      <c r="AB5" s="315">
        <v>1601810.69</v>
      </c>
      <c r="AC5" s="315">
        <v>5044681.05</v>
      </c>
      <c r="AD5" s="315">
        <v>776171.28999999992</v>
      </c>
      <c r="AE5" s="315">
        <v>3904978.3299999996</v>
      </c>
      <c r="AF5" s="315">
        <v>1182517.9200000002</v>
      </c>
      <c r="AG5" s="315">
        <v>2340861.6</v>
      </c>
      <c r="AH5" s="315">
        <v>989306.38</v>
      </c>
      <c r="AI5" s="315">
        <v>1881384.03</v>
      </c>
      <c r="AJ5" s="315">
        <v>1282772.1299999999</v>
      </c>
      <c r="AK5" s="315">
        <v>547297.01</v>
      </c>
      <c r="AL5" s="315">
        <v>1195540.8500000001</v>
      </c>
      <c r="AM5" s="315">
        <v>117860.79000000001</v>
      </c>
      <c r="AN5" s="315">
        <v>869649.68</v>
      </c>
      <c r="AO5" s="315">
        <v>547609.15</v>
      </c>
      <c r="AP5" s="315">
        <v>3500624.19</v>
      </c>
      <c r="AQ5" s="315">
        <v>5457055.6399999997</v>
      </c>
      <c r="AR5" s="315">
        <v>517389.6</v>
      </c>
      <c r="AS5" s="315">
        <v>29142836.710000001</v>
      </c>
      <c r="AT5" s="315">
        <v>2156676.5100000002</v>
      </c>
      <c r="AU5" s="315">
        <v>872244.33000000007</v>
      </c>
      <c r="AV5" s="315">
        <v>1415111.93</v>
      </c>
      <c r="AW5" s="315">
        <v>901514.67999999993</v>
      </c>
      <c r="AX5" s="315">
        <v>832822.45000000007</v>
      </c>
      <c r="AY5" s="315">
        <v>1114743.43</v>
      </c>
      <c r="AZ5" s="315">
        <v>877473.25</v>
      </c>
      <c r="BA5" s="315">
        <v>7517995.3800000008</v>
      </c>
      <c r="BB5" s="315">
        <v>1079821.3400000001</v>
      </c>
      <c r="BC5" s="315">
        <v>761101.2</v>
      </c>
      <c r="BD5" s="315">
        <v>2626481.59</v>
      </c>
      <c r="BE5" s="315">
        <v>975166.88</v>
      </c>
      <c r="BF5" s="315">
        <v>197259.36000000002</v>
      </c>
      <c r="BG5" s="315">
        <v>257082.92</v>
      </c>
      <c r="BH5" s="315">
        <v>34085857.359999999</v>
      </c>
      <c r="BI5" s="315">
        <v>636721.06999999995</v>
      </c>
      <c r="BJ5" s="315">
        <v>791222.51</v>
      </c>
      <c r="BK5" s="315">
        <v>1443216.95</v>
      </c>
      <c r="BL5" s="315">
        <v>1964936.71</v>
      </c>
      <c r="BM5" s="315">
        <v>1901910.38</v>
      </c>
      <c r="BN5" s="315">
        <v>658949.84000000008</v>
      </c>
      <c r="BO5" s="315">
        <v>810206.73</v>
      </c>
      <c r="BP5" s="315">
        <v>525822.04</v>
      </c>
      <c r="BQ5" s="315">
        <v>606812.25</v>
      </c>
      <c r="BR5" s="315">
        <v>294843</v>
      </c>
      <c r="BS5" s="315">
        <v>537382.9</v>
      </c>
      <c r="BT5" s="315">
        <v>8863424.75</v>
      </c>
      <c r="BU5" s="315">
        <v>71508.34</v>
      </c>
      <c r="BV5" s="315">
        <v>1017259</v>
      </c>
      <c r="BW5" s="315">
        <v>24491002.469999999</v>
      </c>
      <c r="BX5" s="315">
        <v>12757657.93</v>
      </c>
      <c r="BY5" s="315">
        <v>996308.07</v>
      </c>
      <c r="BZ5" s="315">
        <v>1248060.8599999999</v>
      </c>
      <c r="CA5" s="315">
        <v>1308407.46</v>
      </c>
      <c r="CB5" s="315">
        <v>1331091.3799999999</v>
      </c>
      <c r="CC5" s="315">
        <v>1244624.0000000002</v>
      </c>
      <c r="CD5" s="315">
        <v>12810.88</v>
      </c>
      <c r="CE5" s="315">
        <v>50499</v>
      </c>
      <c r="CF5" s="315">
        <v>59188610.180000007</v>
      </c>
      <c r="CG5" s="315">
        <v>511752.5</v>
      </c>
      <c r="CH5" s="315">
        <v>3178357.17</v>
      </c>
      <c r="CI5" s="315">
        <v>554660.72</v>
      </c>
      <c r="CJ5" s="315">
        <v>948406.8</v>
      </c>
      <c r="CK5" s="315">
        <v>933508</v>
      </c>
      <c r="CL5" s="315">
        <v>827830.01</v>
      </c>
      <c r="CM5" s="315">
        <v>2140015.21</v>
      </c>
      <c r="CN5" s="315">
        <v>608851.41</v>
      </c>
      <c r="CO5" s="315">
        <v>828880.25</v>
      </c>
      <c r="CP5" s="315">
        <v>435887.41000000003</v>
      </c>
      <c r="CQ5" s="315">
        <v>833243.69</v>
      </c>
      <c r="CR5" s="315">
        <v>845820.52</v>
      </c>
      <c r="CS5" s="315">
        <v>21365934.960000001</v>
      </c>
      <c r="CT5" s="315">
        <v>458530.01</v>
      </c>
      <c r="CU5" s="315">
        <v>1015000.3899999999</v>
      </c>
      <c r="CV5" s="315">
        <v>2235797.4300000002</v>
      </c>
      <c r="CW5" s="315">
        <v>603433.06999999995</v>
      </c>
      <c r="CX5" s="315">
        <v>1918347.29</v>
      </c>
      <c r="CY5" s="315">
        <v>673861.12000000011</v>
      </c>
      <c r="CZ5" s="315">
        <v>433097</v>
      </c>
      <c r="DA5" s="315">
        <v>16580435.98</v>
      </c>
      <c r="DB5" s="315">
        <v>720079.21</v>
      </c>
      <c r="DC5" s="315">
        <v>5651715.4299999997</v>
      </c>
      <c r="DD5" s="315">
        <v>3281528.0900000003</v>
      </c>
      <c r="DE5" s="315">
        <v>928963.85</v>
      </c>
      <c r="DF5" s="315">
        <v>1785060.83</v>
      </c>
      <c r="DG5" s="315">
        <v>750201.64</v>
      </c>
      <c r="DH5" s="315">
        <v>210982.99</v>
      </c>
      <c r="DI5" s="315">
        <v>777671.90999999992</v>
      </c>
      <c r="DJ5" s="315">
        <v>434667.32999999996</v>
      </c>
      <c r="DK5" s="315">
        <v>3723342.8899999997</v>
      </c>
      <c r="DL5" s="315">
        <v>17458739.890000001</v>
      </c>
      <c r="DM5" s="315">
        <v>19581291.600000001</v>
      </c>
      <c r="DN5" s="315">
        <v>1480773.28</v>
      </c>
      <c r="DO5" s="315">
        <v>1257645.57</v>
      </c>
      <c r="DP5" s="315">
        <v>2134566.81</v>
      </c>
      <c r="DQ5" s="315">
        <v>951302.78999999992</v>
      </c>
      <c r="DR5" s="315">
        <v>939552.43</v>
      </c>
      <c r="DS5" s="315">
        <v>694848.75999999989</v>
      </c>
      <c r="DT5" s="315">
        <v>338791</v>
      </c>
      <c r="DU5" s="315">
        <v>51732466.979999997</v>
      </c>
      <c r="DV5" s="315">
        <v>982754.55</v>
      </c>
      <c r="DW5" s="315">
        <v>1005006.7700000001</v>
      </c>
      <c r="DX5" s="315">
        <v>2765866.45</v>
      </c>
      <c r="DY5" s="315">
        <v>1934882.82</v>
      </c>
      <c r="DZ5" s="315">
        <v>1231620.8899999999</v>
      </c>
      <c r="EA5" s="315">
        <v>1927953.17</v>
      </c>
      <c r="EB5" s="315">
        <v>641658.27</v>
      </c>
      <c r="EC5" s="315">
        <v>1825170.24</v>
      </c>
      <c r="ED5" s="315">
        <v>12490923.310000001</v>
      </c>
      <c r="EE5" s="315">
        <v>10270609.919999998</v>
      </c>
      <c r="EF5" s="315">
        <v>795729.72</v>
      </c>
      <c r="EG5" s="315">
        <v>1896464.4700000002</v>
      </c>
      <c r="EH5" s="315">
        <v>1059469.49</v>
      </c>
      <c r="EI5" s="315">
        <v>1415071.02</v>
      </c>
      <c r="EJ5" s="315">
        <v>3638112.45</v>
      </c>
      <c r="EK5" s="315">
        <v>606653.68000000005</v>
      </c>
      <c r="EL5" s="315">
        <v>1235289.02</v>
      </c>
      <c r="EM5" s="315">
        <v>41832904.690000005</v>
      </c>
      <c r="EN5" s="315">
        <v>1387970.8099999998</v>
      </c>
      <c r="EO5" s="315">
        <v>902610.42999999993</v>
      </c>
      <c r="EP5" s="315">
        <v>1218764.29</v>
      </c>
      <c r="EQ5" s="315">
        <v>409568.4</v>
      </c>
      <c r="ER5" s="315">
        <v>448490.73000000004</v>
      </c>
      <c r="ES5" s="315">
        <v>1511284.78</v>
      </c>
      <c r="ET5" s="315">
        <v>3755768.0500000003</v>
      </c>
      <c r="EU5" s="315">
        <v>718582.87999999989</v>
      </c>
      <c r="EV5" s="315">
        <v>19888517.699999999</v>
      </c>
      <c r="EW5" s="315">
        <v>370159.46</v>
      </c>
      <c r="EX5" s="315">
        <v>886801.33999999985</v>
      </c>
      <c r="EY5" s="315">
        <v>776789.14</v>
      </c>
      <c r="EZ5" s="315">
        <v>2166804.56</v>
      </c>
      <c r="FA5" s="315">
        <v>2673918.7999999998</v>
      </c>
      <c r="FB5" s="315">
        <v>1642148.6099999999</v>
      </c>
      <c r="FC5" s="315">
        <v>1409471.65</v>
      </c>
      <c r="FD5" s="315">
        <v>750434.18</v>
      </c>
      <c r="FE5" s="315">
        <v>681069.92</v>
      </c>
      <c r="FF5" s="315">
        <v>1437925.67</v>
      </c>
      <c r="FG5" s="315">
        <v>298779.77</v>
      </c>
      <c r="FH5" s="315">
        <v>13939157.280000001</v>
      </c>
      <c r="FI5" s="315">
        <v>645006.17999999993</v>
      </c>
      <c r="FJ5" s="315">
        <v>1054361.6099999999</v>
      </c>
      <c r="FK5" s="315">
        <v>507853.15000000008</v>
      </c>
      <c r="FL5" s="315">
        <v>1447818.35</v>
      </c>
      <c r="FM5" s="315">
        <v>768980.69</v>
      </c>
      <c r="FN5" s="315">
        <v>241191.75</v>
      </c>
      <c r="FO5" s="315">
        <v>95469</v>
      </c>
      <c r="FP5" s="315">
        <v>41157535.830000006</v>
      </c>
      <c r="FQ5" s="315">
        <v>1074816.8699999999</v>
      </c>
      <c r="FR5" s="315">
        <v>2645212.59</v>
      </c>
      <c r="FS5" s="315">
        <v>954674.69000000006</v>
      </c>
      <c r="FT5" s="315">
        <v>1309906.07</v>
      </c>
      <c r="FU5" s="315">
        <v>1114028.0900000001</v>
      </c>
      <c r="FV5" s="315">
        <v>1999908.98</v>
      </c>
      <c r="FW5" s="315">
        <v>1094829.1499999999</v>
      </c>
      <c r="FX5" s="315">
        <v>635122.97000000009</v>
      </c>
      <c r="FY5" s="315">
        <v>2104593.87</v>
      </c>
      <c r="FZ5" s="315">
        <v>2316091.64</v>
      </c>
      <c r="GA5" s="315">
        <v>844893.58</v>
      </c>
      <c r="GB5" s="315">
        <v>211948.95</v>
      </c>
      <c r="GC5" s="315">
        <v>66879.5</v>
      </c>
      <c r="GD5" s="315">
        <v>26145516.75</v>
      </c>
      <c r="GE5" s="315">
        <v>450571.26</v>
      </c>
      <c r="GF5" s="315">
        <v>511883.22000000003</v>
      </c>
      <c r="GG5" s="315">
        <v>4998147.46</v>
      </c>
      <c r="GH5" s="315">
        <v>1038616.72</v>
      </c>
      <c r="GI5" s="315">
        <v>744536.77</v>
      </c>
      <c r="GJ5" s="315">
        <v>873902.4800000001</v>
      </c>
      <c r="GK5" s="315">
        <v>5115737.6999999993</v>
      </c>
      <c r="GL5" s="315">
        <v>343879.31</v>
      </c>
      <c r="GM5" s="315">
        <v>318550.15999999997</v>
      </c>
      <c r="GN5" s="315">
        <v>102932</v>
      </c>
      <c r="GO5" s="315">
        <v>233401.75</v>
      </c>
      <c r="GP5" s="315">
        <v>14177904.470000003</v>
      </c>
      <c r="GQ5" s="315">
        <v>5017733.0199999986</v>
      </c>
      <c r="GR5" s="315">
        <v>886643.28</v>
      </c>
      <c r="GS5" s="315">
        <v>2909989.17</v>
      </c>
      <c r="GT5" s="315">
        <v>388370.8</v>
      </c>
      <c r="GU5" s="315">
        <v>1311920.1500000004</v>
      </c>
      <c r="GV5" s="315">
        <v>1292620.5899999999</v>
      </c>
      <c r="GW5" s="315">
        <v>161617.34000000003</v>
      </c>
      <c r="GX5" s="315">
        <v>13640219.34</v>
      </c>
      <c r="GY5" s="315">
        <v>1574067.53</v>
      </c>
      <c r="GZ5" s="315">
        <v>1630291.25</v>
      </c>
      <c r="HA5" s="315">
        <v>802688.21999999986</v>
      </c>
      <c r="HB5" s="315">
        <v>40718076.43</v>
      </c>
      <c r="HC5" s="315">
        <v>3505106.0199999996</v>
      </c>
      <c r="HD5" s="315">
        <v>5046101.07</v>
      </c>
      <c r="HE5" s="315">
        <v>1179136.21</v>
      </c>
      <c r="HF5" s="315">
        <v>1833062.2200000002</v>
      </c>
      <c r="HG5" s="315">
        <v>2982632.14</v>
      </c>
      <c r="HH5" s="315">
        <v>343146.51</v>
      </c>
      <c r="HI5" s="315">
        <v>9290202.3300000001</v>
      </c>
      <c r="HJ5" s="315">
        <v>323962.56000000006</v>
      </c>
      <c r="HK5" s="315">
        <v>186223.43</v>
      </c>
      <c r="HL5" s="315">
        <v>222773.13</v>
      </c>
      <c r="HM5" s="315">
        <v>519627.61</v>
      </c>
      <c r="HN5" s="315">
        <v>675156.51</v>
      </c>
      <c r="HO5" s="315">
        <v>401388.46</v>
      </c>
      <c r="HP5" s="315">
        <v>129633</v>
      </c>
      <c r="HQ5" s="315">
        <v>24486066.150000002</v>
      </c>
      <c r="HR5" s="315">
        <v>5628104.1699999999</v>
      </c>
      <c r="HS5" s="315">
        <v>1020758.8</v>
      </c>
      <c r="HT5" s="315">
        <v>759953.96</v>
      </c>
      <c r="HU5" s="315">
        <v>1551154.7300000002</v>
      </c>
      <c r="HV5" s="315">
        <v>607670.96000000008</v>
      </c>
      <c r="HW5" s="315">
        <v>748133.65</v>
      </c>
      <c r="HX5" s="315">
        <v>545846.34</v>
      </c>
      <c r="HY5" s="315">
        <v>1157837.9400000002</v>
      </c>
      <c r="HZ5" s="315">
        <v>856566.51</v>
      </c>
      <c r="IA5" s="315">
        <v>519711</v>
      </c>
      <c r="IB5" s="315">
        <v>535029.79</v>
      </c>
      <c r="IC5" s="315">
        <v>242867.95</v>
      </c>
      <c r="ID5" s="315">
        <v>1149952.27</v>
      </c>
      <c r="IE5" s="315">
        <v>641781.32000000007</v>
      </c>
      <c r="IF5" s="315">
        <v>530906.37</v>
      </c>
      <c r="IG5" s="315">
        <v>17290128.640000001</v>
      </c>
      <c r="IH5" s="315">
        <v>9577325.7300000004</v>
      </c>
      <c r="II5" s="315">
        <v>694829.61</v>
      </c>
      <c r="IJ5" s="315">
        <v>1319830.5999999999</v>
      </c>
      <c r="IK5" s="315">
        <v>2684080.7400000002</v>
      </c>
      <c r="IL5" s="315">
        <v>878515.11</v>
      </c>
      <c r="IM5" s="315">
        <v>264131.07999999996</v>
      </c>
      <c r="IN5" s="315">
        <v>536093.40999999992</v>
      </c>
      <c r="IO5" s="315">
        <v>373034.31</v>
      </c>
      <c r="IP5" s="315">
        <v>215384.41</v>
      </c>
      <c r="IQ5" s="315">
        <v>543952.31999999995</v>
      </c>
      <c r="IR5" s="315">
        <v>35571202.039999999</v>
      </c>
      <c r="IS5" s="315">
        <v>10319481</v>
      </c>
      <c r="IT5" s="315">
        <v>1984297.8599999999</v>
      </c>
      <c r="IU5" s="315">
        <v>1450560</v>
      </c>
      <c r="IV5" s="315">
        <v>492460.07</v>
      </c>
      <c r="IW5" s="315">
        <v>292863.11</v>
      </c>
      <c r="IX5" s="315">
        <v>886382.36</v>
      </c>
      <c r="IY5" s="315">
        <v>263787.16000000003</v>
      </c>
      <c r="IZ5" s="315">
        <v>688006.60000000009</v>
      </c>
      <c r="JA5" s="315">
        <v>1251882.75</v>
      </c>
      <c r="JB5" s="315">
        <v>536786</v>
      </c>
      <c r="JC5" s="315">
        <v>315335.13</v>
      </c>
      <c r="JD5" s="315">
        <v>13492831.91</v>
      </c>
      <c r="JE5" s="315">
        <v>3528954.51</v>
      </c>
      <c r="JF5" s="315">
        <v>654259.68999999994</v>
      </c>
      <c r="JG5" s="315">
        <v>317527.02999999997</v>
      </c>
      <c r="JH5" s="315">
        <v>408946</v>
      </c>
      <c r="JI5" s="315">
        <v>625384.37000000011</v>
      </c>
      <c r="JJ5" s="315">
        <v>19662925.57</v>
      </c>
      <c r="JK5" s="315">
        <v>568357.07000000007</v>
      </c>
      <c r="JL5" s="315">
        <v>2378765.2899999996</v>
      </c>
      <c r="JM5" s="315">
        <v>2713450.9699999997</v>
      </c>
      <c r="JN5" s="315">
        <v>1967170.31</v>
      </c>
      <c r="JO5" s="315">
        <v>3437713.8900000006</v>
      </c>
      <c r="JP5" s="315">
        <v>766804.21</v>
      </c>
      <c r="JQ5" s="315">
        <v>18270937.289999999</v>
      </c>
      <c r="JR5" s="315">
        <v>800178.94</v>
      </c>
      <c r="JS5" s="315">
        <v>288018.84999999998</v>
      </c>
      <c r="JT5" s="315">
        <v>3335611.07</v>
      </c>
      <c r="JU5" s="315">
        <v>4538159.34</v>
      </c>
      <c r="JV5" s="315">
        <v>2511908.5700000003</v>
      </c>
      <c r="JW5" s="315">
        <v>572150</v>
      </c>
      <c r="JX5" s="315">
        <v>699276.89</v>
      </c>
      <c r="JY5" s="315">
        <v>30981610.699999999</v>
      </c>
      <c r="JZ5" s="315">
        <v>8157070.8699999992</v>
      </c>
      <c r="KA5" s="315">
        <v>930804.03</v>
      </c>
      <c r="KB5" s="315">
        <v>259697</v>
      </c>
      <c r="KC5" s="315">
        <v>1273997.8900000001</v>
      </c>
      <c r="KD5" s="315">
        <v>202285.54</v>
      </c>
      <c r="KE5" s="315">
        <v>6520522.9000000004</v>
      </c>
      <c r="KF5" s="315">
        <v>653992.06000000006</v>
      </c>
      <c r="KG5" s="315">
        <v>195266.81</v>
      </c>
      <c r="KH5" s="315">
        <v>2115557.7299999995</v>
      </c>
      <c r="KI5" s="315">
        <v>705688.6</v>
      </c>
      <c r="KJ5" s="315">
        <v>1269579.8099999998</v>
      </c>
      <c r="KK5" s="315">
        <v>471306.48</v>
      </c>
      <c r="KL5" s="315">
        <v>173777.54</v>
      </c>
      <c r="KM5" s="315">
        <v>702133.68</v>
      </c>
      <c r="KN5" s="315">
        <v>36318015.280000009</v>
      </c>
      <c r="KO5" s="315">
        <v>2741427.26</v>
      </c>
      <c r="KP5" s="315">
        <v>540661.40999999992</v>
      </c>
      <c r="KQ5" s="315">
        <v>1801086.8800000001</v>
      </c>
      <c r="KR5" s="315">
        <v>2112483.5</v>
      </c>
      <c r="KS5" s="315">
        <v>847477.83</v>
      </c>
      <c r="KT5" s="315">
        <v>2157405.6399999997</v>
      </c>
      <c r="KU5" s="315">
        <v>485134.58</v>
      </c>
      <c r="KV5" s="315">
        <v>1181628.06</v>
      </c>
      <c r="KW5" s="315">
        <v>10474708.58</v>
      </c>
      <c r="KX5" s="315">
        <v>766334.19</v>
      </c>
      <c r="KY5" s="315">
        <v>1066488.2899999998</v>
      </c>
      <c r="KZ5" s="315">
        <v>3505432.5200000005</v>
      </c>
      <c r="LA5" s="315">
        <v>545291.86</v>
      </c>
      <c r="LB5" s="315">
        <v>1963084.0499999998</v>
      </c>
      <c r="LC5" s="315">
        <v>19433502.310000002</v>
      </c>
      <c r="LD5" s="315">
        <v>1857639.28</v>
      </c>
      <c r="LE5" s="315">
        <v>68663431.529999986</v>
      </c>
      <c r="LF5" s="315">
        <v>4225848.3199999994</v>
      </c>
      <c r="LG5" s="315">
        <v>7396269.6599999992</v>
      </c>
      <c r="LH5" s="315">
        <v>7051613.6899999995</v>
      </c>
      <c r="LI5" s="315">
        <v>1262169.5</v>
      </c>
      <c r="LJ5" s="315">
        <v>846929.6</v>
      </c>
      <c r="LK5" s="315">
        <v>468237.83</v>
      </c>
      <c r="LL5" s="315">
        <v>793484.35999999987</v>
      </c>
      <c r="LM5" s="315">
        <v>1015141.4900000001</v>
      </c>
      <c r="LN5" s="315">
        <v>1161778.49</v>
      </c>
      <c r="LO5" s="315">
        <v>110222.19</v>
      </c>
      <c r="LP5" s="315">
        <v>10608562.169999998</v>
      </c>
      <c r="LQ5" s="315">
        <v>1658840.0299999998</v>
      </c>
      <c r="LR5" s="315">
        <v>918369.5</v>
      </c>
      <c r="LS5" s="315">
        <v>39470156.399999999</v>
      </c>
      <c r="LT5" s="315">
        <v>11335783.359999999</v>
      </c>
      <c r="LU5" s="315">
        <v>41495616.289999999</v>
      </c>
      <c r="LV5" s="315">
        <v>10190969.549999999</v>
      </c>
      <c r="LW5" s="315">
        <v>4462758.9799999995</v>
      </c>
      <c r="LX5" s="315">
        <v>1775842.76</v>
      </c>
      <c r="LY5" s="315">
        <v>4311891.3900000006</v>
      </c>
      <c r="LZ5" s="315">
        <v>3963402.6999999997</v>
      </c>
      <c r="MA5" s="315">
        <v>3692816.72</v>
      </c>
      <c r="MB5" s="315">
        <v>6722544.0200000005</v>
      </c>
      <c r="MC5" s="315">
        <v>3928121.41</v>
      </c>
      <c r="MD5" s="315">
        <v>1229593.1499999999</v>
      </c>
      <c r="ME5" s="315">
        <v>38595999.019999996</v>
      </c>
      <c r="MF5" s="315">
        <v>1295651.8600000001</v>
      </c>
      <c r="MG5" s="315">
        <v>1089369.4500000002</v>
      </c>
      <c r="MH5" s="315">
        <v>282748.51</v>
      </c>
      <c r="MI5" s="315">
        <v>621129</v>
      </c>
      <c r="MJ5" s="315">
        <v>721723.78</v>
      </c>
      <c r="MK5" s="315">
        <v>510803.99000000005</v>
      </c>
      <c r="ML5" s="315">
        <v>1039029.6799999999</v>
      </c>
      <c r="MM5" s="315">
        <v>742773.21</v>
      </c>
      <c r="MN5" s="315">
        <v>443781.08999999997</v>
      </c>
      <c r="MO5" s="315">
        <v>813245.1</v>
      </c>
      <c r="MP5" s="315">
        <v>536905.43999999994</v>
      </c>
      <c r="MQ5" s="315">
        <v>20725697.580000002</v>
      </c>
      <c r="MR5" s="315">
        <v>199151.82</v>
      </c>
      <c r="MS5" s="315">
        <v>2551447.9400000004</v>
      </c>
      <c r="MT5" s="315">
        <v>1325721.3399999999</v>
      </c>
      <c r="MU5" s="315">
        <v>1054217.72</v>
      </c>
      <c r="MV5" s="315">
        <v>4412036.3500000006</v>
      </c>
      <c r="MW5" s="315">
        <v>1952238.45</v>
      </c>
      <c r="MX5" s="315">
        <v>1408200.8599999999</v>
      </c>
      <c r="MY5" s="315">
        <v>990400.45000000007</v>
      </c>
      <c r="MZ5" s="315">
        <v>165321.72</v>
      </c>
      <c r="NA5" s="315">
        <v>219124.75</v>
      </c>
      <c r="NB5" s="315">
        <v>40258734.409999996</v>
      </c>
      <c r="NC5" s="315">
        <v>1653523.59</v>
      </c>
      <c r="ND5" s="315">
        <v>296149.52999999997</v>
      </c>
      <c r="NE5" s="315">
        <v>3383749.9699999997</v>
      </c>
      <c r="NF5" s="315">
        <v>240515.58000000002</v>
      </c>
      <c r="NG5" s="315">
        <v>1007733.97</v>
      </c>
      <c r="NH5" s="315">
        <v>4926970.8299999991</v>
      </c>
      <c r="NI5" s="315">
        <v>822015.02</v>
      </c>
      <c r="NJ5" s="315">
        <v>261393.06</v>
      </c>
      <c r="NK5" s="315">
        <v>240835.05</v>
      </c>
      <c r="NL5" s="315">
        <v>643051.20000000007</v>
      </c>
      <c r="NM5" s="315">
        <v>53439.350000000006</v>
      </c>
      <c r="NN5" s="315">
        <v>7890342.2599999998</v>
      </c>
      <c r="NO5" s="315">
        <v>713746.47000000009</v>
      </c>
      <c r="NP5" s="315">
        <v>432856.01999999996</v>
      </c>
      <c r="NQ5" s="315">
        <v>556955.88</v>
      </c>
      <c r="NR5" s="315">
        <v>1124789.6300000001</v>
      </c>
      <c r="NS5" s="315">
        <v>23935</v>
      </c>
      <c r="NT5" s="315">
        <v>73718.12</v>
      </c>
      <c r="NU5" s="315">
        <v>15287510.369999999</v>
      </c>
      <c r="NV5" s="315">
        <v>2344240.9500000002</v>
      </c>
      <c r="NW5" s="315">
        <v>601379</v>
      </c>
      <c r="NX5" s="315">
        <v>339763.88</v>
      </c>
      <c r="NY5" s="315">
        <v>577403.62999999989</v>
      </c>
      <c r="NZ5" s="315">
        <v>266913.26999999996</v>
      </c>
      <c r="OA5" s="315">
        <v>316685.70999999996</v>
      </c>
      <c r="OB5" s="315">
        <v>15559879.669999998</v>
      </c>
      <c r="OC5" s="315">
        <v>1103176.1099999999</v>
      </c>
      <c r="OD5" s="315">
        <v>459872.06999999995</v>
      </c>
      <c r="OE5" s="315">
        <v>4287297.29</v>
      </c>
      <c r="OF5" s="315">
        <v>1857370.34</v>
      </c>
      <c r="OG5" s="315">
        <v>735679.72000000009</v>
      </c>
      <c r="OH5" s="315">
        <v>480132.75</v>
      </c>
      <c r="OI5" s="315">
        <v>370906</v>
      </c>
      <c r="OJ5" s="315">
        <v>153236</v>
      </c>
      <c r="OK5" s="315">
        <v>13933332.119999997</v>
      </c>
      <c r="OL5" s="315">
        <v>2000622</v>
      </c>
      <c r="OM5" s="315">
        <v>11880034.73</v>
      </c>
      <c r="ON5" s="315">
        <v>953228.56</v>
      </c>
      <c r="OO5" s="315">
        <v>387329.91</v>
      </c>
      <c r="OP5" s="315">
        <v>49090.27</v>
      </c>
      <c r="OQ5" s="315">
        <v>14041401.830000002</v>
      </c>
      <c r="OR5" s="315">
        <v>419517.75</v>
      </c>
      <c r="OS5" s="315">
        <v>390555.29</v>
      </c>
      <c r="OT5" s="315">
        <v>836602.2300000001</v>
      </c>
      <c r="OU5" s="315">
        <v>1488360.94</v>
      </c>
      <c r="OV5" s="315">
        <v>4419658.7</v>
      </c>
      <c r="OW5" s="315">
        <v>516348.57</v>
      </c>
      <c r="OX5" s="315">
        <v>371199.7</v>
      </c>
      <c r="OY5" s="315">
        <v>157160.60999999999</v>
      </c>
      <c r="OZ5" s="315">
        <v>30109456.379999995</v>
      </c>
      <c r="PA5" s="315">
        <v>998573.6399999999</v>
      </c>
      <c r="PB5" s="315">
        <v>9852466.6400000006</v>
      </c>
      <c r="PC5" s="315">
        <v>573177.51000000013</v>
      </c>
      <c r="PD5" s="315">
        <v>3274961.8499999996</v>
      </c>
      <c r="PE5" s="315">
        <v>5678015.7200000007</v>
      </c>
      <c r="PF5" s="315">
        <v>1136166.55</v>
      </c>
      <c r="PG5" s="315">
        <v>586687.52</v>
      </c>
      <c r="PH5" s="315">
        <v>3662984.75</v>
      </c>
      <c r="PI5" s="315">
        <v>3048157.26</v>
      </c>
      <c r="PJ5" s="315">
        <v>3440332.9700000007</v>
      </c>
      <c r="PK5" s="315">
        <v>4367807.37</v>
      </c>
      <c r="PL5" s="315">
        <v>740957</v>
      </c>
      <c r="PM5" s="315">
        <v>8411549.4900000002</v>
      </c>
      <c r="PN5" s="315">
        <v>785253.59000000008</v>
      </c>
      <c r="PO5" s="315">
        <v>481677.5</v>
      </c>
      <c r="PP5" s="315">
        <v>165357.75</v>
      </c>
      <c r="PQ5" s="315">
        <v>499144.9</v>
      </c>
      <c r="PR5" s="315">
        <v>58980091.160000011</v>
      </c>
      <c r="PS5" s="315">
        <v>891325</v>
      </c>
      <c r="PT5" s="315">
        <v>946575.12000000011</v>
      </c>
      <c r="PU5" s="315">
        <v>1506773.7000000002</v>
      </c>
      <c r="PV5" s="315">
        <v>14742294.950000001</v>
      </c>
      <c r="PW5" s="315">
        <v>456939.82</v>
      </c>
      <c r="PX5" s="315">
        <v>2397094.8100000005</v>
      </c>
      <c r="PY5" s="315">
        <v>602221</v>
      </c>
      <c r="PZ5" s="315">
        <v>3746628.1700000004</v>
      </c>
      <c r="QA5" s="315">
        <v>453289.6</v>
      </c>
      <c r="QB5" s="315">
        <v>9975801.2200000007</v>
      </c>
      <c r="QC5" s="315">
        <v>673997.79</v>
      </c>
      <c r="QD5" s="315">
        <v>2165216.08</v>
      </c>
      <c r="QE5" s="315">
        <v>1300683.4300000002</v>
      </c>
      <c r="QF5" s="315">
        <v>1690609.0099999998</v>
      </c>
      <c r="QG5" s="315">
        <v>2984346.4099999997</v>
      </c>
      <c r="QH5" s="315">
        <v>1627548.0999999999</v>
      </c>
      <c r="QI5" s="315">
        <v>453277.8</v>
      </c>
      <c r="QJ5" s="315">
        <v>576486.85</v>
      </c>
      <c r="QK5" s="315">
        <v>4612041.46</v>
      </c>
      <c r="QL5" s="315">
        <v>4808002.95</v>
      </c>
      <c r="QM5" s="315">
        <v>687606.86</v>
      </c>
      <c r="QN5" s="315">
        <v>211478.8</v>
      </c>
      <c r="QO5" s="315">
        <v>157926</v>
      </c>
      <c r="QP5" s="315">
        <v>315777.5</v>
      </c>
      <c r="QQ5" s="315">
        <v>99645.05</v>
      </c>
      <c r="QR5" s="315">
        <v>39617257.670000002</v>
      </c>
      <c r="QS5" s="315">
        <v>787966.65</v>
      </c>
      <c r="QT5" s="315">
        <v>5965217.0800000001</v>
      </c>
      <c r="QU5" s="315">
        <v>1453268.6400000001</v>
      </c>
      <c r="QV5" s="315">
        <v>1200468.49</v>
      </c>
      <c r="QW5" s="315">
        <v>9113402.370000001</v>
      </c>
      <c r="QX5" s="315">
        <v>1156580.23</v>
      </c>
      <c r="QY5" s="315">
        <v>2585782.9300000002</v>
      </c>
      <c r="QZ5" s="315">
        <v>5149628.83</v>
      </c>
      <c r="RA5" s="315">
        <v>948432.5</v>
      </c>
      <c r="RB5" s="315">
        <v>831544.24000000011</v>
      </c>
      <c r="RC5" s="315">
        <v>299421.25</v>
      </c>
      <c r="RD5" s="315">
        <v>230674.35</v>
      </c>
      <c r="RE5" s="315">
        <v>63418311.939999998</v>
      </c>
      <c r="RF5" s="315">
        <v>8162571.5000000009</v>
      </c>
      <c r="RG5" s="315">
        <v>4638634.75</v>
      </c>
      <c r="RH5" s="315">
        <v>2612500.6100000003</v>
      </c>
      <c r="RI5" s="315">
        <v>1382057.05</v>
      </c>
      <c r="RJ5" s="315">
        <v>1719245.62</v>
      </c>
      <c r="RK5" s="315">
        <v>4042461.0299999993</v>
      </c>
      <c r="RL5" s="315">
        <v>1405474.3500000003</v>
      </c>
      <c r="RM5" s="315">
        <v>2431789.5100000002</v>
      </c>
      <c r="RN5" s="315">
        <v>3694356.4200000004</v>
      </c>
      <c r="RO5" s="315">
        <v>3975341.09</v>
      </c>
      <c r="RP5" s="315">
        <v>690825.18</v>
      </c>
      <c r="RQ5" s="315">
        <v>664733.53</v>
      </c>
      <c r="RR5" s="315">
        <v>1386122.83</v>
      </c>
      <c r="RS5" s="315">
        <v>543652.57999999996</v>
      </c>
      <c r="RT5" s="315">
        <v>1038234.5900000001</v>
      </c>
      <c r="RU5" s="315">
        <v>979405.02</v>
      </c>
      <c r="RV5" s="315">
        <v>465631.54</v>
      </c>
      <c r="RW5" s="315">
        <v>342711</v>
      </c>
      <c r="RX5" s="315">
        <v>468745.05</v>
      </c>
      <c r="RY5" s="315">
        <v>25040392.360000003</v>
      </c>
      <c r="RZ5" s="315">
        <v>574095.77</v>
      </c>
      <c r="SA5" s="315">
        <v>1241205.8899999999</v>
      </c>
      <c r="SB5" s="315">
        <v>625858.17000000004</v>
      </c>
      <c r="SC5" s="315">
        <v>661543.3899999999</v>
      </c>
      <c r="SD5" s="315">
        <v>903547.72999999986</v>
      </c>
      <c r="SE5" s="315">
        <v>920005.87</v>
      </c>
      <c r="SF5" s="315">
        <v>4409352.2300000004</v>
      </c>
      <c r="SG5" s="315">
        <v>729467.94000000006</v>
      </c>
      <c r="SH5" s="315">
        <v>969270.61999999988</v>
      </c>
      <c r="SI5" s="315">
        <v>738559.46</v>
      </c>
      <c r="SJ5" s="315">
        <v>1528674.74</v>
      </c>
      <c r="SK5" s="315">
        <v>682549.41999999993</v>
      </c>
      <c r="SL5" s="315">
        <v>707101.29999999993</v>
      </c>
      <c r="SM5" s="315">
        <v>10484374.76</v>
      </c>
      <c r="SN5" s="315">
        <v>1876185.39</v>
      </c>
      <c r="SO5" s="315">
        <v>782169.44</v>
      </c>
      <c r="SP5" s="315">
        <v>811860.70999999985</v>
      </c>
      <c r="SQ5" s="315">
        <v>268985.39</v>
      </c>
      <c r="SR5" s="315">
        <v>1836341.3099999998</v>
      </c>
      <c r="SS5" s="315">
        <v>423045.37</v>
      </c>
      <c r="ST5" s="315">
        <v>3192907.0500000003</v>
      </c>
      <c r="SU5" s="315">
        <v>687473.45000000007</v>
      </c>
      <c r="SV5" s="315">
        <v>550123.72000000009</v>
      </c>
      <c r="SW5" s="315">
        <v>2998216.9099999997</v>
      </c>
      <c r="SX5" s="315">
        <v>199412.25000000003</v>
      </c>
      <c r="SY5" s="315">
        <v>9542815.8500000015</v>
      </c>
      <c r="SZ5" s="315">
        <v>1077435.8399999999</v>
      </c>
      <c r="TA5" s="315">
        <v>1169024.92</v>
      </c>
      <c r="TB5" s="315">
        <v>2018586.72</v>
      </c>
      <c r="TC5" s="315">
        <v>691106.55</v>
      </c>
      <c r="TD5" s="315">
        <v>1316568.93</v>
      </c>
      <c r="TE5" s="315">
        <v>764533.42</v>
      </c>
      <c r="TF5" s="315">
        <v>407508.66000000003</v>
      </c>
      <c r="TG5" s="315">
        <v>54058120.030000001</v>
      </c>
      <c r="TH5" s="315">
        <v>675282</v>
      </c>
      <c r="TI5" s="315">
        <v>1152667.45</v>
      </c>
      <c r="TJ5" s="315">
        <v>2433402.29</v>
      </c>
      <c r="TK5" s="315">
        <v>2488298.91</v>
      </c>
      <c r="TL5" s="315">
        <v>1139368.33</v>
      </c>
      <c r="TM5" s="315">
        <v>620615.93000000005</v>
      </c>
      <c r="TN5" s="315">
        <v>9161922.9300000016</v>
      </c>
      <c r="TO5" s="315">
        <v>1218288.96</v>
      </c>
      <c r="TP5" s="315">
        <v>3080980.15</v>
      </c>
      <c r="TQ5" s="315">
        <v>2916222.8899999997</v>
      </c>
      <c r="TR5" s="315">
        <v>761685.15</v>
      </c>
      <c r="TS5" s="315">
        <v>481488.78</v>
      </c>
      <c r="TT5" s="315">
        <v>1044984.49</v>
      </c>
      <c r="TU5" s="315">
        <v>664823.90999999992</v>
      </c>
      <c r="TV5" s="315">
        <v>612925.26</v>
      </c>
      <c r="TW5" s="315">
        <v>12303316.699999999</v>
      </c>
      <c r="TX5" s="315">
        <v>490918.66</v>
      </c>
      <c r="TY5" s="315">
        <v>23419950.439999998</v>
      </c>
      <c r="TZ5" s="315">
        <v>2333790.1999999997</v>
      </c>
      <c r="UA5" s="315">
        <v>661186.4</v>
      </c>
      <c r="UB5" s="315">
        <v>1059262.3699999999</v>
      </c>
      <c r="UC5" s="315">
        <v>14365466.520000001</v>
      </c>
      <c r="UD5" s="315">
        <v>311995.44</v>
      </c>
      <c r="UE5" s="315">
        <v>335852.59000000008</v>
      </c>
      <c r="UF5" s="315">
        <v>484129.66000000003</v>
      </c>
      <c r="UG5" s="315">
        <v>561200.64000000001</v>
      </c>
      <c r="UH5" s="315">
        <v>14524043.979999999</v>
      </c>
      <c r="UI5" s="315">
        <v>1127411.22</v>
      </c>
      <c r="UJ5" s="315">
        <v>969534.93</v>
      </c>
      <c r="UK5" s="315">
        <v>1746376.9700000002</v>
      </c>
      <c r="UL5" s="315">
        <v>947031.43</v>
      </c>
      <c r="UM5" s="315">
        <v>1063697.81</v>
      </c>
      <c r="UN5" s="315">
        <v>65800919.480000004</v>
      </c>
      <c r="UO5" s="315">
        <v>1361643.75</v>
      </c>
      <c r="UP5" s="315">
        <v>1207810.52</v>
      </c>
      <c r="UQ5" s="315">
        <v>8019710.7700000005</v>
      </c>
      <c r="UR5" s="315">
        <v>498571.41</v>
      </c>
      <c r="US5" s="315">
        <v>582720.41999999993</v>
      </c>
      <c r="UT5" s="315">
        <v>2738045.3800000004</v>
      </c>
      <c r="UU5" s="315">
        <v>605348.78</v>
      </c>
      <c r="UV5" s="315">
        <v>559751.79</v>
      </c>
      <c r="UW5" s="315">
        <v>1009981.49</v>
      </c>
      <c r="UX5" s="315">
        <v>1219587.72</v>
      </c>
      <c r="UY5" s="315">
        <v>4528835.0000000009</v>
      </c>
      <c r="UZ5" s="315">
        <v>965567.54</v>
      </c>
      <c r="VA5" s="315">
        <v>2858395.65</v>
      </c>
      <c r="VB5" s="315">
        <v>644012.95000000007</v>
      </c>
      <c r="VC5" s="315">
        <v>297153.39</v>
      </c>
      <c r="VD5" s="315">
        <v>316389.86</v>
      </c>
      <c r="VE5" s="315">
        <v>503199.61</v>
      </c>
      <c r="VF5" s="315">
        <v>3386533.98</v>
      </c>
      <c r="VG5" s="315">
        <v>395754.19999999995</v>
      </c>
      <c r="VH5" s="315">
        <v>207311.42</v>
      </c>
      <c r="VI5" s="315">
        <v>109323.96</v>
      </c>
      <c r="VJ5" s="315">
        <v>30643733.48</v>
      </c>
      <c r="VK5" s="315">
        <v>1584386.46</v>
      </c>
      <c r="VL5" s="315">
        <v>1174301.1199999999</v>
      </c>
      <c r="VM5" s="315">
        <v>2401936.1800000002</v>
      </c>
      <c r="VN5" s="315">
        <v>3304052.19</v>
      </c>
      <c r="VO5" s="315">
        <v>4835220.3599999994</v>
      </c>
      <c r="VP5" s="315">
        <v>1258481.2900000003</v>
      </c>
      <c r="VQ5" s="315">
        <v>502706.04000000004</v>
      </c>
      <c r="VR5" s="315">
        <v>368006.12</v>
      </c>
      <c r="VS5" s="315">
        <v>8966978.7699999996</v>
      </c>
      <c r="VT5" s="315">
        <v>909303.7300000001</v>
      </c>
      <c r="VU5" s="315">
        <v>3668752.4399999995</v>
      </c>
      <c r="VV5" s="315">
        <v>1150355.72</v>
      </c>
      <c r="VW5" s="315">
        <v>352778.83</v>
      </c>
      <c r="VX5" s="315">
        <v>513623.39999999997</v>
      </c>
      <c r="VY5" s="315">
        <v>146665631.44</v>
      </c>
      <c r="VZ5" s="315">
        <v>2772161.1399999997</v>
      </c>
      <c r="WA5" s="315">
        <v>606082.60000000009</v>
      </c>
      <c r="WB5" s="315">
        <v>817956.96</v>
      </c>
      <c r="WC5" s="315">
        <v>592354.90999999992</v>
      </c>
      <c r="WD5" s="315">
        <v>923914.73</v>
      </c>
      <c r="WE5" s="315">
        <v>1691832.4</v>
      </c>
      <c r="WF5" s="315">
        <v>2732776.1999999993</v>
      </c>
      <c r="WG5" s="315">
        <v>1692798.52</v>
      </c>
      <c r="WH5" s="315">
        <v>2088750.9300000002</v>
      </c>
      <c r="WI5" s="315">
        <v>995735.54</v>
      </c>
      <c r="WJ5" s="315">
        <v>6742877.3799999999</v>
      </c>
      <c r="WK5" s="315">
        <v>2132478.0999999996</v>
      </c>
      <c r="WL5" s="315">
        <v>1763276.71</v>
      </c>
      <c r="WM5" s="315">
        <v>3565242.26</v>
      </c>
      <c r="WN5" s="315">
        <v>1189417.1399999997</v>
      </c>
      <c r="WO5" s="315">
        <v>2522870.1399999997</v>
      </c>
      <c r="WP5" s="315">
        <v>1437551.53</v>
      </c>
      <c r="WQ5" s="315">
        <v>545203.33000000007</v>
      </c>
      <c r="WR5" s="315">
        <v>1641132.79</v>
      </c>
      <c r="WS5" s="315">
        <v>4669725.9800000004</v>
      </c>
      <c r="WT5" s="315">
        <v>745053.55</v>
      </c>
      <c r="WU5" s="315">
        <v>597940.35</v>
      </c>
      <c r="WV5" s="315">
        <v>470588.72</v>
      </c>
      <c r="WW5" s="315">
        <v>513233.29000000004</v>
      </c>
      <c r="WX5" s="315">
        <v>497624.24</v>
      </c>
      <c r="WY5" s="315">
        <v>819332.41</v>
      </c>
      <c r="WZ5" s="315">
        <v>610169.67000000004</v>
      </c>
      <c r="XA5" s="315">
        <v>5253686.47</v>
      </c>
      <c r="XB5" s="315">
        <v>1000486.4400000001</v>
      </c>
      <c r="XC5" s="315">
        <v>401331.41000000003</v>
      </c>
      <c r="XD5" s="315">
        <v>328448.93</v>
      </c>
      <c r="XE5" s="315">
        <v>252929</v>
      </c>
      <c r="XF5" s="315">
        <v>47778720.379999995</v>
      </c>
      <c r="XG5" s="315">
        <v>1695100.0599999998</v>
      </c>
      <c r="XH5" s="315">
        <v>1340610.08</v>
      </c>
      <c r="XI5" s="315">
        <v>19043641.599999998</v>
      </c>
      <c r="XJ5" s="315">
        <v>1468879.7</v>
      </c>
      <c r="XK5" s="315">
        <v>1524021.4000000001</v>
      </c>
      <c r="XL5" s="315">
        <v>2732153.6599999997</v>
      </c>
      <c r="XM5" s="315">
        <v>1262157.31</v>
      </c>
      <c r="XN5" s="315">
        <v>2477795.1800000002</v>
      </c>
      <c r="XO5" s="315">
        <v>4483687</v>
      </c>
      <c r="XP5" s="315">
        <v>2540636</v>
      </c>
      <c r="XQ5" s="315">
        <v>884993.53</v>
      </c>
      <c r="XR5" s="315">
        <v>1266445.4799999997</v>
      </c>
      <c r="XS5" s="315">
        <v>961202.42999999982</v>
      </c>
      <c r="XT5" s="315">
        <v>820676.28999999992</v>
      </c>
      <c r="XU5" s="315">
        <v>824074.17</v>
      </c>
      <c r="XV5" s="315">
        <v>508492.68</v>
      </c>
      <c r="XW5" s="315">
        <v>785606.03</v>
      </c>
      <c r="XX5" s="315">
        <v>1537977.5399999998</v>
      </c>
      <c r="XY5" s="315">
        <v>464568.22</v>
      </c>
      <c r="XZ5" s="315">
        <v>677290.66</v>
      </c>
      <c r="YA5" s="315">
        <v>797040.42999999993</v>
      </c>
      <c r="YB5" s="315">
        <v>1127013.2799999998</v>
      </c>
      <c r="YC5" s="315">
        <v>47522613.890000001</v>
      </c>
      <c r="YD5" s="315">
        <v>1151732.8</v>
      </c>
      <c r="YE5" s="315">
        <v>3806953.24</v>
      </c>
      <c r="YF5" s="315">
        <v>671233.68</v>
      </c>
      <c r="YG5" s="315">
        <v>5351021.0600000005</v>
      </c>
      <c r="YH5" s="315">
        <v>761986.96</v>
      </c>
      <c r="YI5" s="315">
        <v>2009923.95</v>
      </c>
      <c r="YJ5" s="315">
        <v>649508.34000000008</v>
      </c>
      <c r="YK5" s="315">
        <v>5065486.68</v>
      </c>
      <c r="YL5" s="315">
        <v>2319431.42</v>
      </c>
      <c r="YM5" s="315">
        <v>1746836.26</v>
      </c>
      <c r="YN5" s="315">
        <v>1037423.9400000001</v>
      </c>
      <c r="YO5" s="315">
        <v>548206.78999999992</v>
      </c>
      <c r="YP5" s="315">
        <v>501947.67000000004</v>
      </c>
      <c r="YQ5" s="315">
        <v>207079.25</v>
      </c>
      <c r="YR5" s="315">
        <v>308974.87</v>
      </c>
      <c r="YS5" s="315">
        <v>401153.06999999995</v>
      </c>
      <c r="YT5" s="315">
        <v>16003745.17</v>
      </c>
      <c r="YU5" s="315">
        <v>827048.5</v>
      </c>
      <c r="YV5" s="315">
        <v>1660200.39</v>
      </c>
      <c r="YW5" s="315">
        <v>642901.05000000005</v>
      </c>
      <c r="YX5" s="315">
        <v>2144510.83</v>
      </c>
      <c r="YY5" s="315">
        <v>381379.94</v>
      </c>
      <c r="YZ5" s="315">
        <v>1574474.0400000003</v>
      </c>
      <c r="ZA5" s="315">
        <v>17716361.25</v>
      </c>
      <c r="ZB5" s="315">
        <v>596295.75999999989</v>
      </c>
      <c r="ZC5" s="315">
        <v>2490157.4900000002</v>
      </c>
      <c r="ZD5" s="315">
        <v>1339378.2000000002</v>
      </c>
      <c r="ZE5" s="315">
        <v>599815.66</v>
      </c>
      <c r="ZF5" s="315">
        <v>914648.38</v>
      </c>
      <c r="ZG5" s="315">
        <v>797634.31999999983</v>
      </c>
      <c r="ZH5" s="315">
        <v>431292.62</v>
      </c>
      <c r="ZI5" s="315">
        <v>5048767.9300000006</v>
      </c>
      <c r="ZJ5" s="315">
        <v>54943552.68</v>
      </c>
      <c r="ZK5" s="315">
        <v>1079554</v>
      </c>
      <c r="ZL5" s="315">
        <v>4523620.26</v>
      </c>
      <c r="ZM5" s="315">
        <v>6730139.5499999998</v>
      </c>
      <c r="ZN5" s="315">
        <v>3637251.5900000003</v>
      </c>
      <c r="ZO5" s="315">
        <v>697439.32000000007</v>
      </c>
      <c r="ZP5" s="315">
        <v>1147191.1499999999</v>
      </c>
      <c r="ZQ5" s="315">
        <v>3391034.3200000003</v>
      </c>
      <c r="ZR5" s="315">
        <v>6092055.8499999987</v>
      </c>
      <c r="ZS5" s="315">
        <v>5154439.6499999994</v>
      </c>
      <c r="ZT5" s="315">
        <v>777436.24000000011</v>
      </c>
      <c r="ZU5" s="315">
        <v>743121.56</v>
      </c>
      <c r="ZV5" s="315">
        <v>778010.67999999993</v>
      </c>
      <c r="ZW5" s="315">
        <v>2986194</v>
      </c>
      <c r="ZX5" s="315">
        <v>728147.67000000016</v>
      </c>
      <c r="ZY5" s="315">
        <v>489773.16</v>
      </c>
      <c r="ZZ5" s="315">
        <v>527205.66</v>
      </c>
      <c r="AAA5" s="315">
        <v>644112.62</v>
      </c>
      <c r="AAB5" s="315">
        <v>630299.38000000012</v>
      </c>
      <c r="AAC5" s="315">
        <v>453735.98</v>
      </c>
      <c r="AAD5" s="315">
        <v>758127.91</v>
      </c>
      <c r="AAE5" s="315">
        <v>471029.93</v>
      </c>
      <c r="AAF5" s="315">
        <v>19120671.000000004</v>
      </c>
      <c r="AAG5" s="315">
        <v>327419.18</v>
      </c>
      <c r="AAH5" s="315">
        <v>2962509.24</v>
      </c>
      <c r="AAI5" s="315">
        <v>1180785.9099999999</v>
      </c>
      <c r="AAJ5" s="315">
        <v>700463.7699999999</v>
      </c>
      <c r="AAK5" s="315">
        <v>2391833.11</v>
      </c>
      <c r="AAL5" s="315">
        <v>867689.78</v>
      </c>
      <c r="AAM5" s="315">
        <v>105797558.52000001</v>
      </c>
      <c r="AAN5" s="315">
        <v>1359223.76</v>
      </c>
      <c r="AAO5" s="315">
        <v>434856.12</v>
      </c>
      <c r="AAP5" s="315">
        <v>4182924.93</v>
      </c>
      <c r="AAQ5" s="315">
        <v>3183302.4800000004</v>
      </c>
      <c r="AAR5" s="315">
        <v>990743.63</v>
      </c>
      <c r="AAS5" s="315">
        <v>1481835.53</v>
      </c>
      <c r="AAT5" s="315">
        <v>1842150.32</v>
      </c>
      <c r="AAU5" s="315">
        <v>4212307.84</v>
      </c>
      <c r="AAV5" s="315">
        <v>1008905.96</v>
      </c>
      <c r="AAW5" s="315">
        <v>1739498.13</v>
      </c>
      <c r="AAX5" s="315">
        <v>8136308.1299999999</v>
      </c>
      <c r="AAY5" s="315">
        <v>5152360.76</v>
      </c>
      <c r="AAZ5" s="315">
        <v>442630.94</v>
      </c>
      <c r="ABA5" s="315">
        <v>869381.38</v>
      </c>
      <c r="ABB5" s="315">
        <v>714362.07000000007</v>
      </c>
      <c r="ABC5" s="315">
        <v>570765.65000000014</v>
      </c>
      <c r="ABD5" s="315">
        <v>734880.83000000007</v>
      </c>
      <c r="ABE5" s="315">
        <v>557868.41999999993</v>
      </c>
      <c r="ABF5" s="315">
        <v>14009313.979999999</v>
      </c>
      <c r="ABG5" s="315">
        <v>10267228.720000001</v>
      </c>
      <c r="ABH5" s="315">
        <v>288322.89</v>
      </c>
      <c r="ABI5" s="315">
        <v>504514.46</v>
      </c>
      <c r="ABJ5" s="315">
        <v>170354.27</v>
      </c>
      <c r="ABK5" s="315">
        <v>445840.02</v>
      </c>
      <c r="ABL5" s="315">
        <v>255316.21</v>
      </c>
      <c r="ABM5" s="315">
        <v>14476752.789999999</v>
      </c>
      <c r="ABN5" s="315">
        <v>801481.62</v>
      </c>
      <c r="ABO5" s="315">
        <v>670008.95000000007</v>
      </c>
      <c r="ABP5" s="315">
        <v>1078310.3899999999</v>
      </c>
      <c r="ABQ5" s="315">
        <v>1142405.23</v>
      </c>
      <c r="ABR5" s="315">
        <v>1060754.7</v>
      </c>
      <c r="ABS5" s="315">
        <v>959905.62</v>
      </c>
      <c r="ABT5" s="315">
        <v>911093.01</v>
      </c>
      <c r="ABU5" s="315">
        <v>2974</v>
      </c>
      <c r="ABV5" s="315">
        <v>19713302.760000005</v>
      </c>
      <c r="ABW5" s="315">
        <v>269062.84999999998</v>
      </c>
      <c r="ABX5" s="315">
        <v>956894.87</v>
      </c>
      <c r="ABY5" s="315">
        <v>513741.43</v>
      </c>
      <c r="ABZ5" s="315">
        <v>344363.88</v>
      </c>
      <c r="ACA5" s="315">
        <v>2817002.4400000004</v>
      </c>
      <c r="ACB5" s="315">
        <v>488180</v>
      </c>
      <c r="ACC5" s="315">
        <v>614108.42000000004</v>
      </c>
      <c r="ACD5" s="315">
        <v>643761.10000000009</v>
      </c>
      <c r="ACE5" s="315">
        <v>1451649.57</v>
      </c>
      <c r="ACF5" s="315">
        <v>378950</v>
      </c>
      <c r="ACG5" s="315">
        <v>56083429.799999997</v>
      </c>
      <c r="ACH5" s="315">
        <v>621662.24</v>
      </c>
      <c r="ACI5" s="315">
        <v>1356055.1099999999</v>
      </c>
      <c r="ACJ5" s="315">
        <v>1657433.31</v>
      </c>
      <c r="ACK5" s="315">
        <v>823821.09</v>
      </c>
      <c r="ACL5" s="315">
        <v>1662174.2000000002</v>
      </c>
      <c r="ACM5" s="315">
        <v>1762389.43</v>
      </c>
      <c r="ACN5" s="315">
        <v>8242476.7199999997</v>
      </c>
      <c r="ACO5" s="315">
        <v>10976052.280000001</v>
      </c>
      <c r="ACP5" s="315">
        <v>784375.94000000006</v>
      </c>
      <c r="ACQ5" s="315">
        <v>1458786.9700000002</v>
      </c>
      <c r="ACR5" s="315">
        <v>3224686.69</v>
      </c>
      <c r="ACS5" s="315">
        <v>1386085</v>
      </c>
      <c r="ACT5" s="315">
        <v>8773822.3899999987</v>
      </c>
      <c r="ACU5" s="315">
        <v>965378.29999999993</v>
      </c>
      <c r="ACV5" s="315">
        <v>1700295.9000000001</v>
      </c>
      <c r="ACW5" s="315">
        <v>625822.43999999994</v>
      </c>
      <c r="ACX5" s="315">
        <v>537168.84</v>
      </c>
      <c r="ACY5" s="315">
        <v>687039.14999999991</v>
      </c>
      <c r="ACZ5" s="315">
        <v>319942.04000000004</v>
      </c>
      <c r="ADA5" s="315">
        <v>329598.25</v>
      </c>
      <c r="ADB5" s="315">
        <v>340324.5</v>
      </c>
      <c r="ADC5" s="315">
        <v>463729</v>
      </c>
      <c r="ADD5" s="315">
        <v>9351251.7199999988</v>
      </c>
      <c r="ADE5" s="315">
        <v>7079834.419999999</v>
      </c>
      <c r="ADF5" s="315">
        <v>225450.67</v>
      </c>
      <c r="ADG5" s="315">
        <v>233788.97</v>
      </c>
      <c r="ADH5" s="315">
        <v>725680.77</v>
      </c>
      <c r="ADI5" s="315">
        <v>597178.67000000004</v>
      </c>
      <c r="ADJ5" s="315">
        <v>614536.34</v>
      </c>
      <c r="ADK5" s="315">
        <v>746388.06</v>
      </c>
      <c r="ADL5" s="315">
        <v>344977.99</v>
      </c>
      <c r="ADM5" s="315">
        <v>37923473.009999998</v>
      </c>
      <c r="ADN5" s="315">
        <v>1154214.04</v>
      </c>
      <c r="ADO5" s="315">
        <v>892905.49</v>
      </c>
      <c r="ADP5" s="315">
        <v>7176550.5600000005</v>
      </c>
      <c r="ADQ5" s="315">
        <v>145366.34</v>
      </c>
      <c r="ADR5" s="315">
        <v>354167</v>
      </c>
      <c r="ADS5" s="315">
        <v>527677.2300000001</v>
      </c>
      <c r="ADT5" s="315">
        <v>280199.94</v>
      </c>
      <c r="ADU5" s="315">
        <v>42239385.090000004</v>
      </c>
      <c r="ADV5" s="315">
        <v>2354239.1599999997</v>
      </c>
      <c r="ADW5" s="315">
        <v>2827260.92</v>
      </c>
      <c r="ADX5" s="315">
        <v>496619.1</v>
      </c>
      <c r="ADY5" s="315">
        <v>478180.23</v>
      </c>
      <c r="ADZ5" s="315">
        <v>1266485.8600000001</v>
      </c>
      <c r="AEA5" s="315">
        <v>585157.26</v>
      </c>
      <c r="AEB5" s="315">
        <v>557653.36</v>
      </c>
      <c r="AEC5" s="315">
        <v>966135</v>
      </c>
      <c r="AED5" s="315">
        <v>730691.29999999993</v>
      </c>
      <c r="AEE5" s="315">
        <v>863033</v>
      </c>
      <c r="AEF5" s="315">
        <v>2316793.23</v>
      </c>
      <c r="AEG5" s="315">
        <v>850563.17</v>
      </c>
      <c r="AEH5" s="315">
        <v>605784.47</v>
      </c>
      <c r="AEI5" s="315">
        <v>723897.47</v>
      </c>
      <c r="AEJ5" s="315">
        <v>1221720.98</v>
      </c>
      <c r="AEK5" s="315">
        <v>616969.11</v>
      </c>
      <c r="AEL5" s="315">
        <v>4657940.97</v>
      </c>
      <c r="AEM5" s="315">
        <v>250396.73</v>
      </c>
      <c r="AEN5" s="315">
        <v>1012343.89</v>
      </c>
      <c r="AEO5" s="315">
        <v>37590823.56000001</v>
      </c>
      <c r="AEP5" s="315">
        <v>2016589.0000000002</v>
      </c>
      <c r="AEQ5" s="315">
        <v>1739782.77</v>
      </c>
      <c r="AER5" s="315">
        <v>1133271.0000000002</v>
      </c>
      <c r="AES5" s="315">
        <v>809165.13</v>
      </c>
      <c r="AET5" s="315">
        <v>4669961.5200000005</v>
      </c>
      <c r="AEU5" s="315">
        <v>612709.23</v>
      </c>
      <c r="AEV5" s="315">
        <v>1451723.76</v>
      </c>
      <c r="AEW5" s="315">
        <v>923897.9</v>
      </c>
      <c r="AEX5" s="315">
        <v>322604.19</v>
      </c>
      <c r="AEY5" s="315">
        <v>16190611.479999999</v>
      </c>
      <c r="AEZ5" s="315">
        <v>9166017.5899999999</v>
      </c>
      <c r="AFA5" s="315">
        <v>1550368.3599999999</v>
      </c>
      <c r="AFB5" s="315">
        <v>759681.46</v>
      </c>
      <c r="AFC5" s="315">
        <v>976486.36</v>
      </c>
      <c r="AFD5" s="315">
        <v>561944.31999999995</v>
      </c>
      <c r="AFE5" s="315">
        <v>527514.78</v>
      </c>
      <c r="AFF5" s="315">
        <v>590799.77000000014</v>
      </c>
      <c r="AFG5" s="315">
        <v>452538.35</v>
      </c>
      <c r="AFH5" s="315">
        <v>691137.73</v>
      </c>
      <c r="AFI5" s="315">
        <v>298047.48</v>
      </c>
      <c r="AFJ5" s="315">
        <v>378654.21</v>
      </c>
      <c r="AFK5" s="315">
        <v>624328.55000000005</v>
      </c>
      <c r="AFL5" s="315">
        <v>16708581.359999999</v>
      </c>
      <c r="AFM5" s="315">
        <v>1225030.1000000001</v>
      </c>
      <c r="AFN5" s="315">
        <v>621093.22</v>
      </c>
      <c r="AFO5" s="315">
        <v>596691.69999999995</v>
      </c>
      <c r="AFP5" s="315">
        <v>641102.99000000011</v>
      </c>
      <c r="AFQ5" s="315">
        <v>517030.72</v>
      </c>
      <c r="AFR5" s="315">
        <v>347594.29000000004</v>
      </c>
      <c r="AFS5" s="315">
        <v>742795.34</v>
      </c>
      <c r="AFT5" s="315">
        <v>592371.98</v>
      </c>
      <c r="AFU5" s="315">
        <v>368520.62</v>
      </c>
      <c r="AFV5" s="315">
        <v>1882379.1199999996</v>
      </c>
      <c r="AFW5" s="315">
        <v>280541.94</v>
      </c>
      <c r="AFX5" s="315">
        <v>50372652.569999993</v>
      </c>
      <c r="AFY5" s="315">
        <v>942997.51000000013</v>
      </c>
      <c r="AFZ5" s="315">
        <v>1492560.26</v>
      </c>
      <c r="AGA5" s="315">
        <v>1138240.74</v>
      </c>
      <c r="AGB5" s="315">
        <v>5416315.0300000003</v>
      </c>
      <c r="AGC5" s="315">
        <v>1237728.83</v>
      </c>
      <c r="AGD5" s="315">
        <v>742314.13</v>
      </c>
      <c r="AGE5" s="315">
        <v>731567.49</v>
      </c>
      <c r="AGF5" s="315">
        <v>1004143.27</v>
      </c>
      <c r="AGG5" s="315">
        <v>1008535.32</v>
      </c>
      <c r="AGH5" s="315">
        <v>641665.49000000011</v>
      </c>
      <c r="AGI5" s="315">
        <v>28440982.969999999</v>
      </c>
      <c r="AGJ5" s="315">
        <v>3084403.87</v>
      </c>
      <c r="AGK5" s="315">
        <v>1780811.1</v>
      </c>
      <c r="AGL5" s="315">
        <v>1176816.1200000001</v>
      </c>
      <c r="AGM5" s="315">
        <v>1166081.33</v>
      </c>
      <c r="AGN5" s="315">
        <v>2206075.5</v>
      </c>
      <c r="AGO5" s="315">
        <v>53460.509999999995</v>
      </c>
      <c r="AGP5" s="315">
        <v>370972.16000000003</v>
      </c>
      <c r="AGQ5" s="315">
        <v>39203714.29999999</v>
      </c>
      <c r="AGR5" s="315">
        <v>26700822.069999997</v>
      </c>
      <c r="AGS5" s="315">
        <v>958653.97</v>
      </c>
      <c r="AGT5" s="315">
        <v>1365206.09</v>
      </c>
      <c r="AGU5" s="315">
        <v>2526646.6999999997</v>
      </c>
      <c r="AGV5" s="315">
        <v>1257189.22</v>
      </c>
      <c r="AGW5" s="315">
        <v>674479.43</v>
      </c>
      <c r="AGX5" s="315">
        <v>3032270.71</v>
      </c>
      <c r="AGY5" s="315">
        <v>399676.95999999996</v>
      </c>
      <c r="AGZ5" s="315">
        <v>1085859.4999999998</v>
      </c>
      <c r="AHA5" s="315">
        <v>1269608.44</v>
      </c>
      <c r="AHB5" s="315">
        <v>715861.34</v>
      </c>
      <c r="AHC5" s="315">
        <v>855004.7699999999</v>
      </c>
      <c r="AHD5" s="315">
        <v>441872.94</v>
      </c>
      <c r="AHE5" s="315">
        <v>616642.46</v>
      </c>
      <c r="AHF5" s="315">
        <v>870835.79</v>
      </c>
      <c r="AHG5" s="315">
        <v>427326.52</v>
      </c>
      <c r="AHH5" s="315">
        <v>13981357.000000002</v>
      </c>
      <c r="AHI5" s="315">
        <v>1603730.17</v>
      </c>
      <c r="AHJ5" s="315">
        <v>752799.09000000008</v>
      </c>
      <c r="AHK5" s="315">
        <v>1302265.49</v>
      </c>
      <c r="AHL5" s="315">
        <v>1762113.85</v>
      </c>
      <c r="AHM5" s="315">
        <v>703303.76999999979</v>
      </c>
      <c r="AHN5" s="315">
        <v>672815.46000000008</v>
      </c>
      <c r="AHO5" s="315">
        <v>3835708057.819993</v>
      </c>
      <c r="AHQ5" s="407">
        <v>223542694.58000001</v>
      </c>
    </row>
    <row r="6" spans="1:901" x14ac:dyDescent="0.25">
      <c r="A6" s="313" t="s">
        <v>6</v>
      </c>
      <c r="B6" s="314" t="s">
        <v>7</v>
      </c>
      <c r="C6" s="315">
        <v>349479445.12</v>
      </c>
      <c r="D6" s="315">
        <v>46003481.32</v>
      </c>
      <c r="E6" s="315">
        <v>4297548.45</v>
      </c>
      <c r="F6" s="315">
        <v>4779801.1400000006</v>
      </c>
      <c r="G6" s="315">
        <v>7105075.1000000006</v>
      </c>
      <c r="H6" s="315">
        <v>4765490.93</v>
      </c>
      <c r="I6" s="315">
        <v>2570066.1999999997</v>
      </c>
      <c r="J6" s="315">
        <v>41927338.420000002</v>
      </c>
      <c r="K6" s="315">
        <v>4501549.08</v>
      </c>
      <c r="L6" s="315">
        <v>5910640.6400000006</v>
      </c>
      <c r="M6" s="315">
        <v>54640808.809999995</v>
      </c>
      <c r="N6" s="315">
        <v>4551092.04</v>
      </c>
      <c r="O6" s="315">
        <v>25287125.23</v>
      </c>
      <c r="P6" s="315">
        <v>10082379.879999999</v>
      </c>
      <c r="Q6" s="315">
        <v>4001742.7700000005</v>
      </c>
      <c r="R6" s="315">
        <v>4270375.3099999996</v>
      </c>
      <c r="S6" s="315">
        <v>1975920.96</v>
      </c>
      <c r="T6" s="315">
        <v>10010157.850000001</v>
      </c>
      <c r="U6" s="315">
        <v>1310446.8799999999</v>
      </c>
      <c r="V6" s="315">
        <v>3098388.68</v>
      </c>
      <c r="W6" s="315">
        <v>1904252.96</v>
      </c>
      <c r="X6" s="315">
        <v>2782177.06</v>
      </c>
      <c r="Y6" s="315">
        <v>1173583.99</v>
      </c>
      <c r="Z6" s="315">
        <v>989251.96</v>
      </c>
      <c r="AA6" s="315">
        <v>457913041</v>
      </c>
      <c r="AB6" s="315">
        <v>9608018.120000001</v>
      </c>
      <c r="AC6" s="315">
        <v>30984117.98</v>
      </c>
      <c r="AD6" s="315">
        <v>4206295.88</v>
      </c>
      <c r="AE6" s="315">
        <v>29587285.760000002</v>
      </c>
      <c r="AF6" s="315">
        <v>6735221.4800000014</v>
      </c>
      <c r="AG6" s="315">
        <v>13335218.68</v>
      </c>
      <c r="AH6" s="315">
        <v>4231512.6499999994</v>
      </c>
      <c r="AI6" s="315">
        <v>9254796.6300000008</v>
      </c>
      <c r="AJ6" s="315">
        <v>6802940.6100000003</v>
      </c>
      <c r="AK6" s="315">
        <v>3043477.6</v>
      </c>
      <c r="AL6" s="315">
        <v>6767770.2400000002</v>
      </c>
      <c r="AM6" s="315">
        <v>1190742.4400000002</v>
      </c>
      <c r="AN6" s="315">
        <v>6179717.9699999997</v>
      </c>
      <c r="AO6" s="315">
        <v>3400951.73</v>
      </c>
      <c r="AP6" s="315">
        <v>15382932.639999999</v>
      </c>
      <c r="AQ6" s="315">
        <v>22760769.539999999</v>
      </c>
      <c r="AR6" s="315">
        <v>2264951.9</v>
      </c>
      <c r="AS6" s="315">
        <v>237585051.55000001</v>
      </c>
      <c r="AT6" s="315">
        <v>17012102.32</v>
      </c>
      <c r="AU6" s="315">
        <v>6704577.2400000002</v>
      </c>
      <c r="AV6" s="315">
        <v>13894861.449999999</v>
      </c>
      <c r="AW6" s="315">
        <v>6956031.29</v>
      </c>
      <c r="AX6" s="315">
        <v>4907430.76</v>
      </c>
      <c r="AY6" s="315">
        <v>6220952.9100000001</v>
      </c>
      <c r="AZ6" s="315">
        <v>7706352.79</v>
      </c>
      <c r="BA6" s="315">
        <v>59533957.860000007</v>
      </c>
      <c r="BB6" s="315">
        <v>5013703.13</v>
      </c>
      <c r="BC6" s="315">
        <v>8374313.9699999997</v>
      </c>
      <c r="BD6" s="315">
        <v>21468174.219999999</v>
      </c>
      <c r="BE6" s="315">
        <v>3935420.93</v>
      </c>
      <c r="BF6" s="315">
        <v>2214588.4500000002</v>
      </c>
      <c r="BG6" s="315">
        <v>1535062.96</v>
      </c>
      <c r="BH6" s="315">
        <v>235341329.74000001</v>
      </c>
      <c r="BI6" s="315">
        <v>2611066.6399999997</v>
      </c>
      <c r="BJ6" s="315">
        <v>2973177.03</v>
      </c>
      <c r="BK6" s="315">
        <v>7203417.5499999998</v>
      </c>
      <c r="BL6" s="315">
        <v>15655529.700000001</v>
      </c>
      <c r="BM6" s="315">
        <v>12640590.759999998</v>
      </c>
      <c r="BN6" s="315">
        <v>4470327.8400000008</v>
      </c>
      <c r="BO6" s="315">
        <v>8585824.8699999992</v>
      </c>
      <c r="BP6" s="315">
        <v>3096196.5199999996</v>
      </c>
      <c r="BQ6" s="315">
        <v>2257695.92</v>
      </c>
      <c r="BR6" s="315">
        <v>1302068.25</v>
      </c>
      <c r="BS6" s="315">
        <v>1263883.8400000001</v>
      </c>
      <c r="BT6" s="315">
        <v>50730203.390000001</v>
      </c>
      <c r="BU6" s="315">
        <v>560525.11</v>
      </c>
      <c r="BV6" s="315">
        <v>3323484.5</v>
      </c>
      <c r="BW6" s="315">
        <v>200561453.43999997</v>
      </c>
      <c r="BX6" s="315">
        <v>86044619.260000005</v>
      </c>
      <c r="BY6" s="315">
        <v>7109522.8799999999</v>
      </c>
      <c r="BZ6" s="315">
        <v>7279933.2500000009</v>
      </c>
      <c r="CA6" s="315">
        <v>10234895.980000002</v>
      </c>
      <c r="CB6" s="315">
        <v>6737837.790000001</v>
      </c>
      <c r="CC6" s="315">
        <v>7205537.75</v>
      </c>
      <c r="CD6" s="315">
        <v>136111.66</v>
      </c>
      <c r="CE6" s="315">
        <v>253231</v>
      </c>
      <c r="CF6" s="315">
        <v>473421212.39999998</v>
      </c>
      <c r="CG6" s="315">
        <v>2494134.6800000002</v>
      </c>
      <c r="CH6" s="315">
        <v>23151437.159999996</v>
      </c>
      <c r="CI6" s="315">
        <v>3752594.07</v>
      </c>
      <c r="CJ6" s="315">
        <v>6075009.2599999998</v>
      </c>
      <c r="CK6" s="315">
        <v>7398486</v>
      </c>
      <c r="CL6" s="315">
        <v>5045189.32</v>
      </c>
      <c r="CM6" s="315">
        <v>13305966.26</v>
      </c>
      <c r="CN6" s="315">
        <v>3258160.49</v>
      </c>
      <c r="CO6" s="315">
        <v>4191152.2700000005</v>
      </c>
      <c r="CP6" s="315">
        <v>2258106.06</v>
      </c>
      <c r="CQ6" s="315">
        <v>9156265.6600000001</v>
      </c>
      <c r="CR6" s="315">
        <v>3177716</v>
      </c>
      <c r="CS6" s="315">
        <v>151421040.56000003</v>
      </c>
      <c r="CT6" s="315">
        <v>2703898.5100000002</v>
      </c>
      <c r="CU6" s="315">
        <v>5833316.0099999998</v>
      </c>
      <c r="CV6" s="315">
        <v>11310257.539999999</v>
      </c>
      <c r="CW6" s="315">
        <v>2275843.0100000002</v>
      </c>
      <c r="CX6" s="315">
        <v>13127014.18</v>
      </c>
      <c r="CY6" s="315">
        <v>3184706.18</v>
      </c>
      <c r="CZ6" s="315">
        <v>2719963.51</v>
      </c>
      <c r="DA6" s="315">
        <v>154060402.14000002</v>
      </c>
      <c r="DB6" s="315">
        <v>5690334.6099999994</v>
      </c>
      <c r="DC6" s="315">
        <v>51513955.499999993</v>
      </c>
      <c r="DD6" s="315">
        <v>28452477.729999997</v>
      </c>
      <c r="DE6" s="315">
        <v>4873356.95</v>
      </c>
      <c r="DF6" s="315">
        <v>14461639.300000001</v>
      </c>
      <c r="DG6" s="315">
        <v>7870464.0800000001</v>
      </c>
      <c r="DH6" s="315">
        <v>1413527.7599999998</v>
      </c>
      <c r="DI6" s="315">
        <v>3802048.3899999997</v>
      </c>
      <c r="DJ6" s="315">
        <v>3808230.3600000003</v>
      </c>
      <c r="DK6" s="315">
        <v>27779611.440000001</v>
      </c>
      <c r="DL6" s="315">
        <v>114730123.28999999</v>
      </c>
      <c r="DM6" s="315">
        <v>124201064.03</v>
      </c>
      <c r="DN6" s="315">
        <v>11782743.020000001</v>
      </c>
      <c r="DO6" s="315">
        <v>6794917.5999999996</v>
      </c>
      <c r="DP6" s="315">
        <v>14285353.510000002</v>
      </c>
      <c r="DQ6" s="315">
        <v>5599305.9300000006</v>
      </c>
      <c r="DR6" s="315">
        <v>3647397.4299999997</v>
      </c>
      <c r="DS6" s="315">
        <v>7033458.3199999994</v>
      </c>
      <c r="DT6" s="315">
        <v>1532126.98</v>
      </c>
      <c r="DU6" s="315">
        <v>562843984.61000013</v>
      </c>
      <c r="DV6" s="315">
        <v>7644801.2999999989</v>
      </c>
      <c r="DW6" s="315">
        <v>5798787.2999999998</v>
      </c>
      <c r="DX6" s="315">
        <v>24045051.02</v>
      </c>
      <c r="DY6" s="315">
        <v>12616589.48</v>
      </c>
      <c r="DZ6" s="315">
        <v>11979072.23</v>
      </c>
      <c r="EA6" s="315">
        <v>18674097.789999999</v>
      </c>
      <c r="EB6" s="315">
        <v>4935447.3800000008</v>
      </c>
      <c r="EC6" s="315">
        <v>16100509.32</v>
      </c>
      <c r="ED6" s="315">
        <v>93621969.719999984</v>
      </c>
      <c r="EE6" s="315">
        <v>81237935.620000005</v>
      </c>
      <c r="EF6" s="315">
        <v>4855277.22</v>
      </c>
      <c r="EG6" s="315">
        <v>7501224.2800000003</v>
      </c>
      <c r="EH6" s="315">
        <v>8359604.1499999994</v>
      </c>
      <c r="EI6" s="315">
        <v>9188129.5100000016</v>
      </c>
      <c r="EJ6" s="315">
        <v>22604828.780000001</v>
      </c>
      <c r="EK6" s="315">
        <v>6012636.7199999997</v>
      </c>
      <c r="EL6" s="315">
        <v>8827550.4699999988</v>
      </c>
      <c r="EM6" s="315">
        <v>342165406.69</v>
      </c>
      <c r="EN6" s="315">
        <v>8330957.6799999997</v>
      </c>
      <c r="EO6" s="315">
        <v>4620961.05</v>
      </c>
      <c r="EP6" s="315">
        <v>8856178.459999999</v>
      </c>
      <c r="EQ6" s="315">
        <v>3561684.0700000003</v>
      </c>
      <c r="ER6" s="315">
        <v>3237122.3</v>
      </c>
      <c r="ES6" s="315">
        <v>8484583</v>
      </c>
      <c r="ET6" s="315">
        <v>20017867.289999999</v>
      </c>
      <c r="EU6" s="315">
        <v>4074664.22</v>
      </c>
      <c r="EV6" s="315">
        <v>116780300.23999999</v>
      </c>
      <c r="EW6" s="315">
        <v>2544617.4700000002</v>
      </c>
      <c r="EX6" s="315">
        <v>4575753.1500000004</v>
      </c>
      <c r="EY6" s="315">
        <v>5760904.3500000006</v>
      </c>
      <c r="EZ6" s="315">
        <v>9294805.7699999996</v>
      </c>
      <c r="FA6" s="315">
        <v>18145394.919999998</v>
      </c>
      <c r="FB6" s="315">
        <v>8779377.9000000004</v>
      </c>
      <c r="FC6" s="315">
        <v>6374036.3999999994</v>
      </c>
      <c r="FD6" s="315">
        <v>4634337.41</v>
      </c>
      <c r="FE6" s="315">
        <v>2786544.19</v>
      </c>
      <c r="FF6" s="315">
        <v>6079710.5200000005</v>
      </c>
      <c r="FG6" s="315">
        <v>1450340.59</v>
      </c>
      <c r="FH6" s="315">
        <v>113419029.55</v>
      </c>
      <c r="FI6" s="315">
        <v>5124808.8499999996</v>
      </c>
      <c r="FJ6" s="315">
        <v>6512379.0299999993</v>
      </c>
      <c r="FK6" s="315">
        <v>6001067.6900000004</v>
      </c>
      <c r="FL6" s="315">
        <v>12038356.369999999</v>
      </c>
      <c r="FM6" s="315">
        <v>5741096.0499999998</v>
      </c>
      <c r="FN6" s="315">
        <v>2383206.77</v>
      </c>
      <c r="FO6" s="315">
        <v>693043.24</v>
      </c>
      <c r="FP6" s="315">
        <v>325916785.86999995</v>
      </c>
      <c r="FQ6" s="315">
        <v>11218748.290000001</v>
      </c>
      <c r="FR6" s="315">
        <v>14140239.209999999</v>
      </c>
      <c r="FS6" s="315">
        <v>6947474.9199999999</v>
      </c>
      <c r="FT6" s="315">
        <v>10882097.23</v>
      </c>
      <c r="FU6" s="315">
        <v>8128906.71</v>
      </c>
      <c r="FV6" s="315">
        <v>17813144.410000004</v>
      </c>
      <c r="FW6" s="315">
        <v>9723890.8200000003</v>
      </c>
      <c r="FX6" s="315">
        <v>4829323.42</v>
      </c>
      <c r="FY6" s="315">
        <v>11027947.379999999</v>
      </c>
      <c r="FZ6" s="315">
        <v>14197917.189999999</v>
      </c>
      <c r="GA6" s="315">
        <v>6446044.2400000002</v>
      </c>
      <c r="GB6" s="315">
        <v>2109395.5699999998</v>
      </c>
      <c r="GC6" s="315">
        <v>997815</v>
      </c>
      <c r="GD6" s="315">
        <v>182041919.88</v>
      </c>
      <c r="GE6" s="315">
        <v>3753916.2100000004</v>
      </c>
      <c r="GF6" s="315">
        <v>3627695.4600000004</v>
      </c>
      <c r="GG6" s="315">
        <v>36523565.079999998</v>
      </c>
      <c r="GH6" s="315">
        <v>9326095.4600000009</v>
      </c>
      <c r="GI6" s="315">
        <v>6902822.2300000004</v>
      </c>
      <c r="GJ6" s="315">
        <v>7158212.54</v>
      </c>
      <c r="GK6" s="315">
        <v>30329388.939999998</v>
      </c>
      <c r="GL6" s="315">
        <v>2827970.2</v>
      </c>
      <c r="GM6" s="315">
        <v>1804023.45</v>
      </c>
      <c r="GN6" s="315">
        <v>789750.75</v>
      </c>
      <c r="GO6" s="315">
        <v>1251962.55</v>
      </c>
      <c r="GP6" s="315">
        <v>122397112.05</v>
      </c>
      <c r="GQ6" s="315">
        <v>38644062.25</v>
      </c>
      <c r="GR6" s="315">
        <v>7835540.2599999998</v>
      </c>
      <c r="GS6" s="315">
        <v>33638359.020000003</v>
      </c>
      <c r="GT6" s="315">
        <v>4881023.46</v>
      </c>
      <c r="GU6" s="315">
        <v>8059973.0499999998</v>
      </c>
      <c r="GV6" s="315">
        <v>8276330.3699999992</v>
      </c>
      <c r="GW6" s="315">
        <v>3425067.5700000003</v>
      </c>
      <c r="GX6" s="315">
        <v>111514594.14999999</v>
      </c>
      <c r="GY6" s="315">
        <v>20107528.579999998</v>
      </c>
      <c r="GZ6" s="315">
        <v>12924692.630000001</v>
      </c>
      <c r="HA6" s="315">
        <v>7799859.1700000009</v>
      </c>
      <c r="HB6" s="315">
        <v>351252470.26999998</v>
      </c>
      <c r="HC6" s="315">
        <v>19750351.600000001</v>
      </c>
      <c r="HD6" s="315">
        <v>15515329.810000001</v>
      </c>
      <c r="HE6" s="315">
        <v>10788969.73</v>
      </c>
      <c r="HF6" s="315">
        <v>9869688.6100000013</v>
      </c>
      <c r="HG6" s="315">
        <v>43101101.410000004</v>
      </c>
      <c r="HH6" s="315">
        <v>1735165.66</v>
      </c>
      <c r="HI6" s="315">
        <v>61702182.739999995</v>
      </c>
      <c r="HJ6" s="315">
        <v>3279722.7600000002</v>
      </c>
      <c r="HK6" s="315">
        <v>3572621.77</v>
      </c>
      <c r="HL6" s="315">
        <v>3177079.59</v>
      </c>
      <c r="HM6" s="315">
        <v>3445541.3800000004</v>
      </c>
      <c r="HN6" s="315">
        <v>4538979.3</v>
      </c>
      <c r="HO6" s="315">
        <v>4594600.4899999993</v>
      </c>
      <c r="HP6" s="315">
        <v>1366603.04</v>
      </c>
      <c r="HQ6" s="315">
        <v>204157565.69999999</v>
      </c>
      <c r="HR6" s="315">
        <v>33988209.959999993</v>
      </c>
      <c r="HS6" s="315">
        <v>6578627.1500000004</v>
      </c>
      <c r="HT6" s="315">
        <v>4881070.1500000004</v>
      </c>
      <c r="HU6" s="315">
        <v>5608103.5</v>
      </c>
      <c r="HV6" s="315">
        <v>4202809.6399999997</v>
      </c>
      <c r="HW6" s="315">
        <v>8055921.9000000004</v>
      </c>
      <c r="HX6" s="315">
        <v>7659769.7700000005</v>
      </c>
      <c r="HY6" s="315">
        <v>5851796.9900000002</v>
      </c>
      <c r="HZ6" s="315">
        <v>6682333.2700000005</v>
      </c>
      <c r="IA6" s="315">
        <v>4371061.4300000006</v>
      </c>
      <c r="IB6" s="315">
        <v>5053173.21</v>
      </c>
      <c r="IC6" s="315">
        <v>1725674.7300000002</v>
      </c>
      <c r="ID6" s="315">
        <v>8178597.5800000001</v>
      </c>
      <c r="IE6" s="315">
        <v>4229704.74</v>
      </c>
      <c r="IF6" s="315">
        <v>5333694.419999999</v>
      </c>
      <c r="IG6" s="315">
        <v>233536693.22999999</v>
      </c>
      <c r="IH6" s="315">
        <v>62972459.669999994</v>
      </c>
      <c r="II6" s="315">
        <v>5396144.0199999996</v>
      </c>
      <c r="IJ6" s="315">
        <v>13738099.969999999</v>
      </c>
      <c r="IK6" s="315">
        <v>23342458.589999996</v>
      </c>
      <c r="IL6" s="315">
        <v>10792079.029999999</v>
      </c>
      <c r="IM6" s="315">
        <v>3268403.4</v>
      </c>
      <c r="IN6" s="315">
        <v>2886744.8200000003</v>
      </c>
      <c r="IO6" s="315">
        <v>2118421.6</v>
      </c>
      <c r="IP6" s="315">
        <v>2094000.7000000002</v>
      </c>
      <c r="IQ6" s="315">
        <v>4336173.45</v>
      </c>
      <c r="IR6" s="315">
        <v>304175845.56</v>
      </c>
      <c r="IS6" s="315">
        <v>76013853</v>
      </c>
      <c r="IT6" s="315">
        <v>12220237.51</v>
      </c>
      <c r="IU6" s="315">
        <v>5052534</v>
      </c>
      <c r="IV6" s="315">
        <v>4918002.6999999993</v>
      </c>
      <c r="IW6" s="315">
        <v>3358210.52</v>
      </c>
      <c r="IX6" s="315">
        <v>6076978.4300000006</v>
      </c>
      <c r="IY6" s="315">
        <v>1810457.47</v>
      </c>
      <c r="IZ6" s="315">
        <v>7102183.54</v>
      </c>
      <c r="JA6" s="315">
        <v>16463742.33</v>
      </c>
      <c r="JB6" s="315">
        <v>5233284</v>
      </c>
      <c r="JC6" s="315">
        <v>3896550.21</v>
      </c>
      <c r="JD6" s="315">
        <v>143644119.12</v>
      </c>
      <c r="JE6" s="315">
        <v>41291808.020000003</v>
      </c>
      <c r="JF6" s="315">
        <v>5712994.3700000001</v>
      </c>
      <c r="JG6" s="315">
        <v>3709278.3000000003</v>
      </c>
      <c r="JH6" s="315">
        <v>6110780.75</v>
      </c>
      <c r="JI6" s="315">
        <v>5182665.7100000009</v>
      </c>
      <c r="JJ6" s="315">
        <v>115592062.51000001</v>
      </c>
      <c r="JK6" s="315">
        <v>7798061.0800000001</v>
      </c>
      <c r="JL6" s="315">
        <v>10593495.08</v>
      </c>
      <c r="JM6" s="315">
        <v>19283583.790000003</v>
      </c>
      <c r="JN6" s="315">
        <v>5802657.379999999</v>
      </c>
      <c r="JO6" s="315">
        <v>20951360.5</v>
      </c>
      <c r="JP6" s="315">
        <v>4470863.8400000008</v>
      </c>
      <c r="JQ6" s="315">
        <v>198333219.51000002</v>
      </c>
      <c r="JR6" s="315">
        <v>7364673.7300000004</v>
      </c>
      <c r="JS6" s="315">
        <v>3747999.09</v>
      </c>
      <c r="JT6" s="315">
        <v>18578886.599999998</v>
      </c>
      <c r="JU6" s="315">
        <v>29535342.25</v>
      </c>
      <c r="JV6" s="315">
        <v>22758125.02</v>
      </c>
      <c r="JW6" s="315">
        <v>5119360.46</v>
      </c>
      <c r="JX6" s="315">
        <v>4826426.92</v>
      </c>
      <c r="JY6" s="315">
        <v>269014620.35000002</v>
      </c>
      <c r="JZ6" s="315">
        <v>60341879.740000002</v>
      </c>
      <c r="KA6" s="315">
        <v>6694414.71</v>
      </c>
      <c r="KB6" s="315">
        <v>2490368.2199999997</v>
      </c>
      <c r="KC6" s="315">
        <v>11228984.779999999</v>
      </c>
      <c r="KD6" s="315">
        <v>2396172.61</v>
      </c>
      <c r="KE6" s="315">
        <v>43290054.229999997</v>
      </c>
      <c r="KF6" s="315">
        <v>8189655.7199999997</v>
      </c>
      <c r="KG6" s="315">
        <v>3242672.93</v>
      </c>
      <c r="KH6" s="315">
        <v>15036009.83</v>
      </c>
      <c r="KI6" s="315">
        <v>3432540.5600000005</v>
      </c>
      <c r="KJ6" s="315">
        <v>12025883.410000002</v>
      </c>
      <c r="KK6" s="315">
        <v>3475224.85</v>
      </c>
      <c r="KL6" s="315">
        <v>963901.85000000009</v>
      </c>
      <c r="KM6" s="315">
        <v>3517875.61</v>
      </c>
      <c r="KN6" s="315">
        <v>289373421.99999994</v>
      </c>
      <c r="KO6" s="315">
        <v>15882142.960000001</v>
      </c>
      <c r="KP6" s="315">
        <v>7125381.2999999998</v>
      </c>
      <c r="KQ6" s="315">
        <v>13735530.550000001</v>
      </c>
      <c r="KR6" s="315">
        <v>24121397.530000001</v>
      </c>
      <c r="KS6" s="315">
        <v>5235251.37</v>
      </c>
      <c r="KT6" s="315">
        <v>33379395.439999998</v>
      </c>
      <c r="KU6" s="315">
        <v>7219511.0299999993</v>
      </c>
      <c r="KV6" s="315">
        <v>8382146.1199999992</v>
      </c>
      <c r="KW6" s="315">
        <v>87469061.530000016</v>
      </c>
      <c r="KX6" s="315">
        <v>6678539.6700000009</v>
      </c>
      <c r="KY6" s="315">
        <v>7216831.9299999997</v>
      </c>
      <c r="KZ6" s="315">
        <v>22061728.039999995</v>
      </c>
      <c r="LA6" s="315">
        <v>4396519.96</v>
      </c>
      <c r="LB6" s="315">
        <v>12545089.600000001</v>
      </c>
      <c r="LC6" s="315">
        <v>163547856.64999998</v>
      </c>
      <c r="LD6" s="315">
        <v>12556961.08</v>
      </c>
      <c r="LE6" s="315">
        <v>579959255.32999992</v>
      </c>
      <c r="LF6" s="315">
        <v>47488046.150000006</v>
      </c>
      <c r="LG6" s="315">
        <v>62951614.729999997</v>
      </c>
      <c r="LH6" s="315">
        <v>82199238.589999989</v>
      </c>
      <c r="LI6" s="315">
        <v>10480336</v>
      </c>
      <c r="LJ6" s="315">
        <v>7600114.5</v>
      </c>
      <c r="LK6" s="315">
        <v>4850522.43</v>
      </c>
      <c r="LL6" s="315">
        <v>8417265.459999999</v>
      </c>
      <c r="LM6" s="315">
        <v>14026038.58</v>
      </c>
      <c r="LN6" s="315">
        <v>11144397.75</v>
      </c>
      <c r="LO6" s="315">
        <v>1607156.92</v>
      </c>
      <c r="LP6" s="315">
        <v>89321366.660000011</v>
      </c>
      <c r="LQ6" s="315">
        <v>18568424.07</v>
      </c>
      <c r="LR6" s="315">
        <v>8031968.1299999999</v>
      </c>
      <c r="LS6" s="315">
        <v>186062330.75</v>
      </c>
      <c r="LT6" s="315">
        <v>62287554.230000004</v>
      </c>
      <c r="LU6" s="315">
        <v>285622663.63999999</v>
      </c>
      <c r="LV6" s="315">
        <v>62028767.82</v>
      </c>
      <c r="LW6" s="315">
        <v>34059498.350000001</v>
      </c>
      <c r="LX6" s="315">
        <v>15880407.949999999</v>
      </c>
      <c r="LY6" s="315">
        <v>22780427.300000001</v>
      </c>
      <c r="LZ6" s="315">
        <v>25187884.899999999</v>
      </c>
      <c r="MA6" s="315">
        <v>28752469.579999998</v>
      </c>
      <c r="MB6" s="315">
        <v>46278380.390000001</v>
      </c>
      <c r="MC6" s="315">
        <v>33586024.850000001</v>
      </c>
      <c r="MD6" s="315">
        <v>6862239.7400000002</v>
      </c>
      <c r="ME6" s="315">
        <v>305486776.75</v>
      </c>
      <c r="MF6" s="315">
        <v>8424145.2199999988</v>
      </c>
      <c r="MG6" s="315">
        <v>5460645.2300000004</v>
      </c>
      <c r="MH6" s="315">
        <v>2670347.58</v>
      </c>
      <c r="MI6" s="315">
        <v>3682814</v>
      </c>
      <c r="MJ6" s="315">
        <v>6419866.0800000001</v>
      </c>
      <c r="MK6" s="315">
        <v>5629797.6800000006</v>
      </c>
      <c r="ML6" s="315">
        <v>7151504.5499999998</v>
      </c>
      <c r="MM6" s="315">
        <v>7073782.0300000003</v>
      </c>
      <c r="MN6" s="315">
        <v>2501548.69</v>
      </c>
      <c r="MO6" s="315">
        <v>5696499.2600000007</v>
      </c>
      <c r="MP6" s="315">
        <v>4371909.580000001</v>
      </c>
      <c r="MQ6" s="315">
        <v>138627528.04999998</v>
      </c>
      <c r="MR6" s="315">
        <v>2618596.96</v>
      </c>
      <c r="MS6" s="315">
        <v>10728743.800000001</v>
      </c>
      <c r="MT6" s="315">
        <v>5476717.4999999991</v>
      </c>
      <c r="MU6" s="315">
        <v>7764244.9800000014</v>
      </c>
      <c r="MV6" s="315">
        <v>21179211.989999998</v>
      </c>
      <c r="MW6" s="315">
        <v>25211115.349999998</v>
      </c>
      <c r="MX6" s="315">
        <v>7548964.1600000001</v>
      </c>
      <c r="MY6" s="315">
        <v>6271562.6300000008</v>
      </c>
      <c r="MZ6" s="315">
        <v>1472695.7399999998</v>
      </c>
      <c r="NA6" s="315">
        <v>1162543.29</v>
      </c>
      <c r="NB6" s="315">
        <v>341006052.69</v>
      </c>
      <c r="NC6" s="315">
        <v>14213028.920000002</v>
      </c>
      <c r="ND6" s="315">
        <v>1921907.82</v>
      </c>
      <c r="NE6" s="315">
        <v>27190935.520000003</v>
      </c>
      <c r="NF6" s="315">
        <v>3340931.7600000002</v>
      </c>
      <c r="NG6" s="315">
        <v>8305134.8099999996</v>
      </c>
      <c r="NH6" s="315">
        <v>42052711.439999998</v>
      </c>
      <c r="NI6" s="315">
        <v>8508422.3900000006</v>
      </c>
      <c r="NJ6" s="315">
        <v>827217.77</v>
      </c>
      <c r="NK6" s="315">
        <v>4664483.72</v>
      </c>
      <c r="NL6" s="315">
        <v>3738602.96</v>
      </c>
      <c r="NM6" s="315">
        <v>2625655.88</v>
      </c>
      <c r="NN6" s="315">
        <v>89994692.709999993</v>
      </c>
      <c r="NO6" s="315">
        <v>5394539.3799999999</v>
      </c>
      <c r="NP6" s="315">
        <v>4114177.24</v>
      </c>
      <c r="NQ6" s="315">
        <v>5072208.4799999986</v>
      </c>
      <c r="NR6" s="315">
        <v>10552520.07</v>
      </c>
      <c r="NS6" s="315">
        <v>546244.68999999994</v>
      </c>
      <c r="NT6" s="315">
        <v>1097599.76</v>
      </c>
      <c r="NU6" s="315">
        <v>174942306.05000001</v>
      </c>
      <c r="NV6" s="315">
        <v>24058481.98</v>
      </c>
      <c r="NW6" s="315">
        <v>3036813.46</v>
      </c>
      <c r="NX6" s="315">
        <v>2902420.16</v>
      </c>
      <c r="NY6" s="315">
        <v>4088471.5</v>
      </c>
      <c r="NZ6" s="315">
        <v>3272439.7600000002</v>
      </c>
      <c r="OA6" s="315">
        <v>3131496.1399999997</v>
      </c>
      <c r="OB6" s="315">
        <v>145357337.97</v>
      </c>
      <c r="OC6" s="315">
        <v>6213281.1399999997</v>
      </c>
      <c r="OD6" s="315">
        <v>2956483.29</v>
      </c>
      <c r="OE6" s="315">
        <v>25506823.349999998</v>
      </c>
      <c r="OF6" s="315">
        <v>9737656.3000000007</v>
      </c>
      <c r="OG6" s="315">
        <v>7046743.9100000001</v>
      </c>
      <c r="OH6" s="315">
        <v>6106274.54</v>
      </c>
      <c r="OI6" s="315">
        <v>2128143.8600000003</v>
      </c>
      <c r="OJ6" s="315">
        <v>787921</v>
      </c>
      <c r="OK6" s="315">
        <v>134591040.40000001</v>
      </c>
      <c r="OL6" s="315">
        <v>23850081.309999999</v>
      </c>
      <c r="OM6" s="315">
        <v>41178114.82</v>
      </c>
      <c r="ON6" s="315">
        <v>5109598.1199999992</v>
      </c>
      <c r="OO6" s="315">
        <v>4223629.53</v>
      </c>
      <c r="OP6" s="315">
        <v>643007.44000000006</v>
      </c>
      <c r="OQ6" s="315">
        <v>99307633.859999985</v>
      </c>
      <c r="OR6" s="315">
        <v>2984107.66</v>
      </c>
      <c r="OS6" s="315">
        <v>4287001.1400000006</v>
      </c>
      <c r="OT6" s="315">
        <v>5010784.0999999996</v>
      </c>
      <c r="OU6" s="315">
        <v>10935363.85</v>
      </c>
      <c r="OV6" s="315">
        <v>36743960.920000002</v>
      </c>
      <c r="OW6" s="315">
        <v>2771721.96</v>
      </c>
      <c r="OX6" s="315">
        <v>166547.04999999999</v>
      </c>
      <c r="OY6" s="315">
        <v>1825704.5499999998</v>
      </c>
      <c r="OZ6" s="315">
        <v>163972040.73999998</v>
      </c>
      <c r="PA6" s="315">
        <v>4033736.3699999996</v>
      </c>
      <c r="PB6" s="315">
        <v>40472726.020000003</v>
      </c>
      <c r="PC6" s="315">
        <v>4351507.7799999993</v>
      </c>
      <c r="PD6" s="315">
        <v>24333092.469999999</v>
      </c>
      <c r="PE6" s="315">
        <v>20519068.199999999</v>
      </c>
      <c r="PF6" s="315">
        <v>4683531.8899999997</v>
      </c>
      <c r="PG6" s="315">
        <v>3601040.4199999995</v>
      </c>
      <c r="PH6" s="315">
        <v>13738874.33</v>
      </c>
      <c r="PI6" s="315">
        <v>6206546.9600000009</v>
      </c>
      <c r="PJ6" s="315">
        <v>13556597.520000001</v>
      </c>
      <c r="PK6" s="315">
        <v>30457206.450000003</v>
      </c>
      <c r="PL6" s="315">
        <v>5240006</v>
      </c>
      <c r="PM6" s="315">
        <v>46414740.850000001</v>
      </c>
      <c r="PN6" s="315">
        <v>5218294.01</v>
      </c>
      <c r="PO6" s="315">
        <v>1872101.8</v>
      </c>
      <c r="PP6" s="315">
        <v>1122568.33</v>
      </c>
      <c r="PQ6" s="315">
        <v>1457738.9</v>
      </c>
      <c r="PR6" s="315">
        <v>417299799.22000003</v>
      </c>
      <c r="PS6" s="315">
        <v>5654210.0600000005</v>
      </c>
      <c r="PT6" s="315">
        <v>4413125.3899999997</v>
      </c>
      <c r="PU6" s="315">
        <v>10199300.310000001</v>
      </c>
      <c r="PV6" s="315">
        <v>74609278.019999996</v>
      </c>
      <c r="PW6" s="315">
        <v>4572691.51</v>
      </c>
      <c r="PX6" s="315">
        <v>19637696.010000002</v>
      </c>
      <c r="PY6" s="315">
        <v>4230565.5599999996</v>
      </c>
      <c r="PZ6" s="315">
        <v>29748154.429999996</v>
      </c>
      <c r="QA6" s="315">
        <v>3151326.3600000003</v>
      </c>
      <c r="QB6" s="315">
        <v>35497277.590000004</v>
      </c>
      <c r="QC6" s="315">
        <v>4883275.78</v>
      </c>
      <c r="QD6" s="315">
        <v>15493917.98</v>
      </c>
      <c r="QE6" s="315">
        <v>9764369.5299999993</v>
      </c>
      <c r="QF6" s="315">
        <v>9696444.709999999</v>
      </c>
      <c r="QG6" s="315">
        <v>19629124.979999997</v>
      </c>
      <c r="QH6" s="315">
        <v>9257599.4399999995</v>
      </c>
      <c r="QI6" s="315">
        <v>4174114.73</v>
      </c>
      <c r="QJ6" s="315">
        <v>2349117.2699999996</v>
      </c>
      <c r="QK6" s="315">
        <v>23353122.359999999</v>
      </c>
      <c r="QL6" s="315">
        <v>24306113.559999999</v>
      </c>
      <c r="QM6" s="315">
        <v>3489864.66</v>
      </c>
      <c r="QN6" s="315">
        <v>910073.75</v>
      </c>
      <c r="QO6" s="315">
        <v>1457213</v>
      </c>
      <c r="QP6" s="315">
        <v>1729560.18</v>
      </c>
      <c r="QQ6" s="315"/>
      <c r="QR6" s="315">
        <v>227334948.80999997</v>
      </c>
      <c r="QS6" s="315">
        <v>3845566.5600000005</v>
      </c>
      <c r="QT6" s="315">
        <v>35194021.810000002</v>
      </c>
      <c r="QU6" s="315">
        <v>8131316.8900000006</v>
      </c>
      <c r="QV6" s="315">
        <v>6895890.3999999994</v>
      </c>
      <c r="QW6" s="315">
        <v>34275002.340000004</v>
      </c>
      <c r="QX6" s="315">
        <v>5083850</v>
      </c>
      <c r="QY6" s="315">
        <v>11902995.76</v>
      </c>
      <c r="QZ6" s="315">
        <v>32126816.91</v>
      </c>
      <c r="RA6" s="315">
        <v>4618386.3100000005</v>
      </c>
      <c r="RB6" s="315">
        <v>3179174.4099999997</v>
      </c>
      <c r="RC6" s="315">
        <v>1842915</v>
      </c>
      <c r="RD6" s="315">
        <v>952262.19</v>
      </c>
      <c r="RE6" s="315">
        <v>360127301.52999997</v>
      </c>
      <c r="RF6" s="315">
        <v>26739254.370000001</v>
      </c>
      <c r="RG6" s="315">
        <v>19022536.66</v>
      </c>
      <c r="RH6" s="315">
        <v>12878544.360000001</v>
      </c>
      <c r="RI6" s="315">
        <v>5626056.7299999995</v>
      </c>
      <c r="RJ6" s="315">
        <v>18631358.970000003</v>
      </c>
      <c r="RK6" s="315">
        <v>23158285.770000003</v>
      </c>
      <c r="RL6" s="315">
        <v>3714800.1499999994</v>
      </c>
      <c r="RM6" s="315">
        <v>12309206.35</v>
      </c>
      <c r="RN6" s="315">
        <v>22177263.490000002</v>
      </c>
      <c r="RO6" s="315">
        <v>33160899.260000002</v>
      </c>
      <c r="RP6" s="315">
        <v>5598793.1699999999</v>
      </c>
      <c r="RQ6" s="315">
        <v>3942238.29</v>
      </c>
      <c r="RR6" s="315">
        <v>7212493.1400000006</v>
      </c>
      <c r="RS6" s="315">
        <v>4226611.05</v>
      </c>
      <c r="RT6" s="315">
        <v>7195703.0700000003</v>
      </c>
      <c r="RU6" s="315">
        <v>5637225.1800000006</v>
      </c>
      <c r="RV6" s="315">
        <v>2307913.02</v>
      </c>
      <c r="RW6" s="315">
        <v>2035595.0499999998</v>
      </c>
      <c r="RX6" s="315">
        <v>1980057.82</v>
      </c>
      <c r="RY6" s="315">
        <v>148620427.28000003</v>
      </c>
      <c r="RZ6" s="315">
        <v>2331297.4700000002</v>
      </c>
      <c r="SA6" s="315">
        <v>7119919.29</v>
      </c>
      <c r="SB6" s="315">
        <v>3496906.5900000003</v>
      </c>
      <c r="SC6" s="315">
        <v>2360765.91</v>
      </c>
      <c r="SD6" s="315">
        <v>2776211.59</v>
      </c>
      <c r="SE6" s="315">
        <v>6165561.6899999995</v>
      </c>
      <c r="SF6" s="315">
        <v>22789019.199999999</v>
      </c>
      <c r="SG6" s="315">
        <v>4543378.04</v>
      </c>
      <c r="SH6" s="315">
        <v>3497554.77</v>
      </c>
      <c r="SI6" s="315">
        <v>3258022.54</v>
      </c>
      <c r="SJ6" s="315">
        <v>14255545.220000001</v>
      </c>
      <c r="SK6" s="315">
        <v>3813437.28</v>
      </c>
      <c r="SL6" s="315">
        <v>2758734.1399999997</v>
      </c>
      <c r="SM6" s="315">
        <v>97703204.359999999</v>
      </c>
      <c r="SN6" s="315">
        <v>10464857.709999999</v>
      </c>
      <c r="SO6" s="315">
        <v>5552098.5800000001</v>
      </c>
      <c r="SP6" s="315">
        <v>4790993.87</v>
      </c>
      <c r="SQ6" s="315">
        <v>1895536.49</v>
      </c>
      <c r="SR6" s="315">
        <v>14962834.950000001</v>
      </c>
      <c r="SS6" s="315">
        <v>3539181.9</v>
      </c>
      <c r="ST6" s="315">
        <v>13147832.060000001</v>
      </c>
      <c r="SU6" s="315">
        <v>4054134.72</v>
      </c>
      <c r="SV6" s="315">
        <v>2865692.6500000004</v>
      </c>
      <c r="SW6" s="315">
        <v>28877638.369999997</v>
      </c>
      <c r="SX6" s="315">
        <v>932450.99</v>
      </c>
      <c r="SY6" s="315">
        <v>52335113.579999991</v>
      </c>
      <c r="SZ6" s="315">
        <v>5396789.5499999998</v>
      </c>
      <c r="TA6" s="315">
        <v>5462128.2699999996</v>
      </c>
      <c r="TB6" s="315">
        <v>17404699.809999999</v>
      </c>
      <c r="TC6" s="315">
        <v>5817378.6299999999</v>
      </c>
      <c r="TD6" s="315">
        <v>6413025.1600000001</v>
      </c>
      <c r="TE6" s="315">
        <v>4740871</v>
      </c>
      <c r="TF6" s="315">
        <v>2472210.38</v>
      </c>
      <c r="TG6" s="315">
        <v>303243151.56</v>
      </c>
      <c r="TH6" s="315">
        <v>3445554.5900000003</v>
      </c>
      <c r="TI6" s="315">
        <v>3824355.13</v>
      </c>
      <c r="TJ6" s="315">
        <v>15445953.539999999</v>
      </c>
      <c r="TK6" s="315">
        <v>14668083.170000002</v>
      </c>
      <c r="TL6" s="315">
        <v>8071675.3700000001</v>
      </c>
      <c r="TM6" s="315">
        <v>1937361.8299999998</v>
      </c>
      <c r="TN6" s="315">
        <v>33953431.969999999</v>
      </c>
      <c r="TO6" s="315">
        <v>5001817.78</v>
      </c>
      <c r="TP6" s="315">
        <v>19526889.380000003</v>
      </c>
      <c r="TQ6" s="315">
        <v>13409833.250000002</v>
      </c>
      <c r="TR6" s="315">
        <v>3185272.85</v>
      </c>
      <c r="TS6" s="315">
        <v>2508219.9200000004</v>
      </c>
      <c r="TT6" s="315">
        <v>8117717.3399999989</v>
      </c>
      <c r="TU6" s="315">
        <v>3454950.31</v>
      </c>
      <c r="TV6" s="315">
        <v>3084888.43</v>
      </c>
      <c r="TW6" s="315">
        <v>65915500.959999993</v>
      </c>
      <c r="TX6" s="315">
        <v>3662674.1</v>
      </c>
      <c r="TY6" s="315">
        <v>161523157.52000001</v>
      </c>
      <c r="TZ6" s="315">
        <v>15257545.280000001</v>
      </c>
      <c r="UA6" s="315">
        <v>4759094.92</v>
      </c>
      <c r="UB6" s="315">
        <v>3621264.21</v>
      </c>
      <c r="UC6" s="315">
        <v>78769286.050000012</v>
      </c>
      <c r="UD6" s="315">
        <v>1803630.78</v>
      </c>
      <c r="UE6" s="315">
        <v>1322584.1399999999</v>
      </c>
      <c r="UF6" s="315">
        <v>1930109.58</v>
      </c>
      <c r="UG6" s="315">
        <v>2490434.1199999996</v>
      </c>
      <c r="UH6" s="315">
        <v>83646515.609999999</v>
      </c>
      <c r="UI6" s="315">
        <v>9543480.7799999993</v>
      </c>
      <c r="UJ6" s="315">
        <v>7092565.0700000003</v>
      </c>
      <c r="UK6" s="315">
        <v>10639547.610000001</v>
      </c>
      <c r="UL6" s="315">
        <v>5076705.0599999996</v>
      </c>
      <c r="UM6" s="315">
        <v>4537116.13</v>
      </c>
      <c r="UN6" s="315">
        <v>538030242.19000006</v>
      </c>
      <c r="UO6" s="315">
        <v>5900805.79</v>
      </c>
      <c r="UP6" s="315">
        <v>5575532.9299999988</v>
      </c>
      <c r="UQ6" s="315">
        <v>56331277.729999997</v>
      </c>
      <c r="UR6" s="315">
        <v>1657503.97</v>
      </c>
      <c r="US6" s="315">
        <v>4041276.79</v>
      </c>
      <c r="UT6" s="315">
        <v>22135085.189999998</v>
      </c>
      <c r="UU6" s="315">
        <v>3227822.89</v>
      </c>
      <c r="UV6" s="315">
        <v>2941568.92</v>
      </c>
      <c r="UW6" s="315">
        <v>6709982.7299999995</v>
      </c>
      <c r="UX6" s="315">
        <v>6620916.4399999995</v>
      </c>
      <c r="UY6" s="315">
        <v>17959361.189999998</v>
      </c>
      <c r="UZ6" s="315">
        <v>4907489.9600000009</v>
      </c>
      <c r="VA6" s="315">
        <v>14640613.41</v>
      </c>
      <c r="VB6" s="315">
        <v>3343332.62</v>
      </c>
      <c r="VC6" s="315">
        <v>2970586.26</v>
      </c>
      <c r="VD6" s="315">
        <v>1815885.8</v>
      </c>
      <c r="VE6" s="315">
        <v>3053923.5</v>
      </c>
      <c r="VF6" s="315">
        <v>26645001.550000001</v>
      </c>
      <c r="VG6" s="315">
        <v>1565510.63</v>
      </c>
      <c r="VH6" s="315">
        <v>1452647.2100000002</v>
      </c>
      <c r="VI6" s="315">
        <v>1207821.75</v>
      </c>
      <c r="VJ6" s="315">
        <v>190902369.21000001</v>
      </c>
      <c r="VK6" s="315">
        <v>7811195.8300000001</v>
      </c>
      <c r="VL6" s="315">
        <v>8382790.7400000002</v>
      </c>
      <c r="VM6" s="315">
        <v>11063972.18</v>
      </c>
      <c r="VN6" s="315">
        <v>14223724.859999999</v>
      </c>
      <c r="VO6" s="315">
        <v>24745220.059999999</v>
      </c>
      <c r="VP6" s="315">
        <v>7866371.8700000001</v>
      </c>
      <c r="VQ6" s="315">
        <v>3361516.4899999998</v>
      </c>
      <c r="VR6" s="315">
        <v>3332423.62</v>
      </c>
      <c r="VS6" s="315">
        <v>46449131.600000001</v>
      </c>
      <c r="VT6" s="315">
        <v>5344643.1199999992</v>
      </c>
      <c r="VU6" s="315">
        <v>15319606</v>
      </c>
      <c r="VV6" s="315">
        <v>5815460.7200000007</v>
      </c>
      <c r="VW6" s="315">
        <v>3201661.7199999997</v>
      </c>
      <c r="VX6" s="315">
        <v>3181185.2800000003</v>
      </c>
      <c r="VY6" s="315">
        <v>1043245319.0500001</v>
      </c>
      <c r="VZ6" s="315">
        <v>13656337.59</v>
      </c>
      <c r="WA6" s="315">
        <v>5063239.96</v>
      </c>
      <c r="WB6" s="315">
        <v>4500496.08</v>
      </c>
      <c r="WC6" s="315">
        <v>3726002.55</v>
      </c>
      <c r="WD6" s="315">
        <v>6538287.1300000008</v>
      </c>
      <c r="WE6" s="315">
        <v>10780676.75</v>
      </c>
      <c r="WF6" s="315">
        <v>12206634.51</v>
      </c>
      <c r="WG6" s="315">
        <v>9294014.4800000023</v>
      </c>
      <c r="WH6" s="315">
        <v>10386537.84</v>
      </c>
      <c r="WI6" s="315">
        <v>7640363.5099999998</v>
      </c>
      <c r="WJ6" s="315">
        <v>27876942.890000001</v>
      </c>
      <c r="WK6" s="315">
        <v>8831765.9100000001</v>
      </c>
      <c r="WL6" s="315">
        <v>13654917.5</v>
      </c>
      <c r="WM6" s="315">
        <v>23808467.100000005</v>
      </c>
      <c r="WN6" s="315">
        <v>8024837.0100000007</v>
      </c>
      <c r="WO6" s="315">
        <v>11799346.23</v>
      </c>
      <c r="WP6" s="315">
        <v>11797157.84</v>
      </c>
      <c r="WQ6" s="315">
        <v>5202175.3100000005</v>
      </c>
      <c r="WR6" s="315">
        <v>13801152.25</v>
      </c>
      <c r="WS6" s="315">
        <v>43728990.089999996</v>
      </c>
      <c r="WT6" s="315">
        <v>3409588.53</v>
      </c>
      <c r="WU6" s="315">
        <v>3305031.3600000003</v>
      </c>
      <c r="WV6" s="315">
        <v>3945447.0300000003</v>
      </c>
      <c r="WW6" s="315">
        <v>3162613</v>
      </c>
      <c r="WX6" s="315">
        <v>1788225.43</v>
      </c>
      <c r="WY6" s="315">
        <v>3357349.98</v>
      </c>
      <c r="WZ6" s="315">
        <v>3223412.87</v>
      </c>
      <c r="XA6" s="315">
        <v>41147029.340000004</v>
      </c>
      <c r="XB6" s="315">
        <v>4274580.3500000006</v>
      </c>
      <c r="XC6" s="315">
        <v>2092928.04</v>
      </c>
      <c r="XD6" s="315">
        <v>1759789.07</v>
      </c>
      <c r="XE6" s="315">
        <v>1386133.5</v>
      </c>
      <c r="XF6" s="315">
        <v>298775357.84999996</v>
      </c>
      <c r="XG6" s="315">
        <v>6437809.9800000004</v>
      </c>
      <c r="XH6" s="315">
        <v>6347576.2599999988</v>
      </c>
      <c r="XI6" s="315">
        <v>104923426.38</v>
      </c>
      <c r="XJ6" s="315">
        <v>9045339.9900000002</v>
      </c>
      <c r="XK6" s="315">
        <v>9036738.379999999</v>
      </c>
      <c r="XL6" s="315">
        <v>22000537.170000002</v>
      </c>
      <c r="XM6" s="315">
        <v>9057197.2100000009</v>
      </c>
      <c r="XN6" s="315">
        <v>11104798.470000001</v>
      </c>
      <c r="XO6" s="315">
        <v>23772875.740000002</v>
      </c>
      <c r="XP6" s="315">
        <v>13314097.41</v>
      </c>
      <c r="XQ6" s="315">
        <v>4427254.5100000007</v>
      </c>
      <c r="XR6" s="315">
        <v>7570758.5999999996</v>
      </c>
      <c r="XS6" s="315">
        <v>6016299.2799999993</v>
      </c>
      <c r="XT6" s="315">
        <v>3172737.67</v>
      </c>
      <c r="XU6" s="315">
        <v>2948766.6999999997</v>
      </c>
      <c r="XV6" s="315">
        <v>3092675.76</v>
      </c>
      <c r="XW6" s="315">
        <v>3271777.88</v>
      </c>
      <c r="XX6" s="315">
        <v>6309973.3500000006</v>
      </c>
      <c r="XY6" s="315">
        <v>3172269.26</v>
      </c>
      <c r="XZ6" s="315">
        <v>5206666.75</v>
      </c>
      <c r="YA6" s="315">
        <v>3005309.1699999995</v>
      </c>
      <c r="YB6" s="315">
        <v>3590572.7700000005</v>
      </c>
      <c r="YC6" s="315">
        <v>415258611.86000001</v>
      </c>
      <c r="YD6" s="315">
        <v>7520917.9199999999</v>
      </c>
      <c r="YE6" s="315">
        <v>27232365.000000004</v>
      </c>
      <c r="YF6" s="315">
        <v>4753911.4399999995</v>
      </c>
      <c r="YG6" s="315">
        <v>46341238.980000004</v>
      </c>
      <c r="YH6" s="315">
        <v>5854928.1299999999</v>
      </c>
      <c r="YI6" s="315">
        <v>17034991.489999998</v>
      </c>
      <c r="YJ6" s="315">
        <v>5092784.3899999997</v>
      </c>
      <c r="YK6" s="315">
        <v>30489818.580000002</v>
      </c>
      <c r="YL6" s="315">
        <v>22174336.759999998</v>
      </c>
      <c r="YM6" s="315">
        <v>11698923.580000002</v>
      </c>
      <c r="YN6" s="315">
        <v>5252410.1499999994</v>
      </c>
      <c r="YO6" s="315">
        <v>3627893.83</v>
      </c>
      <c r="YP6" s="315">
        <v>3969943.24</v>
      </c>
      <c r="YQ6" s="315">
        <v>1509957.8100000003</v>
      </c>
      <c r="YR6" s="315">
        <v>2275910</v>
      </c>
      <c r="YS6" s="315">
        <v>1789806.86</v>
      </c>
      <c r="YT6" s="315">
        <v>100039851.26000001</v>
      </c>
      <c r="YU6" s="315">
        <v>7636559.4299999997</v>
      </c>
      <c r="YV6" s="315">
        <v>9015146.1600000001</v>
      </c>
      <c r="YW6" s="315">
        <v>2823288.2199999997</v>
      </c>
      <c r="YX6" s="315">
        <v>14977469.240000002</v>
      </c>
      <c r="YY6" s="315">
        <v>2879427.5499999993</v>
      </c>
      <c r="YZ6" s="315">
        <v>12286548.470000001</v>
      </c>
      <c r="ZA6" s="315">
        <v>106773411.35000001</v>
      </c>
      <c r="ZB6" s="315">
        <v>4977202.42</v>
      </c>
      <c r="ZC6" s="315">
        <v>10068646.219999999</v>
      </c>
      <c r="ZD6" s="315">
        <v>13495121.749999998</v>
      </c>
      <c r="ZE6" s="315">
        <v>3643982.6799999997</v>
      </c>
      <c r="ZF6" s="315">
        <v>5308257.18</v>
      </c>
      <c r="ZG6" s="315">
        <v>3369976.2300000004</v>
      </c>
      <c r="ZH6" s="315">
        <v>2651433.6999999997</v>
      </c>
      <c r="ZI6" s="315">
        <v>30122275.52</v>
      </c>
      <c r="ZJ6" s="315">
        <v>338583297.00999999</v>
      </c>
      <c r="ZK6" s="315">
        <v>5361927.0799999991</v>
      </c>
      <c r="ZL6" s="315">
        <v>17688159.670000002</v>
      </c>
      <c r="ZM6" s="315">
        <v>40454921.269999996</v>
      </c>
      <c r="ZN6" s="315">
        <v>17600967.939999998</v>
      </c>
      <c r="ZO6" s="315">
        <v>3733437.67</v>
      </c>
      <c r="ZP6" s="315">
        <v>6626101.5899999999</v>
      </c>
      <c r="ZQ6" s="315">
        <v>13348955.539999999</v>
      </c>
      <c r="ZR6" s="315">
        <v>24766446.970000003</v>
      </c>
      <c r="ZS6" s="315">
        <v>17865608.270000003</v>
      </c>
      <c r="ZT6" s="315">
        <v>3695687.29</v>
      </c>
      <c r="ZU6" s="315">
        <v>3136878.7999999993</v>
      </c>
      <c r="ZV6" s="315">
        <v>4528538.04</v>
      </c>
      <c r="ZW6" s="315">
        <v>10801627.380000001</v>
      </c>
      <c r="ZX6" s="315">
        <v>3784144.46</v>
      </c>
      <c r="ZY6" s="315">
        <v>2703933.5</v>
      </c>
      <c r="ZZ6" s="315">
        <v>3111847.9899999998</v>
      </c>
      <c r="AAA6" s="315">
        <v>3676513.3899999997</v>
      </c>
      <c r="AAB6" s="315">
        <v>3689595.18</v>
      </c>
      <c r="AAC6" s="315">
        <v>3378474.81</v>
      </c>
      <c r="AAD6" s="315">
        <v>2092889.5999999999</v>
      </c>
      <c r="AAE6" s="315">
        <v>1756436.25</v>
      </c>
      <c r="AAF6" s="315">
        <v>122968133.84999999</v>
      </c>
      <c r="AAG6" s="315">
        <v>4026628.67</v>
      </c>
      <c r="AAH6" s="315">
        <v>9947789.2600000016</v>
      </c>
      <c r="AAI6" s="315">
        <v>8003892.1499999994</v>
      </c>
      <c r="AAJ6" s="315">
        <v>4627302.5500000007</v>
      </c>
      <c r="AAK6" s="315">
        <v>16899538.609999999</v>
      </c>
      <c r="AAL6" s="315">
        <v>4370243</v>
      </c>
      <c r="AAM6" s="315">
        <v>874979787.66999996</v>
      </c>
      <c r="AAN6" s="315">
        <v>6911695.5299999993</v>
      </c>
      <c r="AAO6" s="315">
        <v>3178290.71</v>
      </c>
      <c r="AAP6" s="315">
        <v>24890900.210000001</v>
      </c>
      <c r="AAQ6" s="315">
        <v>23386261.02</v>
      </c>
      <c r="AAR6" s="315">
        <v>5574881.9100000001</v>
      </c>
      <c r="AAS6" s="315">
        <v>5434731.2800000012</v>
      </c>
      <c r="AAT6" s="315">
        <v>10240727.280000001</v>
      </c>
      <c r="AAU6" s="315">
        <v>21278593.580000002</v>
      </c>
      <c r="AAV6" s="315">
        <v>5166096.8599999994</v>
      </c>
      <c r="AAW6" s="315">
        <v>10161643.450000001</v>
      </c>
      <c r="AAX6" s="315">
        <v>65496258.479999997</v>
      </c>
      <c r="AAY6" s="315">
        <v>18192986.789999999</v>
      </c>
      <c r="AAZ6" s="315">
        <v>2734979.1999999997</v>
      </c>
      <c r="ABA6" s="315">
        <v>4726011.9000000004</v>
      </c>
      <c r="ABB6" s="315">
        <v>4051387.8</v>
      </c>
      <c r="ABC6" s="315">
        <v>2706314.95</v>
      </c>
      <c r="ABD6" s="315">
        <v>3872879.16</v>
      </c>
      <c r="ABE6" s="315">
        <v>2603425.2299999995</v>
      </c>
      <c r="ABF6" s="315">
        <v>63838699.289999999</v>
      </c>
      <c r="ABG6" s="315">
        <v>83734937.850000009</v>
      </c>
      <c r="ABH6" s="315">
        <v>2640591.15</v>
      </c>
      <c r="ABI6" s="315">
        <v>2977331.1700000004</v>
      </c>
      <c r="ABJ6" s="315">
        <v>1027350.6299999999</v>
      </c>
      <c r="ABK6" s="315">
        <v>2019090.1900000002</v>
      </c>
      <c r="ABL6" s="315">
        <v>2075343.14</v>
      </c>
      <c r="ABM6" s="315">
        <v>98953443.88000001</v>
      </c>
      <c r="ABN6" s="315">
        <v>5856195.6500000004</v>
      </c>
      <c r="ABO6" s="315">
        <v>2709776.26</v>
      </c>
      <c r="ABP6" s="315">
        <v>5798782.2100000009</v>
      </c>
      <c r="ABQ6" s="315">
        <v>6681739.6100000003</v>
      </c>
      <c r="ABR6" s="315">
        <v>4020018.69</v>
      </c>
      <c r="ABS6" s="315">
        <v>3596340.2199999997</v>
      </c>
      <c r="ABT6" s="315">
        <v>6301359.29</v>
      </c>
      <c r="ABU6" s="315">
        <v>133053.28</v>
      </c>
      <c r="ABV6" s="315">
        <v>211124140.64000002</v>
      </c>
      <c r="ABW6" s="315">
        <v>2514243.5499999998</v>
      </c>
      <c r="ABX6" s="315">
        <v>10708305.930000002</v>
      </c>
      <c r="ABY6" s="315">
        <v>4993206.41</v>
      </c>
      <c r="ABZ6" s="315">
        <v>2623615.19</v>
      </c>
      <c r="ACA6" s="315">
        <v>24144193.600000001</v>
      </c>
      <c r="ACB6" s="315">
        <v>5347198.1099999994</v>
      </c>
      <c r="ACC6" s="315">
        <v>6208791.7400000002</v>
      </c>
      <c r="ACD6" s="315">
        <v>4382166.37</v>
      </c>
      <c r="ACE6" s="315">
        <v>11912919.039999999</v>
      </c>
      <c r="ACF6" s="315">
        <v>2655148.16</v>
      </c>
      <c r="ACG6" s="315">
        <v>438429922.31999993</v>
      </c>
      <c r="ACH6" s="315">
        <v>5243392.6399999997</v>
      </c>
      <c r="ACI6" s="315">
        <v>13644055.57</v>
      </c>
      <c r="ACJ6" s="315">
        <v>15560059.98</v>
      </c>
      <c r="ACK6" s="315">
        <v>4421862.34</v>
      </c>
      <c r="ACL6" s="315">
        <v>14260562.370000001</v>
      </c>
      <c r="ACM6" s="315">
        <v>14553786.100000001</v>
      </c>
      <c r="ACN6" s="315">
        <v>67897197.459999993</v>
      </c>
      <c r="ACO6" s="315">
        <v>82875531.730000004</v>
      </c>
      <c r="ACP6" s="315">
        <v>8871122.1999999993</v>
      </c>
      <c r="ACQ6" s="315">
        <v>8355099.4800000004</v>
      </c>
      <c r="ACR6" s="315">
        <v>17569639.219999999</v>
      </c>
      <c r="ACS6" s="315">
        <v>12359923.5</v>
      </c>
      <c r="ACT6" s="315">
        <v>48960844.240000002</v>
      </c>
      <c r="ACU6" s="315">
        <v>6317354.919999999</v>
      </c>
      <c r="ACV6" s="315">
        <v>11446966</v>
      </c>
      <c r="ACW6" s="315">
        <v>3211932.46</v>
      </c>
      <c r="ACX6" s="315">
        <v>3827403.59</v>
      </c>
      <c r="ACY6" s="315">
        <v>4773701.3400000008</v>
      </c>
      <c r="ACZ6" s="315">
        <v>3937987.54</v>
      </c>
      <c r="ADA6" s="315">
        <v>3016316</v>
      </c>
      <c r="ADB6" s="315">
        <v>1610625.4</v>
      </c>
      <c r="ADC6" s="315">
        <v>3460188.5</v>
      </c>
      <c r="ADD6" s="315">
        <v>76734562.560000017</v>
      </c>
      <c r="ADE6" s="315">
        <v>46727656.500000007</v>
      </c>
      <c r="ADF6" s="315">
        <v>1185533.98</v>
      </c>
      <c r="ADG6" s="315">
        <v>2649103.8899999997</v>
      </c>
      <c r="ADH6" s="315">
        <v>6553132.8199999994</v>
      </c>
      <c r="ADI6" s="315">
        <v>2584391.0699999998</v>
      </c>
      <c r="ADJ6" s="315">
        <v>3317449.3100000005</v>
      </c>
      <c r="ADK6" s="315">
        <v>4680442.51</v>
      </c>
      <c r="ADL6" s="315">
        <v>3512640.8</v>
      </c>
      <c r="ADM6" s="315">
        <v>243049962.23999998</v>
      </c>
      <c r="ADN6" s="315">
        <v>6224794.4299999997</v>
      </c>
      <c r="ADO6" s="315">
        <v>6411616.2400000002</v>
      </c>
      <c r="ADP6" s="315">
        <v>67071991.009999998</v>
      </c>
      <c r="ADQ6" s="315">
        <v>1474169.24</v>
      </c>
      <c r="ADR6" s="315">
        <v>2524988</v>
      </c>
      <c r="ADS6" s="315">
        <v>4602626.5600000005</v>
      </c>
      <c r="ADT6" s="315">
        <v>1219622.6499999999</v>
      </c>
      <c r="ADU6" s="315">
        <v>478754142.39999998</v>
      </c>
      <c r="ADV6" s="315">
        <v>24757975.090000004</v>
      </c>
      <c r="ADW6" s="315">
        <v>27235021.440000001</v>
      </c>
      <c r="ADX6" s="315">
        <v>3741041.39</v>
      </c>
      <c r="ADY6" s="315">
        <v>3022003.0900000003</v>
      </c>
      <c r="ADZ6" s="315">
        <v>16744716.700000001</v>
      </c>
      <c r="AEA6" s="315">
        <v>5446830.2300000004</v>
      </c>
      <c r="AEB6" s="315">
        <v>5326490.6500000013</v>
      </c>
      <c r="AEC6" s="315">
        <v>5883412.7999999998</v>
      </c>
      <c r="AED6" s="315">
        <v>3945956.9299999997</v>
      </c>
      <c r="AEE6" s="315">
        <v>5798142.5099999998</v>
      </c>
      <c r="AEF6" s="315">
        <v>13215135.300000001</v>
      </c>
      <c r="AEG6" s="315">
        <v>5459379.29</v>
      </c>
      <c r="AEH6" s="315">
        <v>4350497.28</v>
      </c>
      <c r="AEI6" s="315">
        <v>6274449.9900000002</v>
      </c>
      <c r="AEJ6" s="315">
        <v>10488184.82</v>
      </c>
      <c r="AEK6" s="315">
        <v>3504976.6</v>
      </c>
      <c r="AEL6" s="315">
        <v>17305619.5</v>
      </c>
      <c r="AEM6" s="315">
        <v>2691972.68</v>
      </c>
      <c r="AEN6" s="315">
        <v>8558595.8800000008</v>
      </c>
      <c r="AEO6" s="315">
        <v>285175412.52999997</v>
      </c>
      <c r="AEP6" s="315">
        <v>13609105.309999999</v>
      </c>
      <c r="AEQ6" s="315">
        <v>15051848.08</v>
      </c>
      <c r="AER6" s="315">
        <v>7237959.2000000002</v>
      </c>
      <c r="AES6" s="315">
        <v>5250719.7700000005</v>
      </c>
      <c r="AET6" s="315">
        <v>30076269.839999996</v>
      </c>
      <c r="AEU6" s="315">
        <v>4701067.17</v>
      </c>
      <c r="AEV6" s="315">
        <v>11575192.640000002</v>
      </c>
      <c r="AEW6" s="315">
        <v>7929501.4900000002</v>
      </c>
      <c r="AEX6" s="315">
        <v>2638688.21</v>
      </c>
      <c r="AEY6" s="315">
        <v>147187607.94999999</v>
      </c>
      <c r="AEZ6" s="315">
        <v>68144588.640000001</v>
      </c>
      <c r="AFA6" s="315">
        <v>9472540.6799999997</v>
      </c>
      <c r="AFB6" s="315">
        <v>6279989.75</v>
      </c>
      <c r="AFC6" s="315">
        <v>11035768.390000001</v>
      </c>
      <c r="AFD6" s="315">
        <v>5671422.7700000005</v>
      </c>
      <c r="AFE6" s="315">
        <v>2952636.49</v>
      </c>
      <c r="AFF6" s="315">
        <v>6756566.4699999997</v>
      </c>
      <c r="AFG6" s="315">
        <v>4307051.46</v>
      </c>
      <c r="AFH6" s="315">
        <v>7319155.1600000001</v>
      </c>
      <c r="AFI6" s="315">
        <v>2775212.57</v>
      </c>
      <c r="AFJ6" s="315">
        <v>3621662.25</v>
      </c>
      <c r="AFK6" s="315">
        <v>5452753.1500000004</v>
      </c>
      <c r="AFL6" s="315">
        <v>172170832.16999999</v>
      </c>
      <c r="AFM6" s="315">
        <v>14418397.439999999</v>
      </c>
      <c r="AFN6" s="315">
        <v>5275945.07</v>
      </c>
      <c r="AFO6" s="315">
        <v>6345236.6500000004</v>
      </c>
      <c r="AFP6" s="315">
        <v>4008434.12</v>
      </c>
      <c r="AFQ6" s="315">
        <v>3816016.2</v>
      </c>
      <c r="AFR6" s="315">
        <v>3261497.63</v>
      </c>
      <c r="AFS6" s="315">
        <v>5731474.3200000003</v>
      </c>
      <c r="AFT6" s="315">
        <v>4667061.1899999995</v>
      </c>
      <c r="AFU6" s="315">
        <v>3870227.6399999997</v>
      </c>
      <c r="AFV6" s="315">
        <v>8955018.2300000004</v>
      </c>
      <c r="AFW6" s="315">
        <v>2717935.96</v>
      </c>
      <c r="AFX6" s="315">
        <v>322236750.29000002</v>
      </c>
      <c r="AFY6" s="315">
        <v>4496940.74</v>
      </c>
      <c r="AFZ6" s="315">
        <v>8571327.4199999981</v>
      </c>
      <c r="AGA6" s="315">
        <v>6988375.54</v>
      </c>
      <c r="AGB6" s="315">
        <v>39827346.299999997</v>
      </c>
      <c r="AGC6" s="315">
        <v>12040576.120000003</v>
      </c>
      <c r="AGD6" s="315">
        <v>7728974.3599999994</v>
      </c>
      <c r="AGE6" s="315">
        <v>4298851.55</v>
      </c>
      <c r="AGF6" s="315">
        <v>6013347.0800000001</v>
      </c>
      <c r="AGG6" s="315">
        <v>7668166.2599999998</v>
      </c>
      <c r="AGH6" s="315">
        <v>4723053.1899999995</v>
      </c>
      <c r="AGI6" s="315">
        <v>258077908.08999997</v>
      </c>
      <c r="AGJ6" s="315">
        <v>31226376.210000001</v>
      </c>
      <c r="AGK6" s="315">
        <v>9774190.8100000005</v>
      </c>
      <c r="AGL6" s="315">
        <v>6574055.3200000003</v>
      </c>
      <c r="AGM6" s="315">
        <v>10744665.119999999</v>
      </c>
      <c r="AGN6" s="315">
        <v>17999549.699999996</v>
      </c>
      <c r="AGO6" s="315">
        <v>1599392.31</v>
      </c>
      <c r="AGP6" s="315">
        <v>4062079.5</v>
      </c>
      <c r="AGQ6" s="315">
        <v>347804970.28000003</v>
      </c>
      <c r="AGR6" s="315">
        <v>285136645.70999998</v>
      </c>
      <c r="AGS6" s="315">
        <v>7946616.0199999996</v>
      </c>
      <c r="AGT6" s="315">
        <v>12389250.84</v>
      </c>
      <c r="AGU6" s="315">
        <v>31636209.34</v>
      </c>
      <c r="AGV6" s="315">
        <v>13314191.869999999</v>
      </c>
      <c r="AGW6" s="315">
        <v>8549999.3499999996</v>
      </c>
      <c r="AGX6" s="315">
        <v>20726398.879999999</v>
      </c>
      <c r="AGY6" s="315">
        <v>4448809.84</v>
      </c>
      <c r="AGZ6" s="315">
        <v>8583613.3100000005</v>
      </c>
      <c r="AHA6" s="315">
        <v>6473684.5800000001</v>
      </c>
      <c r="AHB6" s="315">
        <v>6634286.29</v>
      </c>
      <c r="AHC6" s="315">
        <v>9076805.1199999992</v>
      </c>
      <c r="AHD6" s="315">
        <v>2804932.3000000003</v>
      </c>
      <c r="AHE6" s="315">
        <v>4839693.57</v>
      </c>
      <c r="AHF6" s="315">
        <v>6687662.2999999998</v>
      </c>
      <c r="AHG6" s="315">
        <v>3530405.51</v>
      </c>
      <c r="AHH6" s="315">
        <v>86109111.74000001</v>
      </c>
      <c r="AHI6" s="315">
        <v>10113993.140000001</v>
      </c>
      <c r="AHJ6" s="315">
        <v>5568848.29</v>
      </c>
      <c r="AHK6" s="315">
        <v>7797346.7299999995</v>
      </c>
      <c r="AHL6" s="315">
        <v>14933831.68</v>
      </c>
      <c r="AHM6" s="315">
        <v>5185059.75</v>
      </c>
      <c r="AHN6" s="315">
        <v>2777104.27</v>
      </c>
      <c r="AHO6" s="315">
        <v>27991523398.529964</v>
      </c>
      <c r="AHQ6" s="407">
        <v>36173319.269999996</v>
      </c>
    </row>
    <row r="7" spans="1:901" x14ac:dyDescent="0.25">
      <c r="A7" s="313" t="s">
        <v>8</v>
      </c>
      <c r="B7" s="314" t="s">
        <v>9</v>
      </c>
      <c r="C7" s="315">
        <v>144499050.23000002</v>
      </c>
      <c r="D7" s="315">
        <v>6010427.7199999997</v>
      </c>
      <c r="E7" s="315">
        <v>527067.33000000019</v>
      </c>
      <c r="F7" s="315">
        <v>1158829.0899999996</v>
      </c>
      <c r="G7" s="315">
        <v>2406440.79</v>
      </c>
      <c r="H7" s="315">
        <v>4315271.79</v>
      </c>
      <c r="I7" s="315">
        <v>128770.33999999997</v>
      </c>
      <c r="J7" s="315">
        <v>7165950.4100000001</v>
      </c>
      <c r="K7" s="315">
        <v>1941081.96</v>
      </c>
      <c r="L7" s="315">
        <v>704119.84000000008</v>
      </c>
      <c r="M7" s="315">
        <v>17623386.580000002</v>
      </c>
      <c r="N7" s="315">
        <v>1032504.9500000002</v>
      </c>
      <c r="O7" s="315">
        <v>2236278.2999999998</v>
      </c>
      <c r="P7" s="315">
        <v>1072049.7300000002</v>
      </c>
      <c r="Q7" s="315">
        <v>1672382</v>
      </c>
      <c r="R7" s="315">
        <v>943898.85</v>
      </c>
      <c r="S7" s="315">
        <v>451056.56</v>
      </c>
      <c r="T7" s="315">
        <v>1518421.9899999998</v>
      </c>
      <c r="U7" s="315">
        <v>261004.57</v>
      </c>
      <c r="V7" s="315">
        <v>1249890.8500000001</v>
      </c>
      <c r="W7" s="315">
        <v>634332.33000000007</v>
      </c>
      <c r="X7" s="315">
        <v>1221981.76</v>
      </c>
      <c r="Y7" s="315">
        <v>426541.9</v>
      </c>
      <c r="Z7" s="315">
        <v>331713.03999999992</v>
      </c>
      <c r="AA7" s="315">
        <v>159785478.55000001</v>
      </c>
      <c r="AB7" s="315">
        <v>1583285.97</v>
      </c>
      <c r="AC7" s="315">
        <v>5862227.0099999998</v>
      </c>
      <c r="AD7" s="315">
        <v>903026.7</v>
      </c>
      <c r="AE7" s="315">
        <v>4116188.2700000005</v>
      </c>
      <c r="AF7" s="315">
        <v>2647862.8000000003</v>
      </c>
      <c r="AG7" s="315">
        <v>4278984.21</v>
      </c>
      <c r="AH7" s="315">
        <v>1579055.48</v>
      </c>
      <c r="AI7" s="315">
        <v>2593716.06</v>
      </c>
      <c r="AJ7" s="315">
        <v>1317128.76</v>
      </c>
      <c r="AK7" s="315">
        <v>1148387.79</v>
      </c>
      <c r="AL7" s="315">
        <v>706205.43</v>
      </c>
      <c r="AM7" s="315">
        <v>848836.46000000008</v>
      </c>
      <c r="AN7" s="315">
        <v>3411449.58</v>
      </c>
      <c r="AO7" s="315">
        <v>812380.39999999991</v>
      </c>
      <c r="AP7" s="315">
        <v>4508438.3600000003</v>
      </c>
      <c r="AQ7" s="315">
        <v>18402295.93</v>
      </c>
      <c r="AR7" s="315">
        <v>641592.54</v>
      </c>
      <c r="AS7" s="315">
        <v>57230462.87999998</v>
      </c>
      <c r="AT7" s="315">
        <v>1268801.4100000001</v>
      </c>
      <c r="AU7" s="315">
        <v>1540074.86</v>
      </c>
      <c r="AV7" s="315">
        <v>1290751.8399999999</v>
      </c>
      <c r="AW7" s="315">
        <v>1051414.73</v>
      </c>
      <c r="AX7" s="315">
        <v>793106.67</v>
      </c>
      <c r="AY7" s="315">
        <v>469296.81999999983</v>
      </c>
      <c r="AZ7" s="315">
        <v>950326.79999999993</v>
      </c>
      <c r="BA7" s="315">
        <v>18159216.34</v>
      </c>
      <c r="BB7" s="315">
        <v>1247370.44</v>
      </c>
      <c r="BC7" s="315">
        <v>1820464.4199999997</v>
      </c>
      <c r="BD7" s="315">
        <v>4080510.6300000004</v>
      </c>
      <c r="BE7" s="315">
        <v>468899.49</v>
      </c>
      <c r="BF7" s="315">
        <v>453455.01000000013</v>
      </c>
      <c r="BG7" s="315">
        <v>423417.87</v>
      </c>
      <c r="BH7" s="315">
        <v>28978409.710000008</v>
      </c>
      <c r="BI7" s="315">
        <v>568595.21000000008</v>
      </c>
      <c r="BJ7" s="315">
        <v>510711.17000000004</v>
      </c>
      <c r="BK7" s="315">
        <v>1863868.64</v>
      </c>
      <c r="BL7" s="315">
        <v>1413922.2699999998</v>
      </c>
      <c r="BM7" s="315">
        <v>1860291.8700000003</v>
      </c>
      <c r="BN7" s="315">
        <v>1083097.3400000001</v>
      </c>
      <c r="BO7" s="315">
        <v>1001300.9700000002</v>
      </c>
      <c r="BP7" s="315">
        <v>466472.03</v>
      </c>
      <c r="BQ7" s="315">
        <v>717633.81</v>
      </c>
      <c r="BR7" s="315">
        <v>497541.25</v>
      </c>
      <c r="BS7" s="315">
        <v>399610.3899999999</v>
      </c>
      <c r="BT7" s="315">
        <v>9248063.6999999993</v>
      </c>
      <c r="BU7" s="315">
        <v>285011.57</v>
      </c>
      <c r="BV7" s="315">
        <v>884765.4</v>
      </c>
      <c r="BW7" s="315">
        <v>53357293.609999999</v>
      </c>
      <c r="BX7" s="315">
        <v>22038767.300000001</v>
      </c>
      <c r="BY7" s="315">
        <v>752578.71000000008</v>
      </c>
      <c r="BZ7" s="315">
        <v>455920.85</v>
      </c>
      <c r="CA7" s="315">
        <v>1060441.3600000001</v>
      </c>
      <c r="CB7" s="315">
        <v>822423.21</v>
      </c>
      <c r="CC7" s="315">
        <v>974589.33000000019</v>
      </c>
      <c r="CD7" s="315">
        <v>23536.720000000001</v>
      </c>
      <c r="CE7" s="315">
        <v>2999</v>
      </c>
      <c r="CF7" s="315">
        <v>232828371</v>
      </c>
      <c r="CG7" s="315">
        <v>5171168.4899999984</v>
      </c>
      <c r="CH7" s="315">
        <v>6823123.3799999999</v>
      </c>
      <c r="CI7" s="315">
        <v>750767.3</v>
      </c>
      <c r="CJ7" s="315">
        <v>1327170.3</v>
      </c>
      <c r="CK7" s="315">
        <v>1647158.1400000004</v>
      </c>
      <c r="CL7" s="315">
        <v>890931.57</v>
      </c>
      <c r="CM7" s="315">
        <v>4198261.3599999994</v>
      </c>
      <c r="CN7" s="315">
        <v>444180.42999999988</v>
      </c>
      <c r="CO7" s="315">
        <v>2172954.0100000002</v>
      </c>
      <c r="CP7" s="315">
        <v>1211376.74</v>
      </c>
      <c r="CQ7" s="315">
        <v>3270145.1799999997</v>
      </c>
      <c r="CR7" s="315">
        <v>1123367.0999999999</v>
      </c>
      <c r="CS7" s="315">
        <v>73543679.030000046</v>
      </c>
      <c r="CT7" s="315">
        <v>2341791.1</v>
      </c>
      <c r="CU7" s="315">
        <v>1961591.9699999995</v>
      </c>
      <c r="CV7" s="315">
        <v>2998355.48</v>
      </c>
      <c r="CW7" s="315">
        <v>658303.99</v>
      </c>
      <c r="CX7" s="315">
        <v>3103453.03</v>
      </c>
      <c r="CY7" s="315">
        <v>1230964.42</v>
      </c>
      <c r="CZ7" s="315">
        <v>777376.32</v>
      </c>
      <c r="DA7" s="315">
        <v>109353788.25000003</v>
      </c>
      <c r="DB7" s="315">
        <v>1521006.0799999998</v>
      </c>
      <c r="DC7" s="315">
        <v>10620506.76</v>
      </c>
      <c r="DD7" s="315">
        <v>20395424.02</v>
      </c>
      <c r="DE7" s="315">
        <v>1532562.9900000007</v>
      </c>
      <c r="DF7" s="315">
        <v>4495479.05</v>
      </c>
      <c r="DG7" s="315">
        <v>6088340.0600000005</v>
      </c>
      <c r="DH7" s="315">
        <v>450243.66999999993</v>
      </c>
      <c r="DI7" s="315">
        <v>1294795.3099999998</v>
      </c>
      <c r="DJ7" s="315">
        <v>1665144.0599999998</v>
      </c>
      <c r="DK7" s="315">
        <v>4859955.88</v>
      </c>
      <c r="DL7" s="315">
        <v>38426921.689999998</v>
      </c>
      <c r="DM7" s="315">
        <v>44860708.719999991</v>
      </c>
      <c r="DN7" s="315">
        <v>1237305.29</v>
      </c>
      <c r="DO7" s="315">
        <v>1238255.0300000003</v>
      </c>
      <c r="DP7" s="315">
        <v>2460874.5799999996</v>
      </c>
      <c r="DQ7" s="315">
        <v>1407325.5399999998</v>
      </c>
      <c r="DR7" s="315">
        <v>2144094.2000000002</v>
      </c>
      <c r="DS7" s="315">
        <v>2138197.59</v>
      </c>
      <c r="DT7" s="315">
        <v>581824.98</v>
      </c>
      <c r="DU7" s="315">
        <v>244837863.56</v>
      </c>
      <c r="DV7" s="315">
        <v>1583970.9299999997</v>
      </c>
      <c r="DW7" s="315">
        <v>2505839.2899999996</v>
      </c>
      <c r="DX7" s="315">
        <v>2607704.4099999997</v>
      </c>
      <c r="DY7" s="315">
        <v>2427075.5399999996</v>
      </c>
      <c r="DZ7" s="315">
        <v>2843831.12</v>
      </c>
      <c r="EA7" s="315">
        <v>6228836.9000000004</v>
      </c>
      <c r="EB7" s="315">
        <v>1572772.6700000004</v>
      </c>
      <c r="EC7" s="315">
        <v>2368992.7400000002</v>
      </c>
      <c r="ED7" s="315">
        <v>35048424.420000002</v>
      </c>
      <c r="EE7" s="315">
        <v>28931095.239999998</v>
      </c>
      <c r="EF7" s="315">
        <v>1034272.0599999998</v>
      </c>
      <c r="EG7" s="315">
        <v>1374327.4200000004</v>
      </c>
      <c r="EH7" s="315">
        <v>680257.12</v>
      </c>
      <c r="EI7" s="315">
        <v>1594210.7599999998</v>
      </c>
      <c r="EJ7" s="315">
        <v>2930638.8000000007</v>
      </c>
      <c r="EK7" s="315">
        <v>755965.16999999993</v>
      </c>
      <c r="EL7" s="315">
        <v>697986.43</v>
      </c>
      <c r="EM7" s="315">
        <v>67847483.87999998</v>
      </c>
      <c r="EN7" s="315">
        <v>1202131.7200000002</v>
      </c>
      <c r="EO7" s="315">
        <v>2092660.1699999997</v>
      </c>
      <c r="EP7" s="315">
        <v>1191743.0700000003</v>
      </c>
      <c r="EQ7" s="315">
        <v>310286.10000000009</v>
      </c>
      <c r="ER7" s="315">
        <v>563981.9</v>
      </c>
      <c r="ES7" s="315">
        <v>1511083.4200000002</v>
      </c>
      <c r="ET7" s="315">
        <v>2343332.52</v>
      </c>
      <c r="EU7" s="315">
        <v>2338735.0699999998</v>
      </c>
      <c r="EV7" s="315">
        <v>69112276.669999987</v>
      </c>
      <c r="EW7" s="315">
        <v>1025762.1900000001</v>
      </c>
      <c r="EX7" s="315">
        <v>1313668.18</v>
      </c>
      <c r="EY7" s="315">
        <v>3186826.6</v>
      </c>
      <c r="EZ7" s="315">
        <v>2726711.98</v>
      </c>
      <c r="FA7" s="315">
        <v>5870657.5700000012</v>
      </c>
      <c r="FB7" s="315">
        <v>2717183.54</v>
      </c>
      <c r="FC7" s="315">
        <v>4154729.7399999998</v>
      </c>
      <c r="FD7" s="315">
        <v>1496168.6199999999</v>
      </c>
      <c r="FE7" s="315">
        <v>923220.22</v>
      </c>
      <c r="FF7" s="315">
        <v>1635508.33</v>
      </c>
      <c r="FG7" s="315">
        <v>945944.79</v>
      </c>
      <c r="FH7" s="315">
        <v>50740069.720000006</v>
      </c>
      <c r="FI7" s="315">
        <v>1585083.42</v>
      </c>
      <c r="FJ7" s="315">
        <v>1004328.2600000004</v>
      </c>
      <c r="FK7" s="315">
        <v>790206.17999999993</v>
      </c>
      <c r="FL7" s="315">
        <v>2224333.87</v>
      </c>
      <c r="FM7" s="315">
        <v>1603786.66</v>
      </c>
      <c r="FN7" s="315">
        <v>372030.87000000005</v>
      </c>
      <c r="FO7" s="315">
        <v>197101.5</v>
      </c>
      <c r="FP7" s="315">
        <v>172114566.06999996</v>
      </c>
      <c r="FQ7" s="315">
        <v>480500.83000000007</v>
      </c>
      <c r="FR7" s="315">
        <v>1529060.2700000003</v>
      </c>
      <c r="FS7" s="315">
        <v>1340778.96</v>
      </c>
      <c r="FT7" s="315">
        <v>1958926.1299999994</v>
      </c>
      <c r="FU7" s="315">
        <v>1977823.16</v>
      </c>
      <c r="FV7" s="315">
        <v>5785849.1699999999</v>
      </c>
      <c r="FW7" s="315">
        <v>2399763.38</v>
      </c>
      <c r="FX7" s="315">
        <v>678433.46000000008</v>
      </c>
      <c r="FY7" s="315">
        <v>2168342</v>
      </c>
      <c r="FZ7" s="315">
        <v>4827066.5</v>
      </c>
      <c r="GA7" s="315">
        <v>2249396.65</v>
      </c>
      <c r="GB7" s="315">
        <v>746130.93</v>
      </c>
      <c r="GC7" s="315">
        <v>274276</v>
      </c>
      <c r="GD7" s="315">
        <v>61751350.740000002</v>
      </c>
      <c r="GE7" s="315">
        <v>823091.78000000014</v>
      </c>
      <c r="GF7" s="315">
        <v>489763.67000000004</v>
      </c>
      <c r="GG7" s="315">
        <v>2988606.5199999991</v>
      </c>
      <c r="GH7" s="315">
        <v>1092568.3399999999</v>
      </c>
      <c r="GI7" s="315">
        <v>995903.07999999973</v>
      </c>
      <c r="GJ7" s="315">
        <v>647166.69000000018</v>
      </c>
      <c r="GK7" s="315">
        <v>3671035.4099999997</v>
      </c>
      <c r="GL7" s="315">
        <v>929893.59000000008</v>
      </c>
      <c r="GM7" s="315">
        <v>389824.62</v>
      </c>
      <c r="GN7" s="315">
        <v>242297.62</v>
      </c>
      <c r="GO7" s="315">
        <v>400875.41999999993</v>
      </c>
      <c r="GP7" s="315">
        <v>25127016.059999999</v>
      </c>
      <c r="GQ7" s="315">
        <v>3395290.0999999996</v>
      </c>
      <c r="GR7" s="315">
        <v>1028185.1799999999</v>
      </c>
      <c r="GS7" s="315">
        <v>2547704.8000000003</v>
      </c>
      <c r="GT7" s="315">
        <v>146310.68000000005</v>
      </c>
      <c r="GU7" s="315">
        <v>1569319.8900000001</v>
      </c>
      <c r="GV7" s="315">
        <v>1304144.2300000002</v>
      </c>
      <c r="GW7" s="315">
        <v>662272.61999999988</v>
      </c>
      <c r="GX7" s="315">
        <v>63547954.699999996</v>
      </c>
      <c r="GY7" s="315">
        <v>1448630.6</v>
      </c>
      <c r="GZ7" s="315">
        <v>5113076.96</v>
      </c>
      <c r="HA7" s="315">
        <v>2531481.9699999997</v>
      </c>
      <c r="HB7" s="315">
        <v>163334411.87</v>
      </c>
      <c r="HC7" s="315">
        <v>7985375.5</v>
      </c>
      <c r="HD7" s="315">
        <v>4454936.59</v>
      </c>
      <c r="HE7" s="315">
        <v>2924556.4</v>
      </c>
      <c r="HF7" s="315">
        <v>7405213.4400000004</v>
      </c>
      <c r="HG7" s="315">
        <v>4237455</v>
      </c>
      <c r="HH7" s="315">
        <v>970484.02</v>
      </c>
      <c r="HI7" s="315">
        <v>147525510.71999997</v>
      </c>
      <c r="HJ7" s="315">
        <v>647547.39</v>
      </c>
      <c r="HK7" s="315">
        <v>1144834.97</v>
      </c>
      <c r="HL7" s="315">
        <v>891622.5</v>
      </c>
      <c r="HM7" s="315">
        <v>734050.2</v>
      </c>
      <c r="HN7" s="315">
        <v>4648514.6499999994</v>
      </c>
      <c r="HO7" s="315">
        <v>1083153.55</v>
      </c>
      <c r="HP7" s="315">
        <v>527086.76</v>
      </c>
      <c r="HQ7" s="315">
        <v>136961829.31999999</v>
      </c>
      <c r="HR7" s="315">
        <v>42793583.950000003</v>
      </c>
      <c r="HS7" s="315">
        <v>5043600.93</v>
      </c>
      <c r="HT7" s="315">
        <v>2128603.6599999997</v>
      </c>
      <c r="HU7" s="315">
        <v>2068717.3699999999</v>
      </c>
      <c r="HV7" s="315">
        <v>945302.53</v>
      </c>
      <c r="HW7" s="315">
        <v>4376683.93</v>
      </c>
      <c r="HX7" s="315">
        <v>2262932.6900000004</v>
      </c>
      <c r="HY7" s="315">
        <v>1589905.94</v>
      </c>
      <c r="HZ7" s="315">
        <v>3399303.96</v>
      </c>
      <c r="IA7" s="315">
        <v>4115490.4899999998</v>
      </c>
      <c r="IB7" s="315">
        <v>1876748.7100000002</v>
      </c>
      <c r="IC7" s="315">
        <v>537175.12</v>
      </c>
      <c r="ID7" s="315">
        <v>3702601.7699999996</v>
      </c>
      <c r="IE7" s="315">
        <v>1614364.72</v>
      </c>
      <c r="IF7" s="315">
        <v>1353255.0599999998</v>
      </c>
      <c r="IG7" s="315">
        <v>140251623.92999998</v>
      </c>
      <c r="IH7" s="315">
        <v>42317153.580000006</v>
      </c>
      <c r="II7" s="315">
        <v>4962297.3600000003</v>
      </c>
      <c r="IJ7" s="315">
        <v>5070484.6899999995</v>
      </c>
      <c r="IK7" s="315">
        <v>20301998.199999999</v>
      </c>
      <c r="IL7" s="315">
        <v>1391866.41</v>
      </c>
      <c r="IM7" s="315">
        <v>3249659.94</v>
      </c>
      <c r="IN7" s="315">
        <v>2242549.7200000002</v>
      </c>
      <c r="IO7" s="315">
        <v>975959.0399999998</v>
      </c>
      <c r="IP7" s="315">
        <v>1021611.25</v>
      </c>
      <c r="IQ7" s="315">
        <v>3171213.9999999995</v>
      </c>
      <c r="IR7" s="315">
        <v>218301017.28</v>
      </c>
      <c r="IS7" s="315">
        <v>73460907.280000001</v>
      </c>
      <c r="IT7" s="315">
        <v>11668436.120000007</v>
      </c>
      <c r="IU7" s="315">
        <v>8208752.9500000002</v>
      </c>
      <c r="IV7" s="315">
        <v>8449312.1999999993</v>
      </c>
      <c r="IW7" s="315">
        <v>1863312</v>
      </c>
      <c r="IX7" s="315">
        <v>2403081.6200000006</v>
      </c>
      <c r="IY7" s="315">
        <v>1100843.57</v>
      </c>
      <c r="IZ7" s="315">
        <v>1066010.9300000002</v>
      </c>
      <c r="JA7" s="315">
        <v>3724356.78</v>
      </c>
      <c r="JB7" s="315">
        <v>4733475.21</v>
      </c>
      <c r="JC7" s="315">
        <v>3770647.87</v>
      </c>
      <c r="JD7" s="315">
        <v>64351534.230000004</v>
      </c>
      <c r="JE7" s="315">
        <v>6121196.9700000007</v>
      </c>
      <c r="JF7" s="315">
        <v>852870.50999999978</v>
      </c>
      <c r="JG7" s="315">
        <v>1810722.53</v>
      </c>
      <c r="JH7" s="315">
        <v>1664449.7899999998</v>
      </c>
      <c r="JI7" s="315">
        <v>856286.74</v>
      </c>
      <c r="JJ7" s="315">
        <v>78674346.809999987</v>
      </c>
      <c r="JK7" s="315">
        <v>1599368.48</v>
      </c>
      <c r="JL7" s="315">
        <v>4818437.25</v>
      </c>
      <c r="JM7" s="315">
        <v>3752175.21</v>
      </c>
      <c r="JN7" s="315">
        <v>1518025.01</v>
      </c>
      <c r="JO7" s="315">
        <v>6638370.9100000001</v>
      </c>
      <c r="JP7" s="315">
        <v>1035603.35</v>
      </c>
      <c r="JQ7" s="315">
        <v>95501853.510000005</v>
      </c>
      <c r="JR7" s="315">
        <v>6622682.5200000005</v>
      </c>
      <c r="JS7" s="315">
        <v>1188522.33</v>
      </c>
      <c r="JT7" s="315">
        <v>13806527.820000002</v>
      </c>
      <c r="JU7" s="315">
        <v>9429025.7699999996</v>
      </c>
      <c r="JV7" s="315">
        <v>2186531.9500000007</v>
      </c>
      <c r="JW7" s="315">
        <v>2238950.4699999997</v>
      </c>
      <c r="JX7" s="315">
        <v>1852762.0999999996</v>
      </c>
      <c r="JY7" s="315">
        <v>125764704.70000002</v>
      </c>
      <c r="JZ7" s="315">
        <v>88458834.030000001</v>
      </c>
      <c r="KA7" s="315">
        <v>2982063.55</v>
      </c>
      <c r="KB7" s="315">
        <v>933990.7</v>
      </c>
      <c r="KC7" s="315">
        <v>2023911.8800000001</v>
      </c>
      <c r="KD7" s="315">
        <v>489479.25</v>
      </c>
      <c r="KE7" s="315">
        <v>3733650.49</v>
      </c>
      <c r="KF7" s="315">
        <v>2557462.1</v>
      </c>
      <c r="KG7" s="315">
        <v>937334.8</v>
      </c>
      <c r="KH7" s="315">
        <v>4064721.78</v>
      </c>
      <c r="KI7" s="315">
        <v>568381</v>
      </c>
      <c r="KJ7" s="315">
        <v>1781660.3</v>
      </c>
      <c r="KK7" s="315">
        <v>780703.30999999994</v>
      </c>
      <c r="KL7" s="315">
        <v>44539.19</v>
      </c>
      <c r="KM7" s="315">
        <v>806446.77</v>
      </c>
      <c r="KN7" s="315">
        <v>199655812.62000003</v>
      </c>
      <c r="KO7" s="315">
        <v>12498370.93</v>
      </c>
      <c r="KP7" s="315">
        <v>8582201.9400000013</v>
      </c>
      <c r="KQ7" s="315">
        <v>7287828.96</v>
      </c>
      <c r="KR7" s="315">
        <v>13076150.539999999</v>
      </c>
      <c r="KS7" s="315">
        <v>8446319.9700000007</v>
      </c>
      <c r="KT7" s="315">
        <v>15993726.65</v>
      </c>
      <c r="KU7" s="315">
        <v>8045353.0099999998</v>
      </c>
      <c r="KV7" s="315">
        <v>3507914.4</v>
      </c>
      <c r="KW7" s="315">
        <v>52085999.630000003</v>
      </c>
      <c r="KX7" s="315">
        <v>3606463.53</v>
      </c>
      <c r="KY7" s="315">
        <v>3889600.29</v>
      </c>
      <c r="KZ7" s="315">
        <v>19015793.779999994</v>
      </c>
      <c r="LA7" s="315">
        <v>1324953.07</v>
      </c>
      <c r="LB7" s="315">
        <v>4315284.2100000009</v>
      </c>
      <c r="LC7" s="315">
        <v>135502992.28999999</v>
      </c>
      <c r="LD7" s="315">
        <v>6035501.25</v>
      </c>
      <c r="LE7" s="315">
        <v>235644751.97999999</v>
      </c>
      <c r="LF7" s="315">
        <v>14975147.890000001</v>
      </c>
      <c r="LG7" s="315">
        <v>67059166.829999991</v>
      </c>
      <c r="LH7" s="315">
        <v>46293704.110000007</v>
      </c>
      <c r="LI7" s="315">
        <v>1911744.0699999998</v>
      </c>
      <c r="LJ7" s="315">
        <v>1442624.0900000003</v>
      </c>
      <c r="LK7" s="315">
        <v>3103448.1500000004</v>
      </c>
      <c r="LL7" s="315">
        <v>4433252.24</v>
      </c>
      <c r="LM7" s="315">
        <v>1454069.6899999997</v>
      </c>
      <c r="LN7" s="315">
        <v>3866756.6799999997</v>
      </c>
      <c r="LO7" s="315">
        <v>313475.71000000002</v>
      </c>
      <c r="LP7" s="315">
        <v>52746582.170000002</v>
      </c>
      <c r="LQ7" s="315">
        <v>2286048.5500000007</v>
      </c>
      <c r="LR7" s="315">
        <v>948859.23</v>
      </c>
      <c r="LS7" s="315">
        <v>283376216.07999998</v>
      </c>
      <c r="LT7" s="315">
        <v>76940305.049999997</v>
      </c>
      <c r="LU7" s="315">
        <v>136859911.85000002</v>
      </c>
      <c r="LV7" s="315">
        <v>33715779.000000007</v>
      </c>
      <c r="LW7" s="315">
        <v>3269018.8399999994</v>
      </c>
      <c r="LX7" s="315">
        <v>6046360.2000000002</v>
      </c>
      <c r="LY7" s="315">
        <v>3207142.84</v>
      </c>
      <c r="LZ7" s="315">
        <v>4400003.42</v>
      </c>
      <c r="MA7" s="315">
        <v>3547741.2799999993</v>
      </c>
      <c r="MB7" s="315">
        <v>6941901.4900000002</v>
      </c>
      <c r="MC7" s="315">
        <v>18514019.429999996</v>
      </c>
      <c r="MD7" s="315">
        <v>2007072.98</v>
      </c>
      <c r="ME7" s="315">
        <v>130589719.64</v>
      </c>
      <c r="MF7" s="315">
        <v>1196435.8999999999</v>
      </c>
      <c r="MG7" s="315">
        <v>1243719.33</v>
      </c>
      <c r="MH7" s="315">
        <v>402972.85</v>
      </c>
      <c r="MI7" s="315">
        <v>1082074.2799999998</v>
      </c>
      <c r="MJ7" s="315">
        <v>1332285.94</v>
      </c>
      <c r="MK7" s="315">
        <v>1842358.98</v>
      </c>
      <c r="ML7" s="315">
        <v>998921.77</v>
      </c>
      <c r="MM7" s="315">
        <v>1875920.28</v>
      </c>
      <c r="MN7" s="315">
        <v>853661.32999999984</v>
      </c>
      <c r="MO7" s="315">
        <v>2401141.83</v>
      </c>
      <c r="MP7" s="315">
        <v>693629.08000000019</v>
      </c>
      <c r="MQ7" s="315">
        <v>173654571.61000001</v>
      </c>
      <c r="MR7" s="315">
        <v>716367.00999999989</v>
      </c>
      <c r="MS7" s="315">
        <v>4478920.51</v>
      </c>
      <c r="MT7" s="315">
        <v>8856513.5799999982</v>
      </c>
      <c r="MU7" s="315">
        <v>3347800.1299999994</v>
      </c>
      <c r="MV7" s="315">
        <v>10385436.200000001</v>
      </c>
      <c r="MW7" s="315">
        <v>13200233.0099</v>
      </c>
      <c r="MX7" s="315">
        <v>3992290.27</v>
      </c>
      <c r="MY7" s="315">
        <v>9726264.129999999</v>
      </c>
      <c r="MZ7" s="315">
        <v>781765.69000000006</v>
      </c>
      <c r="NA7" s="315">
        <v>874017.28000000003</v>
      </c>
      <c r="NB7" s="315">
        <v>260593473.09999999</v>
      </c>
      <c r="NC7" s="315">
        <v>33311014.949999999</v>
      </c>
      <c r="ND7" s="315">
        <v>8711534.8200000003</v>
      </c>
      <c r="NE7" s="315">
        <v>30304772.779999997</v>
      </c>
      <c r="NF7" s="315">
        <v>3960542.31</v>
      </c>
      <c r="NG7" s="315">
        <v>24091743.859999999</v>
      </c>
      <c r="NH7" s="315">
        <v>48641596.479999997</v>
      </c>
      <c r="NI7" s="315">
        <v>17600248.879999999</v>
      </c>
      <c r="NJ7" s="315">
        <v>493776.5</v>
      </c>
      <c r="NK7" s="315">
        <v>1056657.8700000001</v>
      </c>
      <c r="NL7" s="315">
        <v>7365270.1500000004</v>
      </c>
      <c r="NM7" s="315">
        <v>4323111.0999999996</v>
      </c>
      <c r="NN7" s="315">
        <v>31137613.240000002</v>
      </c>
      <c r="NO7" s="315">
        <v>993333.58</v>
      </c>
      <c r="NP7" s="315">
        <v>1568609.3900000001</v>
      </c>
      <c r="NQ7" s="315">
        <v>1199891.6299999999</v>
      </c>
      <c r="NR7" s="315">
        <v>1803462.6800000002</v>
      </c>
      <c r="NS7" s="315">
        <v>1677854.46</v>
      </c>
      <c r="NT7" s="315">
        <v>3640248.9899999998</v>
      </c>
      <c r="NU7" s="315">
        <v>156132766.618</v>
      </c>
      <c r="NV7" s="315">
        <v>73354870.290000007</v>
      </c>
      <c r="NW7" s="315">
        <v>7738188.7700000005</v>
      </c>
      <c r="NX7" s="315">
        <v>2925756.75</v>
      </c>
      <c r="NY7" s="315">
        <v>3511219.7600000002</v>
      </c>
      <c r="NZ7" s="315">
        <v>12777555.279999997</v>
      </c>
      <c r="OA7" s="315">
        <v>3307883.44</v>
      </c>
      <c r="OB7" s="315">
        <v>307608966.69999999</v>
      </c>
      <c r="OC7" s="315">
        <v>36563328.850000001</v>
      </c>
      <c r="OD7" s="315">
        <v>3535649.5999999996</v>
      </c>
      <c r="OE7" s="315">
        <v>18663251.859999999</v>
      </c>
      <c r="OF7" s="315">
        <v>5916065.4299999988</v>
      </c>
      <c r="OG7" s="315">
        <v>5336782.4000000004</v>
      </c>
      <c r="OH7" s="315">
        <v>16476227.570000002</v>
      </c>
      <c r="OI7" s="315">
        <v>1771392.86</v>
      </c>
      <c r="OJ7" s="315">
        <v>5037778.7700000005</v>
      </c>
      <c r="OK7" s="315">
        <v>59869500.139999993</v>
      </c>
      <c r="OL7" s="315">
        <v>22577660</v>
      </c>
      <c r="OM7" s="315">
        <v>29100922.859999999</v>
      </c>
      <c r="ON7" s="315">
        <v>1427975.8599999999</v>
      </c>
      <c r="OO7" s="315">
        <v>1014864.91</v>
      </c>
      <c r="OP7" s="315">
        <v>196693.21000000002</v>
      </c>
      <c r="OQ7" s="315">
        <v>102755532.25</v>
      </c>
      <c r="OR7" s="315">
        <v>1813984.6</v>
      </c>
      <c r="OS7" s="315">
        <v>1355992.66</v>
      </c>
      <c r="OT7" s="315">
        <v>2789068.1900000004</v>
      </c>
      <c r="OU7" s="315">
        <v>3869651.0299999993</v>
      </c>
      <c r="OV7" s="315">
        <v>6868155.5900000017</v>
      </c>
      <c r="OW7" s="315">
        <v>1493925.36</v>
      </c>
      <c r="OX7" s="315">
        <v>1338790.8</v>
      </c>
      <c r="OY7" s="315">
        <v>1051429.57</v>
      </c>
      <c r="OZ7" s="315">
        <v>50348519.800000004</v>
      </c>
      <c r="PA7" s="315">
        <v>1184635.8600000001</v>
      </c>
      <c r="PB7" s="315">
        <v>4709754.6700000009</v>
      </c>
      <c r="PC7" s="315">
        <v>585217.44000000018</v>
      </c>
      <c r="PD7" s="315">
        <v>5193876.79</v>
      </c>
      <c r="PE7" s="315">
        <v>4471131.99</v>
      </c>
      <c r="PF7" s="315">
        <v>953134.03999999969</v>
      </c>
      <c r="PG7" s="315">
        <v>1423649.4400000002</v>
      </c>
      <c r="PH7" s="315">
        <v>1475980.92</v>
      </c>
      <c r="PI7" s="315">
        <v>2683983.5199999996</v>
      </c>
      <c r="PJ7" s="315">
        <v>2075410.73</v>
      </c>
      <c r="PK7" s="315">
        <v>4508795.2699999996</v>
      </c>
      <c r="PL7" s="315">
        <v>1391487.25</v>
      </c>
      <c r="PM7" s="315">
        <v>4617210.8899999997</v>
      </c>
      <c r="PN7" s="315">
        <v>588889</v>
      </c>
      <c r="PO7" s="315">
        <v>398897.55</v>
      </c>
      <c r="PP7" s="315">
        <v>481135.37</v>
      </c>
      <c r="PQ7" s="315">
        <v>-156766.27000000002</v>
      </c>
      <c r="PR7" s="315">
        <v>299003534.73000002</v>
      </c>
      <c r="PS7" s="315">
        <v>5657264</v>
      </c>
      <c r="PT7" s="315">
        <v>2994645.43</v>
      </c>
      <c r="PU7" s="315">
        <v>2842847.7800000003</v>
      </c>
      <c r="PV7" s="315">
        <v>44417955.100000001</v>
      </c>
      <c r="PW7" s="315">
        <v>1238542.7899999996</v>
      </c>
      <c r="PX7" s="315">
        <v>15962824.680000002</v>
      </c>
      <c r="PY7" s="315">
        <v>5745382.1100000003</v>
      </c>
      <c r="PZ7" s="315">
        <v>12129876.149999999</v>
      </c>
      <c r="QA7" s="315">
        <v>793615.14</v>
      </c>
      <c r="QB7" s="315">
        <v>8670569.2899999991</v>
      </c>
      <c r="QC7" s="315">
        <v>1001668.6300000001</v>
      </c>
      <c r="QD7" s="315">
        <v>3499364.94</v>
      </c>
      <c r="QE7" s="315">
        <v>806733.51000000024</v>
      </c>
      <c r="QF7" s="315">
        <v>2803137.6</v>
      </c>
      <c r="QG7" s="315">
        <v>4151010.71</v>
      </c>
      <c r="QH7" s="315">
        <v>623396.97</v>
      </c>
      <c r="QI7" s="315">
        <v>2477741.0300000003</v>
      </c>
      <c r="QJ7" s="315">
        <v>437591.47000000003</v>
      </c>
      <c r="QK7" s="315">
        <v>4464233.16</v>
      </c>
      <c r="QL7" s="315">
        <v>15057574.420000002</v>
      </c>
      <c r="QM7" s="315">
        <v>2222066.61</v>
      </c>
      <c r="QN7" s="315">
        <v>392635.92</v>
      </c>
      <c r="QO7" s="315">
        <v>546512</v>
      </c>
      <c r="QP7" s="315">
        <v>574113</v>
      </c>
      <c r="QQ7" s="315">
        <v>310264.27</v>
      </c>
      <c r="QR7" s="315">
        <v>93711008.030000016</v>
      </c>
      <c r="QS7" s="315">
        <v>837594.13000000012</v>
      </c>
      <c r="QT7" s="315">
        <v>10952609.139999999</v>
      </c>
      <c r="QU7" s="315">
        <v>1963888.69</v>
      </c>
      <c r="QV7" s="315">
        <v>3069747.61</v>
      </c>
      <c r="QW7" s="315">
        <v>2947430.68</v>
      </c>
      <c r="QX7" s="315">
        <v>617766.85000000009</v>
      </c>
      <c r="QY7" s="315">
        <v>3587932.4799999995</v>
      </c>
      <c r="QZ7" s="315">
        <v>5783432.0899999999</v>
      </c>
      <c r="RA7" s="315">
        <v>969758</v>
      </c>
      <c r="RB7" s="315">
        <v>572425.68999999994</v>
      </c>
      <c r="RC7" s="315">
        <v>696514.8</v>
      </c>
      <c r="RD7" s="315">
        <v>415389.03</v>
      </c>
      <c r="RE7" s="315">
        <v>107220873.73999999</v>
      </c>
      <c r="RF7" s="315">
        <v>4362488.870000001</v>
      </c>
      <c r="RG7" s="315">
        <v>3319894.8</v>
      </c>
      <c r="RH7" s="315">
        <v>2736469.9099999997</v>
      </c>
      <c r="RI7" s="315">
        <v>1762988.2399999998</v>
      </c>
      <c r="RJ7" s="315">
        <v>3027772.13</v>
      </c>
      <c r="RK7" s="315">
        <v>6715938.879999998</v>
      </c>
      <c r="RL7" s="315">
        <v>1113212.99</v>
      </c>
      <c r="RM7" s="315">
        <v>1025892.2999999997</v>
      </c>
      <c r="RN7" s="315">
        <v>4158055.5799999996</v>
      </c>
      <c r="RO7" s="315">
        <v>6303382.7599999998</v>
      </c>
      <c r="RP7" s="315">
        <v>1139616.82</v>
      </c>
      <c r="RQ7" s="315">
        <v>649274.94000000006</v>
      </c>
      <c r="RR7" s="315">
        <v>2830155.5599999996</v>
      </c>
      <c r="RS7" s="315">
        <v>1441863.5</v>
      </c>
      <c r="RT7" s="315">
        <v>595076.11999999988</v>
      </c>
      <c r="RU7" s="315">
        <v>2312993.33</v>
      </c>
      <c r="RV7" s="315">
        <v>835434.81</v>
      </c>
      <c r="RW7" s="315">
        <v>377291.41999999993</v>
      </c>
      <c r="RX7" s="315">
        <v>211414.46000000002</v>
      </c>
      <c r="RY7" s="315">
        <v>77544367.539999992</v>
      </c>
      <c r="RZ7" s="315">
        <v>782326.65000000014</v>
      </c>
      <c r="SA7" s="315">
        <v>1061943.94</v>
      </c>
      <c r="SB7" s="315">
        <v>1298780.01</v>
      </c>
      <c r="SC7" s="315">
        <v>541792.79</v>
      </c>
      <c r="SD7" s="315">
        <v>1130433.2</v>
      </c>
      <c r="SE7" s="315">
        <v>908407.2300000001</v>
      </c>
      <c r="SF7" s="315">
        <v>3885615.17</v>
      </c>
      <c r="SG7" s="315">
        <v>1628546.5999999999</v>
      </c>
      <c r="SH7" s="315">
        <v>880330.52999999991</v>
      </c>
      <c r="SI7" s="315">
        <v>934292.69</v>
      </c>
      <c r="SJ7" s="315">
        <v>3058958.79</v>
      </c>
      <c r="SK7" s="315">
        <v>1083169.7</v>
      </c>
      <c r="SL7" s="315">
        <v>818685.8899999999</v>
      </c>
      <c r="SM7" s="315">
        <v>54056743.480000012</v>
      </c>
      <c r="SN7" s="315">
        <v>2267604.2599999998</v>
      </c>
      <c r="SO7" s="315">
        <v>445759.79999999993</v>
      </c>
      <c r="SP7" s="315">
        <v>912254.65000000014</v>
      </c>
      <c r="SQ7" s="315">
        <v>677499.78</v>
      </c>
      <c r="SR7" s="315">
        <v>2711423.29</v>
      </c>
      <c r="SS7" s="315">
        <v>1257815.1900000002</v>
      </c>
      <c r="ST7" s="315">
        <v>1408564.4000000001</v>
      </c>
      <c r="SU7" s="315">
        <v>905618.59</v>
      </c>
      <c r="SV7" s="315">
        <v>980609.05000000028</v>
      </c>
      <c r="SW7" s="315">
        <v>5963243.0899999999</v>
      </c>
      <c r="SX7" s="315">
        <v>336209.12000000005</v>
      </c>
      <c r="SY7" s="315">
        <v>22428858.390000001</v>
      </c>
      <c r="SZ7" s="315">
        <v>1292629.22</v>
      </c>
      <c r="TA7" s="315">
        <v>1557630.8699999999</v>
      </c>
      <c r="TB7" s="315">
        <v>1731604.06</v>
      </c>
      <c r="TC7" s="315">
        <v>1182824.5799999998</v>
      </c>
      <c r="TD7" s="315">
        <v>1468025.96</v>
      </c>
      <c r="TE7" s="315">
        <v>1040781.6799999999</v>
      </c>
      <c r="TF7" s="315">
        <v>431107.80999999994</v>
      </c>
      <c r="TG7" s="315">
        <v>103806327.99999997</v>
      </c>
      <c r="TH7" s="315">
        <v>693180.50000000012</v>
      </c>
      <c r="TI7" s="315">
        <v>432472.97000000015</v>
      </c>
      <c r="TJ7" s="315">
        <v>3019743.7499999995</v>
      </c>
      <c r="TK7" s="315">
        <v>3599307.45</v>
      </c>
      <c r="TL7" s="315">
        <v>998537.32000000007</v>
      </c>
      <c r="TM7" s="315">
        <v>213601.22000000003</v>
      </c>
      <c r="TN7" s="315">
        <v>8519784.6699999981</v>
      </c>
      <c r="TO7" s="315">
        <v>883288.67</v>
      </c>
      <c r="TP7" s="315">
        <v>2665920.2199999997</v>
      </c>
      <c r="TQ7" s="315">
        <v>2070994.0599999996</v>
      </c>
      <c r="TR7" s="315">
        <v>914182.01</v>
      </c>
      <c r="TS7" s="315">
        <v>454781.36</v>
      </c>
      <c r="TT7" s="315">
        <v>1321529.7599999998</v>
      </c>
      <c r="TU7" s="315">
        <v>752825.90999999992</v>
      </c>
      <c r="TV7" s="315">
        <v>951065.24000000011</v>
      </c>
      <c r="TW7" s="315">
        <v>26001823.910000004</v>
      </c>
      <c r="TX7" s="315">
        <v>881365.15000000014</v>
      </c>
      <c r="TY7" s="315">
        <v>54298093.190000005</v>
      </c>
      <c r="TZ7" s="315">
        <v>2512651.7899999996</v>
      </c>
      <c r="UA7" s="315">
        <v>985660.02</v>
      </c>
      <c r="UB7" s="315">
        <v>1144838.08</v>
      </c>
      <c r="UC7" s="315">
        <v>18858499.420000002</v>
      </c>
      <c r="UD7" s="315">
        <v>1071800.8999999999</v>
      </c>
      <c r="UE7" s="315">
        <v>487976.53</v>
      </c>
      <c r="UF7" s="315">
        <v>255033.72000000003</v>
      </c>
      <c r="UG7" s="315">
        <v>309877.53999999998</v>
      </c>
      <c r="UH7" s="315">
        <v>30293151.719999991</v>
      </c>
      <c r="UI7" s="315">
        <v>3092625.78</v>
      </c>
      <c r="UJ7" s="315">
        <v>3019766.55</v>
      </c>
      <c r="UK7" s="315">
        <v>3751095.4000000004</v>
      </c>
      <c r="UL7" s="315">
        <v>1961108.5300000003</v>
      </c>
      <c r="UM7" s="315">
        <v>1112870</v>
      </c>
      <c r="UN7" s="315">
        <v>170535003.41999999</v>
      </c>
      <c r="UO7" s="315">
        <v>2945404.7799999993</v>
      </c>
      <c r="UP7" s="315">
        <v>1245306.5200000003</v>
      </c>
      <c r="UQ7" s="315">
        <v>14990996.239999998</v>
      </c>
      <c r="UR7" s="315">
        <v>452610.87</v>
      </c>
      <c r="US7" s="315">
        <v>1058870.8700000001</v>
      </c>
      <c r="UT7" s="315">
        <v>3932997.1499999994</v>
      </c>
      <c r="UU7" s="315">
        <v>661184.92000000004</v>
      </c>
      <c r="UV7" s="315">
        <v>829331.8899999999</v>
      </c>
      <c r="UW7" s="315">
        <v>1063577.44</v>
      </c>
      <c r="UX7" s="315">
        <v>1294079.0499999998</v>
      </c>
      <c r="UY7" s="315">
        <v>4781165.1599999992</v>
      </c>
      <c r="UZ7" s="315">
        <v>1685275.7599999998</v>
      </c>
      <c r="VA7" s="315">
        <v>6448132.6400000006</v>
      </c>
      <c r="VB7" s="315">
        <v>269971.00000000006</v>
      </c>
      <c r="VC7" s="315">
        <v>786491</v>
      </c>
      <c r="VD7" s="315">
        <v>485239.32</v>
      </c>
      <c r="VE7" s="315">
        <v>787222.99000000011</v>
      </c>
      <c r="VF7" s="315">
        <v>5234974.5100000007</v>
      </c>
      <c r="VG7" s="315">
        <v>239395.27000000008</v>
      </c>
      <c r="VH7" s="315">
        <v>888863.43</v>
      </c>
      <c r="VI7" s="315">
        <v>951812.87</v>
      </c>
      <c r="VJ7" s="315">
        <v>58016590.000000015</v>
      </c>
      <c r="VK7" s="315">
        <v>1482070.11</v>
      </c>
      <c r="VL7" s="315">
        <v>2003539.2999999996</v>
      </c>
      <c r="VM7" s="315">
        <v>4282757.2</v>
      </c>
      <c r="VN7" s="315">
        <v>6355842.4299999997</v>
      </c>
      <c r="VO7" s="315">
        <v>6557891.6500000004</v>
      </c>
      <c r="VP7" s="315">
        <v>3750613.2</v>
      </c>
      <c r="VQ7" s="315">
        <v>2550600.75</v>
      </c>
      <c r="VR7" s="315">
        <v>1230467.45</v>
      </c>
      <c r="VS7" s="315">
        <v>15013597.529999999</v>
      </c>
      <c r="VT7" s="315">
        <v>1081771.0899999999</v>
      </c>
      <c r="VU7" s="315">
        <v>4015465.52</v>
      </c>
      <c r="VV7" s="315">
        <v>2538303.7399999998</v>
      </c>
      <c r="VW7" s="315">
        <v>903264.3899999999</v>
      </c>
      <c r="VX7" s="315">
        <v>1418280.29</v>
      </c>
      <c r="VY7" s="315">
        <v>372352660.99000007</v>
      </c>
      <c r="VZ7" s="315">
        <v>7103433.6099999985</v>
      </c>
      <c r="WA7" s="315">
        <v>2253210.15</v>
      </c>
      <c r="WB7" s="315">
        <v>2003303.2</v>
      </c>
      <c r="WC7" s="315">
        <v>850451.24000000011</v>
      </c>
      <c r="WD7" s="315">
        <v>3717029.45</v>
      </c>
      <c r="WE7" s="315">
        <v>15903508.190000001</v>
      </c>
      <c r="WF7" s="315">
        <v>6844492.9399999995</v>
      </c>
      <c r="WG7" s="315">
        <v>4566733.3899999997</v>
      </c>
      <c r="WH7" s="315">
        <v>7200788.1299999999</v>
      </c>
      <c r="WI7" s="315">
        <v>1656645.7600000002</v>
      </c>
      <c r="WJ7" s="315">
        <v>7047228.5499999998</v>
      </c>
      <c r="WK7" s="315">
        <v>2940719.5399999996</v>
      </c>
      <c r="WL7" s="315">
        <v>10213907.57</v>
      </c>
      <c r="WM7" s="315">
        <v>16918011.810000002</v>
      </c>
      <c r="WN7" s="315">
        <v>2771921.79</v>
      </c>
      <c r="WO7" s="315">
        <v>5067998.3600000003</v>
      </c>
      <c r="WP7" s="315">
        <v>14943159.92</v>
      </c>
      <c r="WQ7" s="315">
        <v>4319534.2100000009</v>
      </c>
      <c r="WR7" s="315">
        <v>9924518.2999999989</v>
      </c>
      <c r="WS7" s="315">
        <v>55057331.350000016</v>
      </c>
      <c r="WT7" s="315">
        <v>5118302.8</v>
      </c>
      <c r="WU7" s="315">
        <v>1231177.1499999999</v>
      </c>
      <c r="WV7" s="315">
        <v>1344494.1500000001</v>
      </c>
      <c r="WW7" s="315">
        <v>2356756.9899999998</v>
      </c>
      <c r="WX7" s="315">
        <v>862117</v>
      </c>
      <c r="WY7" s="315">
        <v>788809.15</v>
      </c>
      <c r="WZ7" s="315">
        <v>1449588.4200000002</v>
      </c>
      <c r="XA7" s="315">
        <v>47700677.670000009</v>
      </c>
      <c r="XB7" s="315">
        <v>1913680.17</v>
      </c>
      <c r="XC7" s="315">
        <v>245065.47</v>
      </c>
      <c r="XD7" s="315">
        <v>706493.15</v>
      </c>
      <c r="XE7" s="315">
        <v>661178.67999999993</v>
      </c>
      <c r="XF7" s="315">
        <v>120214872.94999999</v>
      </c>
      <c r="XG7" s="315">
        <v>1891940.95</v>
      </c>
      <c r="XH7" s="315">
        <v>1368231.87</v>
      </c>
      <c r="XI7" s="315">
        <v>38756866.519999988</v>
      </c>
      <c r="XJ7" s="315">
        <v>2264639.9900000002</v>
      </c>
      <c r="XK7" s="315">
        <v>1842461.08</v>
      </c>
      <c r="XL7" s="315">
        <v>3375727.5799999996</v>
      </c>
      <c r="XM7" s="315">
        <v>2158739.8199999998</v>
      </c>
      <c r="XN7" s="315">
        <v>2429687.09</v>
      </c>
      <c r="XO7" s="315">
        <v>3609746.62</v>
      </c>
      <c r="XP7" s="315">
        <v>1848606.3200000005</v>
      </c>
      <c r="XQ7" s="315">
        <v>994275.38000000012</v>
      </c>
      <c r="XR7" s="315">
        <v>453519.59</v>
      </c>
      <c r="XS7" s="315">
        <v>1712536.0799999998</v>
      </c>
      <c r="XT7" s="315">
        <v>774697.65</v>
      </c>
      <c r="XU7" s="315">
        <v>944218.87000000011</v>
      </c>
      <c r="XV7" s="315">
        <v>1022706.0899999999</v>
      </c>
      <c r="XW7" s="315">
        <v>1162612.8700000001</v>
      </c>
      <c r="XX7" s="315">
        <v>765795.40999999992</v>
      </c>
      <c r="XY7" s="315">
        <v>977299.15</v>
      </c>
      <c r="XZ7" s="315">
        <v>1057194.0299999998</v>
      </c>
      <c r="YA7" s="315">
        <v>723058.32</v>
      </c>
      <c r="YB7" s="315">
        <v>1816471.9400000002</v>
      </c>
      <c r="YC7" s="315">
        <v>24200438.070000019</v>
      </c>
      <c r="YD7" s="315">
        <v>1313318.6600000001</v>
      </c>
      <c r="YE7" s="315">
        <v>7087785.1200000001</v>
      </c>
      <c r="YF7" s="315">
        <v>1435479.9100000001</v>
      </c>
      <c r="YG7" s="315">
        <v>19855045.459999997</v>
      </c>
      <c r="YH7" s="315">
        <v>2064883.95</v>
      </c>
      <c r="YI7" s="315">
        <v>6562035.0000000009</v>
      </c>
      <c r="YJ7" s="315">
        <v>2000519.8299999998</v>
      </c>
      <c r="YK7" s="315">
        <v>7902830.4399999995</v>
      </c>
      <c r="YL7" s="315">
        <v>6000446.8099999996</v>
      </c>
      <c r="YM7" s="315">
        <v>3345190.46</v>
      </c>
      <c r="YN7" s="315">
        <v>1498340.3199999998</v>
      </c>
      <c r="YO7" s="315">
        <v>758356.61</v>
      </c>
      <c r="YP7" s="315">
        <v>975370.97000000009</v>
      </c>
      <c r="YQ7" s="315">
        <v>712764.84</v>
      </c>
      <c r="YR7" s="315">
        <v>213242.63</v>
      </c>
      <c r="YS7" s="315">
        <v>698719.49</v>
      </c>
      <c r="YT7" s="315">
        <v>37699360.220000006</v>
      </c>
      <c r="YU7" s="315">
        <v>1173301.8999999999</v>
      </c>
      <c r="YV7" s="315">
        <v>1336902.0299999998</v>
      </c>
      <c r="YW7" s="315">
        <v>1565321.41</v>
      </c>
      <c r="YX7" s="315">
        <v>2372424.9700000002</v>
      </c>
      <c r="YY7" s="315">
        <v>1514694.26</v>
      </c>
      <c r="YZ7" s="315">
        <v>1170515.1499999999</v>
      </c>
      <c r="ZA7" s="315">
        <v>42444000.750000007</v>
      </c>
      <c r="ZB7" s="315">
        <v>3561065.3700000006</v>
      </c>
      <c r="ZC7" s="315">
        <v>1495319.0799999998</v>
      </c>
      <c r="ZD7" s="315">
        <v>1709754.3000000003</v>
      </c>
      <c r="ZE7" s="315">
        <v>632205.10000000009</v>
      </c>
      <c r="ZF7" s="315">
        <v>1140131.5</v>
      </c>
      <c r="ZG7" s="315">
        <v>479821.24000000005</v>
      </c>
      <c r="ZH7" s="315">
        <v>524763.18999999994</v>
      </c>
      <c r="ZI7" s="315">
        <v>5906682.9199999999</v>
      </c>
      <c r="ZJ7" s="315">
        <v>156392303.38</v>
      </c>
      <c r="ZK7" s="315">
        <v>1223178.8500000001</v>
      </c>
      <c r="ZL7" s="315">
        <v>3790964.04</v>
      </c>
      <c r="ZM7" s="315">
        <v>11492176.4</v>
      </c>
      <c r="ZN7" s="315">
        <v>5093751.5500000007</v>
      </c>
      <c r="ZO7" s="315">
        <v>1827211.88</v>
      </c>
      <c r="ZP7" s="315">
        <v>2051038.4699999997</v>
      </c>
      <c r="ZQ7" s="315">
        <v>4103847.1500000004</v>
      </c>
      <c r="ZR7" s="315">
        <v>6655819.7500000009</v>
      </c>
      <c r="ZS7" s="315">
        <v>7010424.1399999997</v>
      </c>
      <c r="ZT7" s="315">
        <v>818463.41</v>
      </c>
      <c r="ZU7" s="315">
        <v>1019573.5199999998</v>
      </c>
      <c r="ZV7" s="315">
        <v>1217989.78</v>
      </c>
      <c r="ZW7" s="315">
        <v>1528989.16</v>
      </c>
      <c r="ZX7" s="315">
        <v>1325381.25</v>
      </c>
      <c r="ZY7" s="315">
        <v>1153074.9100000001</v>
      </c>
      <c r="ZZ7" s="315">
        <v>961064.21000000031</v>
      </c>
      <c r="AAA7" s="315">
        <v>833916.62000000011</v>
      </c>
      <c r="AAB7" s="315">
        <v>1025835.53</v>
      </c>
      <c r="AAC7" s="315">
        <v>1384335.25</v>
      </c>
      <c r="AAD7" s="315">
        <v>1010741.0499999999</v>
      </c>
      <c r="AAE7" s="315">
        <v>631316.05000000005</v>
      </c>
      <c r="AAF7" s="315">
        <v>32689648.510000002</v>
      </c>
      <c r="AAG7" s="315">
        <v>504131.65</v>
      </c>
      <c r="AAH7" s="315">
        <v>1900981.24</v>
      </c>
      <c r="AAI7" s="315">
        <v>1243799.01</v>
      </c>
      <c r="AAJ7" s="315">
        <v>954126.22000000009</v>
      </c>
      <c r="AAK7" s="315">
        <v>1772948.9700000002</v>
      </c>
      <c r="AAL7" s="315">
        <v>652197.97</v>
      </c>
      <c r="AAM7" s="315">
        <v>232448471.81000003</v>
      </c>
      <c r="AAN7" s="315">
        <v>1042854.19</v>
      </c>
      <c r="AAO7" s="315">
        <v>1860605.25</v>
      </c>
      <c r="AAP7" s="315">
        <v>2722084.03</v>
      </c>
      <c r="AAQ7" s="315">
        <v>1634779.8299999998</v>
      </c>
      <c r="AAR7" s="315">
        <v>1052143.96</v>
      </c>
      <c r="AAS7" s="315">
        <v>2241948.5700000003</v>
      </c>
      <c r="AAT7" s="315">
        <v>2024816.2300000002</v>
      </c>
      <c r="AAU7" s="315">
        <v>3480503.100000001</v>
      </c>
      <c r="AAV7" s="315">
        <v>1145311.3900000004</v>
      </c>
      <c r="AAW7" s="315">
        <v>2276193.9</v>
      </c>
      <c r="AAX7" s="315">
        <v>13646712.010000007</v>
      </c>
      <c r="AAY7" s="315">
        <v>5061368.71</v>
      </c>
      <c r="AAZ7" s="315">
        <v>856454.24000000011</v>
      </c>
      <c r="ABA7" s="315">
        <v>1189483.6100000001</v>
      </c>
      <c r="ABB7" s="315">
        <v>2330047.38</v>
      </c>
      <c r="ABC7" s="315">
        <v>922914</v>
      </c>
      <c r="ABD7" s="315">
        <v>1237815.3099999998</v>
      </c>
      <c r="ABE7" s="315">
        <v>678112.53999999992</v>
      </c>
      <c r="ABF7" s="315">
        <v>13398700.939999998</v>
      </c>
      <c r="ABG7" s="315">
        <v>13326494.189999999</v>
      </c>
      <c r="ABH7" s="315">
        <v>640519</v>
      </c>
      <c r="ABI7" s="315">
        <v>958837.42</v>
      </c>
      <c r="ABJ7" s="315">
        <v>1174315.3600000001</v>
      </c>
      <c r="ABK7" s="315">
        <v>486654.26999999996</v>
      </c>
      <c r="ABL7" s="315">
        <v>573097.59000000008</v>
      </c>
      <c r="ABM7" s="315">
        <v>84774023.25</v>
      </c>
      <c r="ABN7" s="315">
        <v>3634443.6199999992</v>
      </c>
      <c r="ABO7" s="315">
        <v>2611993.6000000001</v>
      </c>
      <c r="ABP7" s="315">
        <v>3685065.4499999997</v>
      </c>
      <c r="ABQ7" s="315">
        <v>3982788.88</v>
      </c>
      <c r="ABR7" s="315">
        <v>3790324.9299999997</v>
      </c>
      <c r="ABS7" s="315">
        <v>1727648.45</v>
      </c>
      <c r="ABT7" s="315">
        <v>3802909.15</v>
      </c>
      <c r="ABU7" s="315">
        <v>2431473.2600000002</v>
      </c>
      <c r="ABV7" s="315">
        <v>45831406.680000015</v>
      </c>
      <c r="ABW7" s="315">
        <v>3505175.7699999996</v>
      </c>
      <c r="ABX7" s="315">
        <v>1927585.7599999993</v>
      </c>
      <c r="ABY7" s="315">
        <v>1663374.0400000003</v>
      </c>
      <c r="ABZ7" s="315">
        <v>1143550.1499999999</v>
      </c>
      <c r="ACA7" s="315">
        <v>4011274.580000001</v>
      </c>
      <c r="ACB7" s="315">
        <v>1337729.6900000002</v>
      </c>
      <c r="ACC7" s="315">
        <v>1146963.9000000001</v>
      </c>
      <c r="ACD7" s="315">
        <v>539659.5199999999</v>
      </c>
      <c r="ACE7" s="315">
        <v>1451845.3699999996</v>
      </c>
      <c r="ACF7" s="315">
        <v>611152.03</v>
      </c>
      <c r="ACG7" s="315">
        <v>113814127.62000002</v>
      </c>
      <c r="ACH7" s="315">
        <v>1462033.3499999999</v>
      </c>
      <c r="ACI7" s="315">
        <v>2142908.7799999998</v>
      </c>
      <c r="ACJ7" s="315">
        <v>2929160.3000000003</v>
      </c>
      <c r="ACK7" s="315">
        <v>389331.46</v>
      </c>
      <c r="ACL7" s="315">
        <v>666518.7300000001</v>
      </c>
      <c r="ACM7" s="315">
        <v>1848003.06</v>
      </c>
      <c r="ACN7" s="315">
        <v>14613701.15</v>
      </c>
      <c r="ACO7" s="315">
        <v>40007968.810000002</v>
      </c>
      <c r="ACP7" s="315">
        <v>737130.23</v>
      </c>
      <c r="ACQ7" s="315">
        <v>2716030.4799999995</v>
      </c>
      <c r="ACR7" s="315">
        <v>4514045</v>
      </c>
      <c r="ACS7" s="315">
        <v>2139352.9300000002</v>
      </c>
      <c r="ACT7" s="315">
        <v>8959561.4800000004</v>
      </c>
      <c r="ACU7" s="315">
        <v>2455685.7800000003</v>
      </c>
      <c r="ACV7" s="315">
        <v>2157388.0200000005</v>
      </c>
      <c r="ACW7" s="315">
        <v>708525.19</v>
      </c>
      <c r="ACX7" s="315">
        <v>1077207.7</v>
      </c>
      <c r="ACY7" s="315">
        <v>552515.3899999999</v>
      </c>
      <c r="ACZ7" s="315">
        <v>770050.82000000007</v>
      </c>
      <c r="ADA7" s="315">
        <v>973583.53</v>
      </c>
      <c r="ADB7" s="315">
        <v>7322</v>
      </c>
      <c r="ADC7" s="315">
        <v>2226368.2600000002</v>
      </c>
      <c r="ADD7" s="315">
        <v>23787778.950000003</v>
      </c>
      <c r="ADE7" s="315">
        <v>24944513.290000003</v>
      </c>
      <c r="ADF7" s="315">
        <v>851707.77999999991</v>
      </c>
      <c r="ADG7" s="315">
        <v>749878</v>
      </c>
      <c r="ADH7" s="315">
        <v>2196576.17</v>
      </c>
      <c r="ADI7" s="315">
        <v>1181416</v>
      </c>
      <c r="ADJ7" s="315">
        <v>1199166.55</v>
      </c>
      <c r="ADK7" s="315">
        <v>1191482.3</v>
      </c>
      <c r="ADL7" s="315">
        <v>2483461.0199999996</v>
      </c>
      <c r="ADM7" s="315">
        <v>322773886.69000006</v>
      </c>
      <c r="ADN7" s="315">
        <v>27585381.790000003</v>
      </c>
      <c r="ADO7" s="315">
        <v>12681911.299999999</v>
      </c>
      <c r="ADP7" s="315">
        <v>45691573.289999992</v>
      </c>
      <c r="ADQ7" s="315">
        <v>415751.23</v>
      </c>
      <c r="ADR7" s="315">
        <v>1023946.9</v>
      </c>
      <c r="ADS7" s="315">
        <v>1025910.86</v>
      </c>
      <c r="ADT7" s="315">
        <v>792552.92999999993</v>
      </c>
      <c r="ADU7" s="315">
        <v>147030754.59999999</v>
      </c>
      <c r="ADV7" s="315">
        <v>70731711.500000015</v>
      </c>
      <c r="ADW7" s="315">
        <v>14250404.25</v>
      </c>
      <c r="ADX7" s="315">
        <v>2283385.58</v>
      </c>
      <c r="ADY7" s="315">
        <v>5052771.8699999992</v>
      </c>
      <c r="ADZ7" s="315">
        <v>334098.06999999972</v>
      </c>
      <c r="AEA7" s="315">
        <v>1340548.1599999999</v>
      </c>
      <c r="AEB7" s="315">
        <v>2701643.12</v>
      </c>
      <c r="AEC7" s="315">
        <v>2344103.54</v>
      </c>
      <c r="AED7" s="315">
        <v>1492132.0399999993</v>
      </c>
      <c r="AEE7" s="315">
        <v>2848991.8</v>
      </c>
      <c r="AEF7" s="315">
        <v>3446548.33</v>
      </c>
      <c r="AEG7" s="315">
        <v>1725418.22</v>
      </c>
      <c r="AEH7" s="315">
        <v>1425425.34</v>
      </c>
      <c r="AEI7" s="315">
        <v>2415075.3700000006</v>
      </c>
      <c r="AEJ7" s="315">
        <v>6430094.0599999987</v>
      </c>
      <c r="AEK7" s="315">
        <v>1657009.2899999998</v>
      </c>
      <c r="AEL7" s="315">
        <v>5162523.49</v>
      </c>
      <c r="AEM7" s="315">
        <v>1397046.04</v>
      </c>
      <c r="AEN7" s="315">
        <v>7301697.8500000015</v>
      </c>
      <c r="AEO7" s="315">
        <v>84120952.99000001</v>
      </c>
      <c r="AEP7" s="315">
        <v>5957224.9600000009</v>
      </c>
      <c r="AEQ7" s="315">
        <v>4088937.59</v>
      </c>
      <c r="AER7" s="315">
        <v>1704018.94</v>
      </c>
      <c r="AES7" s="315">
        <v>2812072.42</v>
      </c>
      <c r="AET7" s="315">
        <v>8894472.1500000004</v>
      </c>
      <c r="AEU7" s="315">
        <v>1084114.22</v>
      </c>
      <c r="AEV7" s="315">
        <v>3022462.25</v>
      </c>
      <c r="AEW7" s="315">
        <v>1661074.2799999998</v>
      </c>
      <c r="AEX7" s="315">
        <v>735450.93</v>
      </c>
      <c r="AEY7" s="315">
        <v>35730761.069999993</v>
      </c>
      <c r="AEZ7" s="315">
        <v>17040790.32</v>
      </c>
      <c r="AFA7" s="315">
        <v>1698024.2700000003</v>
      </c>
      <c r="AFB7" s="315">
        <v>1212467.1299999999</v>
      </c>
      <c r="AFC7" s="315">
        <v>2111777.5199999996</v>
      </c>
      <c r="AFD7" s="315">
        <v>1757773.84</v>
      </c>
      <c r="AFE7" s="315">
        <v>525302.30999999994</v>
      </c>
      <c r="AFF7" s="315">
        <v>770213.53</v>
      </c>
      <c r="AFG7" s="315">
        <v>572935.14</v>
      </c>
      <c r="AFH7" s="315">
        <v>744076.30999999994</v>
      </c>
      <c r="AFI7" s="315">
        <v>427650.48</v>
      </c>
      <c r="AFJ7" s="315">
        <v>317356.96000000002</v>
      </c>
      <c r="AFK7" s="315">
        <v>672611.40999999992</v>
      </c>
      <c r="AFL7" s="315">
        <v>56346386.820000008</v>
      </c>
      <c r="AFM7" s="315">
        <v>1797749.8800000004</v>
      </c>
      <c r="AFN7" s="315">
        <v>2015769.98</v>
      </c>
      <c r="AFO7" s="315">
        <v>756188.55</v>
      </c>
      <c r="AFP7" s="315">
        <v>607669.12</v>
      </c>
      <c r="AFQ7" s="315">
        <v>409302.08999999997</v>
      </c>
      <c r="AFR7" s="315">
        <v>293111.77</v>
      </c>
      <c r="AFS7" s="315">
        <v>1906453.73</v>
      </c>
      <c r="AFT7" s="315">
        <v>1093791.2400000002</v>
      </c>
      <c r="AFU7" s="315">
        <v>618566.43999999994</v>
      </c>
      <c r="AFV7" s="315">
        <v>1405499.98</v>
      </c>
      <c r="AFW7" s="315">
        <v>387176.17999999993</v>
      </c>
      <c r="AFX7" s="315">
        <v>53314282.74000001</v>
      </c>
      <c r="AFY7" s="315">
        <v>1249386.9799999997</v>
      </c>
      <c r="AFZ7" s="315">
        <v>904677.12000000023</v>
      </c>
      <c r="AGA7" s="315">
        <v>903225.42</v>
      </c>
      <c r="AGB7" s="315">
        <v>6806618.3499999996</v>
      </c>
      <c r="AGC7" s="315">
        <v>1826282.74</v>
      </c>
      <c r="AGD7" s="315">
        <v>325763.52999999997</v>
      </c>
      <c r="AGE7" s="315">
        <v>2009678.05</v>
      </c>
      <c r="AGF7" s="315">
        <v>1088081.6299999999</v>
      </c>
      <c r="AGG7" s="315">
        <v>1327955.55</v>
      </c>
      <c r="AGH7" s="315">
        <v>1104765.0900000001</v>
      </c>
      <c r="AGI7" s="315">
        <v>61684750.580000006</v>
      </c>
      <c r="AGJ7" s="315">
        <v>8582529.929999996</v>
      </c>
      <c r="AGK7" s="315">
        <v>813714.76999999979</v>
      </c>
      <c r="AGL7" s="315">
        <v>388299.19</v>
      </c>
      <c r="AGM7" s="315">
        <v>1913932.3300000005</v>
      </c>
      <c r="AGN7" s="315">
        <v>771317.48</v>
      </c>
      <c r="AGO7" s="315">
        <v>318182.73</v>
      </c>
      <c r="AGP7" s="315">
        <v>381686.11</v>
      </c>
      <c r="AGQ7" s="315">
        <v>286322470.04000014</v>
      </c>
      <c r="AGR7" s="315">
        <v>142437897.63000003</v>
      </c>
      <c r="AGS7" s="315">
        <v>3197970.1900000004</v>
      </c>
      <c r="AGT7" s="315">
        <v>5604526.9500000011</v>
      </c>
      <c r="AGU7" s="315">
        <v>7463120.7000000002</v>
      </c>
      <c r="AGV7" s="315">
        <v>3161537.7200000007</v>
      </c>
      <c r="AGW7" s="315">
        <v>984931.69</v>
      </c>
      <c r="AGX7" s="315">
        <v>5794677.75</v>
      </c>
      <c r="AGY7" s="315">
        <v>608653.49</v>
      </c>
      <c r="AGZ7" s="315">
        <v>5646485.4900000002</v>
      </c>
      <c r="AHA7" s="315">
        <v>7500861.6500000004</v>
      </c>
      <c r="AHB7" s="315">
        <v>4715840.8</v>
      </c>
      <c r="AHC7" s="315">
        <v>3103779.2699999996</v>
      </c>
      <c r="AHD7" s="315">
        <v>1817588.8900000001</v>
      </c>
      <c r="AHE7" s="315">
        <v>3386694.9499999997</v>
      </c>
      <c r="AHF7" s="315">
        <v>4233629</v>
      </c>
      <c r="AHG7" s="315">
        <v>2132114.09</v>
      </c>
      <c r="AHH7" s="315">
        <v>29982648.720000003</v>
      </c>
      <c r="AHI7" s="315">
        <v>1308708.7000000002</v>
      </c>
      <c r="AHJ7" s="315">
        <v>844986.87</v>
      </c>
      <c r="AHK7" s="315">
        <v>1447698.9</v>
      </c>
      <c r="AHL7" s="315">
        <v>3411329</v>
      </c>
      <c r="AHM7" s="315">
        <v>597236.46</v>
      </c>
      <c r="AHN7" s="315">
        <v>750262.86</v>
      </c>
      <c r="AHO7" s="315">
        <v>12367541293.047901</v>
      </c>
      <c r="AHQ7" s="407">
        <v>43856000</v>
      </c>
    </row>
    <row r="8" spans="1:901" x14ac:dyDescent="0.25">
      <c r="A8" s="313" t="s">
        <v>10</v>
      </c>
      <c r="B8" s="314" t="s">
        <v>11</v>
      </c>
      <c r="C8" s="315">
        <v>31868312.879999999</v>
      </c>
      <c r="D8" s="315">
        <v>2725024.17</v>
      </c>
      <c r="E8" s="315">
        <v>634117.01</v>
      </c>
      <c r="F8" s="315">
        <v>4837808.51</v>
      </c>
      <c r="G8" s="315">
        <v>3755675</v>
      </c>
      <c r="H8" s="315">
        <v>2583037.7000000002</v>
      </c>
      <c r="I8" s="315">
        <v>1764664.8599999999</v>
      </c>
      <c r="J8" s="315">
        <v>20992808.560000002</v>
      </c>
      <c r="K8" s="315">
        <v>1629711.9900000002</v>
      </c>
      <c r="L8" s="315">
        <v>576415.43999999994</v>
      </c>
      <c r="M8" s="315">
        <v>4775602.42</v>
      </c>
      <c r="N8" s="315">
        <v>3480733.6199999996</v>
      </c>
      <c r="O8" s="315">
        <v>18917463.600000001</v>
      </c>
      <c r="P8" s="315">
        <v>15087015.550000001</v>
      </c>
      <c r="Q8" s="315">
        <v>200510.83000000002</v>
      </c>
      <c r="R8" s="315">
        <v>193395</v>
      </c>
      <c r="S8" s="315">
        <v>408</v>
      </c>
      <c r="T8" s="315">
        <v>5920010.9699999997</v>
      </c>
      <c r="U8" s="315">
        <v>130368.88000000002</v>
      </c>
      <c r="V8" s="315">
        <v>1677553.6500000001</v>
      </c>
      <c r="W8" s="315">
        <v>1357441.94</v>
      </c>
      <c r="X8" s="315">
        <v>440977.82</v>
      </c>
      <c r="Y8" s="315">
        <v>456366.86</v>
      </c>
      <c r="Z8" s="315">
        <v>11034.85</v>
      </c>
      <c r="AA8" s="315">
        <v>7194623.1799999997</v>
      </c>
      <c r="AB8" s="315">
        <v>355797</v>
      </c>
      <c r="AC8" s="315">
        <v>125745.21000000002</v>
      </c>
      <c r="AD8" s="315">
        <v>66059.58</v>
      </c>
      <c r="AE8" s="315">
        <v>1187968</v>
      </c>
      <c r="AF8" s="315">
        <v>3220797</v>
      </c>
      <c r="AG8" s="315">
        <v>1529867.88</v>
      </c>
      <c r="AH8" s="315">
        <v>2961496.89</v>
      </c>
      <c r="AI8" s="315">
        <v>486883.99999999994</v>
      </c>
      <c r="AJ8" s="315">
        <v>285121.8</v>
      </c>
      <c r="AK8" s="315">
        <v>373163.39</v>
      </c>
      <c r="AL8" s="315">
        <v>211361.91</v>
      </c>
      <c r="AM8" s="315">
        <v>968603.30999999994</v>
      </c>
      <c r="AN8" s="315">
        <v>78092</v>
      </c>
      <c r="AO8" s="315">
        <v>10310</v>
      </c>
      <c r="AP8" s="315">
        <v>311020</v>
      </c>
      <c r="AQ8" s="315">
        <v>360983.79000000004</v>
      </c>
      <c r="AR8" s="315">
        <v>33720</v>
      </c>
      <c r="AS8" s="315">
        <v>363738.65</v>
      </c>
      <c r="AT8" s="315">
        <v>33093.79</v>
      </c>
      <c r="AU8" s="315">
        <v>36551</v>
      </c>
      <c r="AV8" s="315">
        <v>45459.9</v>
      </c>
      <c r="AW8" s="315">
        <v>8227</v>
      </c>
      <c r="AX8" s="315">
        <v>14700.5</v>
      </c>
      <c r="AY8" s="315">
        <v>4744</v>
      </c>
      <c r="AZ8" s="315">
        <v>8616</v>
      </c>
      <c r="BA8" s="315">
        <v>904587.16999999993</v>
      </c>
      <c r="BB8" s="315">
        <v>123611.61999999997</v>
      </c>
      <c r="BC8" s="315">
        <v>669018</v>
      </c>
      <c r="BD8" s="315">
        <v>100777.13</v>
      </c>
      <c r="BE8" s="315">
        <v>32535.18</v>
      </c>
      <c r="BF8" s="315">
        <v>0</v>
      </c>
      <c r="BG8" s="315">
        <v>131765.59</v>
      </c>
      <c r="BH8" s="315">
        <v>637431.73999999987</v>
      </c>
      <c r="BI8" s="315">
        <v>19082</v>
      </c>
      <c r="BJ8" s="315">
        <v>2783.31</v>
      </c>
      <c r="BK8" s="315">
        <v>45517.5</v>
      </c>
      <c r="BL8" s="315">
        <v>50764.800000000003</v>
      </c>
      <c r="BM8" s="315">
        <v>500</v>
      </c>
      <c r="BN8" s="315">
        <v>2240</v>
      </c>
      <c r="BO8" s="315">
        <v>50726</v>
      </c>
      <c r="BP8" s="315">
        <v>0</v>
      </c>
      <c r="BQ8" s="315">
        <v>26919</v>
      </c>
      <c r="BR8" s="315">
        <v>1221</v>
      </c>
      <c r="BS8" s="315">
        <v>7592.5</v>
      </c>
      <c r="BT8" s="315">
        <v>0</v>
      </c>
      <c r="BU8" s="315">
        <v>6354</v>
      </c>
      <c r="BV8" s="315">
        <v>2462</v>
      </c>
      <c r="BW8" s="315">
        <v>672321.12</v>
      </c>
      <c r="BX8" s="315">
        <v>223000.93</v>
      </c>
      <c r="BY8" s="315">
        <v>29702.84</v>
      </c>
      <c r="BZ8" s="315">
        <v>16714.080000000002</v>
      </c>
      <c r="CA8" s="315">
        <v>234443.44</v>
      </c>
      <c r="CB8" s="315">
        <v>31328.42</v>
      </c>
      <c r="CC8" s="315">
        <v>53323.93</v>
      </c>
      <c r="CD8" s="315">
        <v>0</v>
      </c>
      <c r="CE8" s="315">
        <v>141</v>
      </c>
      <c r="CF8" s="315">
        <v>2869534.78</v>
      </c>
      <c r="CG8" s="315">
        <v>46143</v>
      </c>
      <c r="CH8" s="315">
        <v>199424.31</v>
      </c>
      <c r="CI8" s="315">
        <v>38656.639999999999</v>
      </c>
      <c r="CJ8" s="315">
        <v>101936</v>
      </c>
      <c r="CK8" s="315">
        <v>95271.5</v>
      </c>
      <c r="CL8" s="315">
        <v>0</v>
      </c>
      <c r="CM8" s="315">
        <v>125630.03</v>
      </c>
      <c r="CN8" s="315">
        <v>1600</v>
      </c>
      <c r="CO8" s="315">
        <v>104556.24</v>
      </c>
      <c r="CP8" s="315">
        <v>1099.0100000000002</v>
      </c>
      <c r="CQ8" s="315">
        <v>589331.28</v>
      </c>
      <c r="CR8" s="315">
        <v>29922.95</v>
      </c>
      <c r="CS8" s="315">
        <v>4174951.2800000003</v>
      </c>
      <c r="CT8" s="315">
        <v>311951.05</v>
      </c>
      <c r="CU8" s="315">
        <v>301466.28000000003</v>
      </c>
      <c r="CV8" s="315">
        <v>153320.14000000001</v>
      </c>
      <c r="CW8" s="315">
        <v>3462</v>
      </c>
      <c r="CX8" s="315">
        <v>1769167.2900000003</v>
      </c>
      <c r="CY8" s="315">
        <v>443139.38999999996</v>
      </c>
      <c r="CZ8" s="315">
        <v>175452.42</v>
      </c>
      <c r="DA8" s="315">
        <v>470931.11</v>
      </c>
      <c r="DB8" s="315">
        <v>3300</v>
      </c>
      <c r="DC8" s="315">
        <v>6430</v>
      </c>
      <c r="DD8" s="315">
        <v>73365.89</v>
      </c>
      <c r="DE8" s="315">
        <v>75469</v>
      </c>
      <c r="DF8" s="315">
        <v>432600</v>
      </c>
      <c r="DG8" s="315">
        <v>678608</v>
      </c>
      <c r="DH8" s="315">
        <v>10205</v>
      </c>
      <c r="DI8" s="315">
        <v>17352</v>
      </c>
      <c r="DJ8" s="315">
        <v>18220.8</v>
      </c>
      <c r="DK8" s="315">
        <v>34043</v>
      </c>
      <c r="DL8" s="315">
        <v>2636649.31</v>
      </c>
      <c r="DM8" s="315">
        <v>36276399.719999999</v>
      </c>
      <c r="DN8" s="315">
        <v>27500.5</v>
      </c>
      <c r="DO8" s="315">
        <v>68603.83</v>
      </c>
      <c r="DP8" s="315">
        <v>1250582.28</v>
      </c>
      <c r="DQ8" s="315">
        <v>5527804.6399999997</v>
      </c>
      <c r="DR8" s="315">
        <v>4353356.3499999996</v>
      </c>
      <c r="DS8" s="315">
        <v>1103269.1599999999</v>
      </c>
      <c r="DT8" s="315">
        <v>54814.5</v>
      </c>
      <c r="DU8" s="315">
        <v>4540530.18</v>
      </c>
      <c r="DV8" s="315">
        <v>301856.12</v>
      </c>
      <c r="DW8" s="315">
        <v>274306.96999999997</v>
      </c>
      <c r="DX8" s="315">
        <v>60457</v>
      </c>
      <c r="DY8" s="315">
        <v>79704.53</v>
      </c>
      <c r="DZ8" s="315">
        <v>147519.24</v>
      </c>
      <c r="EA8" s="315">
        <v>379923.72</v>
      </c>
      <c r="EB8" s="315">
        <v>117952.79999999999</v>
      </c>
      <c r="EC8" s="315">
        <v>1142124.8400000001</v>
      </c>
      <c r="ED8" s="315">
        <v>142618.53000000003</v>
      </c>
      <c r="EE8" s="315">
        <v>83467.75</v>
      </c>
      <c r="EF8" s="315">
        <v>90577</v>
      </c>
      <c r="EG8" s="315">
        <v>50509.25</v>
      </c>
      <c r="EH8" s="315">
        <v>16811</v>
      </c>
      <c r="EI8" s="315">
        <v>101137</v>
      </c>
      <c r="EJ8" s="315">
        <v>99613</v>
      </c>
      <c r="EK8" s="315">
        <v>1375</v>
      </c>
      <c r="EL8" s="315">
        <v>12955.27</v>
      </c>
      <c r="EM8" s="315">
        <v>209707.86</v>
      </c>
      <c r="EN8" s="315">
        <v>10357</v>
      </c>
      <c r="EO8" s="315">
        <v>-32914</v>
      </c>
      <c r="EP8" s="315">
        <v>0</v>
      </c>
      <c r="EQ8" s="315">
        <v>0</v>
      </c>
      <c r="ER8" s="315">
        <v>25546</v>
      </c>
      <c r="ES8" s="315">
        <v>10754</v>
      </c>
      <c r="ET8" s="315">
        <v>396.5</v>
      </c>
      <c r="EU8" s="315">
        <v>0</v>
      </c>
      <c r="EV8" s="315">
        <v>2815319.48</v>
      </c>
      <c r="EW8" s="315">
        <v>472094.98</v>
      </c>
      <c r="EX8" s="315">
        <v>232845.19</v>
      </c>
      <c r="EY8" s="315">
        <v>114213</v>
      </c>
      <c r="EZ8" s="315">
        <v>559881.4</v>
      </c>
      <c r="FA8" s="315">
        <v>980167.6</v>
      </c>
      <c r="FB8" s="315">
        <v>495415.84</v>
      </c>
      <c r="FC8" s="315">
        <v>201968.91999999998</v>
      </c>
      <c r="FD8" s="315">
        <v>310539</v>
      </c>
      <c r="FE8" s="315">
        <v>30522.5</v>
      </c>
      <c r="FF8" s="315">
        <v>336024.72</v>
      </c>
      <c r="FG8" s="315">
        <v>46602</v>
      </c>
      <c r="FH8" s="315">
        <v>1045791.95</v>
      </c>
      <c r="FI8" s="315">
        <v>112084</v>
      </c>
      <c r="FJ8" s="315">
        <v>42924</v>
      </c>
      <c r="FK8" s="315">
        <v>35782.5</v>
      </c>
      <c r="FL8" s="315">
        <v>93020</v>
      </c>
      <c r="FM8" s="315">
        <v>177506.32</v>
      </c>
      <c r="FN8" s="315">
        <v>1323.25</v>
      </c>
      <c r="FO8" s="315">
        <v>533</v>
      </c>
      <c r="FP8" s="315">
        <v>3570003.61</v>
      </c>
      <c r="FQ8" s="315">
        <v>49281</v>
      </c>
      <c r="FR8" s="315">
        <v>11832</v>
      </c>
      <c r="FS8" s="315">
        <v>94202</v>
      </c>
      <c r="FT8" s="315">
        <v>64970</v>
      </c>
      <c r="FU8" s="315">
        <v>25396</v>
      </c>
      <c r="FV8" s="315">
        <v>31034.600000000002</v>
      </c>
      <c r="FW8" s="315">
        <v>22253.9</v>
      </c>
      <c r="FX8" s="315">
        <v>12624.4</v>
      </c>
      <c r="FY8" s="315">
        <v>9205</v>
      </c>
      <c r="FZ8" s="315">
        <v>126284.34000000003</v>
      </c>
      <c r="GA8" s="315">
        <v>3000</v>
      </c>
      <c r="GB8" s="315">
        <v>6306</v>
      </c>
      <c r="GC8" s="315">
        <v>4657</v>
      </c>
      <c r="GD8" s="315">
        <v>114876.91999999998</v>
      </c>
      <c r="GE8" s="315">
        <v>22263.57</v>
      </c>
      <c r="GF8" s="315">
        <v>61542.75</v>
      </c>
      <c r="GG8" s="315">
        <v>35357.25</v>
      </c>
      <c r="GH8" s="315">
        <v>9210</v>
      </c>
      <c r="GI8" s="315">
        <v>8823</v>
      </c>
      <c r="GJ8" s="315">
        <v>18832</v>
      </c>
      <c r="GK8" s="315">
        <v>95602</v>
      </c>
      <c r="GL8" s="315">
        <v>37551.17</v>
      </c>
      <c r="GM8" s="315">
        <v>0</v>
      </c>
      <c r="GN8" s="315">
        <v>0</v>
      </c>
      <c r="GO8" s="315">
        <v>0</v>
      </c>
      <c r="GP8" s="315">
        <v>340409</v>
      </c>
      <c r="GQ8" s="315">
        <v>44815.51</v>
      </c>
      <c r="GR8" s="315">
        <v>57280</v>
      </c>
      <c r="GS8" s="315">
        <v>50425</v>
      </c>
      <c r="GT8" s="315">
        <v>135</v>
      </c>
      <c r="GU8" s="315">
        <v>265812.21999999997</v>
      </c>
      <c r="GV8" s="315">
        <v>59002.75</v>
      </c>
      <c r="GW8" s="315">
        <v>156518</v>
      </c>
      <c r="GX8" s="315">
        <v>2258386.52</v>
      </c>
      <c r="GY8" s="315">
        <v>1365.8</v>
      </c>
      <c r="GZ8" s="315">
        <v>377949.08999999997</v>
      </c>
      <c r="HA8" s="315">
        <v>1800760.5</v>
      </c>
      <c r="HB8" s="315">
        <v>9949370.5100000016</v>
      </c>
      <c r="HC8" s="315">
        <v>2821861.73</v>
      </c>
      <c r="HD8" s="315">
        <v>3221667.23</v>
      </c>
      <c r="HE8" s="315">
        <v>4139043.5200000005</v>
      </c>
      <c r="HF8" s="315">
        <v>2152106.3899999997</v>
      </c>
      <c r="HG8" s="315">
        <v>2328798.21</v>
      </c>
      <c r="HH8" s="315">
        <v>241642.86</v>
      </c>
      <c r="HI8" s="315">
        <v>9193423.0899999999</v>
      </c>
      <c r="HJ8" s="315">
        <v>481238.1</v>
      </c>
      <c r="HK8" s="315">
        <v>442082.4</v>
      </c>
      <c r="HL8" s="315">
        <v>351236.05</v>
      </c>
      <c r="HM8" s="315">
        <v>923976</v>
      </c>
      <c r="HN8" s="315">
        <v>845639</v>
      </c>
      <c r="HO8" s="315">
        <v>2568597.6</v>
      </c>
      <c r="HP8" s="315">
        <v>689946</v>
      </c>
      <c r="HQ8" s="315">
        <v>6230238.7999999998</v>
      </c>
      <c r="HR8" s="315">
        <v>380806</v>
      </c>
      <c r="HS8" s="315">
        <v>113558.34</v>
      </c>
      <c r="HT8" s="315">
        <v>296548</v>
      </c>
      <c r="HU8" s="315">
        <v>460559.1</v>
      </c>
      <c r="HV8" s="315">
        <v>5892</v>
      </c>
      <c r="HW8" s="315">
        <v>941982</v>
      </c>
      <c r="HX8" s="315">
        <v>375916.25</v>
      </c>
      <c r="HY8" s="315">
        <v>48464</v>
      </c>
      <c r="HZ8" s="315">
        <v>76729</v>
      </c>
      <c r="IA8" s="315">
        <v>266504</v>
      </c>
      <c r="IB8" s="315">
        <v>992197.02999999991</v>
      </c>
      <c r="IC8" s="315">
        <v>1874</v>
      </c>
      <c r="ID8" s="315">
        <v>345699</v>
      </c>
      <c r="IE8" s="315">
        <v>1200</v>
      </c>
      <c r="IF8" s="315">
        <v>1315</v>
      </c>
      <c r="IG8" s="315">
        <v>606539.47</v>
      </c>
      <c r="IH8" s="315">
        <v>545184</v>
      </c>
      <c r="II8" s="315">
        <v>129093</v>
      </c>
      <c r="IJ8" s="315">
        <v>127671</v>
      </c>
      <c r="IK8" s="315">
        <v>106555.75</v>
      </c>
      <c r="IL8" s="315">
        <v>524304</v>
      </c>
      <c r="IM8" s="315">
        <v>5916</v>
      </c>
      <c r="IN8" s="315">
        <v>46968</v>
      </c>
      <c r="IO8" s="315">
        <v>39288.560000000005</v>
      </c>
      <c r="IP8" s="315">
        <v>58330.66</v>
      </c>
      <c r="IQ8" s="315">
        <v>97569</v>
      </c>
      <c r="IR8" s="315">
        <v>3983963.5399999996</v>
      </c>
      <c r="IS8" s="315">
        <v>884278</v>
      </c>
      <c r="IT8" s="315">
        <v>1073441.93</v>
      </c>
      <c r="IU8" s="315">
        <v>535044</v>
      </c>
      <c r="IV8" s="315">
        <v>489677.6</v>
      </c>
      <c r="IW8" s="315">
        <v>79994</v>
      </c>
      <c r="IX8" s="315">
        <v>79402</v>
      </c>
      <c r="IY8" s="315">
        <v>25362</v>
      </c>
      <c r="IZ8" s="315">
        <v>226151.25</v>
      </c>
      <c r="JA8" s="315">
        <v>568769.53</v>
      </c>
      <c r="JB8" s="315">
        <v>754140</v>
      </c>
      <c r="JC8" s="315">
        <v>837578</v>
      </c>
      <c r="JD8" s="315">
        <v>337904.05</v>
      </c>
      <c r="JE8" s="315">
        <v>59311</v>
      </c>
      <c r="JF8" s="315">
        <v>28957</v>
      </c>
      <c r="JG8" s="315">
        <v>96321.75</v>
      </c>
      <c r="JH8" s="315">
        <v>90836</v>
      </c>
      <c r="JI8" s="315">
        <v>13519</v>
      </c>
      <c r="JJ8" s="315">
        <v>1642076.81</v>
      </c>
      <c r="JK8" s="315">
        <v>19500</v>
      </c>
      <c r="JL8" s="315">
        <v>5387</v>
      </c>
      <c r="JM8" s="315">
        <v>17783.41</v>
      </c>
      <c r="JN8" s="315">
        <v>0</v>
      </c>
      <c r="JO8" s="315">
        <v>515.13999999999578</v>
      </c>
      <c r="JP8" s="315">
        <v>0</v>
      </c>
      <c r="JQ8" s="315">
        <v>1137841.08</v>
      </c>
      <c r="JR8" s="315">
        <v>2855015.98</v>
      </c>
      <c r="JS8" s="315">
        <v>50371</v>
      </c>
      <c r="JT8" s="315">
        <v>1152643.26</v>
      </c>
      <c r="JU8" s="315">
        <v>2282869.87</v>
      </c>
      <c r="JV8" s="315">
        <v>61316.52</v>
      </c>
      <c r="JW8" s="315">
        <v>1418513.2999999998</v>
      </c>
      <c r="JX8" s="315">
        <v>141070.85999999999</v>
      </c>
      <c r="JY8" s="315">
        <v>19543348.970000003</v>
      </c>
      <c r="JZ8" s="315">
        <v>12907702.07</v>
      </c>
      <c r="KA8" s="315">
        <v>3002399.8200000003</v>
      </c>
      <c r="KB8" s="315">
        <v>1247586</v>
      </c>
      <c r="KC8" s="315">
        <v>1246409.69</v>
      </c>
      <c r="KD8" s="315">
        <v>125252.58</v>
      </c>
      <c r="KE8" s="315">
        <v>2372857.42</v>
      </c>
      <c r="KF8" s="315">
        <v>8216291.5700000003</v>
      </c>
      <c r="KG8" s="315">
        <v>4335064.76</v>
      </c>
      <c r="KH8" s="315">
        <v>774876.3</v>
      </c>
      <c r="KI8" s="315">
        <v>206889.27</v>
      </c>
      <c r="KJ8" s="315">
        <v>476736.76000000007</v>
      </c>
      <c r="KK8" s="315">
        <v>131688.68</v>
      </c>
      <c r="KL8" s="315">
        <v>257744.16999999998</v>
      </c>
      <c r="KM8" s="315">
        <v>23253.210000000003</v>
      </c>
      <c r="KN8" s="315">
        <v>10813844.109999999</v>
      </c>
      <c r="KO8" s="315">
        <v>2398223.84</v>
      </c>
      <c r="KP8" s="315">
        <v>251365</v>
      </c>
      <c r="KQ8" s="315">
        <v>1381356.13</v>
      </c>
      <c r="KR8" s="315">
        <v>472892</v>
      </c>
      <c r="KS8" s="315">
        <v>1395847.9</v>
      </c>
      <c r="KT8" s="315">
        <v>8848172.7800000012</v>
      </c>
      <c r="KU8" s="315">
        <v>851316.48</v>
      </c>
      <c r="KV8" s="315">
        <v>203530.98</v>
      </c>
      <c r="KW8" s="315">
        <v>8949771.8999999985</v>
      </c>
      <c r="KX8" s="315">
        <v>1921712.8699999999</v>
      </c>
      <c r="KY8" s="315">
        <v>1881015.53</v>
      </c>
      <c r="KZ8" s="315">
        <v>8062392.3300000001</v>
      </c>
      <c r="LA8" s="315">
        <v>1137240.8600000001</v>
      </c>
      <c r="LB8" s="315">
        <v>2471083.1799999997</v>
      </c>
      <c r="LC8" s="315">
        <v>10021791.219999999</v>
      </c>
      <c r="LD8" s="315">
        <v>1159872.9300000002</v>
      </c>
      <c r="LE8" s="315">
        <v>14250623.849999998</v>
      </c>
      <c r="LF8" s="315">
        <v>4326376.2600000007</v>
      </c>
      <c r="LG8" s="315">
        <v>6625987.8499999996</v>
      </c>
      <c r="LH8" s="315">
        <v>3919378.5700000008</v>
      </c>
      <c r="LI8" s="315">
        <v>501302.69</v>
      </c>
      <c r="LJ8" s="315">
        <v>557389</v>
      </c>
      <c r="LK8" s="315">
        <v>197399.25</v>
      </c>
      <c r="LL8" s="315">
        <v>179792.25</v>
      </c>
      <c r="LM8" s="315">
        <v>93020</v>
      </c>
      <c r="LN8" s="315">
        <v>5133153.45</v>
      </c>
      <c r="LO8" s="315">
        <v>242196</v>
      </c>
      <c r="LP8" s="315">
        <v>5318792.78</v>
      </c>
      <c r="LQ8" s="315">
        <v>96960.66</v>
      </c>
      <c r="LR8" s="315">
        <v>833</v>
      </c>
      <c r="LS8" s="315">
        <v>102868874.20999998</v>
      </c>
      <c r="LT8" s="315">
        <v>11487333.490000002</v>
      </c>
      <c r="LU8" s="315">
        <v>7070896.6699999999</v>
      </c>
      <c r="LV8" s="315">
        <v>4571634.4399999995</v>
      </c>
      <c r="LW8" s="315">
        <v>128165.25</v>
      </c>
      <c r="LX8" s="315">
        <v>810176.95</v>
      </c>
      <c r="LY8" s="315">
        <v>336835</v>
      </c>
      <c r="LZ8" s="315">
        <v>199152</v>
      </c>
      <c r="MA8" s="315">
        <v>399358</v>
      </c>
      <c r="MB8" s="315">
        <v>189136.19</v>
      </c>
      <c r="MC8" s="315">
        <v>680720.42999999993</v>
      </c>
      <c r="MD8" s="315">
        <v>73436</v>
      </c>
      <c r="ME8" s="315">
        <v>20709524.710000001</v>
      </c>
      <c r="MF8" s="315">
        <v>4166183.08</v>
      </c>
      <c r="MG8" s="315">
        <v>1911923.03</v>
      </c>
      <c r="MH8" s="315">
        <v>3034645.96</v>
      </c>
      <c r="MI8" s="315">
        <v>1506867.69</v>
      </c>
      <c r="MJ8" s="315">
        <v>7513614.4700000007</v>
      </c>
      <c r="MK8" s="315">
        <v>7616580.7400000002</v>
      </c>
      <c r="ML8" s="315">
        <v>2978531.46</v>
      </c>
      <c r="MM8" s="315">
        <v>4264914.62</v>
      </c>
      <c r="MN8" s="315">
        <v>2936008.59</v>
      </c>
      <c r="MO8" s="315">
        <v>2214098.84</v>
      </c>
      <c r="MP8" s="315">
        <v>4374329.08</v>
      </c>
      <c r="MQ8" s="315">
        <v>10075384.219999999</v>
      </c>
      <c r="MR8" s="315">
        <v>813427.78</v>
      </c>
      <c r="MS8" s="315">
        <v>2471740.37</v>
      </c>
      <c r="MT8" s="315">
        <v>471032.83999999997</v>
      </c>
      <c r="MU8" s="315">
        <v>1283605.5899999999</v>
      </c>
      <c r="MV8" s="315">
        <v>369026</v>
      </c>
      <c r="MW8" s="315">
        <v>1521800</v>
      </c>
      <c r="MX8" s="315">
        <v>2746511</v>
      </c>
      <c r="MY8" s="315">
        <v>735667.66</v>
      </c>
      <c r="MZ8" s="315">
        <v>16252</v>
      </c>
      <c r="NA8" s="315">
        <v>172488</v>
      </c>
      <c r="NB8" s="315">
        <v>21809386.119999997</v>
      </c>
      <c r="NC8" s="315">
        <v>2997743.7</v>
      </c>
      <c r="ND8" s="315">
        <v>3613964.75</v>
      </c>
      <c r="NE8" s="315">
        <v>18473529.75</v>
      </c>
      <c r="NF8" s="315">
        <v>2038107.49</v>
      </c>
      <c r="NG8" s="315">
        <v>721594.9</v>
      </c>
      <c r="NH8" s="315">
        <v>2850013.23</v>
      </c>
      <c r="NI8" s="315">
        <v>3013659.4</v>
      </c>
      <c r="NJ8" s="315">
        <v>121725</v>
      </c>
      <c r="NK8" s="315">
        <v>1832640.69</v>
      </c>
      <c r="NL8" s="315">
        <v>2657042.75</v>
      </c>
      <c r="NM8" s="315">
        <v>206382.19</v>
      </c>
      <c r="NN8" s="315">
        <v>12787769</v>
      </c>
      <c r="NO8" s="315">
        <v>8136126.1600000001</v>
      </c>
      <c r="NP8" s="315">
        <v>3220207.41</v>
      </c>
      <c r="NQ8" s="315">
        <v>2568800.59</v>
      </c>
      <c r="NR8" s="315">
        <v>2480700.77</v>
      </c>
      <c r="NS8" s="315">
        <v>187071.28</v>
      </c>
      <c r="NT8" s="315">
        <v>1106194.6599999999</v>
      </c>
      <c r="NU8" s="315">
        <v>460201.45599999995</v>
      </c>
      <c r="NV8" s="315">
        <v>1079498.5199999998</v>
      </c>
      <c r="NW8" s="315">
        <v>1183600</v>
      </c>
      <c r="NX8" s="315">
        <v>627502.31000000006</v>
      </c>
      <c r="NY8" s="315">
        <v>208610.68</v>
      </c>
      <c r="NZ8" s="315">
        <v>1378820.22</v>
      </c>
      <c r="OA8" s="315">
        <v>542346</v>
      </c>
      <c r="OB8" s="315">
        <v>27694562.990000002</v>
      </c>
      <c r="OC8" s="315">
        <v>3758194.7800000003</v>
      </c>
      <c r="OD8" s="315">
        <v>1407904.2200000002</v>
      </c>
      <c r="OE8" s="315">
        <v>6670397.8100000005</v>
      </c>
      <c r="OF8" s="315">
        <v>1204602.8699999999</v>
      </c>
      <c r="OG8" s="315">
        <v>4123328.03</v>
      </c>
      <c r="OH8" s="315">
        <v>4160365.21</v>
      </c>
      <c r="OI8" s="315">
        <v>107938</v>
      </c>
      <c r="OJ8" s="315">
        <v>5426660.4199999999</v>
      </c>
      <c r="OK8" s="315">
        <v>13078764.08</v>
      </c>
      <c r="OL8" s="315">
        <v>935898.25</v>
      </c>
      <c r="OM8" s="315">
        <v>8920391.879999999</v>
      </c>
      <c r="ON8" s="315">
        <v>2199128</v>
      </c>
      <c r="OO8" s="315">
        <v>1545862.09</v>
      </c>
      <c r="OP8" s="315">
        <v>0</v>
      </c>
      <c r="OQ8" s="315">
        <v>8315047.4900000002</v>
      </c>
      <c r="OR8" s="315">
        <v>1740246.2</v>
      </c>
      <c r="OS8" s="315">
        <v>752414</v>
      </c>
      <c r="OT8" s="315">
        <v>2373878.59</v>
      </c>
      <c r="OU8" s="315">
        <v>6486683.1100000003</v>
      </c>
      <c r="OV8" s="315">
        <v>4567353.03</v>
      </c>
      <c r="OW8" s="315">
        <v>1122101</v>
      </c>
      <c r="OX8" s="315">
        <v>0</v>
      </c>
      <c r="OY8" s="315">
        <v>2228.5</v>
      </c>
      <c r="OZ8" s="315">
        <v>563462.21</v>
      </c>
      <c r="PA8" s="315">
        <v>9720</v>
      </c>
      <c r="PB8" s="315">
        <v>81670.95</v>
      </c>
      <c r="PC8" s="315">
        <v>4700</v>
      </c>
      <c r="PD8" s="315">
        <v>57856</v>
      </c>
      <c r="PE8" s="315">
        <v>38526</v>
      </c>
      <c r="PF8" s="315">
        <v>34340</v>
      </c>
      <c r="PG8" s="315">
        <v>37272</v>
      </c>
      <c r="PH8" s="315">
        <v>18800</v>
      </c>
      <c r="PI8" s="315">
        <v>45722</v>
      </c>
      <c r="PJ8" s="315">
        <v>52992</v>
      </c>
      <c r="PK8" s="315">
        <v>-20085</v>
      </c>
      <c r="PL8" s="315">
        <v>64970</v>
      </c>
      <c r="PM8" s="315">
        <v>353759.31</v>
      </c>
      <c r="PN8" s="315">
        <v>0</v>
      </c>
      <c r="PO8" s="315">
        <v>0</v>
      </c>
      <c r="PP8" s="315">
        <v>0</v>
      </c>
      <c r="PQ8" s="315">
        <v>965</v>
      </c>
      <c r="PR8" s="315">
        <v>11597635.68</v>
      </c>
      <c r="PS8" s="315">
        <v>56907</v>
      </c>
      <c r="PT8" s="315">
        <v>4089</v>
      </c>
      <c r="PU8" s="315">
        <v>23166</v>
      </c>
      <c r="PV8" s="315">
        <v>311944</v>
      </c>
      <c r="PW8" s="315">
        <v>16809.150000000001</v>
      </c>
      <c r="PX8" s="315">
        <v>19428</v>
      </c>
      <c r="PY8" s="315">
        <v>-104971</v>
      </c>
      <c r="PZ8" s="315">
        <v>177167.8</v>
      </c>
      <c r="QA8" s="315">
        <v>8583</v>
      </c>
      <c r="QB8" s="315">
        <v>3500</v>
      </c>
      <c r="QC8" s="315">
        <v>11535</v>
      </c>
      <c r="QD8" s="315">
        <v>1653</v>
      </c>
      <c r="QE8" s="315">
        <v>0</v>
      </c>
      <c r="QF8" s="315">
        <v>287423</v>
      </c>
      <c r="QG8" s="315">
        <v>8204</v>
      </c>
      <c r="QH8" s="315">
        <v>-59938</v>
      </c>
      <c r="QI8" s="315">
        <v>1904</v>
      </c>
      <c r="QJ8" s="315">
        <v>0</v>
      </c>
      <c r="QK8" s="315">
        <v>101990.75</v>
      </c>
      <c r="QL8" s="315">
        <v>17081</v>
      </c>
      <c r="QM8" s="315">
        <v>16230</v>
      </c>
      <c r="QN8" s="315">
        <v>0</v>
      </c>
      <c r="QO8" s="315">
        <v>0</v>
      </c>
      <c r="QP8" s="315">
        <v>12572</v>
      </c>
      <c r="QQ8" s="315">
        <v>0</v>
      </c>
      <c r="QR8" s="315">
        <v>211400.94</v>
      </c>
      <c r="QS8" s="315">
        <v>2328</v>
      </c>
      <c r="QT8" s="315">
        <v>5400</v>
      </c>
      <c r="QU8" s="315">
        <v>29569.759999999998</v>
      </c>
      <c r="QV8" s="315">
        <v>11500</v>
      </c>
      <c r="QW8" s="315">
        <v>15864.25</v>
      </c>
      <c r="QX8" s="315">
        <v>10946</v>
      </c>
      <c r="QY8" s="315">
        <v>49259.6</v>
      </c>
      <c r="QZ8" s="315">
        <v>33260</v>
      </c>
      <c r="RA8" s="315">
        <v>5550.5</v>
      </c>
      <c r="RB8" s="315">
        <v>0</v>
      </c>
      <c r="RC8" s="315">
        <v>0</v>
      </c>
      <c r="RD8" s="315">
        <v>0</v>
      </c>
      <c r="RE8" s="315">
        <v>277747.75</v>
      </c>
      <c r="RF8" s="315">
        <v>0</v>
      </c>
      <c r="RG8" s="315">
        <v>6712</v>
      </c>
      <c r="RH8" s="315">
        <v>39079.599999999999</v>
      </c>
      <c r="RI8" s="315">
        <v>1225</v>
      </c>
      <c r="RJ8" s="315">
        <v>57212.55</v>
      </c>
      <c r="RK8" s="315">
        <v>0</v>
      </c>
      <c r="RL8" s="315">
        <v>2828</v>
      </c>
      <c r="RM8" s="315">
        <v>15367.000000000002</v>
      </c>
      <c r="RN8" s="315">
        <v>6362</v>
      </c>
      <c r="RO8" s="315">
        <v>0</v>
      </c>
      <c r="RP8" s="315">
        <v>7360</v>
      </c>
      <c r="RQ8" s="315">
        <v>0</v>
      </c>
      <c r="RR8" s="315">
        <v>14710</v>
      </c>
      <c r="RS8" s="315">
        <v>25552</v>
      </c>
      <c r="RT8" s="315">
        <v>4203</v>
      </c>
      <c r="RU8" s="315">
        <v>500</v>
      </c>
      <c r="RV8" s="315">
        <v>1750</v>
      </c>
      <c r="RW8" s="315">
        <v>0</v>
      </c>
      <c r="RX8" s="315"/>
      <c r="RY8" s="315">
        <v>1667135.56</v>
      </c>
      <c r="RZ8" s="315">
        <v>31206.57</v>
      </c>
      <c r="SA8" s="315">
        <v>91472.610000000015</v>
      </c>
      <c r="SB8" s="315">
        <v>0</v>
      </c>
      <c r="SC8" s="315">
        <v>0</v>
      </c>
      <c r="SD8" s="315">
        <v>59551.789999999994</v>
      </c>
      <c r="SE8" s="315">
        <v>0</v>
      </c>
      <c r="SF8" s="315">
        <v>62461.48</v>
      </c>
      <c r="SG8" s="315">
        <v>2271.0600000000009</v>
      </c>
      <c r="SH8" s="315">
        <v>25700.67</v>
      </c>
      <c r="SI8" s="315">
        <v>18697</v>
      </c>
      <c r="SJ8" s="315">
        <v>37955.07</v>
      </c>
      <c r="SK8" s="315">
        <v>158018</v>
      </c>
      <c r="SL8" s="315">
        <v>19997.37</v>
      </c>
      <c r="SM8" s="315">
        <v>1644274.9000000001</v>
      </c>
      <c r="SN8" s="315">
        <v>34286</v>
      </c>
      <c r="SO8" s="315">
        <v>330116.38</v>
      </c>
      <c r="SP8" s="315">
        <v>253134.8</v>
      </c>
      <c r="SQ8" s="315">
        <v>64026.5</v>
      </c>
      <c r="SR8" s="315">
        <v>275218.96000000002</v>
      </c>
      <c r="SS8" s="315">
        <v>89980.17</v>
      </c>
      <c r="ST8" s="315">
        <v>279677.57</v>
      </c>
      <c r="SU8" s="315">
        <v>11200</v>
      </c>
      <c r="SV8" s="315">
        <v>49166</v>
      </c>
      <c r="SW8" s="315">
        <v>74881.86</v>
      </c>
      <c r="SX8" s="315">
        <v>351</v>
      </c>
      <c r="SY8" s="315">
        <v>311381.87</v>
      </c>
      <c r="SZ8" s="315">
        <v>-14655.900000000005</v>
      </c>
      <c r="TA8" s="315">
        <v>20066</v>
      </c>
      <c r="TB8" s="315">
        <v>33709</v>
      </c>
      <c r="TC8" s="315">
        <v>63767.119999999995</v>
      </c>
      <c r="TD8" s="315">
        <v>14432</v>
      </c>
      <c r="TE8" s="315">
        <v>11864</v>
      </c>
      <c r="TF8" s="315">
        <v>-47859.119999999995</v>
      </c>
      <c r="TG8" s="315">
        <v>1187355.5899999999</v>
      </c>
      <c r="TH8" s="315">
        <v>39071</v>
      </c>
      <c r="TI8" s="315">
        <v>2719</v>
      </c>
      <c r="TJ8" s="315">
        <v>60315.329999999994</v>
      </c>
      <c r="TK8" s="315">
        <v>62031.570000000007</v>
      </c>
      <c r="TL8" s="315">
        <v>23280</v>
      </c>
      <c r="TM8" s="315">
        <v>12870</v>
      </c>
      <c r="TN8" s="315">
        <v>74341.990000000005</v>
      </c>
      <c r="TO8" s="315">
        <v>97464.17</v>
      </c>
      <c r="TP8" s="315">
        <v>12424.439999999999</v>
      </c>
      <c r="TQ8" s="315">
        <v>56903.33</v>
      </c>
      <c r="TR8" s="315">
        <v>23889</v>
      </c>
      <c r="TS8" s="315">
        <v>14187</v>
      </c>
      <c r="TT8" s="315">
        <v>27261.75</v>
      </c>
      <c r="TU8" s="315">
        <v>19716</v>
      </c>
      <c r="TV8" s="315">
        <v>16734</v>
      </c>
      <c r="TW8" s="315">
        <v>53093.15</v>
      </c>
      <c r="TX8" s="315">
        <v>55987.8</v>
      </c>
      <c r="TY8" s="315">
        <v>1274626.96</v>
      </c>
      <c r="TZ8" s="315">
        <v>-36475.239999999991</v>
      </c>
      <c r="UA8" s="315">
        <v>169065.06</v>
      </c>
      <c r="UB8" s="315">
        <v>76694.25</v>
      </c>
      <c r="UC8" s="315">
        <v>672417.52</v>
      </c>
      <c r="UD8" s="315">
        <v>17548.5</v>
      </c>
      <c r="UE8" s="315">
        <v>0</v>
      </c>
      <c r="UF8" s="315">
        <v>0</v>
      </c>
      <c r="UG8" s="315">
        <v>59792</v>
      </c>
      <c r="UH8" s="315">
        <v>259365.40999999997</v>
      </c>
      <c r="UI8" s="315">
        <v>36049</v>
      </c>
      <c r="UJ8" s="315">
        <v>8009</v>
      </c>
      <c r="UK8" s="315">
        <v>23391.13</v>
      </c>
      <c r="UL8" s="315">
        <v>31011.33</v>
      </c>
      <c r="UM8" s="315">
        <v>20437.96</v>
      </c>
      <c r="UN8" s="315">
        <v>1036393.67</v>
      </c>
      <c r="UO8" s="315">
        <v>18757</v>
      </c>
      <c r="UP8" s="315">
        <v>0</v>
      </c>
      <c r="UQ8" s="315">
        <v>5412.84</v>
      </c>
      <c r="UR8" s="315">
        <v>0</v>
      </c>
      <c r="US8" s="315">
        <v>2207</v>
      </c>
      <c r="UT8" s="315">
        <v>23782.489999999994</v>
      </c>
      <c r="UU8" s="315">
        <v>-20382.95</v>
      </c>
      <c r="UV8" s="315">
        <v>4494.2</v>
      </c>
      <c r="UW8" s="315">
        <v>-24984.57</v>
      </c>
      <c r="UX8" s="315">
        <v>193</v>
      </c>
      <c r="UY8" s="315">
        <v>-95358.170000000013</v>
      </c>
      <c r="UZ8" s="315">
        <v>21066.36</v>
      </c>
      <c r="VA8" s="315">
        <v>60097.240000000005</v>
      </c>
      <c r="VB8" s="315">
        <v>0</v>
      </c>
      <c r="VC8" s="315">
        <v>21946.16</v>
      </c>
      <c r="VD8" s="315">
        <v>13746</v>
      </c>
      <c r="VE8" s="315">
        <v>291</v>
      </c>
      <c r="VF8" s="315">
        <v>7697.0200000000041</v>
      </c>
      <c r="VG8" s="315">
        <v>1612</v>
      </c>
      <c r="VH8" s="315">
        <v>41981.32</v>
      </c>
      <c r="VI8" s="315">
        <v>11766.5</v>
      </c>
      <c r="VJ8" s="315">
        <v>403259.18</v>
      </c>
      <c r="VK8" s="315">
        <v>24676</v>
      </c>
      <c r="VL8" s="315">
        <v>49234.04</v>
      </c>
      <c r="VM8" s="315">
        <v>81050</v>
      </c>
      <c r="VN8" s="315">
        <v>246207.4</v>
      </c>
      <c r="VO8" s="315">
        <v>113293.25</v>
      </c>
      <c r="VP8" s="315">
        <v>7822.5</v>
      </c>
      <c r="VQ8" s="315">
        <v>39992</v>
      </c>
      <c r="VR8" s="315">
        <v>86406</v>
      </c>
      <c r="VS8" s="315">
        <v>141394</v>
      </c>
      <c r="VT8" s="315">
        <v>21825</v>
      </c>
      <c r="VU8" s="315">
        <v>-5512.5</v>
      </c>
      <c r="VV8" s="315">
        <v>35279</v>
      </c>
      <c r="VW8" s="315">
        <v>31625.5</v>
      </c>
      <c r="VX8" s="315">
        <v>11551</v>
      </c>
      <c r="VY8" s="315">
        <v>4338036.75</v>
      </c>
      <c r="VZ8" s="315">
        <v>987148.79999999993</v>
      </c>
      <c r="WA8" s="315">
        <v>328933.7</v>
      </c>
      <c r="WB8" s="315">
        <v>29941</v>
      </c>
      <c r="WC8" s="315">
        <v>26380.190000000002</v>
      </c>
      <c r="WD8" s="315">
        <v>8837</v>
      </c>
      <c r="WE8" s="315">
        <v>879898</v>
      </c>
      <c r="WF8" s="315">
        <v>110610.67</v>
      </c>
      <c r="WG8" s="315">
        <v>49548.18</v>
      </c>
      <c r="WH8" s="315">
        <v>46159</v>
      </c>
      <c r="WI8" s="315">
        <v>-7434.1399999999994</v>
      </c>
      <c r="WJ8" s="315">
        <v>50660.979999999996</v>
      </c>
      <c r="WK8" s="315">
        <v>39293</v>
      </c>
      <c r="WL8" s="315">
        <v>148306</v>
      </c>
      <c r="WM8" s="315">
        <v>142726</v>
      </c>
      <c r="WN8" s="315">
        <v>94437.67</v>
      </c>
      <c r="WO8" s="315">
        <v>9893.34</v>
      </c>
      <c r="WP8" s="315">
        <v>180357.4</v>
      </c>
      <c r="WQ8" s="315">
        <v>96031</v>
      </c>
      <c r="WR8" s="315">
        <v>440284</v>
      </c>
      <c r="WS8" s="315">
        <v>6461925.6600000001</v>
      </c>
      <c r="WT8" s="315">
        <v>327804.68000000005</v>
      </c>
      <c r="WU8" s="315">
        <v>5631</v>
      </c>
      <c r="WV8" s="315">
        <v>0</v>
      </c>
      <c r="WW8" s="315">
        <v>333961</v>
      </c>
      <c r="WX8" s="315">
        <v>2796.93</v>
      </c>
      <c r="WY8" s="315">
        <v>12265</v>
      </c>
      <c r="WZ8" s="315">
        <v>7880</v>
      </c>
      <c r="XA8" s="315">
        <v>1283105.1299999999</v>
      </c>
      <c r="XB8" s="315">
        <v>130846.11</v>
      </c>
      <c r="XC8" s="315">
        <v>0</v>
      </c>
      <c r="XD8" s="315">
        <v>0</v>
      </c>
      <c r="XE8" s="315">
        <v>33325</v>
      </c>
      <c r="XF8" s="315">
        <v>3051873.02</v>
      </c>
      <c r="XG8" s="315">
        <v>6969</v>
      </c>
      <c r="XH8" s="315">
        <v>119465</v>
      </c>
      <c r="XI8" s="315">
        <v>237891.75</v>
      </c>
      <c r="XJ8" s="315">
        <v>62824.15</v>
      </c>
      <c r="XK8" s="315">
        <v>24800.3</v>
      </c>
      <c r="XL8" s="315">
        <v>32743.93</v>
      </c>
      <c r="XM8" s="315">
        <v>32810.44</v>
      </c>
      <c r="XN8" s="315">
        <v>2273</v>
      </c>
      <c r="XO8" s="315">
        <v>93834.209999999992</v>
      </c>
      <c r="XP8" s="315">
        <v>82452.25</v>
      </c>
      <c r="XQ8" s="315">
        <v>8383.24</v>
      </c>
      <c r="XR8" s="315">
        <v>1817.5</v>
      </c>
      <c r="XS8" s="315">
        <v>20646.5</v>
      </c>
      <c r="XT8" s="315">
        <v>6846.8</v>
      </c>
      <c r="XU8" s="315">
        <v>0</v>
      </c>
      <c r="XV8" s="315">
        <v>38885.199999999997</v>
      </c>
      <c r="XW8" s="315">
        <v>40304</v>
      </c>
      <c r="XX8" s="315">
        <v>-3222</v>
      </c>
      <c r="XY8" s="315">
        <v>14202.2</v>
      </c>
      <c r="XZ8" s="315">
        <v>29896.149999999998</v>
      </c>
      <c r="YA8" s="315">
        <v>10169.6</v>
      </c>
      <c r="YB8" s="315">
        <v>9402</v>
      </c>
      <c r="YC8" s="315">
        <v>2678575.61</v>
      </c>
      <c r="YD8" s="315">
        <v>11939.8</v>
      </c>
      <c r="YE8" s="315">
        <v>40948.199999999997</v>
      </c>
      <c r="YF8" s="315">
        <v>15557.35</v>
      </c>
      <c r="YG8" s="315">
        <v>107000.79999999999</v>
      </c>
      <c r="YH8" s="315">
        <v>19410.25</v>
      </c>
      <c r="YI8" s="315">
        <v>13302.2</v>
      </c>
      <c r="YJ8" s="315">
        <v>4344</v>
      </c>
      <c r="YK8" s="315">
        <v>53357.05</v>
      </c>
      <c r="YL8" s="315">
        <v>37117</v>
      </c>
      <c r="YM8" s="315">
        <v>42199.6</v>
      </c>
      <c r="YN8" s="315">
        <v>65245</v>
      </c>
      <c r="YO8" s="315">
        <v>1505.5</v>
      </c>
      <c r="YP8" s="315">
        <v>10446.400000000001</v>
      </c>
      <c r="YQ8" s="315">
        <v>9101.2999999999993</v>
      </c>
      <c r="YR8" s="315">
        <v>0</v>
      </c>
      <c r="YS8" s="315">
        <v>470</v>
      </c>
      <c r="YT8" s="315">
        <v>699502.02</v>
      </c>
      <c r="YU8" s="315">
        <v>50341</v>
      </c>
      <c r="YV8" s="315">
        <v>70789</v>
      </c>
      <c r="YW8" s="315">
        <v>69863</v>
      </c>
      <c r="YX8" s="315">
        <v>-5796</v>
      </c>
      <c r="YY8" s="315">
        <v>6970</v>
      </c>
      <c r="YZ8" s="315">
        <v>43026</v>
      </c>
      <c r="ZA8" s="315">
        <v>208501.99</v>
      </c>
      <c r="ZB8" s="315">
        <v>34038</v>
      </c>
      <c r="ZC8" s="315">
        <v>37278</v>
      </c>
      <c r="ZD8" s="315">
        <v>3442.5</v>
      </c>
      <c r="ZE8" s="315">
        <v>3246</v>
      </c>
      <c r="ZF8" s="315">
        <v>22295</v>
      </c>
      <c r="ZG8" s="315">
        <v>745</v>
      </c>
      <c r="ZH8" s="315">
        <v>10988</v>
      </c>
      <c r="ZI8" s="315">
        <v>141051</v>
      </c>
      <c r="ZJ8" s="315">
        <v>560678.5</v>
      </c>
      <c r="ZK8" s="315">
        <v>-157</v>
      </c>
      <c r="ZL8" s="315">
        <v>83428.75</v>
      </c>
      <c r="ZM8" s="315">
        <v>122777.25</v>
      </c>
      <c r="ZN8" s="315">
        <v>39580.550000000003</v>
      </c>
      <c r="ZO8" s="315">
        <v>6964.3</v>
      </c>
      <c r="ZP8" s="315">
        <v>4950</v>
      </c>
      <c r="ZQ8" s="315">
        <v>14895</v>
      </c>
      <c r="ZR8" s="315">
        <v>10691</v>
      </c>
      <c r="ZS8" s="315">
        <v>93881.38</v>
      </c>
      <c r="ZT8" s="315">
        <v>3251</v>
      </c>
      <c r="ZU8" s="315">
        <v>22030.5</v>
      </c>
      <c r="ZV8" s="315">
        <v>1297</v>
      </c>
      <c r="ZW8" s="315">
        <v>3058.75</v>
      </c>
      <c r="ZX8" s="315">
        <v>8273.5400000000009</v>
      </c>
      <c r="ZY8" s="315">
        <v>13747.75</v>
      </c>
      <c r="ZZ8" s="315">
        <v>493132.26</v>
      </c>
      <c r="AAA8" s="315">
        <v>845</v>
      </c>
      <c r="AAB8" s="315">
        <v>16407</v>
      </c>
      <c r="AAC8" s="315">
        <v>69938.5</v>
      </c>
      <c r="AAD8" s="315">
        <v>13315.5</v>
      </c>
      <c r="AAE8" s="315">
        <v>790</v>
      </c>
      <c r="AAF8" s="315">
        <v>290901.15000000002</v>
      </c>
      <c r="AAG8" s="315">
        <v>0</v>
      </c>
      <c r="AAH8" s="315">
        <v>106196</v>
      </c>
      <c r="AAI8" s="315">
        <v>-44848</v>
      </c>
      <c r="AAJ8" s="315">
        <v>20537.999999999985</v>
      </c>
      <c r="AAK8" s="315">
        <v>0</v>
      </c>
      <c r="AAL8" s="315">
        <v>10990.75</v>
      </c>
      <c r="AAM8" s="315">
        <v>955258.63</v>
      </c>
      <c r="AAN8" s="315">
        <v>435</v>
      </c>
      <c r="AAO8" s="315">
        <v>98250.25</v>
      </c>
      <c r="AAP8" s="315">
        <v>0</v>
      </c>
      <c r="AAQ8" s="315">
        <v>15329</v>
      </c>
      <c r="AAR8" s="315">
        <v>91189</v>
      </c>
      <c r="AAS8" s="315">
        <v>224912.5</v>
      </c>
      <c r="AAT8" s="315">
        <v>15094.75</v>
      </c>
      <c r="AAU8" s="315">
        <v>-43145</v>
      </c>
      <c r="AAV8" s="315">
        <v>89297</v>
      </c>
      <c r="AAW8" s="315">
        <v>57898</v>
      </c>
      <c r="AAX8" s="315">
        <v>158764.5</v>
      </c>
      <c r="AAY8" s="315">
        <v>0</v>
      </c>
      <c r="AAZ8" s="315">
        <v>1427.1</v>
      </c>
      <c r="ABA8" s="315">
        <v>102382.5</v>
      </c>
      <c r="ABB8" s="315">
        <v>19336</v>
      </c>
      <c r="ABC8" s="315">
        <v>19681.78</v>
      </c>
      <c r="ABD8" s="315">
        <v>0</v>
      </c>
      <c r="ABE8" s="315">
        <v>0</v>
      </c>
      <c r="ABF8" s="315">
        <v>193771</v>
      </c>
      <c r="ABG8" s="315">
        <v>117557</v>
      </c>
      <c r="ABH8" s="315">
        <v>849</v>
      </c>
      <c r="ABI8" s="315">
        <v>0</v>
      </c>
      <c r="ABJ8" s="315">
        <v>37701</v>
      </c>
      <c r="ABK8" s="315">
        <v>10036.5</v>
      </c>
      <c r="ABL8" s="315">
        <v>8943</v>
      </c>
      <c r="ABM8" s="315">
        <v>3730485.9299999997</v>
      </c>
      <c r="ABN8" s="315">
        <v>961896.72</v>
      </c>
      <c r="ABO8" s="315">
        <v>267891</v>
      </c>
      <c r="ABP8" s="315">
        <v>300494.87999999995</v>
      </c>
      <c r="ABQ8" s="315">
        <v>1470094.2</v>
      </c>
      <c r="ABR8" s="315">
        <v>124004</v>
      </c>
      <c r="ABS8" s="315">
        <v>168656</v>
      </c>
      <c r="ABT8" s="315">
        <v>148730</v>
      </c>
      <c r="ABU8" s="315">
        <v>41788</v>
      </c>
      <c r="ABV8" s="315">
        <v>30902157.59</v>
      </c>
      <c r="ABW8" s="315">
        <v>6108731.2199999997</v>
      </c>
      <c r="ABX8" s="315">
        <v>5800596</v>
      </c>
      <c r="ABY8" s="315">
        <v>564320</v>
      </c>
      <c r="ABZ8" s="315">
        <v>1679782.31</v>
      </c>
      <c r="ACA8" s="315">
        <v>3873149.39</v>
      </c>
      <c r="ACB8" s="315">
        <v>1211518</v>
      </c>
      <c r="ACC8" s="315">
        <v>2334044.34</v>
      </c>
      <c r="ACD8" s="315">
        <v>593333.16</v>
      </c>
      <c r="ACE8" s="315">
        <v>1086723.26</v>
      </c>
      <c r="ACF8" s="315">
        <v>410877.25</v>
      </c>
      <c r="ACG8" s="315">
        <v>5768209.459999999</v>
      </c>
      <c r="ACH8" s="315">
        <v>86236</v>
      </c>
      <c r="ACI8" s="315">
        <v>5000</v>
      </c>
      <c r="ACJ8" s="315">
        <v>927047.98</v>
      </c>
      <c r="ACK8" s="315">
        <v>261131</v>
      </c>
      <c r="ACL8" s="315">
        <v>26256.5</v>
      </c>
      <c r="ACM8" s="315">
        <v>3200</v>
      </c>
      <c r="ACN8" s="315">
        <v>2091670.7</v>
      </c>
      <c r="ACO8" s="315">
        <v>1361276.56</v>
      </c>
      <c r="ACP8" s="315">
        <v>661376</v>
      </c>
      <c r="ACQ8" s="315">
        <v>605340.46</v>
      </c>
      <c r="ACR8" s="315">
        <v>127007</v>
      </c>
      <c r="ACS8" s="315">
        <v>4000</v>
      </c>
      <c r="ACT8" s="315">
        <v>4707014.25</v>
      </c>
      <c r="ACU8" s="315">
        <v>3422476.9499999997</v>
      </c>
      <c r="ACV8" s="315">
        <v>144668.91999999998</v>
      </c>
      <c r="ACW8" s="315">
        <v>372655.61</v>
      </c>
      <c r="ACX8" s="315">
        <v>365057</v>
      </c>
      <c r="ACY8" s="315">
        <v>2271.8999999999996</v>
      </c>
      <c r="ACZ8" s="315">
        <v>0</v>
      </c>
      <c r="ADA8" s="315">
        <v>0</v>
      </c>
      <c r="ADB8" s="315"/>
      <c r="ADC8" s="315">
        <v>0</v>
      </c>
      <c r="ADD8" s="315">
        <v>3927173.75</v>
      </c>
      <c r="ADE8" s="315">
        <v>16722874.639999999</v>
      </c>
      <c r="ADF8" s="315">
        <v>209544.34</v>
      </c>
      <c r="ADG8" s="315">
        <v>986386.08</v>
      </c>
      <c r="ADH8" s="315">
        <v>1623711</v>
      </c>
      <c r="ADI8" s="315">
        <v>762896.05</v>
      </c>
      <c r="ADJ8" s="315">
        <v>2954969.1</v>
      </c>
      <c r="ADK8" s="315">
        <v>423023.20999999996</v>
      </c>
      <c r="ADL8" s="315">
        <v>941856.03</v>
      </c>
      <c r="ADM8" s="315">
        <v>125297397.13</v>
      </c>
      <c r="ADN8" s="315">
        <v>3765007</v>
      </c>
      <c r="ADO8" s="315">
        <v>1464046.22</v>
      </c>
      <c r="ADP8" s="315">
        <v>40757954.740000002</v>
      </c>
      <c r="ADQ8" s="315">
        <v>1304530.0599999998</v>
      </c>
      <c r="ADR8" s="315">
        <v>577541.61</v>
      </c>
      <c r="ADS8" s="315">
        <v>3254988.6599999997</v>
      </c>
      <c r="ADT8" s="315">
        <v>227446.21000000002</v>
      </c>
      <c r="ADU8" s="315">
        <v>28047533.110000003</v>
      </c>
      <c r="ADV8" s="315">
        <v>10585687.35</v>
      </c>
      <c r="ADW8" s="315">
        <v>5275543.07</v>
      </c>
      <c r="ADX8" s="315">
        <v>2455852.52</v>
      </c>
      <c r="ADY8" s="315">
        <v>2948310.9</v>
      </c>
      <c r="ADZ8" s="315">
        <v>7112172.7400000002</v>
      </c>
      <c r="AEA8" s="315">
        <v>2032935.44</v>
      </c>
      <c r="AEB8" s="315">
        <v>2346707.4</v>
      </c>
      <c r="AEC8" s="315">
        <v>794350.58000000007</v>
      </c>
      <c r="AED8" s="315">
        <v>988566.34000000008</v>
      </c>
      <c r="AEE8" s="315">
        <v>3370354.7</v>
      </c>
      <c r="AEF8" s="315">
        <v>1194387.02</v>
      </c>
      <c r="AEG8" s="315">
        <v>736164.03</v>
      </c>
      <c r="AEH8" s="315">
        <v>4742303.0599999996</v>
      </c>
      <c r="AEI8" s="315">
        <v>2726873.0599999996</v>
      </c>
      <c r="AEJ8" s="315">
        <v>1641786.5899999999</v>
      </c>
      <c r="AEK8" s="315">
        <v>150113.4</v>
      </c>
      <c r="AEL8" s="315">
        <v>1877586.31</v>
      </c>
      <c r="AEM8" s="315">
        <v>1823014.79</v>
      </c>
      <c r="AEN8" s="315">
        <v>14429195.989999998</v>
      </c>
      <c r="AEO8" s="315">
        <v>3215887.43</v>
      </c>
      <c r="AEP8" s="315">
        <v>3102799.2600000002</v>
      </c>
      <c r="AEQ8" s="315">
        <v>540175.89999999991</v>
      </c>
      <c r="AER8" s="315">
        <v>688156.81</v>
      </c>
      <c r="AES8" s="315">
        <v>416533.32</v>
      </c>
      <c r="AET8" s="315">
        <v>327252.35000000003</v>
      </c>
      <c r="AEU8" s="315">
        <v>432823.55000000005</v>
      </c>
      <c r="AEV8" s="315">
        <v>408209.4</v>
      </c>
      <c r="AEW8" s="315">
        <v>433689.97</v>
      </c>
      <c r="AEX8" s="315">
        <v>13385.2</v>
      </c>
      <c r="AEY8" s="315">
        <v>1041886.15</v>
      </c>
      <c r="AEZ8" s="315">
        <v>585249.46000000008</v>
      </c>
      <c r="AFA8" s="315">
        <v>31028.01</v>
      </c>
      <c r="AFB8" s="315">
        <v>0</v>
      </c>
      <c r="AFC8" s="315">
        <v>1354</v>
      </c>
      <c r="AFD8" s="315">
        <v>47626.22</v>
      </c>
      <c r="AFE8" s="315">
        <v>13538.94</v>
      </c>
      <c r="AFF8" s="315">
        <v>3889</v>
      </c>
      <c r="AFG8" s="315">
        <v>4422.3999999999996</v>
      </c>
      <c r="AFH8" s="315">
        <v>2952</v>
      </c>
      <c r="AFI8" s="315">
        <v>0</v>
      </c>
      <c r="AFJ8" s="315">
        <v>0</v>
      </c>
      <c r="AFK8" s="315">
        <v>173</v>
      </c>
      <c r="AFL8" s="315">
        <v>4891886.47</v>
      </c>
      <c r="AFM8" s="315">
        <v>5003285</v>
      </c>
      <c r="AFN8" s="315">
        <v>183696</v>
      </c>
      <c r="AFO8" s="315">
        <v>1049342</v>
      </c>
      <c r="AFP8" s="315">
        <v>0</v>
      </c>
      <c r="AFQ8" s="315">
        <v>0</v>
      </c>
      <c r="AFR8" s="315">
        <v>0</v>
      </c>
      <c r="AFS8" s="315">
        <v>2558122.7999999998</v>
      </c>
      <c r="AFT8" s="315">
        <v>10395.450000000001</v>
      </c>
      <c r="AFU8" s="315">
        <v>449</v>
      </c>
      <c r="AFV8" s="315">
        <v>2375042.25</v>
      </c>
      <c r="AFW8" s="315">
        <v>0</v>
      </c>
      <c r="AFX8" s="315">
        <v>406960.47</v>
      </c>
      <c r="AFY8" s="315">
        <v>244586.51</v>
      </c>
      <c r="AFZ8" s="315">
        <v>102092.51</v>
      </c>
      <c r="AGA8" s="315">
        <v>22951</v>
      </c>
      <c r="AGB8" s="315">
        <v>47494.75</v>
      </c>
      <c r="AGC8" s="315">
        <v>9475</v>
      </c>
      <c r="AGD8" s="315">
        <v>2101.5</v>
      </c>
      <c r="AGE8" s="315">
        <v>13617</v>
      </c>
      <c r="AGF8" s="315">
        <v>15213.5</v>
      </c>
      <c r="AGG8" s="315">
        <v>38202</v>
      </c>
      <c r="AGH8" s="315">
        <v>28216</v>
      </c>
      <c r="AGI8" s="315">
        <v>2488688.5000000005</v>
      </c>
      <c r="AGJ8" s="315">
        <v>178918.24</v>
      </c>
      <c r="AGK8" s="315">
        <v>6233</v>
      </c>
      <c r="AGL8" s="315">
        <v>37431.75</v>
      </c>
      <c r="AGM8" s="315">
        <v>41560</v>
      </c>
      <c r="AGN8" s="315">
        <v>2744</v>
      </c>
      <c r="AGO8" s="315">
        <v>98419.4</v>
      </c>
      <c r="AGP8" s="315">
        <v>2847</v>
      </c>
      <c r="AGQ8" s="315">
        <v>12323269.93</v>
      </c>
      <c r="AGR8" s="315">
        <v>5951657.9199999999</v>
      </c>
      <c r="AGS8" s="315">
        <v>4887.82</v>
      </c>
      <c r="AGT8" s="315">
        <v>2176109.19</v>
      </c>
      <c r="AGU8" s="315">
        <v>1411811.24</v>
      </c>
      <c r="AGV8" s="315">
        <v>593286.37000000011</v>
      </c>
      <c r="AGW8" s="315">
        <v>69075.73</v>
      </c>
      <c r="AGX8" s="315">
        <v>65326.47</v>
      </c>
      <c r="AGY8" s="315">
        <v>0</v>
      </c>
      <c r="AGZ8" s="315">
        <v>148787.23000000001</v>
      </c>
      <c r="AHA8" s="315">
        <v>653188.59</v>
      </c>
      <c r="AHB8" s="315">
        <v>182872.68</v>
      </c>
      <c r="AHC8" s="315">
        <v>76413</v>
      </c>
      <c r="AHD8" s="315">
        <v>943552.95000000007</v>
      </c>
      <c r="AHE8" s="315">
        <v>283079</v>
      </c>
      <c r="AHF8" s="315">
        <v>742554.04</v>
      </c>
      <c r="AHG8" s="315">
        <v>465592.23</v>
      </c>
      <c r="AHH8" s="315">
        <v>1606941.38</v>
      </c>
      <c r="AHI8" s="315">
        <v>6500</v>
      </c>
      <c r="AHJ8" s="315">
        <v>55972.11</v>
      </c>
      <c r="AHK8" s="315">
        <v>18632</v>
      </c>
      <c r="AHL8" s="315">
        <v>629344</v>
      </c>
      <c r="AHM8" s="315">
        <v>67083</v>
      </c>
      <c r="AHN8" s="315">
        <v>3000</v>
      </c>
      <c r="AHO8" s="315">
        <v>1386385524.8560002</v>
      </c>
      <c r="AHQ8" s="407">
        <v>349479445.12</v>
      </c>
    </row>
    <row r="9" spans="1:901" x14ac:dyDescent="0.25">
      <c r="A9" s="313" t="s">
        <v>12</v>
      </c>
      <c r="B9" s="314" t="s">
        <v>13</v>
      </c>
      <c r="C9" s="315">
        <v>354013613.06</v>
      </c>
      <c r="D9" s="315">
        <v>41067885.969999999</v>
      </c>
      <c r="E9" s="315">
        <v>3305541.0199999996</v>
      </c>
      <c r="F9" s="315">
        <v>57720756.059999995</v>
      </c>
      <c r="G9" s="315">
        <v>13452465.43</v>
      </c>
      <c r="H9" s="315">
        <v>16572316.790000003</v>
      </c>
      <c r="I9" s="315">
        <v>4172880.25</v>
      </c>
      <c r="J9" s="315">
        <v>140737388.09</v>
      </c>
      <c r="K9" s="315">
        <v>51359380.730000004</v>
      </c>
      <c r="L9" s="315">
        <v>7802824.4500000011</v>
      </c>
      <c r="M9" s="315">
        <v>52648791.619999997</v>
      </c>
      <c r="N9" s="315">
        <v>11181916.960000001</v>
      </c>
      <c r="O9" s="315">
        <v>53950884.289999999</v>
      </c>
      <c r="P9" s="315">
        <v>30669021.530000001</v>
      </c>
      <c r="Q9" s="315">
        <v>7325832.3799999999</v>
      </c>
      <c r="R9" s="315">
        <v>3657311</v>
      </c>
      <c r="S9" s="315">
        <v>4117563.5</v>
      </c>
      <c r="T9" s="315">
        <v>18206650.490000002</v>
      </c>
      <c r="U9" s="315">
        <v>20260645.080000002</v>
      </c>
      <c r="V9" s="315">
        <v>26456729.280000001</v>
      </c>
      <c r="W9" s="315">
        <v>6548810.0099999998</v>
      </c>
      <c r="X9" s="315">
        <v>4750774.4399999995</v>
      </c>
      <c r="Y9" s="315">
        <v>2100675.8899999997</v>
      </c>
      <c r="Z9" s="315">
        <v>1658737.89</v>
      </c>
      <c r="AA9" s="315">
        <v>688656285.01999998</v>
      </c>
      <c r="AB9" s="315">
        <v>7397474.459999999</v>
      </c>
      <c r="AC9" s="315">
        <v>18469675.619999997</v>
      </c>
      <c r="AD9" s="315">
        <v>1933033.5100000002</v>
      </c>
      <c r="AE9" s="315">
        <v>59129679.640000001</v>
      </c>
      <c r="AF9" s="315">
        <v>26969108.520000003</v>
      </c>
      <c r="AG9" s="315">
        <v>145896297.84999999</v>
      </c>
      <c r="AH9" s="315">
        <v>14621036.789999999</v>
      </c>
      <c r="AI9" s="315">
        <v>13150270.85</v>
      </c>
      <c r="AJ9" s="315">
        <v>10287945.500000002</v>
      </c>
      <c r="AK9" s="315">
        <v>9199890.2100000009</v>
      </c>
      <c r="AL9" s="315">
        <v>5703584.8200000003</v>
      </c>
      <c r="AM9" s="315">
        <v>43869575.450000003</v>
      </c>
      <c r="AN9" s="315">
        <v>3160064.0199999996</v>
      </c>
      <c r="AO9" s="315">
        <v>2230225.5</v>
      </c>
      <c r="AP9" s="315">
        <v>27418654.43</v>
      </c>
      <c r="AQ9" s="315">
        <v>33559738.950000003</v>
      </c>
      <c r="AR9" s="315">
        <v>2292218.5700000003</v>
      </c>
      <c r="AS9" s="315">
        <v>123677385.59</v>
      </c>
      <c r="AT9" s="315">
        <v>5173166.3100000005</v>
      </c>
      <c r="AU9" s="315">
        <v>2868667.9400000004</v>
      </c>
      <c r="AV9" s="315">
        <v>5283724.67</v>
      </c>
      <c r="AW9" s="315">
        <v>3369679.1199999996</v>
      </c>
      <c r="AX9" s="315">
        <v>3540771.7900000005</v>
      </c>
      <c r="AY9" s="315">
        <v>1406768.3599999999</v>
      </c>
      <c r="AZ9" s="315">
        <v>5116885.8899999997</v>
      </c>
      <c r="BA9" s="315">
        <v>90437998.020000011</v>
      </c>
      <c r="BB9" s="315">
        <v>5572740.8600000003</v>
      </c>
      <c r="BC9" s="315">
        <v>22238676.419999998</v>
      </c>
      <c r="BD9" s="315">
        <v>23426381.039999999</v>
      </c>
      <c r="BE9" s="315">
        <v>1818362.22</v>
      </c>
      <c r="BF9" s="315">
        <v>3423833.31</v>
      </c>
      <c r="BG9" s="315">
        <v>15311625.970000001</v>
      </c>
      <c r="BH9" s="315">
        <v>99862089.569999993</v>
      </c>
      <c r="BI9" s="315">
        <v>1372167.54</v>
      </c>
      <c r="BJ9" s="315">
        <v>1813902.84</v>
      </c>
      <c r="BK9" s="315">
        <v>3412284.6</v>
      </c>
      <c r="BL9" s="315">
        <v>7825795.21</v>
      </c>
      <c r="BM9" s="315">
        <v>10800545.720000001</v>
      </c>
      <c r="BN9" s="315">
        <v>2688205.97</v>
      </c>
      <c r="BO9" s="315">
        <v>3304166.9399999995</v>
      </c>
      <c r="BP9" s="315">
        <v>1745802</v>
      </c>
      <c r="BQ9" s="315">
        <v>1644860.8499999999</v>
      </c>
      <c r="BR9" s="315">
        <v>1046201.28</v>
      </c>
      <c r="BS9" s="315">
        <v>2093680.33</v>
      </c>
      <c r="BT9" s="315">
        <v>26942122.600000001</v>
      </c>
      <c r="BU9" s="315">
        <v>8390055.9100000001</v>
      </c>
      <c r="BV9" s="315">
        <v>1285757.3999999999</v>
      </c>
      <c r="BW9" s="315">
        <v>96704783.460000008</v>
      </c>
      <c r="BX9" s="315">
        <v>71696857.939999998</v>
      </c>
      <c r="BY9" s="315">
        <v>8509001.4100000001</v>
      </c>
      <c r="BZ9" s="315">
        <v>3961922.7399999998</v>
      </c>
      <c r="CA9" s="315">
        <v>11414799.999999998</v>
      </c>
      <c r="CB9" s="315">
        <v>7618096.2999999998</v>
      </c>
      <c r="CC9" s="315">
        <v>6302424.8999999994</v>
      </c>
      <c r="CD9" s="315">
        <v>327804.63</v>
      </c>
      <c r="CE9" s="315">
        <v>794696.48</v>
      </c>
      <c r="CF9" s="315">
        <v>243966246.53</v>
      </c>
      <c r="CG9" s="315">
        <v>6854680.6399999997</v>
      </c>
      <c r="CH9" s="315">
        <v>27283491.309999999</v>
      </c>
      <c r="CI9" s="315">
        <v>2021049.04</v>
      </c>
      <c r="CJ9" s="315">
        <v>3248469.26</v>
      </c>
      <c r="CK9" s="315">
        <v>1953273.62</v>
      </c>
      <c r="CL9" s="315">
        <v>3659911.35</v>
      </c>
      <c r="CM9" s="315">
        <v>9280788.6799999997</v>
      </c>
      <c r="CN9" s="315">
        <v>1240979.05</v>
      </c>
      <c r="CO9" s="315">
        <v>2137577.2600000002</v>
      </c>
      <c r="CP9" s="315">
        <v>1851712.57</v>
      </c>
      <c r="CQ9" s="315">
        <v>4425730.18</v>
      </c>
      <c r="CR9" s="315">
        <v>1640237.48</v>
      </c>
      <c r="CS9" s="315">
        <v>127615122.59000002</v>
      </c>
      <c r="CT9" s="315">
        <v>4409790.43</v>
      </c>
      <c r="CU9" s="315">
        <v>3461355.0499999993</v>
      </c>
      <c r="CV9" s="315">
        <v>5137558.54</v>
      </c>
      <c r="CW9" s="315">
        <v>1185444.76</v>
      </c>
      <c r="CX9" s="315">
        <v>9714996.1400000025</v>
      </c>
      <c r="CY9" s="315">
        <v>5310029.2600000007</v>
      </c>
      <c r="CZ9" s="315">
        <v>1411407.75</v>
      </c>
      <c r="DA9" s="315">
        <v>98774338.940000013</v>
      </c>
      <c r="DB9" s="315">
        <v>3989244.8</v>
      </c>
      <c r="DC9" s="315">
        <v>32975347.18</v>
      </c>
      <c r="DD9" s="315">
        <v>30324960.739999998</v>
      </c>
      <c r="DE9" s="315">
        <v>4685071.75</v>
      </c>
      <c r="DF9" s="315">
        <v>9082169.6400000006</v>
      </c>
      <c r="DG9" s="315">
        <v>10634346.82</v>
      </c>
      <c r="DH9" s="315">
        <v>2093004.1700000002</v>
      </c>
      <c r="DI9" s="315">
        <v>3488114.44</v>
      </c>
      <c r="DJ9" s="315">
        <v>6317200.0800000001</v>
      </c>
      <c r="DK9" s="315">
        <v>12873506.189999999</v>
      </c>
      <c r="DL9" s="315">
        <v>56981917.469999991</v>
      </c>
      <c r="DM9" s="315">
        <v>254460354.60999998</v>
      </c>
      <c r="DN9" s="315">
        <v>16977171.050000001</v>
      </c>
      <c r="DO9" s="315">
        <v>9543855.75</v>
      </c>
      <c r="DP9" s="315">
        <v>39266438.060000002</v>
      </c>
      <c r="DQ9" s="315">
        <v>43619677.620000005</v>
      </c>
      <c r="DR9" s="315">
        <v>53689216.560000002</v>
      </c>
      <c r="DS9" s="315">
        <v>59978184.449999996</v>
      </c>
      <c r="DT9" s="315">
        <v>4269760.78</v>
      </c>
      <c r="DU9" s="315">
        <v>344456247.04000002</v>
      </c>
      <c r="DV9" s="315">
        <v>2961694.59</v>
      </c>
      <c r="DW9" s="315">
        <v>4507842.7300000004</v>
      </c>
      <c r="DX9" s="315">
        <v>6991935.9500000011</v>
      </c>
      <c r="DY9" s="315">
        <v>8069313.8599999994</v>
      </c>
      <c r="DZ9" s="315">
        <v>4098491.91</v>
      </c>
      <c r="EA9" s="315">
        <v>15894116.4</v>
      </c>
      <c r="EB9" s="315">
        <v>4415960.6100000003</v>
      </c>
      <c r="EC9" s="315">
        <v>8994341</v>
      </c>
      <c r="ED9" s="315">
        <v>52645769.310000002</v>
      </c>
      <c r="EE9" s="315">
        <v>45998313.740000002</v>
      </c>
      <c r="EF9" s="315">
        <v>2992570.4299999997</v>
      </c>
      <c r="EG9" s="315">
        <v>5539341.5700000003</v>
      </c>
      <c r="EH9" s="315">
        <v>3407908.56</v>
      </c>
      <c r="EI9" s="315">
        <v>4163502.36</v>
      </c>
      <c r="EJ9" s="315">
        <v>16331614.91</v>
      </c>
      <c r="EK9" s="315">
        <v>2407332.16</v>
      </c>
      <c r="EL9" s="315">
        <v>3275827.87</v>
      </c>
      <c r="EM9" s="315">
        <v>142751871.58000001</v>
      </c>
      <c r="EN9" s="315">
        <v>3712993.23</v>
      </c>
      <c r="EO9" s="315">
        <v>2577943.5700000003</v>
      </c>
      <c r="EP9" s="315">
        <v>2860290.23</v>
      </c>
      <c r="EQ9" s="315">
        <v>1605347.31</v>
      </c>
      <c r="ER9" s="315">
        <v>3707830.6199999996</v>
      </c>
      <c r="ES9" s="315">
        <v>5020246.2</v>
      </c>
      <c r="ET9" s="315">
        <v>7038987.6400000006</v>
      </c>
      <c r="EU9" s="315">
        <v>1926405.44</v>
      </c>
      <c r="EV9" s="315">
        <v>97544081.590000004</v>
      </c>
      <c r="EW9" s="315">
        <v>1455892.75</v>
      </c>
      <c r="EX9" s="315">
        <v>3891713.29</v>
      </c>
      <c r="EY9" s="315">
        <v>3735669.92</v>
      </c>
      <c r="EZ9" s="315">
        <v>8891397.0299999993</v>
      </c>
      <c r="FA9" s="315">
        <v>8585490.5599999987</v>
      </c>
      <c r="FB9" s="315">
        <v>3692942.06</v>
      </c>
      <c r="FC9" s="315">
        <v>3002347</v>
      </c>
      <c r="FD9" s="315">
        <v>3057283.21</v>
      </c>
      <c r="FE9" s="315">
        <v>2514486.52</v>
      </c>
      <c r="FF9" s="315">
        <v>2660494.52</v>
      </c>
      <c r="FG9" s="315">
        <v>942231</v>
      </c>
      <c r="FH9" s="315">
        <v>56633833.100000009</v>
      </c>
      <c r="FI9" s="315">
        <v>2971904.1900000004</v>
      </c>
      <c r="FJ9" s="315">
        <v>2439074.6800000002</v>
      </c>
      <c r="FK9" s="315">
        <v>2862590.94</v>
      </c>
      <c r="FL9" s="315">
        <v>8265405.3799999999</v>
      </c>
      <c r="FM9" s="315">
        <v>3660814.68</v>
      </c>
      <c r="FN9" s="315">
        <v>1419384</v>
      </c>
      <c r="FO9" s="315">
        <v>267852</v>
      </c>
      <c r="FP9" s="315">
        <v>135571421.15000001</v>
      </c>
      <c r="FQ9" s="315">
        <v>3005751.46</v>
      </c>
      <c r="FR9" s="315">
        <v>5787464</v>
      </c>
      <c r="FS9" s="315">
        <v>4943686.88</v>
      </c>
      <c r="FT9" s="315">
        <v>6729604.8000000007</v>
      </c>
      <c r="FU9" s="315">
        <v>2683054.0099999998</v>
      </c>
      <c r="FV9" s="315">
        <v>13076146.48</v>
      </c>
      <c r="FW9" s="315">
        <v>5149457.08</v>
      </c>
      <c r="FX9" s="315">
        <v>2955084.8200000003</v>
      </c>
      <c r="FY9" s="315">
        <v>4837796.17</v>
      </c>
      <c r="FZ9" s="315">
        <v>9818343.5899999999</v>
      </c>
      <c r="GA9" s="315">
        <v>2463425.0999999996</v>
      </c>
      <c r="GB9" s="315">
        <v>1967093.82</v>
      </c>
      <c r="GC9" s="315">
        <v>932006</v>
      </c>
      <c r="GD9" s="315">
        <v>70967826.780000016</v>
      </c>
      <c r="GE9" s="315">
        <v>2993890.7</v>
      </c>
      <c r="GF9" s="315">
        <v>2030275.4000000001</v>
      </c>
      <c r="GG9" s="315">
        <v>12126694.710000001</v>
      </c>
      <c r="GH9" s="315">
        <v>4015365.12</v>
      </c>
      <c r="GI9" s="315">
        <v>3031579.31</v>
      </c>
      <c r="GJ9" s="315">
        <v>5728638.5700000003</v>
      </c>
      <c r="GK9" s="315">
        <v>16916141.5</v>
      </c>
      <c r="GL9" s="315">
        <v>3475320.69</v>
      </c>
      <c r="GM9" s="315">
        <v>1357568.15</v>
      </c>
      <c r="GN9" s="315">
        <v>1123815.57</v>
      </c>
      <c r="GO9" s="315">
        <v>886100.5</v>
      </c>
      <c r="GP9" s="315">
        <v>64146507.150000006</v>
      </c>
      <c r="GQ9" s="315">
        <v>16819656.059999999</v>
      </c>
      <c r="GR9" s="315">
        <v>3731819.8000000003</v>
      </c>
      <c r="GS9" s="315">
        <v>11472957.43</v>
      </c>
      <c r="GT9" s="315">
        <v>619502.99</v>
      </c>
      <c r="GU9" s="315">
        <v>4201550.9000000004</v>
      </c>
      <c r="GV9" s="315">
        <v>6168214.1799999997</v>
      </c>
      <c r="GW9" s="315">
        <v>2398466.88</v>
      </c>
      <c r="GX9" s="315">
        <v>55589860.739999995</v>
      </c>
      <c r="GY9" s="315">
        <v>2128162.39</v>
      </c>
      <c r="GZ9" s="315">
        <v>11875808.180000002</v>
      </c>
      <c r="HA9" s="315">
        <v>6444193.3600000003</v>
      </c>
      <c r="HB9" s="315">
        <v>216651658.06999999</v>
      </c>
      <c r="HC9" s="315">
        <v>16861961.5</v>
      </c>
      <c r="HD9" s="315">
        <v>36484749.100000001</v>
      </c>
      <c r="HE9" s="315">
        <v>17480268</v>
      </c>
      <c r="HF9" s="315">
        <v>20747450.41</v>
      </c>
      <c r="HG9" s="315">
        <v>37029223.700000003</v>
      </c>
      <c r="HH9" s="315">
        <v>3025607.77</v>
      </c>
      <c r="HI9" s="315">
        <v>110445657.31999999</v>
      </c>
      <c r="HJ9" s="315">
        <v>6684720.7399999993</v>
      </c>
      <c r="HK9" s="315">
        <v>13826183.760000002</v>
      </c>
      <c r="HL9" s="315">
        <v>5438226.0500000007</v>
      </c>
      <c r="HM9" s="315">
        <v>7222876.4199999999</v>
      </c>
      <c r="HN9" s="315">
        <v>6221255.6299999999</v>
      </c>
      <c r="HO9" s="315">
        <v>11498095.26</v>
      </c>
      <c r="HP9" s="315">
        <v>4464360.8999999994</v>
      </c>
      <c r="HQ9" s="315">
        <v>141352977.39000002</v>
      </c>
      <c r="HR9" s="315">
        <v>38139202.740000002</v>
      </c>
      <c r="HS9" s="315">
        <v>6318402.5700000003</v>
      </c>
      <c r="HT9" s="315">
        <v>5646886.3600000003</v>
      </c>
      <c r="HU9" s="315">
        <v>4430944.5</v>
      </c>
      <c r="HV9" s="315">
        <v>2252727.0299999998</v>
      </c>
      <c r="HW9" s="315">
        <v>18505237.560000002</v>
      </c>
      <c r="HX9" s="315">
        <v>5781491.2300000004</v>
      </c>
      <c r="HY9" s="315">
        <v>3704561.56</v>
      </c>
      <c r="HZ9" s="315">
        <v>6157007.7800000003</v>
      </c>
      <c r="IA9" s="315">
        <v>6683718.7700000005</v>
      </c>
      <c r="IB9" s="315">
        <v>12765269.33</v>
      </c>
      <c r="IC9" s="315">
        <v>2139657</v>
      </c>
      <c r="ID9" s="315">
        <v>7996971.9499999993</v>
      </c>
      <c r="IE9" s="315">
        <v>2518521.56</v>
      </c>
      <c r="IF9" s="315">
        <v>2385890.1999999997</v>
      </c>
      <c r="IG9" s="315">
        <v>88721573.670000002</v>
      </c>
      <c r="IH9" s="315">
        <v>25147582.25</v>
      </c>
      <c r="II9" s="315">
        <v>8846511.0899999999</v>
      </c>
      <c r="IJ9" s="315">
        <v>8921627.2799999993</v>
      </c>
      <c r="IK9" s="315">
        <v>22379097.120000001</v>
      </c>
      <c r="IL9" s="315">
        <v>5438765.1699999999</v>
      </c>
      <c r="IM9" s="315">
        <v>3549552.11</v>
      </c>
      <c r="IN9" s="315">
        <v>1618772.72</v>
      </c>
      <c r="IO9" s="315">
        <v>1617403</v>
      </c>
      <c r="IP9" s="315">
        <v>1653910.1600000001</v>
      </c>
      <c r="IQ9" s="315">
        <v>3710384.37</v>
      </c>
      <c r="IR9" s="315">
        <v>181000221.02000001</v>
      </c>
      <c r="IS9" s="315">
        <v>70924878.680000007</v>
      </c>
      <c r="IT9" s="315">
        <v>16684584.199999999</v>
      </c>
      <c r="IU9" s="315">
        <v>12802265.74</v>
      </c>
      <c r="IV9" s="315">
        <v>5555341.79</v>
      </c>
      <c r="IW9" s="315">
        <v>2490470.12</v>
      </c>
      <c r="IX9" s="315">
        <v>3113913.9</v>
      </c>
      <c r="IY9" s="315">
        <v>1202705.76</v>
      </c>
      <c r="IZ9" s="315">
        <v>4112291.8800000004</v>
      </c>
      <c r="JA9" s="315">
        <v>8850402.9500000011</v>
      </c>
      <c r="JB9" s="315">
        <v>7669836.6000000006</v>
      </c>
      <c r="JC9" s="315">
        <v>5577091.4400000004</v>
      </c>
      <c r="JD9" s="315">
        <v>62457687.949999996</v>
      </c>
      <c r="JE9" s="315">
        <v>18771898.82</v>
      </c>
      <c r="JF9" s="315">
        <v>4900578.51</v>
      </c>
      <c r="JG9" s="315">
        <v>2572679.6300000004</v>
      </c>
      <c r="JH9" s="315">
        <v>2509349.5</v>
      </c>
      <c r="JI9" s="315">
        <v>2580778.75</v>
      </c>
      <c r="JJ9" s="315">
        <v>57896741.010000005</v>
      </c>
      <c r="JK9" s="315">
        <v>2167445.79</v>
      </c>
      <c r="JL9" s="315">
        <v>5704693.5</v>
      </c>
      <c r="JM9" s="315">
        <v>9093191.3300000001</v>
      </c>
      <c r="JN9" s="315">
        <v>3501643</v>
      </c>
      <c r="JO9" s="315">
        <v>12538721.229999999</v>
      </c>
      <c r="JP9" s="315">
        <v>1808455.05</v>
      </c>
      <c r="JQ9" s="315">
        <v>128218161.25</v>
      </c>
      <c r="JR9" s="315">
        <v>10440328.900000002</v>
      </c>
      <c r="JS9" s="315">
        <v>1516510.06</v>
      </c>
      <c r="JT9" s="315">
        <v>16697312.010000002</v>
      </c>
      <c r="JU9" s="315">
        <v>8799438.6400000006</v>
      </c>
      <c r="JV9" s="315">
        <v>4620237.84</v>
      </c>
      <c r="JW9" s="315">
        <v>3455002.25</v>
      </c>
      <c r="JX9" s="315">
        <v>5651531.8799999999</v>
      </c>
      <c r="JY9" s="315">
        <v>165988234.47</v>
      </c>
      <c r="JZ9" s="315">
        <v>59985479.629999995</v>
      </c>
      <c r="KA9" s="315">
        <v>23799502.93</v>
      </c>
      <c r="KB9" s="315">
        <v>11285408.789999999</v>
      </c>
      <c r="KC9" s="315">
        <v>10626435.260000002</v>
      </c>
      <c r="KD9" s="315">
        <v>2626022.25</v>
      </c>
      <c r="KE9" s="315">
        <v>37864580.219999999</v>
      </c>
      <c r="KF9" s="315">
        <v>54610049.840000004</v>
      </c>
      <c r="KG9" s="315">
        <v>42005926.410000004</v>
      </c>
      <c r="KH9" s="315">
        <v>15934534.519999998</v>
      </c>
      <c r="KI9" s="315">
        <v>6369801.8499999996</v>
      </c>
      <c r="KJ9" s="315">
        <v>5200815.5999999996</v>
      </c>
      <c r="KK9" s="315">
        <v>6115489.0499999998</v>
      </c>
      <c r="KL9" s="315">
        <v>2119986.86</v>
      </c>
      <c r="KM9" s="315">
        <v>2214242.0099999998</v>
      </c>
      <c r="KN9" s="315">
        <v>245053833.08000001</v>
      </c>
      <c r="KO9" s="315">
        <v>17123056.630000003</v>
      </c>
      <c r="KP9" s="315">
        <v>6213069.0599999996</v>
      </c>
      <c r="KQ9" s="315">
        <v>16180895.159999998</v>
      </c>
      <c r="KR9" s="315">
        <v>10194969.33</v>
      </c>
      <c r="KS9" s="315">
        <v>9220787.3900000006</v>
      </c>
      <c r="KT9" s="315">
        <v>48893598.779999994</v>
      </c>
      <c r="KU9" s="315">
        <v>13612726.77</v>
      </c>
      <c r="KV9" s="315">
        <v>11247830.479999999</v>
      </c>
      <c r="KW9" s="315">
        <v>91284689.340000004</v>
      </c>
      <c r="KX9" s="315">
        <v>6482941.1299999999</v>
      </c>
      <c r="KY9" s="315">
        <v>14908690</v>
      </c>
      <c r="KZ9" s="315">
        <v>44671270.269999996</v>
      </c>
      <c r="LA9" s="315">
        <v>7127682.6500000004</v>
      </c>
      <c r="LB9" s="315">
        <v>15772120.949999999</v>
      </c>
      <c r="LC9" s="315">
        <v>178320942.32999998</v>
      </c>
      <c r="LD9" s="315">
        <v>16604744.719999999</v>
      </c>
      <c r="LE9" s="315">
        <v>227697938.07000002</v>
      </c>
      <c r="LF9" s="315">
        <v>50063650.210000001</v>
      </c>
      <c r="LG9" s="315">
        <v>67531232.110000014</v>
      </c>
      <c r="LH9" s="315">
        <v>44806603.020000003</v>
      </c>
      <c r="LI9" s="315">
        <v>36642212.770000003</v>
      </c>
      <c r="LJ9" s="315">
        <v>5609072.7100000009</v>
      </c>
      <c r="LK9" s="315">
        <v>4056032.6700000004</v>
      </c>
      <c r="LL9" s="315">
        <v>9492875.8099999987</v>
      </c>
      <c r="LM9" s="315">
        <v>4360487.17</v>
      </c>
      <c r="LN9" s="315">
        <v>9454584.8499999996</v>
      </c>
      <c r="LO9" s="315">
        <v>6657303.0800000001</v>
      </c>
      <c r="LP9" s="315">
        <v>76269100.459999993</v>
      </c>
      <c r="LQ9" s="315">
        <v>10974119.85</v>
      </c>
      <c r="LR9" s="315">
        <v>3984874.81</v>
      </c>
      <c r="LS9" s="315">
        <v>156265419.42000002</v>
      </c>
      <c r="LT9" s="315">
        <v>126417971.69</v>
      </c>
      <c r="LU9" s="315">
        <v>140040255.24000001</v>
      </c>
      <c r="LV9" s="315">
        <v>51325931.759999998</v>
      </c>
      <c r="LW9" s="315">
        <v>10355715.82</v>
      </c>
      <c r="LX9" s="315">
        <v>16503900.409999998</v>
      </c>
      <c r="LY9" s="315">
        <v>9697661.7400000002</v>
      </c>
      <c r="LZ9" s="315">
        <v>10452344.380000001</v>
      </c>
      <c r="MA9" s="315">
        <v>8884249.4000000004</v>
      </c>
      <c r="MB9" s="315">
        <v>19440388.069999997</v>
      </c>
      <c r="MC9" s="315">
        <v>35181417.519999996</v>
      </c>
      <c r="MD9" s="315">
        <v>4558607</v>
      </c>
      <c r="ME9" s="315">
        <v>236690328.26000002</v>
      </c>
      <c r="MF9" s="315">
        <v>6359412.7299999995</v>
      </c>
      <c r="MG9" s="315">
        <v>3738140.97</v>
      </c>
      <c r="MH9" s="315">
        <v>4050552.35</v>
      </c>
      <c r="MI9" s="315">
        <v>2978878.4899999998</v>
      </c>
      <c r="MJ9" s="315">
        <v>7687754.5099999998</v>
      </c>
      <c r="MK9" s="315">
        <v>7042479.5200000005</v>
      </c>
      <c r="ML9" s="315">
        <v>5376599.4900000002</v>
      </c>
      <c r="MM9" s="315">
        <v>11393480.450000001</v>
      </c>
      <c r="MN9" s="315">
        <v>3616557.03</v>
      </c>
      <c r="MO9" s="315">
        <v>4440440.25</v>
      </c>
      <c r="MP9" s="315">
        <v>7524069.6900000004</v>
      </c>
      <c r="MQ9" s="315">
        <v>212746993.07000002</v>
      </c>
      <c r="MR9" s="315">
        <v>5141754</v>
      </c>
      <c r="MS9" s="315">
        <v>11887965.810000001</v>
      </c>
      <c r="MT9" s="315">
        <v>9979358.9000000004</v>
      </c>
      <c r="MU9" s="315">
        <v>26530667.139999997</v>
      </c>
      <c r="MV9" s="315">
        <v>13302655.32</v>
      </c>
      <c r="MW9" s="315">
        <v>43160364.07</v>
      </c>
      <c r="MX9" s="315">
        <v>15389173.300000001</v>
      </c>
      <c r="MY9" s="315">
        <v>9990568.4699999988</v>
      </c>
      <c r="MZ9" s="315">
        <v>1361364.4</v>
      </c>
      <c r="NA9" s="315">
        <v>1414202</v>
      </c>
      <c r="NB9" s="315">
        <v>302263946.20000005</v>
      </c>
      <c r="NC9" s="315">
        <v>58937339.18</v>
      </c>
      <c r="ND9" s="315">
        <v>8859197.120000001</v>
      </c>
      <c r="NE9" s="315">
        <v>127515766.87999998</v>
      </c>
      <c r="NF9" s="315">
        <v>10515554.970000001</v>
      </c>
      <c r="NG9" s="315">
        <v>25068126.530000001</v>
      </c>
      <c r="NH9" s="315">
        <v>80389931.450000003</v>
      </c>
      <c r="NI9" s="315">
        <v>59936817.140000008</v>
      </c>
      <c r="NJ9" s="315">
        <v>874481</v>
      </c>
      <c r="NK9" s="315">
        <v>12373322.370000001</v>
      </c>
      <c r="NL9" s="315">
        <v>7825095.5999999996</v>
      </c>
      <c r="NM9" s="315">
        <v>6475675.79</v>
      </c>
      <c r="NN9" s="315">
        <v>106978978.86999999</v>
      </c>
      <c r="NO9" s="315">
        <v>13567585.460000001</v>
      </c>
      <c r="NP9" s="315">
        <v>5015453.46</v>
      </c>
      <c r="NQ9" s="315">
        <v>6681488.7700000005</v>
      </c>
      <c r="NR9" s="315">
        <v>4398200.79</v>
      </c>
      <c r="NS9" s="315">
        <v>2368189.85</v>
      </c>
      <c r="NT9" s="315">
        <v>7781133.9900000002</v>
      </c>
      <c r="NU9" s="315">
        <v>158707918.18599996</v>
      </c>
      <c r="NV9" s="315">
        <v>37518349.349999994</v>
      </c>
      <c r="NW9" s="315">
        <v>6269213.4000000004</v>
      </c>
      <c r="NX9" s="315">
        <v>2960421.9</v>
      </c>
      <c r="NY9" s="315">
        <v>4847886.9399999995</v>
      </c>
      <c r="NZ9" s="315">
        <v>11889489.630000001</v>
      </c>
      <c r="OA9" s="315">
        <v>2643424.62</v>
      </c>
      <c r="OB9" s="315">
        <v>287951839.50999999</v>
      </c>
      <c r="OC9" s="315">
        <v>35293598.829999998</v>
      </c>
      <c r="OD9" s="315">
        <v>11914627.719999997</v>
      </c>
      <c r="OE9" s="315">
        <v>59757005.369999997</v>
      </c>
      <c r="OF9" s="315">
        <v>10688232.42</v>
      </c>
      <c r="OG9" s="315">
        <v>11428117.539999999</v>
      </c>
      <c r="OH9" s="315">
        <v>22379932.920000002</v>
      </c>
      <c r="OI9" s="315">
        <v>4204731</v>
      </c>
      <c r="OJ9" s="315">
        <v>8759312.4000000004</v>
      </c>
      <c r="OK9" s="315">
        <v>199763787.56999999</v>
      </c>
      <c r="OL9" s="315">
        <v>96700388.829999998</v>
      </c>
      <c r="OM9" s="315">
        <v>86531225.090000004</v>
      </c>
      <c r="ON9" s="315">
        <v>17952364.169999998</v>
      </c>
      <c r="OO9" s="315">
        <v>6418790</v>
      </c>
      <c r="OP9" s="315">
        <v>1803786.7</v>
      </c>
      <c r="OQ9" s="315">
        <v>116996758.47000001</v>
      </c>
      <c r="OR9" s="315">
        <v>5506129.0300000003</v>
      </c>
      <c r="OS9" s="315">
        <v>8438850.5800000001</v>
      </c>
      <c r="OT9" s="315">
        <v>13779742.34</v>
      </c>
      <c r="OU9" s="315">
        <v>12497628.700000001</v>
      </c>
      <c r="OV9" s="315">
        <v>45380170.889999993</v>
      </c>
      <c r="OW9" s="315">
        <v>3486605.55</v>
      </c>
      <c r="OX9" s="315">
        <v>2993868</v>
      </c>
      <c r="OY9" s="315">
        <v>2322975.6399999997</v>
      </c>
      <c r="OZ9" s="315">
        <v>75576889.829999998</v>
      </c>
      <c r="PA9" s="315">
        <v>3179368.21</v>
      </c>
      <c r="PB9" s="315">
        <v>16712696.779999999</v>
      </c>
      <c r="PC9" s="315">
        <v>1537685.08</v>
      </c>
      <c r="PD9" s="315">
        <v>5282572.0200000005</v>
      </c>
      <c r="PE9" s="315">
        <v>18682398.049999997</v>
      </c>
      <c r="PF9" s="315">
        <v>2177251.69</v>
      </c>
      <c r="PG9" s="315">
        <v>4389861.01</v>
      </c>
      <c r="PH9" s="315">
        <v>7583210.9700000007</v>
      </c>
      <c r="PI9" s="315">
        <v>3833606.09</v>
      </c>
      <c r="PJ9" s="315">
        <v>4319398.53</v>
      </c>
      <c r="PK9" s="315">
        <v>12718855.060000001</v>
      </c>
      <c r="PL9" s="315">
        <v>1759111.65</v>
      </c>
      <c r="PM9" s="315">
        <v>26426798.440000001</v>
      </c>
      <c r="PN9" s="315">
        <v>1389572</v>
      </c>
      <c r="PO9" s="315">
        <v>543486.76</v>
      </c>
      <c r="PP9" s="315">
        <v>1078496.1099999999</v>
      </c>
      <c r="PQ9" s="315">
        <v>1421180.51</v>
      </c>
      <c r="PR9" s="315">
        <v>369350560.24000001</v>
      </c>
      <c r="PS9" s="315">
        <v>3880967</v>
      </c>
      <c r="PT9" s="315">
        <v>4606050.75</v>
      </c>
      <c r="PU9" s="315">
        <v>4913438.37</v>
      </c>
      <c r="PV9" s="315">
        <v>63314202.580000006</v>
      </c>
      <c r="PW9" s="315">
        <v>3420247.6</v>
      </c>
      <c r="PX9" s="315">
        <v>12794140.74</v>
      </c>
      <c r="PY9" s="315">
        <v>5228673.8800000008</v>
      </c>
      <c r="PZ9" s="315">
        <v>17105837.289999999</v>
      </c>
      <c r="QA9" s="315">
        <v>1551416.36</v>
      </c>
      <c r="QB9" s="315">
        <v>15524555.460000001</v>
      </c>
      <c r="QC9" s="315">
        <v>2052384.8</v>
      </c>
      <c r="QD9" s="315">
        <v>3360941.33</v>
      </c>
      <c r="QE9" s="315">
        <v>5664665.8700000001</v>
      </c>
      <c r="QF9" s="315">
        <v>3943268.25</v>
      </c>
      <c r="QG9" s="315">
        <v>8301857.1299999999</v>
      </c>
      <c r="QH9" s="315">
        <v>3026860.99</v>
      </c>
      <c r="QI9" s="315">
        <v>1928752.8900000001</v>
      </c>
      <c r="QJ9" s="315">
        <v>922999.41</v>
      </c>
      <c r="QK9" s="315">
        <v>11901094.51</v>
      </c>
      <c r="QL9" s="315">
        <v>26349418.349999998</v>
      </c>
      <c r="QM9" s="315">
        <v>1143894.75</v>
      </c>
      <c r="QN9" s="315">
        <v>373714.25</v>
      </c>
      <c r="QO9" s="315">
        <v>546973</v>
      </c>
      <c r="QP9" s="315">
        <v>465424.92</v>
      </c>
      <c r="QQ9" s="315">
        <v>1021504</v>
      </c>
      <c r="QR9" s="315">
        <v>124681333.34999999</v>
      </c>
      <c r="QS9" s="315">
        <v>1336960.6100000001</v>
      </c>
      <c r="QT9" s="315">
        <v>10651425.9</v>
      </c>
      <c r="QU9" s="315">
        <v>2826989.3000000003</v>
      </c>
      <c r="QV9" s="315">
        <v>3703967.09</v>
      </c>
      <c r="QW9" s="315">
        <v>14410569.52</v>
      </c>
      <c r="QX9" s="315">
        <v>2076677.9500000002</v>
      </c>
      <c r="QY9" s="315">
        <v>9263329.0700000003</v>
      </c>
      <c r="QZ9" s="315">
        <v>8446289.0099999998</v>
      </c>
      <c r="RA9" s="315">
        <v>3058320.52</v>
      </c>
      <c r="RB9" s="315">
        <v>876991.99</v>
      </c>
      <c r="RC9" s="315">
        <v>626192</v>
      </c>
      <c r="RD9" s="315">
        <v>534086.5</v>
      </c>
      <c r="RE9" s="315">
        <v>128620483.10000001</v>
      </c>
      <c r="RF9" s="315">
        <v>14290936.369999999</v>
      </c>
      <c r="RG9" s="315">
        <v>5971294.9100000001</v>
      </c>
      <c r="RH9" s="315">
        <v>6965633.9000000004</v>
      </c>
      <c r="RI9" s="315">
        <v>4314243.3699999992</v>
      </c>
      <c r="RJ9" s="315">
        <v>11368309.560000001</v>
      </c>
      <c r="RK9" s="315">
        <v>20520156.289999999</v>
      </c>
      <c r="RL9" s="315">
        <v>4447452.58</v>
      </c>
      <c r="RM9" s="315">
        <v>5060388.7699999996</v>
      </c>
      <c r="RN9" s="315">
        <v>9710850.3300000001</v>
      </c>
      <c r="RO9" s="315">
        <v>16612168.550000001</v>
      </c>
      <c r="RP9" s="315">
        <v>2974833.52</v>
      </c>
      <c r="RQ9" s="315">
        <v>1113129.98</v>
      </c>
      <c r="RR9" s="315">
        <v>7333640.5900000008</v>
      </c>
      <c r="RS9" s="315">
        <v>1143217.0899999999</v>
      </c>
      <c r="RT9" s="315">
        <v>2524830.02</v>
      </c>
      <c r="RU9" s="315">
        <v>2801049.2100000004</v>
      </c>
      <c r="RV9" s="315">
        <v>1452346.77</v>
      </c>
      <c r="RW9" s="315">
        <v>735691.51</v>
      </c>
      <c r="RX9" s="315">
        <v>1660212.3299999998</v>
      </c>
      <c r="RY9" s="315">
        <v>172529853.25999996</v>
      </c>
      <c r="RZ9" s="315">
        <v>2320240.5099999998</v>
      </c>
      <c r="SA9" s="315">
        <v>11375986.99</v>
      </c>
      <c r="SB9" s="315">
        <v>5754125.9699999997</v>
      </c>
      <c r="SC9" s="315">
        <v>1891075.53</v>
      </c>
      <c r="SD9" s="315">
        <v>2468287.6700000004</v>
      </c>
      <c r="SE9" s="315">
        <v>12110546.560000001</v>
      </c>
      <c r="SF9" s="315">
        <v>10676222.24</v>
      </c>
      <c r="SG9" s="315">
        <v>2621673.9500000002</v>
      </c>
      <c r="SH9" s="315">
        <v>1935728.98</v>
      </c>
      <c r="SI9" s="315">
        <v>2288886.0000000005</v>
      </c>
      <c r="SJ9" s="315">
        <v>14235055.440000001</v>
      </c>
      <c r="SK9" s="315">
        <v>2785418.51</v>
      </c>
      <c r="SL9" s="315">
        <v>3256779.2399999998</v>
      </c>
      <c r="SM9" s="315">
        <v>116864312.5</v>
      </c>
      <c r="SN9" s="315">
        <v>3674261.64</v>
      </c>
      <c r="SO9" s="315">
        <v>2970468.6300000004</v>
      </c>
      <c r="SP9" s="315">
        <v>8513751.5700000003</v>
      </c>
      <c r="SQ9" s="315">
        <v>2412898.46</v>
      </c>
      <c r="SR9" s="315">
        <v>7228263.3700000001</v>
      </c>
      <c r="SS9" s="315">
        <v>1527159.32</v>
      </c>
      <c r="ST9" s="315">
        <v>13229341.49</v>
      </c>
      <c r="SU9" s="315">
        <v>3092801.57</v>
      </c>
      <c r="SV9" s="315">
        <v>4498475.6100000003</v>
      </c>
      <c r="SW9" s="315">
        <v>29728753.919999998</v>
      </c>
      <c r="SX9" s="315">
        <v>730300.4</v>
      </c>
      <c r="SY9" s="315">
        <v>55165300.5</v>
      </c>
      <c r="SZ9" s="315">
        <v>4986121.92</v>
      </c>
      <c r="TA9" s="315">
        <v>4365319.0199999996</v>
      </c>
      <c r="TB9" s="315">
        <v>11383668.689999999</v>
      </c>
      <c r="TC9" s="315">
        <v>4918513.17</v>
      </c>
      <c r="TD9" s="315">
        <v>8607259.0499999989</v>
      </c>
      <c r="TE9" s="315">
        <v>3879525.84</v>
      </c>
      <c r="TF9" s="315">
        <v>2503099.42</v>
      </c>
      <c r="TG9" s="315">
        <v>248821073.82999998</v>
      </c>
      <c r="TH9" s="315">
        <v>2885499.18</v>
      </c>
      <c r="TI9" s="315">
        <v>1626468.75</v>
      </c>
      <c r="TJ9" s="315">
        <v>22365363.800000001</v>
      </c>
      <c r="TK9" s="315">
        <v>15222283.17</v>
      </c>
      <c r="TL9" s="315">
        <v>5551650.9199999999</v>
      </c>
      <c r="TM9" s="315">
        <v>1379930.4700000002</v>
      </c>
      <c r="TN9" s="315">
        <v>24880793.050000001</v>
      </c>
      <c r="TO9" s="315">
        <v>3589581.45</v>
      </c>
      <c r="TP9" s="315">
        <v>10992450.91</v>
      </c>
      <c r="TQ9" s="315">
        <v>10225249.040000001</v>
      </c>
      <c r="TR9" s="315">
        <v>2504575.91</v>
      </c>
      <c r="TS9" s="315">
        <v>1543543.2899999998</v>
      </c>
      <c r="TT9" s="315">
        <v>4561657.67</v>
      </c>
      <c r="TU9" s="315">
        <v>2011244.46</v>
      </c>
      <c r="TV9" s="315">
        <v>3139730.72</v>
      </c>
      <c r="TW9" s="315">
        <v>39809986.800000004</v>
      </c>
      <c r="TX9" s="315">
        <v>2761531.62</v>
      </c>
      <c r="TY9" s="315">
        <v>163526708.04999998</v>
      </c>
      <c r="TZ9" s="315">
        <v>19712537.460000001</v>
      </c>
      <c r="UA9" s="315">
        <v>4145266.63</v>
      </c>
      <c r="UB9" s="315">
        <v>4977359.7499999991</v>
      </c>
      <c r="UC9" s="315">
        <v>124944070.48999999</v>
      </c>
      <c r="UD9" s="315">
        <v>2288225.96</v>
      </c>
      <c r="UE9" s="315">
        <v>1451939</v>
      </c>
      <c r="UF9" s="315">
        <v>2218421</v>
      </c>
      <c r="UG9" s="315">
        <v>2974720.8200000003</v>
      </c>
      <c r="UH9" s="315">
        <v>77807482.74000001</v>
      </c>
      <c r="UI9" s="315">
        <v>5531336.0800000001</v>
      </c>
      <c r="UJ9" s="315">
        <v>6112767.5600000005</v>
      </c>
      <c r="UK9" s="315">
        <v>10922123.050000001</v>
      </c>
      <c r="UL9" s="315">
        <v>3049948.94</v>
      </c>
      <c r="UM9" s="315">
        <v>4610375.4000000004</v>
      </c>
      <c r="UN9" s="315">
        <v>326413958.17000008</v>
      </c>
      <c r="UO9" s="315">
        <v>5806519.25</v>
      </c>
      <c r="UP9" s="315">
        <v>4014555.28</v>
      </c>
      <c r="UQ9" s="315">
        <v>37412209.879999995</v>
      </c>
      <c r="UR9" s="315">
        <v>3683471.8</v>
      </c>
      <c r="US9" s="315">
        <v>4624413.0999999996</v>
      </c>
      <c r="UT9" s="315">
        <v>11411738.810000001</v>
      </c>
      <c r="UU9" s="315">
        <v>2963887.25</v>
      </c>
      <c r="UV9" s="315">
        <v>2590676.9699999997</v>
      </c>
      <c r="UW9" s="315">
        <v>3432891.2399999998</v>
      </c>
      <c r="UX9" s="315">
        <v>4887335.09</v>
      </c>
      <c r="UY9" s="315">
        <v>15895074.140000001</v>
      </c>
      <c r="UZ9" s="315">
        <v>7469227.8700000001</v>
      </c>
      <c r="VA9" s="315">
        <v>11838825.870000001</v>
      </c>
      <c r="VB9" s="315">
        <v>1665151.75</v>
      </c>
      <c r="VC9" s="315">
        <v>2433128.39</v>
      </c>
      <c r="VD9" s="315">
        <v>1761139.2</v>
      </c>
      <c r="VE9" s="315">
        <v>2804188.75</v>
      </c>
      <c r="VF9" s="315">
        <v>19203351.600000001</v>
      </c>
      <c r="VG9" s="315">
        <v>1008479</v>
      </c>
      <c r="VH9" s="315">
        <v>1502227.3</v>
      </c>
      <c r="VI9" s="315">
        <v>1399874.76</v>
      </c>
      <c r="VJ9" s="315">
        <v>104945506.46999997</v>
      </c>
      <c r="VK9" s="315">
        <v>4304026.2299999995</v>
      </c>
      <c r="VL9" s="315">
        <v>2988558.66</v>
      </c>
      <c r="VM9" s="315">
        <v>4435344.45</v>
      </c>
      <c r="VN9" s="315">
        <v>14407141.73</v>
      </c>
      <c r="VO9" s="315">
        <v>7691954.7400000002</v>
      </c>
      <c r="VP9" s="315">
        <v>9245541.5899999999</v>
      </c>
      <c r="VQ9" s="315">
        <v>5442452.7000000002</v>
      </c>
      <c r="VR9" s="315">
        <v>5791777.6600000001</v>
      </c>
      <c r="VS9" s="315">
        <v>39805621.560000002</v>
      </c>
      <c r="VT9" s="315">
        <v>5443265.5600000005</v>
      </c>
      <c r="VU9" s="315">
        <v>11291037.859999999</v>
      </c>
      <c r="VV9" s="315">
        <v>5637275.9700000007</v>
      </c>
      <c r="VW9" s="315">
        <v>1636121.91</v>
      </c>
      <c r="VX9" s="315">
        <v>3427939.13</v>
      </c>
      <c r="VY9" s="315">
        <v>628429386.55999994</v>
      </c>
      <c r="VZ9" s="315">
        <v>14105237.25</v>
      </c>
      <c r="WA9" s="315">
        <v>6438517.6900000004</v>
      </c>
      <c r="WB9" s="315">
        <v>6212067.8200000003</v>
      </c>
      <c r="WC9" s="315">
        <v>2756938.65</v>
      </c>
      <c r="WD9" s="315">
        <v>6290047.2599999998</v>
      </c>
      <c r="WE9" s="315">
        <v>15843931.08</v>
      </c>
      <c r="WF9" s="315">
        <v>10658195.129999999</v>
      </c>
      <c r="WG9" s="315">
        <v>8752001.8000000007</v>
      </c>
      <c r="WH9" s="315">
        <v>7926860.6600000001</v>
      </c>
      <c r="WI9" s="315">
        <v>6295119.1900000004</v>
      </c>
      <c r="WJ9" s="315">
        <v>33381692.82</v>
      </c>
      <c r="WK9" s="315">
        <v>5496421.8399999999</v>
      </c>
      <c r="WL9" s="315">
        <v>20360280.080000002</v>
      </c>
      <c r="WM9" s="315">
        <v>27550823.399999999</v>
      </c>
      <c r="WN9" s="315">
        <v>10509290.18</v>
      </c>
      <c r="WO9" s="315">
        <v>11701199.949999999</v>
      </c>
      <c r="WP9" s="315">
        <v>19320809.210000001</v>
      </c>
      <c r="WQ9" s="315">
        <v>3545538.8899999997</v>
      </c>
      <c r="WR9" s="315">
        <v>13349345</v>
      </c>
      <c r="WS9" s="315">
        <v>55690916.589999996</v>
      </c>
      <c r="WT9" s="315">
        <v>4278937.45</v>
      </c>
      <c r="WU9" s="315">
        <v>4042264.2399999998</v>
      </c>
      <c r="WV9" s="315">
        <v>2965706.74</v>
      </c>
      <c r="WW9" s="315">
        <v>5010901.1900000004</v>
      </c>
      <c r="WX9" s="315">
        <v>3788457.1</v>
      </c>
      <c r="WY9" s="315">
        <v>4004712.97</v>
      </c>
      <c r="WZ9" s="315">
        <v>3113316.93</v>
      </c>
      <c r="XA9" s="315">
        <v>50407109.070000008</v>
      </c>
      <c r="XB9" s="315">
        <v>3021025.6</v>
      </c>
      <c r="XC9" s="315">
        <v>1642125.0899999999</v>
      </c>
      <c r="XD9" s="315">
        <v>2461315.48</v>
      </c>
      <c r="XE9" s="315">
        <v>1248963.2</v>
      </c>
      <c r="XF9" s="315">
        <v>298998400.01999998</v>
      </c>
      <c r="XG9" s="315">
        <v>11834211.48</v>
      </c>
      <c r="XH9" s="315">
        <v>9302113.8300000001</v>
      </c>
      <c r="XI9" s="315">
        <v>56843985.609999999</v>
      </c>
      <c r="XJ9" s="315">
        <v>6077162</v>
      </c>
      <c r="XK9" s="315">
        <v>9943212.7300000004</v>
      </c>
      <c r="XL9" s="315">
        <v>10213638.24</v>
      </c>
      <c r="XM9" s="315">
        <v>8642170.1800000016</v>
      </c>
      <c r="XN9" s="315">
        <v>7510775.46</v>
      </c>
      <c r="XO9" s="315">
        <v>15071991.019999996</v>
      </c>
      <c r="XP9" s="315">
        <v>14040621.59</v>
      </c>
      <c r="XQ9" s="315">
        <v>4510852.8699999992</v>
      </c>
      <c r="XR9" s="315">
        <v>3540122.7399999998</v>
      </c>
      <c r="XS9" s="315">
        <v>3984601.23</v>
      </c>
      <c r="XT9" s="315">
        <v>3455894.52</v>
      </c>
      <c r="XU9" s="315">
        <v>2256456.37</v>
      </c>
      <c r="XV9" s="315">
        <v>2437488.7999999998</v>
      </c>
      <c r="XW9" s="315">
        <v>1777329.95</v>
      </c>
      <c r="XX9" s="315">
        <v>3597614.16</v>
      </c>
      <c r="XY9" s="315">
        <v>3605642.43</v>
      </c>
      <c r="XZ9" s="315">
        <v>3516799.53</v>
      </c>
      <c r="YA9" s="315">
        <v>3037496.95</v>
      </c>
      <c r="YB9" s="315">
        <v>2568166.98</v>
      </c>
      <c r="YC9" s="315">
        <v>283833896.24000001</v>
      </c>
      <c r="YD9" s="315">
        <v>2442177.0099999998</v>
      </c>
      <c r="YE9" s="315">
        <v>15061271.85</v>
      </c>
      <c r="YF9" s="315">
        <v>2901316.93</v>
      </c>
      <c r="YG9" s="315">
        <v>37487019.969999999</v>
      </c>
      <c r="YH9" s="315">
        <v>7501336.8400000008</v>
      </c>
      <c r="YI9" s="315">
        <v>10590756.68</v>
      </c>
      <c r="YJ9" s="315">
        <v>3467270.88</v>
      </c>
      <c r="YK9" s="315">
        <v>16833180.620000001</v>
      </c>
      <c r="YL9" s="315">
        <v>14327208.010000002</v>
      </c>
      <c r="YM9" s="315">
        <v>6281632.3399999999</v>
      </c>
      <c r="YN9" s="315">
        <v>3132675.53</v>
      </c>
      <c r="YO9" s="315">
        <v>2298200.11</v>
      </c>
      <c r="YP9" s="315">
        <v>2922910.27</v>
      </c>
      <c r="YQ9" s="315">
        <v>910741.52</v>
      </c>
      <c r="YR9" s="315">
        <v>2092362.2</v>
      </c>
      <c r="YS9" s="315">
        <v>1182439.8700000001</v>
      </c>
      <c r="YT9" s="315">
        <v>128137137.3</v>
      </c>
      <c r="YU9" s="315">
        <v>8291993.9199999999</v>
      </c>
      <c r="YV9" s="315">
        <v>3291698.3499999992</v>
      </c>
      <c r="YW9" s="315">
        <v>4201505.97</v>
      </c>
      <c r="YX9" s="315">
        <v>5519637.0299999993</v>
      </c>
      <c r="YY9" s="315">
        <v>3597955.7800000003</v>
      </c>
      <c r="YZ9" s="315">
        <v>2403066.04</v>
      </c>
      <c r="ZA9" s="315">
        <v>70417469.310000002</v>
      </c>
      <c r="ZB9" s="315">
        <v>3069703.21</v>
      </c>
      <c r="ZC9" s="315">
        <v>9045075.4699999988</v>
      </c>
      <c r="ZD9" s="315">
        <v>6217288.4399999995</v>
      </c>
      <c r="ZE9" s="315">
        <v>2775142.53</v>
      </c>
      <c r="ZF9" s="315">
        <v>3955175.18</v>
      </c>
      <c r="ZG9" s="315">
        <v>871669.96</v>
      </c>
      <c r="ZH9" s="315">
        <v>3066443.27</v>
      </c>
      <c r="ZI9" s="315">
        <v>17557955.23</v>
      </c>
      <c r="ZJ9" s="315">
        <v>156378882.30000001</v>
      </c>
      <c r="ZK9" s="315">
        <v>2665359.5900000003</v>
      </c>
      <c r="ZL9" s="315">
        <v>8141770.8100000005</v>
      </c>
      <c r="ZM9" s="315">
        <v>33669361.43</v>
      </c>
      <c r="ZN9" s="315">
        <v>19136418.68</v>
      </c>
      <c r="ZO9" s="315">
        <v>4207350.96</v>
      </c>
      <c r="ZP9" s="315">
        <v>5860139.459999999</v>
      </c>
      <c r="ZQ9" s="315">
        <v>9759596.8100000005</v>
      </c>
      <c r="ZR9" s="315">
        <v>9149487.1199999992</v>
      </c>
      <c r="ZS9" s="315">
        <v>12860601.25</v>
      </c>
      <c r="ZT9" s="315">
        <v>903925.63</v>
      </c>
      <c r="ZU9" s="315">
        <v>13561056.139999999</v>
      </c>
      <c r="ZV9" s="315">
        <v>3538063.01</v>
      </c>
      <c r="ZW9" s="315">
        <v>5579150.8799999999</v>
      </c>
      <c r="ZX9" s="315">
        <v>4259877.9100000011</v>
      </c>
      <c r="ZY9" s="315">
        <v>2548992.9099999997</v>
      </c>
      <c r="ZZ9" s="315">
        <v>5757561.7600000007</v>
      </c>
      <c r="AAA9" s="315">
        <v>1808411.36</v>
      </c>
      <c r="AAB9" s="315">
        <v>5971635.0799999991</v>
      </c>
      <c r="AAC9" s="315">
        <v>3117824.42</v>
      </c>
      <c r="AAD9" s="315">
        <v>905783.58000000007</v>
      </c>
      <c r="AAE9" s="315">
        <v>1130578.8499999999</v>
      </c>
      <c r="AAF9" s="315">
        <v>78678925.499999985</v>
      </c>
      <c r="AAG9" s="315">
        <v>5946900.0600000005</v>
      </c>
      <c r="AAH9" s="315">
        <v>4588568.33</v>
      </c>
      <c r="AAI9" s="315">
        <v>4949854.7700000005</v>
      </c>
      <c r="AAJ9" s="315">
        <v>4916483.6500000013</v>
      </c>
      <c r="AAK9" s="315">
        <v>6507859.6200000001</v>
      </c>
      <c r="AAL9" s="315">
        <v>2685300.67</v>
      </c>
      <c r="AAM9" s="315">
        <v>356312667</v>
      </c>
      <c r="AAN9" s="315">
        <v>7002816.7799999993</v>
      </c>
      <c r="AAO9" s="315">
        <v>8189326.2200000007</v>
      </c>
      <c r="AAP9" s="315">
        <v>12423933.640000001</v>
      </c>
      <c r="AAQ9" s="315">
        <v>15854196.890000001</v>
      </c>
      <c r="AAR9" s="315">
        <v>3459166</v>
      </c>
      <c r="AAS9" s="315">
        <v>4761251.9899999993</v>
      </c>
      <c r="AAT9" s="315">
        <v>13019052.789999997</v>
      </c>
      <c r="AAU9" s="315">
        <v>30762695.210000005</v>
      </c>
      <c r="AAV9" s="315">
        <v>1975457.4999999998</v>
      </c>
      <c r="AAW9" s="315">
        <v>10512664.050000001</v>
      </c>
      <c r="AAX9" s="315">
        <v>60328375.82</v>
      </c>
      <c r="AAY9" s="315">
        <v>22285351.989999998</v>
      </c>
      <c r="AAZ9" s="315">
        <v>2367937.3199999998</v>
      </c>
      <c r="ABA9" s="315">
        <v>4280633.62</v>
      </c>
      <c r="ABB9" s="315">
        <v>4120540.3600000003</v>
      </c>
      <c r="ABC9" s="315">
        <v>1448724.64</v>
      </c>
      <c r="ABD9" s="315">
        <v>7190598.1899999995</v>
      </c>
      <c r="ABE9" s="315">
        <v>1621909.5899999999</v>
      </c>
      <c r="ABF9" s="315">
        <v>62396044.340000004</v>
      </c>
      <c r="ABG9" s="315">
        <v>49857784.380000003</v>
      </c>
      <c r="ABH9" s="315">
        <v>3450372.55</v>
      </c>
      <c r="ABI9" s="315">
        <v>1973312.8400000003</v>
      </c>
      <c r="ABJ9" s="315">
        <v>2229472.9299999997</v>
      </c>
      <c r="ABK9" s="315">
        <v>1627445.4</v>
      </c>
      <c r="ABL9" s="315">
        <v>1707379.5</v>
      </c>
      <c r="ABM9" s="315">
        <v>130846807.59000002</v>
      </c>
      <c r="ABN9" s="315">
        <v>5313776.58</v>
      </c>
      <c r="ABO9" s="315">
        <v>3394952.79</v>
      </c>
      <c r="ABP9" s="315">
        <v>9043626.129999999</v>
      </c>
      <c r="ABQ9" s="315">
        <v>8347289.3599999994</v>
      </c>
      <c r="ABR9" s="315">
        <v>3453467.63</v>
      </c>
      <c r="ABS9" s="315">
        <v>2659515.1</v>
      </c>
      <c r="ABT9" s="315">
        <v>5982247.25</v>
      </c>
      <c r="ABU9" s="315">
        <v>6512819.3600000003</v>
      </c>
      <c r="ABV9" s="315">
        <v>112955160.69</v>
      </c>
      <c r="ABW9" s="315">
        <v>2738701.2600000002</v>
      </c>
      <c r="ABX9" s="315">
        <v>11512851.449999999</v>
      </c>
      <c r="ABY9" s="315">
        <v>3202478</v>
      </c>
      <c r="ABZ9" s="315">
        <v>3650867.9299999997</v>
      </c>
      <c r="ACA9" s="315">
        <v>33943204.219999991</v>
      </c>
      <c r="ACB9" s="315">
        <v>2624851.0699999998</v>
      </c>
      <c r="ACC9" s="315">
        <v>3886576.71</v>
      </c>
      <c r="ACD9" s="315">
        <v>2032974.15</v>
      </c>
      <c r="ACE9" s="315">
        <v>6267030.6399999997</v>
      </c>
      <c r="ACF9" s="315">
        <v>3278396.45</v>
      </c>
      <c r="ACG9" s="315">
        <v>185878771.39000002</v>
      </c>
      <c r="ACH9" s="315">
        <v>4203143.47</v>
      </c>
      <c r="ACI9" s="315">
        <v>7992066.6399999997</v>
      </c>
      <c r="ACJ9" s="315">
        <v>9340153.3100000005</v>
      </c>
      <c r="ACK9" s="315">
        <v>1591045.74</v>
      </c>
      <c r="ACL9" s="315">
        <v>4480388.040000001</v>
      </c>
      <c r="ACM9" s="315">
        <v>6295269.5800000001</v>
      </c>
      <c r="ACN9" s="315">
        <v>53879226.730000004</v>
      </c>
      <c r="ACO9" s="315">
        <v>71523392.949999988</v>
      </c>
      <c r="ACP9" s="315">
        <v>2078455.12</v>
      </c>
      <c r="ACQ9" s="315">
        <v>7249993.4500000002</v>
      </c>
      <c r="ACR9" s="315">
        <v>11851694.57</v>
      </c>
      <c r="ACS9" s="315">
        <v>5709702.9199999999</v>
      </c>
      <c r="ACT9" s="315">
        <v>57024081.54999999</v>
      </c>
      <c r="ACU9" s="315">
        <v>12143306.029999999</v>
      </c>
      <c r="ACV9" s="315">
        <v>7066108.2800000003</v>
      </c>
      <c r="ACW9" s="315">
        <v>2438479.29</v>
      </c>
      <c r="ACX9" s="315">
        <v>1987508.51</v>
      </c>
      <c r="ACY9" s="315">
        <v>3419264.83</v>
      </c>
      <c r="ACZ9" s="315">
        <v>1732938.5</v>
      </c>
      <c r="ADA9" s="315">
        <v>2544821.12</v>
      </c>
      <c r="ADB9" s="315">
        <v>1822003.22</v>
      </c>
      <c r="ADC9" s="315">
        <v>2524220.7800000003</v>
      </c>
      <c r="ADD9" s="315">
        <v>51810229.640000001</v>
      </c>
      <c r="ADE9" s="315">
        <v>47050209.770000003</v>
      </c>
      <c r="ADF9" s="315">
        <v>1504070.23</v>
      </c>
      <c r="ADG9" s="315">
        <v>1326333.68</v>
      </c>
      <c r="ADH9" s="315">
        <v>7132442.3799999999</v>
      </c>
      <c r="ADI9" s="315">
        <v>6806945.0199999996</v>
      </c>
      <c r="ADJ9" s="315">
        <v>2990514.0999999996</v>
      </c>
      <c r="ADK9" s="315">
        <v>3242880.82</v>
      </c>
      <c r="ADL9" s="315">
        <v>4318333.3</v>
      </c>
      <c r="ADM9" s="315">
        <v>385847479.74999994</v>
      </c>
      <c r="ADN9" s="315">
        <v>80288551.140000001</v>
      </c>
      <c r="ADO9" s="315">
        <v>22915414.389999997</v>
      </c>
      <c r="ADP9" s="315">
        <v>99029832.149999991</v>
      </c>
      <c r="ADQ9" s="315">
        <v>1147988.5</v>
      </c>
      <c r="ADR9" s="315">
        <v>3348969.49</v>
      </c>
      <c r="ADS9" s="315">
        <v>8612841.3100000005</v>
      </c>
      <c r="ADT9" s="315">
        <v>4157310.57</v>
      </c>
      <c r="ADU9" s="315">
        <v>388824614.13000005</v>
      </c>
      <c r="ADV9" s="315">
        <v>90959668.600000009</v>
      </c>
      <c r="ADW9" s="315">
        <v>40028121.840000004</v>
      </c>
      <c r="ADX9" s="315">
        <v>4247319.07</v>
      </c>
      <c r="ADY9" s="315">
        <v>20926137.16</v>
      </c>
      <c r="ADZ9" s="315">
        <v>9790016.5500000026</v>
      </c>
      <c r="AEA9" s="315">
        <v>7056560.5499999998</v>
      </c>
      <c r="AEB9" s="315">
        <v>6385916.3600000003</v>
      </c>
      <c r="AEC9" s="315">
        <v>6936625.9399999995</v>
      </c>
      <c r="AED9" s="315">
        <v>5284204.8499999996</v>
      </c>
      <c r="AEE9" s="315">
        <v>8962486.7999999989</v>
      </c>
      <c r="AEF9" s="315">
        <v>13002006.439999999</v>
      </c>
      <c r="AEG9" s="315">
        <v>2978990.6400000006</v>
      </c>
      <c r="AEH9" s="315">
        <v>8707440.4700000007</v>
      </c>
      <c r="AEI9" s="315">
        <v>7854070.9299999997</v>
      </c>
      <c r="AEJ9" s="315">
        <v>12566950.26</v>
      </c>
      <c r="AEK9" s="315">
        <v>3742914.06</v>
      </c>
      <c r="AEL9" s="315">
        <v>23279754.419999998</v>
      </c>
      <c r="AEM9" s="315">
        <v>3694332.0800000005</v>
      </c>
      <c r="AEN9" s="315">
        <v>13842283.800000001</v>
      </c>
      <c r="AEO9" s="315">
        <v>168607361.57000005</v>
      </c>
      <c r="AEP9" s="315">
        <v>12802744.719999999</v>
      </c>
      <c r="AEQ9" s="315">
        <v>7544508.0299999993</v>
      </c>
      <c r="AER9" s="315">
        <v>4193180.6200000006</v>
      </c>
      <c r="AES9" s="315">
        <v>5681578.5899999999</v>
      </c>
      <c r="AET9" s="315">
        <v>27846059.400000002</v>
      </c>
      <c r="AEU9" s="315">
        <v>3085438.6799999997</v>
      </c>
      <c r="AEV9" s="315">
        <v>8826228.1999999993</v>
      </c>
      <c r="AEW9" s="315">
        <v>5884902.0099999998</v>
      </c>
      <c r="AEX9" s="315">
        <v>1710079.55</v>
      </c>
      <c r="AEY9" s="315">
        <v>71875977.00999999</v>
      </c>
      <c r="AEZ9" s="315">
        <v>38917171.920000002</v>
      </c>
      <c r="AFA9" s="315">
        <v>4001445.2</v>
      </c>
      <c r="AFB9" s="315">
        <v>4577199.59</v>
      </c>
      <c r="AFC9" s="315">
        <v>8585084.25</v>
      </c>
      <c r="AFD9" s="315">
        <v>3519906.34</v>
      </c>
      <c r="AFE9" s="315">
        <v>1702676.25</v>
      </c>
      <c r="AFF9" s="315">
        <v>1795015.25</v>
      </c>
      <c r="AFG9" s="315">
        <v>1753352.54</v>
      </c>
      <c r="AFH9" s="315">
        <v>2149961.8600000003</v>
      </c>
      <c r="AFI9" s="315">
        <v>3330916.29</v>
      </c>
      <c r="AFJ9" s="315">
        <v>931229.23</v>
      </c>
      <c r="AFK9" s="315">
        <v>5124166.6500000004</v>
      </c>
      <c r="AFL9" s="315">
        <v>72643010.370000005</v>
      </c>
      <c r="AFM9" s="315">
        <v>5327182.5599999996</v>
      </c>
      <c r="AFN9" s="315">
        <v>2604197.65</v>
      </c>
      <c r="AFO9" s="315">
        <v>2183154.23</v>
      </c>
      <c r="AFP9" s="315">
        <v>2145855.25</v>
      </c>
      <c r="AFQ9" s="315">
        <v>1204995.55</v>
      </c>
      <c r="AFR9" s="315">
        <v>933764</v>
      </c>
      <c r="AFS9" s="315">
        <v>4105974.54</v>
      </c>
      <c r="AFT9" s="315">
        <v>3569372.24</v>
      </c>
      <c r="AFU9" s="315">
        <v>1218295</v>
      </c>
      <c r="AFV9" s="315">
        <v>7737646.5700000003</v>
      </c>
      <c r="AFW9" s="315">
        <v>771892.87</v>
      </c>
      <c r="AFX9" s="315">
        <v>128371781.86999999</v>
      </c>
      <c r="AFY9" s="315">
        <v>2317760.2600000002</v>
      </c>
      <c r="AFZ9" s="315">
        <v>2860472.0399999996</v>
      </c>
      <c r="AGA9" s="315">
        <v>2619218.63</v>
      </c>
      <c r="AGB9" s="315">
        <v>11926167.969999999</v>
      </c>
      <c r="AGC9" s="315">
        <v>3088703.09</v>
      </c>
      <c r="AGD9" s="315">
        <v>3118563.19</v>
      </c>
      <c r="AGE9" s="315">
        <v>4927480.92</v>
      </c>
      <c r="AGF9" s="315">
        <v>1888150.88</v>
      </c>
      <c r="AGG9" s="315">
        <v>3536678.32</v>
      </c>
      <c r="AGH9" s="315">
        <v>1967521.1400000001</v>
      </c>
      <c r="AGI9" s="315">
        <v>92438627.350000009</v>
      </c>
      <c r="AGJ9" s="315">
        <v>23263918.150000002</v>
      </c>
      <c r="AGK9" s="315">
        <v>2637444.4900000002</v>
      </c>
      <c r="AGL9" s="315">
        <v>1542021.5699999998</v>
      </c>
      <c r="AGM9" s="315">
        <v>3047740.7199999997</v>
      </c>
      <c r="AGN9" s="315">
        <v>3001377.17</v>
      </c>
      <c r="AGO9" s="315">
        <v>714604.65</v>
      </c>
      <c r="AGP9" s="315">
        <v>1152538</v>
      </c>
      <c r="AGQ9" s="315">
        <v>258904716.28</v>
      </c>
      <c r="AGR9" s="315">
        <v>146262827.12</v>
      </c>
      <c r="AGS9" s="315">
        <v>6270619.8799999999</v>
      </c>
      <c r="AGT9" s="315">
        <v>8307489.6200000001</v>
      </c>
      <c r="AGU9" s="315">
        <v>20990575.240000002</v>
      </c>
      <c r="AGV9" s="315">
        <v>1502736.11</v>
      </c>
      <c r="AGW9" s="315">
        <v>4357685.63</v>
      </c>
      <c r="AGX9" s="315">
        <v>12023710.659999998</v>
      </c>
      <c r="AGY9" s="315">
        <v>1231289.82</v>
      </c>
      <c r="AGZ9" s="315">
        <v>9019497.1799999997</v>
      </c>
      <c r="AHA9" s="315">
        <v>6422122.7599999998</v>
      </c>
      <c r="AHB9" s="315">
        <v>5039407.8</v>
      </c>
      <c r="AHC9" s="315">
        <v>3425882.41</v>
      </c>
      <c r="AHD9" s="315">
        <v>4051144.07</v>
      </c>
      <c r="AHE9" s="315">
        <v>4019554.52</v>
      </c>
      <c r="AHF9" s="315">
        <v>5877316.4500000002</v>
      </c>
      <c r="AHG9" s="315">
        <v>3809863.75</v>
      </c>
      <c r="AHH9" s="315">
        <v>48527934.020000011</v>
      </c>
      <c r="AHI9" s="315">
        <v>2784165.5</v>
      </c>
      <c r="AHJ9" s="315">
        <v>3897669.12</v>
      </c>
      <c r="AHK9" s="315">
        <v>2038357.65</v>
      </c>
      <c r="AHL9" s="315">
        <v>13174960.560000001</v>
      </c>
      <c r="AHM9" s="315">
        <v>3426519.1100000003</v>
      </c>
      <c r="AHN9" s="315">
        <v>2574440.8899999997</v>
      </c>
      <c r="AHO9" s="315">
        <v>22343401700.235989</v>
      </c>
      <c r="AHQ9" s="407">
        <v>144499050.23000002</v>
      </c>
    </row>
    <row r="10" spans="1:901" x14ac:dyDescent="0.25">
      <c r="A10" s="313" t="s">
        <v>14</v>
      </c>
      <c r="B10" s="314" t="s">
        <v>15</v>
      </c>
      <c r="C10" s="315">
        <v>496174514.16000003</v>
      </c>
      <c r="D10" s="315">
        <v>115589528.47</v>
      </c>
      <c r="E10" s="315">
        <v>29432538.379999999</v>
      </c>
      <c r="F10" s="315">
        <v>42864048.609999999</v>
      </c>
      <c r="G10" s="315">
        <v>53611506.780000001</v>
      </c>
      <c r="H10" s="315">
        <v>46425433.530000001</v>
      </c>
      <c r="I10" s="315">
        <v>22926754.289999999</v>
      </c>
      <c r="J10" s="315">
        <v>97230941.329999998</v>
      </c>
      <c r="K10" s="315">
        <v>47122358.100000001</v>
      </c>
      <c r="L10" s="315">
        <v>37381232.899999999</v>
      </c>
      <c r="M10" s="315">
        <v>104468185.43000001</v>
      </c>
      <c r="N10" s="315">
        <v>46710778.43</v>
      </c>
      <c r="O10" s="315">
        <v>80193502.700000003</v>
      </c>
      <c r="P10" s="315">
        <v>64796485.880000003</v>
      </c>
      <c r="Q10" s="315">
        <v>37773056.689999998</v>
      </c>
      <c r="R10" s="315">
        <v>21558899.350000001</v>
      </c>
      <c r="S10" s="315">
        <v>26063504.120000001</v>
      </c>
      <c r="T10" s="315">
        <v>52202065.93</v>
      </c>
      <c r="U10" s="315">
        <v>18719645.140000001</v>
      </c>
      <c r="V10" s="315">
        <v>28584707.23</v>
      </c>
      <c r="W10" s="315">
        <v>32311051.52</v>
      </c>
      <c r="X10" s="315">
        <v>29711985.699999999</v>
      </c>
      <c r="Y10" s="315">
        <v>25914709.670000002</v>
      </c>
      <c r="Z10" s="315">
        <v>13785940.23</v>
      </c>
      <c r="AA10" s="315">
        <v>597980260.73000002</v>
      </c>
      <c r="AB10" s="315">
        <v>51799766.340000004</v>
      </c>
      <c r="AC10" s="315">
        <v>79886419.060000002</v>
      </c>
      <c r="AD10" s="315">
        <v>31508209.41</v>
      </c>
      <c r="AE10" s="315">
        <v>83711226.120000005</v>
      </c>
      <c r="AF10" s="315">
        <v>45616488.259999998</v>
      </c>
      <c r="AG10" s="315">
        <v>67039485.939999998</v>
      </c>
      <c r="AH10" s="315">
        <v>47965979.890000001</v>
      </c>
      <c r="AI10" s="315">
        <v>46162581.030000001</v>
      </c>
      <c r="AJ10" s="315">
        <v>39373321.950000003</v>
      </c>
      <c r="AK10" s="315">
        <v>27766466.670000002</v>
      </c>
      <c r="AL10" s="315">
        <v>28612996.530000001</v>
      </c>
      <c r="AM10" s="315">
        <v>19628033.760000002</v>
      </c>
      <c r="AN10" s="315">
        <v>36310787.549999997</v>
      </c>
      <c r="AO10" s="315">
        <v>30348251.77</v>
      </c>
      <c r="AP10" s="315">
        <v>54529343.049999997</v>
      </c>
      <c r="AQ10" s="315">
        <v>42897239.359999999</v>
      </c>
      <c r="AR10" s="315">
        <v>5688026.1200000001</v>
      </c>
      <c r="AS10" s="315">
        <v>369643193.29000002</v>
      </c>
      <c r="AT10" s="315">
        <v>55497910.009999998</v>
      </c>
      <c r="AU10" s="315">
        <v>37371739.030000001</v>
      </c>
      <c r="AV10" s="315">
        <v>58409654.539999999</v>
      </c>
      <c r="AW10" s="315">
        <v>44456470.670000002</v>
      </c>
      <c r="AX10" s="315">
        <v>30983868.690000001</v>
      </c>
      <c r="AY10" s="315">
        <v>37001193.340000004</v>
      </c>
      <c r="AZ10" s="315">
        <v>55749967.740000002</v>
      </c>
      <c r="BA10" s="315">
        <v>129860737.43000001</v>
      </c>
      <c r="BB10" s="315">
        <v>27017190.960000001</v>
      </c>
      <c r="BC10" s="315">
        <v>42006353.259999998</v>
      </c>
      <c r="BD10" s="315">
        <v>65810119.009999998</v>
      </c>
      <c r="BE10" s="315">
        <v>23926236.43</v>
      </c>
      <c r="BF10" s="315">
        <v>19750288.390000001</v>
      </c>
      <c r="BG10" s="315">
        <v>22821289.449999999</v>
      </c>
      <c r="BH10" s="315">
        <v>347822303.11000001</v>
      </c>
      <c r="BI10" s="315">
        <v>21439916.129999999</v>
      </c>
      <c r="BJ10" s="315">
        <v>16934724.84</v>
      </c>
      <c r="BK10" s="315">
        <v>32007930</v>
      </c>
      <c r="BL10" s="315">
        <v>45026195.159999996</v>
      </c>
      <c r="BM10" s="315">
        <v>61724720.659999996</v>
      </c>
      <c r="BN10" s="315">
        <v>22989577.100000001</v>
      </c>
      <c r="BO10" s="315">
        <v>28418641.969999999</v>
      </c>
      <c r="BP10" s="315">
        <v>21833952.800000001</v>
      </c>
      <c r="BQ10" s="315">
        <v>24688286.129999999</v>
      </c>
      <c r="BR10" s="315">
        <v>12590382.25</v>
      </c>
      <c r="BS10" s="315">
        <v>15522503.23</v>
      </c>
      <c r="BT10" s="315">
        <v>92931841.959999993</v>
      </c>
      <c r="BU10" s="315">
        <v>13276679.07</v>
      </c>
      <c r="BV10" s="315">
        <v>13107830.32</v>
      </c>
      <c r="BW10" s="315">
        <v>301769550.76999998</v>
      </c>
      <c r="BX10" s="315">
        <v>183272091.41999999</v>
      </c>
      <c r="BY10" s="315">
        <v>45326854.840000004</v>
      </c>
      <c r="BZ10" s="315">
        <v>31907396.449999999</v>
      </c>
      <c r="CA10" s="315">
        <v>65539102.579999998</v>
      </c>
      <c r="CB10" s="315">
        <v>45773834.68</v>
      </c>
      <c r="CC10" s="315">
        <v>45446676.990000002</v>
      </c>
      <c r="CD10" s="315">
        <v>7178505</v>
      </c>
      <c r="CE10" s="315">
        <v>7018588.5499999998</v>
      </c>
      <c r="CF10" s="315">
        <v>603225974.16999996</v>
      </c>
      <c r="CG10" s="315">
        <v>43487127.100000001</v>
      </c>
      <c r="CH10" s="315">
        <v>79121389.769999996</v>
      </c>
      <c r="CI10" s="315">
        <v>35126624.299999997</v>
      </c>
      <c r="CJ10" s="315">
        <v>39630312.009999998</v>
      </c>
      <c r="CK10" s="315">
        <v>50866322.93</v>
      </c>
      <c r="CL10" s="315">
        <v>36396465.380000003</v>
      </c>
      <c r="CM10" s="315">
        <v>58226224.780000001</v>
      </c>
      <c r="CN10" s="315">
        <v>22505074.52</v>
      </c>
      <c r="CO10" s="315">
        <v>41958481.93</v>
      </c>
      <c r="CP10" s="315">
        <v>29273530.699999999</v>
      </c>
      <c r="CQ10" s="315">
        <v>58495400.25</v>
      </c>
      <c r="CR10" s="315">
        <v>30932352.640000001</v>
      </c>
      <c r="CS10" s="315">
        <v>304376583.42000002</v>
      </c>
      <c r="CT10" s="315">
        <v>34806710</v>
      </c>
      <c r="CU10" s="315">
        <v>43231349.359999999</v>
      </c>
      <c r="CV10" s="315">
        <v>55477991</v>
      </c>
      <c r="CW10" s="315">
        <v>29847410.109999999</v>
      </c>
      <c r="CX10" s="315">
        <v>54736036.659999996</v>
      </c>
      <c r="CY10" s="315">
        <v>37870056.340000004</v>
      </c>
      <c r="CZ10" s="315">
        <v>14721652.68</v>
      </c>
      <c r="DA10" s="315">
        <v>314817007.37</v>
      </c>
      <c r="DB10" s="315">
        <v>50138832.649999999</v>
      </c>
      <c r="DC10" s="315">
        <v>98696576.780000001</v>
      </c>
      <c r="DD10" s="315">
        <v>98683541.760000005</v>
      </c>
      <c r="DE10" s="315">
        <v>36013814.899999999</v>
      </c>
      <c r="DF10" s="315">
        <v>54760294.189999998</v>
      </c>
      <c r="DG10" s="315">
        <v>48595263.109999999</v>
      </c>
      <c r="DH10" s="315">
        <v>14642810.140000001</v>
      </c>
      <c r="DI10" s="315">
        <v>28379344.370000001</v>
      </c>
      <c r="DJ10" s="315">
        <v>29774951.469999999</v>
      </c>
      <c r="DK10" s="315">
        <v>74157513.219999999</v>
      </c>
      <c r="DL10" s="315">
        <v>219388709.37</v>
      </c>
      <c r="DM10" s="315">
        <v>223103868.02000001</v>
      </c>
      <c r="DN10" s="315">
        <v>43837769.18</v>
      </c>
      <c r="DO10" s="315">
        <v>29683220.390000001</v>
      </c>
      <c r="DP10" s="315">
        <v>58590569.899999999</v>
      </c>
      <c r="DQ10" s="315">
        <v>37731735.969999999</v>
      </c>
      <c r="DR10" s="315">
        <v>34938708.060000002</v>
      </c>
      <c r="DS10" s="315">
        <v>35336660.329999998</v>
      </c>
      <c r="DT10" s="315">
        <v>13283370.76</v>
      </c>
      <c r="DU10" s="315">
        <v>710219849.97000003</v>
      </c>
      <c r="DV10" s="315">
        <v>35708086.890000001</v>
      </c>
      <c r="DW10" s="315">
        <v>53226058.310000002</v>
      </c>
      <c r="DX10" s="315">
        <v>50485340.060000002</v>
      </c>
      <c r="DY10" s="315">
        <v>54225004.409999996</v>
      </c>
      <c r="DZ10" s="315">
        <v>46071254.229999997</v>
      </c>
      <c r="EA10" s="315">
        <v>69844523.239999995</v>
      </c>
      <c r="EB10" s="315">
        <v>42720260.729999997</v>
      </c>
      <c r="EC10" s="315">
        <v>59674288.5</v>
      </c>
      <c r="ED10" s="315">
        <v>227332921.41</v>
      </c>
      <c r="EE10" s="315">
        <v>194253116.03999999</v>
      </c>
      <c r="EF10" s="315">
        <v>42844379.82</v>
      </c>
      <c r="EG10" s="315">
        <v>40795229.609999999</v>
      </c>
      <c r="EH10" s="315">
        <v>46641509.670000002</v>
      </c>
      <c r="EI10" s="315">
        <v>55739974.560000002</v>
      </c>
      <c r="EJ10" s="315">
        <v>83950060.310000002</v>
      </c>
      <c r="EK10" s="315">
        <v>30558435.84</v>
      </c>
      <c r="EL10" s="315">
        <v>34682645.770000003</v>
      </c>
      <c r="EM10" s="315">
        <v>466550155.73000002</v>
      </c>
      <c r="EN10" s="315">
        <v>36469969.93</v>
      </c>
      <c r="EO10" s="315">
        <v>37831970.840000004</v>
      </c>
      <c r="EP10" s="315">
        <v>32608463.870000001</v>
      </c>
      <c r="EQ10" s="315">
        <v>18700068.059999999</v>
      </c>
      <c r="ER10" s="315">
        <v>20007517.48</v>
      </c>
      <c r="ES10" s="315">
        <v>47040203.68</v>
      </c>
      <c r="ET10" s="315">
        <v>43055675.68</v>
      </c>
      <c r="EU10" s="315">
        <v>29931527</v>
      </c>
      <c r="EV10" s="315">
        <v>297382772.04000002</v>
      </c>
      <c r="EW10" s="315">
        <v>21644324.940000001</v>
      </c>
      <c r="EX10" s="315">
        <v>30597979.039999999</v>
      </c>
      <c r="EY10" s="315">
        <v>43406361.939999998</v>
      </c>
      <c r="EZ10" s="315">
        <v>58391345.399999999</v>
      </c>
      <c r="FA10" s="315">
        <v>46203027.619999997</v>
      </c>
      <c r="FB10" s="315">
        <v>53221056.020000003</v>
      </c>
      <c r="FC10" s="315">
        <v>27603639.68</v>
      </c>
      <c r="FD10" s="315">
        <v>23969521.079999998</v>
      </c>
      <c r="FE10" s="315">
        <v>18842306.129999999</v>
      </c>
      <c r="FF10" s="315">
        <v>17082349.670000002</v>
      </c>
      <c r="FG10" s="315">
        <v>8599685.1600000001</v>
      </c>
      <c r="FH10" s="315">
        <v>253006053.56999999</v>
      </c>
      <c r="FI10" s="315">
        <v>32339708</v>
      </c>
      <c r="FJ10" s="315">
        <v>39320878.43</v>
      </c>
      <c r="FK10" s="315">
        <v>38838305.82</v>
      </c>
      <c r="FL10" s="315">
        <v>53495507.409999996</v>
      </c>
      <c r="FM10" s="315">
        <v>45472732.229999997</v>
      </c>
      <c r="FN10" s="315">
        <v>10758130.26</v>
      </c>
      <c r="FO10" s="315">
        <v>4032294.44</v>
      </c>
      <c r="FP10" s="315">
        <v>556604001.97000003</v>
      </c>
      <c r="FQ10" s="315">
        <v>34194472.799999997</v>
      </c>
      <c r="FR10" s="315">
        <v>51001339.780000001</v>
      </c>
      <c r="FS10" s="315">
        <v>39214669.780000001</v>
      </c>
      <c r="FT10" s="315">
        <v>61228568.420000002</v>
      </c>
      <c r="FU10" s="315">
        <v>34125752.899999999</v>
      </c>
      <c r="FV10" s="315">
        <v>71855883.069999993</v>
      </c>
      <c r="FW10" s="315">
        <v>46297995.890000001</v>
      </c>
      <c r="FX10" s="315">
        <v>45027586.270000003</v>
      </c>
      <c r="FY10" s="315">
        <v>37930233.960000001</v>
      </c>
      <c r="FZ10" s="315">
        <v>69256958.019999996</v>
      </c>
      <c r="GA10" s="315">
        <v>38595065.140000001</v>
      </c>
      <c r="GB10" s="315">
        <v>22867134.739999998</v>
      </c>
      <c r="GC10" s="315">
        <v>5686040.4100000001</v>
      </c>
      <c r="GD10" s="315">
        <v>312131864.45999998</v>
      </c>
      <c r="GE10" s="315">
        <v>30700598.739999998</v>
      </c>
      <c r="GF10" s="315">
        <v>37206499.420000002</v>
      </c>
      <c r="GG10" s="315">
        <v>62524456.840000004</v>
      </c>
      <c r="GH10" s="315">
        <v>43219980.170000002</v>
      </c>
      <c r="GI10" s="315">
        <v>34520106.579999998</v>
      </c>
      <c r="GJ10" s="315">
        <v>37287277.130000003</v>
      </c>
      <c r="GK10" s="315">
        <v>83129719.840000004</v>
      </c>
      <c r="GL10" s="315">
        <v>29999636.609999999</v>
      </c>
      <c r="GM10" s="315">
        <v>8336965.5700000003</v>
      </c>
      <c r="GN10" s="315">
        <v>7671053.3300000001</v>
      </c>
      <c r="GO10" s="315">
        <v>7251279</v>
      </c>
      <c r="GP10" s="315">
        <v>240468879.74000001</v>
      </c>
      <c r="GQ10" s="315">
        <v>54930110.539999999</v>
      </c>
      <c r="GR10" s="315">
        <v>35553168.649999999</v>
      </c>
      <c r="GS10" s="315">
        <v>49734510.009999998</v>
      </c>
      <c r="GT10" s="315">
        <v>19086332.600000001</v>
      </c>
      <c r="GU10" s="315">
        <v>37479329.990000002</v>
      </c>
      <c r="GV10" s="315">
        <v>39946239.75</v>
      </c>
      <c r="GW10" s="315">
        <v>23227760.649999999</v>
      </c>
      <c r="GX10" s="315">
        <v>266725112.22999999</v>
      </c>
      <c r="GY10" s="315">
        <v>30474874</v>
      </c>
      <c r="GZ10" s="315">
        <v>63675589.119999997</v>
      </c>
      <c r="HA10" s="315">
        <v>47699845.619999997</v>
      </c>
      <c r="HB10" s="315">
        <v>423238308.31999999</v>
      </c>
      <c r="HC10" s="315">
        <v>61557007.189999998</v>
      </c>
      <c r="HD10" s="315">
        <v>63281366.350000001</v>
      </c>
      <c r="HE10" s="315">
        <v>81793279.489999995</v>
      </c>
      <c r="HF10" s="315">
        <v>52545187.990000002</v>
      </c>
      <c r="HG10" s="315">
        <v>73520064.280000001</v>
      </c>
      <c r="HH10" s="315">
        <v>14273773.74</v>
      </c>
      <c r="HI10" s="315">
        <v>292458215.51999998</v>
      </c>
      <c r="HJ10" s="315">
        <v>47430548.130000003</v>
      </c>
      <c r="HK10" s="315">
        <v>61719917.369999997</v>
      </c>
      <c r="HL10" s="315">
        <v>50270986.770000003</v>
      </c>
      <c r="HM10" s="315">
        <v>35196027.219999999</v>
      </c>
      <c r="HN10" s="315">
        <v>37046367.130000003</v>
      </c>
      <c r="HO10" s="315">
        <v>49802440.219999999</v>
      </c>
      <c r="HP10" s="315">
        <v>26248798.57</v>
      </c>
      <c r="HQ10" s="315">
        <v>378115296.63999999</v>
      </c>
      <c r="HR10" s="315">
        <v>153542913.49000001</v>
      </c>
      <c r="HS10" s="315">
        <v>46239701.490000002</v>
      </c>
      <c r="HT10" s="315">
        <v>35506170.210000001</v>
      </c>
      <c r="HU10" s="315">
        <v>33846699.890000001</v>
      </c>
      <c r="HV10" s="315">
        <v>34764241.289999999</v>
      </c>
      <c r="HW10" s="315">
        <v>66592864.149999999</v>
      </c>
      <c r="HX10" s="315">
        <v>26653218.870000001</v>
      </c>
      <c r="HY10" s="315">
        <v>31251589.84</v>
      </c>
      <c r="HZ10" s="315">
        <v>29421305.609999999</v>
      </c>
      <c r="IA10" s="315">
        <v>33417246.91</v>
      </c>
      <c r="IB10" s="315">
        <v>39069971.329999998</v>
      </c>
      <c r="IC10" s="315">
        <v>19686664.289999999</v>
      </c>
      <c r="ID10" s="315">
        <v>34893262.75</v>
      </c>
      <c r="IE10" s="315">
        <v>19611423.199999999</v>
      </c>
      <c r="IF10" s="315">
        <v>24192480.75</v>
      </c>
      <c r="IG10" s="315">
        <v>305980482.27999997</v>
      </c>
      <c r="IH10" s="315">
        <v>158974367.69</v>
      </c>
      <c r="II10" s="315">
        <v>49539169.479999997</v>
      </c>
      <c r="IJ10" s="315">
        <v>67347043.719999999</v>
      </c>
      <c r="IK10" s="315">
        <v>82813354.709999993</v>
      </c>
      <c r="IL10" s="315">
        <v>42960874.189999998</v>
      </c>
      <c r="IM10" s="315">
        <v>31962508.800000001</v>
      </c>
      <c r="IN10" s="315">
        <v>22400444.670000002</v>
      </c>
      <c r="IO10" s="315">
        <v>24043879.039999999</v>
      </c>
      <c r="IP10" s="315">
        <v>25231150.489999998</v>
      </c>
      <c r="IQ10" s="315">
        <v>29248119.170000002</v>
      </c>
      <c r="IR10" s="315">
        <v>506356425.27999997</v>
      </c>
      <c r="IS10" s="315">
        <v>250633359.78</v>
      </c>
      <c r="IT10" s="315">
        <v>66113202.539999999</v>
      </c>
      <c r="IU10" s="315">
        <v>45775054.020000003</v>
      </c>
      <c r="IV10" s="315">
        <v>32166986.27</v>
      </c>
      <c r="IW10" s="315">
        <v>23745000</v>
      </c>
      <c r="IX10" s="315">
        <v>36890630.329999998</v>
      </c>
      <c r="IY10" s="315">
        <v>22694897.129999999</v>
      </c>
      <c r="IZ10" s="315">
        <v>29254166.93</v>
      </c>
      <c r="JA10" s="315">
        <v>39835469.140000001</v>
      </c>
      <c r="JB10" s="315">
        <v>32655111.57</v>
      </c>
      <c r="JC10" s="315">
        <v>27479238.07</v>
      </c>
      <c r="JD10" s="315">
        <v>232477974.97999999</v>
      </c>
      <c r="JE10" s="315">
        <v>174063630.18000001</v>
      </c>
      <c r="JF10" s="315">
        <v>40201341.350000001</v>
      </c>
      <c r="JG10" s="315">
        <v>36726529.079999998</v>
      </c>
      <c r="JH10" s="315">
        <v>28129529.359999999</v>
      </c>
      <c r="JI10" s="315">
        <v>35702610</v>
      </c>
      <c r="JJ10" s="315">
        <v>243311667.47</v>
      </c>
      <c r="JK10" s="315">
        <v>26602533.390000001</v>
      </c>
      <c r="JL10" s="315">
        <v>39825042</v>
      </c>
      <c r="JM10" s="315">
        <v>46725005.009999998</v>
      </c>
      <c r="JN10" s="315">
        <v>37828537</v>
      </c>
      <c r="JO10" s="315">
        <v>68478797.409999996</v>
      </c>
      <c r="JP10" s="315">
        <v>28128999.02</v>
      </c>
      <c r="JQ10" s="315">
        <v>343384698.25999999</v>
      </c>
      <c r="JR10" s="315">
        <v>38252076.450000003</v>
      </c>
      <c r="JS10" s="315">
        <v>32543897.510000002</v>
      </c>
      <c r="JT10" s="315">
        <v>54512881.390000001</v>
      </c>
      <c r="JU10" s="315">
        <v>61209238.030000001</v>
      </c>
      <c r="JV10" s="315">
        <v>44573833.32</v>
      </c>
      <c r="JW10" s="315">
        <v>35167537.649999999</v>
      </c>
      <c r="JX10" s="315">
        <v>25748750</v>
      </c>
      <c r="JY10" s="315">
        <v>296032227.27999997</v>
      </c>
      <c r="JZ10" s="315">
        <v>177664612.09</v>
      </c>
      <c r="KA10" s="315">
        <v>35690499.840000004</v>
      </c>
      <c r="KB10" s="315">
        <v>21245748.879999999</v>
      </c>
      <c r="KC10" s="315">
        <v>52890190.229999997</v>
      </c>
      <c r="KD10" s="315">
        <v>19846526.829999998</v>
      </c>
      <c r="KE10" s="315">
        <v>90172994.829999998</v>
      </c>
      <c r="KF10" s="315">
        <v>42412233.740000002</v>
      </c>
      <c r="KG10" s="315">
        <v>26504079.68</v>
      </c>
      <c r="KH10" s="315">
        <v>50329161.659999996</v>
      </c>
      <c r="KI10" s="315">
        <v>31457147.75</v>
      </c>
      <c r="KJ10" s="315">
        <v>33575806.579999998</v>
      </c>
      <c r="KK10" s="315">
        <v>22725115.309999999</v>
      </c>
      <c r="KL10" s="315">
        <v>12601215.32</v>
      </c>
      <c r="KM10" s="315">
        <v>23613105.649999999</v>
      </c>
      <c r="KN10" s="315">
        <v>499336908.56</v>
      </c>
      <c r="KO10" s="315">
        <v>61376502.359999999</v>
      </c>
      <c r="KP10" s="315">
        <v>41697883.609999999</v>
      </c>
      <c r="KQ10" s="315">
        <v>56206077.530000001</v>
      </c>
      <c r="KR10" s="315">
        <v>39547378.32</v>
      </c>
      <c r="KS10" s="315">
        <v>38995972.880000003</v>
      </c>
      <c r="KT10" s="315">
        <v>77400507.170000002</v>
      </c>
      <c r="KU10" s="315">
        <v>32823745.649999999</v>
      </c>
      <c r="KV10" s="315">
        <v>34611503.579999998</v>
      </c>
      <c r="KW10" s="315">
        <v>180704344.53999999</v>
      </c>
      <c r="KX10" s="315">
        <v>35409636.299999997</v>
      </c>
      <c r="KY10" s="315">
        <v>46223058.450000003</v>
      </c>
      <c r="KZ10" s="315">
        <v>70998446.260000005</v>
      </c>
      <c r="LA10" s="315">
        <v>32550461.510000002</v>
      </c>
      <c r="LB10" s="315">
        <v>39459330.590000004</v>
      </c>
      <c r="LC10" s="315">
        <v>167488756.81999999</v>
      </c>
      <c r="LD10" s="315">
        <v>52180866.939999998</v>
      </c>
      <c r="LE10" s="315">
        <v>545008718.24000001</v>
      </c>
      <c r="LF10" s="315">
        <v>164667573.06</v>
      </c>
      <c r="LG10" s="315">
        <v>236206892.00999999</v>
      </c>
      <c r="LH10" s="315">
        <v>191980409.72</v>
      </c>
      <c r="LI10" s="315">
        <v>40885169.549999997</v>
      </c>
      <c r="LJ10" s="315">
        <v>46951558.420000002</v>
      </c>
      <c r="LK10" s="315">
        <v>34952936.789999999</v>
      </c>
      <c r="LL10" s="315">
        <v>57459634.82</v>
      </c>
      <c r="LM10" s="315">
        <v>34666588.119999997</v>
      </c>
      <c r="LN10" s="315">
        <v>52111043.630000003</v>
      </c>
      <c r="LO10" s="315">
        <v>8698219.3599999994</v>
      </c>
      <c r="LP10" s="315">
        <v>246674702.38999999</v>
      </c>
      <c r="LQ10" s="315">
        <v>80866413.540000007</v>
      </c>
      <c r="LR10" s="315">
        <v>43849642.259999998</v>
      </c>
      <c r="LS10" s="315">
        <v>412446601.57999998</v>
      </c>
      <c r="LT10" s="315">
        <v>146227031.18000001</v>
      </c>
      <c r="LU10" s="315">
        <v>423190573.61000001</v>
      </c>
      <c r="LV10" s="315">
        <v>173033926.34</v>
      </c>
      <c r="LW10" s="315">
        <v>65973116.890000001</v>
      </c>
      <c r="LX10" s="315">
        <v>56484781.399999999</v>
      </c>
      <c r="LY10" s="315">
        <v>59899917.039999999</v>
      </c>
      <c r="LZ10" s="315">
        <v>52933914.030000001</v>
      </c>
      <c r="MA10" s="315">
        <v>51511558.479999997</v>
      </c>
      <c r="MB10" s="315">
        <v>51825980.630000003</v>
      </c>
      <c r="MC10" s="315">
        <v>90668680.340000004</v>
      </c>
      <c r="MD10" s="315">
        <v>31980666.300000001</v>
      </c>
      <c r="ME10" s="315">
        <v>510143302.88</v>
      </c>
      <c r="MF10" s="315">
        <v>38703816.25</v>
      </c>
      <c r="MG10" s="315">
        <v>25705739.32</v>
      </c>
      <c r="MH10" s="315">
        <v>24286695.32</v>
      </c>
      <c r="MI10" s="315">
        <v>23655710.969999999</v>
      </c>
      <c r="MJ10" s="315">
        <v>42707235</v>
      </c>
      <c r="MK10" s="315">
        <v>29342588.77</v>
      </c>
      <c r="ML10" s="315">
        <v>34209446.590000004</v>
      </c>
      <c r="MM10" s="315">
        <v>44986028.060000002</v>
      </c>
      <c r="MN10" s="315">
        <v>21703969.84</v>
      </c>
      <c r="MO10" s="315">
        <v>27484119.329999998</v>
      </c>
      <c r="MP10" s="315">
        <v>28198049.68</v>
      </c>
      <c r="MQ10" s="315">
        <v>384202912.45999998</v>
      </c>
      <c r="MR10" s="315">
        <v>28406274.23</v>
      </c>
      <c r="MS10" s="315">
        <v>40774217.93</v>
      </c>
      <c r="MT10" s="315">
        <v>59497666.329999998</v>
      </c>
      <c r="MU10" s="315">
        <v>59110350</v>
      </c>
      <c r="MV10" s="315">
        <v>41103208.509999998</v>
      </c>
      <c r="MW10" s="315">
        <v>69871226.359999999</v>
      </c>
      <c r="MX10" s="315">
        <v>62795116.5</v>
      </c>
      <c r="MY10" s="315">
        <v>38522726.450000003</v>
      </c>
      <c r="MZ10" s="315">
        <v>20649435.09</v>
      </c>
      <c r="NA10" s="315">
        <v>7637595.1900000004</v>
      </c>
      <c r="NB10" s="315">
        <v>582644987.76999998</v>
      </c>
      <c r="NC10" s="315">
        <v>72565144</v>
      </c>
      <c r="ND10" s="315">
        <v>30011607.420000002</v>
      </c>
      <c r="NE10" s="315">
        <v>147525512.47999999</v>
      </c>
      <c r="NF10" s="315">
        <v>28119959.600000001</v>
      </c>
      <c r="NG10" s="315">
        <v>60771327.109999999</v>
      </c>
      <c r="NH10" s="315">
        <v>113685462.64</v>
      </c>
      <c r="NI10" s="315">
        <v>99553608.670000002</v>
      </c>
      <c r="NJ10" s="315">
        <v>15165622.380000001</v>
      </c>
      <c r="NK10" s="315">
        <v>57613688.350000001</v>
      </c>
      <c r="NL10" s="315">
        <v>41050717.82</v>
      </c>
      <c r="NM10" s="315">
        <v>12319530</v>
      </c>
      <c r="NN10" s="315">
        <v>242586431.47999999</v>
      </c>
      <c r="NO10" s="315">
        <v>36444589.359999999</v>
      </c>
      <c r="NP10" s="315">
        <v>34269850.340000004</v>
      </c>
      <c r="NQ10" s="315">
        <v>31063396.210000001</v>
      </c>
      <c r="NR10" s="315">
        <v>32400544.539999999</v>
      </c>
      <c r="NS10" s="315">
        <v>10752919.039999999</v>
      </c>
      <c r="NT10" s="315">
        <v>17424706.329999998</v>
      </c>
      <c r="NU10" s="315">
        <v>345580365.19999999</v>
      </c>
      <c r="NV10" s="315">
        <v>117699370.12</v>
      </c>
      <c r="NW10" s="315">
        <v>35371496.57</v>
      </c>
      <c r="NX10" s="315">
        <v>29323566.23</v>
      </c>
      <c r="NY10" s="315">
        <v>40731500.210000001</v>
      </c>
      <c r="NZ10" s="315">
        <v>53669471.560000002</v>
      </c>
      <c r="OA10" s="315">
        <v>26924779.510000002</v>
      </c>
      <c r="OB10" s="315">
        <v>389217624.24000001</v>
      </c>
      <c r="OC10" s="315">
        <v>113163045.13</v>
      </c>
      <c r="OD10" s="315">
        <v>58405506.200000003</v>
      </c>
      <c r="OE10" s="315">
        <v>115432797.28</v>
      </c>
      <c r="OF10" s="315">
        <v>31228622.100000001</v>
      </c>
      <c r="OG10" s="315">
        <v>55478609.039999999</v>
      </c>
      <c r="OH10" s="315">
        <v>37449898.75</v>
      </c>
      <c r="OI10" s="315">
        <v>18805747.079999998</v>
      </c>
      <c r="OJ10" s="315">
        <v>15753356.189999999</v>
      </c>
      <c r="OK10" s="315">
        <v>327832206.05000001</v>
      </c>
      <c r="OL10" s="315">
        <v>87188023.879999995</v>
      </c>
      <c r="OM10" s="315">
        <v>95785026.909999996</v>
      </c>
      <c r="ON10" s="315">
        <v>53426547.079999998</v>
      </c>
      <c r="OO10" s="315">
        <v>42978033.090000004</v>
      </c>
      <c r="OP10" s="315">
        <v>11952050.449999999</v>
      </c>
      <c r="OQ10" s="315">
        <v>180017624.12</v>
      </c>
      <c r="OR10" s="315">
        <v>29906833.859999999</v>
      </c>
      <c r="OS10" s="315">
        <v>27866238.390000001</v>
      </c>
      <c r="OT10" s="315">
        <v>46645814.609999999</v>
      </c>
      <c r="OU10" s="315">
        <v>47791139.909999996</v>
      </c>
      <c r="OV10" s="315">
        <v>82530212.060000002</v>
      </c>
      <c r="OW10" s="315">
        <v>28887428.399999999</v>
      </c>
      <c r="OX10" s="315">
        <v>10459778.93</v>
      </c>
      <c r="OY10" s="315">
        <v>10114302.810000001</v>
      </c>
      <c r="OZ10" s="315">
        <v>325093444.13</v>
      </c>
      <c r="PA10" s="315">
        <v>21547439.09</v>
      </c>
      <c r="PB10" s="315">
        <v>74029859.989999995</v>
      </c>
      <c r="PC10" s="315">
        <v>26355677.420000002</v>
      </c>
      <c r="PD10" s="315">
        <v>44736938.109999999</v>
      </c>
      <c r="PE10" s="315">
        <v>83114140.900000006</v>
      </c>
      <c r="PF10" s="315">
        <v>27736978.23</v>
      </c>
      <c r="PG10" s="315">
        <v>28256865.510000002</v>
      </c>
      <c r="PH10" s="315">
        <v>30976389.719999999</v>
      </c>
      <c r="PI10" s="315">
        <v>27305659.449999999</v>
      </c>
      <c r="PJ10" s="315">
        <v>34192402.590000004</v>
      </c>
      <c r="PK10" s="315">
        <v>45820137.049999997</v>
      </c>
      <c r="PL10" s="315">
        <v>28636147.469999999</v>
      </c>
      <c r="PM10" s="315">
        <v>86099357.659999996</v>
      </c>
      <c r="PN10" s="315">
        <v>6902104.9100000001</v>
      </c>
      <c r="PO10" s="315">
        <v>8969856.4800000004</v>
      </c>
      <c r="PP10" s="315">
        <v>7246088.3300000001</v>
      </c>
      <c r="PQ10" s="315">
        <v>6641634.9900000002</v>
      </c>
      <c r="PR10" s="315">
        <v>712036775.32000005</v>
      </c>
      <c r="PS10" s="315">
        <v>35232483.420000002</v>
      </c>
      <c r="PT10" s="315">
        <v>45654184.420000002</v>
      </c>
      <c r="PU10" s="315">
        <v>58365509.359999999</v>
      </c>
      <c r="PV10" s="315">
        <v>118612703.2</v>
      </c>
      <c r="PW10" s="315">
        <v>44913568.07</v>
      </c>
      <c r="PX10" s="315">
        <v>92271295.579999998</v>
      </c>
      <c r="PY10" s="315">
        <v>42225071.07</v>
      </c>
      <c r="PZ10" s="315">
        <v>85859559.989999995</v>
      </c>
      <c r="QA10" s="315">
        <v>28163780.489999998</v>
      </c>
      <c r="QB10" s="315">
        <v>79787682.780000001</v>
      </c>
      <c r="QC10" s="315">
        <v>27120436.670000002</v>
      </c>
      <c r="QD10" s="315">
        <v>32365773.129999999</v>
      </c>
      <c r="QE10" s="315">
        <v>44495319.799999997</v>
      </c>
      <c r="QF10" s="315">
        <v>60148312.310000002</v>
      </c>
      <c r="QG10" s="315">
        <v>63225143.369999997</v>
      </c>
      <c r="QH10" s="315">
        <v>40329556.100000001</v>
      </c>
      <c r="QI10" s="315">
        <v>33095881.84</v>
      </c>
      <c r="QJ10" s="315">
        <v>27079817.199999999</v>
      </c>
      <c r="QK10" s="315">
        <v>70427849.359999999</v>
      </c>
      <c r="QL10" s="315">
        <v>73615321.590000004</v>
      </c>
      <c r="QM10" s="315">
        <v>27565386.219999999</v>
      </c>
      <c r="QN10" s="315">
        <v>5546378.4000000004</v>
      </c>
      <c r="QO10" s="315">
        <v>4658437.8899999997</v>
      </c>
      <c r="QP10" s="315">
        <v>4815100</v>
      </c>
      <c r="QQ10" s="315">
        <v>3892103.4</v>
      </c>
      <c r="QR10" s="315">
        <v>389434974.63</v>
      </c>
      <c r="QS10" s="315">
        <v>27879791.670000002</v>
      </c>
      <c r="QT10" s="315">
        <v>76302714.670000002</v>
      </c>
      <c r="QU10" s="315">
        <v>50736138.380000003</v>
      </c>
      <c r="QV10" s="315">
        <v>45823500</v>
      </c>
      <c r="QW10" s="315">
        <v>64593480.969999999</v>
      </c>
      <c r="QX10" s="315">
        <v>31050290</v>
      </c>
      <c r="QY10" s="315">
        <v>61653260</v>
      </c>
      <c r="QZ10" s="315">
        <v>70026810</v>
      </c>
      <c r="RA10" s="315">
        <v>28513550</v>
      </c>
      <c r="RB10" s="315">
        <v>23042775.670000002</v>
      </c>
      <c r="RC10" s="315">
        <v>8224430</v>
      </c>
      <c r="RD10" s="315">
        <v>6319287.7400000002</v>
      </c>
      <c r="RE10" s="315">
        <v>447440703.55000001</v>
      </c>
      <c r="RF10" s="315">
        <v>58961478.030000001</v>
      </c>
      <c r="RG10" s="315">
        <v>32840829.149999999</v>
      </c>
      <c r="RH10" s="315">
        <v>44615000.979999997</v>
      </c>
      <c r="RI10" s="315">
        <v>41540318.82</v>
      </c>
      <c r="RJ10" s="315">
        <v>47202575.759999998</v>
      </c>
      <c r="RK10" s="315">
        <v>69086342.909999996</v>
      </c>
      <c r="RL10" s="315">
        <v>33516122.359999999</v>
      </c>
      <c r="RM10" s="315">
        <v>39505908.340000004</v>
      </c>
      <c r="RN10" s="315">
        <v>66554610</v>
      </c>
      <c r="RO10" s="315">
        <v>75211492.620000005</v>
      </c>
      <c r="RP10" s="315">
        <v>31709489.940000001</v>
      </c>
      <c r="RQ10" s="315">
        <v>21186848.059999999</v>
      </c>
      <c r="RR10" s="315">
        <v>40992879.700000003</v>
      </c>
      <c r="RS10" s="315">
        <v>22054371.219999999</v>
      </c>
      <c r="RT10" s="315">
        <v>32901849.68</v>
      </c>
      <c r="RU10" s="315">
        <v>43086477.039999999</v>
      </c>
      <c r="RV10" s="315">
        <v>696990</v>
      </c>
      <c r="RW10" s="315">
        <v>487850.65</v>
      </c>
      <c r="RX10" s="315">
        <v>483359.51</v>
      </c>
      <c r="RY10" s="315">
        <v>269497849.18000001</v>
      </c>
      <c r="RZ10" s="315">
        <v>25597865.649999999</v>
      </c>
      <c r="SA10" s="315">
        <v>38610992.420000002</v>
      </c>
      <c r="SB10" s="315">
        <v>30194026.800000001</v>
      </c>
      <c r="SC10" s="315">
        <v>15701091.619999999</v>
      </c>
      <c r="SD10" s="315">
        <v>26689452.890000001</v>
      </c>
      <c r="SE10" s="315">
        <v>28143998.82</v>
      </c>
      <c r="SF10" s="315">
        <v>78632283.219999999</v>
      </c>
      <c r="SG10" s="315">
        <v>31870956.129999999</v>
      </c>
      <c r="SH10" s="315">
        <v>26707047.43</v>
      </c>
      <c r="SI10" s="315">
        <v>28914773.02</v>
      </c>
      <c r="SJ10" s="315">
        <v>51208586.530000001</v>
      </c>
      <c r="SK10" s="315">
        <v>22964827.420000002</v>
      </c>
      <c r="SL10" s="315">
        <v>12843608.390000001</v>
      </c>
      <c r="SM10" s="315">
        <v>247747692.94</v>
      </c>
      <c r="SN10" s="315">
        <v>32383104.460000001</v>
      </c>
      <c r="SO10" s="315">
        <v>38136605.159999996</v>
      </c>
      <c r="SP10" s="315">
        <v>39744766.780000001</v>
      </c>
      <c r="SQ10" s="315">
        <v>19190764.899999999</v>
      </c>
      <c r="SR10" s="315">
        <v>41639791.420000002</v>
      </c>
      <c r="SS10" s="315">
        <v>48872274.18</v>
      </c>
      <c r="ST10" s="315">
        <v>48420084.509999998</v>
      </c>
      <c r="SU10" s="315">
        <v>31718343.559999999</v>
      </c>
      <c r="SV10" s="315">
        <v>28115641.539999999</v>
      </c>
      <c r="SW10" s="315">
        <v>75708160.920000002</v>
      </c>
      <c r="SX10" s="315">
        <v>3662566.61</v>
      </c>
      <c r="SY10" s="315">
        <v>101497394.34</v>
      </c>
      <c r="SZ10" s="315">
        <v>26333559.120000001</v>
      </c>
      <c r="TA10" s="315">
        <v>28274489.579999998</v>
      </c>
      <c r="TB10" s="315">
        <v>46148124.689999998</v>
      </c>
      <c r="TC10" s="315">
        <v>32816242.600000001</v>
      </c>
      <c r="TD10" s="315">
        <v>24541397.449999999</v>
      </c>
      <c r="TE10" s="315">
        <v>26362157.050000001</v>
      </c>
      <c r="TF10" s="315">
        <v>14641366.449999999</v>
      </c>
      <c r="TG10" s="315">
        <v>403124704.98000002</v>
      </c>
      <c r="TH10" s="315">
        <v>28510315.809999999</v>
      </c>
      <c r="TI10" s="315">
        <v>22609734.649999999</v>
      </c>
      <c r="TJ10" s="315">
        <v>61442646.920000002</v>
      </c>
      <c r="TK10" s="315">
        <v>54654296.229999997</v>
      </c>
      <c r="TL10" s="315">
        <v>33017093.530000001</v>
      </c>
      <c r="TM10" s="315">
        <v>16511700.32</v>
      </c>
      <c r="TN10" s="315">
        <v>63635518.390000001</v>
      </c>
      <c r="TO10" s="315">
        <v>28816517.609999999</v>
      </c>
      <c r="TP10" s="315">
        <v>37406689.359999999</v>
      </c>
      <c r="TQ10" s="315">
        <v>55166865.560000002</v>
      </c>
      <c r="TR10" s="315">
        <v>27799621.940000001</v>
      </c>
      <c r="TS10" s="315">
        <v>21898829.890000001</v>
      </c>
      <c r="TT10" s="315">
        <v>37535788.719999999</v>
      </c>
      <c r="TU10" s="315">
        <v>25009828.699999999</v>
      </c>
      <c r="TV10" s="315">
        <v>19816091.940000001</v>
      </c>
      <c r="TW10" s="315">
        <v>112657362.84999999</v>
      </c>
      <c r="TX10" s="315">
        <v>21905142.719999999</v>
      </c>
      <c r="TY10" s="315">
        <v>266290327.24000001</v>
      </c>
      <c r="TZ10" s="315">
        <v>66914069.219999999</v>
      </c>
      <c r="UA10" s="315">
        <v>32273400.329999998</v>
      </c>
      <c r="UB10" s="315">
        <v>22241230</v>
      </c>
      <c r="UC10" s="315">
        <v>115089713.14</v>
      </c>
      <c r="UD10" s="315">
        <v>19043866.780000001</v>
      </c>
      <c r="UE10" s="315">
        <v>7114208.2300000004</v>
      </c>
      <c r="UF10" s="315">
        <v>11160249.300000001</v>
      </c>
      <c r="UG10" s="315">
        <v>11086136.380000001</v>
      </c>
      <c r="UH10" s="315">
        <v>167969438.28999999</v>
      </c>
      <c r="UI10" s="315">
        <v>48777515.850000001</v>
      </c>
      <c r="UJ10" s="315">
        <v>33499397.739999998</v>
      </c>
      <c r="UK10" s="315">
        <v>52600651.399999999</v>
      </c>
      <c r="UL10" s="315">
        <v>33306770.649999999</v>
      </c>
      <c r="UM10" s="315">
        <v>19321661.859999999</v>
      </c>
      <c r="UN10" s="315">
        <v>651613142.26999998</v>
      </c>
      <c r="UO10" s="315">
        <v>39678876.450000003</v>
      </c>
      <c r="UP10" s="315">
        <v>38705351.149999999</v>
      </c>
      <c r="UQ10" s="315">
        <v>103061868.59999999</v>
      </c>
      <c r="UR10" s="315">
        <v>9859439.6699999999</v>
      </c>
      <c r="US10" s="315">
        <v>30286069.030000001</v>
      </c>
      <c r="UT10" s="315">
        <v>71722374.680000007</v>
      </c>
      <c r="UU10" s="315">
        <v>28010885.52</v>
      </c>
      <c r="UV10" s="315">
        <v>19234123.870000001</v>
      </c>
      <c r="UW10" s="315">
        <v>24665104.52</v>
      </c>
      <c r="UX10" s="315">
        <v>36206397.909999996</v>
      </c>
      <c r="UY10" s="315">
        <v>60952442.909999996</v>
      </c>
      <c r="UZ10" s="315">
        <v>40897667.460000001</v>
      </c>
      <c r="VA10" s="315">
        <v>51574026.710000001</v>
      </c>
      <c r="VB10" s="315">
        <v>22548802.710000001</v>
      </c>
      <c r="VC10" s="315">
        <v>25340079.350000001</v>
      </c>
      <c r="VD10" s="315">
        <v>15213785.59</v>
      </c>
      <c r="VE10" s="315">
        <v>21366163.870000001</v>
      </c>
      <c r="VF10" s="315">
        <v>60561468.979999997</v>
      </c>
      <c r="VG10" s="315">
        <v>7766097.5599999996</v>
      </c>
      <c r="VH10" s="315">
        <v>9345426.1300000008</v>
      </c>
      <c r="VI10" s="315">
        <v>8710978.8699999992</v>
      </c>
      <c r="VJ10" s="315">
        <v>359721601.94999999</v>
      </c>
      <c r="VK10" s="315">
        <v>41941566.799999997</v>
      </c>
      <c r="VL10" s="315">
        <v>41443767.189999998</v>
      </c>
      <c r="VM10" s="315">
        <v>43763283.969999999</v>
      </c>
      <c r="VN10" s="315">
        <v>54060119.07</v>
      </c>
      <c r="VO10" s="315">
        <v>52708872.649999999</v>
      </c>
      <c r="VP10" s="315">
        <v>45552123.590000004</v>
      </c>
      <c r="VQ10" s="315">
        <v>35740174.259999998</v>
      </c>
      <c r="VR10" s="315">
        <v>31184637.239999998</v>
      </c>
      <c r="VS10" s="315">
        <v>98104102.819999993</v>
      </c>
      <c r="VT10" s="315">
        <v>31520090.030000001</v>
      </c>
      <c r="VU10" s="315">
        <v>63244865.960000001</v>
      </c>
      <c r="VV10" s="315">
        <v>30950108.989999998</v>
      </c>
      <c r="VW10" s="315">
        <v>22286479.030000001</v>
      </c>
      <c r="VX10" s="315">
        <v>26877307.43</v>
      </c>
      <c r="VY10" s="315">
        <v>942612271.50999999</v>
      </c>
      <c r="VZ10" s="315">
        <v>64241964.32</v>
      </c>
      <c r="WA10" s="315">
        <v>44178218.079999998</v>
      </c>
      <c r="WB10" s="315">
        <v>43283550.649999999</v>
      </c>
      <c r="WC10" s="315">
        <v>26191769.899999999</v>
      </c>
      <c r="WD10" s="315">
        <v>59316644.469999999</v>
      </c>
      <c r="WE10" s="315">
        <v>68257755.049999997</v>
      </c>
      <c r="WF10" s="315">
        <v>73502024.840000004</v>
      </c>
      <c r="WG10" s="315">
        <v>55024330.799999997</v>
      </c>
      <c r="WH10" s="315">
        <v>69079809.239999995</v>
      </c>
      <c r="WI10" s="315">
        <v>46550162.289999999</v>
      </c>
      <c r="WJ10" s="315">
        <v>79193162.260000005</v>
      </c>
      <c r="WK10" s="315">
        <v>55681795.649999999</v>
      </c>
      <c r="WL10" s="315">
        <v>84860031.420000002</v>
      </c>
      <c r="WM10" s="315">
        <v>84215906.879999995</v>
      </c>
      <c r="WN10" s="315">
        <v>46310733.700000003</v>
      </c>
      <c r="WO10" s="315">
        <v>66017341.07</v>
      </c>
      <c r="WP10" s="315">
        <v>70398517.25</v>
      </c>
      <c r="WQ10" s="315">
        <v>43975008.390000001</v>
      </c>
      <c r="WR10" s="315">
        <v>78815476.950000003</v>
      </c>
      <c r="WS10" s="315">
        <v>133954839.19</v>
      </c>
      <c r="WT10" s="315">
        <v>42616691.609999999</v>
      </c>
      <c r="WU10" s="315">
        <v>32417402.370000001</v>
      </c>
      <c r="WV10" s="315">
        <v>31780842</v>
      </c>
      <c r="WW10" s="315">
        <v>31341567.530000001</v>
      </c>
      <c r="WX10" s="315">
        <v>21283571</v>
      </c>
      <c r="WY10" s="315">
        <v>23505254.73</v>
      </c>
      <c r="WZ10" s="315">
        <v>23775672.300000001</v>
      </c>
      <c r="XA10" s="315">
        <v>73805570.989999995</v>
      </c>
      <c r="XB10" s="315">
        <v>4360298.5</v>
      </c>
      <c r="XC10" s="315">
        <v>4590628.5</v>
      </c>
      <c r="XD10" s="315">
        <v>6100148.8700000001</v>
      </c>
      <c r="XE10" s="315">
        <v>6647493.5099999998</v>
      </c>
      <c r="XF10" s="315">
        <v>468477668.47000003</v>
      </c>
      <c r="XG10" s="315">
        <v>42737763.560000002</v>
      </c>
      <c r="XH10" s="315">
        <v>42619375.479999997</v>
      </c>
      <c r="XI10" s="315">
        <v>173228635.16</v>
      </c>
      <c r="XJ10" s="315">
        <v>41990459.030000001</v>
      </c>
      <c r="XK10" s="315">
        <v>50939627.759999998</v>
      </c>
      <c r="XL10" s="315">
        <v>79687529.5</v>
      </c>
      <c r="XM10" s="315">
        <v>34191189.520000003</v>
      </c>
      <c r="XN10" s="315">
        <v>42768993.549999997</v>
      </c>
      <c r="XO10" s="315">
        <v>74069243.879999995</v>
      </c>
      <c r="XP10" s="315">
        <v>50504644.43</v>
      </c>
      <c r="XQ10" s="315">
        <v>28427944.84</v>
      </c>
      <c r="XR10" s="315">
        <v>27787761.510000002</v>
      </c>
      <c r="XS10" s="315">
        <v>27498421.530000001</v>
      </c>
      <c r="XT10" s="315">
        <v>25167157.57</v>
      </c>
      <c r="XU10" s="315">
        <v>28361746.449999999</v>
      </c>
      <c r="XV10" s="315">
        <v>18189792.460000001</v>
      </c>
      <c r="XW10" s="315">
        <v>21568541.739999998</v>
      </c>
      <c r="XX10" s="315">
        <v>21335420.460000001</v>
      </c>
      <c r="XY10" s="315">
        <v>21307107.420000002</v>
      </c>
      <c r="XZ10" s="315">
        <v>23767068.210000001</v>
      </c>
      <c r="YA10" s="315">
        <v>12894443.310000001</v>
      </c>
      <c r="YB10" s="315">
        <v>7520616.9400000004</v>
      </c>
      <c r="YC10" s="315">
        <v>548862815.13</v>
      </c>
      <c r="YD10" s="315">
        <v>35948751.490000002</v>
      </c>
      <c r="YE10" s="315">
        <v>64189390.659999996</v>
      </c>
      <c r="YF10" s="315">
        <v>40504818.789999999</v>
      </c>
      <c r="YG10" s="315">
        <v>106537573.62</v>
      </c>
      <c r="YH10" s="315">
        <v>41531762.170000002</v>
      </c>
      <c r="YI10" s="315">
        <v>63643575.079999998</v>
      </c>
      <c r="YJ10" s="315">
        <v>26444855.969999999</v>
      </c>
      <c r="YK10" s="315">
        <v>71643004.719999999</v>
      </c>
      <c r="YL10" s="315">
        <v>67422046.980000004</v>
      </c>
      <c r="YM10" s="315">
        <v>46463242.210000001</v>
      </c>
      <c r="YN10" s="315">
        <v>30642753.550000001</v>
      </c>
      <c r="YO10" s="315">
        <v>24703692.920000002</v>
      </c>
      <c r="YP10" s="315">
        <v>19793197.640000001</v>
      </c>
      <c r="YQ10" s="315">
        <v>10518678.869999999</v>
      </c>
      <c r="YR10" s="315">
        <v>8070188.8899999997</v>
      </c>
      <c r="YS10" s="315">
        <v>8772682.8699999992</v>
      </c>
      <c r="YT10" s="315">
        <v>230614089.61000001</v>
      </c>
      <c r="YU10" s="315">
        <v>37698736.130000003</v>
      </c>
      <c r="YV10" s="315">
        <v>37948101</v>
      </c>
      <c r="YW10" s="315">
        <v>29027399.280000001</v>
      </c>
      <c r="YX10" s="315">
        <v>42506935.82</v>
      </c>
      <c r="YY10" s="315">
        <v>27157870.149999999</v>
      </c>
      <c r="YZ10" s="315">
        <v>30774859.34</v>
      </c>
      <c r="ZA10" s="315">
        <v>263183246.22999999</v>
      </c>
      <c r="ZB10" s="315">
        <v>31678506.539999999</v>
      </c>
      <c r="ZC10" s="315">
        <v>40436656.149999999</v>
      </c>
      <c r="ZD10" s="315">
        <v>53209901.509999998</v>
      </c>
      <c r="ZE10" s="315">
        <v>28709498.710000001</v>
      </c>
      <c r="ZF10" s="315">
        <v>35892069.049999997</v>
      </c>
      <c r="ZG10" s="315">
        <v>26770064.559999999</v>
      </c>
      <c r="ZH10" s="315">
        <v>23883407.25</v>
      </c>
      <c r="ZI10" s="315">
        <v>77752813.340000004</v>
      </c>
      <c r="ZJ10" s="315">
        <v>368968818.79000002</v>
      </c>
      <c r="ZK10" s="315">
        <v>28631424.050000001</v>
      </c>
      <c r="ZL10" s="315">
        <v>51126917.670000002</v>
      </c>
      <c r="ZM10" s="315">
        <v>109642129.52</v>
      </c>
      <c r="ZN10" s="315">
        <v>79471344.140000001</v>
      </c>
      <c r="ZO10" s="315">
        <v>32434958.170000002</v>
      </c>
      <c r="ZP10" s="315">
        <v>34888514.060000002</v>
      </c>
      <c r="ZQ10" s="315">
        <v>67381128.189999998</v>
      </c>
      <c r="ZR10" s="315">
        <v>71569748.060000002</v>
      </c>
      <c r="ZS10" s="315">
        <v>83315375.700000003</v>
      </c>
      <c r="ZT10" s="315">
        <v>23669759.359999999</v>
      </c>
      <c r="ZU10" s="315">
        <v>26710400.690000001</v>
      </c>
      <c r="ZV10" s="315">
        <v>23462528.760000002</v>
      </c>
      <c r="ZW10" s="315">
        <v>29974064.41</v>
      </c>
      <c r="ZX10" s="315">
        <v>29705503.300000001</v>
      </c>
      <c r="ZY10" s="315">
        <v>29626537.739999998</v>
      </c>
      <c r="ZZ10" s="315">
        <v>28115582.52</v>
      </c>
      <c r="AAA10" s="315">
        <v>15034157.99</v>
      </c>
      <c r="AAB10" s="315">
        <v>16068309.77</v>
      </c>
      <c r="AAC10" s="315">
        <v>5774636.6699999999</v>
      </c>
      <c r="AAD10" s="315">
        <v>9256520.3000000007</v>
      </c>
      <c r="AAE10" s="315">
        <v>7446669.5</v>
      </c>
      <c r="AAF10" s="315">
        <v>208290976.05000001</v>
      </c>
      <c r="AAG10" s="315">
        <v>29663525.469999999</v>
      </c>
      <c r="AAH10" s="315">
        <v>27430078.850000001</v>
      </c>
      <c r="AAI10" s="315">
        <v>31217876.859999999</v>
      </c>
      <c r="AAJ10" s="315">
        <v>32717745.710000001</v>
      </c>
      <c r="AAK10" s="315">
        <v>32237744.190000001</v>
      </c>
      <c r="AAL10" s="315">
        <v>26023597.420000002</v>
      </c>
      <c r="AAM10" s="315">
        <v>873916966.96000004</v>
      </c>
      <c r="AAN10" s="315">
        <v>33611007.890000001</v>
      </c>
      <c r="AAO10" s="315">
        <v>18434122.289999999</v>
      </c>
      <c r="AAP10" s="315">
        <v>58415161.240000002</v>
      </c>
      <c r="AAQ10" s="315">
        <v>44132076.130000003</v>
      </c>
      <c r="AAR10" s="315">
        <v>30995974.670000002</v>
      </c>
      <c r="AAS10" s="315">
        <v>28043392.370000001</v>
      </c>
      <c r="AAT10" s="315">
        <v>36307959.5</v>
      </c>
      <c r="AAU10" s="315">
        <v>51515266.450000003</v>
      </c>
      <c r="AAV10" s="315">
        <v>16707948.98</v>
      </c>
      <c r="AAW10" s="315">
        <v>42539748.390000001</v>
      </c>
      <c r="AAX10" s="315">
        <v>119970217.03</v>
      </c>
      <c r="AAY10" s="315">
        <v>56092746.600000001</v>
      </c>
      <c r="AAZ10" s="315">
        <v>24053976.09</v>
      </c>
      <c r="ABA10" s="315">
        <v>25160143.719999999</v>
      </c>
      <c r="ABB10" s="315">
        <v>32225573.84</v>
      </c>
      <c r="ABC10" s="315">
        <v>17296826.379999999</v>
      </c>
      <c r="ABD10" s="315">
        <v>20793485.289999999</v>
      </c>
      <c r="ABE10" s="315">
        <v>15903825.300000001</v>
      </c>
      <c r="ABF10" s="315">
        <v>131069883.40000001</v>
      </c>
      <c r="ABG10" s="315">
        <v>94782019.930000007</v>
      </c>
      <c r="ABH10" s="315">
        <v>12745730.960000001</v>
      </c>
      <c r="ABI10" s="315">
        <v>11577087.050000001</v>
      </c>
      <c r="ABJ10" s="315">
        <v>10906187.09</v>
      </c>
      <c r="ABK10" s="315">
        <v>8402780.7200000007</v>
      </c>
      <c r="ABL10" s="315">
        <v>12987318.710000001</v>
      </c>
      <c r="ABM10" s="315">
        <v>218341411.09</v>
      </c>
      <c r="ABN10" s="315">
        <v>38484005.810000002</v>
      </c>
      <c r="ABO10" s="315">
        <v>24048194.510000002</v>
      </c>
      <c r="ABP10" s="315">
        <v>44293128.789999999</v>
      </c>
      <c r="ABQ10" s="315">
        <v>51455523.340000004</v>
      </c>
      <c r="ABR10" s="315">
        <v>31750637.550000001</v>
      </c>
      <c r="ABS10" s="315">
        <v>31729666.210000001</v>
      </c>
      <c r="ABT10" s="315">
        <v>47850328.899999999</v>
      </c>
      <c r="ABU10" s="315">
        <v>10227058.710000001</v>
      </c>
      <c r="ABV10" s="315">
        <v>292732936.56</v>
      </c>
      <c r="ABW10" s="315">
        <v>25042235.969999999</v>
      </c>
      <c r="ABX10" s="315">
        <v>53971534.759999998</v>
      </c>
      <c r="ABY10" s="315">
        <v>40548854.840000004</v>
      </c>
      <c r="ABZ10" s="315">
        <v>22723319.050000001</v>
      </c>
      <c r="ACA10" s="315">
        <v>76586380.299999997</v>
      </c>
      <c r="ACB10" s="315">
        <v>17877058.420000002</v>
      </c>
      <c r="ACC10" s="315">
        <v>35896472.259999998</v>
      </c>
      <c r="ACD10" s="315">
        <v>23859196.489999998</v>
      </c>
      <c r="ACE10" s="315">
        <v>48120513.229999997</v>
      </c>
      <c r="ACF10" s="315">
        <v>22757009.989999998</v>
      </c>
      <c r="ACG10" s="315">
        <v>586058953.73000002</v>
      </c>
      <c r="ACH10" s="315">
        <v>42510980.030000001</v>
      </c>
      <c r="ACI10" s="315">
        <v>45029441.340000004</v>
      </c>
      <c r="ACJ10" s="315">
        <v>71273154.939999998</v>
      </c>
      <c r="ACK10" s="315">
        <v>29272431.960000001</v>
      </c>
      <c r="ACL10" s="315">
        <v>34646523.600000001</v>
      </c>
      <c r="ACM10" s="315">
        <v>64516632</v>
      </c>
      <c r="ACN10" s="315">
        <v>104999692.81</v>
      </c>
      <c r="ACO10" s="315">
        <v>141933559</v>
      </c>
      <c r="ACP10" s="315">
        <v>41391870.969999999</v>
      </c>
      <c r="ACQ10" s="315">
        <v>43823581.25</v>
      </c>
      <c r="ACR10" s="315">
        <v>56607949.689999998</v>
      </c>
      <c r="ACS10" s="315">
        <v>49215963.200000003</v>
      </c>
      <c r="ACT10" s="315">
        <v>91547342.560000002</v>
      </c>
      <c r="ACU10" s="315">
        <v>32671447</v>
      </c>
      <c r="ACV10" s="315">
        <v>48689492.490000002</v>
      </c>
      <c r="ACW10" s="315">
        <v>29110036.670000002</v>
      </c>
      <c r="ACX10" s="315">
        <v>18591492.789999999</v>
      </c>
      <c r="ACY10" s="315">
        <v>26608056.420000002</v>
      </c>
      <c r="ACZ10" s="315">
        <v>12816937.42</v>
      </c>
      <c r="ADA10" s="315">
        <v>6889189.1500000004</v>
      </c>
      <c r="ADB10" s="315">
        <v>7814654.5800000001</v>
      </c>
      <c r="ADC10" s="315">
        <v>12926033.720000001</v>
      </c>
      <c r="ADD10" s="315">
        <v>168437477.49000001</v>
      </c>
      <c r="ADE10" s="315">
        <v>142653656.03</v>
      </c>
      <c r="ADF10" s="315">
        <v>27139873.77</v>
      </c>
      <c r="ADG10" s="315">
        <v>27636560</v>
      </c>
      <c r="ADH10" s="315">
        <v>40719095</v>
      </c>
      <c r="ADI10" s="315">
        <v>19275223.34</v>
      </c>
      <c r="ADJ10" s="315">
        <v>40576429.560000002</v>
      </c>
      <c r="ADK10" s="315">
        <v>32654637</v>
      </c>
      <c r="ADL10" s="315">
        <v>38836194</v>
      </c>
      <c r="ADM10" s="315">
        <v>372343546.02999997</v>
      </c>
      <c r="ADN10" s="315">
        <v>63290503</v>
      </c>
      <c r="ADO10" s="315">
        <v>67528713.150000006</v>
      </c>
      <c r="ADP10" s="315">
        <v>197294100.71000001</v>
      </c>
      <c r="ADQ10" s="315">
        <v>23441851.609999999</v>
      </c>
      <c r="ADR10" s="315">
        <v>29315307.859999999</v>
      </c>
      <c r="ADS10" s="315">
        <v>50694303.869999997</v>
      </c>
      <c r="ADT10" s="315">
        <v>19413950.969999999</v>
      </c>
      <c r="ADU10" s="315">
        <v>622566534.50999999</v>
      </c>
      <c r="ADV10" s="315">
        <v>96086012.120000005</v>
      </c>
      <c r="ADW10" s="315">
        <v>77144517.590000004</v>
      </c>
      <c r="ADX10" s="315">
        <v>31372202.09</v>
      </c>
      <c r="ADY10" s="315">
        <v>19208348.059999999</v>
      </c>
      <c r="ADZ10" s="315">
        <v>41875520.25</v>
      </c>
      <c r="AEA10" s="315">
        <v>35176314.25</v>
      </c>
      <c r="AEB10" s="315">
        <v>31439264.190000001</v>
      </c>
      <c r="AEC10" s="315">
        <v>25495953.719999999</v>
      </c>
      <c r="AED10" s="315">
        <v>23855603.539999999</v>
      </c>
      <c r="AEE10" s="315">
        <v>27153217.350000001</v>
      </c>
      <c r="AEF10" s="315">
        <v>56932635.689999998</v>
      </c>
      <c r="AEG10" s="315">
        <v>31209088.579999998</v>
      </c>
      <c r="AEH10" s="315">
        <v>28225451.219999999</v>
      </c>
      <c r="AEI10" s="315">
        <v>42565647.100000001</v>
      </c>
      <c r="AEJ10" s="315">
        <v>53465130</v>
      </c>
      <c r="AEK10" s="315">
        <v>26110362.91</v>
      </c>
      <c r="AEL10" s="315">
        <v>52120073.600000001</v>
      </c>
      <c r="AEM10" s="315">
        <v>13617987.43</v>
      </c>
      <c r="AEN10" s="315">
        <v>49577187.039999999</v>
      </c>
      <c r="AEO10" s="315">
        <v>409319891.69</v>
      </c>
      <c r="AEP10" s="315">
        <v>55940580.170000002</v>
      </c>
      <c r="AEQ10" s="315">
        <v>60868444.829999998</v>
      </c>
      <c r="AER10" s="315">
        <v>40951415.07</v>
      </c>
      <c r="AES10" s="315">
        <v>34155630.869999997</v>
      </c>
      <c r="AET10" s="315">
        <v>73642646.879999995</v>
      </c>
      <c r="AEU10" s="315">
        <v>38192509.509999998</v>
      </c>
      <c r="AEV10" s="315">
        <v>50676103.740000002</v>
      </c>
      <c r="AEW10" s="315">
        <v>33215040</v>
      </c>
      <c r="AEX10" s="315">
        <v>9294187.4199999999</v>
      </c>
      <c r="AEY10" s="315">
        <v>331873265.81</v>
      </c>
      <c r="AEZ10" s="315">
        <v>213203706.38999999</v>
      </c>
      <c r="AFA10" s="315">
        <v>68696516.230000004</v>
      </c>
      <c r="AFB10" s="315">
        <v>69397937.439999998</v>
      </c>
      <c r="AFC10" s="315">
        <v>99529141.060000002</v>
      </c>
      <c r="AFD10" s="315">
        <v>65288954.130000003</v>
      </c>
      <c r="AFE10" s="315">
        <v>45433384.130000003</v>
      </c>
      <c r="AFF10" s="315">
        <v>72284397.120000005</v>
      </c>
      <c r="AFG10" s="315">
        <v>40423626.649999999</v>
      </c>
      <c r="AFH10" s="315">
        <v>60794271.200000003</v>
      </c>
      <c r="AFI10" s="315">
        <v>51150326.82</v>
      </c>
      <c r="AFJ10" s="315">
        <v>48831379.689999998</v>
      </c>
      <c r="AFK10" s="315">
        <v>69806645.75</v>
      </c>
      <c r="AFL10" s="315">
        <v>370994425.13999999</v>
      </c>
      <c r="AFM10" s="315">
        <v>95410343.819999993</v>
      </c>
      <c r="AFN10" s="315">
        <v>60305502.630000003</v>
      </c>
      <c r="AFO10" s="315">
        <v>59443404.32</v>
      </c>
      <c r="AFP10" s="315">
        <v>55278405.649999999</v>
      </c>
      <c r="AFQ10" s="315">
        <v>40082918.840000004</v>
      </c>
      <c r="AFR10" s="315">
        <v>38247354.119999997</v>
      </c>
      <c r="AFS10" s="315">
        <v>76999412.239999995</v>
      </c>
      <c r="AFT10" s="315">
        <v>65568363.82</v>
      </c>
      <c r="AFU10" s="315">
        <v>36304288.109999999</v>
      </c>
      <c r="AFV10" s="315">
        <v>73140211.540000007</v>
      </c>
      <c r="AFW10" s="315">
        <v>33360354.710000001</v>
      </c>
      <c r="AFX10" s="315">
        <v>327952922.61000001</v>
      </c>
      <c r="AFY10" s="315">
        <v>30802398.07</v>
      </c>
      <c r="AFZ10" s="315">
        <v>39008850</v>
      </c>
      <c r="AGA10" s="315">
        <v>37162214.030000001</v>
      </c>
      <c r="AGB10" s="315">
        <v>82416708.180000007</v>
      </c>
      <c r="AGC10" s="315">
        <v>34715954.780000001</v>
      </c>
      <c r="AGD10" s="315">
        <v>33292190.649999999</v>
      </c>
      <c r="AGE10" s="315">
        <v>35611328.789999999</v>
      </c>
      <c r="AGF10" s="315">
        <v>30532248.84</v>
      </c>
      <c r="AGG10" s="315">
        <v>43059513.869999997</v>
      </c>
      <c r="AGH10" s="315">
        <v>17390929.579999998</v>
      </c>
      <c r="AGI10" s="315">
        <v>509432151.11000001</v>
      </c>
      <c r="AGJ10" s="315">
        <v>139874345.88</v>
      </c>
      <c r="AGK10" s="315">
        <v>58773939.340000004</v>
      </c>
      <c r="AGL10" s="315">
        <v>34296894.079999998</v>
      </c>
      <c r="AGM10" s="315">
        <v>73318038.659999996</v>
      </c>
      <c r="AGN10" s="315">
        <v>71970563.859999999</v>
      </c>
      <c r="AGO10" s="315">
        <v>32443817.170000002</v>
      </c>
      <c r="AGP10" s="315">
        <v>25258890.739999998</v>
      </c>
      <c r="AGQ10" s="315">
        <v>638011137.88999999</v>
      </c>
      <c r="AGR10" s="315">
        <v>407536994.66000003</v>
      </c>
      <c r="AGS10" s="315">
        <v>51481633.329999998</v>
      </c>
      <c r="AGT10" s="315">
        <v>91676842.340000004</v>
      </c>
      <c r="AGU10" s="315">
        <v>100110897.34</v>
      </c>
      <c r="AGV10" s="315">
        <v>74445927.159999996</v>
      </c>
      <c r="AGW10" s="315">
        <v>66168777.590000004</v>
      </c>
      <c r="AGX10" s="315">
        <v>56225084.960000001</v>
      </c>
      <c r="AGY10" s="315">
        <v>20825498.149999999</v>
      </c>
      <c r="AGZ10" s="315">
        <v>46790814.229999997</v>
      </c>
      <c r="AHA10" s="315">
        <v>48231266.07</v>
      </c>
      <c r="AHB10" s="315">
        <v>33384250.949999999</v>
      </c>
      <c r="AHC10" s="315">
        <v>31539405.210000001</v>
      </c>
      <c r="AHD10" s="315">
        <v>26612418.140000001</v>
      </c>
      <c r="AHE10" s="315">
        <v>33348121.420000002</v>
      </c>
      <c r="AHF10" s="315">
        <v>42837254.340000004</v>
      </c>
      <c r="AHG10" s="315">
        <v>30770953.09</v>
      </c>
      <c r="AHH10" s="315">
        <v>204307118.06</v>
      </c>
      <c r="AHI10" s="315">
        <v>49958954.770000003</v>
      </c>
      <c r="AHJ10" s="315">
        <v>51463500.700000003</v>
      </c>
      <c r="AHK10" s="315">
        <v>41015129.020000003</v>
      </c>
      <c r="AHL10" s="315">
        <v>68002772.730000004</v>
      </c>
      <c r="AHM10" s="315">
        <v>42169716.979999997</v>
      </c>
      <c r="AHN10" s="315">
        <v>8239367.0999999996</v>
      </c>
      <c r="AHO10" s="315">
        <v>65666010167.41996</v>
      </c>
      <c r="AHQ10" s="407">
        <v>31868312.879999999</v>
      </c>
    </row>
    <row r="11" spans="1:901" x14ac:dyDescent="0.25">
      <c r="A11" s="313" t="s">
        <v>16</v>
      </c>
      <c r="B11" s="314" t="s">
        <v>17</v>
      </c>
      <c r="C11" s="315">
        <v>318155494.19</v>
      </c>
      <c r="D11" s="315">
        <v>50927767.890000001</v>
      </c>
      <c r="E11" s="315">
        <v>10859949.43</v>
      </c>
      <c r="F11" s="315">
        <v>11621404.890000001</v>
      </c>
      <c r="G11" s="315">
        <v>12081780.939999999</v>
      </c>
      <c r="H11" s="315">
        <v>9521626.3599999994</v>
      </c>
      <c r="I11" s="315">
        <v>4729156.3100000005</v>
      </c>
      <c r="J11" s="315">
        <v>32288607.859999999</v>
      </c>
      <c r="K11" s="315">
        <v>10613642.67</v>
      </c>
      <c r="L11" s="315">
        <v>7689941.3800000008</v>
      </c>
      <c r="M11" s="315">
        <v>44300687.050000004</v>
      </c>
      <c r="N11" s="315">
        <v>11868615.959999999</v>
      </c>
      <c r="O11" s="315">
        <v>36540613.560000002</v>
      </c>
      <c r="P11" s="315">
        <v>15652349.51</v>
      </c>
      <c r="Q11" s="315">
        <v>8712960.870000001</v>
      </c>
      <c r="R11" s="315">
        <v>3788360.8499999996</v>
      </c>
      <c r="S11" s="315">
        <v>11184434.889999999</v>
      </c>
      <c r="T11" s="315">
        <v>12252989.68</v>
      </c>
      <c r="U11" s="315">
        <v>4479951.7300000004</v>
      </c>
      <c r="V11" s="315">
        <v>6325303.96</v>
      </c>
      <c r="W11" s="315">
        <v>7682170.9100000001</v>
      </c>
      <c r="X11" s="315">
        <v>5019101.8</v>
      </c>
      <c r="Y11" s="315">
        <v>6548655.4800000004</v>
      </c>
      <c r="Z11" s="315">
        <v>7223188.5499999998</v>
      </c>
      <c r="AA11" s="315">
        <v>415519057.06999999</v>
      </c>
      <c r="AB11" s="315">
        <v>13862265.049999999</v>
      </c>
      <c r="AC11" s="315">
        <v>22041628.140000001</v>
      </c>
      <c r="AD11" s="315">
        <v>18139007.590000004</v>
      </c>
      <c r="AE11" s="315">
        <v>19486697.129999999</v>
      </c>
      <c r="AF11" s="315">
        <v>18156202.559999999</v>
      </c>
      <c r="AG11" s="315">
        <v>12050485.439999999</v>
      </c>
      <c r="AH11" s="315">
        <v>11873275.76</v>
      </c>
      <c r="AI11" s="315">
        <v>9565719.7100000009</v>
      </c>
      <c r="AJ11" s="315">
        <v>13452877.609999999</v>
      </c>
      <c r="AK11" s="315">
        <v>5289537.24</v>
      </c>
      <c r="AL11" s="315">
        <v>5489066.54</v>
      </c>
      <c r="AM11" s="315">
        <v>11482670.060000001</v>
      </c>
      <c r="AN11" s="315">
        <v>8266596.8099999987</v>
      </c>
      <c r="AO11" s="315">
        <v>11604911.92</v>
      </c>
      <c r="AP11" s="315">
        <v>15263923.850000001</v>
      </c>
      <c r="AQ11" s="315">
        <v>5944968.8999999994</v>
      </c>
      <c r="AR11" s="315">
        <v>11690928.300000004</v>
      </c>
      <c r="AS11" s="315">
        <v>104022537.36</v>
      </c>
      <c r="AT11" s="315">
        <v>9657476.3200000003</v>
      </c>
      <c r="AU11" s="315">
        <v>8653711.8399999999</v>
      </c>
      <c r="AV11" s="315">
        <v>10893448.879999999</v>
      </c>
      <c r="AW11" s="315">
        <v>11177001.920000002</v>
      </c>
      <c r="AX11" s="315">
        <v>5723771.8499999996</v>
      </c>
      <c r="AY11" s="315">
        <v>6955294.79</v>
      </c>
      <c r="AZ11" s="315">
        <v>13237480.27</v>
      </c>
      <c r="BA11" s="315">
        <v>33925542.270000003</v>
      </c>
      <c r="BB11" s="315">
        <v>9693486.8200000003</v>
      </c>
      <c r="BC11" s="315">
        <v>14863874.349999998</v>
      </c>
      <c r="BD11" s="315">
        <v>33242831.209999993</v>
      </c>
      <c r="BE11" s="315">
        <v>9656724.9399999995</v>
      </c>
      <c r="BF11" s="315">
        <v>5798940.4500000002</v>
      </c>
      <c r="BG11" s="315">
        <v>6677946.4500000002</v>
      </c>
      <c r="BH11" s="315">
        <v>161804038.14999998</v>
      </c>
      <c r="BI11" s="315">
        <v>5079882.82</v>
      </c>
      <c r="BJ11" s="315">
        <v>4303284.96</v>
      </c>
      <c r="BK11" s="315">
        <v>7052570.6200000001</v>
      </c>
      <c r="BL11" s="315">
        <v>18295871.600000001</v>
      </c>
      <c r="BM11" s="315">
        <v>18887291.57</v>
      </c>
      <c r="BN11" s="315">
        <v>4319895.79</v>
      </c>
      <c r="BO11" s="315">
        <v>7471634.2599999998</v>
      </c>
      <c r="BP11" s="315">
        <v>4358187.88</v>
      </c>
      <c r="BQ11" s="315">
        <v>6305783.540000001</v>
      </c>
      <c r="BR11" s="315">
        <v>4055207.86</v>
      </c>
      <c r="BS11" s="315">
        <v>4339412.8000000007</v>
      </c>
      <c r="BT11" s="315">
        <v>32777020.159999996</v>
      </c>
      <c r="BU11" s="315">
        <v>5166777.1399999997</v>
      </c>
      <c r="BV11" s="315">
        <v>1860115.48</v>
      </c>
      <c r="BW11" s="315">
        <v>92024541.729999989</v>
      </c>
      <c r="BX11" s="315">
        <v>25868698.829999998</v>
      </c>
      <c r="BY11" s="315">
        <v>8422403.1400000006</v>
      </c>
      <c r="BZ11" s="315">
        <v>6697619.6400000006</v>
      </c>
      <c r="CA11" s="315">
        <v>12919931.530000001</v>
      </c>
      <c r="CB11" s="315">
        <v>8212275.21</v>
      </c>
      <c r="CC11" s="315">
        <v>13857719.520000001</v>
      </c>
      <c r="CD11" s="315">
        <v>671157.02</v>
      </c>
      <c r="CE11" s="315">
        <v>553864.57999999996</v>
      </c>
      <c r="CF11" s="315">
        <v>176868547.15000001</v>
      </c>
      <c r="CG11" s="315">
        <v>26860526.490000002</v>
      </c>
      <c r="CH11" s="315">
        <v>27718164.060000002</v>
      </c>
      <c r="CI11" s="315">
        <v>6437554.0700000003</v>
      </c>
      <c r="CJ11" s="315">
        <v>9448134.6799999997</v>
      </c>
      <c r="CK11" s="315">
        <v>7156816.21</v>
      </c>
      <c r="CL11" s="315">
        <v>6937672.0499999998</v>
      </c>
      <c r="CM11" s="315">
        <v>21081336.640000001</v>
      </c>
      <c r="CN11" s="315">
        <v>4476799.5999999996</v>
      </c>
      <c r="CO11" s="315">
        <v>7054848.4000000004</v>
      </c>
      <c r="CP11" s="315">
        <v>4991112.2</v>
      </c>
      <c r="CQ11" s="315">
        <v>8824992.2699999996</v>
      </c>
      <c r="CR11" s="315">
        <v>6288370.8600000003</v>
      </c>
      <c r="CS11" s="315">
        <v>74537485.029999986</v>
      </c>
      <c r="CT11" s="315">
        <v>7344281.5799999991</v>
      </c>
      <c r="CU11" s="315">
        <v>7978629.6300000008</v>
      </c>
      <c r="CV11" s="315">
        <v>14345713.329999998</v>
      </c>
      <c r="CW11" s="315">
        <v>7058812.4700000007</v>
      </c>
      <c r="CX11" s="315">
        <v>12649179.82</v>
      </c>
      <c r="CY11" s="315">
        <v>7417724.8599999994</v>
      </c>
      <c r="CZ11" s="315">
        <v>5542042.8200000003</v>
      </c>
      <c r="DA11" s="315">
        <v>49024406.109999999</v>
      </c>
      <c r="DB11" s="315">
        <v>6332706.5999999996</v>
      </c>
      <c r="DC11" s="315">
        <v>15647414.48</v>
      </c>
      <c r="DD11" s="315">
        <v>19526559.719999999</v>
      </c>
      <c r="DE11" s="315">
        <v>8888972.4699999988</v>
      </c>
      <c r="DF11" s="315">
        <v>10407464.23</v>
      </c>
      <c r="DG11" s="315">
        <v>13684645.890000001</v>
      </c>
      <c r="DH11" s="315">
        <v>6174521.1699999999</v>
      </c>
      <c r="DI11" s="315">
        <v>6303770.6299999999</v>
      </c>
      <c r="DJ11" s="315">
        <v>8250335.1199999992</v>
      </c>
      <c r="DK11" s="315">
        <v>12298942.970000001</v>
      </c>
      <c r="DL11" s="315">
        <v>62184473.639999993</v>
      </c>
      <c r="DM11" s="315">
        <v>38516068.519999996</v>
      </c>
      <c r="DN11" s="315">
        <v>10349852.18</v>
      </c>
      <c r="DO11" s="315">
        <v>8621871</v>
      </c>
      <c r="DP11" s="315">
        <v>15583714.25</v>
      </c>
      <c r="DQ11" s="315">
        <v>27805374.170000002</v>
      </c>
      <c r="DR11" s="315">
        <v>7391529.0099999998</v>
      </c>
      <c r="DS11" s="315">
        <v>48877109.980000004</v>
      </c>
      <c r="DT11" s="315">
        <v>5373350.6199999992</v>
      </c>
      <c r="DU11" s="315">
        <v>187250227.25999999</v>
      </c>
      <c r="DV11" s="315">
        <v>11621808.743999999</v>
      </c>
      <c r="DW11" s="315">
        <v>12959786.129999999</v>
      </c>
      <c r="DX11" s="315">
        <v>10243126.789999999</v>
      </c>
      <c r="DY11" s="315">
        <v>11458634.390000001</v>
      </c>
      <c r="DZ11" s="315">
        <v>8302788.1499999994</v>
      </c>
      <c r="EA11" s="315">
        <v>13634608.219999999</v>
      </c>
      <c r="EB11" s="315">
        <v>8343435.9199999999</v>
      </c>
      <c r="EC11" s="315">
        <v>30348271.329999998</v>
      </c>
      <c r="ED11" s="315">
        <v>44830972.229999997</v>
      </c>
      <c r="EE11" s="315">
        <v>39795948.270000003</v>
      </c>
      <c r="EF11" s="315">
        <v>7262363.4900000012</v>
      </c>
      <c r="EG11" s="315">
        <v>6976691.96</v>
      </c>
      <c r="EH11" s="315">
        <v>8122206.9100000001</v>
      </c>
      <c r="EI11" s="315">
        <v>11041509.550000001</v>
      </c>
      <c r="EJ11" s="315">
        <v>14407545.649999999</v>
      </c>
      <c r="EK11" s="315">
        <v>5855369.9399999995</v>
      </c>
      <c r="EL11" s="315">
        <v>6003254.1600000001</v>
      </c>
      <c r="EM11" s="315">
        <v>119707028.88</v>
      </c>
      <c r="EN11" s="315">
        <v>7400495.5199999996</v>
      </c>
      <c r="EO11" s="315">
        <v>7201197.2699999996</v>
      </c>
      <c r="EP11" s="315">
        <v>6453108.4900000002</v>
      </c>
      <c r="EQ11" s="315">
        <v>7139013.9199999999</v>
      </c>
      <c r="ER11" s="315">
        <v>5384782.3000000007</v>
      </c>
      <c r="ES11" s="315">
        <v>10462573.870000001</v>
      </c>
      <c r="ET11" s="315">
        <v>6737227.29</v>
      </c>
      <c r="EU11" s="315">
        <v>6548363.0899999999</v>
      </c>
      <c r="EV11" s="315">
        <v>61705336.629999995</v>
      </c>
      <c r="EW11" s="315">
        <v>3926119.2299999995</v>
      </c>
      <c r="EX11" s="315">
        <v>9256758.4199999999</v>
      </c>
      <c r="EY11" s="315">
        <v>11564764.710000001</v>
      </c>
      <c r="EZ11" s="315">
        <v>13354896.6</v>
      </c>
      <c r="FA11" s="315">
        <v>13943634.539999999</v>
      </c>
      <c r="FB11" s="315">
        <v>13097344.93</v>
      </c>
      <c r="FC11" s="315">
        <v>7140265.4399999995</v>
      </c>
      <c r="FD11" s="315">
        <v>5671463.6600000001</v>
      </c>
      <c r="FE11" s="315">
        <v>5043646.29</v>
      </c>
      <c r="FF11" s="315">
        <v>7919162.9100000001</v>
      </c>
      <c r="FG11" s="315">
        <v>4424599.62</v>
      </c>
      <c r="FH11" s="315">
        <v>53819931.219999999</v>
      </c>
      <c r="FI11" s="315">
        <v>9313628.2699999996</v>
      </c>
      <c r="FJ11" s="315">
        <v>12798748.610000001</v>
      </c>
      <c r="FK11" s="315">
        <v>6123672.5299999993</v>
      </c>
      <c r="FL11" s="315">
        <v>6888735.7300000004</v>
      </c>
      <c r="FM11" s="315">
        <v>7586791.0300000003</v>
      </c>
      <c r="FN11" s="315">
        <v>4485778.1000000006</v>
      </c>
      <c r="FO11" s="315">
        <v>6158385.3700000001</v>
      </c>
      <c r="FP11" s="315">
        <v>153260776.34999996</v>
      </c>
      <c r="FQ11" s="315">
        <v>5898615.5599999996</v>
      </c>
      <c r="FR11" s="315">
        <v>11383105.48</v>
      </c>
      <c r="FS11" s="315">
        <v>7204927.9900000002</v>
      </c>
      <c r="FT11" s="315">
        <v>12868785.810000001</v>
      </c>
      <c r="FU11" s="315">
        <v>6668463.2300000004</v>
      </c>
      <c r="FV11" s="315">
        <v>18968438.630000003</v>
      </c>
      <c r="FW11" s="315">
        <v>10546157.790000001</v>
      </c>
      <c r="FX11" s="315">
        <v>9141617.0899999999</v>
      </c>
      <c r="FY11" s="315">
        <v>11172679.290000001</v>
      </c>
      <c r="FZ11" s="315">
        <v>18121309.93</v>
      </c>
      <c r="GA11" s="315">
        <v>9024583.3300000001</v>
      </c>
      <c r="GB11" s="315">
        <v>6650593.9299999997</v>
      </c>
      <c r="GC11" s="315">
        <v>3111315.58</v>
      </c>
      <c r="GD11" s="315">
        <v>107962256.94</v>
      </c>
      <c r="GE11" s="315">
        <v>9084901.5600000005</v>
      </c>
      <c r="GF11" s="315">
        <v>5262637.0199999996</v>
      </c>
      <c r="GG11" s="315">
        <v>23385058.579999998</v>
      </c>
      <c r="GH11" s="315">
        <v>8193309.3300000001</v>
      </c>
      <c r="GI11" s="315">
        <v>3766604.3099999996</v>
      </c>
      <c r="GJ11" s="315">
        <v>4788614.74</v>
      </c>
      <c r="GK11" s="315">
        <v>26090250.920000002</v>
      </c>
      <c r="GL11" s="315">
        <v>6334481.3799999999</v>
      </c>
      <c r="GM11" s="315">
        <v>2897665.89</v>
      </c>
      <c r="GN11" s="315">
        <v>2687667.54</v>
      </c>
      <c r="GO11" s="315">
        <v>3513949.25</v>
      </c>
      <c r="GP11" s="315">
        <v>34939166.900000006</v>
      </c>
      <c r="GQ11" s="315">
        <v>9072836.3599999994</v>
      </c>
      <c r="GR11" s="315">
        <v>5934792.2300000004</v>
      </c>
      <c r="GS11" s="315">
        <v>13305183.6</v>
      </c>
      <c r="GT11" s="315">
        <v>3682229.76</v>
      </c>
      <c r="GU11" s="315">
        <v>8010231.8499999996</v>
      </c>
      <c r="GV11" s="315">
        <v>8018788.7000000002</v>
      </c>
      <c r="GW11" s="315">
        <v>6432392.0499999998</v>
      </c>
      <c r="GX11" s="315">
        <v>44257578.009999998</v>
      </c>
      <c r="GY11" s="315">
        <v>3333679.1500000004</v>
      </c>
      <c r="GZ11" s="315">
        <v>10428828.26</v>
      </c>
      <c r="HA11" s="315">
        <v>8026214.4699999988</v>
      </c>
      <c r="HB11" s="315">
        <v>147723052.63000003</v>
      </c>
      <c r="HC11" s="315">
        <v>396542133.55000001</v>
      </c>
      <c r="HD11" s="315">
        <v>53027708.289999999</v>
      </c>
      <c r="HE11" s="315">
        <v>13000627.469999999</v>
      </c>
      <c r="HF11" s="315">
        <v>16201563.939999999</v>
      </c>
      <c r="HG11" s="315">
        <v>26400588.990000002</v>
      </c>
      <c r="HH11" s="315">
        <v>8906245.5199999996</v>
      </c>
      <c r="HI11" s="315">
        <v>63812109.910000004</v>
      </c>
      <c r="HJ11" s="315">
        <v>40607735.850000001</v>
      </c>
      <c r="HK11" s="315">
        <v>15677900.369999999</v>
      </c>
      <c r="HL11" s="315">
        <v>9401566.5500000007</v>
      </c>
      <c r="HM11" s="315">
        <v>13181778.800000001</v>
      </c>
      <c r="HN11" s="315">
        <v>7355600.4900000002</v>
      </c>
      <c r="HO11" s="315">
        <v>21054209.009999998</v>
      </c>
      <c r="HP11" s="315">
        <v>5463723.3099999996</v>
      </c>
      <c r="HQ11" s="315">
        <v>97005601.659999996</v>
      </c>
      <c r="HR11" s="315">
        <v>30444010.25</v>
      </c>
      <c r="HS11" s="315">
        <v>4550621.38</v>
      </c>
      <c r="HT11" s="315">
        <v>4204588.3499999996</v>
      </c>
      <c r="HU11" s="315">
        <v>5739682.4499999993</v>
      </c>
      <c r="HV11" s="315">
        <v>5793495.1299999999</v>
      </c>
      <c r="HW11" s="315">
        <v>15809392.620000001</v>
      </c>
      <c r="HX11" s="315">
        <v>5189843.04</v>
      </c>
      <c r="HY11" s="315">
        <v>7513959.6699999999</v>
      </c>
      <c r="HZ11" s="315">
        <v>4944725.13</v>
      </c>
      <c r="IA11" s="315">
        <v>5480571.9399999995</v>
      </c>
      <c r="IB11" s="315">
        <v>12069490.629999999</v>
      </c>
      <c r="IC11" s="315">
        <v>3826886.6799999997</v>
      </c>
      <c r="ID11" s="315">
        <v>7032008.0500000007</v>
      </c>
      <c r="IE11" s="315">
        <v>6826084.5</v>
      </c>
      <c r="IF11" s="315">
        <v>4332009.33</v>
      </c>
      <c r="IG11" s="315">
        <v>73065173.430000007</v>
      </c>
      <c r="IH11" s="315">
        <v>21728273.02</v>
      </c>
      <c r="II11" s="315">
        <v>9032069.1699999999</v>
      </c>
      <c r="IJ11" s="315">
        <v>11200507.390000001</v>
      </c>
      <c r="IK11" s="315">
        <v>18836478.700000003</v>
      </c>
      <c r="IL11" s="315">
        <v>8503132.2100000009</v>
      </c>
      <c r="IM11" s="315">
        <v>6133629.4500000002</v>
      </c>
      <c r="IN11" s="315">
        <v>3854494.23</v>
      </c>
      <c r="IO11" s="315">
        <v>5235184.37</v>
      </c>
      <c r="IP11" s="315">
        <v>4387999.62</v>
      </c>
      <c r="IQ11" s="315">
        <v>3732919.01</v>
      </c>
      <c r="IR11" s="315">
        <v>261611280.63000003</v>
      </c>
      <c r="IS11" s="315">
        <v>43519759.839999996</v>
      </c>
      <c r="IT11" s="315">
        <v>10392680.039999999</v>
      </c>
      <c r="IU11" s="315">
        <v>11862108.83</v>
      </c>
      <c r="IV11" s="315">
        <v>7254823.1399999997</v>
      </c>
      <c r="IW11" s="315">
        <v>6349444.1499999994</v>
      </c>
      <c r="IX11" s="315">
        <v>10646642.220000001</v>
      </c>
      <c r="IY11" s="315">
        <v>3077430.4799999995</v>
      </c>
      <c r="IZ11" s="315">
        <v>3270585.47</v>
      </c>
      <c r="JA11" s="315">
        <v>18724278.369999997</v>
      </c>
      <c r="JB11" s="315">
        <v>5873609.0800000001</v>
      </c>
      <c r="JC11" s="315">
        <v>7465420.1100000013</v>
      </c>
      <c r="JD11" s="315">
        <v>44342095.989999995</v>
      </c>
      <c r="JE11" s="315">
        <v>30359913.949999999</v>
      </c>
      <c r="JF11" s="315">
        <v>7762176.96</v>
      </c>
      <c r="JG11" s="315">
        <v>1036828.51</v>
      </c>
      <c r="JH11" s="315">
        <v>3102589.53</v>
      </c>
      <c r="JI11" s="315">
        <v>8089553.4200000009</v>
      </c>
      <c r="JJ11" s="315">
        <v>36125083.129999995</v>
      </c>
      <c r="JK11" s="315">
        <v>7033100.459999999</v>
      </c>
      <c r="JL11" s="315">
        <v>7888996.3700000001</v>
      </c>
      <c r="JM11" s="315">
        <v>10618498.219999999</v>
      </c>
      <c r="JN11" s="315">
        <v>6624884.7400000002</v>
      </c>
      <c r="JO11" s="315">
        <v>30175252.369999994</v>
      </c>
      <c r="JP11" s="315">
        <v>3575396.66</v>
      </c>
      <c r="JQ11" s="315">
        <v>82342279.290000007</v>
      </c>
      <c r="JR11" s="315">
        <v>9531432.8200000003</v>
      </c>
      <c r="JS11" s="315">
        <v>6022827.9900000002</v>
      </c>
      <c r="JT11" s="315">
        <v>14579403.460000001</v>
      </c>
      <c r="JU11" s="315">
        <v>24864558.659999996</v>
      </c>
      <c r="JV11" s="315">
        <v>8288054.04</v>
      </c>
      <c r="JW11" s="315">
        <v>9180009.3000000007</v>
      </c>
      <c r="JX11" s="315">
        <v>7544126.7599999998</v>
      </c>
      <c r="JY11" s="315">
        <v>65939911</v>
      </c>
      <c r="JZ11" s="315">
        <v>32843406.040000003</v>
      </c>
      <c r="KA11" s="315">
        <v>3804308.96</v>
      </c>
      <c r="KB11" s="315">
        <v>3751477.5</v>
      </c>
      <c r="KC11" s="315">
        <v>10735331.119999999</v>
      </c>
      <c r="KD11" s="315">
        <v>17504219.48</v>
      </c>
      <c r="KE11" s="315">
        <v>27393155</v>
      </c>
      <c r="KF11" s="315">
        <v>14692190.949999999</v>
      </c>
      <c r="KG11" s="315">
        <v>11032158.27</v>
      </c>
      <c r="KH11" s="315">
        <v>16371266.15</v>
      </c>
      <c r="KI11" s="315">
        <v>5291047.17</v>
      </c>
      <c r="KJ11" s="315">
        <v>7585162.7000000002</v>
      </c>
      <c r="KK11" s="315">
        <v>6773775.3100000005</v>
      </c>
      <c r="KL11" s="315">
        <v>4215384.3599999994</v>
      </c>
      <c r="KM11" s="315">
        <v>26049020.719999999</v>
      </c>
      <c r="KN11" s="315">
        <v>121744437.03999999</v>
      </c>
      <c r="KO11" s="315">
        <v>16054129.9</v>
      </c>
      <c r="KP11" s="315">
        <v>6339731.4800000004</v>
      </c>
      <c r="KQ11" s="315">
        <v>15395053.869999999</v>
      </c>
      <c r="KR11" s="315">
        <v>31464631.34</v>
      </c>
      <c r="KS11" s="315">
        <v>6502796.71</v>
      </c>
      <c r="KT11" s="315">
        <v>32052859.229999997</v>
      </c>
      <c r="KU11" s="315">
        <v>3940942.75</v>
      </c>
      <c r="KV11" s="315">
        <v>7874960</v>
      </c>
      <c r="KW11" s="315">
        <v>28414560.449999999</v>
      </c>
      <c r="KX11" s="315">
        <v>5881747.9800000004</v>
      </c>
      <c r="KY11" s="315">
        <v>9968477.7299999986</v>
      </c>
      <c r="KZ11" s="315">
        <v>13739219.219999999</v>
      </c>
      <c r="LA11" s="315">
        <v>6074892.8499999996</v>
      </c>
      <c r="LB11" s="315">
        <v>9011628.7699999996</v>
      </c>
      <c r="LC11" s="315">
        <v>110561094.20999999</v>
      </c>
      <c r="LD11" s="315">
        <v>10998761.67</v>
      </c>
      <c r="LE11" s="315">
        <v>152606405.81</v>
      </c>
      <c r="LF11" s="315">
        <v>43308833.800000004</v>
      </c>
      <c r="LG11" s="315">
        <v>44083669.710000001</v>
      </c>
      <c r="LH11" s="315">
        <v>54196778.450000003</v>
      </c>
      <c r="LI11" s="315">
        <v>9116785.1500000004</v>
      </c>
      <c r="LJ11" s="315">
        <v>7887300.4600000009</v>
      </c>
      <c r="LK11" s="315">
        <v>4875952.0299999993</v>
      </c>
      <c r="LL11" s="315">
        <v>8603850.8800000008</v>
      </c>
      <c r="LM11" s="315">
        <v>7432240.6100000003</v>
      </c>
      <c r="LN11" s="315">
        <v>13524242.620000001</v>
      </c>
      <c r="LO11" s="315">
        <v>6142398.8700000001</v>
      </c>
      <c r="LP11" s="315">
        <v>51215518.479999997</v>
      </c>
      <c r="LQ11" s="315">
        <v>48359667.629999995</v>
      </c>
      <c r="LR11" s="315">
        <v>8521064.0300000012</v>
      </c>
      <c r="LS11" s="315">
        <v>110895653.34999999</v>
      </c>
      <c r="LT11" s="315">
        <v>53570227.640000001</v>
      </c>
      <c r="LU11" s="315">
        <v>245530989.80000001</v>
      </c>
      <c r="LV11" s="315">
        <v>34642228.670000002</v>
      </c>
      <c r="LW11" s="315">
        <v>15211180.91</v>
      </c>
      <c r="LX11" s="315">
        <v>18066223.82</v>
      </c>
      <c r="LY11" s="315">
        <v>9589035.8300000001</v>
      </c>
      <c r="LZ11" s="315">
        <v>9440931.1999999993</v>
      </c>
      <c r="MA11" s="315">
        <v>8789840.4199999999</v>
      </c>
      <c r="MB11" s="315">
        <v>25509834.82</v>
      </c>
      <c r="MC11" s="315">
        <v>21954487.52</v>
      </c>
      <c r="MD11" s="315">
        <v>13353909.41</v>
      </c>
      <c r="ME11" s="315">
        <v>162938198.99000004</v>
      </c>
      <c r="MF11" s="315">
        <v>6760903.9799999995</v>
      </c>
      <c r="MG11" s="315">
        <v>4656767.24</v>
      </c>
      <c r="MH11" s="315">
        <v>6990473.54</v>
      </c>
      <c r="MI11" s="315">
        <v>5522527.8099999996</v>
      </c>
      <c r="MJ11" s="315">
        <v>7528037.9900000002</v>
      </c>
      <c r="MK11" s="315">
        <v>4998807.26</v>
      </c>
      <c r="ML11" s="315">
        <v>8283838.0600000005</v>
      </c>
      <c r="MM11" s="315">
        <v>12677672.470000001</v>
      </c>
      <c r="MN11" s="315">
        <v>4875128</v>
      </c>
      <c r="MO11" s="315">
        <v>6540361.75</v>
      </c>
      <c r="MP11" s="315">
        <v>8974071.6600000001</v>
      </c>
      <c r="MQ11" s="315">
        <v>117647195.25000001</v>
      </c>
      <c r="MR11" s="315">
        <v>6121455.0599999996</v>
      </c>
      <c r="MS11" s="315">
        <v>9252066.6799999997</v>
      </c>
      <c r="MT11" s="315">
        <v>13943259.629999999</v>
      </c>
      <c r="MU11" s="315">
        <v>9635155.8699999992</v>
      </c>
      <c r="MV11" s="315">
        <v>4208571.6399999997</v>
      </c>
      <c r="MW11" s="315">
        <v>15320065.52</v>
      </c>
      <c r="MX11" s="315">
        <v>23539574.929999996</v>
      </c>
      <c r="MY11" s="315">
        <v>13745917.899999999</v>
      </c>
      <c r="MZ11" s="315">
        <v>2906066.46</v>
      </c>
      <c r="NA11" s="315">
        <v>2224005.9500000002</v>
      </c>
      <c r="NB11" s="315">
        <v>197816522.28</v>
      </c>
      <c r="NC11" s="315">
        <v>20628565.700000003</v>
      </c>
      <c r="ND11" s="315">
        <v>8934375.3399999999</v>
      </c>
      <c r="NE11" s="315">
        <v>47319171.560000002</v>
      </c>
      <c r="NF11" s="315">
        <v>6706991.3000000007</v>
      </c>
      <c r="NG11" s="315">
        <v>18078628.199999999</v>
      </c>
      <c r="NH11" s="315">
        <v>39404753.530000001</v>
      </c>
      <c r="NI11" s="315">
        <v>54710335.960000008</v>
      </c>
      <c r="NJ11" s="315">
        <v>8063560.2700000005</v>
      </c>
      <c r="NK11" s="315">
        <v>9986615.7899999991</v>
      </c>
      <c r="NL11" s="315">
        <v>14658678.9</v>
      </c>
      <c r="NM11" s="315">
        <v>7270788.9399999995</v>
      </c>
      <c r="NN11" s="315">
        <v>51326237.789999992</v>
      </c>
      <c r="NO11" s="315">
        <v>7804208.4900000002</v>
      </c>
      <c r="NP11" s="315">
        <v>4459156.3499999996</v>
      </c>
      <c r="NQ11" s="315">
        <v>4685455.4000000004</v>
      </c>
      <c r="NR11" s="315">
        <v>4601639.41</v>
      </c>
      <c r="NS11" s="315">
        <v>3689210.4400000004</v>
      </c>
      <c r="NT11" s="315">
        <v>4241096.83</v>
      </c>
      <c r="NU11" s="315">
        <v>263072081.15999997</v>
      </c>
      <c r="NV11" s="315">
        <v>24997560.25</v>
      </c>
      <c r="NW11" s="315">
        <v>8603053.7699999996</v>
      </c>
      <c r="NX11" s="315">
        <v>5722759.9000000004</v>
      </c>
      <c r="NY11" s="315">
        <v>6330792.5999999996</v>
      </c>
      <c r="NZ11" s="315">
        <v>10825487.550000001</v>
      </c>
      <c r="OA11" s="315">
        <v>7601634.3100000005</v>
      </c>
      <c r="OB11" s="315">
        <v>143742379.46000001</v>
      </c>
      <c r="OC11" s="315">
        <v>42516014.829999998</v>
      </c>
      <c r="OD11" s="315">
        <v>18460120.48</v>
      </c>
      <c r="OE11" s="315">
        <v>34876816.170000002</v>
      </c>
      <c r="OF11" s="315">
        <v>7111179.6200000001</v>
      </c>
      <c r="OG11" s="315">
        <v>10606145.539999999</v>
      </c>
      <c r="OH11" s="315">
        <v>9897536.0199999996</v>
      </c>
      <c r="OI11" s="315">
        <v>4148444.34</v>
      </c>
      <c r="OJ11" s="315">
        <v>2992868</v>
      </c>
      <c r="OK11" s="315">
        <v>185128079.11000001</v>
      </c>
      <c r="OL11" s="315">
        <v>18099466.550000001</v>
      </c>
      <c r="OM11" s="315">
        <v>30390536</v>
      </c>
      <c r="ON11" s="315">
        <v>13912880.670000002</v>
      </c>
      <c r="OO11" s="315">
        <v>6917850.25</v>
      </c>
      <c r="OP11" s="315">
        <v>6148099.3200000003</v>
      </c>
      <c r="OQ11" s="315">
        <v>45593379.700000003</v>
      </c>
      <c r="OR11" s="315">
        <v>5921703.5899999999</v>
      </c>
      <c r="OS11" s="315">
        <v>8306072.9100000001</v>
      </c>
      <c r="OT11" s="315">
        <v>12236671.189999999</v>
      </c>
      <c r="OU11" s="315">
        <v>9852094.1899999995</v>
      </c>
      <c r="OV11" s="315">
        <v>21442863.219999999</v>
      </c>
      <c r="OW11" s="315">
        <v>6523258.1699999999</v>
      </c>
      <c r="OX11" s="315">
        <v>5228620</v>
      </c>
      <c r="OY11" s="315">
        <v>14259486.52</v>
      </c>
      <c r="OZ11" s="315">
        <v>149053405.10000002</v>
      </c>
      <c r="PA11" s="315">
        <v>4347685.2700000005</v>
      </c>
      <c r="PB11" s="315">
        <v>14472271.67</v>
      </c>
      <c r="PC11" s="315">
        <v>3828995.33</v>
      </c>
      <c r="PD11" s="315">
        <v>7384286.3399999999</v>
      </c>
      <c r="PE11" s="315">
        <v>13007982.190000001</v>
      </c>
      <c r="PF11" s="315">
        <v>5448764.5300000003</v>
      </c>
      <c r="PG11" s="315">
        <v>3704786.51</v>
      </c>
      <c r="PH11" s="315">
        <v>8025293.7000000002</v>
      </c>
      <c r="PI11" s="315">
        <v>8492175.6799999997</v>
      </c>
      <c r="PJ11" s="315">
        <v>6740553.21</v>
      </c>
      <c r="PK11" s="315">
        <v>9832439.6199999992</v>
      </c>
      <c r="PL11" s="315">
        <v>6441475.2400000002</v>
      </c>
      <c r="PM11" s="315">
        <v>20633494.760000002</v>
      </c>
      <c r="PN11" s="315">
        <v>3393609.94</v>
      </c>
      <c r="PO11" s="315">
        <v>7290709</v>
      </c>
      <c r="PP11" s="315">
        <v>1656509.88</v>
      </c>
      <c r="PQ11" s="315">
        <v>7212880.5600000005</v>
      </c>
      <c r="PR11" s="315">
        <v>321283328.56000006</v>
      </c>
      <c r="PS11" s="315">
        <v>4431118.46</v>
      </c>
      <c r="PT11" s="315">
        <v>6337535.3799999999</v>
      </c>
      <c r="PU11" s="315">
        <v>4487111.67</v>
      </c>
      <c r="PV11" s="315">
        <v>25440736.399999999</v>
      </c>
      <c r="PW11" s="315">
        <v>5437713.9699999997</v>
      </c>
      <c r="PX11" s="315">
        <v>17374445.239999998</v>
      </c>
      <c r="PY11" s="315">
        <v>9981313.370000001</v>
      </c>
      <c r="PZ11" s="315">
        <v>15361093.059999999</v>
      </c>
      <c r="QA11" s="315">
        <v>2603894.7000000002</v>
      </c>
      <c r="QB11" s="315">
        <v>16278251.92</v>
      </c>
      <c r="QC11" s="315">
        <v>3101897.49</v>
      </c>
      <c r="QD11" s="315">
        <v>4757586.71</v>
      </c>
      <c r="QE11" s="315">
        <v>6531285.3900000006</v>
      </c>
      <c r="QF11" s="315">
        <v>9256148.629999999</v>
      </c>
      <c r="QG11" s="315">
        <v>9738046.9500000011</v>
      </c>
      <c r="QH11" s="315">
        <v>3412045.23</v>
      </c>
      <c r="QI11" s="315">
        <v>5231556.2899999991</v>
      </c>
      <c r="QJ11" s="315">
        <v>4954227.17</v>
      </c>
      <c r="QK11" s="315">
        <v>14807250.719999999</v>
      </c>
      <c r="QL11" s="315">
        <v>13473843.120000001</v>
      </c>
      <c r="QM11" s="315">
        <v>4468651.26</v>
      </c>
      <c r="QN11" s="315">
        <v>366447.4</v>
      </c>
      <c r="QO11" s="315">
        <v>1324592.42</v>
      </c>
      <c r="QP11" s="315">
        <v>10537989.77</v>
      </c>
      <c r="QQ11" s="315">
        <v>1771197.2</v>
      </c>
      <c r="QR11" s="315">
        <v>137509085.42999998</v>
      </c>
      <c r="QS11" s="315">
        <v>4051905.84</v>
      </c>
      <c r="QT11" s="315">
        <v>15471190.57</v>
      </c>
      <c r="QU11" s="315">
        <v>7250275.4900000002</v>
      </c>
      <c r="QV11" s="315">
        <v>7085159.8500000006</v>
      </c>
      <c r="QW11" s="315">
        <v>10390057.75</v>
      </c>
      <c r="QX11" s="315">
        <v>5018046.58</v>
      </c>
      <c r="QY11" s="315">
        <v>9707071.1399999987</v>
      </c>
      <c r="QZ11" s="315">
        <v>10498502.27</v>
      </c>
      <c r="RA11" s="315">
        <v>4501027.8899999997</v>
      </c>
      <c r="RB11" s="315">
        <v>5035607.97</v>
      </c>
      <c r="RC11" s="315">
        <v>3344690.5300000003</v>
      </c>
      <c r="RD11" s="315">
        <v>1857233.85</v>
      </c>
      <c r="RE11" s="315">
        <v>83369430.820000008</v>
      </c>
      <c r="RF11" s="315">
        <v>10210274.680000002</v>
      </c>
      <c r="RG11" s="315">
        <v>4657920.42</v>
      </c>
      <c r="RH11" s="315">
        <v>8382918.54</v>
      </c>
      <c r="RI11" s="315">
        <v>6708607.8099999996</v>
      </c>
      <c r="RJ11" s="315">
        <v>13950564.940000001</v>
      </c>
      <c r="RK11" s="315">
        <v>23010908.140000001</v>
      </c>
      <c r="RL11" s="315">
        <v>4980893.6099999994</v>
      </c>
      <c r="RM11" s="315">
        <v>8529704.4199999999</v>
      </c>
      <c r="RN11" s="315">
        <v>11456060.970000001</v>
      </c>
      <c r="RO11" s="315">
        <v>14703474.620000001</v>
      </c>
      <c r="RP11" s="315">
        <v>4267890.38</v>
      </c>
      <c r="RQ11" s="315">
        <v>5440120.6200000001</v>
      </c>
      <c r="RR11" s="315">
        <v>7351401.5899999999</v>
      </c>
      <c r="RS11" s="315">
        <v>2768290.2800000003</v>
      </c>
      <c r="RT11" s="315">
        <v>6899197.2599999998</v>
      </c>
      <c r="RU11" s="315">
        <v>5552413.8300000001</v>
      </c>
      <c r="RV11" s="315">
        <v>2930878.09</v>
      </c>
      <c r="RW11" s="315">
        <v>3218168.34</v>
      </c>
      <c r="RX11" s="315">
        <v>7779625.5</v>
      </c>
      <c r="RY11" s="315">
        <v>54855405.059999995</v>
      </c>
      <c r="RZ11" s="315">
        <v>6505612.0299999993</v>
      </c>
      <c r="SA11" s="315">
        <v>8282976.3499999996</v>
      </c>
      <c r="SB11" s="315">
        <v>4307624.49</v>
      </c>
      <c r="SC11" s="315">
        <v>3830870.2</v>
      </c>
      <c r="SD11" s="315">
        <v>5611190.8499999996</v>
      </c>
      <c r="SE11" s="315">
        <v>3884342.59</v>
      </c>
      <c r="SF11" s="315">
        <v>20910196.18</v>
      </c>
      <c r="SG11" s="315">
        <v>5207216.79</v>
      </c>
      <c r="SH11" s="315">
        <v>7143421.5800000001</v>
      </c>
      <c r="SI11" s="315">
        <v>6549522.1400000006</v>
      </c>
      <c r="SJ11" s="315">
        <v>18247585.969999999</v>
      </c>
      <c r="SK11" s="315">
        <v>5226908.07</v>
      </c>
      <c r="SL11" s="315">
        <v>7862051.4399999995</v>
      </c>
      <c r="SM11" s="315">
        <v>37079188.339999996</v>
      </c>
      <c r="SN11" s="315">
        <v>5548025.8799999999</v>
      </c>
      <c r="SO11" s="315">
        <v>5246774.38</v>
      </c>
      <c r="SP11" s="315">
        <v>4358420.74</v>
      </c>
      <c r="SQ11" s="315">
        <v>2195382.16</v>
      </c>
      <c r="SR11" s="315">
        <v>5669027.0800000001</v>
      </c>
      <c r="SS11" s="315">
        <v>6375547.1299999999</v>
      </c>
      <c r="ST11" s="315">
        <v>7701760.0100000007</v>
      </c>
      <c r="SU11" s="315">
        <v>3626989.0700000003</v>
      </c>
      <c r="SV11" s="315">
        <v>24609277.210000001</v>
      </c>
      <c r="SW11" s="315">
        <v>14493050.41</v>
      </c>
      <c r="SX11" s="315">
        <v>5963122.3200000003</v>
      </c>
      <c r="SY11" s="315">
        <v>42705475.759999998</v>
      </c>
      <c r="SZ11" s="315">
        <v>9007730.7599999998</v>
      </c>
      <c r="TA11" s="315">
        <v>8344312.7799999993</v>
      </c>
      <c r="TB11" s="315">
        <v>10547181.16</v>
      </c>
      <c r="TC11" s="315">
        <v>7544478.6999999993</v>
      </c>
      <c r="TD11" s="315">
        <v>6682809.1699999999</v>
      </c>
      <c r="TE11" s="315">
        <v>6379018.54</v>
      </c>
      <c r="TF11" s="315">
        <v>4533602.75</v>
      </c>
      <c r="TG11" s="315">
        <v>97642266.609999999</v>
      </c>
      <c r="TH11" s="315">
        <v>9514946.2400000002</v>
      </c>
      <c r="TI11" s="315">
        <v>8772884.9499999993</v>
      </c>
      <c r="TJ11" s="315">
        <v>17550094.649999999</v>
      </c>
      <c r="TK11" s="315">
        <v>8947468.5800000001</v>
      </c>
      <c r="TL11" s="315">
        <v>7113349.7599999998</v>
      </c>
      <c r="TM11" s="315">
        <v>3908629.21</v>
      </c>
      <c r="TN11" s="315">
        <v>24495031.950000003</v>
      </c>
      <c r="TO11" s="315">
        <v>8189214.9700000007</v>
      </c>
      <c r="TP11" s="315">
        <v>10820564.09</v>
      </c>
      <c r="TQ11" s="315">
        <v>9980093.5700000003</v>
      </c>
      <c r="TR11" s="315">
        <v>6689448.8700000001</v>
      </c>
      <c r="TS11" s="315">
        <v>4131443.4699999997</v>
      </c>
      <c r="TT11" s="315">
        <v>11941733.789999999</v>
      </c>
      <c r="TU11" s="315">
        <v>4914495.96</v>
      </c>
      <c r="TV11" s="315">
        <v>6354611.9900000002</v>
      </c>
      <c r="TW11" s="315">
        <v>60326436.510000005</v>
      </c>
      <c r="TX11" s="315">
        <v>20520216.240000002</v>
      </c>
      <c r="TY11" s="315">
        <v>67532184.810000002</v>
      </c>
      <c r="TZ11" s="315">
        <v>51404545.969999999</v>
      </c>
      <c r="UA11" s="315">
        <v>7462052.7400000002</v>
      </c>
      <c r="UB11" s="315">
        <v>9455202.8599999994</v>
      </c>
      <c r="UC11" s="315">
        <v>72994967.090000004</v>
      </c>
      <c r="UD11" s="315">
        <v>4942397.7</v>
      </c>
      <c r="UE11" s="315">
        <v>13655187.85</v>
      </c>
      <c r="UF11" s="315">
        <v>3234075.76</v>
      </c>
      <c r="UG11" s="315">
        <v>3548560.66</v>
      </c>
      <c r="UH11" s="315">
        <v>40748753.319999993</v>
      </c>
      <c r="UI11" s="315">
        <v>16543685.199999999</v>
      </c>
      <c r="UJ11" s="315">
        <v>19831430.16</v>
      </c>
      <c r="UK11" s="315">
        <v>16655955.389999999</v>
      </c>
      <c r="UL11" s="315">
        <v>16753215.830000002</v>
      </c>
      <c r="UM11" s="315">
        <v>25242389.109999999</v>
      </c>
      <c r="UN11" s="315">
        <v>163091528.19</v>
      </c>
      <c r="UO11" s="315">
        <v>8075966.2699999996</v>
      </c>
      <c r="UP11" s="315">
        <v>7876998.1200000001</v>
      </c>
      <c r="UQ11" s="315">
        <v>39315158.140000001</v>
      </c>
      <c r="UR11" s="315">
        <v>3651175.25</v>
      </c>
      <c r="US11" s="315">
        <v>6409682.040000001</v>
      </c>
      <c r="UT11" s="315">
        <v>25672141.210000001</v>
      </c>
      <c r="UU11" s="315">
        <v>4820236.04</v>
      </c>
      <c r="UV11" s="315">
        <v>10764087.140000001</v>
      </c>
      <c r="UW11" s="315">
        <v>7451855.4500000002</v>
      </c>
      <c r="UX11" s="315">
        <v>9314817.9100000001</v>
      </c>
      <c r="UY11" s="315">
        <v>12921788.67</v>
      </c>
      <c r="UZ11" s="315">
        <v>8842337.7899999991</v>
      </c>
      <c r="VA11" s="315">
        <v>51763238.590000004</v>
      </c>
      <c r="VB11" s="315">
        <v>4189510.12</v>
      </c>
      <c r="VC11" s="315">
        <v>5074986.96</v>
      </c>
      <c r="VD11" s="315">
        <v>4853613.67</v>
      </c>
      <c r="VE11" s="315">
        <v>3809576.4699999997</v>
      </c>
      <c r="VF11" s="315">
        <v>19584201.260000002</v>
      </c>
      <c r="VG11" s="315">
        <v>5201375.0599999996</v>
      </c>
      <c r="VH11" s="315">
        <v>8697798.4100000001</v>
      </c>
      <c r="VI11" s="315">
        <v>3887036.58</v>
      </c>
      <c r="VJ11" s="315">
        <v>93589300.690000013</v>
      </c>
      <c r="VK11" s="315">
        <v>7929146.1299999999</v>
      </c>
      <c r="VL11" s="315">
        <v>8470286.6400000006</v>
      </c>
      <c r="VM11" s="315">
        <v>10700472.970000001</v>
      </c>
      <c r="VN11" s="315">
        <v>9935245.0899999999</v>
      </c>
      <c r="VO11" s="315">
        <v>11286679.149999999</v>
      </c>
      <c r="VP11" s="315">
        <v>12973143.620000001</v>
      </c>
      <c r="VQ11" s="315">
        <v>6570976.0600000005</v>
      </c>
      <c r="VR11" s="315">
        <v>5668744.9199999999</v>
      </c>
      <c r="VS11" s="315">
        <v>24597361.5</v>
      </c>
      <c r="VT11" s="315">
        <v>5511028.3100000005</v>
      </c>
      <c r="VU11" s="315">
        <v>11562388.629999999</v>
      </c>
      <c r="VV11" s="315">
        <v>12509426.35</v>
      </c>
      <c r="VW11" s="315">
        <v>7597182.080000001</v>
      </c>
      <c r="VX11" s="315">
        <v>7777095.3399999999</v>
      </c>
      <c r="VY11" s="315">
        <v>314582607.34000003</v>
      </c>
      <c r="VZ11" s="315">
        <v>14058193.199999999</v>
      </c>
      <c r="WA11" s="315">
        <v>7643323.0600000005</v>
      </c>
      <c r="WB11" s="315">
        <v>6109485.5</v>
      </c>
      <c r="WC11" s="315">
        <v>4914517.7200000007</v>
      </c>
      <c r="WD11" s="315">
        <v>12987537.140000001</v>
      </c>
      <c r="WE11" s="315">
        <v>20296830.740000002</v>
      </c>
      <c r="WF11" s="315">
        <v>22171081.5</v>
      </c>
      <c r="WG11" s="315">
        <v>12415239.939999999</v>
      </c>
      <c r="WH11" s="315">
        <v>14581317.5</v>
      </c>
      <c r="WI11" s="315">
        <v>7059980.9699999997</v>
      </c>
      <c r="WJ11" s="315">
        <v>18398091.390000001</v>
      </c>
      <c r="WK11" s="315">
        <v>5739327.5599999996</v>
      </c>
      <c r="WL11" s="315">
        <v>18428529.32</v>
      </c>
      <c r="WM11" s="315">
        <v>21113151.240000002</v>
      </c>
      <c r="WN11" s="315">
        <v>7736151.4699999997</v>
      </c>
      <c r="WO11" s="315">
        <v>8346684.3699999992</v>
      </c>
      <c r="WP11" s="315">
        <v>20517741.050000001</v>
      </c>
      <c r="WQ11" s="315">
        <v>9618624.8399999999</v>
      </c>
      <c r="WR11" s="315">
        <v>22951315.170000002</v>
      </c>
      <c r="WS11" s="315">
        <v>36178641.82</v>
      </c>
      <c r="WT11" s="315">
        <v>8517574.6899999995</v>
      </c>
      <c r="WU11" s="315">
        <v>5224385.07</v>
      </c>
      <c r="WV11" s="315">
        <v>3649330.12</v>
      </c>
      <c r="WW11" s="315">
        <v>9940620.4499999993</v>
      </c>
      <c r="WX11" s="315">
        <v>3845573.34</v>
      </c>
      <c r="WY11" s="315">
        <v>3847848.7899999996</v>
      </c>
      <c r="WZ11" s="315">
        <v>7920951.75</v>
      </c>
      <c r="XA11" s="315">
        <v>25352666.190000001</v>
      </c>
      <c r="XB11" s="315">
        <v>10393195.27</v>
      </c>
      <c r="XC11" s="315">
        <v>4072161.9</v>
      </c>
      <c r="XD11" s="315">
        <v>4731958.57</v>
      </c>
      <c r="XE11" s="315">
        <v>2576177.88</v>
      </c>
      <c r="XF11" s="315">
        <v>158760864.06</v>
      </c>
      <c r="XG11" s="315">
        <v>68104541.319999993</v>
      </c>
      <c r="XH11" s="315">
        <v>9397991.5899999999</v>
      </c>
      <c r="XI11" s="315">
        <v>47528137.660000011</v>
      </c>
      <c r="XJ11" s="315">
        <v>12776545.489999998</v>
      </c>
      <c r="XK11" s="315">
        <v>19211105.399999999</v>
      </c>
      <c r="XL11" s="315">
        <v>19300018.41</v>
      </c>
      <c r="XM11" s="315">
        <v>14321239.85</v>
      </c>
      <c r="XN11" s="315">
        <v>9487122.879999999</v>
      </c>
      <c r="XO11" s="315">
        <v>34560276.269999996</v>
      </c>
      <c r="XP11" s="315">
        <v>14531087.449999999</v>
      </c>
      <c r="XQ11" s="315">
        <v>6424303.6699999999</v>
      </c>
      <c r="XR11" s="315">
        <v>6830545.29</v>
      </c>
      <c r="XS11" s="315">
        <v>9140654.2599999998</v>
      </c>
      <c r="XT11" s="315">
        <v>8845082.9100000001</v>
      </c>
      <c r="XU11" s="315">
        <v>14591838.27</v>
      </c>
      <c r="XV11" s="315">
        <v>6397527.6400000006</v>
      </c>
      <c r="XW11" s="315">
        <v>6234589.9800000004</v>
      </c>
      <c r="XX11" s="315">
        <v>9836032.6099999994</v>
      </c>
      <c r="XY11" s="315">
        <v>7419046.6200000001</v>
      </c>
      <c r="XZ11" s="315">
        <v>8274935.4100000001</v>
      </c>
      <c r="YA11" s="315">
        <v>7427609.5499999998</v>
      </c>
      <c r="YB11" s="315">
        <v>6688520.0099999998</v>
      </c>
      <c r="YC11" s="315">
        <v>129495703.05</v>
      </c>
      <c r="YD11" s="315">
        <v>10612730.51</v>
      </c>
      <c r="YE11" s="315">
        <v>12905134.16</v>
      </c>
      <c r="YF11" s="315">
        <v>9140807.8599999994</v>
      </c>
      <c r="YG11" s="315">
        <v>25321740.57</v>
      </c>
      <c r="YH11" s="315">
        <v>13415412.399999999</v>
      </c>
      <c r="YI11" s="315">
        <v>15352553.039999999</v>
      </c>
      <c r="YJ11" s="315">
        <v>7521552.5899999999</v>
      </c>
      <c r="YK11" s="315">
        <v>20644477.210000001</v>
      </c>
      <c r="YL11" s="315">
        <v>156691256.16999999</v>
      </c>
      <c r="YM11" s="315">
        <v>12215785.800000001</v>
      </c>
      <c r="YN11" s="315">
        <v>7931307.9800000004</v>
      </c>
      <c r="YO11" s="315">
        <v>4209353.1899999995</v>
      </c>
      <c r="YP11" s="315">
        <v>12081340.25</v>
      </c>
      <c r="YQ11" s="315">
        <v>5539615.0899999999</v>
      </c>
      <c r="YR11" s="315">
        <v>1125267.93</v>
      </c>
      <c r="YS11" s="315">
        <v>2952742.59</v>
      </c>
      <c r="YT11" s="315">
        <v>36881651.289999999</v>
      </c>
      <c r="YU11" s="315">
        <v>5998261.1699999999</v>
      </c>
      <c r="YV11" s="315">
        <v>9063841.0700000003</v>
      </c>
      <c r="YW11" s="315">
        <v>8164303.4299999997</v>
      </c>
      <c r="YX11" s="315">
        <v>8536486.9399999995</v>
      </c>
      <c r="YY11" s="315">
        <v>5785086.6399999997</v>
      </c>
      <c r="YZ11" s="315">
        <v>4584177.1500000004</v>
      </c>
      <c r="ZA11" s="315">
        <v>42505746.060000002</v>
      </c>
      <c r="ZB11" s="315">
        <v>4749547.6500000004</v>
      </c>
      <c r="ZC11" s="315">
        <v>11321571.859999999</v>
      </c>
      <c r="ZD11" s="315">
        <v>11025179.379999999</v>
      </c>
      <c r="ZE11" s="315">
        <v>4856488.58</v>
      </c>
      <c r="ZF11" s="315">
        <v>6197182.9900000002</v>
      </c>
      <c r="ZG11" s="315">
        <v>7854695.2000000002</v>
      </c>
      <c r="ZH11" s="315">
        <v>16405885.43</v>
      </c>
      <c r="ZI11" s="315">
        <v>15870704.76</v>
      </c>
      <c r="ZJ11" s="315">
        <v>169049924.80000001</v>
      </c>
      <c r="ZK11" s="315">
        <v>4771662</v>
      </c>
      <c r="ZL11" s="315">
        <v>13977073.720000001</v>
      </c>
      <c r="ZM11" s="315">
        <v>38309345.689999998</v>
      </c>
      <c r="ZN11" s="315">
        <v>16727109.609999999</v>
      </c>
      <c r="ZO11" s="315">
        <v>4918636.18</v>
      </c>
      <c r="ZP11" s="315">
        <v>8917291.620000001</v>
      </c>
      <c r="ZQ11" s="315">
        <v>14133577.4</v>
      </c>
      <c r="ZR11" s="315">
        <v>19309079.859999999</v>
      </c>
      <c r="ZS11" s="315">
        <v>25293095.949999999</v>
      </c>
      <c r="ZT11" s="315">
        <v>7945243.3699999992</v>
      </c>
      <c r="ZU11" s="315">
        <v>4480611.3900000006</v>
      </c>
      <c r="ZV11" s="315">
        <v>8316752.1799999997</v>
      </c>
      <c r="ZW11" s="315">
        <v>6982211.0600000005</v>
      </c>
      <c r="ZX11" s="315">
        <v>4498898.47</v>
      </c>
      <c r="ZY11" s="315">
        <v>6848119.0899999999</v>
      </c>
      <c r="ZZ11" s="315">
        <v>9534128.9499999993</v>
      </c>
      <c r="AAA11" s="315">
        <v>3256605.59</v>
      </c>
      <c r="AAB11" s="315">
        <v>14428743.77</v>
      </c>
      <c r="AAC11" s="315">
        <v>5474736.9400000004</v>
      </c>
      <c r="AAD11" s="315">
        <v>4776033.8599999994</v>
      </c>
      <c r="AAE11" s="315">
        <v>2514900.44</v>
      </c>
      <c r="AAF11" s="315">
        <v>34959124.780000001</v>
      </c>
      <c r="AAG11" s="315">
        <v>8643271.7399999984</v>
      </c>
      <c r="AAH11" s="315">
        <v>4449986.24</v>
      </c>
      <c r="AAI11" s="315">
        <v>6261829.0199999996</v>
      </c>
      <c r="AAJ11" s="315">
        <v>7675756.8200000003</v>
      </c>
      <c r="AAK11" s="315">
        <v>10737678.58</v>
      </c>
      <c r="AAL11" s="315">
        <v>5491833.8599999994</v>
      </c>
      <c r="AAM11" s="315">
        <v>297257221.29000002</v>
      </c>
      <c r="AAN11" s="315">
        <v>8163072.21</v>
      </c>
      <c r="AAO11" s="315">
        <v>5748808.8600000003</v>
      </c>
      <c r="AAP11" s="315">
        <v>14182728.880000001</v>
      </c>
      <c r="AAQ11" s="315">
        <v>10022178.51</v>
      </c>
      <c r="AAR11" s="315">
        <v>8615300.9600000009</v>
      </c>
      <c r="AAS11" s="315">
        <v>11346580.289999999</v>
      </c>
      <c r="AAT11" s="315">
        <v>10833638.960000001</v>
      </c>
      <c r="AAU11" s="315">
        <v>16093817.780000001</v>
      </c>
      <c r="AAV11" s="315">
        <v>5920764.3200000003</v>
      </c>
      <c r="AAW11" s="315">
        <v>12598091.640000001</v>
      </c>
      <c r="AAX11" s="315">
        <v>34179061.009999998</v>
      </c>
      <c r="AAY11" s="315">
        <v>17581997.670000002</v>
      </c>
      <c r="AAZ11" s="315">
        <v>7561703.1799999997</v>
      </c>
      <c r="ABA11" s="315">
        <v>5612300.9500000002</v>
      </c>
      <c r="ABB11" s="315">
        <v>12518353.65</v>
      </c>
      <c r="ABC11" s="315">
        <v>3804163.61</v>
      </c>
      <c r="ABD11" s="315">
        <v>6405042.8399999999</v>
      </c>
      <c r="ABE11" s="315">
        <v>9459604.4700000007</v>
      </c>
      <c r="ABF11" s="315">
        <v>44286740.310000002</v>
      </c>
      <c r="ABG11" s="315">
        <v>52025241.769999996</v>
      </c>
      <c r="ABH11" s="315">
        <v>3219106.84</v>
      </c>
      <c r="ABI11" s="315">
        <v>7914637.5600000005</v>
      </c>
      <c r="ABJ11" s="315">
        <v>3367796.05</v>
      </c>
      <c r="ABK11" s="315">
        <v>3070436.6199999996</v>
      </c>
      <c r="ABL11" s="315">
        <v>7320508.9900000002</v>
      </c>
      <c r="ABM11" s="315">
        <v>52157046.810000002</v>
      </c>
      <c r="ABN11" s="315">
        <v>6315868.4100000001</v>
      </c>
      <c r="ABO11" s="315">
        <v>7983184.2300000004</v>
      </c>
      <c r="ABP11" s="315">
        <v>9208126.870000001</v>
      </c>
      <c r="ABQ11" s="315">
        <v>14789854.560000001</v>
      </c>
      <c r="ABR11" s="315">
        <v>10743018.66</v>
      </c>
      <c r="ABS11" s="315">
        <v>8185055.8300000001</v>
      </c>
      <c r="ABT11" s="315">
        <v>9569645.4400000013</v>
      </c>
      <c r="ABU11" s="315">
        <v>2403952.92</v>
      </c>
      <c r="ABV11" s="315">
        <v>73305666.849999994</v>
      </c>
      <c r="ABW11" s="315">
        <v>4887322.97</v>
      </c>
      <c r="ABX11" s="315">
        <v>10153397.300000001</v>
      </c>
      <c r="ABY11" s="315">
        <v>7499495.8999999994</v>
      </c>
      <c r="ABZ11" s="315">
        <v>4339571.6199999992</v>
      </c>
      <c r="ACA11" s="315">
        <v>102813903.81</v>
      </c>
      <c r="ACB11" s="315">
        <v>4035671.54</v>
      </c>
      <c r="ACC11" s="315">
        <v>6805946.1699999999</v>
      </c>
      <c r="ACD11" s="315">
        <v>9836869.5700000003</v>
      </c>
      <c r="ACE11" s="315">
        <v>8641978.879999999</v>
      </c>
      <c r="ACF11" s="315">
        <v>4430996.8699999992</v>
      </c>
      <c r="ACG11" s="315">
        <v>131278184.84</v>
      </c>
      <c r="ACH11" s="315">
        <v>2770951.27</v>
      </c>
      <c r="ACI11" s="315">
        <v>6392703.8500000006</v>
      </c>
      <c r="ACJ11" s="315">
        <v>18803924.600000001</v>
      </c>
      <c r="ACK11" s="315">
        <v>4000197.1900000004</v>
      </c>
      <c r="ACL11" s="315">
        <v>4368965.25</v>
      </c>
      <c r="ACM11" s="315">
        <v>4504921.66</v>
      </c>
      <c r="ACN11" s="315">
        <v>14485130.08</v>
      </c>
      <c r="ACO11" s="315">
        <v>32774667.369999997</v>
      </c>
      <c r="ACP11" s="315">
        <v>5024953.3000000007</v>
      </c>
      <c r="ACQ11" s="315">
        <v>6856885.1299999999</v>
      </c>
      <c r="ACR11" s="315">
        <v>12461520.449999999</v>
      </c>
      <c r="ACS11" s="315">
        <v>3378293.46</v>
      </c>
      <c r="ACT11" s="315">
        <v>25637966.199999999</v>
      </c>
      <c r="ACU11" s="315">
        <v>13541839.93</v>
      </c>
      <c r="ACV11" s="315">
        <v>7640467.2699999996</v>
      </c>
      <c r="ACW11" s="315">
        <v>5094255.26</v>
      </c>
      <c r="ACX11" s="315">
        <v>5081476.32</v>
      </c>
      <c r="ACY11" s="315">
        <v>4858022.6399999997</v>
      </c>
      <c r="ACZ11" s="315">
        <v>5732396</v>
      </c>
      <c r="ADA11" s="315">
        <v>8681843.3900000006</v>
      </c>
      <c r="ADB11" s="315">
        <v>1546071.72</v>
      </c>
      <c r="ADC11" s="315">
        <v>5573838.0800000001</v>
      </c>
      <c r="ADD11" s="315">
        <v>25111027.689999998</v>
      </c>
      <c r="ADE11" s="315">
        <v>35784603.849999994</v>
      </c>
      <c r="ADF11" s="315">
        <v>24834889.829999998</v>
      </c>
      <c r="ADG11" s="315">
        <v>10149834.539999999</v>
      </c>
      <c r="ADH11" s="315">
        <v>7055271.6500000004</v>
      </c>
      <c r="ADI11" s="315">
        <v>5473302.4000000004</v>
      </c>
      <c r="ADJ11" s="315">
        <v>14980193.5</v>
      </c>
      <c r="ADK11" s="315">
        <v>9357293.5199999996</v>
      </c>
      <c r="ADL11" s="315">
        <v>14012385.029999999</v>
      </c>
      <c r="ADM11" s="315">
        <v>252283816.39000002</v>
      </c>
      <c r="ADN11" s="315">
        <v>15606797.17</v>
      </c>
      <c r="ADO11" s="315">
        <v>14849635.369999997</v>
      </c>
      <c r="ADP11" s="315">
        <v>38404134.800000004</v>
      </c>
      <c r="ADQ11" s="315">
        <v>3612988.76</v>
      </c>
      <c r="ADR11" s="315">
        <v>5735335.6100000003</v>
      </c>
      <c r="ADS11" s="315">
        <v>7633035.0800000001</v>
      </c>
      <c r="ADT11" s="315">
        <v>3628082.6899999995</v>
      </c>
      <c r="ADU11" s="315">
        <v>352875439.34000003</v>
      </c>
      <c r="ADV11" s="315">
        <v>18833728.970000003</v>
      </c>
      <c r="ADW11" s="315">
        <v>20972386.859999999</v>
      </c>
      <c r="ADX11" s="315">
        <v>5377656.3300000001</v>
      </c>
      <c r="ADY11" s="315">
        <v>20254900.449999999</v>
      </c>
      <c r="ADZ11" s="315">
        <v>20756518.73</v>
      </c>
      <c r="AEA11" s="315">
        <v>6142778.4299999997</v>
      </c>
      <c r="AEB11" s="315">
        <v>6012751.6299999999</v>
      </c>
      <c r="AEC11" s="315">
        <v>11440208.780000001</v>
      </c>
      <c r="AED11" s="315">
        <v>5169906.41</v>
      </c>
      <c r="AEE11" s="315">
        <v>10123826.140000001</v>
      </c>
      <c r="AEF11" s="315">
        <v>11274944.57</v>
      </c>
      <c r="AEG11" s="315">
        <v>6669348.1100000003</v>
      </c>
      <c r="AEH11" s="315">
        <v>4664311.3599999994</v>
      </c>
      <c r="AEI11" s="315">
        <v>7321334.29</v>
      </c>
      <c r="AEJ11" s="315">
        <v>9890702.3300000001</v>
      </c>
      <c r="AEK11" s="315">
        <v>4923781.88</v>
      </c>
      <c r="AEL11" s="315">
        <v>14583829.51</v>
      </c>
      <c r="AEM11" s="315">
        <v>3802462.87</v>
      </c>
      <c r="AEN11" s="315">
        <v>8486479.7200000007</v>
      </c>
      <c r="AEO11" s="315">
        <v>188335555.31000003</v>
      </c>
      <c r="AEP11" s="315">
        <v>11726093.870000001</v>
      </c>
      <c r="AEQ11" s="315">
        <v>10164349.460000001</v>
      </c>
      <c r="AER11" s="315">
        <v>6548388.8600000003</v>
      </c>
      <c r="AES11" s="315">
        <v>6179399.8599999994</v>
      </c>
      <c r="AET11" s="315">
        <v>41549503.619999997</v>
      </c>
      <c r="AEU11" s="315">
        <v>4982368.209999999</v>
      </c>
      <c r="AEV11" s="315">
        <v>7380342.6100000003</v>
      </c>
      <c r="AEW11" s="315">
        <v>6817845.6999999993</v>
      </c>
      <c r="AEX11" s="315">
        <v>12137817.449999999</v>
      </c>
      <c r="AEY11" s="315">
        <v>58805859.710000001</v>
      </c>
      <c r="AEZ11" s="315">
        <v>39051872.449999996</v>
      </c>
      <c r="AFA11" s="315">
        <v>45271908.209999993</v>
      </c>
      <c r="AFB11" s="315">
        <v>10051630.15</v>
      </c>
      <c r="AFC11" s="315">
        <v>18501297</v>
      </c>
      <c r="AFD11" s="315">
        <v>13448323.83</v>
      </c>
      <c r="AFE11" s="315">
        <v>8970195.620000001</v>
      </c>
      <c r="AFF11" s="315">
        <v>12928319.859999999</v>
      </c>
      <c r="AFG11" s="315">
        <v>8380277.0700000003</v>
      </c>
      <c r="AFH11" s="315">
        <v>10416985.210000001</v>
      </c>
      <c r="AFI11" s="315">
        <v>8182960.8300000001</v>
      </c>
      <c r="AFJ11" s="315">
        <v>10394366.99</v>
      </c>
      <c r="AFK11" s="315">
        <v>14191700.91</v>
      </c>
      <c r="AFL11" s="315">
        <v>61997856.910000004</v>
      </c>
      <c r="AFM11" s="315">
        <v>20470615.18</v>
      </c>
      <c r="AFN11" s="315">
        <v>18884093.829999998</v>
      </c>
      <c r="AFO11" s="315">
        <v>12859906.25</v>
      </c>
      <c r="AFP11" s="315">
        <v>13189409.369999999</v>
      </c>
      <c r="AFQ11" s="315">
        <v>9018870.2800000012</v>
      </c>
      <c r="AFR11" s="315">
        <v>7921703.5499999998</v>
      </c>
      <c r="AFS11" s="315">
        <v>24742681.990000002</v>
      </c>
      <c r="AFT11" s="315">
        <v>29466385.960000001</v>
      </c>
      <c r="AFU11" s="315">
        <v>7496997.4800000004</v>
      </c>
      <c r="AFV11" s="315">
        <v>18396438.350000001</v>
      </c>
      <c r="AFW11" s="315">
        <v>8180621.5899999999</v>
      </c>
      <c r="AFX11" s="315">
        <v>69742609.929999992</v>
      </c>
      <c r="AFY11" s="315">
        <v>8489772.7800000012</v>
      </c>
      <c r="AFZ11" s="315">
        <v>4468181.49</v>
      </c>
      <c r="AGA11" s="315">
        <v>5464831.3700000001</v>
      </c>
      <c r="AGB11" s="315">
        <v>21934906.280000001</v>
      </c>
      <c r="AGC11" s="315">
        <v>6726369.1500000004</v>
      </c>
      <c r="AGD11" s="315">
        <v>4471407.33</v>
      </c>
      <c r="AGE11" s="315">
        <v>4222467.38</v>
      </c>
      <c r="AGF11" s="315">
        <v>4099517.5</v>
      </c>
      <c r="AGG11" s="315">
        <v>5731067.6200000001</v>
      </c>
      <c r="AGH11" s="315">
        <v>4470170.8</v>
      </c>
      <c r="AGI11" s="315">
        <v>313866669.93000007</v>
      </c>
      <c r="AGJ11" s="315">
        <v>24035855.050000001</v>
      </c>
      <c r="AGK11" s="315">
        <v>14245309.649999999</v>
      </c>
      <c r="AGL11" s="315">
        <v>9630196.3599999994</v>
      </c>
      <c r="AGM11" s="315">
        <v>18209799.460000001</v>
      </c>
      <c r="AGN11" s="315">
        <v>30194917.739999998</v>
      </c>
      <c r="AGO11" s="315">
        <v>8689000.1600000001</v>
      </c>
      <c r="AGP11" s="315">
        <v>8820923.1099999994</v>
      </c>
      <c r="AGQ11" s="315">
        <v>224754956.31000003</v>
      </c>
      <c r="AGR11" s="315">
        <v>130818303.92999999</v>
      </c>
      <c r="AGS11" s="315">
        <v>8995910.75</v>
      </c>
      <c r="AGT11" s="315">
        <v>22430054.359999999</v>
      </c>
      <c r="AGU11" s="315">
        <v>22267481.289999999</v>
      </c>
      <c r="AGV11" s="315">
        <v>21729449.439999998</v>
      </c>
      <c r="AGW11" s="315">
        <v>39100414.549999997</v>
      </c>
      <c r="AGX11" s="315">
        <v>15876426.810000001</v>
      </c>
      <c r="AGY11" s="315">
        <v>3576239.04</v>
      </c>
      <c r="AGZ11" s="315">
        <v>7007707.2199999997</v>
      </c>
      <c r="AHA11" s="315">
        <v>22046844.25</v>
      </c>
      <c r="AHB11" s="315">
        <v>6272781.9500000002</v>
      </c>
      <c r="AHC11" s="315">
        <v>10163523.569999998</v>
      </c>
      <c r="AHD11" s="315">
        <v>6990510.8600000003</v>
      </c>
      <c r="AHE11" s="315">
        <v>7082936.6399999997</v>
      </c>
      <c r="AHF11" s="315">
        <v>8500310.870000001</v>
      </c>
      <c r="AHG11" s="315">
        <v>5939566.8799999999</v>
      </c>
      <c r="AHH11" s="315">
        <v>33382574.530000001</v>
      </c>
      <c r="AHI11" s="315">
        <v>5895331.6200000001</v>
      </c>
      <c r="AHJ11" s="315">
        <v>6751569.6200000001</v>
      </c>
      <c r="AHK11" s="315">
        <v>8821362.7599999998</v>
      </c>
      <c r="AHL11" s="315">
        <v>16560475.290000001</v>
      </c>
      <c r="AHM11" s="315">
        <v>9081780.5199999996</v>
      </c>
      <c r="AHN11" s="315">
        <v>18880636.699999999</v>
      </c>
      <c r="AHO11" s="315">
        <v>19697016570.614025</v>
      </c>
      <c r="AHQ11" s="407">
        <v>354013613.06</v>
      </c>
    </row>
    <row r="12" spans="1:901" x14ac:dyDescent="0.25">
      <c r="A12" s="316" t="s">
        <v>1197</v>
      </c>
      <c r="B12" s="317" t="s">
        <v>1200</v>
      </c>
      <c r="C12" s="315">
        <v>844636009.37</v>
      </c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>
        <v>2990104803.9400001</v>
      </c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>
        <v>509575</v>
      </c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>
        <v>87303096.289999992</v>
      </c>
      <c r="BX12" s="315">
        <v>358893962.65999997</v>
      </c>
      <c r="BY12" s="315"/>
      <c r="BZ12" s="315"/>
      <c r="CA12" s="315"/>
      <c r="CB12" s="315"/>
      <c r="CC12" s="315"/>
      <c r="CD12" s="315"/>
      <c r="CE12" s="315"/>
      <c r="CF12" s="315">
        <v>1332159128.9300001</v>
      </c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>
        <v>21368042.450000003</v>
      </c>
      <c r="DM12" s="315">
        <v>1753091.82</v>
      </c>
      <c r="DN12" s="315"/>
      <c r="DO12" s="315"/>
      <c r="DP12" s="315"/>
      <c r="DQ12" s="315"/>
      <c r="DR12" s="315"/>
      <c r="DS12" s="315"/>
      <c r="DT12" s="315"/>
      <c r="DU12" s="315">
        <v>602697469.08000004</v>
      </c>
      <c r="DV12" s="315"/>
      <c r="DW12" s="315"/>
      <c r="DX12" s="315"/>
      <c r="DY12" s="315"/>
      <c r="DZ12" s="315"/>
      <c r="EA12" s="315"/>
      <c r="EB12" s="315"/>
      <c r="EC12" s="315"/>
      <c r="ED12" s="315">
        <v>81275615.090000004</v>
      </c>
      <c r="EE12" s="315">
        <v>27167945.700000003</v>
      </c>
      <c r="EF12" s="315"/>
      <c r="EG12" s="315"/>
      <c r="EH12" s="315"/>
      <c r="EI12" s="315"/>
      <c r="EJ12" s="315"/>
      <c r="EK12" s="315"/>
      <c r="EL12" s="315"/>
      <c r="EM12" s="315">
        <v>498667014.31</v>
      </c>
      <c r="EN12" s="315"/>
      <c r="EO12" s="315"/>
      <c r="EP12" s="315"/>
      <c r="EQ12" s="315"/>
      <c r="ER12" s="315"/>
      <c r="ES12" s="315"/>
      <c r="ET12" s="315"/>
      <c r="EU12" s="315"/>
      <c r="EV12" s="315"/>
      <c r="EW12" s="315"/>
      <c r="EX12" s="315"/>
      <c r="EY12" s="315"/>
      <c r="EZ12" s="315"/>
      <c r="FA12" s="315"/>
      <c r="FB12" s="315"/>
      <c r="FC12" s="315"/>
      <c r="FD12" s="315"/>
      <c r="FE12" s="315"/>
      <c r="FF12" s="315"/>
      <c r="FG12" s="315"/>
      <c r="FH12" s="315">
        <v>215477074.33000001</v>
      </c>
      <c r="FI12" s="315"/>
      <c r="FJ12" s="315"/>
      <c r="FK12" s="315"/>
      <c r="FL12" s="315"/>
      <c r="FM12" s="315">
        <v>64826</v>
      </c>
      <c r="FN12" s="315"/>
      <c r="FO12" s="315"/>
      <c r="FP12" s="315"/>
      <c r="FQ12" s="315"/>
      <c r="FR12" s="315"/>
      <c r="FS12" s="315"/>
      <c r="FT12" s="315"/>
      <c r="FU12" s="315"/>
      <c r="FV12" s="315"/>
      <c r="FW12" s="315"/>
      <c r="FX12" s="315"/>
      <c r="FY12" s="315"/>
      <c r="FZ12" s="315"/>
      <c r="GA12" s="315"/>
      <c r="GB12" s="315"/>
      <c r="GC12" s="315"/>
      <c r="GD12" s="315">
        <v>3749018.86</v>
      </c>
      <c r="GE12" s="315"/>
      <c r="GF12" s="315"/>
      <c r="GG12" s="315"/>
      <c r="GH12" s="315"/>
      <c r="GI12" s="315">
        <v>114471.6</v>
      </c>
      <c r="GJ12" s="315"/>
      <c r="GK12" s="315"/>
      <c r="GL12" s="315"/>
      <c r="GM12" s="315"/>
      <c r="GN12" s="315"/>
      <c r="GO12" s="315"/>
      <c r="GP12" s="315">
        <v>915380</v>
      </c>
      <c r="GQ12" s="315"/>
      <c r="GR12" s="315"/>
      <c r="GS12" s="315"/>
      <c r="GT12" s="315"/>
      <c r="GU12" s="315"/>
      <c r="GV12" s="315"/>
      <c r="GW12" s="315"/>
      <c r="GX12" s="315"/>
      <c r="GY12" s="315"/>
      <c r="GZ12" s="315"/>
      <c r="HA12" s="315"/>
      <c r="HB12" s="315"/>
      <c r="HC12" s="315"/>
      <c r="HD12" s="315"/>
      <c r="HE12" s="315"/>
      <c r="HF12" s="315"/>
      <c r="HG12" s="315"/>
      <c r="HH12" s="315"/>
      <c r="HI12" s="315"/>
      <c r="HJ12" s="315"/>
      <c r="HK12" s="315"/>
      <c r="HL12" s="315"/>
      <c r="HM12" s="315"/>
      <c r="HN12" s="315"/>
      <c r="HO12" s="315"/>
      <c r="HP12" s="315"/>
      <c r="HQ12" s="315"/>
      <c r="HR12" s="315"/>
      <c r="HS12" s="315"/>
      <c r="HT12" s="315"/>
      <c r="HU12" s="315"/>
      <c r="HV12" s="315"/>
      <c r="HW12" s="315"/>
      <c r="HX12" s="315"/>
      <c r="HY12" s="315"/>
      <c r="HZ12" s="315"/>
      <c r="IA12" s="315"/>
      <c r="IB12" s="315"/>
      <c r="IC12" s="315"/>
      <c r="ID12" s="315"/>
      <c r="IE12" s="315"/>
      <c r="IF12" s="315"/>
      <c r="IG12" s="315"/>
      <c r="IH12" s="315">
        <v>129608234.92</v>
      </c>
      <c r="II12" s="315"/>
      <c r="IJ12" s="315"/>
      <c r="IK12" s="315"/>
      <c r="IL12" s="315"/>
      <c r="IM12" s="315"/>
      <c r="IN12" s="315"/>
      <c r="IO12" s="315"/>
      <c r="IP12" s="315"/>
      <c r="IQ12" s="315"/>
      <c r="IR12" s="315"/>
      <c r="IS12" s="315"/>
      <c r="IT12" s="315"/>
      <c r="IU12" s="315"/>
      <c r="IV12" s="315"/>
      <c r="IW12" s="315"/>
      <c r="IX12" s="315"/>
      <c r="IY12" s="315"/>
      <c r="IZ12" s="315"/>
      <c r="JA12" s="315"/>
      <c r="JB12" s="315"/>
      <c r="JC12" s="315"/>
      <c r="JD12" s="315">
        <v>418303120.56999999</v>
      </c>
      <c r="JE12" s="315"/>
      <c r="JF12" s="315"/>
      <c r="JG12" s="315"/>
      <c r="JH12" s="315"/>
      <c r="JI12" s="315"/>
      <c r="JJ12" s="315">
        <v>1287257</v>
      </c>
      <c r="JK12" s="315"/>
      <c r="JL12" s="315"/>
      <c r="JM12" s="315"/>
      <c r="JN12" s="315"/>
      <c r="JO12" s="315"/>
      <c r="JP12" s="315"/>
      <c r="JQ12" s="315"/>
      <c r="JR12" s="315"/>
      <c r="JS12" s="315"/>
      <c r="JT12" s="315"/>
      <c r="JU12" s="315"/>
      <c r="JV12" s="315"/>
      <c r="JW12" s="315"/>
      <c r="JX12" s="315"/>
      <c r="JY12" s="315">
        <v>168139825.93000001</v>
      </c>
      <c r="JZ12" s="315"/>
      <c r="KA12" s="315"/>
      <c r="KB12" s="315"/>
      <c r="KC12" s="315"/>
      <c r="KD12" s="315"/>
      <c r="KE12" s="315"/>
      <c r="KF12" s="315"/>
      <c r="KG12" s="315"/>
      <c r="KH12" s="315"/>
      <c r="KI12" s="315"/>
      <c r="KJ12" s="315"/>
      <c r="KK12" s="315"/>
      <c r="KL12" s="315"/>
      <c r="KM12" s="315"/>
      <c r="KN12" s="315">
        <v>5761043.71</v>
      </c>
      <c r="KO12" s="315"/>
      <c r="KP12" s="315"/>
      <c r="KQ12" s="315">
        <v>866650</v>
      </c>
      <c r="KR12" s="315">
        <v>963250</v>
      </c>
      <c r="KS12" s="315"/>
      <c r="KT12" s="315"/>
      <c r="KU12" s="315">
        <v>1175050</v>
      </c>
      <c r="KV12" s="315"/>
      <c r="KW12" s="315">
        <v>55000000</v>
      </c>
      <c r="KX12" s="315"/>
      <c r="KY12" s="315"/>
      <c r="KZ12" s="315"/>
      <c r="LA12" s="315"/>
      <c r="LB12" s="315"/>
      <c r="LC12" s="315"/>
      <c r="LD12" s="315"/>
      <c r="LE12" s="315"/>
      <c r="LF12" s="315"/>
      <c r="LG12" s="315"/>
      <c r="LH12" s="315"/>
      <c r="LI12" s="315"/>
      <c r="LJ12" s="315"/>
      <c r="LK12" s="315"/>
      <c r="LL12" s="315"/>
      <c r="LM12" s="315"/>
      <c r="LN12" s="315"/>
      <c r="LO12" s="315">
        <v>136447.20000000001</v>
      </c>
      <c r="LP12" s="315"/>
      <c r="LQ12" s="315"/>
      <c r="LR12" s="315"/>
      <c r="LS12" s="315"/>
      <c r="LT12" s="315">
        <v>16596956</v>
      </c>
      <c r="LU12" s="315">
        <v>14022.41</v>
      </c>
      <c r="LV12" s="315"/>
      <c r="LW12" s="315"/>
      <c r="LX12" s="315"/>
      <c r="LY12" s="315"/>
      <c r="LZ12" s="315"/>
      <c r="MA12" s="315"/>
      <c r="MB12" s="315"/>
      <c r="MC12" s="315"/>
      <c r="MD12" s="315"/>
      <c r="ME12" s="315">
        <v>31781577.559999999</v>
      </c>
      <c r="MF12" s="315"/>
      <c r="MG12" s="315"/>
      <c r="MH12" s="315"/>
      <c r="MI12" s="315"/>
      <c r="MJ12" s="315"/>
      <c r="MK12" s="315"/>
      <c r="ML12" s="315"/>
      <c r="MM12" s="315"/>
      <c r="MN12" s="315"/>
      <c r="MO12" s="315"/>
      <c r="MP12" s="315"/>
      <c r="MQ12" s="315">
        <v>496921563.14999998</v>
      </c>
      <c r="MR12" s="315"/>
      <c r="MS12" s="315"/>
      <c r="MT12" s="315"/>
      <c r="MU12" s="315"/>
      <c r="MV12" s="315"/>
      <c r="MW12" s="315"/>
      <c r="MX12" s="315"/>
      <c r="MY12" s="315"/>
      <c r="MZ12" s="315"/>
      <c r="NA12" s="315"/>
      <c r="NB12" s="315">
        <v>1136284144.8699999</v>
      </c>
      <c r="NC12" s="315"/>
      <c r="ND12" s="315"/>
      <c r="NE12" s="315"/>
      <c r="NF12" s="315"/>
      <c r="NG12" s="315"/>
      <c r="NH12" s="315"/>
      <c r="NI12" s="315"/>
      <c r="NJ12" s="315"/>
      <c r="NK12" s="315"/>
      <c r="NL12" s="315"/>
      <c r="NM12" s="315"/>
      <c r="NN12" s="315"/>
      <c r="NO12" s="315"/>
      <c r="NP12" s="315"/>
      <c r="NQ12" s="315"/>
      <c r="NR12" s="315"/>
      <c r="NS12" s="315"/>
      <c r="NT12" s="315"/>
      <c r="NU12" s="315">
        <v>845259289.00999999</v>
      </c>
      <c r="NV12" s="315"/>
      <c r="NW12" s="315"/>
      <c r="NX12" s="315"/>
      <c r="NY12" s="315"/>
      <c r="NZ12" s="315"/>
      <c r="OA12" s="315"/>
      <c r="OB12" s="315"/>
      <c r="OC12" s="315"/>
      <c r="OD12" s="315"/>
      <c r="OE12" s="315"/>
      <c r="OF12" s="315"/>
      <c r="OG12" s="315"/>
      <c r="OH12" s="315"/>
      <c r="OI12" s="315"/>
      <c r="OJ12" s="315"/>
      <c r="OK12" s="315"/>
      <c r="OL12" s="315"/>
      <c r="OM12" s="315"/>
      <c r="ON12" s="315"/>
      <c r="OO12" s="315"/>
      <c r="OP12" s="315"/>
      <c r="OQ12" s="315">
        <v>145000</v>
      </c>
      <c r="OR12" s="315"/>
      <c r="OS12" s="315"/>
      <c r="OT12" s="315"/>
      <c r="OU12" s="315"/>
      <c r="OV12" s="315"/>
      <c r="OW12" s="315"/>
      <c r="OX12" s="315"/>
      <c r="OY12" s="315"/>
      <c r="OZ12" s="315">
        <v>0</v>
      </c>
      <c r="PA12" s="315"/>
      <c r="PB12" s="315"/>
      <c r="PC12" s="315"/>
      <c r="PD12" s="315"/>
      <c r="PE12" s="315"/>
      <c r="PF12" s="315"/>
      <c r="PG12" s="315"/>
      <c r="PH12" s="315"/>
      <c r="PI12" s="315"/>
      <c r="PJ12" s="315"/>
      <c r="PK12" s="315"/>
      <c r="PL12" s="315"/>
      <c r="PM12" s="315"/>
      <c r="PN12" s="315"/>
      <c r="PO12" s="315"/>
      <c r="PP12" s="315"/>
      <c r="PQ12" s="315"/>
      <c r="PR12" s="315"/>
      <c r="PS12" s="315"/>
      <c r="PT12" s="315"/>
      <c r="PU12" s="315"/>
      <c r="PV12" s="315"/>
      <c r="PW12" s="315"/>
      <c r="PX12" s="315"/>
      <c r="PY12" s="315"/>
      <c r="PZ12" s="315"/>
      <c r="QA12" s="315"/>
      <c r="QB12" s="315"/>
      <c r="QC12" s="315"/>
      <c r="QD12" s="315">
        <v>660100</v>
      </c>
      <c r="QE12" s="315"/>
      <c r="QF12" s="315"/>
      <c r="QG12" s="315"/>
      <c r="QH12" s="315"/>
      <c r="QI12" s="315"/>
      <c r="QJ12" s="315"/>
      <c r="QK12" s="315"/>
      <c r="QL12" s="315">
        <v>50623</v>
      </c>
      <c r="QM12" s="315"/>
      <c r="QN12" s="315"/>
      <c r="QO12" s="315"/>
      <c r="QP12" s="315"/>
      <c r="QQ12" s="315"/>
      <c r="QR12" s="315"/>
      <c r="QS12" s="315"/>
      <c r="QT12" s="315"/>
      <c r="QU12" s="315"/>
      <c r="QV12" s="315"/>
      <c r="QW12" s="315">
        <v>126500</v>
      </c>
      <c r="QX12" s="315"/>
      <c r="QY12" s="315"/>
      <c r="QZ12" s="315"/>
      <c r="RA12" s="315"/>
      <c r="RB12" s="315"/>
      <c r="RC12" s="315"/>
      <c r="RD12" s="315"/>
      <c r="RE12" s="315"/>
      <c r="RF12" s="315"/>
      <c r="RG12" s="315"/>
      <c r="RH12" s="315"/>
      <c r="RI12" s="315"/>
      <c r="RJ12" s="315"/>
      <c r="RK12" s="315"/>
      <c r="RL12" s="315"/>
      <c r="RM12" s="315"/>
      <c r="RN12" s="315"/>
      <c r="RO12" s="315"/>
      <c r="RP12" s="315"/>
      <c r="RQ12" s="315"/>
      <c r="RR12" s="315"/>
      <c r="RS12" s="315"/>
      <c r="RT12" s="315"/>
      <c r="RU12" s="315"/>
      <c r="RV12" s="315"/>
      <c r="RW12" s="315"/>
      <c r="RX12" s="315"/>
      <c r="RY12" s="315">
        <v>27440</v>
      </c>
      <c r="RZ12" s="315"/>
      <c r="SA12" s="315"/>
      <c r="SB12" s="315"/>
      <c r="SC12" s="315"/>
      <c r="SD12" s="315"/>
      <c r="SE12" s="315"/>
      <c r="SF12" s="315"/>
      <c r="SG12" s="315"/>
      <c r="SH12" s="315"/>
      <c r="SI12" s="315"/>
      <c r="SJ12" s="315"/>
      <c r="SK12" s="315"/>
      <c r="SL12" s="315"/>
      <c r="SM12" s="315">
        <v>5073328.4000000004</v>
      </c>
      <c r="SN12" s="315"/>
      <c r="SO12" s="315"/>
      <c r="SP12" s="315"/>
      <c r="SQ12" s="315"/>
      <c r="SR12" s="315"/>
      <c r="SS12" s="315"/>
      <c r="ST12" s="315"/>
      <c r="SU12" s="315"/>
      <c r="SV12" s="315"/>
      <c r="SW12" s="315"/>
      <c r="SX12" s="315"/>
      <c r="SY12" s="315"/>
      <c r="SZ12" s="315"/>
      <c r="TA12" s="315"/>
      <c r="TB12" s="315"/>
      <c r="TC12" s="315"/>
      <c r="TD12" s="315"/>
      <c r="TE12" s="315"/>
      <c r="TF12" s="315"/>
      <c r="TG12" s="315"/>
      <c r="TH12" s="315"/>
      <c r="TI12" s="315"/>
      <c r="TJ12" s="315"/>
      <c r="TK12" s="315"/>
      <c r="TL12" s="315"/>
      <c r="TM12" s="315"/>
      <c r="TN12" s="315"/>
      <c r="TO12" s="315"/>
      <c r="TP12" s="315"/>
      <c r="TQ12" s="315"/>
      <c r="TR12" s="315"/>
      <c r="TS12" s="315"/>
      <c r="TT12" s="315"/>
      <c r="TU12" s="315"/>
      <c r="TV12" s="315"/>
      <c r="TW12" s="315"/>
      <c r="TX12" s="315"/>
      <c r="TY12" s="315"/>
      <c r="TZ12" s="315"/>
      <c r="UA12" s="315"/>
      <c r="UB12" s="315"/>
      <c r="UC12" s="315"/>
      <c r="UD12" s="315"/>
      <c r="UE12" s="315"/>
      <c r="UF12" s="315"/>
      <c r="UG12" s="315"/>
      <c r="UH12" s="315">
        <v>77000</v>
      </c>
      <c r="UI12" s="315"/>
      <c r="UJ12" s="315"/>
      <c r="UK12" s="315"/>
      <c r="UL12" s="315"/>
      <c r="UM12" s="315"/>
      <c r="UN12" s="315">
        <v>5950114.0999999996</v>
      </c>
      <c r="UO12" s="315"/>
      <c r="UP12" s="315"/>
      <c r="UQ12" s="315"/>
      <c r="UR12" s="315"/>
      <c r="US12" s="315"/>
      <c r="UT12" s="315"/>
      <c r="UU12" s="315"/>
      <c r="UV12" s="315"/>
      <c r="UW12" s="315"/>
      <c r="UX12" s="315"/>
      <c r="UY12" s="315"/>
      <c r="UZ12" s="315"/>
      <c r="VA12" s="315"/>
      <c r="VB12" s="315"/>
      <c r="VC12" s="315"/>
      <c r="VD12" s="315"/>
      <c r="VE12" s="315"/>
      <c r="VF12" s="315"/>
      <c r="VG12" s="315"/>
      <c r="VH12" s="315"/>
      <c r="VI12" s="315"/>
      <c r="VJ12" s="315">
        <v>15004006.23</v>
      </c>
      <c r="VK12" s="315"/>
      <c r="VL12" s="315"/>
      <c r="VM12" s="315"/>
      <c r="VN12" s="315"/>
      <c r="VO12" s="315"/>
      <c r="VP12" s="315"/>
      <c r="VQ12" s="315"/>
      <c r="VR12" s="315"/>
      <c r="VS12" s="315"/>
      <c r="VT12" s="315"/>
      <c r="VU12" s="315"/>
      <c r="VV12" s="315"/>
      <c r="VW12" s="315"/>
      <c r="VX12" s="315"/>
      <c r="VY12" s="315">
        <v>36130500</v>
      </c>
      <c r="VZ12" s="315"/>
      <c r="WA12" s="315"/>
      <c r="WB12" s="315"/>
      <c r="WC12" s="315"/>
      <c r="WD12" s="315"/>
      <c r="WE12" s="315"/>
      <c r="WF12" s="315"/>
      <c r="WG12" s="315"/>
      <c r="WH12" s="315"/>
      <c r="WI12" s="315"/>
      <c r="WJ12" s="315"/>
      <c r="WK12" s="315"/>
      <c r="WL12" s="315"/>
      <c r="WM12" s="315"/>
      <c r="WN12" s="315"/>
      <c r="WO12" s="315"/>
      <c r="WP12" s="315"/>
      <c r="WQ12" s="315"/>
      <c r="WR12" s="315"/>
      <c r="WS12" s="315"/>
      <c r="WT12" s="315"/>
      <c r="WU12" s="315"/>
      <c r="WV12" s="315"/>
      <c r="WW12" s="315"/>
      <c r="WX12" s="315"/>
      <c r="WY12" s="315"/>
      <c r="WZ12" s="315"/>
      <c r="XA12" s="315"/>
      <c r="XB12" s="315"/>
      <c r="XC12" s="315"/>
      <c r="XD12" s="315"/>
      <c r="XE12" s="315"/>
      <c r="XF12" s="315"/>
      <c r="XG12" s="315"/>
      <c r="XH12" s="315"/>
      <c r="XI12" s="315"/>
      <c r="XJ12" s="315"/>
      <c r="XK12" s="315"/>
      <c r="XL12" s="315"/>
      <c r="XM12" s="315"/>
      <c r="XN12" s="315"/>
      <c r="XO12" s="315"/>
      <c r="XP12" s="315"/>
      <c r="XQ12" s="315"/>
      <c r="XR12" s="315"/>
      <c r="XS12" s="315"/>
      <c r="XT12" s="315"/>
      <c r="XU12" s="315"/>
      <c r="XV12" s="315"/>
      <c r="XW12" s="315"/>
      <c r="XX12" s="315"/>
      <c r="XY12" s="315"/>
      <c r="XZ12" s="315"/>
      <c r="YA12" s="315"/>
      <c r="YB12" s="315"/>
      <c r="YC12" s="315"/>
      <c r="YD12" s="315"/>
      <c r="YE12" s="315"/>
      <c r="YF12" s="315"/>
      <c r="YG12" s="315"/>
      <c r="YH12" s="315"/>
      <c r="YI12" s="315"/>
      <c r="YJ12" s="315"/>
      <c r="YK12" s="315"/>
      <c r="YL12" s="315"/>
      <c r="YM12" s="315"/>
      <c r="YN12" s="315"/>
      <c r="YO12" s="315"/>
      <c r="YP12" s="315"/>
      <c r="YQ12" s="315"/>
      <c r="YR12" s="315"/>
      <c r="YS12" s="315"/>
      <c r="YT12" s="315">
        <v>130025834.44</v>
      </c>
      <c r="YU12" s="315"/>
      <c r="YV12" s="315"/>
      <c r="YW12" s="315"/>
      <c r="YX12" s="315"/>
      <c r="YY12" s="315"/>
      <c r="YZ12" s="315"/>
      <c r="ZA12" s="315">
        <v>275516.69</v>
      </c>
      <c r="ZB12" s="315"/>
      <c r="ZC12" s="315"/>
      <c r="ZD12" s="315"/>
      <c r="ZE12" s="315"/>
      <c r="ZF12" s="315"/>
      <c r="ZG12" s="315"/>
      <c r="ZH12" s="315"/>
      <c r="ZI12" s="315"/>
      <c r="ZJ12" s="315">
        <v>19370712.329999998</v>
      </c>
      <c r="ZK12" s="315"/>
      <c r="ZL12" s="315"/>
      <c r="ZM12" s="315"/>
      <c r="ZN12" s="315"/>
      <c r="ZO12" s="315"/>
      <c r="ZP12" s="315"/>
      <c r="ZQ12" s="315"/>
      <c r="ZR12" s="315"/>
      <c r="ZS12" s="315"/>
      <c r="ZT12" s="315"/>
      <c r="ZU12" s="315"/>
      <c r="ZV12" s="315"/>
      <c r="ZW12" s="315"/>
      <c r="ZX12" s="315"/>
      <c r="ZY12" s="315"/>
      <c r="ZZ12" s="315"/>
      <c r="AAA12" s="315"/>
      <c r="AAB12" s="315"/>
      <c r="AAC12" s="315"/>
      <c r="AAD12" s="315"/>
      <c r="AAE12" s="315"/>
      <c r="AAF12" s="315"/>
      <c r="AAG12" s="315"/>
      <c r="AAH12" s="315"/>
      <c r="AAI12" s="315"/>
      <c r="AAJ12" s="315"/>
      <c r="AAK12" s="315"/>
      <c r="AAL12" s="315"/>
      <c r="AAM12" s="315">
        <v>38514000</v>
      </c>
      <c r="AAN12" s="315"/>
      <c r="AAO12" s="315"/>
      <c r="AAP12" s="315"/>
      <c r="AAQ12" s="315"/>
      <c r="AAR12" s="315"/>
      <c r="AAS12" s="315"/>
      <c r="AAT12" s="315"/>
      <c r="AAU12" s="315"/>
      <c r="AAV12" s="315"/>
      <c r="AAW12" s="315"/>
      <c r="AAX12" s="315"/>
      <c r="AAY12" s="315">
        <v>57900</v>
      </c>
      <c r="AAZ12" s="315"/>
      <c r="ABA12" s="315"/>
      <c r="ABB12" s="315"/>
      <c r="ABC12" s="315"/>
      <c r="ABD12" s="315">
        <v>50000</v>
      </c>
      <c r="ABE12" s="315"/>
      <c r="ABF12" s="315"/>
      <c r="ABG12" s="315"/>
      <c r="ABH12" s="315"/>
      <c r="ABI12" s="315"/>
      <c r="ABJ12" s="315"/>
      <c r="ABK12" s="315"/>
      <c r="ABL12" s="315"/>
      <c r="ABM12" s="315"/>
      <c r="ABN12" s="315"/>
      <c r="ABO12" s="315"/>
      <c r="ABP12" s="315"/>
      <c r="ABQ12" s="315"/>
      <c r="ABR12" s="315"/>
      <c r="ABS12" s="315"/>
      <c r="ABT12" s="315"/>
      <c r="ABU12" s="315"/>
      <c r="ABV12" s="315"/>
      <c r="ABW12" s="315"/>
      <c r="ABX12" s="315"/>
      <c r="ABY12" s="315"/>
      <c r="ABZ12" s="315"/>
      <c r="ACA12" s="315"/>
      <c r="ACB12" s="315"/>
      <c r="ACC12" s="315"/>
      <c r="ACD12" s="315"/>
      <c r="ACE12" s="315"/>
      <c r="ACF12" s="315"/>
      <c r="ACG12" s="315">
        <v>12834000</v>
      </c>
      <c r="ACH12" s="315"/>
      <c r="ACI12" s="315"/>
      <c r="ACJ12" s="315"/>
      <c r="ACK12" s="315"/>
      <c r="ACL12" s="315"/>
      <c r="ACM12" s="315"/>
      <c r="ACN12" s="315"/>
      <c r="ACO12" s="315"/>
      <c r="ACP12" s="315"/>
      <c r="ACQ12" s="315"/>
      <c r="ACR12" s="315"/>
      <c r="ACS12" s="315"/>
      <c r="ACT12" s="315"/>
      <c r="ACU12" s="315"/>
      <c r="ACV12" s="315"/>
      <c r="ACW12" s="315"/>
      <c r="ACX12" s="315"/>
      <c r="ACY12" s="315"/>
      <c r="ACZ12" s="315">
        <v>1800000</v>
      </c>
      <c r="ADA12" s="315"/>
      <c r="ADB12" s="315"/>
      <c r="ADC12" s="315"/>
      <c r="ADD12" s="315"/>
      <c r="ADE12" s="315">
        <v>19002204.030000001</v>
      </c>
      <c r="ADF12" s="315"/>
      <c r="ADG12" s="315"/>
      <c r="ADH12" s="315"/>
      <c r="ADI12" s="315"/>
      <c r="ADJ12" s="315"/>
      <c r="ADK12" s="315"/>
      <c r="ADL12" s="315"/>
      <c r="ADM12" s="315">
        <v>47025147.07</v>
      </c>
      <c r="ADN12" s="315"/>
      <c r="ADO12" s="315"/>
      <c r="ADP12" s="315">
        <v>44637181.159999996</v>
      </c>
      <c r="ADQ12" s="315"/>
      <c r="ADR12" s="315"/>
      <c r="ADS12" s="315"/>
      <c r="ADT12" s="315"/>
      <c r="ADU12" s="315"/>
      <c r="ADV12" s="315"/>
      <c r="ADW12" s="315"/>
      <c r="ADX12" s="315"/>
      <c r="ADY12" s="315"/>
      <c r="ADZ12" s="315"/>
      <c r="AEA12" s="315"/>
      <c r="AEB12" s="315"/>
      <c r="AEC12" s="315"/>
      <c r="AED12" s="315"/>
      <c r="AEE12" s="315"/>
      <c r="AEF12" s="315"/>
      <c r="AEG12" s="315"/>
      <c r="AEH12" s="315"/>
      <c r="AEI12" s="315"/>
      <c r="AEJ12" s="315"/>
      <c r="AEK12" s="315"/>
      <c r="AEL12" s="315"/>
      <c r="AEM12" s="315"/>
      <c r="AEN12" s="315"/>
      <c r="AEO12" s="315">
        <v>20286000</v>
      </c>
      <c r="AEP12" s="315"/>
      <c r="AEQ12" s="315"/>
      <c r="AER12" s="315"/>
      <c r="AES12" s="315"/>
      <c r="AET12" s="315"/>
      <c r="AEU12" s="315"/>
      <c r="AEV12" s="315"/>
      <c r="AEW12" s="315"/>
      <c r="AEX12" s="315"/>
      <c r="AEY12" s="315"/>
      <c r="AEZ12" s="315"/>
      <c r="AFA12" s="315"/>
      <c r="AFB12" s="315"/>
      <c r="AFC12" s="315"/>
      <c r="AFD12" s="315"/>
      <c r="AFE12" s="315"/>
      <c r="AFF12" s="315"/>
      <c r="AFG12" s="315"/>
      <c r="AFH12" s="315"/>
      <c r="AFI12" s="315"/>
      <c r="AFJ12" s="315"/>
      <c r="AFK12" s="315"/>
      <c r="AFL12" s="315">
        <v>695466</v>
      </c>
      <c r="AFM12" s="315"/>
      <c r="AFN12" s="315"/>
      <c r="AFO12" s="315"/>
      <c r="AFP12" s="315"/>
      <c r="AFQ12" s="315"/>
      <c r="AFR12" s="315"/>
      <c r="AFS12" s="315"/>
      <c r="AFT12" s="315"/>
      <c r="AFU12" s="315"/>
      <c r="AFV12" s="315"/>
      <c r="AFW12" s="315"/>
      <c r="AFX12" s="315">
        <v>4695970.33</v>
      </c>
      <c r="AFY12" s="315"/>
      <c r="AFZ12" s="315"/>
      <c r="AGA12" s="315"/>
      <c r="AGB12" s="315"/>
      <c r="AGC12" s="315"/>
      <c r="AGD12" s="315"/>
      <c r="AGE12" s="315"/>
      <c r="AGF12" s="315"/>
      <c r="AGG12" s="315"/>
      <c r="AGH12" s="315"/>
      <c r="AGI12" s="315">
        <v>14004538.57</v>
      </c>
      <c r="AGJ12" s="315"/>
      <c r="AGK12" s="315"/>
      <c r="AGL12" s="315"/>
      <c r="AGM12" s="315"/>
      <c r="AGN12" s="315"/>
      <c r="AGO12" s="315"/>
      <c r="AGP12" s="315"/>
      <c r="AGQ12" s="315">
        <v>33957000</v>
      </c>
      <c r="AGR12" s="315">
        <v>20874000</v>
      </c>
      <c r="AGS12" s="315"/>
      <c r="AGT12" s="315"/>
      <c r="AGU12" s="315"/>
      <c r="AGV12" s="315"/>
      <c r="AGW12" s="315"/>
      <c r="AGX12" s="315"/>
      <c r="AGY12" s="315"/>
      <c r="AGZ12" s="315"/>
      <c r="AHA12" s="315"/>
      <c r="AHB12" s="315"/>
      <c r="AHC12" s="315"/>
      <c r="AHD12" s="315"/>
      <c r="AHE12" s="315"/>
      <c r="AHF12" s="315"/>
      <c r="AHG12" s="315"/>
      <c r="AHH12" s="315"/>
      <c r="AHI12" s="315"/>
      <c r="AHJ12" s="315"/>
      <c r="AHK12" s="315"/>
      <c r="AHL12" s="315"/>
      <c r="AHM12" s="315"/>
      <c r="AHN12" s="315"/>
      <c r="AHO12" s="315">
        <v>10846305040.110001</v>
      </c>
      <c r="AHQ12" s="407">
        <v>496174514.16000003</v>
      </c>
    </row>
    <row r="13" spans="1:901" s="317" customFormat="1" ht="16.8" customHeight="1" x14ac:dyDescent="0.25">
      <c r="A13" s="313" t="s">
        <v>18</v>
      </c>
      <c r="B13" s="314" t="s">
        <v>653</v>
      </c>
      <c r="C13" s="318">
        <v>223542694.58000001</v>
      </c>
      <c r="D13" s="318">
        <v>13588772.960000001</v>
      </c>
      <c r="E13" s="318">
        <v>1479660.02</v>
      </c>
      <c r="F13" s="318">
        <v>4435281.3899999997</v>
      </c>
      <c r="G13" s="318">
        <v>1949231.34</v>
      </c>
      <c r="H13" s="318">
        <v>3990192.49</v>
      </c>
      <c r="I13" s="318">
        <v>638276.65</v>
      </c>
      <c r="J13" s="318">
        <v>90475394.519999996</v>
      </c>
      <c r="K13" s="318">
        <v>9084740.870000001</v>
      </c>
      <c r="L13" s="318">
        <v>1921152.75</v>
      </c>
      <c r="M13" s="318">
        <v>6194785.7600000007</v>
      </c>
      <c r="N13" s="318">
        <v>2224385.1</v>
      </c>
      <c r="O13" s="318">
        <v>94845104.829999998</v>
      </c>
      <c r="P13" s="318">
        <v>5637218.5899999999</v>
      </c>
      <c r="Q13" s="318">
        <v>4324129.74</v>
      </c>
      <c r="R13" s="318">
        <v>1243237.3400000001</v>
      </c>
      <c r="S13" s="318">
        <v>2750574.34</v>
      </c>
      <c r="T13" s="318">
        <v>2347440.14</v>
      </c>
      <c r="U13" s="318">
        <v>1268524.8999999999</v>
      </c>
      <c r="V13" s="318">
        <v>4612147.29</v>
      </c>
      <c r="W13" s="318">
        <v>1769480.49</v>
      </c>
      <c r="X13" s="318">
        <v>1201230.8</v>
      </c>
      <c r="Y13" s="318">
        <v>2134014.83</v>
      </c>
      <c r="Z13" s="318">
        <v>604434.02</v>
      </c>
      <c r="AA13" s="318">
        <v>125056394.8</v>
      </c>
      <c r="AB13" s="318">
        <v>6352079.3600000003</v>
      </c>
      <c r="AC13" s="318">
        <v>6606349.4900000002</v>
      </c>
      <c r="AD13" s="318">
        <v>2494293</v>
      </c>
      <c r="AE13" s="318">
        <v>11164073.370000001</v>
      </c>
      <c r="AF13" s="318">
        <v>3663855.66</v>
      </c>
      <c r="AG13" s="318">
        <v>6472218.1500000004</v>
      </c>
      <c r="AH13" s="318">
        <v>5489736.3899999997</v>
      </c>
      <c r="AI13" s="318">
        <v>4357779.55</v>
      </c>
      <c r="AJ13" s="318">
        <v>3088616.02</v>
      </c>
      <c r="AK13" s="318">
        <v>1725820.13</v>
      </c>
      <c r="AL13" s="318">
        <v>3125165.81</v>
      </c>
      <c r="AM13" s="318">
        <v>9795486.5899999999</v>
      </c>
      <c r="AN13" s="318">
        <v>6794733.0800000001</v>
      </c>
      <c r="AO13" s="318">
        <v>3258046.24</v>
      </c>
      <c r="AP13" s="318">
        <v>39390347.140000001</v>
      </c>
      <c r="AQ13" s="318">
        <v>9830712.4299999997</v>
      </c>
      <c r="AR13" s="318">
        <v>837110.84</v>
      </c>
      <c r="AS13" s="318">
        <v>61426484.910000004</v>
      </c>
      <c r="AT13" s="318">
        <v>3479474.96</v>
      </c>
      <c r="AU13" s="318">
        <v>4658202.0600000005</v>
      </c>
      <c r="AV13" s="318">
        <v>5418513.1399999997</v>
      </c>
      <c r="AW13" s="318">
        <v>2588130.87</v>
      </c>
      <c r="AX13" s="318">
        <v>2499265.38</v>
      </c>
      <c r="AY13" s="318">
        <v>1060414.1399999999</v>
      </c>
      <c r="AZ13" s="318">
        <v>1730644.43</v>
      </c>
      <c r="BA13" s="318">
        <v>4197969.34</v>
      </c>
      <c r="BB13" s="318">
        <v>1101954.79</v>
      </c>
      <c r="BC13" s="318">
        <v>36978728.799999997</v>
      </c>
      <c r="BD13" s="318">
        <v>5262564.5999999996</v>
      </c>
      <c r="BE13" s="318">
        <v>2122792.2000000002</v>
      </c>
      <c r="BF13" s="318">
        <v>4229014.78</v>
      </c>
      <c r="BG13" s="318">
        <v>1043830.14</v>
      </c>
      <c r="BH13" s="318">
        <v>93598018.590000004</v>
      </c>
      <c r="BI13" s="318">
        <v>2682650</v>
      </c>
      <c r="BJ13" s="318">
        <v>1271523.25</v>
      </c>
      <c r="BK13" s="318">
        <v>2293710.6800000002</v>
      </c>
      <c r="BL13" s="318">
        <v>2897768.35</v>
      </c>
      <c r="BM13" s="318">
        <v>4207128.88</v>
      </c>
      <c r="BN13" s="318">
        <v>2188986.17</v>
      </c>
      <c r="BO13" s="318">
        <v>1981805.73</v>
      </c>
      <c r="BP13" s="318">
        <v>1669900.14</v>
      </c>
      <c r="BQ13" s="318">
        <v>1200716.52</v>
      </c>
      <c r="BR13" s="318">
        <v>2662890.63</v>
      </c>
      <c r="BS13" s="318">
        <v>1297000</v>
      </c>
      <c r="BT13" s="318">
        <v>6307618.71</v>
      </c>
      <c r="BU13" s="318">
        <v>1375000</v>
      </c>
      <c r="BV13" s="318">
        <v>1008801.28</v>
      </c>
      <c r="BW13" s="318">
        <v>37046617.850000001</v>
      </c>
      <c r="BX13" s="318">
        <v>37406712.090000004</v>
      </c>
      <c r="BY13" s="318">
        <v>9941386.8200000003</v>
      </c>
      <c r="BZ13" s="318">
        <v>2070640.21</v>
      </c>
      <c r="CA13" s="318">
        <v>4652025.22</v>
      </c>
      <c r="CB13" s="318">
        <v>3362487.94</v>
      </c>
      <c r="CC13" s="318">
        <v>4103354.76</v>
      </c>
      <c r="CD13" s="318">
        <v>0</v>
      </c>
      <c r="CE13" s="318">
        <v>0</v>
      </c>
      <c r="CF13" s="318">
        <v>37068966.489999995</v>
      </c>
      <c r="CG13" s="318">
        <v>8954358.7999999989</v>
      </c>
      <c r="CH13" s="318">
        <v>15294187.920000002</v>
      </c>
      <c r="CI13" s="318">
        <v>2308270.9699999997</v>
      </c>
      <c r="CJ13" s="318">
        <v>1777830.65</v>
      </c>
      <c r="CK13" s="318">
        <v>2990533.3200000003</v>
      </c>
      <c r="CL13" s="318">
        <v>3243991.03</v>
      </c>
      <c r="CM13" s="318">
        <v>9699204.620000001</v>
      </c>
      <c r="CN13" s="318">
        <v>894759.99</v>
      </c>
      <c r="CO13" s="318">
        <v>2526909.64</v>
      </c>
      <c r="CP13" s="318">
        <v>5244342.18</v>
      </c>
      <c r="CQ13" s="318">
        <v>1923448.02</v>
      </c>
      <c r="CR13" s="318">
        <v>1841900</v>
      </c>
      <c r="CS13" s="318">
        <v>18819358.350000001</v>
      </c>
      <c r="CT13" s="318">
        <v>4598734.92</v>
      </c>
      <c r="CU13" s="318">
        <v>2963146.55</v>
      </c>
      <c r="CV13" s="318">
        <v>4982263.16</v>
      </c>
      <c r="CW13" s="318">
        <v>1945770.23</v>
      </c>
      <c r="CX13" s="318">
        <v>80116954.040000007</v>
      </c>
      <c r="CY13" s="318">
        <v>1584945.86</v>
      </c>
      <c r="CZ13" s="318">
        <v>607824.66</v>
      </c>
      <c r="DA13" s="318">
        <v>76682473.25</v>
      </c>
      <c r="DB13" s="318">
        <v>6975723.5999999996</v>
      </c>
      <c r="DC13" s="318">
        <v>8306407.9299999997</v>
      </c>
      <c r="DD13" s="318">
        <v>6853757.6900000004</v>
      </c>
      <c r="DE13" s="318">
        <v>41543323.850000001</v>
      </c>
      <c r="DF13" s="318">
        <v>7981662.5199999996</v>
      </c>
      <c r="DG13" s="318">
        <v>11959968.02</v>
      </c>
      <c r="DH13" s="318">
        <v>3843512.64</v>
      </c>
      <c r="DI13" s="318">
        <v>2081048.78</v>
      </c>
      <c r="DJ13" s="318">
        <v>3019495.12</v>
      </c>
      <c r="DK13" s="318">
        <v>8956117.620000001</v>
      </c>
      <c r="DL13" s="318">
        <v>154678463.66</v>
      </c>
      <c r="DM13" s="318">
        <v>169374168.12</v>
      </c>
      <c r="DN13" s="318">
        <v>3964937.1399999997</v>
      </c>
      <c r="DO13" s="318">
        <v>9246612.4900000002</v>
      </c>
      <c r="DP13" s="318">
        <v>73247474.269999996</v>
      </c>
      <c r="DQ13" s="318">
        <v>12073420.26</v>
      </c>
      <c r="DR13" s="318">
        <v>4138855.99</v>
      </c>
      <c r="DS13" s="318">
        <v>20974383.66</v>
      </c>
      <c r="DT13" s="318">
        <v>5742313.2300000004</v>
      </c>
      <c r="DU13" s="318">
        <v>298034809.55000001</v>
      </c>
      <c r="DV13" s="318">
        <v>2955945</v>
      </c>
      <c r="DW13" s="318">
        <v>4679033.24</v>
      </c>
      <c r="DX13" s="318">
        <v>4204582.2200000007</v>
      </c>
      <c r="DY13" s="318">
        <v>19985744.210000001</v>
      </c>
      <c r="DZ13" s="318">
        <v>3221782.6</v>
      </c>
      <c r="EA13" s="318">
        <v>6871899.0800000001</v>
      </c>
      <c r="EB13" s="318">
        <v>2999769.54</v>
      </c>
      <c r="EC13" s="318">
        <v>59589293.560000002</v>
      </c>
      <c r="ED13" s="318">
        <v>45635407.780000001</v>
      </c>
      <c r="EE13" s="318">
        <v>24532612.530000001</v>
      </c>
      <c r="EF13" s="318">
        <v>4303221.0600000005</v>
      </c>
      <c r="EG13" s="318">
        <v>4555840.7699999996</v>
      </c>
      <c r="EH13" s="318">
        <v>3395374.19</v>
      </c>
      <c r="EI13" s="318">
        <v>5389000</v>
      </c>
      <c r="EJ13" s="318">
        <v>9775632.9400000013</v>
      </c>
      <c r="EK13" s="318">
        <v>4526850.32</v>
      </c>
      <c r="EL13" s="318">
        <v>3470501.4</v>
      </c>
      <c r="EM13" s="318">
        <v>59686100.649999999</v>
      </c>
      <c r="EN13" s="318">
        <v>13426763.35</v>
      </c>
      <c r="EO13" s="318">
        <v>2968500.15</v>
      </c>
      <c r="EP13" s="318">
        <v>1673787.03</v>
      </c>
      <c r="EQ13" s="318">
        <v>2264495.36</v>
      </c>
      <c r="ER13" s="318">
        <v>5512952.3399999999</v>
      </c>
      <c r="ES13" s="318">
        <v>5345933.6400000006</v>
      </c>
      <c r="ET13" s="318">
        <v>1923794.14</v>
      </c>
      <c r="EU13" s="318">
        <v>5248420.38</v>
      </c>
      <c r="EV13" s="318">
        <v>106457415.7</v>
      </c>
      <c r="EW13" s="318">
        <v>3779055.33</v>
      </c>
      <c r="EX13" s="318">
        <v>2637730.91</v>
      </c>
      <c r="EY13" s="318">
        <v>4721945.3</v>
      </c>
      <c r="EZ13" s="318">
        <v>4003944.02</v>
      </c>
      <c r="FA13" s="318">
        <v>5205762.93</v>
      </c>
      <c r="FB13" s="318">
        <v>4129194.78</v>
      </c>
      <c r="FC13" s="318">
        <v>2383682.4</v>
      </c>
      <c r="FD13" s="318">
        <v>2240999.98</v>
      </c>
      <c r="FE13" s="318">
        <v>2172416.0499999998</v>
      </c>
      <c r="FF13" s="318">
        <v>4328857.8</v>
      </c>
      <c r="FG13" s="318">
        <v>3731860.6100000003</v>
      </c>
      <c r="FH13" s="318">
        <v>21085496.690000001</v>
      </c>
      <c r="FI13" s="318">
        <v>2292460.08</v>
      </c>
      <c r="FJ13" s="318">
        <v>270000</v>
      </c>
      <c r="FK13" s="318">
        <v>3546680.3800000004</v>
      </c>
      <c r="FL13" s="318">
        <v>3983786.54</v>
      </c>
      <c r="FM13" s="318">
        <v>2864047.69</v>
      </c>
      <c r="FN13" s="318">
        <v>1169000</v>
      </c>
      <c r="FO13" s="318">
        <v>1839214.49</v>
      </c>
      <c r="FP13" s="318">
        <v>290726386.24000001</v>
      </c>
      <c r="FQ13" s="318">
        <v>1674932.5</v>
      </c>
      <c r="FR13" s="318">
        <v>4830610.32</v>
      </c>
      <c r="FS13" s="318">
        <v>3270500</v>
      </c>
      <c r="FT13" s="318">
        <v>5228496.08</v>
      </c>
      <c r="FU13" s="318">
        <v>2911509</v>
      </c>
      <c r="FV13" s="318">
        <v>11874887.890000001</v>
      </c>
      <c r="FW13" s="318">
        <v>3113297.91</v>
      </c>
      <c r="FX13" s="318">
        <v>4667397.24</v>
      </c>
      <c r="FY13" s="318">
        <v>2562494.19</v>
      </c>
      <c r="FZ13" s="318">
        <v>15401827.75</v>
      </c>
      <c r="GA13" s="318">
        <v>2268860.19</v>
      </c>
      <c r="GB13" s="318">
        <v>2154600.5499999998</v>
      </c>
      <c r="GC13" s="318">
        <v>1807384.3399999999</v>
      </c>
      <c r="GD13" s="318">
        <v>50608956.230000004</v>
      </c>
      <c r="GE13" s="318">
        <v>1859980.28</v>
      </c>
      <c r="GF13" s="318">
        <v>1947602.14</v>
      </c>
      <c r="GG13" s="318">
        <v>3176012.49</v>
      </c>
      <c r="GH13" s="318">
        <v>2617000</v>
      </c>
      <c r="GI13" s="318">
        <v>2189614.58</v>
      </c>
      <c r="GJ13" s="318">
        <v>3158381.4</v>
      </c>
      <c r="GK13" s="318">
        <v>4184629.67</v>
      </c>
      <c r="GL13" s="318">
        <v>2043345.36</v>
      </c>
      <c r="GM13" s="318">
        <v>860972.81</v>
      </c>
      <c r="GN13" s="318">
        <v>680507.87</v>
      </c>
      <c r="GO13" s="318">
        <v>1509456.81</v>
      </c>
      <c r="GP13" s="318">
        <v>87208961.430000007</v>
      </c>
      <c r="GQ13" s="318">
        <v>4496611.4000000004</v>
      </c>
      <c r="GR13" s="318">
        <v>2674943.7999999998</v>
      </c>
      <c r="GS13" s="318">
        <v>26470677.399999999</v>
      </c>
      <c r="GT13" s="318">
        <v>2725300</v>
      </c>
      <c r="GU13" s="318">
        <v>2698000</v>
      </c>
      <c r="GV13" s="318">
        <v>4074994.86</v>
      </c>
      <c r="GW13" s="318">
        <v>5032134.8600000003</v>
      </c>
      <c r="GX13" s="318">
        <v>10197361.539999999</v>
      </c>
      <c r="GY13" s="318">
        <v>3030752.83</v>
      </c>
      <c r="GZ13" s="318">
        <v>3699347.31</v>
      </c>
      <c r="HA13" s="318">
        <v>4854698.59</v>
      </c>
      <c r="HB13" s="318">
        <v>96680623.799999997</v>
      </c>
      <c r="HC13" s="318">
        <v>10726765.26</v>
      </c>
      <c r="HD13" s="318">
        <v>6614861.7199999997</v>
      </c>
      <c r="HE13" s="318">
        <v>6877936.6699999999</v>
      </c>
      <c r="HF13" s="318">
        <v>2862918.63</v>
      </c>
      <c r="HG13" s="318">
        <v>4042031.97</v>
      </c>
      <c r="HH13" s="318">
        <v>697274.83</v>
      </c>
      <c r="HI13" s="318">
        <v>94328147.859999999</v>
      </c>
      <c r="HJ13" s="318">
        <v>2983542.62</v>
      </c>
      <c r="HK13" s="318">
        <v>168792057.91</v>
      </c>
      <c r="HL13" s="318">
        <v>5066174.4800000004</v>
      </c>
      <c r="HM13" s="318">
        <v>1431859.31</v>
      </c>
      <c r="HN13" s="318">
        <v>2119965.5699999998</v>
      </c>
      <c r="HO13" s="318">
        <v>2676867.2599999998</v>
      </c>
      <c r="HP13" s="318">
        <v>1177889.23</v>
      </c>
      <c r="HQ13" s="318">
        <v>20105523.140000001</v>
      </c>
      <c r="HR13" s="318">
        <v>49353160.939999998</v>
      </c>
      <c r="HS13" s="318">
        <v>1741912.22</v>
      </c>
      <c r="HT13" s="318">
        <v>55038919.229999997</v>
      </c>
      <c r="HU13" s="318">
        <v>4154138.79</v>
      </c>
      <c r="HV13" s="318">
        <v>1597717.13</v>
      </c>
      <c r="HW13" s="318">
        <v>4003000</v>
      </c>
      <c r="HX13" s="318">
        <v>3597705</v>
      </c>
      <c r="HY13" s="318">
        <v>1771402.96</v>
      </c>
      <c r="HZ13" s="318">
        <v>746740.87</v>
      </c>
      <c r="IA13" s="318">
        <v>4878713.54</v>
      </c>
      <c r="IB13" s="318">
        <v>2604294.44</v>
      </c>
      <c r="IC13" s="318">
        <v>2009271.08</v>
      </c>
      <c r="ID13" s="318">
        <v>1143351.69</v>
      </c>
      <c r="IE13" s="318">
        <v>2524683.39</v>
      </c>
      <c r="IF13" s="318">
        <v>1092457.94</v>
      </c>
      <c r="IG13" s="318">
        <v>21886010</v>
      </c>
      <c r="IH13" s="318">
        <v>14614681.02</v>
      </c>
      <c r="II13" s="318">
        <v>4792511.42</v>
      </c>
      <c r="IJ13" s="318">
        <v>3837010.75</v>
      </c>
      <c r="IK13" s="318">
        <v>7809008.1100000003</v>
      </c>
      <c r="IL13" s="318">
        <v>3225176.65</v>
      </c>
      <c r="IM13" s="318">
        <v>1191740.23</v>
      </c>
      <c r="IN13" s="318">
        <v>809273.74</v>
      </c>
      <c r="IO13" s="318">
        <v>3784817.51</v>
      </c>
      <c r="IP13" s="318">
        <v>1683488.47</v>
      </c>
      <c r="IQ13" s="318">
        <v>3142086.53</v>
      </c>
      <c r="IR13" s="318">
        <v>104995260.86</v>
      </c>
      <c r="IS13" s="318">
        <v>20454494.25</v>
      </c>
      <c r="IT13" s="318">
        <v>3077611.35</v>
      </c>
      <c r="IU13" s="318">
        <v>1196675.8500000001</v>
      </c>
      <c r="IV13" s="318">
        <v>6474806.3599999994</v>
      </c>
      <c r="IW13" s="318">
        <v>891262.85</v>
      </c>
      <c r="IX13" s="318">
        <v>5487750.5300000003</v>
      </c>
      <c r="IY13" s="318">
        <v>2974660.54</v>
      </c>
      <c r="IZ13" s="318">
        <v>2315645.7400000002</v>
      </c>
      <c r="JA13" s="318">
        <v>2039854.32</v>
      </c>
      <c r="JB13" s="318">
        <v>2525100</v>
      </c>
      <c r="JC13" s="318">
        <v>725032.4</v>
      </c>
      <c r="JD13" s="318">
        <v>20692572.629999999</v>
      </c>
      <c r="JE13" s="318">
        <v>13183167.24</v>
      </c>
      <c r="JF13" s="318">
        <v>1675833.23</v>
      </c>
      <c r="JG13" s="318">
        <v>2030969.76</v>
      </c>
      <c r="JH13" s="318">
        <v>1223652.54</v>
      </c>
      <c r="JI13" s="318">
        <v>649858.81000000006</v>
      </c>
      <c r="JJ13" s="318">
        <v>12864927.68</v>
      </c>
      <c r="JK13" s="318">
        <v>3185571.56</v>
      </c>
      <c r="JL13" s="318">
        <v>3665186.5</v>
      </c>
      <c r="JM13" s="318">
        <v>2881735.24</v>
      </c>
      <c r="JN13" s="318">
        <v>1062905.1499999999</v>
      </c>
      <c r="JO13" s="318">
        <v>2314255.13</v>
      </c>
      <c r="JP13" s="318">
        <v>9774489.2799999993</v>
      </c>
      <c r="JQ13" s="318">
        <v>18172000</v>
      </c>
      <c r="JR13" s="318">
        <v>2791257.75</v>
      </c>
      <c r="JS13" s="318">
        <v>5002991.34</v>
      </c>
      <c r="JT13" s="318">
        <v>13807699.609999999</v>
      </c>
      <c r="JU13" s="318">
        <v>4707033.1900000004</v>
      </c>
      <c r="JV13" s="318">
        <v>3107744.13</v>
      </c>
      <c r="JW13" s="318">
        <v>1411571.84</v>
      </c>
      <c r="JX13" s="318">
        <v>1909583.78</v>
      </c>
      <c r="JY13" s="318">
        <v>60739976.630000003</v>
      </c>
      <c r="JZ13" s="318">
        <v>36927203.57</v>
      </c>
      <c r="KA13" s="318">
        <v>2244109.94</v>
      </c>
      <c r="KB13" s="318">
        <v>1055132.94</v>
      </c>
      <c r="KC13" s="318">
        <v>3725789.28</v>
      </c>
      <c r="KD13" s="318">
        <v>1267894.71</v>
      </c>
      <c r="KE13" s="318">
        <v>6375032.5300000003</v>
      </c>
      <c r="KF13" s="318">
        <v>4416000.37</v>
      </c>
      <c r="KG13" s="318">
        <v>1003413.36</v>
      </c>
      <c r="KH13" s="318">
        <v>2404578.0699999998</v>
      </c>
      <c r="KI13" s="318">
        <v>2178773.61</v>
      </c>
      <c r="KJ13" s="318">
        <v>2300109.83</v>
      </c>
      <c r="KK13" s="318">
        <v>1021163.71</v>
      </c>
      <c r="KL13" s="318">
        <v>1628842.26</v>
      </c>
      <c r="KM13" s="318">
        <v>1658039.65</v>
      </c>
      <c r="KN13" s="318">
        <v>206901315.76999998</v>
      </c>
      <c r="KO13" s="318">
        <v>5130843.1399999997</v>
      </c>
      <c r="KP13" s="318">
        <v>6604570.8200000003</v>
      </c>
      <c r="KQ13" s="318">
        <v>6246395.4199999999</v>
      </c>
      <c r="KR13" s="318">
        <v>1722245</v>
      </c>
      <c r="KS13" s="318">
        <v>4074851.41</v>
      </c>
      <c r="KT13" s="318">
        <v>16837941.329999998</v>
      </c>
      <c r="KU13" s="318">
        <v>2436736.5099999998</v>
      </c>
      <c r="KV13" s="318">
        <v>4681795.2</v>
      </c>
      <c r="KW13" s="318">
        <v>12783411.93</v>
      </c>
      <c r="KX13" s="318">
        <v>2055111.98</v>
      </c>
      <c r="KY13" s="318">
        <v>4159254.86</v>
      </c>
      <c r="KZ13" s="318">
        <v>8855869.9000000004</v>
      </c>
      <c r="LA13" s="318">
        <v>2008146.18</v>
      </c>
      <c r="LB13" s="318">
        <v>3053774.04</v>
      </c>
      <c r="LC13" s="318">
        <v>34554689.109999999</v>
      </c>
      <c r="LD13" s="318">
        <v>4138164.83</v>
      </c>
      <c r="LE13" s="318">
        <v>90132189.349999994</v>
      </c>
      <c r="LF13" s="318">
        <v>9790598.1900000013</v>
      </c>
      <c r="LG13" s="318">
        <v>35683207.409999996</v>
      </c>
      <c r="LH13" s="318">
        <v>21729548.969999999</v>
      </c>
      <c r="LI13" s="318">
        <v>2629767.27</v>
      </c>
      <c r="LJ13" s="318">
        <v>2946217.47</v>
      </c>
      <c r="LK13" s="318">
        <v>3533995.44</v>
      </c>
      <c r="LL13" s="318">
        <v>4890879.42</v>
      </c>
      <c r="LM13" s="318">
        <v>3517449.58</v>
      </c>
      <c r="LN13" s="318">
        <v>12900848.859999999</v>
      </c>
      <c r="LO13" s="318">
        <v>2873603.34</v>
      </c>
      <c r="LP13" s="318">
        <v>75818973.200000003</v>
      </c>
      <c r="LQ13" s="318">
        <v>2107875.9700000002</v>
      </c>
      <c r="LR13" s="318">
        <v>1502287.87</v>
      </c>
      <c r="LS13" s="318">
        <v>138208274.27000001</v>
      </c>
      <c r="LT13" s="318">
        <v>27789301.289999999</v>
      </c>
      <c r="LU13" s="318">
        <v>73858608.359999999</v>
      </c>
      <c r="LV13" s="318">
        <v>77053250</v>
      </c>
      <c r="LW13" s="318">
        <v>5683202.4000000004</v>
      </c>
      <c r="LX13" s="318">
        <v>5406123.7300000004</v>
      </c>
      <c r="LY13" s="318">
        <v>5995192.8200000003</v>
      </c>
      <c r="LZ13" s="318">
        <v>4699517.68</v>
      </c>
      <c r="MA13" s="318">
        <v>7549287.1299999999</v>
      </c>
      <c r="MB13" s="318">
        <v>3717422.73</v>
      </c>
      <c r="MC13" s="318">
        <v>9169600</v>
      </c>
      <c r="MD13" s="318">
        <v>4365796.96</v>
      </c>
      <c r="ME13" s="318">
        <v>89502596.430000007</v>
      </c>
      <c r="MF13" s="318">
        <v>2818628.15</v>
      </c>
      <c r="MG13" s="318">
        <v>1112000</v>
      </c>
      <c r="MH13" s="318">
        <v>1986255</v>
      </c>
      <c r="MI13" s="318">
        <v>3248337.57</v>
      </c>
      <c r="MJ13" s="318">
        <v>2706129.03</v>
      </c>
      <c r="MK13" s="318">
        <v>4205953.66</v>
      </c>
      <c r="ML13" s="318">
        <v>4414063.6399999997</v>
      </c>
      <c r="MM13" s="318">
        <v>8490222.0899999999</v>
      </c>
      <c r="MN13" s="318">
        <v>3959080.28</v>
      </c>
      <c r="MO13" s="318">
        <v>1882630.92</v>
      </c>
      <c r="MP13" s="318">
        <v>4566566.2300000004</v>
      </c>
      <c r="MQ13" s="318">
        <v>25124576.41</v>
      </c>
      <c r="MR13" s="318">
        <v>3519879.4699999997</v>
      </c>
      <c r="MS13" s="318">
        <v>4530858.78</v>
      </c>
      <c r="MT13" s="318">
        <v>3529642.86</v>
      </c>
      <c r="MU13" s="318">
        <v>3145969.54</v>
      </c>
      <c r="MV13" s="318">
        <v>1251554.3400000001</v>
      </c>
      <c r="MW13" s="318">
        <v>15700018.039999999</v>
      </c>
      <c r="MX13" s="318">
        <v>45859866.810000002</v>
      </c>
      <c r="MY13" s="318">
        <v>5188283.8100000005</v>
      </c>
      <c r="MZ13" s="318">
        <v>904900.79</v>
      </c>
      <c r="NA13" s="318">
        <v>599191.36</v>
      </c>
      <c r="NB13" s="318">
        <v>187269330.43000001</v>
      </c>
      <c r="NC13" s="318">
        <v>7911244.7699999996</v>
      </c>
      <c r="ND13" s="318">
        <v>5436515.5</v>
      </c>
      <c r="NE13" s="318">
        <v>36553102.5</v>
      </c>
      <c r="NF13" s="318">
        <v>2599865.5</v>
      </c>
      <c r="NG13" s="318">
        <v>4432923.05</v>
      </c>
      <c r="NH13" s="318">
        <v>11648520.74</v>
      </c>
      <c r="NI13" s="318">
        <v>13608400</v>
      </c>
      <c r="NJ13" s="318">
        <v>2014624.79</v>
      </c>
      <c r="NK13" s="318">
        <v>7222300</v>
      </c>
      <c r="NL13" s="318">
        <v>4155167.88</v>
      </c>
      <c r="NM13" s="318">
        <v>2157285.56</v>
      </c>
      <c r="NN13" s="318">
        <v>93401145.760000005</v>
      </c>
      <c r="NO13" s="318">
        <v>1290795.25</v>
      </c>
      <c r="NP13" s="318">
        <v>1984432.01</v>
      </c>
      <c r="NQ13" s="318">
        <v>1910200</v>
      </c>
      <c r="NR13" s="318">
        <v>1119448.04</v>
      </c>
      <c r="NS13" s="318">
        <v>1648718.37</v>
      </c>
      <c r="NT13" s="318">
        <v>208651.51</v>
      </c>
      <c r="NU13" s="318">
        <v>48536248.590000004</v>
      </c>
      <c r="NV13" s="318">
        <v>4757783.99</v>
      </c>
      <c r="NW13" s="318">
        <v>3095689.75</v>
      </c>
      <c r="NX13" s="318">
        <v>2686070.17</v>
      </c>
      <c r="NY13" s="318">
        <v>3600579.61</v>
      </c>
      <c r="NZ13" s="318">
        <v>5083950.09</v>
      </c>
      <c r="OA13" s="318">
        <v>1804937.92</v>
      </c>
      <c r="OB13" s="318">
        <v>34202061.060000002</v>
      </c>
      <c r="OC13" s="318">
        <v>51091031.57</v>
      </c>
      <c r="OD13" s="318">
        <v>2634447.37</v>
      </c>
      <c r="OE13" s="318">
        <v>6562003.5599999996</v>
      </c>
      <c r="OF13" s="318">
        <v>5801725.6500000004</v>
      </c>
      <c r="OG13" s="318">
        <v>2318375.87</v>
      </c>
      <c r="OH13" s="318">
        <v>2234187.7999999998</v>
      </c>
      <c r="OI13" s="318">
        <v>4696500</v>
      </c>
      <c r="OJ13" s="318">
        <v>3238482.71</v>
      </c>
      <c r="OK13" s="318">
        <v>63791934.840000004</v>
      </c>
      <c r="OL13" s="318">
        <v>3776407.77</v>
      </c>
      <c r="OM13" s="318">
        <v>6416206.0499999998</v>
      </c>
      <c r="ON13" s="318">
        <v>4995340.2300000004</v>
      </c>
      <c r="OO13" s="318">
        <v>3567642.79</v>
      </c>
      <c r="OP13" s="318">
        <v>3742368.21</v>
      </c>
      <c r="OQ13" s="318">
        <v>36110670.600000001</v>
      </c>
      <c r="OR13" s="318">
        <v>3000228.81</v>
      </c>
      <c r="OS13" s="318">
        <v>3655786</v>
      </c>
      <c r="OT13" s="318">
        <v>2769900.72</v>
      </c>
      <c r="OU13" s="318">
        <v>5184389.9899999993</v>
      </c>
      <c r="OV13" s="318">
        <v>6258529.2800000003</v>
      </c>
      <c r="OW13" s="318">
        <v>3742744.84</v>
      </c>
      <c r="OX13" s="318">
        <v>404800</v>
      </c>
      <c r="OY13" s="318">
        <v>1439918.19</v>
      </c>
      <c r="OZ13" s="318">
        <v>62589369.100000001</v>
      </c>
      <c r="PA13" s="318">
        <v>3234489.13</v>
      </c>
      <c r="PB13" s="318">
        <v>3209505.25</v>
      </c>
      <c r="PC13" s="318">
        <v>1802308.26</v>
      </c>
      <c r="PD13" s="318">
        <v>2867942</v>
      </c>
      <c r="PE13" s="318">
        <v>9576078.5099999998</v>
      </c>
      <c r="PF13" s="318">
        <v>3842059.46</v>
      </c>
      <c r="PG13" s="318">
        <v>4238184.6900000004</v>
      </c>
      <c r="PH13" s="318">
        <v>2196768.41</v>
      </c>
      <c r="PI13" s="318">
        <v>2921070.36</v>
      </c>
      <c r="PJ13" s="318">
        <v>5809476.6300000008</v>
      </c>
      <c r="PK13" s="318">
        <v>3691647.06</v>
      </c>
      <c r="PL13" s="318">
        <v>1505622.04</v>
      </c>
      <c r="PM13" s="318">
        <v>14194036.99</v>
      </c>
      <c r="PN13" s="318">
        <v>4853923.47</v>
      </c>
      <c r="PO13" s="318">
        <v>684959.97</v>
      </c>
      <c r="PP13" s="318">
        <v>1027523.51</v>
      </c>
      <c r="PQ13" s="318">
        <v>1401211.54</v>
      </c>
      <c r="PR13" s="318">
        <v>98741313.879999995</v>
      </c>
      <c r="PS13" s="318">
        <v>1635000</v>
      </c>
      <c r="PT13" s="318">
        <v>3246981.63</v>
      </c>
      <c r="PU13" s="318">
        <v>5784001.21</v>
      </c>
      <c r="PV13" s="318">
        <v>120761165.3</v>
      </c>
      <c r="PW13" s="318">
        <v>3404980.26</v>
      </c>
      <c r="PX13" s="318">
        <v>4590542.5</v>
      </c>
      <c r="PY13" s="318">
        <v>3932089.42</v>
      </c>
      <c r="PZ13" s="318">
        <v>3262285.68</v>
      </c>
      <c r="QA13" s="318">
        <v>2650722.4700000002</v>
      </c>
      <c r="QB13" s="318">
        <v>4124106.13</v>
      </c>
      <c r="QC13" s="318">
        <v>1869100</v>
      </c>
      <c r="QD13" s="318">
        <v>2245478.79</v>
      </c>
      <c r="QE13" s="318">
        <v>3572858.59</v>
      </c>
      <c r="QF13" s="318">
        <v>3636371.16</v>
      </c>
      <c r="QG13" s="318">
        <v>4802056.0599999996</v>
      </c>
      <c r="QH13" s="318">
        <v>2317893.17</v>
      </c>
      <c r="QI13" s="318">
        <v>2075248.18</v>
      </c>
      <c r="QJ13" s="318">
        <v>1377100</v>
      </c>
      <c r="QK13" s="318">
        <v>1630000.25</v>
      </c>
      <c r="QL13" s="318">
        <v>11433899.199999999</v>
      </c>
      <c r="QM13" s="318">
        <v>2654079.39</v>
      </c>
      <c r="QN13" s="318">
        <v>2040000</v>
      </c>
      <c r="QO13" s="318">
        <v>2488620.7200000002</v>
      </c>
      <c r="QP13" s="318">
        <v>2361886.6</v>
      </c>
      <c r="QQ13" s="318">
        <v>3259311.28</v>
      </c>
      <c r="QR13" s="318">
        <v>157964730.13999999</v>
      </c>
      <c r="QS13" s="318">
        <v>4045025.46</v>
      </c>
      <c r="QT13" s="318">
        <v>9180913.7899999991</v>
      </c>
      <c r="QU13" s="318">
        <v>3035339.29</v>
      </c>
      <c r="QV13" s="318">
        <v>6786362.2699999996</v>
      </c>
      <c r="QW13" s="318">
        <v>13173732.52</v>
      </c>
      <c r="QX13" s="318">
        <v>3709248.43</v>
      </c>
      <c r="QY13" s="318">
        <v>154053085.91999999</v>
      </c>
      <c r="QZ13" s="318">
        <v>4894948.62</v>
      </c>
      <c r="RA13" s="318">
        <v>1595243.85</v>
      </c>
      <c r="RB13" s="318">
        <v>1532777.76</v>
      </c>
      <c r="RC13" s="318">
        <v>7505703.0499999998</v>
      </c>
      <c r="RD13" s="318">
        <v>1282323.6000000001</v>
      </c>
      <c r="RE13" s="318">
        <v>279804373.34999996</v>
      </c>
      <c r="RF13" s="318">
        <v>59172100.109999999</v>
      </c>
      <c r="RG13" s="318">
        <v>2982204.71</v>
      </c>
      <c r="RH13" s="318">
        <v>3682651.61</v>
      </c>
      <c r="RI13" s="318">
        <v>8139462.0600000005</v>
      </c>
      <c r="RJ13" s="318">
        <v>4765368.22</v>
      </c>
      <c r="RK13" s="318">
        <v>11539183</v>
      </c>
      <c r="RL13" s="318">
        <v>2684605.2</v>
      </c>
      <c r="RM13" s="318">
        <v>5783222.6299999999</v>
      </c>
      <c r="RN13" s="318">
        <v>158028681.55000001</v>
      </c>
      <c r="RO13" s="318">
        <v>16037357.529999999</v>
      </c>
      <c r="RP13" s="318">
        <v>2304762.5</v>
      </c>
      <c r="RQ13" s="318">
        <v>1434042.95</v>
      </c>
      <c r="RR13" s="318">
        <v>6714941.9900000002</v>
      </c>
      <c r="RS13" s="318">
        <v>853585.25</v>
      </c>
      <c r="RT13" s="318">
        <v>1558222.61</v>
      </c>
      <c r="RU13" s="318">
        <v>2143858.2599999998</v>
      </c>
      <c r="RV13" s="318">
        <v>1366057.25</v>
      </c>
      <c r="RW13" s="318">
        <v>932755.86</v>
      </c>
      <c r="RX13" s="318">
        <v>1247793.6499999999</v>
      </c>
      <c r="RY13" s="318">
        <v>26097937.899999999</v>
      </c>
      <c r="RZ13" s="318">
        <v>2965367.18</v>
      </c>
      <c r="SA13" s="318">
        <v>2347535.5299999998</v>
      </c>
      <c r="SB13" s="318">
        <v>3175323.23</v>
      </c>
      <c r="SC13" s="318">
        <v>1893545.68</v>
      </c>
      <c r="SD13" s="318">
        <v>1500158.99</v>
      </c>
      <c r="SE13" s="318">
        <v>2509098.8600000003</v>
      </c>
      <c r="SF13" s="318">
        <v>11362066.890000001</v>
      </c>
      <c r="SG13" s="318">
        <v>1617468.65</v>
      </c>
      <c r="SH13" s="318">
        <v>2469041.9500000002</v>
      </c>
      <c r="SI13" s="318">
        <v>2478889.1</v>
      </c>
      <c r="SJ13" s="318">
        <v>2399355.4700000002</v>
      </c>
      <c r="SK13" s="318">
        <v>2316463.71</v>
      </c>
      <c r="SL13" s="318">
        <v>1826398.05</v>
      </c>
      <c r="SM13" s="318">
        <v>88529300</v>
      </c>
      <c r="SN13" s="318">
        <v>3245708.89</v>
      </c>
      <c r="SO13" s="318">
        <v>1782443.03</v>
      </c>
      <c r="SP13" s="318">
        <v>1693450.26</v>
      </c>
      <c r="SQ13" s="318">
        <v>2147356.23</v>
      </c>
      <c r="SR13" s="318">
        <v>3996762.39</v>
      </c>
      <c r="SS13" s="318">
        <v>1556335.75</v>
      </c>
      <c r="ST13" s="318">
        <v>4136696.24</v>
      </c>
      <c r="SU13" s="318">
        <v>2299969.89</v>
      </c>
      <c r="SV13" s="318">
        <v>4687187.82</v>
      </c>
      <c r="SW13" s="318">
        <v>6457241.2800000003</v>
      </c>
      <c r="SX13" s="318">
        <v>1369765.02</v>
      </c>
      <c r="SY13" s="318">
        <v>33509858</v>
      </c>
      <c r="SZ13" s="318">
        <v>2558957.15</v>
      </c>
      <c r="TA13" s="318">
        <v>2332673.17</v>
      </c>
      <c r="TB13" s="318">
        <v>3915396.43</v>
      </c>
      <c r="TC13" s="318">
        <v>2070807.44</v>
      </c>
      <c r="TD13" s="318">
        <v>2515212.08</v>
      </c>
      <c r="TE13" s="318">
        <v>1678082.2</v>
      </c>
      <c r="TF13" s="318">
        <v>895647.51</v>
      </c>
      <c r="TG13" s="318">
        <v>93112611.319999993</v>
      </c>
      <c r="TH13" s="318">
        <v>4176672.73</v>
      </c>
      <c r="TI13" s="318">
        <v>3460244.28</v>
      </c>
      <c r="TJ13" s="318">
        <v>4154464.82</v>
      </c>
      <c r="TK13" s="318">
        <v>5581876.5199999996</v>
      </c>
      <c r="TL13" s="318">
        <v>4822139.55</v>
      </c>
      <c r="TM13" s="318">
        <v>3163167.96</v>
      </c>
      <c r="TN13" s="318">
        <v>31975213.399999999</v>
      </c>
      <c r="TO13" s="318">
        <v>3867187.45</v>
      </c>
      <c r="TP13" s="318">
        <v>4349228.59</v>
      </c>
      <c r="TQ13" s="318">
        <v>6271000.04</v>
      </c>
      <c r="TR13" s="318">
        <v>1552010.37</v>
      </c>
      <c r="TS13" s="318">
        <v>2405820</v>
      </c>
      <c r="TT13" s="318">
        <v>1476743.6</v>
      </c>
      <c r="TU13" s="318">
        <v>2550766.44</v>
      </c>
      <c r="TV13" s="318">
        <v>4525398.0199999996</v>
      </c>
      <c r="TW13" s="318">
        <v>24674723.490000002</v>
      </c>
      <c r="TX13" s="318">
        <v>789363.77</v>
      </c>
      <c r="TY13" s="318">
        <v>113137782.5</v>
      </c>
      <c r="TZ13" s="318">
        <v>2601525.23</v>
      </c>
      <c r="UA13" s="318">
        <v>1537583.22</v>
      </c>
      <c r="UB13" s="318">
        <v>4715686.75</v>
      </c>
      <c r="UC13" s="318">
        <v>26030663.629999999</v>
      </c>
      <c r="UD13" s="318">
        <v>907066.08</v>
      </c>
      <c r="UE13" s="318">
        <v>348033.24</v>
      </c>
      <c r="UF13" s="318">
        <v>2292519.5</v>
      </c>
      <c r="UG13" s="318">
        <v>5389489.8700000001</v>
      </c>
      <c r="UH13" s="318">
        <v>18575378.41</v>
      </c>
      <c r="UI13" s="318">
        <v>3064825.4</v>
      </c>
      <c r="UJ13" s="318">
        <v>5381958.0300000003</v>
      </c>
      <c r="UK13" s="318">
        <v>3039145.79</v>
      </c>
      <c r="UL13" s="318">
        <v>3549920.48</v>
      </c>
      <c r="UM13" s="318">
        <v>1745286.21</v>
      </c>
      <c r="UN13" s="318">
        <v>101105692.03999999</v>
      </c>
      <c r="UO13" s="318">
        <v>8212410</v>
      </c>
      <c r="UP13" s="318">
        <v>5971815.9399999995</v>
      </c>
      <c r="UQ13" s="318">
        <v>115144027.76000001</v>
      </c>
      <c r="UR13" s="318">
        <v>8124699.0700000003</v>
      </c>
      <c r="US13" s="318">
        <v>6429673.7300000004</v>
      </c>
      <c r="UT13" s="318">
        <v>20954473.73</v>
      </c>
      <c r="UU13" s="318">
        <v>1758413.3</v>
      </c>
      <c r="UV13" s="318">
        <v>4087399.76</v>
      </c>
      <c r="UW13" s="318">
        <v>5628330.1200000001</v>
      </c>
      <c r="UX13" s="318">
        <v>7264696.7200000007</v>
      </c>
      <c r="UY13" s="318">
        <v>59615850.75</v>
      </c>
      <c r="UZ13" s="318">
        <v>5907746.7300000004</v>
      </c>
      <c r="VA13" s="318">
        <v>7408250</v>
      </c>
      <c r="VB13" s="318">
        <v>1986414.53</v>
      </c>
      <c r="VC13" s="318">
        <v>4414254.3499999996</v>
      </c>
      <c r="VD13" s="318">
        <v>4812633.66</v>
      </c>
      <c r="VE13" s="318">
        <v>1037715.39</v>
      </c>
      <c r="VF13" s="318">
        <v>13754762.609999999</v>
      </c>
      <c r="VG13" s="318">
        <v>7208813.2000000002</v>
      </c>
      <c r="VH13" s="318">
        <v>817103.62</v>
      </c>
      <c r="VI13" s="318">
        <v>1452624.19</v>
      </c>
      <c r="VJ13" s="318">
        <v>116511604.64</v>
      </c>
      <c r="VK13" s="318">
        <v>3705800</v>
      </c>
      <c r="VL13" s="318">
        <v>3095056.71</v>
      </c>
      <c r="VM13" s="318">
        <v>10609583</v>
      </c>
      <c r="VN13" s="318">
        <v>5896020.1500000004</v>
      </c>
      <c r="VO13" s="318">
        <v>4483307.92</v>
      </c>
      <c r="VP13" s="318">
        <v>4969325.62</v>
      </c>
      <c r="VQ13" s="318">
        <v>2066191.06</v>
      </c>
      <c r="VR13" s="318">
        <v>6272681.04</v>
      </c>
      <c r="VS13" s="318">
        <v>10134292.210000001</v>
      </c>
      <c r="VT13" s="318">
        <v>3901174.36</v>
      </c>
      <c r="VU13" s="318">
        <v>5727709.79</v>
      </c>
      <c r="VV13" s="318">
        <v>2998747.14</v>
      </c>
      <c r="VW13" s="318">
        <v>3224932.7</v>
      </c>
      <c r="VX13" s="318">
        <v>1329000</v>
      </c>
      <c r="VY13" s="318">
        <v>107487068.64</v>
      </c>
      <c r="VZ13" s="318">
        <v>8160862.0099999998</v>
      </c>
      <c r="WA13" s="318">
        <v>4852785.68</v>
      </c>
      <c r="WB13" s="318">
        <v>6319882.1399999997</v>
      </c>
      <c r="WC13" s="318">
        <v>3240505.93</v>
      </c>
      <c r="WD13" s="318">
        <v>10192107.74</v>
      </c>
      <c r="WE13" s="318">
        <v>157887532.56999999</v>
      </c>
      <c r="WF13" s="318">
        <v>13278323.98</v>
      </c>
      <c r="WG13" s="318">
        <v>5645018.3700000001</v>
      </c>
      <c r="WH13" s="318">
        <v>5531965.8700000001</v>
      </c>
      <c r="WI13" s="318">
        <v>4365489.22</v>
      </c>
      <c r="WJ13" s="318">
        <v>11018229.65</v>
      </c>
      <c r="WK13" s="318">
        <v>3067620</v>
      </c>
      <c r="WL13" s="318">
        <v>8799737.8000000007</v>
      </c>
      <c r="WM13" s="318">
        <v>6294565.7300000004</v>
      </c>
      <c r="WN13" s="318">
        <v>2473684.92</v>
      </c>
      <c r="WO13" s="318">
        <v>6839109.7199999997</v>
      </c>
      <c r="WP13" s="318">
        <v>2755643.83</v>
      </c>
      <c r="WQ13" s="318">
        <v>6901671.6099999994</v>
      </c>
      <c r="WR13" s="318">
        <v>11541074.42</v>
      </c>
      <c r="WS13" s="318">
        <v>91576071.430000007</v>
      </c>
      <c r="WT13" s="318">
        <v>1689876.85</v>
      </c>
      <c r="WU13" s="318">
        <v>2179761.6</v>
      </c>
      <c r="WV13" s="318">
        <v>3650000</v>
      </c>
      <c r="WW13" s="318">
        <v>4512282.0299999993</v>
      </c>
      <c r="WX13" s="318">
        <v>2574281.11</v>
      </c>
      <c r="WY13" s="318">
        <v>5483574.9000000004</v>
      </c>
      <c r="WZ13" s="318">
        <v>23108727.120000001</v>
      </c>
      <c r="XA13" s="318">
        <v>39989048.740000002</v>
      </c>
      <c r="XB13" s="318">
        <v>1005855.27</v>
      </c>
      <c r="XC13" s="318">
        <v>1935006.77</v>
      </c>
      <c r="XD13" s="318">
        <v>2870757.78</v>
      </c>
      <c r="XE13" s="318">
        <v>1987691.44</v>
      </c>
      <c r="XF13" s="318">
        <v>59273451.230000004</v>
      </c>
      <c r="XG13" s="318">
        <v>4905713.4000000004</v>
      </c>
      <c r="XH13" s="318">
        <v>5543699.2599999998</v>
      </c>
      <c r="XI13" s="318">
        <v>30541984.170000002</v>
      </c>
      <c r="XJ13" s="318">
        <v>4159800</v>
      </c>
      <c r="XK13" s="318">
        <v>8123914.7000000002</v>
      </c>
      <c r="XL13" s="318">
        <v>11861213.699999999</v>
      </c>
      <c r="XM13" s="318">
        <v>3942975.87</v>
      </c>
      <c r="XN13" s="318">
        <v>3639604.33</v>
      </c>
      <c r="XO13" s="318">
        <v>7383815.5</v>
      </c>
      <c r="XP13" s="318">
        <v>11064089.99</v>
      </c>
      <c r="XQ13" s="318">
        <v>2487633.83</v>
      </c>
      <c r="XR13" s="318">
        <v>1732310.06</v>
      </c>
      <c r="XS13" s="318">
        <v>2264231.7799999998</v>
      </c>
      <c r="XT13" s="318">
        <v>3052728.93</v>
      </c>
      <c r="XU13" s="318">
        <v>1428478.29</v>
      </c>
      <c r="XV13" s="318">
        <v>3120957.92</v>
      </c>
      <c r="XW13" s="318">
        <v>1950306.41</v>
      </c>
      <c r="XX13" s="318">
        <v>1515723.78</v>
      </c>
      <c r="XY13" s="318">
        <v>1818301.5</v>
      </c>
      <c r="XZ13" s="318">
        <v>3560271.43</v>
      </c>
      <c r="YA13" s="318">
        <v>1571174.75</v>
      </c>
      <c r="YB13" s="318">
        <v>1740619.32</v>
      </c>
      <c r="YC13" s="318">
        <v>44454958.259999998</v>
      </c>
      <c r="YD13" s="318">
        <v>4377113.1399999997</v>
      </c>
      <c r="YE13" s="318">
        <v>7500826.4000000004</v>
      </c>
      <c r="YF13" s="318">
        <v>4875339.26</v>
      </c>
      <c r="YG13" s="318">
        <v>16853489.920000002</v>
      </c>
      <c r="YH13" s="318">
        <v>5164528.93</v>
      </c>
      <c r="YI13" s="318">
        <v>8181535.3899999997</v>
      </c>
      <c r="YJ13" s="318">
        <v>3373593.99</v>
      </c>
      <c r="YK13" s="318">
        <v>9792891.8100000005</v>
      </c>
      <c r="YL13" s="318">
        <v>9736370.8900000006</v>
      </c>
      <c r="YM13" s="318">
        <v>5138651.4800000004</v>
      </c>
      <c r="YN13" s="318">
        <v>4209834.05</v>
      </c>
      <c r="YO13" s="318">
        <v>3207474.57</v>
      </c>
      <c r="YP13" s="318">
        <v>4369891.01</v>
      </c>
      <c r="YQ13" s="318">
        <v>2788302.63</v>
      </c>
      <c r="YR13" s="318">
        <v>4637820.84</v>
      </c>
      <c r="YS13" s="318">
        <v>2829114</v>
      </c>
      <c r="YT13" s="318">
        <v>15823519.620000001</v>
      </c>
      <c r="YU13" s="318">
        <v>1982585.27</v>
      </c>
      <c r="YV13" s="318">
        <v>1988642.03</v>
      </c>
      <c r="YW13" s="318">
        <v>3328864.2</v>
      </c>
      <c r="YX13" s="318">
        <v>2871594.75</v>
      </c>
      <c r="YY13" s="318">
        <v>3895502</v>
      </c>
      <c r="YZ13" s="318">
        <v>859167.75</v>
      </c>
      <c r="ZA13" s="318">
        <v>33735148.619999997</v>
      </c>
      <c r="ZB13" s="318">
        <v>2610613.87</v>
      </c>
      <c r="ZC13" s="318">
        <v>1732370.57</v>
      </c>
      <c r="ZD13" s="318">
        <v>3372000</v>
      </c>
      <c r="ZE13" s="318">
        <v>3539527.37</v>
      </c>
      <c r="ZF13" s="318">
        <v>2830910.3</v>
      </c>
      <c r="ZG13" s="318">
        <v>4276298.3899999997</v>
      </c>
      <c r="ZH13" s="318">
        <v>2843689.01</v>
      </c>
      <c r="ZI13" s="318">
        <v>4352027.8499999996</v>
      </c>
      <c r="ZJ13" s="318">
        <v>28828218.879999999</v>
      </c>
      <c r="ZK13" s="318">
        <v>2779431.83</v>
      </c>
      <c r="ZL13" s="318">
        <v>2777535.6</v>
      </c>
      <c r="ZM13" s="318">
        <v>26366189.850000001</v>
      </c>
      <c r="ZN13" s="318">
        <v>4270511.53</v>
      </c>
      <c r="ZO13" s="318">
        <v>2553402.4500000002</v>
      </c>
      <c r="ZP13" s="318">
        <v>2223125.5499999998</v>
      </c>
      <c r="ZQ13" s="318">
        <v>3441163.26</v>
      </c>
      <c r="ZR13" s="318">
        <v>3008221.25</v>
      </c>
      <c r="ZS13" s="318">
        <v>5396628.1600000001</v>
      </c>
      <c r="ZT13" s="318">
        <v>3138695.36</v>
      </c>
      <c r="ZU13" s="318">
        <v>8524872.3200000003</v>
      </c>
      <c r="ZV13" s="318">
        <v>3882228.39</v>
      </c>
      <c r="ZW13" s="318">
        <v>4505033.63</v>
      </c>
      <c r="ZX13" s="318">
        <v>2550834.73</v>
      </c>
      <c r="ZY13" s="318">
        <v>3020377.65</v>
      </c>
      <c r="ZZ13" s="318">
        <v>1935000</v>
      </c>
      <c r="AAA13" s="318">
        <v>2798068.69</v>
      </c>
      <c r="AAB13" s="318">
        <v>7789682.1600000001</v>
      </c>
      <c r="AAC13" s="318">
        <v>3107185.49</v>
      </c>
      <c r="AAD13" s="318">
        <v>1991565.2</v>
      </c>
      <c r="AAE13" s="318">
        <v>3453308.14</v>
      </c>
      <c r="AAF13" s="318">
        <v>18223248.23</v>
      </c>
      <c r="AAG13" s="318">
        <v>2948568.13</v>
      </c>
      <c r="AAH13" s="318">
        <v>2252457.19</v>
      </c>
      <c r="AAI13" s="318">
        <v>1500000</v>
      </c>
      <c r="AAJ13" s="318">
        <v>2175476.71</v>
      </c>
      <c r="AAK13" s="318">
        <v>4089331.06</v>
      </c>
      <c r="AAL13" s="318">
        <v>2323804.73</v>
      </c>
      <c r="AAM13" s="318">
        <v>96207353.680000007</v>
      </c>
      <c r="AAN13" s="318">
        <v>3713500.49</v>
      </c>
      <c r="AAO13" s="318">
        <v>2578577</v>
      </c>
      <c r="AAP13" s="318">
        <v>4446628.1500000004</v>
      </c>
      <c r="AAQ13" s="318">
        <v>4772103.68</v>
      </c>
      <c r="AAR13" s="318">
        <v>4756160.8099999996</v>
      </c>
      <c r="AAS13" s="318">
        <v>3147862.43</v>
      </c>
      <c r="AAT13" s="318">
        <v>3765543.2</v>
      </c>
      <c r="AAU13" s="318">
        <v>10033135.859999999</v>
      </c>
      <c r="AAV13" s="318">
        <v>3724954.52</v>
      </c>
      <c r="AAW13" s="318">
        <v>4266415.1399999997</v>
      </c>
      <c r="AAX13" s="318">
        <v>124663535.59</v>
      </c>
      <c r="AAY13" s="318">
        <v>9926930.7400000002</v>
      </c>
      <c r="AAZ13" s="318">
        <v>2439099.79</v>
      </c>
      <c r="ABA13" s="318">
        <v>2956394.27</v>
      </c>
      <c r="ABB13" s="318">
        <v>3240203.91</v>
      </c>
      <c r="ABC13" s="318">
        <v>3498872.37</v>
      </c>
      <c r="ABD13" s="318">
        <v>3506034</v>
      </c>
      <c r="ABE13" s="318">
        <v>2489400</v>
      </c>
      <c r="ABF13" s="318">
        <v>13266549.75</v>
      </c>
      <c r="ABG13" s="318">
        <v>8373292.3099999996</v>
      </c>
      <c r="ABH13" s="318">
        <v>2022413</v>
      </c>
      <c r="ABI13" s="318">
        <v>2826009.65</v>
      </c>
      <c r="ABJ13" s="318">
        <v>3738624.24</v>
      </c>
      <c r="ABK13" s="318">
        <v>3174233.97</v>
      </c>
      <c r="ABL13" s="318">
        <v>4686971.16</v>
      </c>
      <c r="ABM13" s="318">
        <v>120974770.03</v>
      </c>
      <c r="ABN13" s="318">
        <v>1234540</v>
      </c>
      <c r="ABO13" s="318">
        <v>450000</v>
      </c>
      <c r="ABP13" s="318">
        <v>31945483.41</v>
      </c>
      <c r="ABQ13" s="318">
        <v>5556263.3200000003</v>
      </c>
      <c r="ABR13" s="318">
        <v>7474970</v>
      </c>
      <c r="ABS13" s="318">
        <v>2108900</v>
      </c>
      <c r="ABT13" s="318">
        <v>2480254.0299999998</v>
      </c>
      <c r="ABU13" s="318">
        <v>697657.62</v>
      </c>
      <c r="ABV13" s="318">
        <v>50835090.670000002</v>
      </c>
      <c r="ABW13" s="318">
        <v>1317581.97</v>
      </c>
      <c r="ABX13" s="318">
        <v>20865404.530000001</v>
      </c>
      <c r="ABY13" s="318">
        <v>2015658.19</v>
      </c>
      <c r="ABZ13" s="318">
        <v>1599751.74</v>
      </c>
      <c r="ACA13" s="318">
        <v>3754887.11</v>
      </c>
      <c r="ACB13" s="318">
        <v>1738746.42</v>
      </c>
      <c r="ACC13" s="318">
        <v>1297841</v>
      </c>
      <c r="ACD13" s="318">
        <v>4200749.6100000003</v>
      </c>
      <c r="ACE13" s="318">
        <v>4739261.04</v>
      </c>
      <c r="ACF13" s="318">
        <v>1783787.36</v>
      </c>
      <c r="ACG13" s="318">
        <v>476301132.53999996</v>
      </c>
      <c r="ACH13" s="318">
        <v>5065623.45</v>
      </c>
      <c r="ACI13" s="318">
        <v>2054146.12</v>
      </c>
      <c r="ACJ13" s="318">
        <v>8114557.1699999999</v>
      </c>
      <c r="ACK13" s="318">
        <v>1488493.06</v>
      </c>
      <c r="ACL13" s="318">
        <v>4093767.45</v>
      </c>
      <c r="ACM13" s="318">
        <v>3985678.8</v>
      </c>
      <c r="ACN13" s="318">
        <v>10736147.9</v>
      </c>
      <c r="ACO13" s="318">
        <v>10268815.140000001</v>
      </c>
      <c r="ACP13" s="318">
        <v>2392596</v>
      </c>
      <c r="ACQ13" s="318">
        <v>5310485.97</v>
      </c>
      <c r="ACR13" s="318">
        <v>10124492.57</v>
      </c>
      <c r="ACS13" s="318">
        <v>5377540.1600000001</v>
      </c>
      <c r="ACT13" s="318">
        <v>12619165.73</v>
      </c>
      <c r="ACU13" s="318">
        <v>1729609.71</v>
      </c>
      <c r="ACV13" s="318">
        <v>4291386.84</v>
      </c>
      <c r="ACW13" s="318">
        <v>2565445.1</v>
      </c>
      <c r="ACX13" s="318">
        <v>2424904.25</v>
      </c>
      <c r="ACY13" s="318">
        <v>1718138.17</v>
      </c>
      <c r="ACZ13" s="318">
        <v>1223360.8500000001</v>
      </c>
      <c r="ADA13" s="318">
        <v>1120689.53</v>
      </c>
      <c r="ADB13" s="318">
        <v>1196946.99</v>
      </c>
      <c r="ADC13" s="318">
        <v>1591582.34</v>
      </c>
      <c r="ADD13" s="318">
        <v>6107067.0999999996</v>
      </c>
      <c r="ADE13" s="318">
        <v>6260039.8799999999</v>
      </c>
      <c r="ADF13" s="318">
        <v>1358889</v>
      </c>
      <c r="ADG13" s="318">
        <v>124598</v>
      </c>
      <c r="ADH13" s="318">
        <v>1619486.49</v>
      </c>
      <c r="ADI13" s="318">
        <v>409370.91</v>
      </c>
      <c r="ADJ13" s="318">
        <v>752000</v>
      </c>
      <c r="ADK13" s="318">
        <v>1789435.97</v>
      </c>
      <c r="ADL13" s="318">
        <v>498142</v>
      </c>
      <c r="ADM13" s="318">
        <v>45125684.469999999</v>
      </c>
      <c r="ADN13" s="318">
        <v>17485704.34</v>
      </c>
      <c r="ADO13" s="318">
        <v>4866314.3600000003</v>
      </c>
      <c r="ADP13" s="318">
        <v>103766191.34999999</v>
      </c>
      <c r="ADQ13" s="318">
        <v>333391.56</v>
      </c>
      <c r="ADR13" s="318">
        <v>2571063.02</v>
      </c>
      <c r="ADS13" s="318">
        <v>2185323.41</v>
      </c>
      <c r="ADT13" s="318">
        <v>1293181.28</v>
      </c>
      <c r="ADU13" s="318">
        <v>61249520.069999993</v>
      </c>
      <c r="ADV13" s="318">
        <v>33875487.009999998</v>
      </c>
      <c r="ADW13" s="318">
        <v>10728295.870000001</v>
      </c>
      <c r="ADX13" s="318">
        <v>6472071.5599999996</v>
      </c>
      <c r="ADY13" s="318">
        <v>1047100</v>
      </c>
      <c r="ADZ13" s="318">
        <v>12530630</v>
      </c>
      <c r="AEA13" s="318">
        <v>3651616.37</v>
      </c>
      <c r="AEB13" s="318">
        <v>3049647.04</v>
      </c>
      <c r="AEC13" s="318">
        <v>2600851.4900000002</v>
      </c>
      <c r="AED13" s="318">
        <v>2117738.48</v>
      </c>
      <c r="AEE13" s="318">
        <v>28737221.550000001</v>
      </c>
      <c r="AEF13" s="318">
        <v>4032328.95</v>
      </c>
      <c r="AEG13" s="318">
        <v>1163487.1599999999</v>
      </c>
      <c r="AEH13" s="318">
        <v>3095078.88</v>
      </c>
      <c r="AEI13" s="318">
        <v>2983748.21</v>
      </c>
      <c r="AEJ13" s="318">
        <v>4212156.9400000004</v>
      </c>
      <c r="AEK13" s="318">
        <v>1919901.13</v>
      </c>
      <c r="AEL13" s="318">
        <v>50805759.200000003</v>
      </c>
      <c r="AEM13" s="318">
        <v>3231820.17</v>
      </c>
      <c r="AEN13" s="318">
        <v>150325847.76000002</v>
      </c>
      <c r="AEO13" s="318">
        <v>96517710.530000001</v>
      </c>
      <c r="AEP13" s="318">
        <v>6775764.5700000003</v>
      </c>
      <c r="AEQ13" s="318">
        <v>3256111.76</v>
      </c>
      <c r="AER13" s="318">
        <v>3915428.31</v>
      </c>
      <c r="AES13" s="318">
        <v>3611876.44</v>
      </c>
      <c r="AET13" s="318">
        <v>3372418.69</v>
      </c>
      <c r="AEU13" s="318">
        <v>1776925.35</v>
      </c>
      <c r="AEV13" s="318">
        <v>2503213.98</v>
      </c>
      <c r="AEW13" s="318">
        <v>2519601.58</v>
      </c>
      <c r="AEX13" s="318">
        <v>940700.6</v>
      </c>
      <c r="AEY13" s="318">
        <v>40307829.799999997</v>
      </c>
      <c r="AEZ13" s="318">
        <v>50581285.43</v>
      </c>
      <c r="AFA13" s="318">
        <v>5711136.4100000001</v>
      </c>
      <c r="AFB13" s="318">
        <v>5344241.6900000004</v>
      </c>
      <c r="AFC13" s="318">
        <v>4826912.01</v>
      </c>
      <c r="AFD13" s="318">
        <v>5252289</v>
      </c>
      <c r="AFE13" s="318">
        <v>3077076.25</v>
      </c>
      <c r="AFF13" s="318">
        <v>2182476.39</v>
      </c>
      <c r="AFG13" s="318">
        <v>1250000</v>
      </c>
      <c r="AFH13" s="318">
        <v>2585453.1800000002</v>
      </c>
      <c r="AFI13" s="318">
        <v>4282446.38</v>
      </c>
      <c r="AFJ13" s="318">
        <v>1883195.12</v>
      </c>
      <c r="AFK13" s="318">
        <v>3862872.57</v>
      </c>
      <c r="AFL13" s="318">
        <v>136608201.18000001</v>
      </c>
      <c r="AFM13" s="318">
        <v>4948113.33</v>
      </c>
      <c r="AFN13" s="318">
        <v>3581111.35</v>
      </c>
      <c r="AFO13" s="318">
        <v>3502086.07</v>
      </c>
      <c r="AFP13" s="318">
        <v>2677687.2200000002</v>
      </c>
      <c r="AFQ13" s="318">
        <v>3170383.22</v>
      </c>
      <c r="AFR13" s="318">
        <v>844707.3</v>
      </c>
      <c r="AFS13" s="318">
        <v>7269671.4299999997</v>
      </c>
      <c r="AFT13" s="318">
        <v>4472942.59</v>
      </c>
      <c r="AFU13" s="318">
        <v>1419026.12</v>
      </c>
      <c r="AFV13" s="318">
        <v>5377883.5</v>
      </c>
      <c r="AFW13" s="318">
        <v>1422904.08</v>
      </c>
      <c r="AFX13" s="318">
        <v>85113207.530000001</v>
      </c>
      <c r="AFY13" s="318">
        <v>3439071.48</v>
      </c>
      <c r="AFZ13" s="318">
        <v>1750460.52</v>
      </c>
      <c r="AGA13" s="318">
        <v>3132645.23</v>
      </c>
      <c r="AGB13" s="318">
        <v>5213431.6399999997</v>
      </c>
      <c r="AGC13" s="318">
        <v>14111916.01</v>
      </c>
      <c r="AGD13" s="318">
        <v>1343000</v>
      </c>
      <c r="AGE13" s="318">
        <v>4990750</v>
      </c>
      <c r="AGF13" s="318">
        <v>4406543.51</v>
      </c>
      <c r="AGG13" s="318">
        <v>2635697.33</v>
      </c>
      <c r="AGH13" s="318">
        <v>1612370.56</v>
      </c>
      <c r="AGI13" s="318">
        <v>203626667.55000001</v>
      </c>
      <c r="AGJ13" s="318">
        <v>29545900.719999999</v>
      </c>
      <c r="AGK13" s="318">
        <v>2636286.63</v>
      </c>
      <c r="AGL13" s="318">
        <v>1709635.11</v>
      </c>
      <c r="AGM13" s="318">
        <v>6401184.4800000004</v>
      </c>
      <c r="AGN13" s="318">
        <v>3741128.01</v>
      </c>
      <c r="AGO13" s="318">
        <v>1468798.57</v>
      </c>
      <c r="AGP13" s="318">
        <v>1173752.67</v>
      </c>
      <c r="AGQ13" s="318">
        <v>184840898.22</v>
      </c>
      <c r="AGR13" s="318">
        <v>65053512.239999995</v>
      </c>
      <c r="AGS13" s="318">
        <v>2176032.04</v>
      </c>
      <c r="AGT13" s="318">
        <v>5277602.82</v>
      </c>
      <c r="AGU13" s="318">
        <v>17087301.959999997</v>
      </c>
      <c r="AGV13" s="318">
        <v>4011529.77</v>
      </c>
      <c r="AGW13" s="318">
        <v>3808593.62</v>
      </c>
      <c r="AGX13" s="318">
        <v>5808673.5099999998</v>
      </c>
      <c r="AGY13" s="318">
        <v>2474086.0499999998</v>
      </c>
      <c r="AGZ13" s="318">
        <v>5605320.9000000004</v>
      </c>
      <c r="AHA13" s="318">
        <v>3022900.42</v>
      </c>
      <c r="AHB13" s="318">
        <v>4195567.24</v>
      </c>
      <c r="AHC13" s="318">
        <v>2328604.08</v>
      </c>
      <c r="AHD13" s="318">
        <v>41429127.990000002</v>
      </c>
      <c r="AHE13" s="318">
        <v>3304398.49</v>
      </c>
      <c r="AHF13" s="318">
        <v>8632993.6199999992</v>
      </c>
      <c r="AHG13" s="318">
        <v>5784921.3799999999</v>
      </c>
      <c r="AHH13" s="318">
        <v>48365940.289999999</v>
      </c>
      <c r="AHI13" s="318">
        <v>1708146.73</v>
      </c>
      <c r="AHJ13" s="318">
        <v>3722168.91</v>
      </c>
      <c r="AHK13" s="318">
        <v>5820112.4700000007</v>
      </c>
      <c r="AHL13" s="318">
        <v>2447165.86</v>
      </c>
      <c r="AHM13" s="318">
        <v>802177.41</v>
      </c>
      <c r="AHN13" s="318">
        <v>1692636.64</v>
      </c>
      <c r="AHO13" s="318">
        <v>12980491570.830006</v>
      </c>
      <c r="AHQ13" s="407">
        <v>318155494.19</v>
      </c>
    </row>
    <row r="14" spans="1:901" s="319" customFormat="1" x14ac:dyDescent="0.25">
      <c r="B14" s="319" t="s">
        <v>641</v>
      </c>
      <c r="C14" s="403">
        <f t="shared" ref="C14:BN14" si="0">SUM(C2:C13)</f>
        <v>3369875470.5900002</v>
      </c>
      <c r="D14" s="403">
        <f t="shared" si="0"/>
        <v>477967414.25999993</v>
      </c>
      <c r="E14" s="403">
        <f t="shared" si="0"/>
        <v>113470252.36</v>
      </c>
      <c r="F14" s="403">
        <f t="shared" si="0"/>
        <v>214186754.23000002</v>
      </c>
      <c r="G14" s="403">
        <f t="shared" si="0"/>
        <v>138085482.02000001</v>
      </c>
      <c r="H14" s="403">
        <f t="shared" si="0"/>
        <v>158597161.17000008</v>
      </c>
      <c r="I14" s="403">
        <f t="shared" si="0"/>
        <v>71010654.179999992</v>
      </c>
      <c r="J14" s="403">
        <f t="shared" si="0"/>
        <v>598629944.40999997</v>
      </c>
      <c r="K14" s="403">
        <f t="shared" si="0"/>
        <v>207466307.66000003</v>
      </c>
      <c r="L14" s="403">
        <f t="shared" si="0"/>
        <v>109350818.49999999</v>
      </c>
      <c r="M14" s="403">
        <f t="shared" si="0"/>
        <v>408544258.89000005</v>
      </c>
      <c r="N14" s="403">
        <f t="shared" si="0"/>
        <v>131006214.53999998</v>
      </c>
      <c r="O14" s="403">
        <f t="shared" si="0"/>
        <v>448205782.71999997</v>
      </c>
      <c r="P14" s="403">
        <f t="shared" si="0"/>
        <v>205473388.25999999</v>
      </c>
      <c r="Q14" s="403">
        <f t="shared" si="0"/>
        <v>134973932.23999998</v>
      </c>
      <c r="R14" s="403">
        <f t="shared" si="0"/>
        <v>85751030.25</v>
      </c>
      <c r="S14" s="403">
        <f t="shared" si="0"/>
        <v>150166128.34999999</v>
      </c>
      <c r="T14" s="403">
        <f t="shared" si="0"/>
        <v>158149804.19000003</v>
      </c>
      <c r="U14" s="403">
        <f t="shared" si="0"/>
        <v>89306219.88000001</v>
      </c>
      <c r="V14" s="403">
        <f t="shared" si="0"/>
        <v>114964311.8</v>
      </c>
      <c r="W14" s="403">
        <f t="shared" si="0"/>
        <v>98799637.909999982</v>
      </c>
      <c r="X14" s="403">
        <f t="shared" si="0"/>
        <v>75183432.040000007</v>
      </c>
      <c r="Y14" s="403">
        <f t="shared" si="0"/>
        <v>70696549.409999996</v>
      </c>
      <c r="Z14" s="403">
        <f t="shared" si="0"/>
        <v>49061334.080000006</v>
      </c>
      <c r="AA14" s="403">
        <f t="shared" si="0"/>
        <v>6297914542.6999998</v>
      </c>
      <c r="AB14" s="403">
        <f t="shared" si="0"/>
        <v>202866159.50000003</v>
      </c>
      <c r="AC14" s="403">
        <f t="shared" si="0"/>
        <v>319886689.06000006</v>
      </c>
      <c r="AD14" s="403">
        <f t="shared" si="0"/>
        <v>96076969.219999999</v>
      </c>
      <c r="AE14" s="403">
        <f t="shared" si="0"/>
        <v>383520728.95999998</v>
      </c>
      <c r="AF14" s="403">
        <f t="shared" si="0"/>
        <v>153684870.63999999</v>
      </c>
      <c r="AG14" s="403">
        <f t="shared" si="0"/>
        <v>336179864.85999995</v>
      </c>
      <c r="AH14" s="403">
        <f t="shared" si="0"/>
        <v>181898069.03999996</v>
      </c>
      <c r="AI14" s="403">
        <f t="shared" si="0"/>
        <v>173388192.40000001</v>
      </c>
      <c r="AJ14" s="403">
        <f t="shared" si="0"/>
        <v>144812258.44000003</v>
      </c>
      <c r="AK14" s="403">
        <f t="shared" si="0"/>
        <v>92013600.379999995</v>
      </c>
      <c r="AL14" s="403">
        <f t="shared" si="0"/>
        <v>104260611.81000002</v>
      </c>
      <c r="AM14" s="403">
        <f t="shared" si="0"/>
        <v>131487513.59000002</v>
      </c>
      <c r="AN14" s="403">
        <f t="shared" si="0"/>
        <v>119885236.33999997</v>
      </c>
      <c r="AO14" s="403">
        <f t="shared" si="0"/>
        <v>93455688.839999974</v>
      </c>
      <c r="AP14" s="403">
        <f t="shared" si="0"/>
        <v>254481592.5</v>
      </c>
      <c r="AQ14" s="403">
        <f t="shared" si="0"/>
        <v>234873966.4300001</v>
      </c>
      <c r="AR14" s="403">
        <f t="shared" si="0"/>
        <v>56782653.080000006</v>
      </c>
      <c r="AS14" s="403">
        <f t="shared" si="0"/>
        <v>1202648665.1199999</v>
      </c>
      <c r="AT14" s="403">
        <f t="shared" si="0"/>
        <v>146781176.93000001</v>
      </c>
      <c r="AU14" s="403">
        <f t="shared" si="0"/>
        <v>130367983.61999999</v>
      </c>
      <c r="AV14" s="403">
        <f t="shared" si="0"/>
        <v>166470857.56999999</v>
      </c>
      <c r="AW14" s="403">
        <f t="shared" si="0"/>
        <v>124717060.76000001</v>
      </c>
      <c r="AX14" s="403">
        <f t="shared" si="0"/>
        <v>105008385.18000001</v>
      </c>
      <c r="AY14" s="403">
        <f t="shared" si="0"/>
        <v>77515187.040000021</v>
      </c>
      <c r="AZ14" s="403">
        <f t="shared" si="0"/>
        <v>127141975.30999999</v>
      </c>
      <c r="BA14" s="403">
        <f t="shared" si="0"/>
        <v>436680615.86000001</v>
      </c>
      <c r="BB14" s="403">
        <f t="shared" si="0"/>
        <v>87153125.519999996</v>
      </c>
      <c r="BC14" s="403">
        <f t="shared" si="0"/>
        <v>167351668.62</v>
      </c>
      <c r="BD14" s="403">
        <f t="shared" si="0"/>
        <v>242893190.47999999</v>
      </c>
      <c r="BE14" s="403">
        <f t="shared" si="0"/>
        <v>79684731.010000005</v>
      </c>
      <c r="BF14" s="403">
        <f t="shared" si="0"/>
        <v>81996004.680000007</v>
      </c>
      <c r="BG14" s="403">
        <f t="shared" si="0"/>
        <v>76914080.770000011</v>
      </c>
      <c r="BH14" s="403">
        <f t="shared" si="0"/>
        <v>1231004222.2299998</v>
      </c>
      <c r="BI14" s="403">
        <f t="shared" si="0"/>
        <v>61581658.469999991</v>
      </c>
      <c r="BJ14" s="403">
        <f t="shared" si="0"/>
        <v>55007553.07</v>
      </c>
      <c r="BK14" s="403">
        <f t="shared" si="0"/>
        <v>97190704.51000002</v>
      </c>
      <c r="BL14" s="403">
        <f t="shared" si="0"/>
        <v>145499243.80999997</v>
      </c>
      <c r="BM14" s="403">
        <f t="shared" si="0"/>
        <v>183402239.87999997</v>
      </c>
      <c r="BN14" s="403">
        <f t="shared" si="0"/>
        <v>61985887.210000001</v>
      </c>
      <c r="BO14" s="403">
        <f t="shared" ref="BO14:DZ14" si="1">SUM(BO2:BO13)</f>
        <v>82253562.210000008</v>
      </c>
      <c r="BP14" s="403">
        <f t="shared" si="1"/>
        <v>62765133.380000003</v>
      </c>
      <c r="BQ14" s="403">
        <f t="shared" si="1"/>
        <v>57896071.489999987</v>
      </c>
      <c r="BR14" s="403">
        <f t="shared" si="1"/>
        <v>49036100.460000008</v>
      </c>
      <c r="BS14" s="403">
        <f t="shared" si="1"/>
        <v>44905165.979999989</v>
      </c>
      <c r="BT14" s="403">
        <f t="shared" si="1"/>
        <v>293803804.81</v>
      </c>
      <c r="BU14" s="403">
        <f t="shared" si="1"/>
        <v>46294975.680000007</v>
      </c>
      <c r="BV14" s="403">
        <f t="shared" si="1"/>
        <v>62384304.499999993</v>
      </c>
      <c r="BW14" s="403">
        <f t="shared" si="1"/>
        <v>1093358897.48</v>
      </c>
      <c r="BX14" s="403">
        <f t="shared" si="1"/>
        <v>914530714.94999993</v>
      </c>
      <c r="BY14" s="403">
        <f t="shared" si="1"/>
        <v>144426091.50999999</v>
      </c>
      <c r="BZ14" s="403">
        <f t="shared" si="1"/>
        <v>82469522.329999983</v>
      </c>
      <c r="CA14" s="403">
        <f t="shared" si="1"/>
        <v>164608865.86000001</v>
      </c>
      <c r="CB14" s="403">
        <f t="shared" si="1"/>
        <v>135621501.66</v>
      </c>
      <c r="CC14" s="403">
        <f t="shared" si="1"/>
        <v>108376689.48999999</v>
      </c>
      <c r="CD14" s="403">
        <f t="shared" si="1"/>
        <v>12009208.279999999</v>
      </c>
      <c r="CE14" s="403">
        <f t="shared" si="1"/>
        <v>10634240.76</v>
      </c>
      <c r="CF14" s="403">
        <f t="shared" si="1"/>
        <v>3999731162.5999994</v>
      </c>
      <c r="CG14" s="403">
        <f t="shared" si="1"/>
        <v>147326210.88</v>
      </c>
      <c r="CH14" s="403">
        <f t="shared" si="1"/>
        <v>291748496.14000005</v>
      </c>
      <c r="CI14" s="403">
        <f t="shared" si="1"/>
        <v>98246633.519999981</v>
      </c>
      <c r="CJ14" s="403">
        <f t="shared" si="1"/>
        <v>132748311.06</v>
      </c>
      <c r="CK14" s="403">
        <f t="shared" si="1"/>
        <v>119844765.97999999</v>
      </c>
      <c r="CL14" s="403">
        <f t="shared" si="1"/>
        <v>118911536.77</v>
      </c>
      <c r="CM14" s="403">
        <f t="shared" si="1"/>
        <v>205307761.71000004</v>
      </c>
      <c r="CN14" s="403">
        <f t="shared" si="1"/>
        <v>62802938.019999996</v>
      </c>
      <c r="CO14" s="403">
        <f t="shared" si="1"/>
        <v>129732226.3</v>
      </c>
      <c r="CP14" s="403">
        <f t="shared" si="1"/>
        <v>98564181.419999987</v>
      </c>
      <c r="CQ14" s="403">
        <f t="shared" si="1"/>
        <v>135420551.71999997</v>
      </c>
      <c r="CR14" s="403">
        <f t="shared" si="1"/>
        <v>94411432.950000033</v>
      </c>
      <c r="CS14" s="403">
        <f t="shared" si="1"/>
        <v>1048738117.61</v>
      </c>
      <c r="CT14" s="403">
        <f t="shared" si="1"/>
        <v>102168158.82999998</v>
      </c>
      <c r="CU14" s="403">
        <f t="shared" si="1"/>
        <v>119582944.10000001</v>
      </c>
      <c r="CV14" s="403">
        <f t="shared" si="1"/>
        <v>201099027.47999999</v>
      </c>
      <c r="CW14" s="403">
        <f t="shared" si="1"/>
        <v>82365809.939999983</v>
      </c>
      <c r="CX14" s="403">
        <f t="shared" si="1"/>
        <v>252045465.35000002</v>
      </c>
      <c r="CY14" s="403">
        <f t="shared" si="1"/>
        <v>86558816.800000012</v>
      </c>
      <c r="CZ14" s="403">
        <f t="shared" si="1"/>
        <v>55919205.679999985</v>
      </c>
      <c r="DA14" s="403">
        <f t="shared" si="1"/>
        <v>1229975694.8999999</v>
      </c>
      <c r="DB14" s="403">
        <f t="shared" si="1"/>
        <v>170680863.19999999</v>
      </c>
      <c r="DC14" s="403">
        <f t="shared" si="1"/>
        <v>395703545.80000001</v>
      </c>
      <c r="DD14" s="403">
        <f t="shared" si="1"/>
        <v>434403414.52999991</v>
      </c>
      <c r="DE14" s="403">
        <f t="shared" si="1"/>
        <v>172901319.03999999</v>
      </c>
      <c r="DF14" s="403">
        <f t="shared" si="1"/>
        <v>214523290.54999995</v>
      </c>
      <c r="DG14" s="403">
        <f t="shared" si="1"/>
        <v>182280123.29999998</v>
      </c>
      <c r="DH14" s="403">
        <f t="shared" si="1"/>
        <v>59911659.369999997</v>
      </c>
      <c r="DI14" s="403">
        <f t="shared" si="1"/>
        <v>101780117.02000001</v>
      </c>
      <c r="DJ14" s="403">
        <f t="shared" si="1"/>
        <v>108397053.69</v>
      </c>
      <c r="DK14" s="403">
        <f t="shared" si="1"/>
        <v>234228572.19000003</v>
      </c>
      <c r="DL14" s="403">
        <f t="shared" si="1"/>
        <v>875196531.53999996</v>
      </c>
      <c r="DM14" s="403">
        <f t="shared" si="1"/>
        <v>1055990785.89</v>
      </c>
      <c r="DN14" s="403">
        <f t="shared" si="1"/>
        <v>131348434.68000002</v>
      </c>
      <c r="DO14" s="403">
        <f t="shared" si="1"/>
        <v>106203169.14</v>
      </c>
      <c r="DP14" s="403">
        <f t="shared" si="1"/>
        <v>291525476.92000002</v>
      </c>
      <c r="DQ14" s="403">
        <f t="shared" si="1"/>
        <v>218485858.48000002</v>
      </c>
      <c r="DR14" s="403">
        <f t="shared" si="1"/>
        <v>194454422.94999999</v>
      </c>
      <c r="DS14" s="403">
        <f t="shared" si="1"/>
        <v>284201671.59000003</v>
      </c>
      <c r="DT14" s="403">
        <f t="shared" si="1"/>
        <v>75214729.109999985</v>
      </c>
      <c r="DU14" s="403">
        <f t="shared" si="1"/>
        <v>4007822409.7600012</v>
      </c>
      <c r="DV14" s="403">
        <f t="shared" si="1"/>
        <v>121221059.94400004</v>
      </c>
      <c r="DW14" s="403">
        <f t="shared" si="1"/>
        <v>186590196.00999999</v>
      </c>
      <c r="DX14" s="403">
        <f t="shared" si="1"/>
        <v>167082561.07999998</v>
      </c>
      <c r="DY14" s="403">
        <f t="shared" si="1"/>
        <v>198175044.03999999</v>
      </c>
      <c r="DZ14" s="403">
        <f t="shared" si="1"/>
        <v>131507211.98000002</v>
      </c>
      <c r="EA14" s="403">
        <f t="shared" ref="EA14:GL14" si="2">SUM(EA2:EA13)</f>
        <v>272806128.56999999</v>
      </c>
      <c r="EB14" s="403">
        <f t="shared" si="2"/>
        <v>144574341.98999995</v>
      </c>
      <c r="EC14" s="403">
        <f t="shared" si="2"/>
        <v>310601935.19999999</v>
      </c>
      <c r="ED14" s="403">
        <f t="shared" si="2"/>
        <v>738525859.1400001</v>
      </c>
      <c r="EE14" s="403">
        <f t="shared" si="2"/>
        <v>602859764.75</v>
      </c>
      <c r="EF14" s="403">
        <f t="shared" si="2"/>
        <v>117513071.55999999</v>
      </c>
      <c r="EG14" s="403">
        <f t="shared" si="2"/>
        <v>130025383.27999996</v>
      </c>
      <c r="EH14" s="403">
        <f t="shared" si="2"/>
        <v>128705473.33</v>
      </c>
      <c r="EI14" s="403">
        <f t="shared" si="2"/>
        <v>181014101.07999998</v>
      </c>
      <c r="EJ14" s="403">
        <f t="shared" si="2"/>
        <v>245993220.97000003</v>
      </c>
      <c r="EK14" s="403">
        <f t="shared" si="2"/>
        <v>89229292.780000031</v>
      </c>
      <c r="EL14" s="403">
        <f t="shared" si="2"/>
        <v>116898760.33000001</v>
      </c>
      <c r="EM14" s="403">
        <f t="shared" si="2"/>
        <v>2184067143.7400002</v>
      </c>
      <c r="EN14" s="403">
        <f t="shared" si="2"/>
        <v>122524015.89</v>
      </c>
      <c r="EO14" s="403">
        <f t="shared" si="2"/>
        <v>120420563.67</v>
      </c>
      <c r="EP14" s="403">
        <f t="shared" si="2"/>
        <v>109984158.72</v>
      </c>
      <c r="EQ14" s="403">
        <f t="shared" si="2"/>
        <v>71135974.760000005</v>
      </c>
      <c r="ER14" s="403">
        <f t="shared" si="2"/>
        <v>65673484.409999996</v>
      </c>
      <c r="ES14" s="403">
        <f t="shared" si="2"/>
        <v>181654386.56</v>
      </c>
      <c r="ET14" s="403">
        <f t="shared" si="2"/>
        <v>146289749.44999996</v>
      </c>
      <c r="EU14" s="403">
        <f t="shared" si="2"/>
        <v>106507072.52000001</v>
      </c>
      <c r="EV14" s="403">
        <f t="shared" si="2"/>
        <v>1212969674.1899998</v>
      </c>
      <c r="EW14" s="403">
        <f t="shared" si="2"/>
        <v>62836779.759999998</v>
      </c>
      <c r="EX14" s="403">
        <f t="shared" si="2"/>
        <v>110306609.57000001</v>
      </c>
      <c r="EY14" s="403">
        <f t="shared" si="2"/>
        <v>151521250.36999997</v>
      </c>
      <c r="EZ14" s="403">
        <f t="shared" si="2"/>
        <v>205161945.59000006</v>
      </c>
      <c r="FA14" s="403">
        <f t="shared" si="2"/>
        <v>199209983.45999995</v>
      </c>
      <c r="FB14" s="403">
        <f t="shared" si="2"/>
        <v>151527263.05000001</v>
      </c>
      <c r="FC14" s="403">
        <f t="shared" si="2"/>
        <v>97447962.340000004</v>
      </c>
      <c r="FD14" s="403">
        <f t="shared" si="2"/>
        <v>84182918.61999999</v>
      </c>
      <c r="FE14" s="403">
        <f t="shared" si="2"/>
        <v>79107004.570000008</v>
      </c>
      <c r="FF14" s="403">
        <f t="shared" si="2"/>
        <v>81421876.449999988</v>
      </c>
      <c r="FG14" s="403">
        <f t="shared" si="2"/>
        <v>60116032.390000008</v>
      </c>
      <c r="FH14" s="403">
        <f t="shared" si="2"/>
        <v>950684830.95000017</v>
      </c>
      <c r="FI14" s="403">
        <f t="shared" si="2"/>
        <v>90550219.829999983</v>
      </c>
      <c r="FJ14" s="403">
        <f t="shared" si="2"/>
        <v>99872101.810000017</v>
      </c>
      <c r="FK14" s="403">
        <f t="shared" si="2"/>
        <v>94840822.039999992</v>
      </c>
      <c r="FL14" s="403">
        <f t="shared" si="2"/>
        <v>146091566.97999996</v>
      </c>
      <c r="FM14" s="403">
        <f t="shared" si="2"/>
        <v>131754697.02999997</v>
      </c>
      <c r="FN14" s="403">
        <f t="shared" si="2"/>
        <v>50064677.600000009</v>
      </c>
      <c r="FO14" s="403">
        <f t="shared" si="2"/>
        <v>31780034.439999998</v>
      </c>
      <c r="FP14" s="403">
        <f t="shared" si="2"/>
        <v>2400129498.6999998</v>
      </c>
      <c r="FQ14" s="403">
        <f t="shared" si="2"/>
        <v>97145029.439999968</v>
      </c>
      <c r="FR14" s="403">
        <f t="shared" si="2"/>
        <v>177136278.88999996</v>
      </c>
      <c r="FS14" s="403">
        <f t="shared" si="2"/>
        <v>142028018.73999995</v>
      </c>
      <c r="FT14" s="403">
        <f t="shared" si="2"/>
        <v>203957718.22</v>
      </c>
      <c r="FU14" s="403">
        <f t="shared" si="2"/>
        <v>110866957.12000002</v>
      </c>
      <c r="FV14" s="403">
        <f t="shared" si="2"/>
        <v>256055390.94999999</v>
      </c>
      <c r="FW14" s="403">
        <f t="shared" si="2"/>
        <v>163277746.96000001</v>
      </c>
      <c r="FX14" s="403">
        <f t="shared" si="2"/>
        <v>157813886.63000003</v>
      </c>
      <c r="FY14" s="403">
        <f t="shared" si="2"/>
        <v>137408272.91</v>
      </c>
      <c r="FZ14" s="403">
        <f t="shared" si="2"/>
        <v>250343911.76999998</v>
      </c>
      <c r="GA14" s="403">
        <f t="shared" si="2"/>
        <v>102020752.45</v>
      </c>
      <c r="GB14" s="403">
        <f t="shared" si="2"/>
        <v>97100032.679999992</v>
      </c>
      <c r="GC14" s="403">
        <f t="shared" si="2"/>
        <v>56595198.219999999</v>
      </c>
      <c r="GD14" s="403">
        <f t="shared" si="2"/>
        <v>1100464867.6799998</v>
      </c>
      <c r="GE14" s="403">
        <f t="shared" si="2"/>
        <v>83141902.079999998</v>
      </c>
      <c r="GF14" s="403">
        <f t="shared" si="2"/>
        <v>92783723.459999993</v>
      </c>
      <c r="GG14" s="403">
        <f t="shared" si="2"/>
        <v>232283510.80999994</v>
      </c>
      <c r="GH14" s="403">
        <f t="shared" si="2"/>
        <v>119041934.25000001</v>
      </c>
      <c r="GI14" s="403">
        <f t="shared" si="2"/>
        <v>98001007.50999999</v>
      </c>
      <c r="GJ14" s="403">
        <f t="shared" si="2"/>
        <v>99066828.499999985</v>
      </c>
      <c r="GK14" s="403">
        <f t="shared" si="2"/>
        <v>248638116.09999999</v>
      </c>
      <c r="GL14" s="403">
        <f t="shared" si="2"/>
        <v>84080281.950000003</v>
      </c>
      <c r="GM14" s="403">
        <f t="shared" ref="GM14:IX14" si="3">SUM(GM2:GM13)</f>
        <v>37937941.450000003</v>
      </c>
      <c r="GN14" s="403">
        <f t="shared" si="3"/>
        <v>37108553.25</v>
      </c>
      <c r="GO14" s="403">
        <f t="shared" si="3"/>
        <v>36784613.410000004</v>
      </c>
      <c r="GP14" s="403">
        <f t="shared" si="3"/>
        <v>726194506.76999998</v>
      </c>
      <c r="GQ14" s="403">
        <f t="shared" si="3"/>
        <v>165439208.78</v>
      </c>
      <c r="GR14" s="403">
        <f t="shared" si="3"/>
        <v>95129888.050000012</v>
      </c>
      <c r="GS14" s="403">
        <f t="shared" si="3"/>
        <v>201689315.09999999</v>
      </c>
      <c r="GT14" s="403">
        <f t="shared" si="3"/>
        <v>46670663.290000007</v>
      </c>
      <c r="GU14" s="403">
        <f t="shared" si="3"/>
        <v>120281496.78999999</v>
      </c>
      <c r="GV14" s="403">
        <f t="shared" si="3"/>
        <v>127175554.91</v>
      </c>
      <c r="GW14" s="403">
        <f t="shared" si="3"/>
        <v>69929944.290000007</v>
      </c>
      <c r="GX14" s="403">
        <f t="shared" si="3"/>
        <v>705608188.46999991</v>
      </c>
      <c r="GY14" s="403">
        <f t="shared" si="3"/>
        <v>75501826.310000017</v>
      </c>
      <c r="GZ14" s="403">
        <f t="shared" si="3"/>
        <v>163229931.47999999</v>
      </c>
      <c r="HA14" s="403">
        <f t="shared" si="3"/>
        <v>117337012.05000001</v>
      </c>
      <c r="HB14" s="403">
        <f t="shared" si="3"/>
        <v>1984847445.4099998</v>
      </c>
      <c r="HC14" s="403">
        <f t="shared" si="3"/>
        <v>600347278.38</v>
      </c>
      <c r="HD14" s="403">
        <f t="shared" si="3"/>
        <v>287133499.64000005</v>
      </c>
      <c r="HE14" s="403">
        <f t="shared" si="3"/>
        <v>242253794.26999998</v>
      </c>
      <c r="HF14" s="403">
        <f t="shared" si="3"/>
        <v>182670512.33000001</v>
      </c>
      <c r="HG14" s="403">
        <f t="shared" si="3"/>
        <v>279286274.80000001</v>
      </c>
      <c r="HH14" s="403">
        <f t="shared" si="3"/>
        <v>56449905.299999997</v>
      </c>
      <c r="HI14" s="403">
        <f t="shared" si="3"/>
        <v>1241894285.8699999</v>
      </c>
      <c r="HJ14" s="403">
        <f t="shared" si="3"/>
        <v>202978291.79999998</v>
      </c>
      <c r="HK14" s="403">
        <f t="shared" si="3"/>
        <v>358027945.64999998</v>
      </c>
      <c r="HL14" s="403">
        <f t="shared" si="3"/>
        <v>125983717.71000001</v>
      </c>
      <c r="HM14" s="403">
        <f t="shared" si="3"/>
        <v>104780916.57000004</v>
      </c>
      <c r="HN14" s="403">
        <f t="shared" si="3"/>
        <v>99890616.489999995</v>
      </c>
      <c r="HO14" s="403">
        <f t="shared" si="3"/>
        <v>157086730.59999996</v>
      </c>
      <c r="HP14" s="403">
        <f t="shared" si="3"/>
        <v>72113887.209999993</v>
      </c>
      <c r="HQ14" s="403">
        <f t="shared" si="3"/>
        <v>1403947772.2</v>
      </c>
      <c r="HR14" s="403">
        <f t="shared" si="3"/>
        <v>466993105.79000002</v>
      </c>
      <c r="HS14" s="403">
        <f t="shared" si="3"/>
        <v>108168346.05000001</v>
      </c>
      <c r="HT14" s="403">
        <f t="shared" si="3"/>
        <v>134237678.63999999</v>
      </c>
      <c r="HU14" s="403">
        <f t="shared" si="3"/>
        <v>86185736.329999998</v>
      </c>
      <c r="HV14" s="403">
        <f t="shared" si="3"/>
        <v>77862645.530000001</v>
      </c>
      <c r="HW14" s="403">
        <f t="shared" si="3"/>
        <v>215293243.83999997</v>
      </c>
      <c r="HX14" s="403">
        <f t="shared" si="3"/>
        <v>91957034.690000013</v>
      </c>
      <c r="HY14" s="403">
        <f t="shared" si="3"/>
        <v>90291946.49000001</v>
      </c>
      <c r="HZ14" s="403">
        <f t="shared" si="3"/>
        <v>90240911.460000008</v>
      </c>
      <c r="IA14" s="403">
        <f t="shared" si="3"/>
        <v>95455136.489999995</v>
      </c>
      <c r="IB14" s="403">
        <f t="shared" si="3"/>
        <v>141820407.34999999</v>
      </c>
      <c r="IC14" s="403">
        <f t="shared" si="3"/>
        <v>50578745.519999996</v>
      </c>
      <c r="ID14" s="403">
        <f t="shared" si="3"/>
        <v>111585890.78999999</v>
      </c>
      <c r="IE14" s="403">
        <f t="shared" si="3"/>
        <v>54287097.969999991</v>
      </c>
      <c r="IF14" s="403">
        <f t="shared" si="3"/>
        <v>60105942.289999992</v>
      </c>
      <c r="IG14" s="403">
        <f t="shared" si="3"/>
        <v>1178125736.54</v>
      </c>
      <c r="IH14" s="403">
        <f t="shared" si="3"/>
        <v>540172297.73000002</v>
      </c>
      <c r="II14" s="403">
        <f t="shared" si="3"/>
        <v>141070676.76999998</v>
      </c>
      <c r="IJ14" s="403">
        <f t="shared" si="3"/>
        <v>208646421.43000001</v>
      </c>
      <c r="IK14" s="403">
        <f t="shared" si="3"/>
        <v>315494220.11000001</v>
      </c>
      <c r="IL14" s="403">
        <f t="shared" si="3"/>
        <v>113538684.43999997</v>
      </c>
      <c r="IM14" s="403">
        <f t="shared" si="3"/>
        <v>95608306.159999996</v>
      </c>
      <c r="IN14" s="403">
        <f t="shared" si="3"/>
        <v>70787503.049999982</v>
      </c>
      <c r="IO14" s="403">
        <f t="shared" si="3"/>
        <v>71494575.890000015</v>
      </c>
      <c r="IP14" s="403">
        <f t="shared" si="3"/>
        <v>75708169.520000011</v>
      </c>
      <c r="IQ14" s="403">
        <f t="shared" si="3"/>
        <v>90515448.550000027</v>
      </c>
      <c r="IR14" s="403">
        <f t="shared" si="3"/>
        <v>2164872189.8799996</v>
      </c>
      <c r="IS14" s="403">
        <f t="shared" si="3"/>
        <v>675498917.63</v>
      </c>
      <c r="IT14" s="403">
        <f t="shared" si="3"/>
        <v>189393625.28</v>
      </c>
      <c r="IU14" s="403">
        <f t="shared" si="3"/>
        <v>121765782.40000002</v>
      </c>
      <c r="IV14" s="403">
        <f t="shared" si="3"/>
        <v>106130703.8</v>
      </c>
      <c r="IW14" s="403">
        <f t="shared" si="3"/>
        <v>57694965.159999989</v>
      </c>
      <c r="IX14" s="403">
        <f t="shared" si="3"/>
        <v>102963398.78999999</v>
      </c>
      <c r="IY14" s="403">
        <f t="shared" ref="IY14:LJ14" si="4">SUM(IY2:IY13)</f>
        <v>55990771.969999999</v>
      </c>
      <c r="IZ14" s="403">
        <f t="shared" si="4"/>
        <v>66001137.850000001</v>
      </c>
      <c r="JA14" s="403">
        <f t="shared" si="4"/>
        <v>125502453.76000002</v>
      </c>
      <c r="JB14" s="403">
        <f t="shared" si="4"/>
        <v>113030451.10000001</v>
      </c>
      <c r="JC14" s="403">
        <f t="shared" si="4"/>
        <v>80407234.149999991</v>
      </c>
      <c r="JD14" s="403">
        <f t="shared" si="4"/>
        <v>1073655579.7100002</v>
      </c>
      <c r="JE14" s="403">
        <f t="shared" si="4"/>
        <v>370929750.03000003</v>
      </c>
      <c r="JF14" s="403">
        <f t="shared" si="4"/>
        <v>97587998.609999985</v>
      </c>
      <c r="JG14" s="403">
        <f t="shared" si="4"/>
        <v>80487795.63000001</v>
      </c>
      <c r="JH14" s="403">
        <f t="shared" si="4"/>
        <v>62813096.170000002</v>
      </c>
      <c r="JI14" s="403">
        <f t="shared" si="4"/>
        <v>73949437.800000012</v>
      </c>
      <c r="JJ14" s="403">
        <f t="shared" si="4"/>
        <v>666345682.63999999</v>
      </c>
      <c r="JK14" s="403">
        <f t="shared" si="4"/>
        <v>75766735.61999999</v>
      </c>
      <c r="JL14" s="403">
        <f t="shared" si="4"/>
        <v>103790207.14000002</v>
      </c>
      <c r="JM14" s="403">
        <f t="shared" si="4"/>
        <v>140126186.22000003</v>
      </c>
      <c r="JN14" s="403">
        <f t="shared" si="4"/>
        <v>90962861.550000027</v>
      </c>
      <c r="JO14" s="403">
        <f t="shared" si="4"/>
        <v>197944112.69</v>
      </c>
      <c r="JP14" s="403">
        <f t="shared" si="4"/>
        <v>70739932.13000001</v>
      </c>
      <c r="JQ14" s="403">
        <f t="shared" si="4"/>
        <v>1043035202.5699999</v>
      </c>
      <c r="JR14" s="403">
        <f t="shared" si="4"/>
        <v>111360559.81999999</v>
      </c>
      <c r="JS14" s="403">
        <f t="shared" si="4"/>
        <v>71878128.439999998</v>
      </c>
      <c r="JT14" s="403">
        <f t="shared" si="4"/>
        <v>218780674.44</v>
      </c>
      <c r="JU14" s="403">
        <f t="shared" si="4"/>
        <v>208767955.84999999</v>
      </c>
      <c r="JV14" s="403">
        <f t="shared" si="4"/>
        <v>124528006.61999999</v>
      </c>
      <c r="JW14" s="403">
        <f t="shared" si="4"/>
        <v>123734436.17</v>
      </c>
      <c r="JX14" s="403">
        <f t="shared" si="4"/>
        <v>78406862.940000013</v>
      </c>
      <c r="JY14" s="403">
        <f t="shared" si="4"/>
        <v>1596866478.3500004</v>
      </c>
      <c r="JZ14" s="403">
        <f t="shared" si="4"/>
        <v>627852529.10000002</v>
      </c>
      <c r="KA14" s="403">
        <f t="shared" si="4"/>
        <v>116965795.56999998</v>
      </c>
      <c r="KB14" s="403">
        <f t="shared" si="4"/>
        <v>58373954.809999995</v>
      </c>
      <c r="KC14" s="403">
        <f t="shared" si="4"/>
        <v>155678844.75000003</v>
      </c>
      <c r="KD14" s="403">
        <f t="shared" si="4"/>
        <v>58822417.43</v>
      </c>
      <c r="KE14" s="403">
        <f t="shared" si="4"/>
        <v>331095526.80999994</v>
      </c>
      <c r="KF14" s="403">
        <f t="shared" si="4"/>
        <v>170158831.50999999</v>
      </c>
      <c r="KG14" s="403">
        <f t="shared" si="4"/>
        <v>111548335.45000002</v>
      </c>
      <c r="KH14" s="403">
        <f t="shared" si="4"/>
        <v>145700359.70999995</v>
      </c>
      <c r="KI14" s="403">
        <f t="shared" si="4"/>
        <v>89786115.670000017</v>
      </c>
      <c r="KJ14" s="403">
        <f t="shared" si="4"/>
        <v>99958793.870000005</v>
      </c>
      <c r="KK14" s="403">
        <f t="shared" si="4"/>
        <v>84408157.599999979</v>
      </c>
      <c r="KL14" s="403">
        <f t="shared" si="4"/>
        <v>38882901.500000007</v>
      </c>
      <c r="KM14" s="403">
        <f t="shared" si="4"/>
        <v>90936618.570000023</v>
      </c>
      <c r="KN14" s="403">
        <f t="shared" si="4"/>
        <v>2234330357.6999998</v>
      </c>
      <c r="KO14" s="403">
        <f t="shared" si="4"/>
        <v>268610342.64999998</v>
      </c>
      <c r="KP14" s="403">
        <f t="shared" si="4"/>
        <v>122621763.71000001</v>
      </c>
      <c r="KQ14" s="403">
        <f t="shared" si="4"/>
        <v>156455776.53</v>
      </c>
      <c r="KR14" s="403">
        <f t="shared" si="4"/>
        <v>171036107.82000002</v>
      </c>
      <c r="KS14" s="403">
        <f t="shared" si="4"/>
        <v>111219618.64999999</v>
      </c>
      <c r="KT14" s="403">
        <f t="shared" si="4"/>
        <v>418751169.63999999</v>
      </c>
      <c r="KU14" s="403">
        <f t="shared" si="4"/>
        <v>98712929.969999984</v>
      </c>
      <c r="KV14" s="403">
        <f t="shared" si="4"/>
        <v>95527344.989999995</v>
      </c>
      <c r="KW14" s="403">
        <f t="shared" si="4"/>
        <v>669777702.76999998</v>
      </c>
      <c r="KX14" s="403">
        <f t="shared" si="4"/>
        <v>106371842.63000001</v>
      </c>
      <c r="KY14" s="403">
        <f t="shared" si="4"/>
        <v>145397353.24000004</v>
      </c>
      <c r="KZ14" s="403">
        <f t="shared" si="4"/>
        <v>336709902.03999996</v>
      </c>
      <c r="LA14" s="403">
        <f t="shared" si="4"/>
        <v>94984130.519999996</v>
      </c>
      <c r="LB14" s="403">
        <f t="shared" si="4"/>
        <v>153670935.90000004</v>
      </c>
      <c r="LC14" s="403">
        <f t="shared" si="4"/>
        <v>1060949620.9799999</v>
      </c>
      <c r="LD14" s="403">
        <f t="shared" si="4"/>
        <v>164541507.63000003</v>
      </c>
      <c r="LE14" s="403">
        <f t="shared" si="4"/>
        <v>2575854051.1299992</v>
      </c>
      <c r="LF14" s="403">
        <f t="shared" si="4"/>
        <v>460061426.60000014</v>
      </c>
      <c r="LG14" s="403">
        <f t="shared" si="4"/>
        <v>664624932.58000004</v>
      </c>
      <c r="LH14" s="403">
        <f t="shared" si="4"/>
        <v>562253531.35000002</v>
      </c>
      <c r="LI14" s="403">
        <f t="shared" si="4"/>
        <v>131123378.78999999</v>
      </c>
      <c r="LJ14" s="403">
        <f t="shared" si="4"/>
        <v>116251470.85000002</v>
      </c>
      <c r="LK14" s="403">
        <f t="shared" ref="LK14:NV14" si="5">SUM(LK2:LK13)</f>
        <v>76252567.530000001</v>
      </c>
      <c r="LL14" s="403">
        <f t="shared" si="5"/>
        <v>146143876.27999997</v>
      </c>
      <c r="LM14" s="403">
        <f t="shared" si="5"/>
        <v>90425577.539999992</v>
      </c>
      <c r="LN14" s="403">
        <f t="shared" si="5"/>
        <v>175887622.69000006</v>
      </c>
      <c r="LO14" s="403">
        <f t="shared" si="5"/>
        <v>57662427</v>
      </c>
      <c r="LP14" s="403">
        <f t="shared" si="5"/>
        <v>780518448.36000013</v>
      </c>
      <c r="LQ14" s="403">
        <f t="shared" si="5"/>
        <v>196926397.41999999</v>
      </c>
      <c r="LR14" s="403">
        <f t="shared" si="5"/>
        <v>92454710.689999998</v>
      </c>
      <c r="LS14" s="403">
        <f t="shared" si="5"/>
        <v>1849872031.26</v>
      </c>
      <c r="LT14" s="403">
        <f t="shared" si="5"/>
        <v>791753675.89999998</v>
      </c>
      <c r="LU14" s="403">
        <f t="shared" si="5"/>
        <v>1731658587.8999999</v>
      </c>
      <c r="LV14" s="403">
        <f t="shared" si="5"/>
        <v>585243235.29999995</v>
      </c>
      <c r="LW14" s="403">
        <f t="shared" si="5"/>
        <v>212461703.00999999</v>
      </c>
      <c r="LX14" s="403">
        <f t="shared" si="5"/>
        <v>197240111.64999998</v>
      </c>
      <c r="LY14" s="403">
        <f t="shared" si="5"/>
        <v>165831759.75</v>
      </c>
      <c r="LZ14" s="403">
        <f t="shared" si="5"/>
        <v>155119721.06999999</v>
      </c>
      <c r="MA14" s="403">
        <f t="shared" si="5"/>
        <v>155283708.56</v>
      </c>
      <c r="MB14" s="403">
        <f t="shared" si="5"/>
        <v>205567256.67999998</v>
      </c>
      <c r="MC14" s="403">
        <f t="shared" si="5"/>
        <v>318860994.05999994</v>
      </c>
      <c r="MD14" s="403">
        <f t="shared" si="5"/>
        <v>110389996.10999997</v>
      </c>
      <c r="ME14" s="403">
        <f t="shared" si="5"/>
        <v>2093169511.2200003</v>
      </c>
      <c r="MF14" s="403">
        <f t="shared" si="5"/>
        <v>127840729.48240003</v>
      </c>
      <c r="MG14" s="403">
        <f t="shared" si="5"/>
        <v>82822338.970000014</v>
      </c>
      <c r="MH14" s="403">
        <f t="shared" si="5"/>
        <v>78224952.970000014</v>
      </c>
      <c r="MI14" s="403">
        <f t="shared" si="5"/>
        <v>77402270.049999997</v>
      </c>
      <c r="MJ14" s="403">
        <f t="shared" si="5"/>
        <v>132504680.48999999</v>
      </c>
      <c r="MK14" s="403">
        <f t="shared" si="5"/>
        <v>105591309.70000002</v>
      </c>
      <c r="ML14" s="403">
        <f t="shared" si="5"/>
        <v>105365633.35000001</v>
      </c>
      <c r="MM14" s="403">
        <f t="shared" si="5"/>
        <v>160122192.07000002</v>
      </c>
      <c r="MN14" s="403">
        <f t="shared" si="5"/>
        <v>91568300.769999996</v>
      </c>
      <c r="MO14" s="403">
        <f t="shared" si="5"/>
        <v>99150822.870000005</v>
      </c>
      <c r="MP14" s="403">
        <f t="shared" si="5"/>
        <v>92879968.089999989</v>
      </c>
      <c r="MQ14" s="403">
        <f t="shared" si="5"/>
        <v>1934824548.03</v>
      </c>
      <c r="MR14" s="403">
        <f t="shared" si="5"/>
        <v>118764450.95</v>
      </c>
      <c r="MS14" s="403">
        <f t="shared" si="5"/>
        <v>134852813.97</v>
      </c>
      <c r="MT14" s="403">
        <f t="shared" si="5"/>
        <v>188023577.72000003</v>
      </c>
      <c r="MU14" s="403">
        <f t="shared" si="5"/>
        <v>190218551.35999998</v>
      </c>
      <c r="MV14" s="403">
        <f t="shared" si="5"/>
        <v>143547653.95999998</v>
      </c>
      <c r="MW14" s="403">
        <f t="shared" si="5"/>
        <v>285091675.68989992</v>
      </c>
      <c r="MX14" s="403">
        <f t="shared" si="5"/>
        <v>250013536.07999998</v>
      </c>
      <c r="MY14" s="403">
        <f t="shared" si="5"/>
        <v>128826102.71000001</v>
      </c>
      <c r="MZ14" s="403">
        <f t="shared" si="5"/>
        <v>50327320.099999987</v>
      </c>
      <c r="NA14" s="403">
        <f t="shared" si="5"/>
        <v>39332118.030000001</v>
      </c>
      <c r="NB14" s="403">
        <f t="shared" si="5"/>
        <v>3844826909.7999992</v>
      </c>
      <c r="NC14" s="403">
        <f t="shared" si="5"/>
        <v>339668629.97999996</v>
      </c>
      <c r="ND14" s="403">
        <f t="shared" si="5"/>
        <v>92776989.49000001</v>
      </c>
      <c r="NE14" s="403">
        <f t="shared" si="5"/>
        <v>826474879.41999984</v>
      </c>
      <c r="NF14" s="403">
        <f t="shared" si="5"/>
        <v>87674782.580000028</v>
      </c>
      <c r="NG14" s="403">
        <f t="shared" si="5"/>
        <v>226687432.19</v>
      </c>
      <c r="NH14" s="403">
        <f t="shared" si="5"/>
        <v>513076887.63999999</v>
      </c>
      <c r="NI14" s="403">
        <f t="shared" si="5"/>
        <v>417852191.24000013</v>
      </c>
      <c r="NJ14" s="403">
        <f t="shared" si="5"/>
        <v>46409538.490000002</v>
      </c>
      <c r="NK14" s="403">
        <f t="shared" si="5"/>
        <v>174730388.25999999</v>
      </c>
      <c r="NL14" s="403">
        <f t="shared" si="5"/>
        <v>148481332.14999998</v>
      </c>
      <c r="NM14" s="403">
        <f t="shared" si="5"/>
        <v>84699766.520000011</v>
      </c>
      <c r="NN14" s="403">
        <f t="shared" si="5"/>
        <v>795810340.17999995</v>
      </c>
      <c r="NO14" s="403">
        <f t="shared" si="5"/>
        <v>94954992.249999985</v>
      </c>
      <c r="NP14" s="403">
        <f t="shared" si="5"/>
        <v>93829853.39000003</v>
      </c>
      <c r="NQ14" s="403">
        <f t="shared" si="5"/>
        <v>91919710.340000018</v>
      </c>
      <c r="NR14" s="403">
        <f t="shared" si="5"/>
        <v>84292541.070000008</v>
      </c>
      <c r="NS14" s="403">
        <f t="shared" si="5"/>
        <v>41219051.629999995</v>
      </c>
      <c r="NT14" s="403">
        <f t="shared" si="5"/>
        <v>61451122.469999991</v>
      </c>
      <c r="NU14" s="403">
        <f t="shared" si="5"/>
        <v>2185501291.1419997</v>
      </c>
      <c r="NV14" s="403">
        <f t="shared" si="5"/>
        <v>505494567.39999998</v>
      </c>
      <c r="NW14" s="403">
        <f t="shared" ref="NW14:QH14" si="6">SUM(NW2:NW13)</f>
        <v>112018835.03</v>
      </c>
      <c r="NX14" s="403">
        <f t="shared" si="6"/>
        <v>81902905.359999985</v>
      </c>
      <c r="NY14" s="403">
        <f t="shared" si="6"/>
        <v>105687550.05</v>
      </c>
      <c r="NZ14" s="403">
        <f t="shared" si="6"/>
        <v>159715544.99000001</v>
      </c>
      <c r="OA14" s="403">
        <f t="shared" si="6"/>
        <v>74432258.020000011</v>
      </c>
      <c r="OB14" s="403">
        <f t="shared" si="6"/>
        <v>1721507965.5900004</v>
      </c>
      <c r="OC14" s="403">
        <f t="shared" si="6"/>
        <v>390234080.19999993</v>
      </c>
      <c r="OD14" s="403">
        <f t="shared" si="6"/>
        <v>162775996.59999999</v>
      </c>
      <c r="OE14" s="403">
        <f t="shared" si="6"/>
        <v>450442850.07999992</v>
      </c>
      <c r="OF14" s="403">
        <f t="shared" si="6"/>
        <v>119853759.30000001</v>
      </c>
      <c r="OG14" s="403">
        <f t="shared" si="6"/>
        <v>165084663.45999998</v>
      </c>
      <c r="OH14" s="403">
        <f t="shared" si="6"/>
        <v>163095934.16000006</v>
      </c>
      <c r="OI14" s="403">
        <f t="shared" si="6"/>
        <v>70771314.939999998</v>
      </c>
      <c r="OJ14" s="403">
        <f t="shared" si="6"/>
        <v>82775319.350000009</v>
      </c>
      <c r="OK14" s="403">
        <f t="shared" si="6"/>
        <v>1632626548.1799996</v>
      </c>
      <c r="OL14" s="403">
        <f t="shared" si="6"/>
        <v>411177983.22999996</v>
      </c>
      <c r="OM14" s="403">
        <f t="shared" si="6"/>
        <v>555580000.62</v>
      </c>
      <c r="ON14" s="403">
        <f t="shared" si="6"/>
        <v>193037128.28</v>
      </c>
      <c r="OO14" s="403">
        <f t="shared" si="6"/>
        <v>153613393.56</v>
      </c>
      <c r="OP14" s="403">
        <f t="shared" si="6"/>
        <v>69223616.419999987</v>
      </c>
      <c r="OQ14" s="403">
        <f t="shared" si="6"/>
        <v>938399270.26000023</v>
      </c>
      <c r="OR14" s="403">
        <f t="shared" si="6"/>
        <v>90943922.730000019</v>
      </c>
      <c r="OS14" s="403">
        <f t="shared" si="6"/>
        <v>112172911.98</v>
      </c>
      <c r="OT14" s="403">
        <f t="shared" si="6"/>
        <v>149747378.38000003</v>
      </c>
      <c r="OU14" s="403">
        <f t="shared" si="6"/>
        <v>173239417.44999999</v>
      </c>
      <c r="OV14" s="403">
        <f t="shared" si="6"/>
        <v>332458452.65999997</v>
      </c>
      <c r="OW14" s="403">
        <f t="shared" si="6"/>
        <v>105998224.96000002</v>
      </c>
      <c r="OX14" s="403">
        <f t="shared" si="6"/>
        <v>64733980.879999988</v>
      </c>
      <c r="OY14" s="403">
        <f t="shared" si="6"/>
        <v>65727486.039999992</v>
      </c>
      <c r="OZ14" s="403">
        <f t="shared" si="6"/>
        <v>1268010875.99</v>
      </c>
      <c r="PA14" s="403">
        <f t="shared" si="6"/>
        <v>75162974.199999988</v>
      </c>
      <c r="PB14" s="403">
        <f t="shared" si="6"/>
        <v>256641294.97999999</v>
      </c>
      <c r="PC14" s="403">
        <f t="shared" si="6"/>
        <v>55211566.100000001</v>
      </c>
      <c r="PD14" s="403">
        <f t="shared" si="6"/>
        <v>160786539.54999998</v>
      </c>
      <c r="PE14" s="403">
        <f t="shared" si="6"/>
        <v>259306871.57999995</v>
      </c>
      <c r="PF14" s="403">
        <f t="shared" si="6"/>
        <v>90790915.030000001</v>
      </c>
      <c r="PG14" s="403">
        <f t="shared" si="6"/>
        <v>79327432.24000001</v>
      </c>
      <c r="PH14" s="403">
        <f t="shared" si="6"/>
        <v>128485540.45999999</v>
      </c>
      <c r="PI14" s="403">
        <f t="shared" si="6"/>
        <v>105856350.13000001</v>
      </c>
      <c r="PJ14" s="403">
        <f t="shared" si="6"/>
        <v>136254286.67000002</v>
      </c>
      <c r="PK14" s="403">
        <f t="shared" si="6"/>
        <v>193715481.32999998</v>
      </c>
      <c r="PL14" s="403">
        <f t="shared" si="6"/>
        <v>73540241.280000001</v>
      </c>
      <c r="PM14" s="403">
        <f t="shared" si="6"/>
        <v>345541172.18999994</v>
      </c>
      <c r="PN14" s="403">
        <f t="shared" si="6"/>
        <v>59934902.070000008</v>
      </c>
      <c r="PO14" s="403">
        <f t="shared" si="6"/>
        <v>38359249.299999997</v>
      </c>
      <c r="PP14" s="403">
        <f t="shared" si="6"/>
        <v>29968199.460000001</v>
      </c>
      <c r="PQ14" s="403">
        <f t="shared" si="6"/>
        <v>47843411.57</v>
      </c>
      <c r="PR14" s="403">
        <f t="shared" si="6"/>
        <v>3473287237.3300009</v>
      </c>
      <c r="PS14" s="403">
        <f t="shared" si="6"/>
        <v>104595836.36</v>
      </c>
      <c r="PT14" s="403">
        <f t="shared" si="6"/>
        <v>104478710.48999999</v>
      </c>
      <c r="PU14" s="403">
        <f t="shared" si="6"/>
        <v>165634146.93000001</v>
      </c>
      <c r="PV14" s="403">
        <f t="shared" si="6"/>
        <v>730554889.67999983</v>
      </c>
      <c r="PW14" s="403">
        <f t="shared" si="6"/>
        <v>132990327.79000001</v>
      </c>
      <c r="PX14" s="403">
        <f t="shared" si="6"/>
        <v>276783816.28000003</v>
      </c>
      <c r="PY14" s="403">
        <f t="shared" si="6"/>
        <v>117166734.10000001</v>
      </c>
      <c r="PZ14" s="403">
        <f t="shared" si="6"/>
        <v>255536394</v>
      </c>
      <c r="QA14" s="403">
        <f t="shared" si="6"/>
        <v>65358773.579999991</v>
      </c>
      <c r="QB14" s="403">
        <f t="shared" si="6"/>
        <v>238446215.39999995</v>
      </c>
      <c r="QC14" s="403">
        <f t="shared" si="6"/>
        <v>80605631.430000007</v>
      </c>
      <c r="QD14" s="403">
        <f t="shared" si="6"/>
        <v>108997346.58</v>
      </c>
      <c r="QE14" s="403">
        <f t="shared" si="6"/>
        <v>132805200.58999999</v>
      </c>
      <c r="QF14" s="403">
        <f t="shared" si="6"/>
        <v>157118543.86999997</v>
      </c>
      <c r="QG14" s="403">
        <f t="shared" si="6"/>
        <v>182074697.61999995</v>
      </c>
      <c r="QH14" s="403">
        <f t="shared" si="6"/>
        <v>100127146.97</v>
      </c>
      <c r="QI14" s="403">
        <f t="shared" ref="QI14:ST14" si="7">SUM(QI2:QI13)</f>
        <v>89520084.210000008</v>
      </c>
      <c r="QJ14" s="403">
        <f t="shared" si="7"/>
        <v>69511720.339999989</v>
      </c>
      <c r="QK14" s="403">
        <f t="shared" si="7"/>
        <v>235220299.36999997</v>
      </c>
      <c r="QL14" s="403">
        <f t="shared" si="7"/>
        <v>274216188.77999997</v>
      </c>
      <c r="QM14" s="403">
        <f t="shared" si="7"/>
        <v>80101303.570000008</v>
      </c>
      <c r="QN14" s="403">
        <f t="shared" si="7"/>
        <v>30862380.780000009</v>
      </c>
      <c r="QO14" s="403">
        <f t="shared" si="7"/>
        <v>29241382.530000001</v>
      </c>
      <c r="QP14" s="403">
        <f t="shared" si="7"/>
        <v>46116159.270000003</v>
      </c>
      <c r="QQ14" s="403">
        <f t="shared" si="7"/>
        <v>32087953.350000001</v>
      </c>
      <c r="QR14" s="403">
        <f t="shared" si="7"/>
        <v>1587998990.8000002</v>
      </c>
      <c r="QS14" s="403">
        <f t="shared" si="7"/>
        <v>74668309.209999993</v>
      </c>
      <c r="QT14" s="403">
        <f t="shared" si="7"/>
        <v>255399080.17999998</v>
      </c>
      <c r="QU14" s="403">
        <f t="shared" si="7"/>
        <v>127878052.89</v>
      </c>
      <c r="QV14" s="403">
        <f t="shared" si="7"/>
        <v>129876586.17000002</v>
      </c>
      <c r="QW14" s="403">
        <f t="shared" si="7"/>
        <v>281021184.12</v>
      </c>
      <c r="QX14" s="403">
        <f t="shared" si="7"/>
        <v>89786170.280000016</v>
      </c>
      <c r="QY14" s="403">
        <f t="shared" si="7"/>
        <v>325220650.97000003</v>
      </c>
      <c r="QZ14" s="403">
        <f t="shared" si="7"/>
        <v>229171870.94</v>
      </c>
      <c r="RA14" s="403">
        <f t="shared" si="7"/>
        <v>79747342.910000011</v>
      </c>
      <c r="RB14" s="403">
        <f t="shared" si="7"/>
        <v>78224319.900000021</v>
      </c>
      <c r="RC14" s="403">
        <f t="shared" si="7"/>
        <v>57619882.899999999</v>
      </c>
      <c r="RD14" s="403">
        <f t="shared" si="7"/>
        <v>34755759.540000007</v>
      </c>
      <c r="RE14" s="403">
        <f t="shared" si="7"/>
        <v>2101090146.2499995</v>
      </c>
      <c r="RF14" s="403">
        <f t="shared" si="7"/>
        <v>268323038.50000006</v>
      </c>
      <c r="RG14" s="403">
        <f t="shared" si="7"/>
        <v>127168285.53999999</v>
      </c>
      <c r="RH14" s="403">
        <f t="shared" si="7"/>
        <v>143778921.92000002</v>
      </c>
      <c r="RI14" s="403">
        <f t="shared" si="7"/>
        <v>133727246.03999999</v>
      </c>
      <c r="RJ14" s="403">
        <f t="shared" si="7"/>
        <v>164176320.72999996</v>
      </c>
      <c r="RK14" s="403">
        <f t="shared" si="7"/>
        <v>271403856.25</v>
      </c>
      <c r="RL14" s="403">
        <f t="shared" si="7"/>
        <v>106222184.81999999</v>
      </c>
      <c r="RM14" s="403">
        <f t="shared" si="7"/>
        <v>138430448.66</v>
      </c>
      <c r="RN14" s="403">
        <f t="shared" si="7"/>
        <v>380209750.13</v>
      </c>
      <c r="RO14" s="403">
        <f t="shared" si="7"/>
        <v>281002383.93000001</v>
      </c>
      <c r="RP14" s="403">
        <f t="shared" si="7"/>
        <v>78631909.320000008</v>
      </c>
      <c r="RQ14" s="403">
        <f t="shared" si="7"/>
        <v>65164705.359999992</v>
      </c>
      <c r="RR14" s="403">
        <f t="shared" si="7"/>
        <v>133865573.52999999</v>
      </c>
      <c r="RS14" s="403">
        <f t="shared" si="7"/>
        <v>65413503.870000005</v>
      </c>
      <c r="RT14" s="403">
        <f t="shared" si="7"/>
        <v>87605793.590000004</v>
      </c>
      <c r="RU14" s="403">
        <f t="shared" si="7"/>
        <v>103353663.21000001</v>
      </c>
      <c r="RV14" s="403">
        <f t="shared" si="7"/>
        <v>38772445.700000003</v>
      </c>
      <c r="RW14" s="403">
        <f t="shared" si="7"/>
        <v>31119363.479999997</v>
      </c>
      <c r="RX14" s="403">
        <f t="shared" si="7"/>
        <v>40454844.470000006</v>
      </c>
      <c r="RY14" s="403">
        <f t="shared" si="7"/>
        <v>1192614763.1500003</v>
      </c>
      <c r="RZ14" s="403">
        <f t="shared" si="7"/>
        <v>73492927.74000001</v>
      </c>
      <c r="SA14" s="403">
        <f t="shared" si="7"/>
        <v>125094496.21999998</v>
      </c>
      <c r="SB14" s="403">
        <f t="shared" si="7"/>
        <v>118303617.51000001</v>
      </c>
      <c r="SC14" s="403">
        <f t="shared" si="7"/>
        <v>55926705.750000007</v>
      </c>
      <c r="SD14" s="403">
        <f t="shared" si="7"/>
        <v>72493196.299999997</v>
      </c>
      <c r="SE14" s="403">
        <f t="shared" si="7"/>
        <v>93118683.25</v>
      </c>
      <c r="SF14" s="403">
        <f t="shared" si="7"/>
        <v>240936864.51999992</v>
      </c>
      <c r="SG14" s="403">
        <f t="shared" si="7"/>
        <v>81812578.75</v>
      </c>
      <c r="SH14" s="403">
        <f t="shared" si="7"/>
        <v>85330475.629999995</v>
      </c>
      <c r="SI14" s="403">
        <f t="shared" si="7"/>
        <v>100810343.77</v>
      </c>
      <c r="SJ14" s="403">
        <f t="shared" si="7"/>
        <v>169654795.03999996</v>
      </c>
      <c r="SK14" s="403">
        <f t="shared" si="7"/>
        <v>80410327.61999999</v>
      </c>
      <c r="SL14" s="403">
        <f t="shared" si="7"/>
        <v>61368694.719999991</v>
      </c>
      <c r="SM14" s="403">
        <f t="shared" si="7"/>
        <v>821327472.69999981</v>
      </c>
      <c r="SN14" s="403">
        <f t="shared" si="7"/>
        <v>101677864.12999998</v>
      </c>
      <c r="SO14" s="403">
        <f t="shared" si="7"/>
        <v>93170737.039999977</v>
      </c>
      <c r="SP14" s="403">
        <f t="shared" si="7"/>
        <v>98006486.800000012</v>
      </c>
      <c r="SQ14" s="403">
        <f t="shared" si="7"/>
        <v>59377425.429999985</v>
      </c>
      <c r="SR14" s="403">
        <f t="shared" si="7"/>
        <v>117029294.89000002</v>
      </c>
      <c r="SS14" s="403">
        <f t="shared" si="7"/>
        <v>118699871.25</v>
      </c>
      <c r="ST14" s="403">
        <f t="shared" si="7"/>
        <v>171608383.27000001</v>
      </c>
      <c r="SU14" s="403">
        <f t="shared" ref="SU14:VF14" si="8">SUM(SU2:SU13)</f>
        <v>91109049.809999987</v>
      </c>
      <c r="SV14" s="403">
        <f t="shared" si="8"/>
        <v>118884916.11000004</v>
      </c>
      <c r="SW14" s="403">
        <f t="shared" si="8"/>
        <v>247987164.22000003</v>
      </c>
      <c r="SX14" s="403">
        <f t="shared" si="8"/>
        <v>34997538.810000002</v>
      </c>
      <c r="SY14" s="403">
        <f t="shared" si="8"/>
        <v>542692840.61000001</v>
      </c>
      <c r="SZ14" s="403">
        <f t="shared" si="8"/>
        <v>108434772.24999999</v>
      </c>
      <c r="TA14" s="403">
        <f t="shared" si="8"/>
        <v>121383389.82999997</v>
      </c>
      <c r="TB14" s="403">
        <f t="shared" si="8"/>
        <v>181220010.77000001</v>
      </c>
      <c r="TC14" s="403">
        <f t="shared" si="8"/>
        <v>104582095.87000002</v>
      </c>
      <c r="TD14" s="403">
        <f t="shared" si="8"/>
        <v>105255197.63999999</v>
      </c>
      <c r="TE14" s="403">
        <f t="shared" si="8"/>
        <v>88281342.160000011</v>
      </c>
      <c r="TF14" s="403">
        <f t="shared" si="8"/>
        <v>54479838.449999996</v>
      </c>
      <c r="TG14" s="403">
        <f t="shared" si="8"/>
        <v>2041549340.2799995</v>
      </c>
      <c r="TH14" s="403">
        <f t="shared" si="8"/>
        <v>95224505.629999995</v>
      </c>
      <c r="TI14" s="403">
        <f t="shared" si="8"/>
        <v>75808659.090000004</v>
      </c>
      <c r="TJ14" s="403">
        <f t="shared" si="8"/>
        <v>192773356.58000001</v>
      </c>
      <c r="TK14" s="403">
        <f t="shared" si="8"/>
        <v>163192107.93000007</v>
      </c>
      <c r="TL14" s="403">
        <f t="shared" si="8"/>
        <v>100563539.51999998</v>
      </c>
      <c r="TM14" s="403">
        <f t="shared" si="8"/>
        <v>50913289.579999998</v>
      </c>
      <c r="TN14" s="403">
        <f t="shared" si="8"/>
        <v>373950028.45999998</v>
      </c>
      <c r="TO14" s="403">
        <f t="shared" si="8"/>
        <v>94658568.13000001</v>
      </c>
      <c r="TP14" s="403">
        <f t="shared" si="8"/>
        <v>166121662.07000005</v>
      </c>
      <c r="TQ14" s="403">
        <f t="shared" si="8"/>
        <v>177654992.88000003</v>
      </c>
      <c r="TR14" s="403">
        <f t="shared" si="8"/>
        <v>82874451.559999987</v>
      </c>
      <c r="TS14" s="403">
        <f t="shared" si="8"/>
        <v>59772129.529999994</v>
      </c>
      <c r="TT14" s="403">
        <f t="shared" si="8"/>
        <v>101078293.28</v>
      </c>
      <c r="TU14" s="403">
        <f t="shared" si="8"/>
        <v>79187429.929999977</v>
      </c>
      <c r="TV14" s="403">
        <f t="shared" si="8"/>
        <v>76678107.00999999</v>
      </c>
      <c r="TW14" s="403">
        <f t="shared" si="8"/>
        <v>574272986.54999995</v>
      </c>
      <c r="TX14" s="403">
        <f t="shared" si="8"/>
        <v>86044239.339999989</v>
      </c>
      <c r="TY14" s="403">
        <f t="shared" si="8"/>
        <v>1118794704.9000001</v>
      </c>
      <c r="TZ14" s="403">
        <f t="shared" si="8"/>
        <v>234071875.77000001</v>
      </c>
      <c r="UA14" s="403">
        <f t="shared" si="8"/>
        <v>92593347.039999992</v>
      </c>
      <c r="UB14" s="403">
        <f t="shared" si="8"/>
        <v>87901304.750000015</v>
      </c>
      <c r="UC14" s="403">
        <f t="shared" si="8"/>
        <v>648297766.11000001</v>
      </c>
      <c r="UD14" s="403">
        <f t="shared" si="8"/>
        <v>54904186.100000009</v>
      </c>
      <c r="UE14" s="403">
        <f t="shared" si="8"/>
        <v>54990562.590000004</v>
      </c>
      <c r="UF14" s="403">
        <f t="shared" si="8"/>
        <v>68333519.24000001</v>
      </c>
      <c r="UG14" s="403">
        <f t="shared" si="8"/>
        <v>65659934.639999978</v>
      </c>
      <c r="UH14" s="403">
        <f t="shared" si="8"/>
        <v>689311791.40999997</v>
      </c>
      <c r="UI14" s="403">
        <f t="shared" si="8"/>
        <v>172654560.23999998</v>
      </c>
      <c r="UJ14" s="403">
        <f t="shared" si="8"/>
        <v>131160437.19</v>
      </c>
      <c r="UK14" s="403">
        <f t="shared" si="8"/>
        <v>197442214.69999999</v>
      </c>
      <c r="UL14" s="403">
        <f t="shared" si="8"/>
        <v>133333619.18000001</v>
      </c>
      <c r="UM14" s="403">
        <f t="shared" si="8"/>
        <v>107544382.07999998</v>
      </c>
      <c r="UN14" s="403">
        <f t="shared" si="8"/>
        <v>3178828344.8700004</v>
      </c>
      <c r="UO14" s="403">
        <f t="shared" si="8"/>
        <v>138707797.40000004</v>
      </c>
      <c r="UP14" s="403">
        <f t="shared" si="8"/>
        <v>127860231.73999995</v>
      </c>
      <c r="UQ14" s="403">
        <f t="shared" si="8"/>
        <v>569445150.92999995</v>
      </c>
      <c r="UR14" s="403">
        <f t="shared" si="8"/>
        <v>43937243.32</v>
      </c>
      <c r="US14" s="403">
        <f t="shared" si="8"/>
        <v>107566469.28</v>
      </c>
      <c r="UT14" s="403">
        <f t="shared" si="8"/>
        <v>286038067.14000005</v>
      </c>
      <c r="UU14" s="403">
        <f t="shared" si="8"/>
        <v>79786353.810000002</v>
      </c>
      <c r="UV14" s="403">
        <f t="shared" si="8"/>
        <v>85250426.690000013</v>
      </c>
      <c r="UW14" s="403">
        <f t="shared" si="8"/>
        <v>101739387.38000001</v>
      </c>
      <c r="UX14" s="403">
        <f t="shared" si="8"/>
        <v>138517892.90999997</v>
      </c>
      <c r="UY14" s="403">
        <f t="shared" si="8"/>
        <v>299719031.85000002</v>
      </c>
      <c r="UZ14" s="403">
        <f t="shared" si="8"/>
        <v>140055482.86000001</v>
      </c>
      <c r="VA14" s="403">
        <f t="shared" si="8"/>
        <v>269253886.95000011</v>
      </c>
      <c r="VB14" s="403">
        <f t="shared" si="8"/>
        <v>67541928.539999992</v>
      </c>
      <c r="VC14" s="403">
        <f t="shared" si="8"/>
        <v>76039626.559999987</v>
      </c>
      <c r="VD14" s="403">
        <f t="shared" si="8"/>
        <v>67338814.840000004</v>
      </c>
      <c r="VE14" s="403">
        <f t="shared" si="8"/>
        <v>70397298.220000014</v>
      </c>
      <c r="VF14" s="403">
        <f t="shared" si="8"/>
        <v>302634161.88</v>
      </c>
      <c r="VG14" s="403">
        <f t="shared" ref="VG14:XR14" si="9">SUM(VG2:VG13)</f>
        <v>57084227.360000014</v>
      </c>
      <c r="VH14" s="403">
        <f t="shared" si="9"/>
        <v>50494652.190000005</v>
      </c>
      <c r="VI14" s="403">
        <f t="shared" si="9"/>
        <v>48209451.899999999</v>
      </c>
      <c r="VJ14" s="403">
        <f t="shared" si="9"/>
        <v>1511607865.3400004</v>
      </c>
      <c r="VK14" s="403">
        <f t="shared" si="9"/>
        <v>108897224.92999998</v>
      </c>
      <c r="VL14" s="403">
        <f t="shared" si="9"/>
        <v>119753543.29999998</v>
      </c>
      <c r="VM14" s="403">
        <f t="shared" si="9"/>
        <v>197862438.87</v>
      </c>
      <c r="VN14" s="403">
        <f t="shared" si="9"/>
        <v>224724667.68000004</v>
      </c>
      <c r="VO14" s="403">
        <f t="shared" si="9"/>
        <v>192402831.44999996</v>
      </c>
      <c r="VP14" s="403">
        <f t="shared" si="9"/>
        <v>151725636.87</v>
      </c>
      <c r="VQ14" s="403">
        <f t="shared" si="9"/>
        <v>106521461.52999999</v>
      </c>
      <c r="VR14" s="403">
        <f t="shared" si="9"/>
        <v>108740121.83999999</v>
      </c>
      <c r="VS14" s="403">
        <f t="shared" si="9"/>
        <v>461043819.07999992</v>
      </c>
      <c r="VT14" s="403">
        <f t="shared" si="9"/>
        <v>104090368.46999998</v>
      </c>
      <c r="VU14" s="403">
        <f t="shared" si="9"/>
        <v>211034259</v>
      </c>
      <c r="VV14" s="403">
        <f t="shared" si="9"/>
        <v>128173962.11000001</v>
      </c>
      <c r="VW14" s="403">
        <f t="shared" si="9"/>
        <v>87241808.590000004</v>
      </c>
      <c r="VX14" s="403">
        <f t="shared" si="9"/>
        <v>72525309.090000004</v>
      </c>
      <c r="VY14" s="403">
        <f t="shared" si="9"/>
        <v>5107814166.250001</v>
      </c>
      <c r="VZ14" s="403">
        <f t="shared" si="9"/>
        <v>217121697.49999997</v>
      </c>
      <c r="WA14" s="403">
        <f t="shared" si="9"/>
        <v>143332468.65000001</v>
      </c>
      <c r="WB14" s="403">
        <f t="shared" si="9"/>
        <v>126029127.17999999</v>
      </c>
      <c r="WC14" s="403">
        <f t="shared" si="9"/>
        <v>82947865.899999976</v>
      </c>
      <c r="WD14" s="403">
        <f t="shared" si="9"/>
        <v>170633033.62</v>
      </c>
      <c r="WE14" s="403">
        <f t="shared" si="9"/>
        <v>370742795.25</v>
      </c>
      <c r="WF14" s="403">
        <f t="shared" si="9"/>
        <v>260076462.77000001</v>
      </c>
      <c r="WG14" s="403">
        <f t="shared" si="9"/>
        <v>162151833.02999997</v>
      </c>
      <c r="WH14" s="403">
        <f t="shared" si="9"/>
        <v>207014708.20999998</v>
      </c>
      <c r="WI14" s="403">
        <f t="shared" si="9"/>
        <v>118185866.75</v>
      </c>
      <c r="WJ14" s="403">
        <f t="shared" si="9"/>
        <v>317072518.50999993</v>
      </c>
      <c r="WK14" s="403">
        <f t="shared" si="9"/>
        <v>159527817.98000002</v>
      </c>
      <c r="WL14" s="403">
        <f t="shared" si="9"/>
        <v>250214283.48000002</v>
      </c>
      <c r="WM14" s="403">
        <f t="shared" si="9"/>
        <v>320636709.34000003</v>
      </c>
      <c r="WN14" s="403">
        <f t="shared" si="9"/>
        <v>162458001.81</v>
      </c>
      <c r="WO14" s="403">
        <f t="shared" si="9"/>
        <v>184110097.47000003</v>
      </c>
      <c r="WP14" s="403">
        <f t="shared" si="9"/>
        <v>203108278.29000002</v>
      </c>
      <c r="WQ14" s="403">
        <f t="shared" si="9"/>
        <v>110336038.81</v>
      </c>
      <c r="WR14" s="403">
        <f t="shared" si="9"/>
        <v>267441428.61000004</v>
      </c>
      <c r="WS14" s="403">
        <f t="shared" si="9"/>
        <v>703327729.47000003</v>
      </c>
      <c r="WT14" s="403">
        <f t="shared" si="9"/>
        <v>126061746.34999999</v>
      </c>
      <c r="WU14" s="403">
        <f t="shared" si="9"/>
        <v>89696191.359999985</v>
      </c>
      <c r="WV14" s="403">
        <f t="shared" si="9"/>
        <v>88010677.700000003</v>
      </c>
      <c r="WW14" s="403">
        <f t="shared" si="9"/>
        <v>103775833.13000001</v>
      </c>
      <c r="WX14" s="403">
        <f t="shared" si="9"/>
        <v>73725423.890000015</v>
      </c>
      <c r="WY14" s="403">
        <f t="shared" si="9"/>
        <v>78020501.390000001</v>
      </c>
      <c r="WZ14" s="403">
        <f t="shared" si="9"/>
        <v>118011780.75</v>
      </c>
      <c r="XA14" s="403">
        <f t="shared" si="9"/>
        <v>488038459.43000007</v>
      </c>
      <c r="XB14" s="403">
        <f t="shared" si="9"/>
        <v>61061773.229999997</v>
      </c>
      <c r="XC14" s="403">
        <f t="shared" si="9"/>
        <v>45210165.919999994</v>
      </c>
      <c r="XD14" s="403">
        <f t="shared" si="9"/>
        <v>46420934.620000005</v>
      </c>
      <c r="XE14" s="403">
        <f t="shared" si="9"/>
        <v>54016945.870000005</v>
      </c>
      <c r="XF14" s="403">
        <f t="shared" si="9"/>
        <v>2244626528.52</v>
      </c>
      <c r="XG14" s="403">
        <f t="shared" si="9"/>
        <v>213513710.08000001</v>
      </c>
      <c r="XH14" s="403">
        <f t="shared" si="9"/>
        <v>174064399.31999999</v>
      </c>
      <c r="XI14" s="403">
        <f t="shared" si="9"/>
        <v>742302437.36999989</v>
      </c>
      <c r="XJ14" s="403">
        <f t="shared" si="9"/>
        <v>152808663.89000002</v>
      </c>
      <c r="XK14" s="403">
        <f t="shared" si="9"/>
        <v>190460553.09</v>
      </c>
      <c r="XL14" s="403">
        <f t="shared" si="9"/>
        <v>289592151.65000004</v>
      </c>
      <c r="XM14" s="403">
        <f t="shared" si="9"/>
        <v>157298504.41</v>
      </c>
      <c r="XN14" s="403">
        <f t="shared" si="9"/>
        <v>139990431.28000003</v>
      </c>
      <c r="XO14" s="403">
        <f t="shared" si="9"/>
        <v>297321193.03999996</v>
      </c>
      <c r="XP14" s="403">
        <f t="shared" si="9"/>
        <v>232889221.04999998</v>
      </c>
      <c r="XQ14" s="403">
        <f t="shared" si="9"/>
        <v>98600567.780000001</v>
      </c>
      <c r="XR14" s="403">
        <f t="shared" si="9"/>
        <v>81605589.000000015</v>
      </c>
      <c r="XS14" s="403">
        <f t="shared" ref="XS14:AAD14" si="10">SUM(XS2:XS13)</f>
        <v>112191876.81</v>
      </c>
      <c r="XT14" s="403">
        <f t="shared" si="10"/>
        <v>104376223.16</v>
      </c>
      <c r="XU14" s="403">
        <f t="shared" si="10"/>
        <v>99140215.150000036</v>
      </c>
      <c r="XV14" s="403">
        <f t="shared" si="10"/>
        <v>70906676.600000009</v>
      </c>
      <c r="XW14" s="403">
        <f t="shared" si="10"/>
        <v>88766102.400000021</v>
      </c>
      <c r="XX14" s="403">
        <f t="shared" si="10"/>
        <v>83167389.350000009</v>
      </c>
      <c r="XY14" s="403">
        <f t="shared" si="10"/>
        <v>80344287.430000007</v>
      </c>
      <c r="XZ14" s="403">
        <f t="shared" si="10"/>
        <v>91001818.950000003</v>
      </c>
      <c r="YA14" s="403">
        <f t="shared" si="10"/>
        <v>80960716.819999993</v>
      </c>
      <c r="YB14" s="403">
        <f t="shared" si="10"/>
        <v>77266667.069999993</v>
      </c>
      <c r="YC14" s="403">
        <f t="shared" si="10"/>
        <v>2154310064.0999994</v>
      </c>
      <c r="YD14" s="403">
        <f t="shared" si="10"/>
        <v>128012592.25999996</v>
      </c>
      <c r="YE14" s="403">
        <f t="shared" si="10"/>
        <v>268347759.02999994</v>
      </c>
      <c r="YF14" s="403">
        <f t="shared" si="10"/>
        <v>113239941.09</v>
      </c>
      <c r="YG14" s="403">
        <f t="shared" si="10"/>
        <v>486713556.41999996</v>
      </c>
      <c r="YH14" s="403">
        <f t="shared" si="10"/>
        <v>149741585.73999998</v>
      </c>
      <c r="YI14" s="403">
        <f t="shared" si="10"/>
        <v>263936571.04999998</v>
      </c>
      <c r="YJ14" s="403">
        <f t="shared" si="10"/>
        <v>99104006.090000004</v>
      </c>
      <c r="YK14" s="403">
        <f t="shared" si="10"/>
        <v>393680882.46000004</v>
      </c>
      <c r="YL14" s="403">
        <f t="shared" si="10"/>
        <v>444978779</v>
      </c>
      <c r="YM14" s="403">
        <f t="shared" si="10"/>
        <v>176905963.21000001</v>
      </c>
      <c r="YN14" s="403">
        <f t="shared" si="10"/>
        <v>116066936.88</v>
      </c>
      <c r="YO14" s="403">
        <f t="shared" si="10"/>
        <v>88898922.689999998</v>
      </c>
      <c r="YP14" s="403">
        <f t="shared" si="10"/>
        <v>97900420.86999999</v>
      </c>
      <c r="YQ14" s="403">
        <f t="shared" si="10"/>
        <v>69013380.420000002</v>
      </c>
      <c r="YR14" s="403">
        <f t="shared" si="10"/>
        <v>72450983.330000028</v>
      </c>
      <c r="YS14" s="403">
        <f t="shared" si="10"/>
        <v>65845547.272</v>
      </c>
      <c r="YT14" s="403">
        <f t="shared" si="10"/>
        <v>889753349.03000009</v>
      </c>
      <c r="YU14" s="403">
        <f t="shared" si="10"/>
        <v>100843311.03000003</v>
      </c>
      <c r="YV14" s="403">
        <f t="shared" si="10"/>
        <v>106465955.28999999</v>
      </c>
      <c r="YW14" s="403">
        <f t="shared" si="10"/>
        <v>95805686.910000011</v>
      </c>
      <c r="YX14" s="403">
        <f t="shared" si="10"/>
        <v>112892657.41</v>
      </c>
      <c r="YY14" s="403">
        <f t="shared" si="10"/>
        <v>70268797.13000001</v>
      </c>
      <c r="YZ14" s="403">
        <f t="shared" si="10"/>
        <v>90609159.920000017</v>
      </c>
      <c r="ZA14" s="403">
        <f t="shared" si="10"/>
        <v>857170002.28000009</v>
      </c>
      <c r="ZB14" s="403">
        <f t="shared" si="10"/>
        <v>69717840.340000004</v>
      </c>
      <c r="ZC14" s="403">
        <f t="shared" si="10"/>
        <v>130554435.73</v>
      </c>
      <c r="ZD14" s="403">
        <f t="shared" si="10"/>
        <v>131959832.61000001</v>
      </c>
      <c r="ZE14" s="403">
        <f t="shared" si="10"/>
        <v>79081492.439999998</v>
      </c>
      <c r="ZF14" s="403">
        <f t="shared" si="10"/>
        <v>95434417.620000005</v>
      </c>
      <c r="ZG14" s="403">
        <f t="shared" si="10"/>
        <v>66360724.530000001</v>
      </c>
      <c r="ZH14" s="403">
        <f t="shared" si="10"/>
        <v>75112232.660000011</v>
      </c>
      <c r="ZI14" s="403">
        <f t="shared" si="10"/>
        <v>257002162.35999992</v>
      </c>
      <c r="ZJ14" s="403">
        <f t="shared" si="10"/>
        <v>1906064024.9400001</v>
      </c>
      <c r="ZK14" s="403">
        <f t="shared" si="10"/>
        <v>80837922.920000017</v>
      </c>
      <c r="ZL14" s="403">
        <f t="shared" si="10"/>
        <v>167303172.88</v>
      </c>
      <c r="ZM14" s="403">
        <f t="shared" si="10"/>
        <v>418687750.14000005</v>
      </c>
      <c r="ZN14" s="403">
        <f t="shared" si="10"/>
        <v>266915271.01000008</v>
      </c>
      <c r="ZO14" s="403">
        <f t="shared" si="10"/>
        <v>94770117.470300004</v>
      </c>
      <c r="ZP14" s="403">
        <f t="shared" si="10"/>
        <v>123326461.02</v>
      </c>
      <c r="ZQ14" s="403">
        <f t="shared" si="10"/>
        <v>206571959.75000006</v>
      </c>
      <c r="ZR14" s="403">
        <f t="shared" si="10"/>
        <v>224495332.59000003</v>
      </c>
      <c r="ZS14" s="403">
        <f t="shared" si="10"/>
        <v>252010746.27000001</v>
      </c>
      <c r="ZT14" s="403">
        <f t="shared" si="10"/>
        <v>71399940.230000004</v>
      </c>
      <c r="ZU14" s="403">
        <f t="shared" si="10"/>
        <v>97084318.849999994</v>
      </c>
      <c r="ZV14" s="403">
        <f t="shared" si="10"/>
        <v>87689968.750000015</v>
      </c>
      <c r="ZW14" s="403">
        <f t="shared" si="10"/>
        <v>117971832.68999997</v>
      </c>
      <c r="ZX14" s="403">
        <f t="shared" si="10"/>
        <v>93260822.060000017</v>
      </c>
      <c r="ZY14" s="403">
        <f t="shared" si="10"/>
        <v>95213404.280000001</v>
      </c>
      <c r="ZZ14" s="403">
        <f t="shared" si="10"/>
        <v>104372965.09</v>
      </c>
      <c r="AAA14" s="403">
        <f t="shared" si="10"/>
        <v>63048116.36999999</v>
      </c>
      <c r="AAB14" s="403">
        <f t="shared" si="10"/>
        <v>91834824.699999988</v>
      </c>
      <c r="AAC14" s="403">
        <f t="shared" si="10"/>
        <v>64779396.259999983</v>
      </c>
      <c r="AAD14" s="403">
        <f t="shared" si="10"/>
        <v>58059194.670000002</v>
      </c>
      <c r="AAE14" s="403">
        <f t="shared" ref="AAE14:ACP14" si="11">SUM(AAE2:AAE13)</f>
        <v>45076202.939999998</v>
      </c>
      <c r="AAF14" s="403">
        <f t="shared" si="11"/>
        <v>716216704.77999997</v>
      </c>
      <c r="AAG14" s="403">
        <f t="shared" si="11"/>
        <v>89487433.040000007</v>
      </c>
      <c r="AAH14" s="403">
        <f t="shared" si="11"/>
        <v>106048236.90999998</v>
      </c>
      <c r="AAI14" s="403">
        <f t="shared" si="11"/>
        <v>85005034.50999999</v>
      </c>
      <c r="AAJ14" s="403">
        <f t="shared" si="11"/>
        <v>83998474.290000007</v>
      </c>
      <c r="AAK14" s="403">
        <f t="shared" si="11"/>
        <v>136639396.50999999</v>
      </c>
      <c r="AAL14" s="403">
        <f t="shared" si="11"/>
        <v>80953227.429999992</v>
      </c>
      <c r="AAM14" s="403">
        <f t="shared" si="11"/>
        <v>4126215795.6899996</v>
      </c>
      <c r="AAN14" s="403">
        <f t="shared" si="11"/>
        <v>122582730.82999998</v>
      </c>
      <c r="AAO14" s="403">
        <f t="shared" si="11"/>
        <v>79686682.069999993</v>
      </c>
      <c r="AAP14" s="403">
        <f t="shared" si="11"/>
        <v>199131617.49999997</v>
      </c>
      <c r="AAQ14" s="403">
        <f t="shared" si="11"/>
        <v>169228202.50999999</v>
      </c>
      <c r="AAR14" s="403">
        <f t="shared" si="11"/>
        <v>114081834.84999999</v>
      </c>
      <c r="AAS14" s="403">
        <f t="shared" si="11"/>
        <v>130233902.73999998</v>
      </c>
      <c r="AAT14" s="403">
        <f t="shared" si="11"/>
        <v>165435571.99999997</v>
      </c>
      <c r="AAU14" s="403">
        <f t="shared" si="11"/>
        <v>256979949.36999995</v>
      </c>
      <c r="AAV14" s="403">
        <f t="shared" si="11"/>
        <v>82116755.390000001</v>
      </c>
      <c r="AAW14" s="403">
        <f t="shared" si="11"/>
        <v>156259936.22999996</v>
      </c>
      <c r="AAX14" s="403">
        <f t="shared" si="11"/>
        <v>664576970.57999992</v>
      </c>
      <c r="AAY14" s="403">
        <f t="shared" si="11"/>
        <v>256582651.40000004</v>
      </c>
      <c r="AAZ14" s="403">
        <f t="shared" si="11"/>
        <v>71948720.590000018</v>
      </c>
      <c r="ABA14" s="403">
        <f t="shared" si="11"/>
        <v>100556565.92000002</v>
      </c>
      <c r="ABB14" s="403">
        <f t="shared" si="11"/>
        <v>103758632.28000002</v>
      </c>
      <c r="ABC14" s="403">
        <f t="shared" si="11"/>
        <v>62648519.149999999</v>
      </c>
      <c r="ABD14" s="403">
        <f t="shared" si="11"/>
        <v>104150270.28999999</v>
      </c>
      <c r="ABE14" s="403">
        <f t="shared" si="11"/>
        <v>71541332.75</v>
      </c>
      <c r="ABF14" s="403">
        <f t="shared" si="11"/>
        <v>658062860.76999998</v>
      </c>
      <c r="ABG14" s="403">
        <f t="shared" si="11"/>
        <v>549683306.32999992</v>
      </c>
      <c r="ABH14" s="403">
        <f t="shared" si="11"/>
        <v>58816467.670000002</v>
      </c>
      <c r="ABI14" s="403">
        <f t="shared" si="11"/>
        <v>64042199.960000001</v>
      </c>
      <c r="ABJ14" s="403">
        <f t="shared" si="11"/>
        <v>56626534.95000001</v>
      </c>
      <c r="ABK14" s="403">
        <f t="shared" si="11"/>
        <v>63934263.060000002</v>
      </c>
      <c r="ABL14" s="403">
        <f t="shared" si="11"/>
        <v>58363852.920000002</v>
      </c>
      <c r="ABM14" s="403">
        <f t="shared" si="11"/>
        <v>943468587.42000008</v>
      </c>
      <c r="ABN14" s="403">
        <f t="shared" si="11"/>
        <v>126924954.38000001</v>
      </c>
      <c r="ABO14" s="403">
        <f t="shared" si="11"/>
        <v>71547052.5</v>
      </c>
      <c r="ABP14" s="403">
        <f t="shared" si="11"/>
        <v>187985561.98000002</v>
      </c>
      <c r="ABQ14" s="403">
        <f t="shared" si="11"/>
        <v>163133102.98000002</v>
      </c>
      <c r="ABR14" s="403">
        <f t="shared" si="11"/>
        <v>106535009.63000001</v>
      </c>
      <c r="ABS14" s="403">
        <f t="shared" si="11"/>
        <v>91606705.329999998</v>
      </c>
      <c r="ABT14" s="403">
        <f t="shared" si="11"/>
        <v>126264008.52999999</v>
      </c>
      <c r="ABU14" s="403">
        <f t="shared" si="11"/>
        <v>40043615.529999994</v>
      </c>
      <c r="ABV14" s="403">
        <f t="shared" si="11"/>
        <v>1124841920.3200002</v>
      </c>
      <c r="ABW14" s="403">
        <f t="shared" si="11"/>
        <v>72108214.38000001</v>
      </c>
      <c r="ABX14" s="403">
        <f t="shared" si="11"/>
        <v>193845885.63000008</v>
      </c>
      <c r="ABY14" s="403">
        <f t="shared" si="11"/>
        <v>82880382.090000004</v>
      </c>
      <c r="ABZ14" s="403">
        <f t="shared" si="11"/>
        <v>67436814.839999989</v>
      </c>
      <c r="ACA14" s="403">
        <f t="shared" si="11"/>
        <v>351878213.24000001</v>
      </c>
      <c r="ACB14" s="403">
        <f t="shared" si="11"/>
        <v>58000423.429999992</v>
      </c>
      <c r="ACC14" s="403">
        <f t="shared" si="11"/>
        <v>90127241.24000001</v>
      </c>
      <c r="ACD14" s="403">
        <f t="shared" si="11"/>
        <v>78947137.010000005</v>
      </c>
      <c r="ACE14" s="403">
        <f t="shared" si="11"/>
        <v>134919050.60999998</v>
      </c>
      <c r="ACF14" s="403">
        <f t="shared" si="11"/>
        <v>61346025.399999999</v>
      </c>
      <c r="ACG14" s="403">
        <f t="shared" si="11"/>
        <v>2620661509.46</v>
      </c>
      <c r="ACH14" s="403">
        <f t="shared" si="11"/>
        <v>90863211.299999997</v>
      </c>
      <c r="ACI14" s="403">
        <f t="shared" si="11"/>
        <v>119094548.09</v>
      </c>
      <c r="ACJ14" s="403">
        <f t="shared" si="11"/>
        <v>192925901.69</v>
      </c>
      <c r="ACK14" s="403">
        <f t="shared" si="11"/>
        <v>83340735.439999998</v>
      </c>
      <c r="ACL14" s="403">
        <f t="shared" si="11"/>
        <v>107502552.50000001</v>
      </c>
      <c r="ACM14" s="403">
        <f t="shared" si="11"/>
        <v>151827218.82000002</v>
      </c>
      <c r="ACN14" s="403">
        <f t="shared" si="11"/>
        <v>478521283.00999999</v>
      </c>
      <c r="ACO14" s="403">
        <f t="shared" si="11"/>
        <v>607815966.25</v>
      </c>
      <c r="ACP14" s="403">
        <f t="shared" si="11"/>
        <v>99592441.069999978</v>
      </c>
      <c r="ACQ14" s="403">
        <f t="shared" ref="ACQ14:AFB14" si="12">SUM(ACQ2:ACQ13)</f>
        <v>141259402.38999999</v>
      </c>
      <c r="ACR14" s="403">
        <f t="shared" si="12"/>
        <v>186467368.47</v>
      </c>
      <c r="ACS14" s="403">
        <f t="shared" si="12"/>
        <v>132304159.84999998</v>
      </c>
      <c r="ACT14" s="403">
        <f t="shared" si="12"/>
        <v>429152294.86999995</v>
      </c>
      <c r="ACU14" s="403">
        <f t="shared" si="12"/>
        <v>105975350.41000001</v>
      </c>
      <c r="ACV14" s="403">
        <f t="shared" si="12"/>
        <v>129750567.96000002</v>
      </c>
      <c r="ACW14" s="403">
        <f t="shared" si="12"/>
        <v>101242613.49999999</v>
      </c>
      <c r="ACX14" s="403">
        <f t="shared" si="12"/>
        <v>64454584.93999999</v>
      </c>
      <c r="ACY14" s="403">
        <f t="shared" si="12"/>
        <v>64879061.319999993</v>
      </c>
      <c r="ACZ14" s="403">
        <f t="shared" si="12"/>
        <v>61629325.32</v>
      </c>
      <c r="ADA14" s="403">
        <f t="shared" si="12"/>
        <v>48590344.490000002</v>
      </c>
      <c r="ADB14" s="403">
        <f t="shared" si="12"/>
        <v>45035877.920000002</v>
      </c>
      <c r="ADC14" s="403">
        <f t="shared" si="12"/>
        <v>61653971.329999991</v>
      </c>
      <c r="ADD14" s="403">
        <f t="shared" si="12"/>
        <v>472151581.20000005</v>
      </c>
      <c r="ADE14" s="403">
        <f t="shared" si="12"/>
        <v>418889500.75999999</v>
      </c>
      <c r="ADF14" s="403">
        <f t="shared" si="12"/>
        <v>81435481.030000001</v>
      </c>
      <c r="ADG14" s="403">
        <f t="shared" si="12"/>
        <v>58850430.739999995</v>
      </c>
      <c r="ADH14" s="403">
        <f t="shared" si="12"/>
        <v>98059514.970000014</v>
      </c>
      <c r="ADI14" s="403">
        <f t="shared" si="12"/>
        <v>56117390.000000007</v>
      </c>
      <c r="ADJ14" s="403">
        <f t="shared" si="12"/>
        <v>93825792.200000003</v>
      </c>
      <c r="ADK14" s="403">
        <f t="shared" si="12"/>
        <v>74438952.029999986</v>
      </c>
      <c r="ADL14" s="403">
        <f t="shared" si="12"/>
        <v>98233239.540000007</v>
      </c>
      <c r="ADM14" s="403">
        <f t="shared" si="12"/>
        <v>2371690663.3600001</v>
      </c>
      <c r="ADN14" s="403">
        <f t="shared" si="12"/>
        <v>259507788.08000001</v>
      </c>
      <c r="ADO14" s="403">
        <f t="shared" si="12"/>
        <v>186753321.90000004</v>
      </c>
      <c r="ADP14" s="403">
        <f t="shared" si="12"/>
        <v>699870233.1099999</v>
      </c>
      <c r="ADQ14" s="403">
        <f t="shared" si="12"/>
        <v>47386413.479999997</v>
      </c>
      <c r="ADR14" s="403">
        <f t="shared" si="12"/>
        <v>64708391.720000006</v>
      </c>
      <c r="ADS14" s="403">
        <f t="shared" si="12"/>
        <v>116127481.15000001</v>
      </c>
      <c r="ADT14" s="403">
        <f t="shared" si="12"/>
        <v>54606934.760000005</v>
      </c>
      <c r="ADU14" s="403">
        <f t="shared" si="12"/>
        <v>2695149780.6100006</v>
      </c>
      <c r="ADV14" s="403">
        <f t="shared" si="12"/>
        <v>452841677.7700001</v>
      </c>
      <c r="ADW14" s="403">
        <f t="shared" si="12"/>
        <v>313154478.62</v>
      </c>
      <c r="ADX14" s="403">
        <f t="shared" si="12"/>
        <v>100842334.77</v>
      </c>
      <c r="ADY14" s="403">
        <f t="shared" si="12"/>
        <v>119832385.28000002</v>
      </c>
      <c r="ADZ14" s="403">
        <f t="shared" si="12"/>
        <v>159604126.28999996</v>
      </c>
      <c r="AEA14" s="403">
        <f t="shared" si="12"/>
        <v>116712971.61000001</v>
      </c>
      <c r="AEB14" s="403">
        <f t="shared" si="12"/>
        <v>107871030.71000001</v>
      </c>
      <c r="AEC14" s="403">
        <f t="shared" si="12"/>
        <v>102375704.92999999</v>
      </c>
      <c r="AED14" s="403">
        <f t="shared" si="12"/>
        <v>82489711.029999986</v>
      </c>
      <c r="AEE14" s="403">
        <f t="shared" si="12"/>
        <v>120008141.83</v>
      </c>
      <c r="AEF14" s="403">
        <f t="shared" si="12"/>
        <v>168621248.36999995</v>
      </c>
      <c r="AEG14" s="403">
        <f t="shared" si="12"/>
        <v>84212315.209999993</v>
      </c>
      <c r="AEH14" s="403">
        <f t="shared" si="12"/>
        <v>108626661.38999999</v>
      </c>
      <c r="AEI14" s="403">
        <f t="shared" si="12"/>
        <v>143874631.72000003</v>
      </c>
      <c r="AEJ14" s="403">
        <f t="shared" si="12"/>
        <v>163020269.81</v>
      </c>
      <c r="AEK14" s="403">
        <f t="shared" si="12"/>
        <v>85083042.269999996</v>
      </c>
      <c r="AEL14" s="403">
        <f t="shared" si="12"/>
        <v>252191213.33999997</v>
      </c>
      <c r="AEM14" s="403">
        <f t="shared" si="12"/>
        <v>78311530.829999998</v>
      </c>
      <c r="AEN14" s="403">
        <f t="shared" si="12"/>
        <v>286682788.21000004</v>
      </c>
      <c r="AEO14" s="403">
        <f t="shared" si="12"/>
        <v>1715381404.53</v>
      </c>
      <c r="AEP14" s="403">
        <f t="shared" si="12"/>
        <v>203871441.53</v>
      </c>
      <c r="AEQ14" s="403">
        <f t="shared" si="12"/>
        <v>173514445.91</v>
      </c>
      <c r="AER14" s="403">
        <f t="shared" si="12"/>
        <v>137649585.69999999</v>
      </c>
      <c r="AES14" s="403">
        <f t="shared" si="12"/>
        <v>108939025.91000001</v>
      </c>
      <c r="AET14" s="403">
        <f t="shared" si="12"/>
        <v>306953779.38000005</v>
      </c>
      <c r="AEU14" s="403">
        <f t="shared" si="12"/>
        <v>108417092.62999998</v>
      </c>
      <c r="AEV14" s="403">
        <f t="shared" si="12"/>
        <v>138334781.42000005</v>
      </c>
      <c r="AEW14" s="403">
        <f t="shared" si="12"/>
        <v>99899024.890000001</v>
      </c>
      <c r="AEX14" s="403">
        <f t="shared" si="12"/>
        <v>62390611.210000001</v>
      </c>
      <c r="AEY14" s="403">
        <f t="shared" si="12"/>
        <v>1017971928.04</v>
      </c>
      <c r="AEZ14" s="403">
        <f t="shared" si="12"/>
        <v>575212976.48000002</v>
      </c>
      <c r="AFA14" s="403">
        <f t="shared" si="12"/>
        <v>219909078.99999997</v>
      </c>
      <c r="AFB14" s="403">
        <f t="shared" si="12"/>
        <v>164023461.28</v>
      </c>
      <c r="AFC14" s="403">
        <f t="shared" ref="AFC14:AHN14" si="13">SUM(AFC2:AFC13)</f>
        <v>250180359.89000005</v>
      </c>
      <c r="AFD14" s="403">
        <f t="shared" si="13"/>
        <v>186615637.08999997</v>
      </c>
      <c r="AFE14" s="403">
        <f t="shared" si="13"/>
        <v>123224508.04000001</v>
      </c>
      <c r="AFF14" s="403">
        <f t="shared" si="13"/>
        <v>160332562.19</v>
      </c>
      <c r="AFG14" s="403">
        <f t="shared" si="13"/>
        <v>100213167.71999997</v>
      </c>
      <c r="AFH14" s="403">
        <f t="shared" si="13"/>
        <v>147113200.60000002</v>
      </c>
      <c r="AFI14" s="403">
        <f t="shared" si="13"/>
        <v>138532155.68000001</v>
      </c>
      <c r="AFJ14" s="403">
        <f t="shared" si="13"/>
        <v>126955694.62999998</v>
      </c>
      <c r="AFK14" s="403">
        <f t="shared" si="13"/>
        <v>153743190.28999996</v>
      </c>
      <c r="AFL14" s="403">
        <f t="shared" si="13"/>
        <v>1255184576.5899999</v>
      </c>
      <c r="AFM14" s="403">
        <f t="shared" si="13"/>
        <v>224972955.09999999</v>
      </c>
      <c r="AFN14" s="403">
        <f t="shared" si="13"/>
        <v>167031122.11999997</v>
      </c>
      <c r="AFO14" s="403">
        <f t="shared" si="13"/>
        <v>132934580.14999998</v>
      </c>
      <c r="AFP14" s="403">
        <f t="shared" si="13"/>
        <v>143379324.77000001</v>
      </c>
      <c r="AFQ14" s="403">
        <f t="shared" si="13"/>
        <v>114424257.74000001</v>
      </c>
      <c r="AFR14" s="403">
        <f t="shared" si="13"/>
        <v>95298893.690000027</v>
      </c>
      <c r="AFS14" s="403">
        <f t="shared" si="13"/>
        <v>215734400.75000009</v>
      </c>
      <c r="AFT14" s="403">
        <f t="shared" si="13"/>
        <v>208354929.36999997</v>
      </c>
      <c r="AFU14" s="403">
        <f t="shared" si="13"/>
        <v>99352692.100000009</v>
      </c>
      <c r="AFV14" s="403">
        <f t="shared" si="13"/>
        <v>207279230.31000003</v>
      </c>
      <c r="AFW14" s="403">
        <f t="shared" si="13"/>
        <v>99782924.939999998</v>
      </c>
      <c r="AFX14" s="403">
        <f t="shared" si="13"/>
        <v>1368262161.1000001</v>
      </c>
      <c r="AFY14" s="403">
        <f t="shared" si="13"/>
        <v>97145289.60999997</v>
      </c>
      <c r="AFZ14" s="403">
        <f t="shared" si="13"/>
        <v>106412522.16999999</v>
      </c>
      <c r="AGA14" s="403">
        <f t="shared" si="13"/>
        <v>104301055.86999999</v>
      </c>
      <c r="AGB14" s="403">
        <f t="shared" si="13"/>
        <v>262764464.32999995</v>
      </c>
      <c r="AGC14" s="403">
        <f t="shared" si="13"/>
        <v>127619069.48000003</v>
      </c>
      <c r="AGD14" s="403">
        <f t="shared" si="13"/>
        <v>77056612.670000002</v>
      </c>
      <c r="AGE14" s="403">
        <f t="shared" si="13"/>
        <v>108282707.10999998</v>
      </c>
      <c r="AGF14" s="403">
        <f t="shared" si="13"/>
        <v>82499461.560000032</v>
      </c>
      <c r="AGG14" s="403">
        <f t="shared" si="13"/>
        <v>110400881.79999998</v>
      </c>
      <c r="AGH14" s="403">
        <f t="shared" si="13"/>
        <v>71751060.99000001</v>
      </c>
      <c r="AGI14" s="403">
        <f t="shared" si="13"/>
        <v>1870091964.4100001</v>
      </c>
      <c r="AGJ14" s="403">
        <f t="shared" si="13"/>
        <v>356978961.86000001</v>
      </c>
      <c r="AGK14" s="403">
        <f t="shared" si="13"/>
        <v>163503568.74999997</v>
      </c>
      <c r="AGL14" s="403">
        <f t="shared" si="13"/>
        <v>101395228.80999997</v>
      </c>
      <c r="AGM14" s="403">
        <f t="shared" si="13"/>
        <v>231764888.51000005</v>
      </c>
      <c r="AGN14" s="403">
        <f t="shared" si="13"/>
        <v>203471770.03000003</v>
      </c>
      <c r="AGO14" s="403">
        <f t="shared" si="13"/>
        <v>85721808.819999993</v>
      </c>
      <c r="AGP14" s="403">
        <f t="shared" si="13"/>
        <v>99293772.459999979</v>
      </c>
      <c r="AGQ14" s="403">
        <f t="shared" si="13"/>
        <v>2840941230.5499992</v>
      </c>
      <c r="AGR14" s="403">
        <f t="shared" si="13"/>
        <v>1539769248.3200002</v>
      </c>
      <c r="AGS14" s="403">
        <f t="shared" si="13"/>
        <v>130094197.28000002</v>
      </c>
      <c r="AGT14" s="403">
        <f t="shared" si="13"/>
        <v>244088893.69000006</v>
      </c>
      <c r="AGU14" s="403">
        <f t="shared" si="13"/>
        <v>309865943.70999992</v>
      </c>
      <c r="AGV14" s="403">
        <f t="shared" si="13"/>
        <v>220549248.99000004</v>
      </c>
      <c r="AGW14" s="403">
        <f t="shared" si="13"/>
        <v>203925571.23000002</v>
      </c>
      <c r="AGX14" s="403">
        <f t="shared" si="13"/>
        <v>182399122.16999999</v>
      </c>
      <c r="AGY14" s="403">
        <f t="shared" si="13"/>
        <v>66234980.659999996</v>
      </c>
      <c r="AGZ14" s="403">
        <f t="shared" si="13"/>
        <v>147401507.39000002</v>
      </c>
      <c r="AHA14" s="403">
        <f t="shared" si="13"/>
        <v>163751632.66</v>
      </c>
      <c r="AHB14" s="403">
        <f t="shared" si="13"/>
        <v>95225554.00999999</v>
      </c>
      <c r="AHC14" s="403">
        <f t="shared" si="13"/>
        <v>97507223.140000001</v>
      </c>
      <c r="AHD14" s="403">
        <f t="shared" si="13"/>
        <v>132980646.5</v>
      </c>
      <c r="AHE14" s="403">
        <f t="shared" si="13"/>
        <v>88006986.409999996</v>
      </c>
      <c r="AHF14" s="403">
        <f t="shared" si="13"/>
        <v>118034163.18000001</v>
      </c>
      <c r="AHG14" s="403">
        <f t="shared" si="13"/>
        <v>87742037.259999976</v>
      </c>
      <c r="AHH14" s="403">
        <f t="shared" si="13"/>
        <v>648712443.88999987</v>
      </c>
      <c r="AHI14" s="403">
        <f t="shared" si="13"/>
        <v>106246473.00000001</v>
      </c>
      <c r="AHJ14" s="403">
        <f t="shared" si="13"/>
        <v>113516631.5</v>
      </c>
      <c r="AHK14" s="403">
        <f t="shared" si="13"/>
        <v>111741877.72</v>
      </c>
      <c r="AHL14" s="403">
        <f t="shared" si="13"/>
        <v>199235360.34</v>
      </c>
      <c r="AHM14" s="403">
        <f t="shared" si="13"/>
        <v>97828309.61999999</v>
      </c>
      <c r="AHN14" s="403">
        <f t="shared" si="13"/>
        <v>76254597.780000001</v>
      </c>
      <c r="AHO14" s="403">
        <f t="shared" ref="AHO14" si="14">SUM(AHO2:AHO13)</f>
        <v>261791792426.41046</v>
      </c>
    </row>
    <row r="15" spans="1:901" x14ac:dyDescent="0.25">
      <c r="A15" s="313" t="s">
        <v>19</v>
      </c>
      <c r="B15" s="407" t="s">
        <v>20</v>
      </c>
      <c r="C15" s="315">
        <v>471064621.64999998</v>
      </c>
      <c r="D15" s="315">
        <v>58558265.890000001</v>
      </c>
      <c r="E15" s="315">
        <v>6545713.8899999997</v>
      </c>
      <c r="F15" s="315">
        <v>16753315.289999999</v>
      </c>
      <c r="G15" s="315">
        <v>14025811.23</v>
      </c>
      <c r="H15" s="315">
        <v>16105279.74</v>
      </c>
      <c r="I15" s="315">
        <v>3563733.77</v>
      </c>
      <c r="J15" s="315">
        <v>78441928.549999997</v>
      </c>
      <c r="K15" s="315">
        <v>20452374.68</v>
      </c>
      <c r="L15" s="315">
        <v>12844172.33</v>
      </c>
      <c r="M15" s="315">
        <v>66649387.710000001</v>
      </c>
      <c r="N15" s="315">
        <v>12752476.789999999</v>
      </c>
      <c r="O15" s="315">
        <v>45166650.219999999</v>
      </c>
      <c r="P15" s="315">
        <v>24621801.780000001</v>
      </c>
      <c r="Q15" s="315">
        <v>12660925.699999999</v>
      </c>
      <c r="R15" s="315">
        <v>6196281.1699999999</v>
      </c>
      <c r="S15" s="315">
        <v>9301057.3900000006</v>
      </c>
      <c r="T15" s="315">
        <v>16183796.050000001</v>
      </c>
      <c r="U15" s="315">
        <v>6908066.6200000001</v>
      </c>
      <c r="V15" s="315">
        <v>11716475.119999999</v>
      </c>
      <c r="W15" s="315">
        <v>7957819.0800000001</v>
      </c>
      <c r="X15" s="315">
        <v>5862896.5199999996</v>
      </c>
      <c r="Y15" s="315">
        <v>6957271.3200000003</v>
      </c>
      <c r="Z15" s="315">
        <v>2006470.35</v>
      </c>
      <c r="AA15" s="315">
        <v>653872481.61000001</v>
      </c>
      <c r="AB15" s="315">
        <v>22241192.859999999</v>
      </c>
      <c r="AC15" s="315">
        <v>32510632.59</v>
      </c>
      <c r="AD15" s="315">
        <v>6374665.7599999998</v>
      </c>
      <c r="AE15" s="315">
        <v>53949773.509999998</v>
      </c>
      <c r="AF15" s="315">
        <v>10486179.359999999</v>
      </c>
      <c r="AG15" s="315">
        <v>42530647.18</v>
      </c>
      <c r="AH15" s="315">
        <v>11737239.41</v>
      </c>
      <c r="AI15" s="315">
        <v>21755906.859999999</v>
      </c>
      <c r="AJ15" s="315">
        <v>18213655.09</v>
      </c>
      <c r="AK15" s="315">
        <v>7163087.4000000004</v>
      </c>
      <c r="AL15" s="315">
        <v>9679833.75</v>
      </c>
      <c r="AM15" s="315">
        <v>14039910.970000001</v>
      </c>
      <c r="AN15" s="315">
        <v>4574972.82</v>
      </c>
      <c r="AO15" s="315">
        <v>5405412.1200000001</v>
      </c>
      <c r="AP15" s="315">
        <v>19439841.039999999</v>
      </c>
      <c r="AQ15" s="315">
        <v>21968261.98</v>
      </c>
      <c r="AR15" s="315">
        <v>3048180.07</v>
      </c>
      <c r="AS15" s="315">
        <v>213525633.63</v>
      </c>
      <c r="AT15" s="315">
        <v>11012715.369999999</v>
      </c>
      <c r="AU15" s="315">
        <v>11395009.25</v>
      </c>
      <c r="AV15" s="315">
        <v>12284475.66</v>
      </c>
      <c r="AW15" s="315">
        <v>8110336.6500000004</v>
      </c>
      <c r="AX15" s="315">
        <v>10624152.729999999</v>
      </c>
      <c r="AY15" s="315">
        <v>3812416.59</v>
      </c>
      <c r="AZ15" s="315">
        <v>9518469.5700000003</v>
      </c>
      <c r="BA15" s="315">
        <v>61320038.82</v>
      </c>
      <c r="BB15" s="315">
        <v>5269709.2</v>
      </c>
      <c r="BC15" s="315">
        <v>11423510.59</v>
      </c>
      <c r="BD15" s="315">
        <v>21090412.5</v>
      </c>
      <c r="BE15" s="315">
        <v>6373500</v>
      </c>
      <c r="BF15" s="315">
        <v>3697881.89</v>
      </c>
      <c r="BG15" s="315">
        <v>5475891.3499999996</v>
      </c>
      <c r="BH15" s="315">
        <v>193265523.40000001</v>
      </c>
      <c r="BI15" s="315">
        <v>3290961.96</v>
      </c>
      <c r="BJ15" s="315">
        <v>3084808.4000000004</v>
      </c>
      <c r="BK15" s="315">
        <v>8024344.6900000004</v>
      </c>
      <c r="BL15" s="315">
        <v>12209335.390000001</v>
      </c>
      <c r="BM15" s="315">
        <v>13096910.539999999</v>
      </c>
      <c r="BN15" s="315">
        <v>4712326.6500000004</v>
      </c>
      <c r="BO15" s="315">
        <v>7238399.9900000002</v>
      </c>
      <c r="BP15" s="315">
        <v>3819664.0700000003</v>
      </c>
      <c r="BQ15" s="315">
        <v>3207799.85</v>
      </c>
      <c r="BR15" s="315">
        <v>3290245.34</v>
      </c>
      <c r="BS15" s="315">
        <v>2655482.56</v>
      </c>
      <c r="BT15" s="315">
        <v>39402621.789999999</v>
      </c>
      <c r="BU15" s="315">
        <v>2222436.48</v>
      </c>
      <c r="BV15" s="315">
        <v>4461679.25</v>
      </c>
      <c r="BW15" s="315">
        <v>175660834.62</v>
      </c>
      <c r="BX15" s="315">
        <v>87097717.730000004</v>
      </c>
      <c r="BY15" s="315">
        <v>13742458.870000001</v>
      </c>
      <c r="BZ15" s="315">
        <v>5569878.8899999997</v>
      </c>
      <c r="CA15" s="315">
        <v>16619508.690000001</v>
      </c>
      <c r="CB15" s="315">
        <v>13740558.470000001</v>
      </c>
      <c r="CC15" s="315">
        <v>7927521.6199999992</v>
      </c>
      <c r="CD15" s="315">
        <v>548173.13</v>
      </c>
      <c r="CE15" s="315">
        <v>677980.25</v>
      </c>
      <c r="CF15" s="315">
        <v>491804086.26999998</v>
      </c>
      <c r="CG15" s="315">
        <v>11957221.74</v>
      </c>
      <c r="CH15" s="315">
        <v>25669284.899999999</v>
      </c>
      <c r="CI15" s="315">
        <v>8489927.8900000006</v>
      </c>
      <c r="CJ15" s="315">
        <v>12311546.01</v>
      </c>
      <c r="CK15" s="315">
        <v>10839948.49</v>
      </c>
      <c r="CL15" s="315">
        <v>11220278.960000001</v>
      </c>
      <c r="CM15" s="315">
        <v>20915918.440000001</v>
      </c>
      <c r="CN15" s="315">
        <v>4006086.43</v>
      </c>
      <c r="CO15" s="315">
        <v>10543927.189999999</v>
      </c>
      <c r="CP15" s="315">
        <v>8514566.4299999997</v>
      </c>
      <c r="CQ15" s="315">
        <v>9918153.3300000001</v>
      </c>
      <c r="CR15" s="315">
        <v>7607239.25</v>
      </c>
      <c r="CS15" s="315">
        <v>178069864.03999999</v>
      </c>
      <c r="CT15" s="315">
        <v>7947440.29</v>
      </c>
      <c r="CU15" s="315">
        <v>9530936.6400000006</v>
      </c>
      <c r="CV15" s="315">
        <v>18217199.5</v>
      </c>
      <c r="CW15" s="315">
        <v>4444490.45</v>
      </c>
      <c r="CX15" s="315">
        <v>17837270.739999998</v>
      </c>
      <c r="CY15" s="315">
        <v>5687908.4699999997</v>
      </c>
      <c r="CZ15" s="315">
        <v>3482229.19</v>
      </c>
      <c r="DA15" s="315">
        <v>224087965.69999999</v>
      </c>
      <c r="DB15" s="315">
        <v>17402643.300000001</v>
      </c>
      <c r="DC15" s="315">
        <v>58793476.659999996</v>
      </c>
      <c r="DD15" s="315">
        <v>48562017.530000001</v>
      </c>
      <c r="DE15" s="315">
        <v>13315746.16</v>
      </c>
      <c r="DF15" s="315">
        <v>22064344.620000001</v>
      </c>
      <c r="DG15" s="315">
        <v>16716366.5</v>
      </c>
      <c r="DH15" s="315">
        <v>4452936.33</v>
      </c>
      <c r="DI15" s="315">
        <v>10240961.27</v>
      </c>
      <c r="DJ15" s="315">
        <v>7036842.2300000004</v>
      </c>
      <c r="DK15" s="315">
        <v>23012080.780000001</v>
      </c>
      <c r="DL15" s="315">
        <v>98379228.340000004</v>
      </c>
      <c r="DM15" s="315">
        <v>159330599.66999999</v>
      </c>
      <c r="DN15" s="315">
        <v>11399528</v>
      </c>
      <c r="DO15" s="315">
        <v>10275943.060000001</v>
      </c>
      <c r="DP15" s="315">
        <v>20578593.68</v>
      </c>
      <c r="DQ15" s="315">
        <v>20927683.52</v>
      </c>
      <c r="DR15" s="315">
        <v>16301157.060000001</v>
      </c>
      <c r="DS15" s="315">
        <v>19896402.399999999</v>
      </c>
      <c r="DT15" s="315">
        <v>5451977.5300000003</v>
      </c>
      <c r="DU15" s="315">
        <v>691661666.39999998</v>
      </c>
      <c r="DV15" s="315">
        <v>10583147.470000001</v>
      </c>
      <c r="DW15" s="315">
        <v>20890030.09</v>
      </c>
      <c r="DX15" s="315">
        <v>16218712.949999999</v>
      </c>
      <c r="DY15" s="315">
        <v>19496823.280000001</v>
      </c>
      <c r="DZ15" s="315">
        <v>12533633.800000001</v>
      </c>
      <c r="EA15" s="315">
        <v>28165161.34</v>
      </c>
      <c r="EB15" s="315">
        <v>12284084.57</v>
      </c>
      <c r="EC15" s="315">
        <v>26612688.73</v>
      </c>
      <c r="ED15" s="315">
        <v>86072122.040000007</v>
      </c>
      <c r="EE15" s="315">
        <v>74457678.5</v>
      </c>
      <c r="EF15" s="315">
        <v>4782527.38</v>
      </c>
      <c r="EG15" s="315">
        <v>12617761.720000001</v>
      </c>
      <c r="EH15" s="315">
        <v>14696480.59</v>
      </c>
      <c r="EI15" s="315">
        <v>27214260.809999999</v>
      </c>
      <c r="EJ15" s="315">
        <v>30019103.350000001</v>
      </c>
      <c r="EK15" s="315">
        <v>9283615.4299999997</v>
      </c>
      <c r="EL15" s="315">
        <v>14617167.67</v>
      </c>
      <c r="EM15" s="315">
        <v>368793050.31</v>
      </c>
      <c r="EN15" s="315">
        <v>8255241.4199999999</v>
      </c>
      <c r="EO15" s="315">
        <v>10185690.539999999</v>
      </c>
      <c r="EP15" s="315">
        <v>8451076.5600000005</v>
      </c>
      <c r="EQ15" s="315">
        <v>3091905.86</v>
      </c>
      <c r="ER15" s="315">
        <v>2926020.16</v>
      </c>
      <c r="ES15" s="315">
        <v>18345762.84</v>
      </c>
      <c r="ET15" s="315">
        <v>10162030.68</v>
      </c>
      <c r="EU15" s="315">
        <v>7290472.6299999999</v>
      </c>
      <c r="EV15" s="315">
        <v>178775632.34</v>
      </c>
      <c r="EW15" s="315">
        <v>4816467.75</v>
      </c>
      <c r="EX15" s="315">
        <v>9823308.9700000007</v>
      </c>
      <c r="EY15" s="315">
        <v>13068754.720000001</v>
      </c>
      <c r="EZ15" s="315">
        <v>25085336.969999999</v>
      </c>
      <c r="FA15" s="315">
        <v>28013167.850000001</v>
      </c>
      <c r="FB15" s="315">
        <v>11100939.16</v>
      </c>
      <c r="FC15" s="315">
        <v>8405387.3200000003</v>
      </c>
      <c r="FD15" s="315">
        <v>6490720.2800000003</v>
      </c>
      <c r="FE15" s="315">
        <v>5908498.71</v>
      </c>
      <c r="FF15" s="315">
        <v>5227974.25</v>
      </c>
      <c r="FG15" s="315">
        <v>3525985.27</v>
      </c>
      <c r="FH15" s="315">
        <v>91780732.980000004</v>
      </c>
      <c r="FI15" s="315">
        <v>6702253.2999999998</v>
      </c>
      <c r="FJ15" s="315">
        <v>5126561.6500000004</v>
      </c>
      <c r="FK15" s="315">
        <v>6537270.0300000003</v>
      </c>
      <c r="FL15" s="315">
        <v>12342367.73</v>
      </c>
      <c r="FM15" s="315">
        <v>9458848.8000000007</v>
      </c>
      <c r="FN15" s="315">
        <v>4145587.26</v>
      </c>
      <c r="FO15" s="315">
        <v>1991321.85</v>
      </c>
      <c r="FP15" s="315">
        <v>450436768.56999999</v>
      </c>
      <c r="FQ15" s="315">
        <v>7123712.7599999998</v>
      </c>
      <c r="FR15" s="315">
        <v>21771889.399999999</v>
      </c>
      <c r="FS15" s="315">
        <v>15107945.949999999</v>
      </c>
      <c r="FT15" s="315">
        <v>22149552.75</v>
      </c>
      <c r="FU15" s="315">
        <v>9479960.3699999992</v>
      </c>
      <c r="FV15" s="315">
        <v>29118983.34</v>
      </c>
      <c r="FW15" s="315">
        <v>18242859.16</v>
      </c>
      <c r="FX15" s="315">
        <v>13258303.73</v>
      </c>
      <c r="FY15" s="315">
        <v>14519115.68</v>
      </c>
      <c r="FZ15" s="315">
        <v>28850085.120000001</v>
      </c>
      <c r="GA15" s="315">
        <v>8354450.9699999997</v>
      </c>
      <c r="GB15" s="315">
        <v>9898726.2300000004</v>
      </c>
      <c r="GC15" s="315">
        <v>4037303.65</v>
      </c>
      <c r="GD15" s="315">
        <v>169399290.03</v>
      </c>
      <c r="GE15" s="315">
        <v>6173351.1100000003</v>
      </c>
      <c r="GF15" s="315">
        <v>5785151.4000000004</v>
      </c>
      <c r="GG15" s="315">
        <v>25712382.739999998</v>
      </c>
      <c r="GH15" s="315">
        <v>8081296.1200000001</v>
      </c>
      <c r="GI15" s="315">
        <v>8242731.8499999996</v>
      </c>
      <c r="GJ15" s="315">
        <v>7910216.75</v>
      </c>
      <c r="GK15" s="315">
        <v>31733511.18</v>
      </c>
      <c r="GL15" s="315">
        <v>5659298.6900000004</v>
      </c>
      <c r="GM15" s="315">
        <v>3836123.44</v>
      </c>
      <c r="GN15" s="315">
        <v>2330485.54</v>
      </c>
      <c r="GO15" s="315">
        <v>2601304.6800000002</v>
      </c>
      <c r="GP15" s="315">
        <v>81259940.209999993</v>
      </c>
      <c r="GQ15" s="315">
        <v>14372978.449999999</v>
      </c>
      <c r="GR15" s="315">
        <v>5191501.83</v>
      </c>
      <c r="GS15" s="315">
        <v>20197693.920000002</v>
      </c>
      <c r="GT15" s="315">
        <v>2283638.66</v>
      </c>
      <c r="GU15" s="315">
        <v>9477576.3499999996</v>
      </c>
      <c r="GV15" s="315">
        <v>9708018.9600000009</v>
      </c>
      <c r="GW15" s="315">
        <v>4188302.36</v>
      </c>
      <c r="GX15" s="315">
        <v>101112340.2</v>
      </c>
      <c r="GY15" s="315">
        <v>6919955.4100000001</v>
      </c>
      <c r="GZ15" s="315">
        <v>14899672.880000001</v>
      </c>
      <c r="HA15" s="315">
        <v>10412903.050000001</v>
      </c>
      <c r="HB15" s="315">
        <v>464352763.25999999</v>
      </c>
      <c r="HC15" s="315">
        <v>19756469.510000002</v>
      </c>
      <c r="HD15" s="315">
        <v>41226996.200000003</v>
      </c>
      <c r="HE15" s="315">
        <v>23280516.18</v>
      </c>
      <c r="HF15" s="315">
        <v>15835132.609999999</v>
      </c>
      <c r="HG15" s="315">
        <v>41317149.399999999</v>
      </c>
      <c r="HH15" s="315">
        <v>3308503.33</v>
      </c>
      <c r="HI15" s="315">
        <v>179364255.63999999</v>
      </c>
      <c r="HJ15" s="315">
        <v>20701572.989999998</v>
      </c>
      <c r="HK15" s="315">
        <v>24027793.969999999</v>
      </c>
      <c r="HL15" s="315">
        <v>15221438.76</v>
      </c>
      <c r="HM15" s="315">
        <v>12349603.779999999</v>
      </c>
      <c r="HN15" s="315">
        <v>12400588.01</v>
      </c>
      <c r="HO15" s="315">
        <v>13025301.949999999</v>
      </c>
      <c r="HP15" s="315">
        <v>7353451.9199999999</v>
      </c>
      <c r="HQ15" s="315">
        <v>272004718.51999998</v>
      </c>
      <c r="HR15" s="315">
        <v>57049751.859999999</v>
      </c>
      <c r="HS15" s="315">
        <v>9526932.9299999997</v>
      </c>
      <c r="HT15" s="315">
        <v>9043667.75</v>
      </c>
      <c r="HU15" s="315">
        <v>8478070.5399999991</v>
      </c>
      <c r="HV15" s="315">
        <v>6647307.5499999998</v>
      </c>
      <c r="HW15" s="315">
        <v>22614529.190000001</v>
      </c>
      <c r="HX15" s="315">
        <v>9705033.2899999991</v>
      </c>
      <c r="HY15" s="315">
        <v>7426742.6500000004</v>
      </c>
      <c r="HZ15" s="315">
        <v>9240991.6500000004</v>
      </c>
      <c r="IA15" s="315">
        <v>8198373.8799999999</v>
      </c>
      <c r="IB15" s="315">
        <v>13701817.49</v>
      </c>
      <c r="IC15" s="315">
        <v>2431505.06</v>
      </c>
      <c r="ID15" s="315">
        <v>6800092.3399999999</v>
      </c>
      <c r="IE15" s="315">
        <v>3728361.72</v>
      </c>
      <c r="IF15" s="315">
        <v>3999111.51</v>
      </c>
      <c r="IG15" s="315">
        <v>200838355.44</v>
      </c>
      <c r="IH15" s="315">
        <v>53674687.130000003</v>
      </c>
      <c r="II15" s="315">
        <v>16988264.09</v>
      </c>
      <c r="IJ15" s="315">
        <v>22478781.390000001</v>
      </c>
      <c r="IK15" s="315">
        <v>36589734.420000002</v>
      </c>
      <c r="IL15" s="315">
        <v>9719707.0500000007</v>
      </c>
      <c r="IM15" s="315">
        <v>6291419.3399999999</v>
      </c>
      <c r="IN15" s="315">
        <v>4883774.76</v>
      </c>
      <c r="IO15" s="315">
        <v>3395697.26</v>
      </c>
      <c r="IP15" s="315">
        <v>5523056.7800000003</v>
      </c>
      <c r="IQ15" s="315">
        <v>7924617.8200000003</v>
      </c>
      <c r="IR15" s="315">
        <v>363804167.64999998</v>
      </c>
      <c r="IS15" s="315">
        <v>74323753.019999996</v>
      </c>
      <c r="IT15" s="315">
        <v>15842674.539999999</v>
      </c>
      <c r="IU15" s="315">
        <v>7278199.29</v>
      </c>
      <c r="IV15" s="315">
        <v>7038025.9699999997</v>
      </c>
      <c r="IW15" s="315">
        <v>2508461.41</v>
      </c>
      <c r="IX15" s="315">
        <v>6824516.9800000004</v>
      </c>
      <c r="IY15" s="315">
        <v>2075127.42</v>
      </c>
      <c r="IZ15" s="315">
        <v>5902170.0899999999</v>
      </c>
      <c r="JA15" s="315">
        <v>7381200.5700000003</v>
      </c>
      <c r="JB15" s="315">
        <v>10941862.310000001</v>
      </c>
      <c r="JC15" s="315">
        <v>4384546.43</v>
      </c>
      <c r="JD15" s="315">
        <v>119567775.01000001</v>
      </c>
      <c r="JE15" s="315">
        <v>35834429.539999999</v>
      </c>
      <c r="JF15" s="315">
        <v>7586519.3499999996</v>
      </c>
      <c r="JG15" s="315">
        <v>8322631.6500000004</v>
      </c>
      <c r="JH15" s="315">
        <v>3709012.96</v>
      </c>
      <c r="JI15" s="315">
        <v>4092563.1</v>
      </c>
      <c r="JJ15" s="315">
        <v>82891654.930000007</v>
      </c>
      <c r="JK15" s="315">
        <v>5591389.2800000003</v>
      </c>
      <c r="JL15" s="315">
        <v>8014987.4900000002</v>
      </c>
      <c r="JM15" s="315">
        <v>9991982.3399999999</v>
      </c>
      <c r="JN15" s="315">
        <v>7960029.5800000001</v>
      </c>
      <c r="JO15" s="315">
        <v>17686723.969999999</v>
      </c>
      <c r="JP15" s="315">
        <v>4587553.5199999996</v>
      </c>
      <c r="JQ15" s="315">
        <v>201186208.77000001</v>
      </c>
      <c r="JR15" s="315">
        <v>10935163.869999999</v>
      </c>
      <c r="JS15" s="315">
        <v>3352720.78</v>
      </c>
      <c r="JT15" s="315">
        <v>24132271.98</v>
      </c>
      <c r="JU15" s="315">
        <v>20030557.77</v>
      </c>
      <c r="JV15" s="315">
        <v>10628456.52</v>
      </c>
      <c r="JW15" s="315">
        <v>11139788.960000001</v>
      </c>
      <c r="JX15" s="315">
        <v>5688415.790000001</v>
      </c>
      <c r="JY15" s="315">
        <v>290094904.76999998</v>
      </c>
      <c r="JZ15" s="315">
        <v>73459101.399999991</v>
      </c>
      <c r="KA15" s="315">
        <v>13647821.119999999</v>
      </c>
      <c r="KB15" s="315">
        <v>5089504.43</v>
      </c>
      <c r="KC15" s="315">
        <v>15432798.060000001</v>
      </c>
      <c r="KD15" s="315">
        <v>2279189.17</v>
      </c>
      <c r="KE15" s="315">
        <v>41956725.259999998</v>
      </c>
      <c r="KF15" s="315">
        <v>17791920.52</v>
      </c>
      <c r="KG15" s="315">
        <v>8171358.3099999996</v>
      </c>
      <c r="KH15" s="315">
        <v>16666118.789999999</v>
      </c>
      <c r="KI15" s="315">
        <v>11899306.59</v>
      </c>
      <c r="KJ15" s="315">
        <v>8718202.7599999998</v>
      </c>
      <c r="KK15" s="315">
        <v>7353752.0899999999</v>
      </c>
      <c r="KL15" s="315">
        <v>1438918.04</v>
      </c>
      <c r="KM15" s="315">
        <v>6237836.7300000004</v>
      </c>
      <c r="KN15" s="315">
        <v>456349050.56</v>
      </c>
      <c r="KO15" s="315">
        <v>35081075.100000001</v>
      </c>
      <c r="KP15" s="315">
        <v>13288699.33</v>
      </c>
      <c r="KQ15" s="315">
        <v>12000454.630000001</v>
      </c>
      <c r="KR15" s="315">
        <v>13805512.15</v>
      </c>
      <c r="KS15" s="315">
        <v>14346444.98</v>
      </c>
      <c r="KT15" s="315">
        <v>56550759.289999999</v>
      </c>
      <c r="KU15" s="315">
        <v>12194100.460000001</v>
      </c>
      <c r="KV15" s="315">
        <v>6189406.1900000004</v>
      </c>
      <c r="KW15" s="315">
        <v>89927905.140000001</v>
      </c>
      <c r="KX15" s="315">
        <v>8927088.3800000008</v>
      </c>
      <c r="KY15" s="315">
        <v>16452684.26</v>
      </c>
      <c r="KZ15" s="315">
        <v>37680359.149999999</v>
      </c>
      <c r="LA15" s="315">
        <v>7591551.5700000003</v>
      </c>
      <c r="LB15" s="315">
        <v>17191068.800000001</v>
      </c>
      <c r="LC15" s="315">
        <v>189267556.81</v>
      </c>
      <c r="LD15" s="315">
        <v>14936929.93</v>
      </c>
      <c r="LE15" s="315">
        <v>721356912.41999996</v>
      </c>
      <c r="LF15" s="315">
        <v>48027731.700000003</v>
      </c>
      <c r="LG15" s="315">
        <v>90566081.609999999</v>
      </c>
      <c r="LH15" s="315">
        <v>62196354.460000001</v>
      </c>
      <c r="LI15" s="315">
        <v>12103293.27</v>
      </c>
      <c r="LJ15" s="315">
        <v>8060068.54</v>
      </c>
      <c r="LK15" s="315">
        <v>4271262.6399999997</v>
      </c>
      <c r="LL15" s="315">
        <v>10626232.09</v>
      </c>
      <c r="LM15" s="315">
        <v>7960764.8799999999</v>
      </c>
      <c r="LN15" s="315">
        <v>22076647.43</v>
      </c>
      <c r="LO15" s="315">
        <v>4736918.59</v>
      </c>
      <c r="LP15" s="315">
        <v>120388883.14</v>
      </c>
      <c r="LQ15" s="315">
        <v>13052845.050000001</v>
      </c>
      <c r="LR15" s="315">
        <v>6638933.6200000001</v>
      </c>
      <c r="LS15" s="315">
        <v>268230094.12</v>
      </c>
      <c r="LT15" s="315">
        <v>146953243.44</v>
      </c>
      <c r="LU15" s="315">
        <v>342294392.43000001</v>
      </c>
      <c r="LV15" s="315">
        <v>62932990.310000002</v>
      </c>
      <c r="LW15" s="315">
        <v>35943981.960000001</v>
      </c>
      <c r="LX15" s="315">
        <v>22406100.510000002</v>
      </c>
      <c r="LY15" s="315">
        <v>22149978.550000001</v>
      </c>
      <c r="LZ15" s="315">
        <v>24784302.969999999</v>
      </c>
      <c r="MA15" s="315">
        <v>22032395.780000001</v>
      </c>
      <c r="MB15" s="315">
        <v>34630298.359999999</v>
      </c>
      <c r="MC15" s="315">
        <v>53192053.880000003</v>
      </c>
      <c r="MD15" s="315">
        <v>8792664.1099999994</v>
      </c>
      <c r="ME15" s="315">
        <v>342932293.12</v>
      </c>
      <c r="MF15" s="315">
        <v>14406483.65</v>
      </c>
      <c r="MG15" s="315">
        <v>5506086.3700000001</v>
      </c>
      <c r="MH15" s="315">
        <v>5088841.5599999996</v>
      </c>
      <c r="MI15" s="315">
        <v>6168333.9199999999</v>
      </c>
      <c r="MJ15" s="315">
        <v>8472370.6600000001</v>
      </c>
      <c r="MK15" s="315">
        <v>6264473.2599999998</v>
      </c>
      <c r="ML15" s="315">
        <v>9930632.1499999985</v>
      </c>
      <c r="MM15" s="315">
        <v>16199530.5</v>
      </c>
      <c r="MN15" s="315">
        <v>9439484.8200000003</v>
      </c>
      <c r="MO15" s="315">
        <v>5284903.78</v>
      </c>
      <c r="MP15" s="315">
        <v>8755487.8699999992</v>
      </c>
      <c r="MQ15" s="315">
        <v>293503092.70999998</v>
      </c>
      <c r="MR15" s="315">
        <v>9068238.4299999997</v>
      </c>
      <c r="MS15" s="315">
        <v>10181435.84</v>
      </c>
      <c r="MT15" s="315">
        <v>14846898.32</v>
      </c>
      <c r="MU15" s="315">
        <v>15950956.51</v>
      </c>
      <c r="MV15" s="315">
        <v>15783064.07</v>
      </c>
      <c r="MW15" s="315">
        <v>23427317.390000001</v>
      </c>
      <c r="MX15" s="315">
        <v>14010143.810000001</v>
      </c>
      <c r="MY15" s="315">
        <v>13062080.67</v>
      </c>
      <c r="MZ15" s="315">
        <v>3287316.01</v>
      </c>
      <c r="NA15" s="315">
        <v>2331344.56</v>
      </c>
      <c r="NB15" s="315">
        <v>673935808.26999998</v>
      </c>
      <c r="NC15" s="315">
        <v>35546575.350000001</v>
      </c>
      <c r="ND15" s="315">
        <v>7267429.8899999997</v>
      </c>
      <c r="NE15" s="315">
        <v>135039204.34</v>
      </c>
      <c r="NF15" s="315">
        <v>7765806.4900000002</v>
      </c>
      <c r="NG15" s="315">
        <v>26932630.379999999</v>
      </c>
      <c r="NH15" s="315">
        <v>60870027.289999999</v>
      </c>
      <c r="NI15" s="315">
        <v>47387253.850000001</v>
      </c>
      <c r="NJ15" s="315">
        <v>1777510.77</v>
      </c>
      <c r="NK15" s="315">
        <v>18503808.129999999</v>
      </c>
      <c r="NL15" s="315">
        <v>12962128.119999999</v>
      </c>
      <c r="NM15" s="315">
        <v>7254167.2000000002</v>
      </c>
      <c r="NN15" s="315">
        <v>97810417.450000003</v>
      </c>
      <c r="NO15" s="315">
        <v>8211221.75</v>
      </c>
      <c r="NP15" s="315">
        <v>8174021.7599999998</v>
      </c>
      <c r="NQ15" s="315">
        <v>8635239.459999999</v>
      </c>
      <c r="NR15" s="315">
        <v>6361208.8899999997</v>
      </c>
      <c r="NS15" s="315">
        <v>840371.68</v>
      </c>
      <c r="NT15" s="315">
        <v>2211845.44</v>
      </c>
      <c r="NU15" s="315">
        <v>204722632</v>
      </c>
      <c r="NV15" s="315">
        <v>51053496.829999998</v>
      </c>
      <c r="NW15" s="315">
        <v>6824110.6500000004</v>
      </c>
      <c r="NX15" s="315">
        <v>5871880.8999999994</v>
      </c>
      <c r="NY15" s="315">
        <v>6236155.9500000002</v>
      </c>
      <c r="NZ15" s="315">
        <v>13064449.530000001</v>
      </c>
      <c r="OA15" s="315">
        <v>3586799.32</v>
      </c>
      <c r="OB15" s="315">
        <v>445758087.00999999</v>
      </c>
      <c r="OC15" s="315">
        <v>25945564.210000001</v>
      </c>
      <c r="OD15" s="315">
        <v>22110396.489999998</v>
      </c>
      <c r="OE15" s="315">
        <v>59049301.539999999</v>
      </c>
      <c r="OF15" s="315">
        <v>10279802.689999999</v>
      </c>
      <c r="OG15" s="315">
        <v>20010348.990000002</v>
      </c>
      <c r="OH15" s="315">
        <v>25252114.579999998</v>
      </c>
      <c r="OI15" s="315">
        <v>6331391.71</v>
      </c>
      <c r="OJ15" s="315">
        <v>7589159.7699999996</v>
      </c>
      <c r="OK15" s="315">
        <v>249903954.91999999</v>
      </c>
      <c r="OL15" s="315">
        <v>39711416.450000003</v>
      </c>
      <c r="OM15" s="315">
        <v>48699832.359999999</v>
      </c>
      <c r="ON15" s="315">
        <v>19191039.84</v>
      </c>
      <c r="OO15" s="315">
        <v>18115517.219999999</v>
      </c>
      <c r="OP15" s="315">
        <v>4544913.8099999996</v>
      </c>
      <c r="OQ15" s="315">
        <v>133634331.45</v>
      </c>
      <c r="OR15" s="315">
        <v>7638027.2599999998</v>
      </c>
      <c r="OS15" s="315">
        <v>7740512.6599999992</v>
      </c>
      <c r="OT15" s="315">
        <v>13053402.039999999</v>
      </c>
      <c r="OU15" s="315">
        <v>14203257.349999998</v>
      </c>
      <c r="OV15" s="315">
        <v>44289019.759999998</v>
      </c>
      <c r="OW15" s="315">
        <v>10745186.16</v>
      </c>
      <c r="OX15" s="315">
        <v>4263514.16</v>
      </c>
      <c r="OY15" s="315">
        <v>4793560.1399999997</v>
      </c>
      <c r="OZ15" s="315">
        <v>178886415.41</v>
      </c>
      <c r="PA15" s="315">
        <v>7943591.5499999998</v>
      </c>
      <c r="PB15" s="315">
        <v>29420475.16</v>
      </c>
      <c r="PC15" s="315">
        <v>3601534.4</v>
      </c>
      <c r="PD15" s="315">
        <v>15466321.08</v>
      </c>
      <c r="PE15" s="315">
        <v>35965465.43</v>
      </c>
      <c r="PF15" s="315">
        <v>10584008.310000001</v>
      </c>
      <c r="PG15" s="315">
        <v>8527544.6400000006</v>
      </c>
      <c r="PH15" s="315">
        <v>14136176.869999999</v>
      </c>
      <c r="PI15" s="315">
        <v>10116515.41</v>
      </c>
      <c r="PJ15" s="315">
        <v>14374027.050000001</v>
      </c>
      <c r="PK15" s="315">
        <v>23159231.940000001</v>
      </c>
      <c r="PL15" s="315">
        <v>6327638.4299999997</v>
      </c>
      <c r="PM15" s="315">
        <v>40757546.990000002</v>
      </c>
      <c r="PN15" s="315">
        <v>6705363.1200000001</v>
      </c>
      <c r="PO15" s="315">
        <v>4114958.68</v>
      </c>
      <c r="PP15" s="315">
        <v>2541842.87</v>
      </c>
      <c r="PQ15" s="315">
        <v>4731663.3899999997</v>
      </c>
      <c r="PR15" s="315">
        <v>721118641.55999994</v>
      </c>
      <c r="PS15" s="315">
        <v>10339016.539999999</v>
      </c>
      <c r="PT15" s="315">
        <v>9041945</v>
      </c>
      <c r="PU15" s="315">
        <v>20474160.18</v>
      </c>
      <c r="PV15" s="315">
        <v>93838473.489999995</v>
      </c>
      <c r="PW15" s="315">
        <v>8556508.5899999999</v>
      </c>
      <c r="PX15" s="315">
        <v>29499357.370000001</v>
      </c>
      <c r="PY15" s="315">
        <v>9244719.3599999994</v>
      </c>
      <c r="PZ15" s="315">
        <v>22145907.620000001</v>
      </c>
      <c r="QA15" s="315">
        <v>3802179.75</v>
      </c>
      <c r="QB15" s="315">
        <v>14168343.02</v>
      </c>
      <c r="QC15" s="315">
        <v>5468657.1900000004</v>
      </c>
      <c r="QD15" s="315">
        <v>8951970.8200000003</v>
      </c>
      <c r="QE15" s="315">
        <v>12507770.960000001</v>
      </c>
      <c r="QF15" s="315">
        <v>16304915.25</v>
      </c>
      <c r="QG15" s="315">
        <v>19387260.050000001</v>
      </c>
      <c r="QH15" s="315">
        <v>7395608.9800000004</v>
      </c>
      <c r="QI15" s="315">
        <v>8470680.1600000001</v>
      </c>
      <c r="QJ15" s="315">
        <v>4581597.33</v>
      </c>
      <c r="QK15" s="315">
        <v>20873747.460000001</v>
      </c>
      <c r="QL15" s="315">
        <v>26652802.82</v>
      </c>
      <c r="QM15" s="315">
        <v>5113045.25</v>
      </c>
      <c r="QN15" s="315">
        <v>4669503.3499999996</v>
      </c>
      <c r="QO15" s="315">
        <v>3473718.16</v>
      </c>
      <c r="QP15" s="315">
        <v>4890867.53</v>
      </c>
      <c r="QQ15" s="315">
        <v>3309928</v>
      </c>
      <c r="QR15" s="315">
        <v>248170928.56</v>
      </c>
      <c r="QS15" s="315">
        <v>3846516.05</v>
      </c>
      <c r="QT15" s="315">
        <v>22763513.879999999</v>
      </c>
      <c r="QU15" s="315">
        <v>10253472.810000001</v>
      </c>
      <c r="QV15" s="315">
        <v>8883163.2599999998</v>
      </c>
      <c r="QW15" s="315">
        <v>28595419.48</v>
      </c>
      <c r="QX15" s="315">
        <v>5854799.4199999999</v>
      </c>
      <c r="QY15" s="315">
        <v>15327336.68</v>
      </c>
      <c r="QZ15" s="315">
        <v>19354664.370000001</v>
      </c>
      <c r="RA15" s="315">
        <v>5092911.88</v>
      </c>
      <c r="RB15" s="315">
        <v>5639497.4800000004</v>
      </c>
      <c r="RC15" s="315">
        <v>3733647.49</v>
      </c>
      <c r="RD15" s="315">
        <v>2003150.54</v>
      </c>
      <c r="RE15" s="315">
        <v>399408488.5</v>
      </c>
      <c r="RF15" s="315">
        <v>34510721.710000001</v>
      </c>
      <c r="RG15" s="315">
        <v>13053910.710000001</v>
      </c>
      <c r="RH15" s="315">
        <v>15404723.380000001</v>
      </c>
      <c r="RI15" s="315">
        <v>9230151.3499999996</v>
      </c>
      <c r="RJ15" s="315">
        <v>17987870.940000001</v>
      </c>
      <c r="RK15" s="315">
        <v>35339962.600000001</v>
      </c>
      <c r="RL15" s="315">
        <v>12324518.52</v>
      </c>
      <c r="RM15" s="315">
        <v>15608563.630000001</v>
      </c>
      <c r="RN15" s="315">
        <v>36324672.770000003</v>
      </c>
      <c r="RO15" s="315">
        <v>42997161.950000003</v>
      </c>
      <c r="RP15" s="315">
        <v>4511935.3499999996</v>
      </c>
      <c r="RQ15" s="315">
        <v>4499166.95</v>
      </c>
      <c r="RR15" s="315">
        <v>15333407.539999999</v>
      </c>
      <c r="RS15" s="315">
        <v>4714145.33</v>
      </c>
      <c r="RT15" s="315">
        <v>6146921.3799999999</v>
      </c>
      <c r="RU15" s="315">
        <v>9126606.6799999997</v>
      </c>
      <c r="RV15" s="315">
        <v>4191015.87</v>
      </c>
      <c r="RW15" s="315">
        <v>3034317.68</v>
      </c>
      <c r="RX15" s="315">
        <v>4174201.69</v>
      </c>
      <c r="RY15" s="315">
        <v>202196259.55000001</v>
      </c>
      <c r="RZ15" s="315">
        <v>6192412.6200000001</v>
      </c>
      <c r="SA15" s="315">
        <v>16388151.66</v>
      </c>
      <c r="SB15" s="315">
        <v>9709108.25</v>
      </c>
      <c r="SC15" s="315">
        <v>3680549.32</v>
      </c>
      <c r="SD15" s="315">
        <v>5341798.79</v>
      </c>
      <c r="SE15" s="315">
        <v>8714274.8800000008</v>
      </c>
      <c r="SF15" s="315">
        <v>27186548.030000001</v>
      </c>
      <c r="SG15" s="315">
        <v>6846636.1500000004</v>
      </c>
      <c r="SH15" s="315">
        <v>4432343.93</v>
      </c>
      <c r="SI15" s="315">
        <v>9028357.9100000001</v>
      </c>
      <c r="SJ15" s="315">
        <v>22603911.77</v>
      </c>
      <c r="SK15" s="315">
        <v>6838220.5599999996</v>
      </c>
      <c r="SL15" s="315">
        <v>5209562.05</v>
      </c>
      <c r="SM15" s="315">
        <v>133962096.23</v>
      </c>
      <c r="SN15" s="315">
        <v>8344286.7800000003</v>
      </c>
      <c r="SO15" s="315">
        <v>6034119.2699999996</v>
      </c>
      <c r="SP15" s="315">
        <v>7428579.7300000004</v>
      </c>
      <c r="SQ15" s="315">
        <v>4443072.0199999996</v>
      </c>
      <c r="SR15" s="315">
        <v>11986073.470000001</v>
      </c>
      <c r="SS15" s="315">
        <v>10610485.439999999</v>
      </c>
      <c r="ST15" s="315">
        <v>20272290.850000001</v>
      </c>
      <c r="SU15" s="315">
        <v>6010218.2999999998</v>
      </c>
      <c r="SV15" s="315">
        <v>10117530.140000001</v>
      </c>
      <c r="SW15" s="315">
        <v>24846093.800000001</v>
      </c>
      <c r="SX15" s="315">
        <v>4130738.52</v>
      </c>
      <c r="SY15" s="315">
        <v>67661896.310000002</v>
      </c>
      <c r="SZ15" s="315">
        <v>10355541.08</v>
      </c>
      <c r="TA15" s="315">
        <v>11298775.029999999</v>
      </c>
      <c r="TB15" s="315">
        <v>25039095.600000001</v>
      </c>
      <c r="TC15" s="315">
        <v>9190228.9700000007</v>
      </c>
      <c r="TD15" s="315">
        <v>10238601.27</v>
      </c>
      <c r="TE15" s="315">
        <v>9021726.3499999996</v>
      </c>
      <c r="TF15" s="315">
        <v>4625853.8899999997</v>
      </c>
      <c r="TG15" s="315">
        <v>380707205.69999999</v>
      </c>
      <c r="TH15" s="315">
        <v>7515881.4500000002</v>
      </c>
      <c r="TI15" s="315">
        <v>5336541.91</v>
      </c>
      <c r="TJ15" s="315">
        <v>23004251.18</v>
      </c>
      <c r="TK15" s="315">
        <v>12317626.380000001</v>
      </c>
      <c r="TL15" s="315">
        <v>8672021.1899999995</v>
      </c>
      <c r="TM15" s="315">
        <v>2416627.11</v>
      </c>
      <c r="TN15" s="315">
        <v>23868771.09</v>
      </c>
      <c r="TO15" s="315">
        <v>7423647.25</v>
      </c>
      <c r="TP15" s="315">
        <v>15709066.369999999</v>
      </c>
      <c r="TQ15" s="315">
        <v>14846039.49</v>
      </c>
      <c r="TR15" s="315">
        <v>5199827.12</v>
      </c>
      <c r="TS15" s="315">
        <v>4582578.96</v>
      </c>
      <c r="TT15" s="315">
        <v>7896986.7800000003</v>
      </c>
      <c r="TU15" s="315">
        <v>9851245.6799999997</v>
      </c>
      <c r="TV15" s="315">
        <v>5948867.0700000003</v>
      </c>
      <c r="TW15" s="315">
        <v>101001051.23</v>
      </c>
      <c r="TX15" s="315">
        <v>4728075.4800000004</v>
      </c>
      <c r="TY15" s="315">
        <v>202896343.24000001</v>
      </c>
      <c r="TZ15" s="315">
        <v>21518471.739999998</v>
      </c>
      <c r="UA15" s="315">
        <v>7380355.1600000001</v>
      </c>
      <c r="UB15" s="315">
        <v>4943707.99</v>
      </c>
      <c r="UC15" s="315">
        <v>67501476.579999998</v>
      </c>
      <c r="UD15" s="315">
        <v>4156683.32</v>
      </c>
      <c r="UE15" s="315">
        <v>2350751.31</v>
      </c>
      <c r="UF15" s="315">
        <v>7009737.8799999999</v>
      </c>
      <c r="UG15" s="315">
        <v>6240581.9299999997</v>
      </c>
      <c r="UH15" s="315">
        <v>91099476.459999993</v>
      </c>
      <c r="UI15" s="315">
        <v>18104457.41</v>
      </c>
      <c r="UJ15" s="315">
        <v>13260064.23</v>
      </c>
      <c r="UK15" s="315">
        <v>28517865.780000001</v>
      </c>
      <c r="UL15" s="315">
        <v>14545165.030000001</v>
      </c>
      <c r="UM15" s="315">
        <v>9383006.7400000002</v>
      </c>
      <c r="UN15" s="315">
        <v>701399136.24000001</v>
      </c>
      <c r="UO15" s="315">
        <v>13233747.279999999</v>
      </c>
      <c r="UP15" s="315">
        <v>7424601.1100000003</v>
      </c>
      <c r="UQ15" s="315">
        <v>58229997.049999997</v>
      </c>
      <c r="UR15" s="315">
        <v>2768468.82</v>
      </c>
      <c r="US15" s="315">
        <v>9522199.9700000007</v>
      </c>
      <c r="UT15" s="315">
        <v>32745455.219999999</v>
      </c>
      <c r="UU15" s="315">
        <v>6826855.46</v>
      </c>
      <c r="UV15" s="315">
        <v>5722576.5199999996</v>
      </c>
      <c r="UW15" s="315">
        <v>7614454.9000000004</v>
      </c>
      <c r="UX15" s="315">
        <v>9591945.7699999996</v>
      </c>
      <c r="UY15" s="315">
        <v>30332969.039999999</v>
      </c>
      <c r="UZ15" s="315">
        <v>10431154</v>
      </c>
      <c r="VA15" s="315">
        <v>23786970.859999999</v>
      </c>
      <c r="VB15" s="315">
        <v>3543997.14</v>
      </c>
      <c r="VC15" s="315">
        <v>4870678.22</v>
      </c>
      <c r="VD15" s="315">
        <v>5338693.9400000004</v>
      </c>
      <c r="VE15" s="315">
        <v>6074164.8300000001</v>
      </c>
      <c r="VF15" s="315">
        <v>32937816.210000001</v>
      </c>
      <c r="VG15" s="315">
        <v>3082894.27</v>
      </c>
      <c r="VH15" s="315">
        <v>2989594.91</v>
      </c>
      <c r="VI15" s="315">
        <v>3118754.58</v>
      </c>
      <c r="VJ15" s="315">
        <v>267789261.75</v>
      </c>
      <c r="VK15" s="315">
        <v>10278249.9</v>
      </c>
      <c r="VL15" s="315">
        <v>9465596.5800000001</v>
      </c>
      <c r="VM15" s="315">
        <v>26363924.52</v>
      </c>
      <c r="VN15" s="315">
        <v>32934473.039999999</v>
      </c>
      <c r="VO15" s="315">
        <v>22664780.829999998</v>
      </c>
      <c r="VP15" s="315">
        <v>14273107.220000001</v>
      </c>
      <c r="VQ15" s="315">
        <v>9805527.8399999999</v>
      </c>
      <c r="VR15" s="315">
        <v>10390978.52</v>
      </c>
      <c r="VS15" s="315">
        <v>52533474.25</v>
      </c>
      <c r="VT15" s="315">
        <v>12047899.109999999</v>
      </c>
      <c r="VU15" s="315">
        <v>34879642.479999997</v>
      </c>
      <c r="VV15" s="315">
        <v>15873747.279999999</v>
      </c>
      <c r="VW15" s="315">
        <v>6861070.0700000003</v>
      </c>
      <c r="VX15" s="315">
        <v>4852557.33</v>
      </c>
      <c r="VY15" s="315">
        <v>1128123946.5</v>
      </c>
      <c r="VZ15" s="315">
        <v>29465809.629999999</v>
      </c>
      <c r="WA15" s="315">
        <v>14428253.16</v>
      </c>
      <c r="WB15" s="315">
        <v>14921421.25</v>
      </c>
      <c r="WC15" s="315">
        <v>8361060.6299999999</v>
      </c>
      <c r="WD15" s="315">
        <v>13442586.51</v>
      </c>
      <c r="WE15" s="315">
        <v>24953862.260000002</v>
      </c>
      <c r="WF15" s="315">
        <v>31873857.920000002</v>
      </c>
      <c r="WG15" s="315">
        <v>14525749.02</v>
      </c>
      <c r="WH15" s="315">
        <v>20877074.460000001</v>
      </c>
      <c r="WI15" s="315">
        <v>11799637.23</v>
      </c>
      <c r="WJ15" s="315">
        <v>38293856.219999999</v>
      </c>
      <c r="WK15" s="315">
        <v>17521958.73</v>
      </c>
      <c r="WL15" s="315">
        <v>29825391.539999999</v>
      </c>
      <c r="WM15" s="315">
        <v>52066519.07</v>
      </c>
      <c r="WN15" s="315">
        <v>16933393.25</v>
      </c>
      <c r="WO15" s="315">
        <v>22321715.690000001</v>
      </c>
      <c r="WP15" s="315">
        <v>23298751.010000002</v>
      </c>
      <c r="WQ15" s="315">
        <v>8184824.6699999999</v>
      </c>
      <c r="WR15" s="315">
        <v>30101671.989999998</v>
      </c>
      <c r="WS15" s="315">
        <v>95826438.650000006</v>
      </c>
      <c r="WT15" s="315">
        <v>14222676.41</v>
      </c>
      <c r="WU15" s="315">
        <v>8242316.7400000002</v>
      </c>
      <c r="WV15" s="315">
        <v>5735624.0199999996</v>
      </c>
      <c r="WW15" s="315">
        <v>8922057.5700000003</v>
      </c>
      <c r="WX15" s="315">
        <v>8342845.5599999996</v>
      </c>
      <c r="WY15" s="315">
        <v>7401005.8499999996</v>
      </c>
      <c r="WZ15" s="315">
        <v>9780961.8300000001</v>
      </c>
      <c r="XA15" s="315">
        <v>44261241.770000003</v>
      </c>
      <c r="XB15" s="315">
        <v>5092062.09</v>
      </c>
      <c r="XC15" s="315">
        <v>4439466.6535</v>
      </c>
      <c r="XD15" s="315">
        <v>4262803</v>
      </c>
      <c r="XE15" s="315">
        <v>5427636.1200000001</v>
      </c>
      <c r="XF15" s="315">
        <v>493675272.32999998</v>
      </c>
      <c r="XG15" s="315">
        <v>19062613.41</v>
      </c>
      <c r="XH15" s="315">
        <v>19785539.579999998</v>
      </c>
      <c r="XI15" s="315">
        <v>95002200.030000001</v>
      </c>
      <c r="XJ15" s="315">
        <v>17957123.510000002</v>
      </c>
      <c r="XK15" s="315">
        <v>21798803.109999999</v>
      </c>
      <c r="XL15" s="315">
        <v>32027752.559999999</v>
      </c>
      <c r="XM15" s="315">
        <v>14755260.550000001</v>
      </c>
      <c r="XN15" s="315">
        <v>12880924.310000001</v>
      </c>
      <c r="XO15" s="315">
        <v>33560566.479999997</v>
      </c>
      <c r="XP15" s="315">
        <v>28003602.75</v>
      </c>
      <c r="XQ15" s="315">
        <v>8730338.3499999996</v>
      </c>
      <c r="XR15" s="315">
        <v>8451705.7599999998</v>
      </c>
      <c r="XS15" s="315">
        <v>10601240.77</v>
      </c>
      <c r="XT15" s="315">
        <v>9317266.3599999994</v>
      </c>
      <c r="XU15" s="315">
        <v>6823385.4000000004</v>
      </c>
      <c r="XV15" s="315">
        <v>6336323.3600000003</v>
      </c>
      <c r="XW15" s="315">
        <v>6656921.5</v>
      </c>
      <c r="XX15" s="315">
        <v>8293527</v>
      </c>
      <c r="XY15" s="315">
        <v>6732424.5099999998</v>
      </c>
      <c r="XZ15" s="315">
        <v>7914017.2000000002</v>
      </c>
      <c r="YA15" s="315">
        <v>6768003.7599999998</v>
      </c>
      <c r="YB15" s="315">
        <v>5890343.4000000004</v>
      </c>
      <c r="YC15" s="315">
        <v>437751251.98000002</v>
      </c>
      <c r="YD15" s="315">
        <v>12183217.58</v>
      </c>
      <c r="YE15" s="315">
        <v>32553828.309999999</v>
      </c>
      <c r="YF15" s="315">
        <v>9855837.5199999996</v>
      </c>
      <c r="YG15" s="315">
        <v>56657421.289999999</v>
      </c>
      <c r="YH15" s="315">
        <v>10569395.58</v>
      </c>
      <c r="YI15" s="315">
        <v>21391473.800000001</v>
      </c>
      <c r="YJ15" s="315">
        <v>5433916.4100000001</v>
      </c>
      <c r="YK15" s="315">
        <v>36147778.130000003</v>
      </c>
      <c r="YL15" s="315">
        <v>29016560.5</v>
      </c>
      <c r="YM15" s="315">
        <v>14037038.699999999</v>
      </c>
      <c r="YN15" s="315">
        <v>8460787.9199999999</v>
      </c>
      <c r="YO15" s="315">
        <v>8535934.9700000007</v>
      </c>
      <c r="YP15" s="315">
        <v>6294141.7599999998</v>
      </c>
      <c r="YQ15" s="315">
        <v>5440598.8899999997</v>
      </c>
      <c r="YR15" s="315">
        <v>5746164.6200000001</v>
      </c>
      <c r="YS15" s="315">
        <v>5241645.97</v>
      </c>
      <c r="YT15" s="315">
        <v>123653160.81</v>
      </c>
      <c r="YU15" s="315">
        <v>6124959.1299999999</v>
      </c>
      <c r="YV15" s="315">
        <v>7220503.3799999999</v>
      </c>
      <c r="YW15" s="315">
        <v>5034542.8899999997</v>
      </c>
      <c r="YX15" s="315">
        <v>8536957.8100000005</v>
      </c>
      <c r="YY15" s="315">
        <v>3401064.71</v>
      </c>
      <c r="YZ15" s="315">
        <v>4950179.4800000004</v>
      </c>
      <c r="ZA15" s="315">
        <v>128631926.25</v>
      </c>
      <c r="ZB15" s="315">
        <v>6256656.1900000004</v>
      </c>
      <c r="ZC15" s="315">
        <v>9265297.4299999997</v>
      </c>
      <c r="ZD15" s="315">
        <v>13553938.779999999</v>
      </c>
      <c r="ZE15" s="315">
        <v>6139662.3399999999</v>
      </c>
      <c r="ZF15" s="315">
        <v>9084495.0899999999</v>
      </c>
      <c r="ZG15" s="315">
        <v>4319610.13</v>
      </c>
      <c r="ZH15" s="315">
        <v>6319180.3499999996</v>
      </c>
      <c r="ZI15" s="315">
        <v>32926836.34</v>
      </c>
      <c r="ZJ15" s="315">
        <v>393276037.27999997</v>
      </c>
      <c r="ZK15" s="315">
        <v>6562697.9800000004</v>
      </c>
      <c r="ZL15" s="315">
        <v>24775333.579999998</v>
      </c>
      <c r="ZM15" s="315">
        <v>52528455.310000002</v>
      </c>
      <c r="ZN15" s="315">
        <v>33000220.129999999</v>
      </c>
      <c r="ZO15" s="315">
        <v>8561331.0199999996</v>
      </c>
      <c r="ZP15" s="315">
        <v>12962031.76</v>
      </c>
      <c r="ZQ15" s="315">
        <v>22699271.720000003</v>
      </c>
      <c r="ZR15" s="315">
        <v>27152890.489999998</v>
      </c>
      <c r="ZS15" s="315">
        <v>29425735.16</v>
      </c>
      <c r="ZT15" s="315">
        <v>3246097.16</v>
      </c>
      <c r="ZU15" s="315">
        <v>11452171.66</v>
      </c>
      <c r="ZV15" s="315">
        <v>8293026.5899999999</v>
      </c>
      <c r="ZW15" s="315">
        <v>13526676.949999999</v>
      </c>
      <c r="ZX15" s="315">
        <v>7242993.4400000004</v>
      </c>
      <c r="ZY15" s="315">
        <v>8771610.8599999994</v>
      </c>
      <c r="ZZ15" s="315">
        <v>10014085.91</v>
      </c>
      <c r="AAA15" s="315">
        <v>3143074.57</v>
      </c>
      <c r="AAB15" s="315">
        <v>12688599.07</v>
      </c>
      <c r="AAC15" s="315">
        <v>6728719.3099999996</v>
      </c>
      <c r="AAD15" s="315">
        <v>4496938.3600000003</v>
      </c>
      <c r="AAE15" s="315">
        <v>5149352.67</v>
      </c>
      <c r="AAF15" s="315">
        <v>107279491.11</v>
      </c>
      <c r="AAG15" s="315">
        <v>8272803.8399999999</v>
      </c>
      <c r="AAH15" s="315">
        <v>10142794.380000001</v>
      </c>
      <c r="AAI15" s="315">
        <v>7404776.6399999997</v>
      </c>
      <c r="AAJ15" s="315">
        <v>7554874.75</v>
      </c>
      <c r="AAK15" s="315">
        <v>15581541.970000001</v>
      </c>
      <c r="AAL15" s="315">
        <v>6982885.4299999997</v>
      </c>
      <c r="AAM15" s="315">
        <v>1043469346.1799999</v>
      </c>
      <c r="AAN15" s="315">
        <v>14617004.9</v>
      </c>
      <c r="AAO15" s="315">
        <v>7363294.3099999996</v>
      </c>
      <c r="AAP15" s="315">
        <v>23899595.149999999</v>
      </c>
      <c r="AAQ15" s="315">
        <v>21015581.059999999</v>
      </c>
      <c r="AAR15" s="315">
        <v>9826881.1600000001</v>
      </c>
      <c r="AAS15" s="315">
        <v>13565479.779999999</v>
      </c>
      <c r="AAT15" s="315">
        <v>20938260.239999998</v>
      </c>
      <c r="AAU15" s="315">
        <v>22270515.129999999</v>
      </c>
      <c r="AAV15" s="315">
        <v>8878257.0899999999</v>
      </c>
      <c r="AAW15" s="315">
        <v>17171009.920000002</v>
      </c>
      <c r="AAX15" s="315">
        <v>86456120.299999997</v>
      </c>
      <c r="AAY15" s="315">
        <v>32436200</v>
      </c>
      <c r="AAZ15" s="315">
        <v>4830027.67</v>
      </c>
      <c r="ABA15" s="315">
        <v>9968425.1600000001</v>
      </c>
      <c r="ABB15" s="315">
        <v>12786393.83</v>
      </c>
      <c r="ABC15" s="315">
        <v>5093697.3499999996</v>
      </c>
      <c r="ABD15" s="315">
        <v>10518542.890000001</v>
      </c>
      <c r="ABE15" s="315">
        <v>6368131.8600000003</v>
      </c>
      <c r="ABF15" s="315">
        <v>72146757.75</v>
      </c>
      <c r="ABG15" s="315">
        <v>53596652.32</v>
      </c>
      <c r="ABH15" s="315">
        <v>5463367.4299999997</v>
      </c>
      <c r="ABI15" s="315">
        <v>4843244.05</v>
      </c>
      <c r="ABJ15" s="315">
        <v>5392041.6699999999</v>
      </c>
      <c r="ABK15" s="315">
        <v>4825226.1900000004</v>
      </c>
      <c r="ABL15" s="315">
        <v>4801732.67</v>
      </c>
      <c r="ABM15" s="315">
        <v>140963981.97</v>
      </c>
      <c r="ABN15" s="315">
        <v>9472826.9700000007</v>
      </c>
      <c r="ABO15" s="315">
        <v>6047050.5999999996</v>
      </c>
      <c r="ABP15" s="315">
        <v>15359232.439999999</v>
      </c>
      <c r="ABQ15" s="315">
        <v>11708044.23</v>
      </c>
      <c r="ABR15" s="315">
        <v>9064694.4199999999</v>
      </c>
      <c r="ABS15" s="315">
        <v>7028326.4000000004</v>
      </c>
      <c r="ABT15" s="315">
        <v>11107863.68</v>
      </c>
      <c r="ABU15" s="315">
        <v>1037630.83</v>
      </c>
      <c r="ABV15" s="315">
        <v>196009211.93000001</v>
      </c>
      <c r="ABW15" s="315">
        <v>5139326.67</v>
      </c>
      <c r="ABX15" s="315">
        <v>18889426.870000001</v>
      </c>
      <c r="ABY15" s="315">
        <v>6732104.5899999999</v>
      </c>
      <c r="ABZ15" s="315">
        <v>4360757.88</v>
      </c>
      <c r="ACA15" s="315">
        <v>29284519.280000001</v>
      </c>
      <c r="ACB15" s="315">
        <v>3981113.75</v>
      </c>
      <c r="ACC15" s="315">
        <v>6550533.1200000001</v>
      </c>
      <c r="ACD15" s="315">
        <v>6087013.1299999999</v>
      </c>
      <c r="ACE15" s="315">
        <v>17354465.359999999</v>
      </c>
      <c r="ACF15" s="315">
        <v>4656433.25</v>
      </c>
      <c r="ACG15" s="315">
        <v>393018451.22000003</v>
      </c>
      <c r="ACH15" s="315">
        <v>7325767.2199999997</v>
      </c>
      <c r="ACI15" s="315">
        <v>12039532.73</v>
      </c>
      <c r="ACJ15" s="315">
        <v>18058943.649999999</v>
      </c>
      <c r="ACK15" s="315">
        <v>2899595.97</v>
      </c>
      <c r="ACL15" s="315">
        <v>9981431.6799999997</v>
      </c>
      <c r="ACM15" s="315">
        <v>20656349.809999999</v>
      </c>
      <c r="ACN15" s="315">
        <v>59617821.649999999</v>
      </c>
      <c r="ACO15" s="315">
        <v>86808998.790000007</v>
      </c>
      <c r="ACP15" s="315">
        <v>7222733.0899999999</v>
      </c>
      <c r="ACQ15" s="315">
        <v>14011854.9</v>
      </c>
      <c r="ACR15" s="315">
        <v>15159301.51</v>
      </c>
      <c r="ACS15" s="315">
        <v>14649026.300000001</v>
      </c>
      <c r="ACT15" s="315">
        <v>49173915.759999998</v>
      </c>
      <c r="ACU15" s="315">
        <v>8144521.3499999996</v>
      </c>
      <c r="ACV15" s="315">
        <v>10618957.800000001</v>
      </c>
      <c r="ACW15" s="315">
        <v>14082111.25</v>
      </c>
      <c r="ACX15" s="315">
        <v>3160238.12</v>
      </c>
      <c r="ACY15" s="315">
        <v>6397268.7000000002</v>
      </c>
      <c r="ACZ15" s="315">
        <v>6486733.54</v>
      </c>
      <c r="ADA15" s="315">
        <v>3573455.15</v>
      </c>
      <c r="ADB15" s="315">
        <v>4983355.95</v>
      </c>
      <c r="ADC15" s="315">
        <v>7098083.9000000004</v>
      </c>
      <c r="ADD15" s="315">
        <v>63326851.5</v>
      </c>
      <c r="ADE15" s="315">
        <v>41579411.950000003</v>
      </c>
      <c r="ADF15" s="315">
        <v>1356975.54</v>
      </c>
      <c r="ADG15" s="315">
        <v>2538075.58</v>
      </c>
      <c r="ADH15" s="315">
        <v>9242109.4399999995</v>
      </c>
      <c r="ADI15" s="315">
        <v>1795366.96</v>
      </c>
      <c r="ADJ15" s="315">
        <v>5478930.75</v>
      </c>
      <c r="ADK15" s="315">
        <v>5439705.2699999996</v>
      </c>
      <c r="ADL15" s="315">
        <v>7618353.9100000001</v>
      </c>
      <c r="ADM15" s="315">
        <v>406690353.75999999</v>
      </c>
      <c r="ADN15" s="315">
        <v>18889634.02</v>
      </c>
      <c r="ADO15" s="315">
        <v>19936621.739999998</v>
      </c>
      <c r="ADP15" s="315">
        <v>65186159.850000001</v>
      </c>
      <c r="ADQ15" s="315">
        <v>2320224.4900000002</v>
      </c>
      <c r="ADR15" s="315">
        <v>3782575.8</v>
      </c>
      <c r="ADS15" s="315">
        <v>7189055.0800000001</v>
      </c>
      <c r="ADT15" s="315">
        <v>2917171.27</v>
      </c>
      <c r="ADU15" s="315">
        <v>681371444.75</v>
      </c>
      <c r="ADV15" s="315">
        <v>39045532.850000001</v>
      </c>
      <c r="ADW15" s="315">
        <v>37171298.609999999</v>
      </c>
      <c r="ADX15" s="315">
        <v>8110189.0199999996</v>
      </c>
      <c r="ADY15" s="315">
        <v>10030446.029999999</v>
      </c>
      <c r="ADZ15" s="315">
        <v>16729349.689999999</v>
      </c>
      <c r="AEA15" s="315">
        <v>10486636.17</v>
      </c>
      <c r="AEB15" s="315">
        <v>7985456.8799999999</v>
      </c>
      <c r="AEC15" s="315">
        <v>6051119.4000000004</v>
      </c>
      <c r="AED15" s="315">
        <v>6636110.1100000003</v>
      </c>
      <c r="AEE15" s="315">
        <v>8927086.6600000001</v>
      </c>
      <c r="AEF15" s="315">
        <v>18386955.199999999</v>
      </c>
      <c r="AEG15" s="315">
        <v>6811343.1900000004</v>
      </c>
      <c r="AEH15" s="315">
        <v>11744524.25</v>
      </c>
      <c r="AEI15" s="315">
        <v>13846863.1</v>
      </c>
      <c r="AEJ15" s="315">
        <v>12923521.26</v>
      </c>
      <c r="AEK15" s="315">
        <v>4794834.7</v>
      </c>
      <c r="AEL15" s="315">
        <v>18836612.079999998</v>
      </c>
      <c r="AEM15" s="315">
        <v>4077802.59</v>
      </c>
      <c r="AEN15" s="315">
        <v>12940720.02</v>
      </c>
      <c r="AEO15" s="315">
        <v>306906004.50999999</v>
      </c>
      <c r="AEP15" s="315">
        <v>25813820.789999999</v>
      </c>
      <c r="AEQ15" s="315">
        <v>17630159.890000001</v>
      </c>
      <c r="AER15" s="315">
        <v>12298361.35</v>
      </c>
      <c r="AES15" s="315">
        <v>9022191.3699999992</v>
      </c>
      <c r="AET15" s="315">
        <v>30698277.25</v>
      </c>
      <c r="AEU15" s="315">
        <v>11388778.699999999</v>
      </c>
      <c r="AEV15" s="315">
        <v>15967262.42</v>
      </c>
      <c r="AEW15" s="315">
        <v>9775033.1199999992</v>
      </c>
      <c r="AEX15" s="315">
        <v>2943314.03</v>
      </c>
      <c r="AEY15" s="315">
        <v>104424004.95999999</v>
      </c>
      <c r="AEZ15" s="315">
        <v>56753917.260000005</v>
      </c>
      <c r="AFA15" s="315">
        <v>15730163.699999999</v>
      </c>
      <c r="AFB15" s="315">
        <v>9995422.8900000006</v>
      </c>
      <c r="AFC15" s="315">
        <v>17765028.550000001</v>
      </c>
      <c r="AFD15" s="315">
        <v>10714707.65</v>
      </c>
      <c r="AFE15" s="315">
        <v>6113673.4199999999</v>
      </c>
      <c r="AFF15" s="315">
        <v>9604585.6500000004</v>
      </c>
      <c r="AFG15" s="315">
        <v>5702667.7599999998</v>
      </c>
      <c r="AFH15" s="315">
        <v>8980855.7300000004</v>
      </c>
      <c r="AFI15" s="315">
        <v>5711732.8499999996</v>
      </c>
      <c r="AFJ15" s="315">
        <v>7001153.6200000001</v>
      </c>
      <c r="AFK15" s="315">
        <v>7567074.8899999997</v>
      </c>
      <c r="AFL15" s="315">
        <v>148471115.25999999</v>
      </c>
      <c r="AFM15" s="315">
        <v>10734198.01</v>
      </c>
      <c r="AFN15" s="315">
        <v>11680963.859999999</v>
      </c>
      <c r="AFO15" s="315">
        <v>5784127.75</v>
      </c>
      <c r="AFP15" s="315">
        <v>7719963.2799999993</v>
      </c>
      <c r="AFQ15" s="315">
        <v>3876936.83</v>
      </c>
      <c r="AFR15" s="315">
        <v>2957537.05</v>
      </c>
      <c r="AFS15" s="315">
        <v>10425638.65</v>
      </c>
      <c r="AFT15" s="315">
        <v>9024089.4700000007</v>
      </c>
      <c r="AFU15" s="315">
        <v>4741226.5999999996</v>
      </c>
      <c r="AFV15" s="315">
        <v>16238136.51</v>
      </c>
      <c r="AFW15" s="315">
        <v>4345019.0600000005</v>
      </c>
      <c r="AFX15" s="315">
        <v>180168417.96000001</v>
      </c>
      <c r="AFY15" s="315">
        <v>5369913.5300000003</v>
      </c>
      <c r="AFZ15" s="315">
        <v>6949844.7699999996</v>
      </c>
      <c r="AGA15" s="315">
        <v>8373348.6699999999</v>
      </c>
      <c r="AGB15" s="315">
        <v>19754047.600000001</v>
      </c>
      <c r="AGC15" s="315">
        <v>8228426.5</v>
      </c>
      <c r="AGD15" s="315">
        <v>3982942.22</v>
      </c>
      <c r="AGE15" s="315">
        <v>7059868.9299999997</v>
      </c>
      <c r="AGF15" s="315">
        <v>5180959.37</v>
      </c>
      <c r="AGG15" s="315">
        <v>8005951.5800000001</v>
      </c>
      <c r="AGH15" s="315">
        <v>4854306.62</v>
      </c>
      <c r="AGI15" s="315">
        <v>218948655.52000001</v>
      </c>
      <c r="AGJ15" s="315">
        <v>26840873.530000001</v>
      </c>
      <c r="AGK15" s="315">
        <v>9138531.2599999998</v>
      </c>
      <c r="AGL15" s="315">
        <v>5028892.87</v>
      </c>
      <c r="AGM15" s="315">
        <v>16546649.59</v>
      </c>
      <c r="AGN15" s="315">
        <v>8348350.6200000001</v>
      </c>
      <c r="AGO15" s="315">
        <v>4071092.37</v>
      </c>
      <c r="AGP15" s="315">
        <v>4765936.93</v>
      </c>
      <c r="AGQ15" s="315">
        <v>446495358.27999997</v>
      </c>
      <c r="AGR15" s="315">
        <v>249767322.02000001</v>
      </c>
      <c r="AGS15" s="315">
        <v>9363996.5700000003</v>
      </c>
      <c r="AGT15" s="315">
        <v>21110908.059999999</v>
      </c>
      <c r="AGU15" s="315">
        <v>31702051.420000002</v>
      </c>
      <c r="AGV15" s="315">
        <v>18692740</v>
      </c>
      <c r="AGW15" s="315">
        <v>13947447.98</v>
      </c>
      <c r="AGX15" s="315">
        <v>17417548.48</v>
      </c>
      <c r="AGY15" s="315">
        <v>3105946.11</v>
      </c>
      <c r="AGZ15" s="315">
        <v>10698074.57</v>
      </c>
      <c r="AHA15" s="315">
        <v>18816967.039999999</v>
      </c>
      <c r="AHB15" s="315">
        <v>5880083.8600000003</v>
      </c>
      <c r="AHC15" s="315">
        <v>5618985.0999999996</v>
      </c>
      <c r="AHD15" s="315">
        <v>8340613.9399999995</v>
      </c>
      <c r="AHE15" s="315">
        <v>4809339.0599999996</v>
      </c>
      <c r="AHF15" s="315">
        <v>8837497.25</v>
      </c>
      <c r="AHG15" s="315">
        <v>5960114.9199999999</v>
      </c>
      <c r="AHH15" s="315">
        <v>79036248.489999995</v>
      </c>
      <c r="AHI15" s="315">
        <v>4349043.25</v>
      </c>
      <c r="AHJ15" s="315">
        <v>6809606.9000000004</v>
      </c>
      <c r="AHK15" s="315">
        <v>4363313.3499999996</v>
      </c>
      <c r="AHL15" s="315">
        <v>20934300.010000002</v>
      </c>
      <c r="AHM15" s="315">
        <v>5129419.96</v>
      </c>
      <c r="AHN15" s="315">
        <v>5320485.9800000004</v>
      </c>
      <c r="AHO15" s="315">
        <v>35354524895.643509</v>
      </c>
    </row>
    <row r="16" spans="1:901" x14ac:dyDescent="0.25">
      <c r="A16" s="313" t="s">
        <v>21</v>
      </c>
      <c r="B16" s="314" t="s">
        <v>22</v>
      </c>
      <c r="C16" s="315">
        <v>191138702.89000002</v>
      </c>
      <c r="D16" s="315">
        <v>28998452.48</v>
      </c>
      <c r="E16" s="315">
        <v>2086426.71</v>
      </c>
      <c r="F16" s="315">
        <v>4576360.75</v>
      </c>
      <c r="G16" s="315">
        <v>2864356.92</v>
      </c>
      <c r="H16" s="315">
        <v>2926257.5300000003</v>
      </c>
      <c r="I16" s="315">
        <v>1104773.22</v>
      </c>
      <c r="J16" s="315">
        <v>27826435.859999999</v>
      </c>
      <c r="K16" s="315">
        <v>4771944.5</v>
      </c>
      <c r="L16" s="315">
        <v>2426422.77</v>
      </c>
      <c r="M16" s="315">
        <v>17471790.82</v>
      </c>
      <c r="N16" s="315">
        <v>2675645.67</v>
      </c>
      <c r="O16" s="315">
        <v>20987738.789999999</v>
      </c>
      <c r="P16" s="315">
        <v>4593459.91</v>
      </c>
      <c r="Q16" s="315">
        <v>3294453.96</v>
      </c>
      <c r="R16" s="315">
        <v>1594304.37</v>
      </c>
      <c r="S16" s="315">
        <v>4677868.9400000004</v>
      </c>
      <c r="T16" s="315">
        <v>2955367</v>
      </c>
      <c r="U16" s="315">
        <v>1585710.75</v>
      </c>
      <c r="V16" s="315">
        <v>2033614.3</v>
      </c>
      <c r="W16" s="315">
        <v>1291793.8999999999</v>
      </c>
      <c r="X16" s="315">
        <v>1352585.77</v>
      </c>
      <c r="Y16" s="315">
        <v>852217.86</v>
      </c>
      <c r="Z16" s="315">
        <v>780139.02</v>
      </c>
      <c r="AA16" s="315">
        <v>365842704.92000002</v>
      </c>
      <c r="AB16" s="315">
        <v>2217788.7799999998</v>
      </c>
      <c r="AC16" s="315">
        <v>4553495.0999999996</v>
      </c>
      <c r="AD16" s="315">
        <v>1439101.24</v>
      </c>
      <c r="AE16" s="315">
        <v>22099497.170000002</v>
      </c>
      <c r="AF16" s="315">
        <v>2675719.81</v>
      </c>
      <c r="AG16" s="315">
        <v>15725169.68</v>
      </c>
      <c r="AH16" s="315">
        <v>3760200.47</v>
      </c>
      <c r="AI16" s="315">
        <v>4685342.9400000004</v>
      </c>
      <c r="AJ16" s="315">
        <v>3396766.31</v>
      </c>
      <c r="AK16" s="315">
        <v>2175584.66</v>
      </c>
      <c r="AL16" s="315">
        <v>1930031.42</v>
      </c>
      <c r="AM16" s="315">
        <v>3297935.7</v>
      </c>
      <c r="AN16" s="315">
        <v>1936502.35</v>
      </c>
      <c r="AO16" s="315">
        <v>1577310.23</v>
      </c>
      <c r="AP16" s="315">
        <v>5526779.0800000001</v>
      </c>
      <c r="AQ16" s="315">
        <v>3291179.29</v>
      </c>
      <c r="AR16" s="315">
        <v>580874.64</v>
      </c>
      <c r="AS16" s="315">
        <v>97684608.060000002</v>
      </c>
      <c r="AT16" s="315">
        <v>2445083.63</v>
      </c>
      <c r="AU16" s="315">
        <v>2278129.42</v>
      </c>
      <c r="AV16" s="315">
        <v>2473813.84</v>
      </c>
      <c r="AW16" s="315">
        <v>1610311.8299999998</v>
      </c>
      <c r="AX16" s="315">
        <v>2012176.7200000002</v>
      </c>
      <c r="AY16" s="315">
        <v>1303308.0799999998</v>
      </c>
      <c r="AZ16" s="315">
        <v>1739227.59</v>
      </c>
      <c r="BA16" s="315">
        <v>28411288.609999999</v>
      </c>
      <c r="BB16" s="315">
        <v>1664164.92</v>
      </c>
      <c r="BC16" s="315">
        <v>3136122.6999999997</v>
      </c>
      <c r="BD16" s="315">
        <v>8264271.3799999999</v>
      </c>
      <c r="BE16" s="315">
        <v>1052493.1499999999</v>
      </c>
      <c r="BF16" s="315">
        <v>1057383.27</v>
      </c>
      <c r="BG16" s="315">
        <v>1212639.8999999999</v>
      </c>
      <c r="BH16" s="315">
        <v>108962660.55</v>
      </c>
      <c r="BI16" s="315">
        <v>980459.76</v>
      </c>
      <c r="BJ16" s="315">
        <v>763915.47</v>
      </c>
      <c r="BK16" s="315">
        <v>2217892.9699999997</v>
      </c>
      <c r="BL16" s="315">
        <v>3298502.39</v>
      </c>
      <c r="BM16" s="315">
        <v>3273530.35</v>
      </c>
      <c r="BN16" s="315">
        <v>983679.18</v>
      </c>
      <c r="BO16" s="315">
        <v>1709166.0499999998</v>
      </c>
      <c r="BP16" s="315">
        <v>743325.54</v>
      </c>
      <c r="BQ16" s="315">
        <v>850232.39</v>
      </c>
      <c r="BR16" s="315">
        <v>798153.7</v>
      </c>
      <c r="BS16" s="315">
        <v>775867.18</v>
      </c>
      <c r="BT16" s="315">
        <v>13750262.780000001</v>
      </c>
      <c r="BU16" s="315">
        <v>847720.46</v>
      </c>
      <c r="BV16" s="315">
        <v>946867.81</v>
      </c>
      <c r="BW16" s="315">
        <v>76771002.679999992</v>
      </c>
      <c r="BX16" s="315">
        <v>43808034.219999999</v>
      </c>
      <c r="BY16" s="315">
        <v>3484621.2800000003</v>
      </c>
      <c r="BZ16" s="315">
        <v>1413096.75</v>
      </c>
      <c r="CA16" s="315">
        <v>3064959.67</v>
      </c>
      <c r="CB16" s="315">
        <v>2968328.64</v>
      </c>
      <c r="CC16" s="315">
        <v>2712616.87</v>
      </c>
      <c r="CD16" s="315">
        <v>197237.08</v>
      </c>
      <c r="CE16" s="315">
        <v>44155.26</v>
      </c>
      <c r="CF16" s="315">
        <v>387198994.46000004</v>
      </c>
      <c r="CG16" s="315">
        <v>2950373.21</v>
      </c>
      <c r="CH16" s="315">
        <v>13434173.460000001</v>
      </c>
      <c r="CI16" s="315">
        <v>1657614.31</v>
      </c>
      <c r="CJ16" s="315">
        <v>2190352.4500000002</v>
      </c>
      <c r="CK16" s="315">
        <v>1676270.47</v>
      </c>
      <c r="CL16" s="315">
        <v>2388018.9500000002</v>
      </c>
      <c r="CM16" s="315">
        <v>4772237.07</v>
      </c>
      <c r="CN16" s="315">
        <v>560081.85</v>
      </c>
      <c r="CO16" s="315">
        <v>1574015.1900000002</v>
      </c>
      <c r="CP16" s="315">
        <v>1691344.76</v>
      </c>
      <c r="CQ16" s="315">
        <v>2109293.64</v>
      </c>
      <c r="CR16" s="315">
        <v>1346788.33</v>
      </c>
      <c r="CS16" s="315">
        <v>101493152.29000001</v>
      </c>
      <c r="CT16" s="315">
        <v>1673381.91</v>
      </c>
      <c r="CU16" s="315">
        <v>2530260.3199999998</v>
      </c>
      <c r="CV16" s="315">
        <v>5149334.05</v>
      </c>
      <c r="CW16" s="315">
        <v>1073650.46</v>
      </c>
      <c r="CX16" s="315">
        <v>5555295.2700000005</v>
      </c>
      <c r="CY16" s="315">
        <v>1557594.01</v>
      </c>
      <c r="CZ16" s="315">
        <v>932816.71</v>
      </c>
      <c r="DA16" s="315">
        <v>93640478.640000001</v>
      </c>
      <c r="DB16" s="315">
        <v>3866191.11</v>
      </c>
      <c r="DC16" s="315">
        <v>11233103.189999999</v>
      </c>
      <c r="DD16" s="315">
        <v>30288831.59</v>
      </c>
      <c r="DE16" s="315">
        <v>4449462.41</v>
      </c>
      <c r="DF16" s="315">
        <v>5871469.3499999996</v>
      </c>
      <c r="DG16" s="315">
        <v>4398269.74</v>
      </c>
      <c r="DH16" s="315">
        <v>920761.61</v>
      </c>
      <c r="DI16" s="315">
        <v>2401756.9900000002</v>
      </c>
      <c r="DJ16" s="315">
        <v>2629135.8200000003</v>
      </c>
      <c r="DK16" s="315">
        <v>5296397.79</v>
      </c>
      <c r="DL16" s="315">
        <v>60498149.719999999</v>
      </c>
      <c r="DM16" s="315">
        <v>64837040.539999999</v>
      </c>
      <c r="DN16" s="315">
        <v>2963565.2</v>
      </c>
      <c r="DO16" s="315">
        <v>1777758.5</v>
      </c>
      <c r="DP16" s="315">
        <v>6615718.5700000003</v>
      </c>
      <c r="DQ16" s="315">
        <v>5563775.5499999998</v>
      </c>
      <c r="DR16" s="315">
        <v>5143991.34</v>
      </c>
      <c r="DS16" s="315">
        <v>8311137.6900000004</v>
      </c>
      <c r="DT16" s="315">
        <v>1268757.4099999999</v>
      </c>
      <c r="DU16" s="315">
        <v>334779447.59999996</v>
      </c>
      <c r="DV16" s="315">
        <v>2523297.7599999998</v>
      </c>
      <c r="DW16" s="315">
        <v>4656246.0100000007</v>
      </c>
      <c r="DX16" s="315">
        <v>7129192.0099999998</v>
      </c>
      <c r="DY16" s="315">
        <v>2896420.01</v>
      </c>
      <c r="DZ16" s="315">
        <v>2546213.79</v>
      </c>
      <c r="EA16" s="315">
        <v>8023532.0600000005</v>
      </c>
      <c r="EB16" s="315">
        <v>2800335.59</v>
      </c>
      <c r="EC16" s="315">
        <v>7632685.7699999996</v>
      </c>
      <c r="ED16" s="315">
        <v>45863170.25</v>
      </c>
      <c r="EE16" s="315">
        <v>25496659</v>
      </c>
      <c r="EF16" s="315">
        <v>2434743.75</v>
      </c>
      <c r="EG16" s="315">
        <v>3241168.63</v>
      </c>
      <c r="EH16" s="315">
        <v>3479171.46</v>
      </c>
      <c r="EI16" s="315">
        <v>5012280.43</v>
      </c>
      <c r="EJ16" s="315">
        <v>7103784.9800000004</v>
      </c>
      <c r="EK16" s="315">
        <v>2108135.38</v>
      </c>
      <c r="EL16" s="315">
        <v>2795736.53</v>
      </c>
      <c r="EM16" s="315">
        <v>83324936.170000002</v>
      </c>
      <c r="EN16" s="315">
        <v>2019771.1199999999</v>
      </c>
      <c r="EO16" s="315">
        <v>2109347.33</v>
      </c>
      <c r="EP16" s="315">
        <v>2248393.13</v>
      </c>
      <c r="EQ16" s="315">
        <v>872597.05</v>
      </c>
      <c r="ER16" s="315">
        <v>638936.6</v>
      </c>
      <c r="ES16" s="315">
        <v>3409370.65</v>
      </c>
      <c r="ET16" s="315">
        <v>1960140.1300000001</v>
      </c>
      <c r="EU16" s="315">
        <v>1567719.02</v>
      </c>
      <c r="EV16" s="315">
        <v>129662184.06999999</v>
      </c>
      <c r="EW16" s="315">
        <v>870813.74</v>
      </c>
      <c r="EX16" s="315">
        <v>2182277.44</v>
      </c>
      <c r="EY16" s="315">
        <v>3572644.49</v>
      </c>
      <c r="EZ16" s="315">
        <v>4934614.78</v>
      </c>
      <c r="FA16" s="315">
        <v>6171452.7300000004</v>
      </c>
      <c r="FB16" s="315">
        <v>4806206.6900000004</v>
      </c>
      <c r="FC16" s="315">
        <v>2583803.9900000002</v>
      </c>
      <c r="FD16" s="315">
        <v>3561088.62</v>
      </c>
      <c r="FE16" s="315">
        <v>1472221.1</v>
      </c>
      <c r="FF16" s="315">
        <v>1734447.19</v>
      </c>
      <c r="FG16" s="315">
        <v>1157969.1300000001</v>
      </c>
      <c r="FH16" s="315">
        <v>45171400.610000007</v>
      </c>
      <c r="FI16" s="315">
        <v>1805974.64</v>
      </c>
      <c r="FJ16" s="315">
        <v>1224420.3400000001</v>
      </c>
      <c r="FK16" s="315">
        <v>1133249.3600000001</v>
      </c>
      <c r="FL16" s="315">
        <v>2311720.7999999998</v>
      </c>
      <c r="FM16" s="315">
        <v>2363601.09</v>
      </c>
      <c r="FN16" s="315">
        <v>1226489.8999999999</v>
      </c>
      <c r="FO16" s="315">
        <v>360496.83</v>
      </c>
      <c r="FP16" s="315">
        <v>256144431.73000002</v>
      </c>
      <c r="FQ16" s="315">
        <v>1876440.85</v>
      </c>
      <c r="FR16" s="315">
        <v>6643685.7000000002</v>
      </c>
      <c r="FS16" s="315">
        <v>3268711.75</v>
      </c>
      <c r="FT16" s="315">
        <v>6583498.1600000001</v>
      </c>
      <c r="FU16" s="315">
        <v>1980107.87</v>
      </c>
      <c r="FV16" s="315">
        <v>6181317.2800000003</v>
      </c>
      <c r="FW16" s="315">
        <v>2967198.86</v>
      </c>
      <c r="FX16" s="315">
        <v>2413801.86</v>
      </c>
      <c r="FY16" s="315">
        <v>2822513.49</v>
      </c>
      <c r="FZ16" s="315">
        <v>7762518.2199999997</v>
      </c>
      <c r="GA16" s="315">
        <v>2286619.38</v>
      </c>
      <c r="GB16" s="315">
        <v>1699018.03</v>
      </c>
      <c r="GC16" s="315">
        <v>740301.68</v>
      </c>
      <c r="GD16" s="315">
        <v>81396986.269999996</v>
      </c>
      <c r="GE16" s="315">
        <v>1544746.0699999998</v>
      </c>
      <c r="GF16" s="315">
        <v>1967624.64</v>
      </c>
      <c r="GG16" s="315">
        <v>14550055.98</v>
      </c>
      <c r="GH16" s="315">
        <v>2370439.89</v>
      </c>
      <c r="GI16" s="315">
        <v>1778962.1400000001</v>
      </c>
      <c r="GJ16" s="315">
        <v>1736548.69</v>
      </c>
      <c r="GK16" s="315">
        <v>9348443.9199999999</v>
      </c>
      <c r="GL16" s="315">
        <v>1773675.79</v>
      </c>
      <c r="GM16" s="315">
        <v>806298.71</v>
      </c>
      <c r="GN16" s="315">
        <v>569258.16999999993</v>
      </c>
      <c r="GO16" s="315">
        <v>714288.72</v>
      </c>
      <c r="GP16" s="315">
        <v>57040134.170000002</v>
      </c>
      <c r="GQ16" s="315">
        <v>3903864.42</v>
      </c>
      <c r="GR16" s="315">
        <v>1270237.04</v>
      </c>
      <c r="GS16" s="315">
        <v>5877563.6400000006</v>
      </c>
      <c r="GT16" s="315">
        <v>330010.88</v>
      </c>
      <c r="GU16" s="315">
        <v>3038417.23</v>
      </c>
      <c r="GV16" s="315">
        <v>3627179.33</v>
      </c>
      <c r="GW16" s="315">
        <v>1135477.42</v>
      </c>
      <c r="GX16" s="315">
        <v>61029808.159999996</v>
      </c>
      <c r="GY16" s="315">
        <v>1157759.9300000002</v>
      </c>
      <c r="GZ16" s="315">
        <v>2435537.86</v>
      </c>
      <c r="HA16" s="315">
        <v>1676498.27</v>
      </c>
      <c r="HB16" s="315">
        <v>203277150.62</v>
      </c>
      <c r="HC16" s="315">
        <v>4872737.5</v>
      </c>
      <c r="HD16" s="315">
        <v>10263069.17</v>
      </c>
      <c r="HE16" s="315">
        <v>8187979</v>
      </c>
      <c r="HF16" s="315">
        <v>4118751.04</v>
      </c>
      <c r="HG16" s="315">
        <v>9841022.2100000009</v>
      </c>
      <c r="HH16" s="315">
        <v>1059223.05</v>
      </c>
      <c r="HI16" s="315">
        <v>102092341.05</v>
      </c>
      <c r="HJ16" s="315">
        <v>3703293.44</v>
      </c>
      <c r="HK16" s="315">
        <v>5883456.7400000002</v>
      </c>
      <c r="HL16" s="315">
        <v>2705483.3</v>
      </c>
      <c r="HM16" s="315">
        <v>2138641.66</v>
      </c>
      <c r="HN16" s="315">
        <v>2692119.92</v>
      </c>
      <c r="HO16" s="315">
        <v>4514243.41</v>
      </c>
      <c r="HP16" s="315">
        <v>2427146.48</v>
      </c>
      <c r="HQ16" s="315">
        <v>183909527.59999999</v>
      </c>
      <c r="HR16" s="315">
        <v>25879024.5</v>
      </c>
      <c r="HS16" s="315">
        <v>2683883.08</v>
      </c>
      <c r="HT16" s="315">
        <v>1594242.52</v>
      </c>
      <c r="HU16" s="315">
        <v>1443945.81</v>
      </c>
      <c r="HV16" s="315">
        <v>1142713.1499999999</v>
      </c>
      <c r="HW16" s="315">
        <v>5889609.8799999999</v>
      </c>
      <c r="HX16" s="315">
        <v>3118342.68</v>
      </c>
      <c r="HY16" s="315">
        <v>1365679.76</v>
      </c>
      <c r="HZ16" s="315">
        <v>1852202.5699999998</v>
      </c>
      <c r="IA16" s="315">
        <v>1235500.06</v>
      </c>
      <c r="IB16" s="315">
        <v>4785535.87</v>
      </c>
      <c r="IC16" s="315">
        <v>768512.95000000007</v>
      </c>
      <c r="ID16" s="315">
        <v>2318658.5499999998</v>
      </c>
      <c r="IE16" s="315">
        <v>1020722.9</v>
      </c>
      <c r="IF16" s="315">
        <v>796556.25</v>
      </c>
      <c r="IG16" s="315">
        <v>95185012.00999999</v>
      </c>
      <c r="IH16" s="315">
        <v>30882633.93</v>
      </c>
      <c r="II16" s="315">
        <v>3942442.08</v>
      </c>
      <c r="IJ16" s="315">
        <v>8470578.1799999997</v>
      </c>
      <c r="IK16" s="315">
        <v>23610871.250000004</v>
      </c>
      <c r="IL16" s="315">
        <v>2467465.56</v>
      </c>
      <c r="IM16" s="315">
        <v>2068874.94</v>
      </c>
      <c r="IN16" s="315">
        <v>1893164.53</v>
      </c>
      <c r="IO16" s="315">
        <v>1130705.98</v>
      </c>
      <c r="IP16" s="315">
        <v>1487791.13</v>
      </c>
      <c r="IQ16" s="315">
        <v>1880054.55</v>
      </c>
      <c r="IR16" s="315">
        <v>234588652.47</v>
      </c>
      <c r="IS16" s="315">
        <v>52373101.82</v>
      </c>
      <c r="IT16" s="315">
        <v>7448201.2000000002</v>
      </c>
      <c r="IU16" s="315">
        <v>3321882.07</v>
      </c>
      <c r="IV16" s="315">
        <v>3206201.65</v>
      </c>
      <c r="IW16" s="315">
        <v>1378125.95</v>
      </c>
      <c r="IX16" s="315">
        <v>2050241.52</v>
      </c>
      <c r="IY16" s="315">
        <v>924294.3</v>
      </c>
      <c r="IZ16" s="315">
        <v>1059156.3700000001</v>
      </c>
      <c r="JA16" s="315">
        <v>1947655.55</v>
      </c>
      <c r="JB16" s="315">
        <v>3955287.5</v>
      </c>
      <c r="JC16" s="315">
        <v>1491126.96</v>
      </c>
      <c r="JD16" s="315">
        <v>45926679.060000002</v>
      </c>
      <c r="JE16" s="315">
        <v>19678865.93</v>
      </c>
      <c r="JF16" s="315">
        <v>1300528.6399999999</v>
      </c>
      <c r="JG16" s="315">
        <v>1419988.2</v>
      </c>
      <c r="JH16" s="315">
        <v>780328.06</v>
      </c>
      <c r="JI16" s="315">
        <v>1061950.3999999999</v>
      </c>
      <c r="JJ16" s="315">
        <v>47128924.640000001</v>
      </c>
      <c r="JK16" s="315">
        <v>1063330.4100000001</v>
      </c>
      <c r="JL16" s="315">
        <v>2250474.38</v>
      </c>
      <c r="JM16" s="315">
        <v>2941930.04</v>
      </c>
      <c r="JN16" s="315">
        <v>1617321.73</v>
      </c>
      <c r="JO16" s="315">
        <v>5876698.5499999998</v>
      </c>
      <c r="JP16" s="315">
        <v>983783.05</v>
      </c>
      <c r="JQ16" s="315">
        <v>72502355.650000006</v>
      </c>
      <c r="JR16" s="315">
        <v>1848335.69</v>
      </c>
      <c r="JS16" s="315">
        <v>1345532.8</v>
      </c>
      <c r="JT16" s="315">
        <v>6410452.0800000001</v>
      </c>
      <c r="JU16" s="315">
        <v>4213163.55</v>
      </c>
      <c r="JV16" s="315">
        <v>2088877.76</v>
      </c>
      <c r="JW16" s="315">
        <v>1851033.32</v>
      </c>
      <c r="JX16" s="315">
        <v>1256062.21</v>
      </c>
      <c r="JY16" s="315">
        <v>139617430.06</v>
      </c>
      <c r="JZ16" s="315">
        <v>37441064.780000001</v>
      </c>
      <c r="KA16" s="315">
        <v>2992554.57</v>
      </c>
      <c r="KB16" s="315">
        <v>1368886.8</v>
      </c>
      <c r="KC16" s="315">
        <v>3987811.37</v>
      </c>
      <c r="KD16" s="315">
        <v>831355.14</v>
      </c>
      <c r="KE16" s="315">
        <v>14874511.91</v>
      </c>
      <c r="KF16" s="315">
        <v>6782927.7400000002</v>
      </c>
      <c r="KG16" s="315">
        <v>2572723.4300000002</v>
      </c>
      <c r="KH16" s="315">
        <v>4483209.43</v>
      </c>
      <c r="KI16" s="315">
        <v>2872942.05</v>
      </c>
      <c r="KJ16" s="315">
        <v>2540160.77</v>
      </c>
      <c r="KK16" s="315">
        <v>1716218.62</v>
      </c>
      <c r="KL16" s="315">
        <v>456840.96000000002</v>
      </c>
      <c r="KM16" s="315">
        <v>2077247.13</v>
      </c>
      <c r="KN16" s="315">
        <v>259316320.28999999</v>
      </c>
      <c r="KO16" s="315">
        <v>14296360.92</v>
      </c>
      <c r="KP16" s="315">
        <v>3356104.49</v>
      </c>
      <c r="KQ16" s="315">
        <v>2922116.41</v>
      </c>
      <c r="KR16" s="315">
        <v>11673104.98</v>
      </c>
      <c r="KS16" s="315">
        <v>3946709.61</v>
      </c>
      <c r="KT16" s="315">
        <v>26039961.48</v>
      </c>
      <c r="KU16" s="315">
        <v>2169118.06</v>
      </c>
      <c r="KV16" s="315">
        <v>1521419.3800000001</v>
      </c>
      <c r="KW16" s="315">
        <v>45281849.920000002</v>
      </c>
      <c r="KX16" s="315">
        <v>2030430.19</v>
      </c>
      <c r="KY16" s="315">
        <v>3875889.56</v>
      </c>
      <c r="KZ16" s="315">
        <v>23343039.84</v>
      </c>
      <c r="LA16" s="315">
        <v>1967271.49</v>
      </c>
      <c r="LB16" s="315">
        <v>3681487.42</v>
      </c>
      <c r="LC16" s="315">
        <v>113238189.18000001</v>
      </c>
      <c r="LD16" s="315">
        <v>5248870.17</v>
      </c>
      <c r="LE16" s="315">
        <v>232227396.42000002</v>
      </c>
      <c r="LF16" s="315">
        <v>23724603.359999999</v>
      </c>
      <c r="LG16" s="315">
        <v>45383753.829999998</v>
      </c>
      <c r="LH16" s="315">
        <v>27129226.710000001</v>
      </c>
      <c r="LI16" s="315">
        <v>3607350.62</v>
      </c>
      <c r="LJ16" s="315">
        <v>3484907.65</v>
      </c>
      <c r="LK16" s="315">
        <v>1136454.17</v>
      </c>
      <c r="LL16" s="315">
        <v>2792520.5</v>
      </c>
      <c r="LM16" s="315">
        <v>2156167.14</v>
      </c>
      <c r="LN16" s="315">
        <v>4380463.1800000006</v>
      </c>
      <c r="LO16" s="315">
        <v>1181571.46</v>
      </c>
      <c r="LP16" s="315">
        <v>49980192.460000001</v>
      </c>
      <c r="LQ16" s="315">
        <v>3651857.26</v>
      </c>
      <c r="LR16" s="315">
        <v>1045489.27</v>
      </c>
      <c r="LS16" s="315">
        <v>0</v>
      </c>
      <c r="LT16" s="315">
        <v>54062827.869999997</v>
      </c>
      <c r="LU16" s="315">
        <v>160911150.16</v>
      </c>
      <c r="LV16" s="315">
        <v>30860703.399999999</v>
      </c>
      <c r="LW16" s="315">
        <v>10360627.42</v>
      </c>
      <c r="LX16" s="315">
        <v>5561091.0199999996</v>
      </c>
      <c r="LY16" s="315">
        <v>3266135.88</v>
      </c>
      <c r="LZ16" s="315">
        <v>3705371.83</v>
      </c>
      <c r="MA16" s="315">
        <v>3354889</v>
      </c>
      <c r="MB16" s="315">
        <v>7337708.46</v>
      </c>
      <c r="MC16" s="315">
        <v>15814145.199999999</v>
      </c>
      <c r="MD16" s="315">
        <v>2161369.29</v>
      </c>
      <c r="ME16" s="315">
        <v>185491522.68999997</v>
      </c>
      <c r="MF16" s="315">
        <v>2292495.5700000003</v>
      </c>
      <c r="MG16" s="315">
        <v>1694472.03</v>
      </c>
      <c r="MH16" s="315">
        <v>1252764.24</v>
      </c>
      <c r="MI16" s="315">
        <v>1506853.9</v>
      </c>
      <c r="MJ16" s="315">
        <v>2858999.51</v>
      </c>
      <c r="MK16" s="315">
        <v>1761120.35</v>
      </c>
      <c r="ML16" s="315">
        <v>1968032.82</v>
      </c>
      <c r="MM16" s="315">
        <v>4624648.47</v>
      </c>
      <c r="MN16" s="315">
        <v>2130180.33</v>
      </c>
      <c r="MO16" s="315">
        <v>2404408.8600000003</v>
      </c>
      <c r="MP16" s="315">
        <v>2410622.64</v>
      </c>
      <c r="MQ16" s="315">
        <v>104807135.91999999</v>
      </c>
      <c r="MR16" s="315">
        <v>2460659.5</v>
      </c>
      <c r="MS16" s="315">
        <v>2740561.11</v>
      </c>
      <c r="MT16" s="315">
        <v>5277448.1100000003</v>
      </c>
      <c r="MU16" s="315">
        <v>5350243.82</v>
      </c>
      <c r="MV16" s="315">
        <v>1853830.09</v>
      </c>
      <c r="MW16" s="315">
        <v>14425438.6598</v>
      </c>
      <c r="MX16" s="315">
        <v>6331954.21</v>
      </c>
      <c r="MY16" s="315">
        <v>3271324.62</v>
      </c>
      <c r="MZ16" s="315">
        <v>818051.41</v>
      </c>
      <c r="NA16" s="315">
        <v>601759.89</v>
      </c>
      <c r="NB16" s="315">
        <v>398677267.20999998</v>
      </c>
      <c r="NC16" s="315">
        <v>16731749.530000001</v>
      </c>
      <c r="ND16" s="315">
        <v>3291828.36</v>
      </c>
      <c r="NE16" s="315">
        <v>67025544.210000001</v>
      </c>
      <c r="NF16" s="315">
        <v>2202168.88</v>
      </c>
      <c r="NG16" s="315">
        <v>5841755.2000000002</v>
      </c>
      <c r="NH16" s="315">
        <v>33060647.760000002</v>
      </c>
      <c r="NI16" s="315">
        <v>22877397.629999999</v>
      </c>
      <c r="NJ16" s="315">
        <v>743656.31</v>
      </c>
      <c r="NK16" s="315">
        <v>5514451.7800000003</v>
      </c>
      <c r="NL16" s="315">
        <v>3875990.13</v>
      </c>
      <c r="NM16" s="315">
        <v>3189667.52</v>
      </c>
      <c r="NN16" s="315">
        <v>29631017.260000002</v>
      </c>
      <c r="NO16" s="315">
        <v>607136.79</v>
      </c>
      <c r="NP16" s="315">
        <v>1324444.82</v>
      </c>
      <c r="NQ16" s="315">
        <v>1576794.08</v>
      </c>
      <c r="NR16" s="315">
        <v>1093788.28</v>
      </c>
      <c r="NS16" s="315">
        <v>361599.72</v>
      </c>
      <c r="NT16" s="315">
        <v>655300.01</v>
      </c>
      <c r="NU16" s="315">
        <v>99463160.280000001</v>
      </c>
      <c r="NV16" s="315">
        <v>38853143.5</v>
      </c>
      <c r="NW16" s="315">
        <v>2432146.9500000002</v>
      </c>
      <c r="NX16" s="315">
        <v>1618746.86</v>
      </c>
      <c r="NY16" s="315">
        <v>1782653.55</v>
      </c>
      <c r="NZ16" s="315">
        <v>2881459</v>
      </c>
      <c r="OA16" s="315">
        <v>1008529.65</v>
      </c>
      <c r="OB16" s="315">
        <v>111170658.38000001</v>
      </c>
      <c r="OC16" s="315">
        <v>17762694.809999999</v>
      </c>
      <c r="OD16" s="315">
        <v>3239204.8899999997</v>
      </c>
      <c r="OE16" s="315">
        <v>23626616.539999999</v>
      </c>
      <c r="OF16" s="315">
        <v>2107876.65</v>
      </c>
      <c r="OG16" s="315">
        <v>3472298.45</v>
      </c>
      <c r="OH16" s="315">
        <v>9992063.5</v>
      </c>
      <c r="OI16" s="315">
        <v>1775739.68</v>
      </c>
      <c r="OJ16" s="315">
        <v>5080532.55</v>
      </c>
      <c r="OK16" s="315">
        <v>134614550.56</v>
      </c>
      <c r="OL16" s="315">
        <v>11733362.129999999</v>
      </c>
      <c r="OM16" s="315">
        <v>33318375.630000003</v>
      </c>
      <c r="ON16" s="315">
        <v>4346422.6900000004</v>
      </c>
      <c r="OO16" s="315">
        <v>3966886.6</v>
      </c>
      <c r="OP16" s="315">
        <v>1299191.55</v>
      </c>
      <c r="OQ16" s="315">
        <v>46994227.299999997</v>
      </c>
      <c r="OR16" s="315">
        <v>2005870.06</v>
      </c>
      <c r="OS16" s="315">
        <v>2374550.29</v>
      </c>
      <c r="OT16" s="315">
        <v>2247494.7999999998</v>
      </c>
      <c r="OU16" s="315">
        <v>3210260.3400000003</v>
      </c>
      <c r="OV16" s="315">
        <v>16052499.780000001</v>
      </c>
      <c r="OW16" s="315">
        <v>2450527.19</v>
      </c>
      <c r="OX16" s="315">
        <v>1402804.03</v>
      </c>
      <c r="OY16" s="315">
        <v>1316042.3600000001</v>
      </c>
      <c r="OZ16" s="315">
        <v>115195869.43999998</v>
      </c>
      <c r="PA16" s="315">
        <v>1859121.96</v>
      </c>
      <c r="PB16" s="315">
        <v>5371691.0600000005</v>
      </c>
      <c r="PC16" s="315">
        <v>1188047.6100000001</v>
      </c>
      <c r="PD16" s="315">
        <v>4968076.99</v>
      </c>
      <c r="PE16" s="315">
        <v>10753271.350000001</v>
      </c>
      <c r="PF16" s="315">
        <v>2575729.14</v>
      </c>
      <c r="PG16" s="315">
        <v>2648756.42</v>
      </c>
      <c r="PH16" s="315">
        <v>3043163.9299999997</v>
      </c>
      <c r="PI16" s="315">
        <v>2960909.7</v>
      </c>
      <c r="PJ16" s="315">
        <v>3765390.0700000003</v>
      </c>
      <c r="PK16" s="315">
        <v>6351019.2199999997</v>
      </c>
      <c r="PL16" s="315">
        <v>1765660.56</v>
      </c>
      <c r="PM16" s="315">
        <v>14009953.109999999</v>
      </c>
      <c r="PN16" s="315">
        <v>2603447.59</v>
      </c>
      <c r="PO16" s="315">
        <v>1028465.6</v>
      </c>
      <c r="PP16" s="315">
        <v>760668.4</v>
      </c>
      <c r="PQ16" s="315">
        <v>1263994.3399999999</v>
      </c>
      <c r="PR16" s="315">
        <v>401371669.24000001</v>
      </c>
      <c r="PS16" s="315">
        <v>3789903.38</v>
      </c>
      <c r="PT16" s="315">
        <v>2258768.7000000002</v>
      </c>
      <c r="PU16" s="315">
        <v>7973399.8399999999</v>
      </c>
      <c r="PV16" s="315">
        <v>42205709.329999998</v>
      </c>
      <c r="PW16" s="315">
        <v>3090360.7</v>
      </c>
      <c r="PX16" s="315">
        <v>10195117.5</v>
      </c>
      <c r="PY16" s="315">
        <v>3183826.85</v>
      </c>
      <c r="PZ16" s="315">
        <v>11375136.220000001</v>
      </c>
      <c r="QA16" s="315">
        <v>1467165.84</v>
      </c>
      <c r="QB16" s="315">
        <v>7733845.8999999994</v>
      </c>
      <c r="QC16" s="315">
        <v>2003132.72</v>
      </c>
      <c r="QD16" s="315">
        <v>3119450.61</v>
      </c>
      <c r="QE16" s="315">
        <v>3701556.14</v>
      </c>
      <c r="QF16" s="315">
        <v>6239663.6699999999</v>
      </c>
      <c r="QG16" s="315">
        <v>3857944.23</v>
      </c>
      <c r="QH16" s="315">
        <v>2899236.66</v>
      </c>
      <c r="QI16" s="315">
        <v>2513988.83</v>
      </c>
      <c r="QJ16" s="315">
        <v>1829415</v>
      </c>
      <c r="QK16" s="315">
        <v>9354642.4299999997</v>
      </c>
      <c r="QL16" s="315">
        <v>26437312.380000003</v>
      </c>
      <c r="QM16" s="315">
        <v>2162548.2599999998</v>
      </c>
      <c r="QN16" s="315">
        <v>991903.44</v>
      </c>
      <c r="QO16" s="315">
        <v>598128.17000000004</v>
      </c>
      <c r="QP16" s="315">
        <v>529068.54999999993</v>
      </c>
      <c r="QQ16" s="315">
        <v>1483805.68</v>
      </c>
      <c r="QR16" s="315">
        <v>133653046.67</v>
      </c>
      <c r="QS16" s="315">
        <v>1898972.38</v>
      </c>
      <c r="QT16" s="315">
        <v>6862251.5500000007</v>
      </c>
      <c r="QU16" s="315">
        <v>2905479.93</v>
      </c>
      <c r="QV16" s="315">
        <v>3586980.22</v>
      </c>
      <c r="QW16" s="315">
        <v>12066944.049999999</v>
      </c>
      <c r="QX16" s="315">
        <v>2913232.87</v>
      </c>
      <c r="QY16" s="315">
        <v>6545608.6900000004</v>
      </c>
      <c r="QZ16" s="315">
        <v>6117810.7999999998</v>
      </c>
      <c r="RA16" s="315">
        <v>1705897.8</v>
      </c>
      <c r="RB16" s="315">
        <v>4904819.26</v>
      </c>
      <c r="RC16" s="315">
        <v>884545.4</v>
      </c>
      <c r="RD16" s="315">
        <v>1188102.96</v>
      </c>
      <c r="RE16" s="315">
        <v>182951540.53999999</v>
      </c>
      <c r="RF16" s="315">
        <v>11060207.439999999</v>
      </c>
      <c r="RG16" s="315">
        <v>2954887.89</v>
      </c>
      <c r="RH16" s="315">
        <v>4337001.62</v>
      </c>
      <c r="RI16" s="315">
        <v>1996024.8499999999</v>
      </c>
      <c r="RJ16" s="315">
        <v>7293390.3000000007</v>
      </c>
      <c r="RK16" s="315">
        <v>11990915.860000001</v>
      </c>
      <c r="RL16" s="315">
        <v>3305967.64</v>
      </c>
      <c r="RM16" s="315">
        <v>3386839.85</v>
      </c>
      <c r="RN16" s="315">
        <v>9345030.1100000013</v>
      </c>
      <c r="RO16" s="315">
        <v>15798631.66</v>
      </c>
      <c r="RP16" s="315">
        <v>2987137.1300000004</v>
      </c>
      <c r="RQ16" s="315">
        <v>2058702.37</v>
      </c>
      <c r="RR16" s="315">
        <v>3917719.01</v>
      </c>
      <c r="RS16" s="315">
        <v>927795.92</v>
      </c>
      <c r="RT16" s="315">
        <v>1804404.14</v>
      </c>
      <c r="RU16" s="315">
        <v>2856348.8899999997</v>
      </c>
      <c r="RV16" s="315">
        <v>1194575.77</v>
      </c>
      <c r="RW16" s="315">
        <v>841341.30999999994</v>
      </c>
      <c r="RX16" s="315">
        <v>996754.58000000007</v>
      </c>
      <c r="RY16" s="315">
        <v>100520924.98</v>
      </c>
      <c r="RZ16" s="315">
        <v>1691814.21</v>
      </c>
      <c r="SA16" s="315">
        <v>4623060.83</v>
      </c>
      <c r="SB16" s="315">
        <v>3454816.17</v>
      </c>
      <c r="SC16" s="315">
        <v>898652.08</v>
      </c>
      <c r="SD16" s="315">
        <v>1651939.82</v>
      </c>
      <c r="SE16" s="315">
        <v>3047137.86</v>
      </c>
      <c r="SF16" s="315">
        <v>8776369.3800000008</v>
      </c>
      <c r="SG16" s="315">
        <v>3159279.41</v>
      </c>
      <c r="SH16" s="315">
        <v>2060681.63</v>
      </c>
      <c r="SI16" s="315">
        <v>2454246.48</v>
      </c>
      <c r="SJ16" s="315">
        <v>5642378.6400000006</v>
      </c>
      <c r="SK16" s="315">
        <v>3334933.63</v>
      </c>
      <c r="SL16" s="315">
        <v>1797723.02</v>
      </c>
      <c r="SM16" s="315">
        <v>75613142.540000007</v>
      </c>
      <c r="SN16" s="315">
        <v>4261618.84</v>
      </c>
      <c r="SO16" s="315">
        <v>1956426.69</v>
      </c>
      <c r="SP16" s="315">
        <v>1296049.26</v>
      </c>
      <c r="SQ16" s="315">
        <v>1989963.32</v>
      </c>
      <c r="SR16" s="315">
        <v>4716077.84</v>
      </c>
      <c r="SS16" s="315">
        <v>1838706.21</v>
      </c>
      <c r="ST16" s="315">
        <v>8875274.1999999993</v>
      </c>
      <c r="SU16" s="315">
        <v>1929290.41</v>
      </c>
      <c r="SV16" s="315">
        <v>2892461.1</v>
      </c>
      <c r="SW16" s="315">
        <v>12087102.939999999</v>
      </c>
      <c r="SX16" s="315">
        <v>823772.52999999991</v>
      </c>
      <c r="SY16" s="315">
        <v>47814079.68</v>
      </c>
      <c r="SZ16" s="315">
        <v>3292858.64</v>
      </c>
      <c r="TA16" s="315">
        <v>3866868.41</v>
      </c>
      <c r="TB16" s="315">
        <v>13114556.25</v>
      </c>
      <c r="TC16" s="315">
        <v>2257408.92</v>
      </c>
      <c r="TD16" s="315">
        <v>3288306.2</v>
      </c>
      <c r="TE16" s="315">
        <v>1832302.02</v>
      </c>
      <c r="TF16" s="315">
        <v>1239735.3900000001</v>
      </c>
      <c r="TG16" s="315">
        <v>218152605.75999999</v>
      </c>
      <c r="TH16" s="315">
        <v>3077155.57</v>
      </c>
      <c r="TI16" s="315">
        <v>2454531.29</v>
      </c>
      <c r="TJ16" s="315">
        <v>14134345.080000002</v>
      </c>
      <c r="TK16" s="315">
        <v>8200089</v>
      </c>
      <c r="TL16" s="315">
        <v>3058411.74</v>
      </c>
      <c r="TM16" s="315">
        <v>778231.28</v>
      </c>
      <c r="TN16" s="315">
        <v>29135909.07</v>
      </c>
      <c r="TO16" s="315">
        <v>2968904.32</v>
      </c>
      <c r="TP16" s="315">
        <v>7283276.3499999996</v>
      </c>
      <c r="TQ16" s="315">
        <v>9013416.3399999999</v>
      </c>
      <c r="TR16" s="315">
        <v>2317551.5</v>
      </c>
      <c r="TS16" s="315">
        <v>1807023.46</v>
      </c>
      <c r="TT16" s="315">
        <v>2310143.59</v>
      </c>
      <c r="TU16" s="315">
        <v>2679275.94</v>
      </c>
      <c r="TV16" s="315">
        <v>2453817.4</v>
      </c>
      <c r="TW16" s="315">
        <v>26705780.310000002</v>
      </c>
      <c r="TX16" s="315">
        <v>3186855.36</v>
      </c>
      <c r="TY16" s="315">
        <v>86937352.299999997</v>
      </c>
      <c r="TZ16" s="315">
        <v>6030541.4800000004</v>
      </c>
      <c r="UA16" s="315">
        <v>1836027.86</v>
      </c>
      <c r="UB16" s="315">
        <v>1861921.21</v>
      </c>
      <c r="UC16" s="315">
        <v>64542787.800000004</v>
      </c>
      <c r="UD16" s="315">
        <v>1342157.26</v>
      </c>
      <c r="UE16" s="315">
        <v>1068427.3500000001</v>
      </c>
      <c r="UF16" s="315">
        <v>2167394.69</v>
      </c>
      <c r="UG16" s="315">
        <v>2882208.47</v>
      </c>
      <c r="UH16" s="315">
        <v>68094575.870000005</v>
      </c>
      <c r="UI16" s="315">
        <v>4897220.79</v>
      </c>
      <c r="UJ16" s="315">
        <v>3730796.04</v>
      </c>
      <c r="UK16" s="315">
        <v>8941522.8599999994</v>
      </c>
      <c r="UL16" s="315">
        <v>4113791.3100000005</v>
      </c>
      <c r="UM16" s="315">
        <v>3335441.62</v>
      </c>
      <c r="UN16" s="315">
        <v>427722247.13</v>
      </c>
      <c r="UO16" s="315">
        <v>4925902.95</v>
      </c>
      <c r="UP16" s="315">
        <v>3625086.3200000003</v>
      </c>
      <c r="UQ16" s="315">
        <v>29891611.430000003</v>
      </c>
      <c r="UR16" s="315">
        <v>411676.88</v>
      </c>
      <c r="US16" s="315">
        <v>2575543.2000000002</v>
      </c>
      <c r="UT16" s="315">
        <v>10411718.98</v>
      </c>
      <c r="UU16" s="315">
        <v>2009520.99</v>
      </c>
      <c r="UV16" s="315">
        <v>2695990.69</v>
      </c>
      <c r="UW16" s="315">
        <v>2425666.71</v>
      </c>
      <c r="UX16" s="315">
        <v>3070634.36</v>
      </c>
      <c r="UY16" s="315">
        <v>10045451.67</v>
      </c>
      <c r="UZ16" s="315">
        <v>4520947.0599999996</v>
      </c>
      <c r="VA16" s="315">
        <v>9634833.1899999995</v>
      </c>
      <c r="VB16" s="315">
        <v>1861188.8</v>
      </c>
      <c r="VC16" s="315">
        <v>1459853.45</v>
      </c>
      <c r="VD16" s="315">
        <v>1814963.02</v>
      </c>
      <c r="VE16" s="315">
        <v>3205021.5599999996</v>
      </c>
      <c r="VF16" s="315">
        <v>19148962.300000001</v>
      </c>
      <c r="VG16" s="315">
        <v>1427388.11</v>
      </c>
      <c r="VH16" s="315">
        <v>2454150.35</v>
      </c>
      <c r="VI16" s="315">
        <v>656926.54</v>
      </c>
      <c r="VJ16" s="315">
        <v>149320815.40000001</v>
      </c>
      <c r="VK16" s="315">
        <v>2371268.6399999997</v>
      </c>
      <c r="VL16" s="315">
        <v>2881474.6999999997</v>
      </c>
      <c r="VM16" s="315">
        <v>5657370.6500000004</v>
      </c>
      <c r="VN16" s="315">
        <v>7239213.7999999998</v>
      </c>
      <c r="VO16" s="315">
        <v>8377461.3699999992</v>
      </c>
      <c r="VP16" s="315">
        <v>4185621.15</v>
      </c>
      <c r="VQ16" s="315">
        <v>3062354.73</v>
      </c>
      <c r="VR16" s="315">
        <v>5592981.9499999993</v>
      </c>
      <c r="VS16" s="315">
        <v>35536879.910000004</v>
      </c>
      <c r="VT16" s="315">
        <v>3193518.1599999997</v>
      </c>
      <c r="VU16" s="315">
        <v>8894029.7400000002</v>
      </c>
      <c r="VV16" s="315">
        <v>3567030.92</v>
      </c>
      <c r="VW16" s="315">
        <v>2322512.34</v>
      </c>
      <c r="VX16" s="315">
        <v>1131835</v>
      </c>
      <c r="VY16" s="315">
        <v>599579030.45000005</v>
      </c>
      <c r="VZ16" s="315">
        <v>8185028.3799999999</v>
      </c>
      <c r="WA16" s="315">
        <v>4596565.87</v>
      </c>
      <c r="WB16" s="315">
        <v>1677984.7200000002</v>
      </c>
      <c r="WC16" s="315">
        <v>2152039.66</v>
      </c>
      <c r="WD16" s="315">
        <v>3531457.96</v>
      </c>
      <c r="WE16" s="315">
        <v>9445521.4500000011</v>
      </c>
      <c r="WF16" s="315">
        <v>8772797.1600000001</v>
      </c>
      <c r="WG16" s="315">
        <v>3827652.55</v>
      </c>
      <c r="WH16" s="315">
        <v>6288190.5600000005</v>
      </c>
      <c r="WI16" s="315">
        <v>2801957.19</v>
      </c>
      <c r="WJ16" s="315">
        <v>18438690.619999997</v>
      </c>
      <c r="WK16" s="315">
        <v>4823332.12</v>
      </c>
      <c r="WL16" s="315">
        <v>7346461.0399999991</v>
      </c>
      <c r="WM16" s="315">
        <v>14245190.449999999</v>
      </c>
      <c r="WN16" s="315">
        <v>4084998.6799999997</v>
      </c>
      <c r="WO16" s="315">
        <v>4646532.79</v>
      </c>
      <c r="WP16" s="315">
        <v>5332950.08</v>
      </c>
      <c r="WQ16" s="315">
        <v>2579803</v>
      </c>
      <c r="WR16" s="315">
        <v>9972257.209999999</v>
      </c>
      <c r="WS16" s="315">
        <v>60883349.450000003</v>
      </c>
      <c r="WT16" s="315">
        <v>3376330.08</v>
      </c>
      <c r="WU16" s="315">
        <v>2001736.91</v>
      </c>
      <c r="WV16" s="315">
        <v>2361748.7200000002</v>
      </c>
      <c r="WW16" s="315">
        <v>2420513.84</v>
      </c>
      <c r="WX16" s="315">
        <v>1524092.83</v>
      </c>
      <c r="WY16" s="315">
        <v>1958878.05</v>
      </c>
      <c r="WZ16" s="315">
        <v>2560168.9900000002</v>
      </c>
      <c r="XA16" s="315">
        <v>44961951.960000001</v>
      </c>
      <c r="XB16" s="315">
        <v>2345029.9300000002</v>
      </c>
      <c r="XC16" s="315">
        <v>735222.01170000003</v>
      </c>
      <c r="XD16" s="315">
        <v>1056161.7</v>
      </c>
      <c r="XE16" s="315">
        <v>1256630.8700000001</v>
      </c>
      <c r="XF16" s="315">
        <v>169604287.13999999</v>
      </c>
      <c r="XG16" s="315">
        <v>3299115.29</v>
      </c>
      <c r="XH16" s="315">
        <v>5326867.2200000007</v>
      </c>
      <c r="XI16" s="315">
        <v>45507219.18</v>
      </c>
      <c r="XJ16" s="315">
        <v>3559524.87</v>
      </c>
      <c r="XK16" s="315">
        <v>4785510.6099999994</v>
      </c>
      <c r="XL16" s="315">
        <v>10042150.24</v>
      </c>
      <c r="XM16" s="315">
        <v>3236775.9</v>
      </c>
      <c r="XN16" s="315">
        <v>3337611.15</v>
      </c>
      <c r="XO16" s="315">
        <v>8186398.6600000001</v>
      </c>
      <c r="XP16" s="315">
        <v>7497173.7899999991</v>
      </c>
      <c r="XQ16" s="315">
        <v>2556618.7200000002</v>
      </c>
      <c r="XR16" s="315">
        <v>1859029.04</v>
      </c>
      <c r="XS16" s="315">
        <v>2152273.6999999997</v>
      </c>
      <c r="XT16" s="315">
        <v>2079557.73</v>
      </c>
      <c r="XU16" s="315">
        <v>2663102.3299999996</v>
      </c>
      <c r="XV16" s="315">
        <v>1540027.83</v>
      </c>
      <c r="XW16" s="315">
        <v>1728892.6099999999</v>
      </c>
      <c r="XX16" s="315">
        <v>2114809.27</v>
      </c>
      <c r="XY16" s="315">
        <v>1878894.31</v>
      </c>
      <c r="XZ16" s="315">
        <v>2124168.77</v>
      </c>
      <c r="YA16" s="315">
        <v>1978974.24</v>
      </c>
      <c r="YB16" s="315">
        <v>1947395.51</v>
      </c>
      <c r="YC16" s="315">
        <v>203383487.41</v>
      </c>
      <c r="YD16" s="315">
        <v>2822135.58</v>
      </c>
      <c r="YE16" s="315">
        <v>9474815.7100000009</v>
      </c>
      <c r="YF16" s="315">
        <v>2309698.44</v>
      </c>
      <c r="YG16" s="315">
        <v>23312706.66</v>
      </c>
      <c r="YH16" s="315">
        <v>3186244.1999999997</v>
      </c>
      <c r="YI16" s="315">
        <v>4951656.9300000006</v>
      </c>
      <c r="YJ16" s="315">
        <v>1279899.6499999999</v>
      </c>
      <c r="YK16" s="315">
        <v>21380651.32</v>
      </c>
      <c r="YL16" s="315">
        <v>10327686.42</v>
      </c>
      <c r="YM16" s="315">
        <v>4692711.5</v>
      </c>
      <c r="YN16" s="315">
        <v>2899354.5300000003</v>
      </c>
      <c r="YO16" s="315">
        <v>2892993.24</v>
      </c>
      <c r="YP16" s="315">
        <v>2301837.15</v>
      </c>
      <c r="YQ16" s="315">
        <v>1699320.49</v>
      </c>
      <c r="YR16" s="315">
        <v>1120197.54</v>
      </c>
      <c r="YS16" s="315">
        <v>2122040.3600000003</v>
      </c>
      <c r="YT16" s="315">
        <v>62572219.559999995</v>
      </c>
      <c r="YU16" s="315">
        <v>1550646.42</v>
      </c>
      <c r="YV16" s="315">
        <v>1247409.42</v>
      </c>
      <c r="YW16" s="315">
        <v>1091303.19</v>
      </c>
      <c r="YX16" s="315">
        <v>1637713.22</v>
      </c>
      <c r="YY16" s="315">
        <v>806731.76</v>
      </c>
      <c r="YZ16" s="315">
        <v>1308801.53</v>
      </c>
      <c r="ZA16" s="315">
        <v>67375314.870000005</v>
      </c>
      <c r="ZB16" s="315">
        <v>1997986.98</v>
      </c>
      <c r="ZC16" s="315">
        <v>2368993.2000000002</v>
      </c>
      <c r="ZD16" s="315">
        <v>3990773.42</v>
      </c>
      <c r="ZE16" s="315">
        <v>1735032.7999999998</v>
      </c>
      <c r="ZF16" s="315">
        <v>3132771.18</v>
      </c>
      <c r="ZG16" s="315">
        <v>1623253.98</v>
      </c>
      <c r="ZH16" s="315">
        <v>1526880.35</v>
      </c>
      <c r="ZI16" s="315">
        <v>6348384.2300000004</v>
      </c>
      <c r="ZJ16" s="315">
        <v>158563287.47</v>
      </c>
      <c r="ZK16" s="315">
        <v>2057578.3</v>
      </c>
      <c r="ZL16" s="315">
        <v>5378243.8600000003</v>
      </c>
      <c r="ZM16" s="315">
        <v>18838729.969999999</v>
      </c>
      <c r="ZN16" s="315">
        <v>9929889.7000000011</v>
      </c>
      <c r="ZO16" s="315">
        <v>1532631.08</v>
      </c>
      <c r="ZP16" s="315">
        <v>4476474.9399999995</v>
      </c>
      <c r="ZQ16" s="315">
        <v>7053051.8600000003</v>
      </c>
      <c r="ZR16" s="315">
        <v>6259455.8600000003</v>
      </c>
      <c r="ZS16" s="315">
        <v>8270895.0899999999</v>
      </c>
      <c r="ZT16" s="315">
        <v>1530065.88</v>
      </c>
      <c r="ZU16" s="315">
        <v>1845376.64</v>
      </c>
      <c r="ZV16" s="315">
        <v>3008210.08</v>
      </c>
      <c r="ZW16" s="315">
        <v>3402532.7099999995</v>
      </c>
      <c r="ZX16" s="315">
        <v>1944456.15</v>
      </c>
      <c r="ZY16" s="315">
        <v>2506556.6322000003</v>
      </c>
      <c r="ZZ16" s="315">
        <v>2499827.9099999997</v>
      </c>
      <c r="AAA16" s="315">
        <v>1520437.35</v>
      </c>
      <c r="AAB16" s="315">
        <v>2855945.16</v>
      </c>
      <c r="AAC16" s="315">
        <v>1447697.7400000002</v>
      </c>
      <c r="AAD16" s="315">
        <v>1714381.32</v>
      </c>
      <c r="AAE16" s="315">
        <v>1587251.82</v>
      </c>
      <c r="AAF16" s="315">
        <v>52736821.579999998</v>
      </c>
      <c r="AAG16" s="315">
        <v>3251846.45</v>
      </c>
      <c r="AAH16" s="315">
        <v>3203148.04</v>
      </c>
      <c r="AAI16" s="315">
        <v>1954080.63</v>
      </c>
      <c r="AAJ16" s="315">
        <v>1896931.22</v>
      </c>
      <c r="AAK16" s="315">
        <v>3372629.48</v>
      </c>
      <c r="AAL16" s="315">
        <v>2099606.2000000002</v>
      </c>
      <c r="AAM16" s="315">
        <v>535095076.78000003</v>
      </c>
      <c r="AAN16" s="315">
        <v>3999102.01</v>
      </c>
      <c r="AAO16" s="315">
        <v>2021888.02</v>
      </c>
      <c r="AAP16" s="315">
        <v>5642056.2000000002</v>
      </c>
      <c r="AAQ16" s="315">
        <v>5598564.5599999996</v>
      </c>
      <c r="AAR16" s="315">
        <v>3678308.05</v>
      </c>
      <c r="AAS16" s="315">
        <v>5037034.4899999993</v>
      </c>
      <c r="AAT16" s="315">
        <v>7637611.7400000002</v>
      </c>
      <c r="AAU16" s="315">
        <v>9981829</v>
      </c>
      <c r="AAV16" s="315">
        <v>2584063.42</v>
      </c>
      <c r="AAW16" s="315">
        <v>5177498.12</v>
      </c>
      <c r="AAX16" s="315">
        <v>52060657.159999996</v>
      </c>
      <c r="AAY16" s="315">
        <v>13802963.34</v>
      </c>
      <c r="AAZ16" s="315">
        <v>1532362.8699999999</v>
      </c>
      <c r="ABA16" s="315">
        <v>4136095.93</v>
      </c>
      <c r="ABB16" s="315">
        <v>3751813.5</v>
      </c>
      <c r="ABC16" s="315">
        <v>1853844.35</v>
      </c>
      <c r="ABD16" s="315">
        <v>3038527.11</v>
      </c>
      <c r="ABE16" s="315">
        <v>1640862.54</v>
      </c>
      <c r="ABF16" s="315">
        <v>49375596.439999998</v>
      </c>
      <c r="ABG16" s="315">
        <v>48369097.609999999</v>
      </c>
      <c r="ABH16" s="315">
        <v>2400726.11</v>
      </c>
      <c r="ABI16" s="315">
        <v>2795965.3899999997</v>
      </c>
      <c r="ABJ16" s="315">
        <v>1703603.99</v>
      </c>
      <c r="ABK16" s="315">
        <v>2155303.27</v>
      </c>
      <c r="ABL16" s="315">
        <v>1720817.68</v>
      </c>
      <c r="ABM16" s="315">
        <v>72056283.290000007</v>
      </c>
      <c r="ABN16" s="315">
        <v>3115286.42</v>
      </c>
      <c r="ABO16" s="315">
        <v>1400441.86</v>
      </c>
      <c r="ABP16" s="315">
        <v>3405854.52</v>
      </c>
      <c r="ABQ16" s="315">
        <v>3265624.61</v>
      </c>
      <c r="ABR16" s="315">
        <v>2110335.2400000002</v>
      </c>
      <c r="ABS16" s="315">
        <v>1319362.33</v>
      </c>
      <c r="ABT16" s="315">
        <v>3181165.52</v>
      </c>
      <c r="ABU16" s="315">
        <v>461162.11</v>
      </c>
      <c r="ABV16" s="315">
        <v>82764981.269999996</v>
      </c>
      <c r="ABW16" s="315">
        <v>2058232.24</v>
      </c>
      <c r="ABX16" s="315">
        <v>7752785.1200000001</v>
      </c>
      <c r="ABY16" s="315">
        <v>2344721.66</v>
      </c>
      <c r="ABZ16" s="315">
        <v>1464606.74</v>
      </c>
      <c r="ACA16" s="315">
        <v>16111497.380000001</v>
      </c>
      <c r="ACB16" s="315">
        <v>1042531.58</v>
      </c>
      <c r="ACC16" s="315">
        <v>2301107.11</v>
      </c>
      <c r="ACD16" s="315">
        <v>1980401.5899999999</v>
      </c>
      <c r="ACE16" s="315">
        <v>3523893.08</v>
      </c>
      <c r="ACF16" s="315">
        <v>1735913.37</v>
      </c>
      <c r="ACG16" s="315">
        <v>207156691.88</v>
      </c>
      <c r="ACH16" s="315">
        <v>1930933.86</v>
      </c>
      <c r="ACI16" s="315">
        <v>2561793.5100000002</v>
      </c>
      <c r="ACJ16" s="315">
        <v>4470508.12</v>
      </c>
      <c r="ACK16" s="315">
        <v>1381456.98</v>
      </c>
      <c r="ACL16" s="315">
        <v>2006903.97</v>
      </c>
      <c r="ACM16" s="315">
        <v>3716232.95</v>
      </c>
      <c r="ACN16" s="315">
        <v>23356222.870000001</v>
      </c>
      <c r="ACO16" s="315">
        <v>48665431.800000004</v>
      </c>
      <c r="ACP16" s="315">
        <v>1438329.81</v>
      </c>
      <c r="ACQ16" s="315">
        <v>4045847.62</v>
      </c>
      <c r="ACR16" s="315">
        <v>3740564.27</v>
      </c>
      <c r="ACS16" s="315">
        <v>2581366.9</v>
      </c>
      <c r="ACT16" s="315">
        <v>29781913.82</v>
      </c>
      <c r="ACU16" s="315">
        <v>3339272.1799999997</v>
      </c>
      <c r="ACV16" s="315">
        <v>2108034.37</v>
      </c>
      <c r="ACW16" s="315">
        <v>3484471.56</v>
      </c>
      <c r="ACX16" s="315">
        <v>937149.89</v>
      </c>
      <c r="ACY16" s="315">
        <v>923938.58</v>
      </c>
      <c r="ACZ16" s="315">
        <v>2266132.38</v>
      </c>
      <c r="ADA16" s="315">
        <v>1318065.95</v>
      </c>
      <c r="ADB16" s="315">
        <v>1323058.1400000001</v>
      </c>
      <c r="ADC16" s="315">
        <v>985274.58</v>
      </c>
      <c r="ADD16" s="315">
        <v>31668181.189999998</v>
      </c>
      <c r="ADE16" s="315">
        <v>23716016.129999999</v>
      </c>
      <c r="ADF16" s="315">
        <v>459906</v>
      </c>
      <c r="ADG16" s="315">
        <v>682628.32000000007</v>
      </c>
      <c r="ADH16" s="315">
        <v>1701157.75</v>
      </c>
      <c r="ADI16" s="315">
        <v>614804.04</v>
      </c>
      <c r="ADJ16" s="315">
        <v>1214996.49</v>
      </c>
      <c r="ADK16" s="315">
        <v>1314465.8400000001</v>
      </c>
      <c r="ADL16" s="315">
        <v>1623842.638</v>
      </c>
      <c r="ADM16" s="315">
        <v>290636801.48000002</v>
      </c>
      <c r="ADN16" s="315">
        <v>10400456.370000001</v>
      </c>
      <c r="ADO16" s="315">
        <v>7180539.8099999996</v>
      </c>
      <c r="ADP16" s="315">
        <v>27116354.189999998</v>
      </c>
      <c r="ADQ16" s="315">
        <v>740046.47</v>
      </c>
      <c r="ADR16" s="315">
        <v>1002898.83</v>
      </c>
      <c r="ADS16" s="315">
        <v>1956666.46</v>
      </c>
      <c r="ADT16" s="315">
        <v>872104.88</v>
      </c>
      <c r="ADU16" s="315">
        <v>264451212.03999999</v>
      </c>
      <c r="ADV16" s="315">
        <v>23492883.460000001</v>
      </c>
      <c r="ADW16" s="315">
        <v>15773178.939999999</v>
      </c>
      <c r="ADX16" s="315">
        <v>1808115.46</v>
      </c>
      <c r="ADY16" s="315">
        <v>2434921.4300000002</v>
      </c>
      <c r="ADZ16" s="315">
        <v>5824674.7000000002</v>
      </c>
      <c r="AEA16" s="315">
        <v>2697593.62</v>
      </c>
      <c r="AEB16" s="315">
        <v>2055435.04</v>
      </c>
      <c r="AEC16" s="315">
        <v>2196262.89</v>
      </c>
      <c r="AED16" s="315">
        <v>2064081.6</v>
      </c>
      <c r="AEE16" s="315">
        <v>2553108.8899999997</v>
      </c>
      <c r="AEF16" s="315">
        <v>4681312.99</v>
      </c>
      <c r="AEG16" s="315">
        <v>2557701.77</v>
      </c>
      <c r="AEH16" s="315">
        <v>2478725.96</v>
      </c>
      <c r="AEI16" s="315">
        <v>3181155.78</v>
      </c>
      <c r="AEJ16" s="315">
        <v>3451439.17</v>
      </c>
      <c r="AEK16" s="315">
        <v>1596201.48</v>
      </c>
      <c r="AEL16" s="315">
        <v>7328738.6699999999</v>
      </c>
      <c r="AEM16" s="315">
        <v>1929015</v>
      </c>
      <c r="AEN16" s="315">
        <v>4203282.28</v>
      </c>
      <c r="AEO16" s="315">
        <v>144282235.32999998</v>
      </c>
      <c r="AEP16" s="315">
        <v>6396702.2199999997</v>
      </c>
      <c r="AEQ16" s="315">
        <v>3616676.1</v>
      </c>
      <c r="AER16" s="315">
        <v>3325276.05</v>
      </c>
      <c r="AES16" s="315">
        <v>2785809.76</v>
      </c>
      <c r="AET16" s="315">
        <v>11318049.690000001</v>
      </c>
      <c r="AEU16" s="315">
        <v>2694083.75</v>
      </c>
      <c r="AEV16" s="315">
        <v>6737113.6300000008</v>
      </c>
      <c r="AEW16" s="315">
        <v>2122300.2000000002</v>
      </c>
      <c r="AEX16" s="315">
        <v>1204816.94</v>
      </c>
      <c r="AEY16" s="315">
        <v>57069106.829999998</v>
      </c>
      <c r="AEZ16" s="315">
        <v>24932359.420000002</v>
      </c>
      <c r="AFA16" s="315">
        <v>3677652.73</v>
      </c>
      <c r="AFB16" s="315">
        <v>4681212.24</v>
      </c>
      <c r="AFC16" s="315">
        <v>5836264.1299999999</v>
      </c>
      <c r="AFD16" s="315">
        <v>4780988.21</v>
      </c>
      <c r="AFE16" s="315">
        <v>2024631.68</v>
      </c>
      <c r="AFF16" s="315">
        <v>2287519.42</v>
      </c>
      <c r="AFG16" s="315">
        <v>1849110.03</v>
      </c>
      <c r="AFH16" s="315">
        <v>1860032.5</v>
      </c>
      <c r="AFI16" s="315">
        <v>2967189.8</v>
      </c>
      <c r="AFJ16" s="315">
        <v>2950679.46</v>
      </c>
      <c r="AFK16" s="315">
        <v>2560135.75</v>
      </c>
      <c r="AFL16" s="315">
        <v>60840131.829999998</v>
      </c>
      <c r="AFM16" s="315">
        <v>5519548.4699999997</v>
      </c>
      <c r="AFN16" s="315">
        <v>4540685.8</v>
      </c>
      <c r="AFO16" s="315">
        <v>1912252.5599999998</v>
      </c>
      <c r="AFP16" s="315">
        <v>3208233.33</v>
      </c>
      <c r="AFQ16" s="315">
        <v>1366580.35</v>
      </c>
      <c r="AFR16" s="315">
        <v>906628.27</v>
      </c>
      <c r="AFS16" s="315">
        <v>3782265.74</v>
      </c>
      <c r="AFT16" s="315">
        <v>3792230.21</v>
      </c>
      <c r="AFU16" s="315">
        <v>1497671.2</v>
      </c>
      <c r="AFV16" s="315">
        <v>7968968.1899999995</v>
      </c>
      <c r="AFW16" s="315">
        <v>1775679.26</v>
      </c>
      <c r="AFX16" s="315">
        <v>73139337.939999998</v>
      </c>
      <c r="AFY16" s="315">
        <v>1396480.73</v>
      </c>
      <c r="AFZ16" s="315">
        <v>1888834.83</v>
      </c>
      <c r="AGA16" s="315">
        <v>1590322.51</v>
      </c>
      <c r="AGB16" s="315">
        <v>6088076.8099999996</v>
      </c>
      <c r="AGC16" s="315">
        <v>2081427.98</v>
      </c>
      <c r="AGD16" s="315">
        <v>1142467.82</v>
      </c>
      <c r="AGE16" s="315">
        <v>3199865.9299999997</v>
      </c>
      <c r="AGF16" s="315">
        <v>1415758.67</v>
      </c>
      <c r="AGG16" s="315">
        <v>1662514.3699999999</v>
      </c>
      <c r="AGH16" s="315">
        <v>1772753.15</v>
      </c>
      <c r="AGI16" s="315">
        <v>152715736.71000001</v>
      </c>
      <c r="AGJ16" s="315">
        <v>13268703.120000001</v>
      </c>
      <c r="AGK16" s="315">
        <v>5028047.3099999996</v>
      </c>
      <c r="AGL16" s="315">
        <v>1504785.4100000001</v>
      </c>
      <c r="AGM16" s="315">
        <v>5670164.7999999998</v>
      </c>
      <c r="AGN16" s="315">
        <v>5367949.24</v>
      </c>
      <c r="AGO16" s="315">
        <v>2072841.93</v>
      </c>
      <c r="AGP16" s="315">
        <v>2726436.26</v>
      </c>
      <c r="AGQ16" s="315">
        <v>261805062.73000002</v>
      </c>
      <c r="AGR16" s="315">
        <v>95096505.829999998</v>
      </c>
      <c r="AGS16" s="315">
        <v>1746828.65</v>
      </c>
      <c r="AGT16" s="315">
        <v>3741459.48</v>
      </c>
      <c r="AGU16" s="315">
        <v>13890741.779999999</v>
      </c>
      <c r="AGV16" s="315">
        <v>4728727.24</v>
      </c>
      <c r="AGW16" s="315">
        <v>2818622.64</v>
      </c>
      <c r="AGX16" s="315">
        <v>4373279.6899999995</v>
      </c>
      <c r="AGY16" s="315">
        <v>722086.34000000008</v>
      </c>
      <c r="AGZ16" s="315">
        <v>3416252.1399999997</v>
      </c>
      <c r="AHA16" s="315">
        <v>4311043.4000000004</v>
      </c>
      <c r="AHB16" s="315">
        <v>3004010.25</v>
      </c>
      <c r="AHC16" s="315">
        <v>1416770.8900000001</v>
      </c>
      <c r="AHD16" s="315">
        <v>2755734.55</v>
      </c>
      <c r="AHE16" s="315">
        <v>1353627.8299999998</v>
      </c>
      <c r="AHF16" s="315">
        <v>2164656.4900000002</v>
      </c>
      <c r="AHG16" s="315">
        <v>1936330.65</v>
      </c>
      <c r="AHH16" s="315">
        <v>37371115.18</v>
      </c>
      <c r="AHI16" s="315">
        <v>2126756.0700000003</v>
      </c>
      <c r="AHJ16" s="315">
        <v>1771674.76</v>
      </c>
      <c r="AHK16" s="315">
        <v>2411470.7200000002</v>
      </c>
      <c r="AHL16" s="315">
        <v>7136107.79</v>
      </c>
      <c r="AHM16" s="315">
        <v>1866348.38</v>
      </c>
      <c r="AHN16" s="315">
        <v>1682421.67</v>
      </c>
      <c r="AHO16" s="315">
        <v>15842575491.791706</v>
      </c>
    </row>
    <row r="17" spans="1:899" x14ac:dyDescent="0.25">
      <c r="A17" s="313" t="s">
        <v>679</v>
      </c>
      <c r="B17" s="314" t="s">
        <v>680</v>
      </c>
      <c r="C17" s="315">
        <v>2671757.1800000002</v>
      </c>
      <c r="D17" s="315">
        <v>774232.54</v>
      </c>
      <c r="E17" s="315">
        <v>719520.11</v>
      </c>
      <c r="F17" s="315">
        <v>692728.71</v>
      </c>
      <c r="G17" s="315">
        <v>394767.25</v>
      </c>
      <c r="H17" s="315">
        <v>493926.06</v>
      </c>
      <c r="I17" s="315">
        <v>249771.42</v>
      </c>
      <c r="J17" s="315">
        <v>2545175.71</v>
      </c>
      <c r="K17" s="315">
        <v>978651.24</v>
      </c>
      <c r="L17" s="315">
        <v>235504.61</v>
      </c>
      <c r="M17" s="315">
        <v>709187.38</v>
      </c>
      <c r="N17" s="315">
        <v>386696.07</v>
      </c>
      <c r="O17" s="315">
        <v>615620.74</v>
      </c>
      <c r="P17" s="315">
        <v>520238.58</v>
      </c>
      <c r="Q17" s="315">
        <v>383286.21</v>
      </c>
      <c r="R17" s="315">
        <v>96109.1</v>
      </c>
      <c r="S17" s="315">
        <v>471790.35</v>
      </c>
      <c r="T17" s="315">
        <v>405977.17</v>
      </c>
      <c r="U17" s="315">
        <v>371616.46</v>
      </c>
      <c r="V17" s="315">
        <v>326536.40999999997</v>
      </c>
      <c r="W17" s="315">
        <v>442817.85</v>
      </c>
      <c r="X17" s="315">
        <v>263326.17</v>
      </c>
      <c r="Y17" s="315">
        <v>184022.15</v>
      </c>
      <c r="Z17" s="315">
        <v>87627.36</v>
      </c>
      <c r="AA17" s="315">
        <v>5683522.1699999999</v>
      </c>
      <c r="AB17" s="315">
        <v>817672.05</v>
      </c>
      <c r="AC17" s="315">
        <v>1013720.41</v>
      </c>
      <c r="AD17" s="315">
        <v>333274.43</v>
      </c>
      <c r="AE17" s="315">
        <v>1717333.39</v>
      </c>
      <c r="AF17" s="315">
        <v>931908.18</v>
      </c>
      <c r="AG17" s="315">
        <v>2661487.7400000002</v>
      </c>
      <c r="AH17" s="315">
        <v>1022175.9</v>
      </c>
      <c r="AI17" s="315">
        <v>1156359.04</v>
      </c>
      <c r="AJ17" s="315">
        <v>1070165.75</v>
      </c>
      <c r="AK17" s="315">
        <v>573676.38</v>
      </c>
      <c r="AL17" s="315">
        <v>811439.01</v>
      </c>
      <c r="AM17" s="315">
        <v>1654181.57</v>
      </c>
      <c r="AN17" s="315">
        <v>379970.91</v>
      </c>
      <c r="AO17" s="315">
        <v>420082.27</v>
      </c>
      <c r="AP17" s="315">
        <v>528215.41</v>
      </c>
      <c r="AQ17" s="315">
        <v>532476.43999999994</v>
      </c>
      <c r="AR17" s="315">
        <v>329250.07</v>
      </c>
      <c r="AS17" s="315">
        <v>1605524.8</v>
      </c>
      <c r="AT17" s="315">
        <v>302951.23</v>
      </c>
      <c r="AU17" s="315">
        <v>271253.48</v>
      </c>
      <c r="AV17" s="315">
        <v>363788.68</v>
      </c>
      <c r="AW17" s="315">
        <v>253743.81</v>
      </c>
      <c r="AX17" s="315">
        <v>364316.87</v>
      </c>
      <c r="AY17" s="315">
        <v>183090.17</v>
      </c>
      <c r="AZ17" s="315">
        <v>250736.09</v>
      </c>
      <c r="BA17" s="315">
        <v>699952.18</v>
      </c>
      <c r="BB17" s="315">
        <v>474222.26</v>
      </c>
      <c r="BC17" s="315">
        <v>479695.67</v>
      </c>
      <c r="BD17" s="315">
        <v>530003.44999999995</v>
      </c>
      <c r="BE17" s="315">
        <v>408740.87</v>
      </c>
      <c r="BF17" s="315">
        <v>335119.71999999997</v>
      </c>
      <c r="BG17" s="315">
        <v>229870</v>
      </c>
      <c r="BH17" s="315">
        <v>2957218.99</v>
      </c>
      <c r="BI17" s="315">
        <v>347325.38</v>
      </c>
      <c r="BJ17" s="315">
        <v>303408.46999999997</v>
      </c>
      <c r="BK17" s="315">
        <v>304259.39</v>
      </c>
      <c r="BL17" s="315">
        <v>988680.3</v>
      </c>
      <c r="BM17" s="315">
        <v>867397.27</v>
      </c>
      <c r="BN17" s="315">
        <v>435987.47</v>
      </c>
      <c r="BO17" s="315">
        <v>274557.40999999997</v>
      </c>
      <c r="BP17" s="315">
        <v>145068.6</v>
      </c>
      <c r="BQ17" s="315">
        <v>136093.64000000001</v>
      </c>
      <c r="BR17" s="315">
        <v>209759.76</v>
      </c>
      <c r="BS17" s="315">
        <v>203687.41</v>
      </c>
      <c r="BT17" s="315">
        <v>1124974.7</v>
      </c>
      <c r="BU17" s="315">
        <v>248034.45</v>
      </c>
      <c r="BV17" s="315">
        <v>326945.59999999998</v>
      </c>
      <c r="BW17" s="315">
        <v>1641100.77</v>
      </c>
      <c r="BX17" s="315">
        <v>1659828.8</v>
      </c>
      <c r="BY17" s="315">
        <v>340500.66</v>
      </c>
      <c r="BZ17" s="315">
        <v>227345</v>
      </c>
      <c r="CA17" s="315">
        <v>430369.21</v>
      </c>
      <c r="CB17" s="315">
        <v>461919.13</v>
      </c>
      <c r="CC17" s="315">
        <v>154058.5</v>
      </c>
      <c r="CD17" s="315">
        <v>597444.36</v>
      </c>
      <c r="CE17" s="315">
        <v>32448.27</v>
      </c>
      <c r="CF17" s="315">
        <v>3045481.44</v>
      </c>
      <c r="CG17" s="315">
        <v>438188.97</v>
      </c>
      <c r="CH17" s="315">
        <v>1687208.89</v>
      </c>
      <c r="CI17" s="315">
        <v>377833.15</v>
      </c>
      <c r="CJ17" s="315">
        <v>698630.51</v>
      </c>
      <c r="CK17" s="315">
        <v>312234.75</v>
      </c>
      <c r="CL17" s="315">
        <v>295555.93</v>
      </c>
      <c r="CM17" s="315">
        <v>637602.03</v>
      </c>
      <c r="CN17" s="315">
        <v>121975.46</v>
      </c>
      <c r="CO17" s="315">
        <v>448506.66</v>
      </c>
      <c r="CP17" s="315">
        <v>188204.49</v>
      </c>
      <c r="CQ17" s="315">
        <v>306232.34999999998</v>
      </c>
      <c r="CR17" s="315">
        <v>215784.95</v>
      </c>
      <c r="CS17" s="315">
        <v>1706592.8</v>
      </c>
      <c r="CT17" s="315">
        <v>311485.48</v>
      </c>
      <c r="CU17" s="315">
        <v>462301.12</v>
      </c>
      <c r="CV17" s="315">
        <v>1331535.99</v>
      </c>
      <c r="CW17" s="315">
        <v>409886.77</v>
      </c>
      <c r="CX17" s="315">
        <v>677480.59</v>
      </c>
      <c r="CY17" s="315">
        <v>261770.79</v>
      </c>
      <c r="CZ17" s="315">
        <v>318680.52</v>
      </c>
      <c r="DA17" s="315">
        <v>1430671.28</v>
      </c>
      <c r="DB17" s="315">
        <v>313483.88</v>
      </c>
      <c r="DC17" s="315">
        <v>469140.05</v>
      </c>
      <c r="DD17" s="315">
        <v>674839.93</v>
      </c>
      <c r="DE17" s="315">
        <v>470779.72</v>
      </c>
      <c r="DF17" s="315">
        <v>1035938.07</v>
      </c>
      <c r="DG17" s="315">
        <v>314273.59000000003</v>
      </c>
      <c r="DH17" s="315">
        <v>302573.82</v>
      </c>
      <c r="DI17" s="315">
        <v>453148.54</v>
      </c>
      <c r="DJ17" s="315">
        <v>451128</v>
      </c>
      <c r="DK17" s="315">
        <v>768119.84</v>
      </c>
      <c r="DL17" s="315">
        <v>587125.22</v>
      </c>
      <c r="DM17" s="315">
        <v>1326129.6100000001</v>
      </c>
      <c r="DN17" s="315">
        <v>365781.45</v>
      </c>
      <c r="DO17" s="315">
        <v>792320.54</v>
      </c>
      <c r="DP17" s="315">
        <v>662960.55000000005</v>
      </c>
      <c r="DQ17" s="315">
        <v>326490.01</v>
      </c>
      <c r="DR17" s="315">
        <v>779199.27</v>
      </c>
      <c r="DS17" s="315">
        <v>447460.5</v>
      </c>
      <c r="DT17" s="315">
        <v>253608.65</v>
      </c>
      <c r="DU17" s="315">
        <v>5903567.3899999997</v>
      </c>
      <c r="DV17" s="315">
        <v>315684.53999999998</v>
      </c>
      <c r="DW17" s="315">
        <v>440969.05</v>
      </c>
      <c r="DX17" s="315">
        <v>479873.41</v>
      </c>
      <c r="DY17" s="315">
        <v>657623.84</v>
      </c>
      <c r="DZ17" s="315">
        <v>135141.69</v>
      </c>
      <c r="EA17" s="315">
        <v>1055022.57</v>
      </c>
      <c r="EB17" s="315">
        <v>728777.62</v>
      </c>
      <c r="EC17" s="315">
        <v>502646.77</v>
      </c>
      <c r="ED17" s="315">
        <v>595216.82999999996</v>
      </c>
      <c r="EE17" s="315">
        <v>344341</v>
      </c>
      <c r="EF17" s="315">
        <v>506035.76</v>
      </c>
      <c r="EG17" s="315">
        <v>505892.43</v>
      </c>
      <c r="EH17" s="315">
        <v>502888.45</v>
      </c>
      <c r="EI17" s="315">
        <v>413144.76</v>
      </c>
      <c r="EJ17" s="315">
        <v>789353.77</v>
      </c>
      <c r="EK17" s="315">
        <v>259933.31</v>
      </c>
      <c r="EL17" s="315">
        <v>601860.82999999996</v>
      </c>
      <c r="EM17" s="315">
        <v>1943353.21</v>
      </c>
      <c r="EN17" s="315">
        <v>517059.86</v>
      </c>
      <c r="EO17" s="315">
        <v>754009.21</v>
      </c>
      <c r="EP17" s="315">
        <v>354593.8</v>
      </c>
      <c r="EQ17" s="315">
        <v>233698.18</v>
      </c>
      <c r="ER17" s="315">
        <v>221396.7</v>
      </c>
      <c r="ES17" s="315">
        <v>788531.37</v>
      </c>
      <c r="ET17" s="315">
        <v>767586.55</v>
      </c>
      <c r="EU17" s="315">
        <v>295011.62</v>
      </c>
      <c r="EV17" s="315">
        <v>3345183.26</v>
      </c>
      <c r="EW17" s="315">
        <v>332553.19</v>
      </c>
      <c r="EX17" s="315">
        <v>99221.56</v>
      </c>
      <c r="EY17" s="315">
        <v>656564.75</v>
      </c>
      <c r="EZ17" s="315">
        <v>452411.67</v>
      </c>
      <c r="FA17" s="315">
        <v>294840.27</v>
      </c>
      <c r="FB17" s="315">
        <v>542282.18000000005</v>
      </c>
      <c r="FC17" s="315">
        <v>169222.8</v>
      </c>
      <c r="FD17" s="315">
        <v>242243.39</v>
      </c>
      <c r="FE17" s="315">
        <v>89329.55</v>
      </c>
      <c r="FF17" s="315">
        <v>120049.75</v>
      </c>
      <c r="FG17" s="315">
        <v>226201.32</v>
      </c>
      <c r="FH17" s="315">
        <v>1001723.97</v>
      </c>
      <c r="FI17" s="315">
        <v>176079.54</v>
      </c>
      <c r="FJ17" s="315">
        <v>341645.66</v>
      </c>
      <c r="FK17" s="315">
        <v>166790.67000000001</v>
      </c>
      <c r="FL17" s="315">
        <v>673799.48</v>
      </c>
      <c r="FM17" s="315">
        <v>660950.23</v>
      </c>
      <c r="FN17" s="315">
        <v>276663.53000000003</v>
      </c>
      <c r="FO17" s="315">
        <v>161024.1</v>
      </c>
      <c r="FP17" s="315">
        <v>5646492.9199999999</v>
      </c>
      <c r="FQ17" s="315">
        <v>876266.94</v>
      </c>
      <c r="FR17" s="315">
        <v>92315.19</v>
      </c>
      <c r="FS17" s="315">
        <v>363956.39</v>
      </c>
      <c r="FT17" s="315">
        <v>368302.09</v>
      </c>
      <c r="FU17" s="315">
        <v>245376.1</v>
      </c>
      <c r="FV17" s="315">
        <v>2312755.21</v>
      </c>
      <c r="FW17" s="315">
        <v>771709.34</v>
      </c>
      <c r="FX17" s="315">
        <v>436494.31</v>
      </c>
      <c r="FY17" s="315">
        <v>464268.48</v>
      </c>
      <c r="FZ17" s="315">
        <v>612249.76</v>
      </c>
      <c r="GA17" s="315">
        <v>291972.65999999997</v>
      </c>
      <c r="GB17" s="315">
        <v>745743.42</v>
      </c>
      <c r="GC17" s="315">
        <v>302488.63</v>
      </c>
      <c r="GD17" s="315">
        <v>3560057.87</v>
      </c>
      <c r="GE17" s="315">
        <v>409541.76</v>
      </c>
      <c r="GF17" s="315">
        <v>490529.5</v>
      </c>
      <c r="GG17" s="315">
        <v>1182867.06</v>
      </c>
      <c r="GH17" s="315">
        <v>625759.31999999995</v>
      </c>
      <c r="GI17" s="315">
        <v>965152.24</v>
      </c>
      <c r="GJ17" s="315">
        <v>222869.39</v>
      </c>
      <c r="GK17" s="315">
        <v>2104532.67</v>
      </c>
      <c r="GL17" s="315">
        <v>120523.36</v>
      </c>
      <c r="GM17" s="315">
        <v>262987.44</v>
      </c>
      <c r="GN17" s="315">
        <v>154472.37</v>
      </c>
      <c r="GO17" s="315">
        <v>123689.94</v>
      </c>
      <c r="GP17" s="315">
        <v>1105669.74</v>
      </c>
      <c r="GQ17" s="315">
        <v>2349066.13</v>
      </c>
      <c r="GR17" s="315">
        <v>312483.90999999997</v>
      </c>
      <c r="GS17" s="315">
        <v>642526.64</v>
      </c>
      <c r="GT17" s="315">
        <v>268785.40000000002</v>
      </c>
      <c r="GU17" s="315">
        <v>709564.49</v>
      </c>
      <c r="GV17" s="315">
        <v>396564.94</v>
      </c>
      <c r="GW17" s="315">
        <v>260944.87</v>
      </c>
      <c r="GX17" s="315">
        <v>1101277.46</v>
      </c>
      <c r="GY17" s="315">
        <v>285790.96999999997</v>
      </c>
      <c r="GZ17" s="315">
        <v>541394.68000000005</v>
      </c>
      <c r="HA17" s="315">
        <v>312665.06</v>
      </c>
      <c r="HB17" s="315">
        <v>2908820.05</v>
      </c>
      <c r="HC17" s="315">
        <v>2055112.45</v>
      </c>
      <c r="HD17" s="315">
        <v>1764653.34</v>
      </c>
      <c r="HE17" s="315">
        <v>1998184.98</v>
      </c>
      <c r="HF17" s="315">
        <v>880072.61</v>
      </c>
      <c r="HG17" s="315">
        <v>1757761.62</v>
      </c>
      <c r="HH17" s="315">
        <v>326889.32</v>
      </c>
      <c r="HI17" s="315">
        <v>1768806.39</v>
      </c>
      <c r="HJ17" s="315">
        <v>426113.59</v>
      </c>
      <c r="HK17" s="315">
        <v>685721.42</v>
      </c>
      <c r="HL17" s="315">
        <v>1080383.1200000001</v>
      </c>
      <c r="HM17" s="315">
        <v>1680274.08</v>
      </c>
      <c r="HN17" s="315">
        <v>688336.37</v>
      </c>
      <c r="HO17" s="315">
        <v>1004027</v>
      </c>
      <c r="HP17" s="315">
        <v>249967.01</v>
      </c>
      <c r="HQ17" s="315">
        <v>1413328.98</v>
      </c>
      <c r="HR17" s="315">
        <v>1171946.3600000001</v>
      </c>
      <c r="HS17" s="315">
        <v>261222.38</v>
      </c>
      <c r="HT17" s="315">
        <v>161588.66</v>
      </c>
      <c r="HU17" s="315">
        <v>254657.35</v>
      </c>
      <c r="HV17" s="315">
        <v>197952</v>
      </c>
      <c r="HW17" s="315">
        <v>893721.68</v>
      </c>
      <c r="HX17" s="315">
        <v>278719.03999999998</v>
      </c>
      <c r="HY17" s="315">
        <v>316629.56</v>
      </c>
      <c r="HZ17" s="315">
        <v>193130.75</v>
      </c>
      <c r="IA17" s="315">
        <v>282536.08</v>
      </c>
      <c r="IB17" s="315">
        <v>1999310.05</v>
      </c>
      <c r="IC17" s="315">
        <v>225618.83</v>
      </c>
      <c r="ID17" s="315">
        <v>417664.55</v>
      </c>
      <c r="IE17" s="315">
        <v>271106.81</v>
      </c>
      <c r="IF17" s="315">
        <v>63237.2</v>
      </c>
      <c r="IG17" s="315">
        <v>1743575.66</v>
      </c>
      <c r="IH17" s="315">
        <v>1515977.13</v>
      </c>
      <c r="II17" s="315">
        <v>336420.9</v>
      </c>
      <c r="IJ17" s="315">
        <v>880292.62</v>
      </c>
      <c r="IK17" s="315">
        <v>1497140.77</v>
      </c>
      <c r="IL17" s="315">
        <v>684718.37</v>
      </c>
      <c r="IM17" s="315">
        <v>294189.46000000002</v>
      </c>
      <c r="IN17" s="315">
        <v>317079.24</v>
      </c>
      <c r="IO17" s="315">
        <v>338308.07</v>
      </c>
      <c r="IP17" s="315">
        <v>582388.89</v>
      </c>
      <c r="IQ17" s="315">
        <v>455028.84</v>
      </c>
      <c r="IR17" s="315">
        <v>1623983</v>
      </c>
      <c r="IS17" s="315">
        <v>1072985.8799999999</v>
      </c>
      <c r="IT17" s="315">
        <v>577469.14</v>
      </c>
      <c r="IU17" s="315">
        <v>538581.5</v>
      </c>
      <c r="IV17" s="315">
        <v>445649.03</v>
      </c>
      <c r="IW17" s="315">
        <v>174962.07</v>
      </c>
      <c r="IX17" s="315">
        <v>669800.93000000005</v>
      </c>
      <c r="IY17" s="315">
        <v>121800.65</v>
      </c>
      <c r="IZ17" s="315">
        <v>200498.08</v>
      </c>
      <c r="JA17" s="315">
        <v>258934.16</v>
      </c>
      <c r="JB17" s="315">
        <v>739360.73</v>
      </c>
      <c r="JC17" s="315">
        <v>612515.93000000005</v>
      </c>
      <c r="JD17" s="315">
        <v>1230375.28</v>
      </c>
      <c r="JE17" s="315">
        <v>302608.52</v>
      </c>
      <c r="JF17" s="315">
        <v>241769.59</v>
      </c>
      <c r="JG17" s="315">
        <v>306897.68</v>
      </c>
      <c r="JH17" s="315">
        <v>493093.44</v>
      </c>
      <c r="JI17" s="315">
        <v>442710.43</v>
      </c>
      <c r="JJ17" s="315">
        <v>703449.87</v>
      </c>
      <c r="JK17" s="315">
        <v>197146.67</v>
      </c>
      <c r="JL17" s="315">
        <v>402049.65</v>
      </c>
      <c r="JM17" s="315">
        <v>439101.93</v>
      </c>
      <c r="JN17" s="315">
        <v>110526.73</v>
      </c>
      <c r="JO17" s="315">
        <v>539495.38</v>
      </c>
      <c r="JP17" s="315">
        <v>283954.13</v>
      </c>
      <c r="JQ17" s="315">
        <v>1526167.94</v>
      </c>
      <c r="JR17" s="315">
        <v>199931.31</v>
      </c>
      <c r="JS17" s="315">
        <v>177151.84</v>
      </c>
      <c r="JT17" s="315">
        <v>928462.92</v>
      </c>
      <c r="JU17" s="315">
        <v>1932972.88</v>
      </c>
      <c r="JV17" s="315">
        <v>281156.98</v>
      </c>
      <c r="JW17" s="315">
        <v>416095.15</v>
      </c>
      <c r="JX17" s="315">
        <v>180396.91</v>
      </c>
      <c r="JY17" s="315">
        <v>2224867.4900000002</v>
      </c>
      <c r="JZ17" s="315">
        <v>2294352.9900000002</v>
      </c>
      <c r="KA17" s="315">
        <v>577913.81999999995</v>
      </c>
      <c r="KB17" s="315">
        <v>120122.96</v>
      </c>
      <c r="KC17" s="315">
        <v>693754.16</v>
      </c>
      <c r="KD17" s="315">
        <v>319502.12</v>
      </c>
      <c r="KE17" s="315">
        <v>1518095</v>
      </c>
      <c r="KF17" s="315">
        <v>620712.06999999995</v>
      </c>
      <c r="KG17" s="315">
        <v>293055.5</v>
      </c>
      <c r="KH17" s="315">
        <v>689303.36</v>
      </c>
      <c r="KI17" s="315">
        <v>764592.05</v>
      </c>
      <c r="KJ17" s="315">
        <v>432013.34</v>
      </c>
      <c r="KK17" s="315">
        <v>445142.01</v>
      </c>
      <c r="KL17" s="315">
        <v>96781.8</v>
      </c>
      <c r="KM17" s="315">
        <v>436312.36</v>
      </c>
      <c r="KN17" s="315">
        <v>2444687.84</v>
      </c>
      <c r="KO17" s="315">
        <v>592799.48</v>
      </c>
      <c r="KP17" s="315">
        <v>435189.09</v>
      </c>
      <c r="KQ17" s="315">
        <v>1070103.3400000001</v>
      </c>
      <c r="KR17" s="315">
        <v>317816.46000000002</v>
      </c>
      <c r="KS17" s="315">
        <v>421459.98</v>
      </c>
      <c r="KT17" s="315">
        <v>2454609.66</v>
      </c>
      <c r="KU17" s="315">
        <v>130511.59</v>
      </c>
      <c r="KV17" s="315">
        <v>402825.17</v>
      </c>
      <c r="KW17" s="315">
        <v>538114.51</v>
      </c>
      <c r="KX17" s="315">
        <v>227775.9</v>
      </c>
      <c r="KY17" s="315">
        <v>283717.32</v>
      </c>
      <c r="KZ17" s="315">
        <v>516855.2</v>
      </c>
      <c r="LA17" s="315">
        <v>564519.01</v>
      </c>
      <c r="LB17" s="315">
        <v>617918.27</v>
      </c>
      <c r="LC17" s="315">
        <v>3435391.95</v>
      </c>
      <c r="LD17" s="315">
        <v>1628038.61</v>
      </c>
      <c r="LE17" s="315">
        <v>3405018.45</v>
      </c>
      <c r="LF17" s="315">
        <v>3813314.35</v>
      </c>
      <c r="LG17" s="315">
        <v>935543.3</v>
      </c>
      <c r="LH17" s="315">
        <v>1954913.35</v>
      </c>
      <c r="LI17" s="315">
        <v>2376318.06</v>
      </c>
      <c r="LJ17" s="315">
        <v>972712.39</v>
      </c>
      <c r="LK17" s="315">
        <v>273456.84999999998</v>
      </c>
      <c r="LL17" s="315">
        <v>1305963.77</v>
      </c>
      <c r="LM17" s="315">
        <v>541914.39</v>
      </c>
      <c r="LN17" s="315">
        <v>714212.98</v>
      </c>
      <c r="LO17" s="315">
        <v>639717.43000000005</v>
      </c>
      <c r="LP17" s="315">
        <v>1247326.3500000001</v>
      </c>
      <c r="LQ17" s="315">
        <v>486050.64</v>
      </c>
      <c r="LR17" s="315">
        <v>451725.51</v>
      </c>
      <c r="LS17" s="315">
        <v>360842</v>
      </c>
      <c r="LT17" s="315">
        <v>1222304.98</v>
      </c>
      <c r="LU17" s="315">
        <v>2015761.93</v>
      </c>
      <c r="LV17" s="315">
        <v>727487.56</v>
      </c>
      <c r="LW17" s="315">
        <v>642178.14</v>
      </c>
      <c r="LX17" s="315">
        <v>1004789.39</v>
      </c>
      <c r="LY17" s="315">
        <v>485778.72</v>
      </c>
      <c r="LZ17" s="315">
        <v>654605.34</v>
      </c>
      <c r="MA17" s="315">
        <v>495056.12</v>
      </c>
      <c r="MB17" s="315">
        <v>1773754.62</v>
      </c>
      <c r="MC17" s="315">
        <v>1292529.28</v>
      </c>
      <c r="MD17" s="315">
        <v>483514.26</v>
      </c>
      <c r="ME17" s="315">
        <v>1988871.84</v>
      </c>
      <c r="MF17" s="315">
        <v>714071.28</v>
      </c>
      <c r="MG17" s="315">
        <v>226452.783</v>
      </c>
      <c r="MH17" s="315">
        <v>241566.41</v>
      </c>
      <c r="MI17" s="315">
        <v>347292.88</v>
      </c>
      <c r="MJ17" s="315">
        <v>505607.87</v>
      </c>
      <c r="MK17" s="315">
        <v>1098623.3999999999</v>
      </c>
      <c r="ML17" s="315">
        <v>711788.2</v>
      </c>
      <c r="MM17" s="315">
        <v>514051.61</v>
      </c>
      <c r="MN17" s="315">
        <v>244225.52</v>
      </c>
      <c r="MO17" s="315">
        <v>430094.27</v>
      </c>
      <c r="MP17" s="315">
        <v>222168.02</v>
      </c>
      <c r="MQ17" s="315">
        <v>1977189.85</v>
      </c>
      <c r="MR17" s="315">
        <v>759548.19</v>
      </c>
      <c r="MS17" s="315">
        <v>572867.94999999995</v>
      </c>
      <c r="MT17" s="315">
        <v>512622.25</v>
      </c>
      <c r="MU17" s="315">
        <v>397819.89</v>
      </c>
      <c r="MV17" s="315">
        <v>296481.43</v>
      </c>
      <c r="MW17" s="315">
        <v>976542.09</v>
      </c>
      <c r="MX17" s="315">
        <v>756730.93</v>
      </c>
      <c r="MY17" s="315">
        <v>717503.9</v>
      </c>
      <c r="MZ17" s="315">
        <v>228416.08</v>
      </c>
      <c r="NA17" s="315">
        <v>56630.71</v>
      </c>
      <c r="NB17" s="315">
        <v>1844226.86</v>
      </c>
      <c r="NC17" s="315">
        <v>1926647.28</v>
      </c>
      <c r="ND17" s="315">
        <v>801606.56</v>
      </c>
      <c r="NE17" s="315">
        <v>1337558.43</v>
      </c>
      <c r="NF17" s="315">
        <v>465430.89</v>
      </c>
      <c r="NG17" s="315">
        <v>745515.39</v>
      </c>
      <c r="NH17" s="315">
        <v>1839995.74</v>
      </c>
      <c r="NI17" s="315">
        <v>4170783.8</v>
      </c>
      <c r="NJ17" s="315">
        <v>104721.16</v>
      </c>
      <c r="NK17" s="315">
        <v>708971.04</v>
      </c>
      <c r="NL17" s="315">
        <v>710992.81</v>
      </c>
      <c r="NM17" s="315">
        <v>525053.04</v>
      </c>
      <c r="NN17" s="315">
        <v>1316819.3600000001</v>
      </c>
      <c r="NO17" s="315">
        <v>363109.64</v>
      </c>
      <c r="NP17" s="315">
        <v>643543.48</v>
      </c>
      <c r="NQ17" s="315">
        <v>421490.2</v>
      </c>
      <c r="NR17" s="315">
        <v>517124.84</v>
      </c>
      <c r="NS17" s="315">
        <v>29088.3</v>
      </c>
      <c r="NT17" s="315">
        <v>134262</v>
      </c>
      <c r="NU17" s="315">
        <v>4281235.01</v>
      </c>
      <c r="NV17" s="315">
        <v>1509095.93</v>
      </c>
      <c r="NW17" s="315">
        <v>373711.63</v>
      </c>
      <c r="NX17" s="315">
        <v>403439.43</v>
      </c>
      <c r="NY17" s="315">
        <v>512016.02</v>
      </c>
      <c r="NZ17" s="315">
        <v>295312.84999999998</v>
      </c>
      <c r="OA17" s="315">
        <v>385336.6</v>
      </c>
      <c r="OB17" s="315">
        <v>3482602.34</v>
      </c>
      <c r="OC17" s="315">
        <v>1125181.5</v>
      </c>
      <c r="OD17" s="315">
        <v>232732.74</v>
      </c>
      <c r="OE17" s="315">
        <v>925329.99</v>
      </c>
      <c r="OF17" s="315">
        <v>228470.91</v>
      </c>
      <c r="OG17" s="315">
        <v>902030.26</v>
      </c>
      <c r="OH17" s="315">
        <v>713071.77</v>
      </c>
      <c r="OI17" s="315">
        <v>81113.05</v>
      </c>
      <c r="OJ17" s="315">
        <v>203670.66</v>
      </c>
      <c r="OK17" s="315">
        <v>3038770.57</v>
      </c>
      <c r="OL17" s="315">
        <v>780189.97</v>
      </c>
      <c r="OM17" s="315">
        <v>1157283.5</v>
      </c>
      <c r="ON17" s="315">
        <v>594813.52</v>
      </c>
      <c r="OO17" s="315">
        <v>332540.24</v>
      </c>
      <c r="OP17" s="315">
        <v>321116.66000000003</v>
      </c>
      <c r="OQ17" s="315">
        <v>1595716.29</v>
      </c>
      <c r="OR17" s="315">
        <v>290982</v>
      </c>
      <c r="OS17" s="315">
        <v>564872.15</v>
      </c>
      <c r="OT17" s="315">
        <v>420578.3</v>
      </c>
      <c r="OU17" s="315">
        <v>299022.92</v>
      </c>
      <c r="OV17" s="315">
        <v>598413.84</v>
      </c>
      <c r="OW17" s="315">
        <v>499796.04</v>
      </c>
      <c r="OX17" s="315">
        <v>265806.7</v>
      </c>
      <c r="OY17" s="315">
        <v>283237.21000000002</v>
      </c>
      <c r="OZ17" s="315">
        <v>1619622.94</v>
      </c>
      <c r="PA17" s="315">
        <v>209528.79</v>
      </c>
      <c r="PB17" s="315">
        <v>383995.5</v>
      </c>
      <c r="PC17" s="315">
        <v>216338.19</v>
      </c>
      <c r="PD17" s="315">
        <v>835722.99</v>
      </c>
      <c r="PE17" s="315">
        <v>370603.74</v>
      </c>
      <c r="PF17" s="315">
        <v>214988.58</v>
      </c>
      <c r="PG17" s="315">
        <v>413275.23</v>
      </c>
      <c r="PH17" s="315">
        <v>308277</v>
      </c>
      <c r="PI17" s="315">
        <v>561382.22</v>
      </c>
      <c r="PJ17" s="315">
        <v>444979.3</v>
      </c>
      <c r="PK17" s="315">
        <v>915006.91</v>
      </c>
      <c r="PL17" s="315">
        <v>431061.2</v>
      </c>
      <c r="PM17" s="315">
        <v>756147.8</v>
      </c>
      <c r="PN17" s="315">
        <v>419115.95</v>
      </c>
      <c r="PO17" s="315">
        <v>321879.23</v>
      </c>
      <c r="PP17" s="315">
        <v>83656.990000000005</v>
      </c>
      <c r="PQ17" s="315">
        <v>256686.46</v>
      </c>
      <c r="PR17" s="315">
        <v>6677428.6200000001</v>
      </c>
      <c r="PS17" s="315">
        <v>429881.22</v>
      </c>
      <c r="PT17" s="315">
        <v>362715.62</v>
      </c>
      <c r="PU17" s="315">
        <v>603424.37</v>
      </c>
      <c r="PV17" s="315">
        <v>1353653.38</v>
      </c>
      <c r="PW17" s="315">
        <v>363466.19</v>
      </c>
      <c r="PX17" s="315">
        <v>1299822.05</v>
      </c>
      <c r="PY17" s="315">
        <v>436834.54</v>
      </c>
      <c r="PZ17" s="315">
        <v>509718.68</v>
      </c>
      <c r="QA17" s="315">
        <v>231109.32</v>
      </c>
      <c r="QB17" s="315">
        <v>1049185.24</v>
      </c>
      <c r="QC17" s="315">
        <v>359678.21</v>
      </c>
      <c r="QD17" s="315">
        <v>289842.43</v>
      </c>
      <c r="QE17" s="315">
        <v>737569.27</v>
      </c>
      <c r="QF17" s="315">
        <v>1092971.94</v>
      </c>
      <c r="QG17" s="315">
        <v>1585935.93</v>
      </c>
      <c r="QH17" s="315">
        <v>737034.27</v>
      </c>
      <c r="QI17" s="315">
        <v>256615.75</v>
      </c>
      <c r="QJ17" s="315">
        <v>448808.78</v>
      </c>
      <c r="QK17" s="315">
        <v>618058.82999999996</v>
      </c>
      <c r="QL17" s="315">
        <v>1118365.8</v>
      </c>
      <c r="QM17" s="315">
        <v>387607.68</v>
      </c>
      <c r="QN17" s="315">
        <v>380941.74</v>
      </c>
      <c r="QO17" s="315">
        <v>299285.94</v>
      </c>
      <c r="QP17" s="315">
        <v>652206.47</v>
      </c>
      <c r="QQ17" s="315">
        <v>405139.66</v>
      </c>
      <c r="QR17" s="315">
        <v>2178726.3199999998</v>
      </c>
      <c r="QS17" s="315">
        <v>521267</v>
      </c>
      <c r="QT17" s="315">
        <v>680232.2</v>
      </c>
      <c r="QU17" s="315">
        <v>281044.40999999997</v>
      </c>
      <c r="QV17" s="315">
        <v>1113257.95</v>
      </c>
      <c r="QW17" s="315">
        <v>1267561.24</v>
      </c>
      <c r="QX17" s="315">
        <v>215267</v>
      </c>
      <c r="QY17" s="315">
        <v>1138474.69</v>
      </c>
      <c r="QZ17" s="315">
        <v>2116010.48</v>
      </c>
      <c r="RA17" s="315">
        <v>295218.21999999997</v>
      </c>
      <c r="RB17" s="315">
        <v>437199.6</v>
      </c>
      <c r="RC17" s="315">
        <v>350014.71</v>
      </c>
      <c r="RD17" s="315">
        <v>322268.09999999998</v>
      </c>
      <c r="RE17" s="315">
        <v>1437046.35</v>
      </c>
      <c r="RF17" s="315">
        <v>1975692.66</v>
      </c>
      <c r="RG17" s="315">
        <v>199268.44</v>
      </c>
      <c r="RH17" s="315">
        <v>991816.72</v>
      </c>
      <c r="RI17" s="315">
        <v>414955.07</v>
      </c>
      <c r="RJ17" s="315">
        <v>645748.97</v>
      </c>
      <c r="RK17" s="315">
        <v>913428.92</v>
      </c>
      <c r="RL17" s="315">
        <v>222303.09</v>
      </c>
      <c r="RM17" s="315">
        <v>608387.5</v>
      </c>
      <c r="RN17" s="315">
        <v>829482.23</v>
      </c>
      <c r="RO17" s="315">
        <v>3419624.86</v>
      </c>
      <c r="RP17" s="315">
        <v>424554.94</v>
      </c>
      <c r="RQ17" s="315">
        <v>383602.72</v>
      </c>
      <c r="RR17" s="315">
        <v>236254</v>
      </c>
      <c r="RS17" s="315">
        <v>467212.92</v>
      </c>
      <c r="RT17" s="315">
        <v>464348.18</v>
      </c>
      <c r="RU17" s="315">
        <v>203837.94</v>
      </c>
      <c r="RV17" s="315">
        <v>189817.60000000001</v>
      </c>
      <c r="RW17" s="315">
        <v>402965</v>
      </c>
      <c r="RX17" s="315">
        <v>203900.94</v>
      </c>
      <c r="RY17" s="315">
        <v>1856697.69</v>
      </c>
      <c r="RZ17" s="315">
        <v>376915.83</v>
      </c>
      <c r="SA17" s="315">
        <v>960500.04</v>
      </c>
      <c r="SB17" s="315">
        <v>315666.62</v>
      </c>
      <c r="SC17" s="315">
        <v>261330.77</v>
      </c>
      <c r="SD17" s="315">
        <v>291830</v>
      </c>
      <c r="SE17" s="315">
        <v>510989.69</v>
      </c>
      <c r="SF17" s="315">
        <v>1310227.54</v>
      </c>
      <c r="SG17" s="315">
        <v>650315.16</v>
      </c>
      <c r="SH17" s="315">
        <v>184908.38</v>
      </c>
      <c r="SI17" s="315">
        <v>619212.30000000005</v>
      </c>
      <c r="SJ17" s="315">
        <v>676314.45</v>
      </c>
      <c r="SK17" s="315">
        <v>234184</v>
      </c>
      <c r="SL17" s="315">
        <v>311397.01</v>
      </c>
      <c r="SM17" s="315">
        <v>1069257.1599999999</v>
      </c>
      <c r="SN17" s="315">
        <v>338920.77</v>
      </c>
      <c r="SO17" s="315">
        <v>422826.93</v>
      </c>
      <c r="SP17" s="315">
        <v>218425.17</v>
      </c>
      <c r="SQ17" s="315">
        <v>191438.04</v>
      </c>
      <c r="SR17" s="315">
        <v>469932.46</v>
      </c>
      <c r="SS17" s="315">
        <v>1451919.62</v>
      </c>
      <c r="ST17" s="315">
        <v>558174.57999999996</v>
      </c>
      <c r="SU17" s="315">
        <v>397418</v>
      </c>
      <c r="SV17" s="315">
        <v>301838.11</v>
      </c>
      <c r="SW17" s="315">
        <v>1559415.83</v>
      </c>
      <c r="SX17" s="315">
        <v>367322.02</v>
      </c>
      <c r="SY17" s="315">
        <v>1133683.24</v>
      </c>
      <c r="SZ17" s="315">
        <v>703309.7</v>
      </c>
      <c r="TA17" s="315">
        <v>744538.38</v>
      </c>
      <c r="TB17" s="315">
        <v>375638.25</v>
      </c>
      <c r="TC17" s="315">
        <v>336361.99</v>
      </c>
      <c r="TD17" s="315">
        <v>820521.09</v>
      </c>
      <c r="TE17" s="315">
        <v>298154.38</v>
      </c>
      <c r="TF17" s="315">
        <v>85586.45</v>
      </c>
      <c r="TG17" s="315">
        <v>2802276.31</v>
      </c>
      <c r="TH17" s="315">
        <v>554462.24</v>
      </c>
      <c r="TI17" s="315">
        <v>252163.5</v>
      </c>
      <c r="TJ17" s="315">
        <v>833104.48</v>
      </c>
      <c r="TK17" s="315">
        <v>242849</v>
      </c>
      <c r="TL17" s="315">
        <v>339398.01</v>
      </c>
      <c r="TM17" s="315">
        <v>217113</v>
      </c>
      <c r="TN17" s="315">
        <v>3294926.79</v>
      </c>
      <c r="TO17" s="315">
        <v>696392.91</v>
      </c>
      <c r="TP17" s="315">
        <v>515662.22</v>
      </c>
      <c r="TQ17" s="315">
        <v>573179.98</v>
      </c>
      <c r="TR17" s="315">
        <v>330917.46000000002</v>
      </c>
      <c r="TS17" s="315">
        <v>386407.79</v>
      </c>
      <c r="TT17" s="315">
        <v>721465.35</v>
      </c>
      <c r="TU17" s="315">
        <v>605074.96</v>
      </c>
      <c r="TV17" s="315">
        <v>403275.63</v>
      </c>
      <c r="TW17" s="315">
        <v>1707133.26</v>
      </c>
      <c r="TX17" s="315">
        <v>340713.13</v>
      </c>
      <c r="TY17" s="315">
        <v>1729484.7</v>
      </c>
      <c r="TZ17" s="315">
        <v>838078.21</v>
      </c>
      <c r="UA17" s="315">
        <v>298216.86</v>
      </c>
      <c r="UB17" s="315">
        <v>103422</v>
      </c>
      <c r="UC17" s="315">
        <v>1566766.02</v>
      </c>
      <c r="UD17" s="315">
        <v>155795.39000000001</v>
      </c>
      <c r="UE17" s="315">
        <v>201860.82</v>
      </c>
      <c r="UF17" s="315">
        <v>333419</v>
      </c>
      <c r="UG17" s="315">
        <v>188037</v>
      </c>
      <c r="UH17" s="315">
        <v>2067648.58</v>
      </c>
      <c r="UI17" s="315">
        <v>959459.9</v>
      </c>
      <c r="UJ17" s="315">
        <v>716142.82</v>
      </c>
      <c r="UK17" s="315">
        <v>2387997.2000000002</v>
      </c>
      <c r="UL17" s="315">
        <v>644588.92000000004</v>
      </c>
      <c r="UM17" s="315">
        <v>381027.67</v>
      </c>
      <c r="UN17" s="315">
        <v>2168966.2000000002</v>
      </c>
      <c r="UO17" s="315">
        <v>340663.71</v>
      </c>
      <c r="UP17" s="315">
        <v>415715.21</v>
      </c>
      <c r="UQ17" s="315">
        <v>1392644.54</v>
      </c>
      <c r="UR17" s="315">
        <v>0</v>
      </c>
      <c r="US17" s="315">
        <v>268604.34999999998</v>
      </c>
      <c r="UT17" s="315">
        <v>1446493.33</v>
      </c>
      <c r="UU17" s="315">
        <v>529204.31999999995</v>
      </c>
      <c r="UV17" s="315">
        <v>448426</v>
      </c>
      <c r="UW17" s="315">
        <v>377036.18</v>
      </c>
      <c r="UX17" s="315">
        <v>506151.4</v>
      </c>
      <c r="UY17" s="315">
        <v>934266.5</v>
      </c>
      <c r="UZ17" s="315">
        <v>625089.14</v>
      </c>
      <c r="VA17" s="315">
        <v>773125.8</v>
      </c>
      <c r="VB17" s="315">
        <v>277049</v>
      </c>
      <c r="VC17" s="315">
        <v>253813</v>
      </c>
      <c r="VD17" s="315">
        <v>194047.15</v>
      </c>
      <c r="VE17" s="315">
        <v>168410.86</v>
      </c>
      <c r="VF17" s="315">
        <v>1190698.83</v>
      </c>
      <c r="VG17" s="315">
        <v>152349</v>
      </c>
      <c r="VH17" s="315">
        <v>226143.94</v>
      </c>
      <c r="VI17" s="315">
        <v>196775.37</v>
      </c>
      <c r="VJ17" s="315">
        <v>1559707.6</v>
      </c>
      <c r="VK17" s="315">
        <v>421175.93</v>
      </c>
      <c r="VL17" s="315">
        <v>517458.54000000004</v>
      </c>
      <c r="VM17" s="315">
        <v>689178.03</v>
      </c>
      <c r="VN17" s="315">
        <v>695083.6</v>
      </c>
      <c r="VO17" s="315">
        <v>837092.94</v>
      </c>
      <c r="VP17" s="315">
        <v>836985.95</v>
      </c>
      <c r="VQ17" s="315">
        <v>355093.95</v>
      </c>
      <c r="VR17" s="315">
        <v>801631.29</v>
      </c>
      <c r="VS17" s="315">
        <v>1742321.09</v>
      </c>
      <c r="VT17" s="315">
        <v>628413.52</v>
      </c>
      <c r="VU17" s="315">
        <v>620453.04</v>
      </c>
      <c r="VV17" s="315">
        <v>369173.71</v>
      </c>
      <c r="VW17" s="315">
        <v>418312.92</v>
      </c>
      <c r="VX17" s="315">
        <v>302074.44</v>
      </c>
      <c r="VY17" s="315">
        <v>4464572.6100000003</v>
      </c>
      <c r="VZ17" s="315">
        <v>515058.76</v>
      </c>
      <c r="WA17" s="315">
        <v>842395.54</v>
      </c>
      <c r="WB17" s="315">
        <v>637145.25</v>
      </c>
      <c r="WC17" s="315">
        <v>270029.44</v>
      </c>
      <c r="WD17" s="315">
        <v>1017548.31</v>
      </c>
      <c r="WE17" s="315">
        <v>966162.12</v>
      </c>
      <c r="WF17" s="315">
        <v>899091.15</v>
      </c>
      <c r="WG17" s="315">
        <v>845233.93</v>
      </c>
      <c r="WH17" s="315">
        <v>795493.02</v>
      </c>
      <c r="WI17" s="315">
        <v>477803.85</v>
      </c>
      <c r="WJ17" s="315">
        <v>906475.07</v>
      </c>
      <c r="WK17" s="315">
        <v>1028745.64</v>
      </c>
      <c r="WL17" s="315">
        <v>1330126.73</v>
      </c>
      <c r="WM17" s="315">
        <v>1775989.7999999998</v>
      </c>
      <c r="WN17" s="315">
        <v>802735.71</v>
      </c>
      <c r="WO17" s="315">
        <v>968119.21</v>
      </c>
      <c r="WP17" s="315">
        <v>708498.96</v>
      </c>
      <c r="WQ17" s="315">
        <v>363585.38</v>
      </c>
      <c r="WR17" s="315">
        <v>1024418.49</v>
      </c>
      <c r="WS17" s="315">
        <v>2463196.5099999998</v>
      </c>
      <c r="WT17" s="315">
        <v>518854.72</v>
      </c>
      <c r="WU17" s="315">
        <v>391147.32</v>
      </c>
      <c r="WV17" s="315">
        <v>520104.26</v>
      </c>
      <c r="WW17" s="315">
        <v>492469.29</v>
      </c>
      <c r="WX17" s="315">
        <v>159754.68</v>
      </c>
      <c r="WY17" s="315">
        <v>864238.92</v>
      </c>
      <c r="WZ17" s="315">
        <v>715223.36</v>
      </c>
      <c r="XA17" s="315">
        <v>3519632.83</v>
      </c>
      <c r="XB17" s="315">
        <v>712469.97</v>
      </c>
      <c r="XC17" s="315">
        <v>545206.03</v>
      </c>
      <c r="XD17" s="315">
        <v>430255.31</v>
      </c>
      <c r="XE17" s="315">
        <v>150619.35</v>
      </c>
      <c r="XF17" s="315">
        <v>4179555.62</v>
      </c>
      <c r="XG17" s="315">
        <v>699238.32</v>
      </c>
      <c r="XH17" s="315">
        <v>1170645.1399999999</v>
      </c>
      <c r="XI17" s="315">
        <v>2484245.36</v>
      </c>
      <c r="XJ17" s="315">
        <v>656905.80000000005</v>
      </c>
      <c r="XK17" s="315">
        <v>835340.7</v>
      </c>
      <c r="XL17" s="315">
        <v>1349522.32</v>
      </c>
      <c r="XM17" s="315">
        <v>1254275.94</v>
      </c>
      <c r="XN17" s="315">
        <v>582451.36</v>
      </c>
      <c r="XO17" s="315">
        <v>3060766.2</v>
      </c>
      <c r="XP17" s="315">
        <v>1245036.32</v>
      </c>
      <c r="XQ17" s="315">
        <v>692975.17</v>
      </c>
      <c r="XR17" s="315">
        <v>363313.11</v>
      </c>
      <c r="XS17" s="315">
        <v>543766.49</v>
      </c>
      <c r="XT17" s="315">
        <v>658480.96</v>
      </c>
      <c r="XU17" s="315">
        <v>518181.76</v>
      </c>
      <c r="XV17" s="315">
        <v>412429.01</v>
      </c>
      <c r="XW17" s="315">
        <v>453803.73</v>
      </c>
      <c r="XX17" s="315">
        <v>572785.39</v>
      </c>
      <c r="XY17" s="315">
        <v>376060.84</v>
      </c>
      <c r="XZ17" s="315">
        <v>467826.93</v>
      </c>
      <c r="YA17" s="315">
        <v>339953.48</v>
      </c>
      <c r="YB17" s="315">
        <v>730261.93</v>
      </c>
      <c r="YC17" s="315">
        <v>4076942.95</v>
      </c>
      <c r="YD17" s="315">
        <v>702045.74</v>
      </c>
      <c r="YE17" s="315">
        <v>1192550.0900000001</v>
      </c>
      <c r="YF17" s="315">
        <v>682075.39</v>
      </c>
      <c r="YG17" s="315">
        <v>1908453.61</v>
      </c>
      <c r="YH17" s="315">
        <v>540057.14</v>
      </c>
      <c r="YI17" s="315">
        <v>881455.01</v>
      </c>
      <c r="YJ17" s="315">
        <v>324196.08</v>
      </c>
      <c r="YK17" s="315">
        <v>1856577.85</v>
      </c>
      <c r="YL17" s="315">
        <v>1321326.54</v>
      </c>
      <c r="YM17" s="315">
        <v>478920.18</v>
      </c>
      <c r="YN17" s="315">
        <v>635268.87</v>
      </c>
      <c r="YO17" s="315">
        <v>785121.41</v>
      </c>
      <c r="YP17" s="315">
        <v>605238.44999999995</v>
      </c>
      <c r="YQ17" s="315">
        <v>396926.55</v>
      </c>
      <c r="YR17" s="315">
        <v>863909.33</v>
      </c>
      <c r="YS17" s="315">
        <v>296734.06</v>
      </c>
      <c r="YT17" s="315">
        <v>1311224.78</v>
      </c>
      <c r="YU17" s="315">
        <v>489434.43</v>
      </c>
      <c r="YV17" s="315">
        <v>341195.28</v>
      </c>
      <c r="YW17" s="315">
        <v>395314.87</v>
      </c>
      <c r="YX17" s="315">
        <v>448748.93</v>
      </c>
      <c r="YY17" s="315">
        <v>336947.11</v>
      </c>
      <c r="YZ17" s="315">
        <v>341808.81</v>
      </c>
      <c r="ZA17" s="315">
        <v>1932127.02</v>
      </c>
      <c r="ZB17" s="315">
        <v>247211.45</v>
      </c>
      <c r="ZC17" s="315">
        <v>215122.66</v>
      </c>
      <c r="ZD17" s="315">
        <v>589707.17000000004</v>
      </c>
      <c r="ZE17" s="315">
        <v>303818.21999999997</v>
      </c>
      <c r="ZF17" s="315">
        <v>466463.78</v>
      </c>
      <c r="ZG17" s="315">
        <v>207730.35</v>
      </c>
      <c r="ZH17" s="315">
        <v>203368.22</v>
      </c>
      <c r="ZI17" s="315">
        <v>332780.78000000003</v>
      </c>
      <c r="ZJ17" s="315">
        <v>1776588.78</v>
      </c>
      <c r="ZK17" s="315">
        <v>617538.57999999996</v>
      </c>
      <c r="ZL17" s="315">
        <v>615551.18000000005</v>
      </c>
      <c r="ZM17" s="315">
        <v>1369725.54</v>
      </c>
      <c r="ZN17" s="315">
        <v>959554.8</v>
      </c>
      <c r="ZO17" s="315">
        <v>217815.1</v>
      </c>
      <c r="ZP17" s="315">
        <v>333759.95</v>
      </c>
      <c r="ZQ17" s="315">
        <v>1500059.43</v>
      </c>
      <c r="ZR17" s="315">
        <v>1120770.8700000001</v>
      </c>
      <c r="ZS17" s="315">
        <v>739160.94</v>
      </c>
      <c r="ZT17" s="315">
        <v>303619.44</v>
      </c>
      <c r="ZU17" s="315">
        <v>253080.53</v>
      </c>
      <c r="ZV17" s="315">
        <v>237204.85</v>
      </c>
      <c r="ZW17" s="315">
        <v>724063.86</v>
      </c>
      <c r="ZX17" s="315">
        <v>793445.01</v>
      </c>
      <c r="ZY17" s="315">
        <v>155687.37</v>
      </c>
      <c r="ZZ17" s="315">
        <v>506850.7</v>
      </c>
      <c r="AAA17" s="315">
        <v>97871.92</v>
      </c>
      <c r="AAB17" s="315">
        <v>395933.82</v>
      </c>
      <c r="AAC17" s="315">
        <v>452819.97</v>
      </c>
      <c r="AAD17" s="315">
        <v>407424.69</v>
      </c>
      <c r="AAE17" s="315">
        <v>172778.98</v>
      </c>
      <c r="AAF17" s="315">
        <v>1143192.07</v>
      </c>
      <c r="AAG17" s="315">
        <v>1110376.44</v>
      </c>
      <c r="AAH17" s="315">
        <v>573016.07999999996</v>
      </c>
      <c r="AAI17" s="315">
        <v>419099.35</v>
      </c>
      <c r="AAJ17" s="315">
        <v>272675.37</v>
      </c>
      <c r="AAK17" s="315">
        <v>444556.29</v>
      </c>
      <c r="AAL17" s="315">
        <v>314310.15999999997</v>
      </c>
      <c r="AAM17" s="315">
        <v>3556056.61</v>
      </c>
      <c r="AAN17" s="315">
        <v>595949.24</v>
      </c>
      <c r="AAO17" s="315">
        <v>270514.52</v>
      </c>
      <c r="AAP17" s="315">
        <v>343132.19</v>
      </c>
      <c r="AAQ17" s="315">
        <v>1417292.3</v>
      </c>
      <c r="AAR17" s="315">
        <v>741550.65</v>
      </c>
      <c r="AAS17" s="315">
        <v>486885.39</v>
      </c>
      <c r="AAT17" s="315">
        <v>736449.02</v>
      </c>
      <c r="AAU17" s="315">
        <v>632685.81000000006</v>
      </c>
      <c r="AAV17" s="315">
        <v>326114.75</v>
      </c>
      <c r="AAW17" s="315">
        <v>1008532.1</v>
      </c>
      <c r="AAX17" s="315">
        <v>2799007.96</v>
      </c>
      <c r="AAY17" s="315">
        <v>1950093</v>
      </c>
      <c r="AAZ17" s="315">
        <v>101119.9</v>
      </c>
      <c r="ABA17" s="315">
        <v>412734.52</v>
      </c>
      <c r="ABB17" s="315">
        <v>183432.48</v>
      </c>
      <c r="ABC17" s="315">
        <v>317514.83</v>
      </c>
      <c r="ABD17" s="315">
        <v>624964.18999999994</v>
      </c>
      <c r="ABE17" s="315">
        <v>753277.13</v>
      </c>
      <c r="ABF17" s="315">
        <v>4392982.1100000003</v>
      </c>
      <c r="ABG17" s="315">
        <v>2423534.91</v>
      </c>
      <c r="ABH17" s="315">
        <v>328721.26</v>
      </c>
      <c r="ABI17" s="315">
        <v>347382.55</v>
      </c>
      <c r="ABJ17" s="315">
        <v>72869.53</v>
      </c>
      <c r="ABK17" s="315">
        <v>306365.21999999997</v>
      </c>
      <c r="ABL17" s="315">
        <v>265682.48</v>
      </c>
      <c r="ABM17" s="315">
        <v>2098457.94</v>
      </c>
      <c r="ABN17" s="315">
        <v>363721.62</v>
      </c>
      <c r="ABO17" s="315">
        <v>339837.91</v>
      </c>
      <c r="ABP17" s="315">
        <v>464173.38</v>
      </c>
      <c r="ABQ17" s="315">
        <v>714098.14</v>
      </c>
      <c r="ABR17" s="315">
        <v>710817.82</v>
      </c>
      <c r="ABS17" s="315">
        <v>243673.95</v>
      </c>
      <c r="ABT17" s="315">
        <v>656542.39</v>
      </c>
      <c r="ABU17" s="315">
        <v>41778.36</v>
      </c>
      <c r="ABV17" s="315">
        <v>1881013.76</v>
      </c>
      <c r="ABW17" s="315">
        <v>274095.11</v>
      </c>
      <c r="ABX17" s="315">
        <v>1217804.6499999999</v>
      </c>
      <c r="ABY17" s="315">
        <v>49376.94</v>
      </c>
      <c r="ABZ17" s="315">
        <v>103392.04</v>
      </c>
      <c r="ACA17" s="315">
        <v>1425296.95</v>
      </c>
      <c r="ACB17" s="315">
        <v>432630.58</v>
      </c>
      <c r="ACC17" s="315">
        <v>368785.54</v>
      </c>
      <c r="ACD17" s="315">
        <v>498262.51</v>
      </c>
      <c r="ACE17" s="315">
        <v>717321.84</v>
      </c>
      <c r="ACF17" s="315">
        <v>257890.53</v>
      </c>
      <c r="ACG17" s="315">
        <v>1340050.27</v>
      </c>
      <c r="ACH17" s="315">
        <v>397273.22</v>
      </c>
      <c r="ACI17" s="315">
        <v>768939.67</v>
      </c>
      <c r="ACJ17" s="315">
        <v>722463.15</v>
      </c>
      <c r="ACK17" s="315">
        <v>431111.7</v>
      </c>
      <c r="ACL17" s="315">
        <v>1836322.74</v>
      </c>
      <c r="ACM17" s="315">
        <v>1001862.33</v>
      </c>
      <c r="ACN17" s="315">
        <v>1916987.76</v>
      </c>
      <c r="ACO17" s="315">
        <v>1513193.32</v>
      </c>
      <c r="ACP17" s="315">
        <v>594010.86</v>
      </c>
      <c r="ACQ17" s="315">
        <v>805453.15</v>
      </c>
      <c r="ACR17" s="315">
        <v>1380117.04</v>
      </c>
      <c r="ACS17" s="315">
        <v>924465.58</v>
      </c>
      <c r="ACT17" s="315">
        <v>1212390.8700000001</v>
      </c>
      <c r="ACU17" s="315">
        <v>212378.59</v>
      </c>
      <c r="ACV17" s="315">
        <v>267891.68</v>
      </c>
      <c r="ACW17" s="315">
        <v>940504.45</v>
      </c>
      <c r="ACX17" s="315">
        <v>161369.14000000001</v>
      </c>
      <c r="ACY17" s="315">
        <v>415349.2</v>
      </c>
      <c r="ACZ17" s="315">
        <v>612092.18999999994</v>
      </c>
      <c r="ADA17" s="315">
        <v>830625.65</v>
      </c>
      <c r="ADB17" s="315">
        <v>662300.49</v>
      </c>
      <c r="ADC17" s="315">
        <v>813977.09</v>
      </c>
      <c r="ADD17" s="315">
        <v>509428.3</v>
      </c>
      <c r="ADE17" s="315">
        <v>387784.52</v>
      </c>
      <c r="ADF17" s="315">
        <v>173503.9</v>
      </c>
      <c r="ADG17" s="315">
        <v>232271.69</v>
      </c>
      <c r="ADH17" s="315">
        <v>917431.07</v>
      </c>
      <c r="ADI17" s="315">
        <v>554002.51</v>
      </c>
      <c r="ADJ17" s="315">
        <v>204165</v>
      </c>
      <c r="ADK17" s="315">
        <v>226240.81</v>
      </c>
      <c r="ADL17" s="315">
        <v>374741.06</v>
      </c>
      <c r="ADM17" s="315">
        <v>8697015.2699999996</v>
      </c>
      <c r="ADN17" s="315">
        <v>1582471.5</v>
      </c>
      <c r="ADO17" s="315">
        <v>3252798.77</v>
      </c>
      <c r="ADP17" s="315">
        <v>1490700.85</v>
      </c>
      <c r="ADQ17" s="315">
        <v>140068.89000000001</v>
      </c>
      <c r="ADR17" s="315">
        <v>409383.35</v>
      </c>
      <c r="ADS17" s="315">
        <v>318139.71999999997</v>
      </c>
      <c r="ADT17" s="315">
        <v>135811.38</v>
      </c>
      <c r="ADU17" s="315">
        <v>1809340.13</v>
      </c>
      <c r="ADV17" s="315">
        <v>1203813.57</v>
      </c>
      <c r="ADW17" s="315">
        <v>3194139.55</v>
      </c>
      <c r="ADX17" s="315">
        <v>228076.86</v>
      </c>
      <c r="ADY17" s="315">
        <v>948775.21</v>
      </c>
      <c r="ADZ17" s="315">
        <v>525419.21</v>
      </c>
      <c r="AEA17" s="315">
        <v>136536.47</v>
      </c>
      <c r="AEB17" s="315">
        <v>172980.91</v>
      </c>
      <c r="AEC17" s="315">
        <v>283298.78999999998</v>
      </c>
      <c r="AED17" s="315">
        <v>184319.81</v>
      </c>
      <c r="AEE17" s="315">
        <v>1595893.37</v>
      </c>
      <c r="AEF17" s="315">
        <v>1331806.5900000001</v>
      </c>
      <c r="AEG17" s="315">
        <v>421574.37</v>
      </c>
      <c r="AEH17" s="315">
        <v>337240.02</v>
      </c>
      <c r="AEI17" s="315">
        <v>288777.53999999998</v>
      </c>
      <c r="AEJ17" s="315">
        <v>1442312.29</v>
      </c>
      <c r="AEK17" s="315">
        <v>501908.14</v>
      </c>
      <c r="AEL17" s="315">
        <v>1245327.08</v>
      </c>
      <c r="AEM17" s="315">
        <v>288366.21000000002</v>
      </c>
      <c r="AEN17" s="315">
        <v>805099.57</v>
      </c>
      <c r="AEO17" s="315">
        <v>2473517.0699999998</v>
      </c>
      <c r="AEP17" s="315">
        <v>1400940.04</v>
      </c>
      <c r="AEQ17" s="315">
        <v>879739.2</v>
      </c>
      <c r="AER17" s="315">
        <v>1562476.77</v>
      </c>
      <c r="AES17" s="315">
        <v>472793.83</v>
      </c>
      <c r="AET17" s="315">
        <v>2218344.4900000002</v>
      </c>
      <c r="AEU17" s="315">
        <v>605788.96</v>
      </c>
      <c r="AEV17" s="315">
        <v>553924.01</v>
      </c>
      <c r="AEW17" s="315">
        <v>475909.73</v>
      </c>
      <c r="AEX17" s="315">
        <v>118535.8</v>
      </c>
      <c r="AEY17" s="315">
        <v>2176776.86</v>
      </c>
      <c r="AEZ17" s="315">
        <v>569685.56999999995</v>
      </c>
      <c r="AFA17" s="315">
        <v>1719057.98</v>
      </c>
      <c r="AFB17" s="315">
        <v>1599179.44</v>
      </c>
      <c r="AFC17" s="315">
        <v>1500564.86</v>
      </c>
      <c r="AFD17" s="315">
        <v>2692824.77</v>
      </c>
      <c r="AFE17" s="315">
        <v>815101.4</v>
      </c>
      <c r="AFF17" s="315">
        <v>619553.01</v>
      </c>
      <c r="AFG17" s="315">
        <v>511377.84</v>
      </c>
      <c r="AFH17" s="315">
        <v>485419.96</v>
      </c>
      <c r="AFI17" s="315">
        <v>517470.24</v>
      </c>
      <c r="AFJ17" s="315">
        <v>524545.18000000005</v>
      </c>
      <c r="AFK17" s="315">
        <v>398774.39</v>
      </c>
      <c r="AFL17" s="315">
        <v>2073916.87</v>
      </c>
      <c r="AFM17" s="315">
        <v>581351.73</v>
      </c>
      <c r="AFN17" s="315">
        <v>674795.43</v>
      </c>
      <c r="AFO17" s="315">
        <v>711705.2</v>
      </c>
      <c r="AFP17" s="315">
        <v>623283.12</v>
      </c>
      <c r="AFQ17" s="315">
        <v>393864.37</v>
      </c>
      <c r="AFR17" s="315">
        <v>167583.1</v>
      </c>
      <c r="AFS17" s="315">
        <v>711246.53</v>
      </c>
      <c r="AFT17" s="315">
        <v>602151.79</v>
      </c>
      <c r="AFU17" s="315">
        <v>141355.45000000001</v>
      </c>
      <c r="AFV17" s="315">
        <v>491971.58</v>
      </c>
      <c r="AFW17" s="315">
        <v>473877.57</v>
      </c>
      <c r="AFX17" s="315">
        <v>4304077.5</v>
      </c>
      <c r="AFY17" s="315">
        <v>585181.53</v>
      </c>
      <c r="AFZ17" s="315">
        <v>388657.29</v>
      </c>
      <c r="AGA17" s="315">
        <v>515586.64</v>
      </c>
      <c r="AGB17" s="315">
        <v>1558214.6</v>
      </c>
      <c r="AGC17" s="315">
        <v>343530.16</v>
      </c>
      <c r="AGD17" s="315">
        <v>292787.76</v>
      </c>
      <c r="AGE17" s="315">
        <v>313932.24</v>
      </c>
      <c r="AGF17" s="315">
        <v>360208.62</v>
      </c>
      <c r="AGG17" s="315">
        <v>492377.12</v>
      </c>
      <c r="AGH17" s="315">
        <v>272478.58</v>
      </c>
      <c r="AGI17" s="315">
        <v>4656063.78</v>
      </c>
      <c r="AGJ17" s="315">
        <v>672686.75</v>
      </c>
      <c r="AGK17" s="315">
        <v>1271168.3700000001</v>
      </c>
      <c r="AGL17" s="315">
        <v>435844.63</v>
      </c>
      <c r="AGM17" s="315">
        <v>249412.1</v>
      </c>
      <c r="AGN17" s="315">
        <v>297024.5</v>
      </c>
      <c r="AGO17" s="315">
        <v>458700.79</v>
      </c>
      <c r="AGP17" s="315">
        <v>308775.03999999998</v>
      </c>
      <c r="AGQ17" s="315">
        <v>4657197.82</v>
      </c>
      <c r="AGR17" s="315">
        <v>2042727.23</v>
      </c>
      <c r="AGS17" s="315">
        <v>533019.72</v>
      </c>
      <c r="AGT17" s="315">
        <v>1263478.3799999999</v>
      </c>
      <c r="AGU17" s="315">
        <v>1031812.74</v>
      </c>
      <c r="AGV17" s="315">
        <v>626266.34</v>
      </c>
      <c r="AGW17" s="315">
        <v>668938.69999999995</v>
      </c>
      <c r="AGX17" s="315">
        <v>350681.15</v>
      </c>
      <c r="AGY17" s="315">
        <v>54831.55</v>
      </c>
      <c r="AGZ17" s="315">
        <v>760021.98</v>
      </c>
      <c r="AHA17" s="315">
        <v>660609.32999999996</v>
      </c>
      <c r="AHB17" s="315">
        <v>457280.36</v>
      </c>
      <c r="AHC17" s="315">
        <v>381949.92</v>
      </c>
      <c r="AHD17" s="315">
        <v>452809.36</v>
      </c>
      <c r="AHE17" s="315">
        <v>245828.18</v>
      </c>
      <c r="AHF17" s="315">
        <v>513651.85</v>
      </c>
      <c r="AHG17" s="315">
        <v>223192.88</v>
      </c>
      <c r="AHH17" s="315">
        <v>2905483.19</v>
      </c>
      <c r="AHI17" s="315">
        <v>44294.400000000001</v>
      </c>
      <c r="AHJ17" s="315">
        <v>399635.71</v>
      </c>
      <c r="AHK17" s="315">
        <v>379310.05</v>
      </c>
      <c r="AHL17" s="315">
        <v>869414.93</v>
      </c>
      <c r="AHM17" s="315">
        <v>179092.04</v>
      </c>
      <c r="AHN17" s="315">
        <v>222951.7</v>
      </c>
      <c r="AHO17" s="315">
        <v>712161470.54300153</v>
      </c>
    </row>
    <row r="18" spans="1:899" x14ac:dyDescent="0.25">
      <c r="A18" s="313" t="s">
        <v>23</v>
      </c>
      <c r="B18" s="314" t="s">
        <v>24</v>
      </c>
      <c r="C18" s="315">
        <v>54319383.420000002</v>
      </c>
      <c r="D18" s="315">
        <v>13746061.48</v>
      </c>
      <c r="E18" s="315">
        <v>1971377.99</v>
      </c>
      <c r="F18" s="315">
        <v>6136558.4400000004</v>
      </c>
      <c r="G18" s="315">
        <v>2802579.09</v>
      </c>
      <c r="H18" s="315">
        <v>4473345.92</v>
      </c>
      <c r="I18" s="315">
        <v>1329659.98</v>
      </c>
      <c r="J18" s="315">
        <v>22611598.190000001</v>
      </c>
      <c r="K18" s="315">
        <v>5394749.5599999996</v>
      </c>
      <c r="L18" s="315">
        <v>4682708.42</v>
      </c>
      <c r="M18" s="315">
        <v>25945064.789999999</v>
      </c>
      <c r="N18" s="315">
        <v>3225331.48</v>
      </c>
      <c r="O18" s="315">
        <v>12742712.779999999</v>
      </c>
      <c r="P18" s="315">
        <v>7143959.7300000004</v>
      </c>
      <c r="Q18" s="315">
        <v>4908363.34</v>
      </c>
      <c r="R18" s="315">
        <v>3600680.15</v>
      </c>
      <c r="S18" s="315">
        <v>4111239.12</v>
      </c>
      <c r="T18" s="315">
        <v>4632493.3600000003</v>
      </c>
      <c r="U18" s="315">
        <v>1639995.6</v>
      </c>
      <c r="V18" s="315">
        <v>4755399.57</v>
      </c>
      <c r="W18" s="315">
        <v>3637243.14</v>
      </c>
      <c r="X18" s="315">
        <v>1864200.6</v>
      </c>
      <c r="Y18" s="315">
        <v>1597377.23</v>
      </c>
      <c r="Z18" s="315">
        <v>739929.3</v>
      </c>
      <c r="AA18" s="315">
        <v>71121341.359999999</v>
      </c>
      <c r="AB18" s="315">
        <v>4974253.05</v>
      </c>
      <c r="AC18" s="315">
        <v>6815666.2999999998</v>
      </c>
      <c r="AD18" s="315">
        <v>2672574.2000000002</v>
      </c>
      <c r="AE18" s="315">
        <v>15161803.65</v>
      </c>
      <c r="AF18" s="315">
        <v>982828.07</v>
      </c>
      <c r="AG18" s="315">
        <v>16510365.77</v>
      </c>
      <c r="AH18" s="315">
        <v>5279847.5999999996</v>
      </c>
      <c r="AI18" s="315">
        <v>7259035.75</v>
      </c>
      <c r="AJ18" s="315">
        <v>3613889.5</v>
      </c>
      <c r="AK18" s="315">
        <v>2610843.0499999998</v>
      </c>
      <c r="AL18" s="315">
        <v>2208662.5</v>
      </c>
      <c r="AM18" s="315">
        <v>4397793.25</v>
      </c>
      <c r="AN18" s="315">
        <v>2322219.1</v>
      </c>
      <c r="AO18" s="315">
        <v>971282.56</v>
      </c>
      <c r="AP18" s="315">
        <v>7273817</v>
      </c>
      <c r="AQ18" s="315">
        <v>3315365</v>
      </c>
      <c r="AR18" s="315">
        <v>1074788.3600000001</v>
      </c>
      <c r="AS18" s="315">
        <v>33135608.07</v>
      </c>
      <c r="AT18" s="315">
        <v>1963984.45</v>
      </c>
      <c r="AU18" s="315">
        <v>2006857.36</v>
      </c>
      <c r="AV18" s="315">
        <v>2276400.85</v>
      </c>
      <c r="AW18" s="315">
        <v>1632398.04</v>
      </c>
      <c r="AX18" s="315">
        <v>1903415.45</v>
      </c>
      <c r="AY18" s="315">
        <v>821707.6</v>
      </c>
      <c r="AZ18" s="315">
        <v>1546388.4700000002</v>
      </c>
      <c r="BA18" s="315">
        <v>18347131.489999998</v>
      </c>
      <c r="BB18" s="315">
        <v>1694548.53</v>
      </c>
      <c r="BC18" s="315">
        <v>3255582.75</v>
      </c>
      <c r="BD18" s="315">
        <v>8781937.4499999993</v>
      </c>
      <c r="BE18" s="315">
        <v>2069023.1</v>
      </c>
      <c r="BF18" s="315">
        <v>2010210</v>
      </c>
      <c r="BG18" s="315">
        <v>1723129.5</v>
      </c>
      <c r="BH18" s="315">
        <v>52254314.200000003</v>
      </c>
      <c r="BI18" s="315">
        <v>1476514.72</v>
      </c>
      <c r="BJ18" s="315">
        <v>859196.57</v>
      </c>
      <c r="BK18" s="315">
        <v>2156512.81</v>
      </c>
      <c r="BL18" s="315">
        <v>3519779.8</v>
      </c>
      <c r="BM18" s="315">
        <v>3210938.83</v>
      </c>
      <c r="BN18" s="315">
        <v>1467381.39</v>
      </c>
      <c r="BO18" s="315">
        <v>2555115.41</v>
      </c>
      <c r="BP18" s="315">
        <v>965401.66</v>
      </c>
      <c r="BQ18" s="315">
        <v>972893.06</v>
      </c>
      <c r="BR18" s="315">
        <v>928119.6</v>
      </c>
      <c r="BS18" s="315">
        <v>762683.65</v>
      </c>
      <c r="BT18" s="315">
        <v>9195398.8800000008</v>
      </c>
      <c r="BU18" s="315">
        <v>788993.58</v>
      </c>
      <c r="BV18" s="315">
        <v>1257629.46</v>
      </c>
      <c r="BW18" s="315">
        <v>27871678.77</v>
      </c>
      <c r="BX18" s="315">
        <v>14585095.560000001</v>
      </c>
      <c r="BY18" s="315">
        <v>2579028.13</v>
      </c>
      <c r="BZ18" s="315">
        <v>1244870.79</v>
      </c>
      <c r="CA18" s="315">
        <v>3420290.07</v>
      </c>
      <c r="CB18" s="315">
        <v>2543900.06</v>
      </c>
      <c r="CC18" s="315">
        <v>1108503.3899999999</v>
      </c>
      <c r="CD18" s="315">
        <v>2929</v>
      </c>
      <c r="CE18" s="315">
        <v>6022</v>
      </c>
      <c r="CF18" s="315">
        <v>77577942.180000007</v>
      </c>
      <c r="CG18" s="315">
        <v>1819708.6</v>
      </c>
      <c r="CH18" s="315">
        <v>8914837.4299999997</v>
      </c>
      <c r="CI18" s="315">
        <v>1316378.42</v>
      </c>
      <c r="CJ18" s="315">
        <v>2288677.04</v>
      </c>
      <c r="CK18" s="315">
        <v>1806934.86</v>
      </c>
      <c r="CL18" s="315">
        <v>3168640.92</v>
      </c>
      <c r="CM18" s="315">
        <v>4339672.4400000004</v>
      </c>
      <c r="CN18" s="315">
        <v>780545.78</v>
      </c>
      <c r="CO18" s="315">
        <v>1641103.58</v>
      </c>
      <c r="CP18" s="315">
        <v>1479420.42</v>
      </c>
      <c r="CQ18" s="315">
        <v>1920062</v>
      </c>
      <c r="CR18" s="315">
        <v>1835957.19</v>
      </c>
      <c r="CS18" s="315">
        <v>31854919.199999999</v>
      </c>
      <c r="CT18" s="315">
        <v>1650684.26</v>
      </c>
      <c r="CU18" s="315">
        <v>2712765.16</v>
      </c>
      <c r="CV18" s="315">
        <v>4568570.7</v>
      </c>
      <c r="CW18" s="315">
        <v>1644855.65</v>
      </c>
      <c r="CX18" s="315">
        <v>3897413.95</v>
      </c>
      <c r="CY18" s="315">
        <v>2126884.7400000002</v>
      </c>
      <c r="CZ18" s="315">
        <v>1338641.6000000001</v>
      </c>
      <c r="DA18" s="315">
        <v>23311986.699999999</v>
      </c>
      <c r="DB18" s="315">
        <v>6719468.3899999997</v>
      </c>
      <c r="DC18" s="315">
        <v>16206775.800000001</v>
      </c>
      <c r="DD18" s="315">
        <v>15734762.9</v>
      </c>
      <c r="DE18" s="315">
        <v>6330215.2999999998</v>
      </c>
      <c r="DF18" s="315">
        <v>8030482.1900000004</v>
      </c>
      <c r="DG18" s="315">
        <v>8537625.7599999998</v>
      </c>
      <c r="DH18" s="315">
        <v>1918623.5</v>
      </c>
      <c r="DI18" s="315">
        <v>4006319.6</v>
      </c>
      <c r="DJ18" s="315">
        <v>3903180.29</v>
      </c>
      <c r="DK18" s="315">
        <v>8974705.0299999993</v>
      </c>
      <c r="DL18" s="315">
        <v>18956620.27</v>
      </c>
      <c r="DM18" s="315">
        <v>23288894.559999999</v>
      </c>
      <c r="DN18" s="315">
        <v>3657911.06</v>
      </c>
      <c r="DO18" s="315">
        <v>2317821.6</v>
      </c>
      <c r="DP18" s="315">
        <v>6548040.1600000001</v>
      </c>
      <c r="DQ18" s="315">
        <v>7285761.0800000001</v>
      </c>
      <c r="DR18" s="315">
        <v>7461513.21</v>
      </c>
      <c r="DS18" s="315">
        <v>4806115.9800000004</v>
      </c>
      <c r="DT18" s="315">
        <v>2433040.25</v>
      </c>
      <c r="DU18" s="315">
        <v>91610826.650000006</v>
      </c>
      <c r="DV18" s="315">
        <v>3895575</v>
      </c>
      <c r="DW18" s="315">
        <v>6207434.4699999997</v>
      </c>
      <c r="DX18" s="315">
        <v>4686362.5</v>
      </c>
      <c r="DY18" s="315">
        <v>6332769.5999999996</v>
      </c>
      <c r="DZ18" s="315">
        <v>3500533.6</v>
      </c>
      <c r="EA18" s="315">
        <v>10618994.550000001</v>
      </c>
      <c r="EB18" s="315">
        <v>4152999.88</v>
      </c>
      <c r="EC18" s="315">
        <v>10479080.4</v>
      </c>
      <c r="ED18" s="315">
        <v>13770033.699999999</v>
      </c>
      <c r="EE18" s="315">
        <v>12095218.52</v>
      </c>
      <c r="EF18" s="315">
        <v>3266607.6</v>
      </c>
      <c r="EG18" s="315">
        <v>6333327.5</v>
      </c>
      <c r="EH18" s="315">
        <v>6115373</v>
      </c>
      <c r="EI18" s="315">
        <v>8432739.8300000001</v>
      </c>
      <c r="EJ18" s="315">
        <v>9057099.1999999993</v>
      </c>
      <c r="EK18" s="315">
        <v>4190298</v>
      </c>
      <c r="EL18" s="315">
        <v>6374092.3099999996</v>
      </c>
      <c r="EM18" s="315">
        <v>60756866.32</v>
      </c>
      <c r="EN18" s="315">
        <v>2930047.48</v>
      </c>
      <c r="EO18" s="315">
        <v>3223772.01</v>
      </c>
      <c r="EP18" s="315">
        <v>3205710.17</v>
      </c>
      <c r="EQ18" s="315">
        <v>1337696.3500000001</v>
      </c>
      <c r="ER18" s="315">
        <v>1603015</v>
      </c>
      <c r="ES18" s="315">
        <v>7808870.2699999996</v>
      </c>
      <c r="ET18" s="315">
        <v>4696547.76</v>
      </c>
      <c r="EU18" s="315">
        <v>3558613.09</v>
      </c>
      <c r="EV18" s="315">
        <v>44445043.5</v>
      </c>
      <c r="EW18" s="315">
        <v>2592400</v>
      </c>
      <c r="EX18" s="315">
        <v>9822260.0999999996</v>
      </c>
      <c r="EY18" s="315">
        <v>18832897.399999999</v>
      </c>
      <c r="EZ18" s="315">
        <v>13499523.300000001</v>
      </c>
      <c r="FA18" s="315">
        <v>14058943</v>
      </c>
      <c r="FB18" s="315">
        <v>7501543.7599999998</v>
      </c>
      <c r="FC18" s="315">
        <v>7412223.2000000002</v>
      </c>
      <c r="FD18" s="315">
        <v>7652841.7999999998</v>
      </c>
      <c r="FE18" s="315">
        <v>4198200</v>
      </c>
      <c r="FF18" s="315">
        <v>5037574</v>
      </c>
      <c r="FG18" s="315">
        <v>4051730.8</v>
      </c>
      <c r="FH18" s="315">
        <v>19559580.629999999</v>
      </c>
      <c r="FI18" s="315">
        <v>1398381.1</v>
      </c>
      <c r="FJ18" s="315">
        <v>1471596.1</v>
      </c>
      <c r="FK18" s="315">
        <v>2064857.1</v>
      </c>
      <c r="FL18" s="315">
        <v>4499947.3499999996</v>
      </c>
      <c r="FM18" s="315">
        <v>3484873.01</v>
      </c>
      <c r="FN18" s="315">
        <v>1635152.97</v>
      </c>
      <c r="FO18" s="315">
        <v>938553.19</v>
      </c>
      <c r="FP18" s="315">
        <v>63785124.109999999</v>
      </c>
      <c r="FQ18" s="315">
        <v>2488818.1</v>
      </c>
      <c r="FR18" s="315">
        <v>4742079.8</v>
      </c>
      <c r="FS18" s="315">
        <v>5745958.9400000004</v>
      </c>
      <c r="FT18" s="315">
        <v>4108020.67</v>
      </c>
      <c r="FU18" s="315">
        <v>2661503.7999999998</v>
      </c>
      <c r="FV18" s="315">
        <v>8230772.4400000004</v>
      </c>
      <c r="FW18" s="315">
        <v>5997904.5</v>
      </c>
      <c r="FX18" s="315">
        <v>4321411.8899999997</v>
      </c>
      <c r="FY18" s="315">
        <v>4370900.5</v>
      </c>
      <c r="FZ18" s="315">
        <v>12608802.199999999</v>
      </c>
      <c r="GA18" s="315">
        <v>1946146.3</v>
      </c>
      <c r="GB18" s="315">
        <v>5630488.6500000004</v>
      </c>
      <c r="GC18" s="315">
        <v>2049052.25</v>
      </c>
      <c r="GD18" s="315">
        <v>24595503.739999998</v>
      </c>
      <c r="GE18" s="315">
        <v>2021180.88</v>
      </c>
      <c r="GF18" s="315">
        <v>1778025.81</v>
      </c>
      <c r="GG18" s="315">
        <v>5629560.7599999998</v>
      </c>
      <c r="GH18" s="315">
        <v>2338798.1800000002</v>
      </c>
      <c r="GI18" s="315">
        <v>2196560.71</v>
      </c>
      <c r="GJ18" s="315">
        <v>2470770.12</v>
      </c>
      <c r="GK18" s="315">
        <v>7778202.5899999999</v>
      </c>
      <c r="GL18" s="315">
        <v>1930056.2</v>
      </c>
      <c r="GM18" s="315">
        <v>1080088.07</v>
      </c>
      <c r="GN18" s="315">
        <v>1120035.67</v>
      </c>
      <c r="GO18" s="315">
        <v>700853.7</v>
      </c>
      <c r="GP18" s="315">
        <v>15195937</v>
      </c>
      <c r="GQ18" s="315">
        <v>8147197.5999999996</v>
      </c>
      <c r="GR18" s="315">
        <v>4108039</v>
      </c>
      <c r="GS18" s="315">
        <v>8229349.7999999998</v>
      </c>
      <c r="GT18" s="315">
        <v>1081061.8600000001</v>
      </c>
      <c r="GU18" s="315">
        <v>3934567.13</v>
      </c>
      <c r="GV18" s="315">
        <v>4834070.7</v>
      </c>
      <c r="GW18" s="315">
        <v>1553115.6</v>
      </c>
      <c r="GX18" s="315">
        <v>19577417.039999999</v>
      </c>
      <c r="GY18" s="315">
        <v>1184303.08</v>
      </c>
      <c r="GZ18" s="315">
        <v>3541324.68</v>
      </c>
      <c r="HA18" s="315">
        <v>2060025.06</v>
      </c>
      <c r="HB18" s="315">
        <v>69906209.180000007</v>
      </c>
      <c r="HC18" s="315">
        <v>1724517.82</v>
      </c>
      <c r="HD18" s="315">
        <v>8355532.5700000003</v>
      </c>
      <c r="HE18" s="315">
        <v>6790012.96</v>
      </c>
      <c r="HF18" s="315">
        <v>5446928.21</v>
      </c>
      <c r="HG18" s="315">
        <v>11652863.800000001</v>
      </c>
      <c r="HH18" s="315">
        <v>2491495.6</v>
      </c>
      <c r="HI18" s="315">
        <v>45136202.020000003</v>
      </c>
      <c r="HJ18" s="315">
        <v>9042676.3900000006</v>
      </c>
      <c r="HK18" s="315">
        <v>7440992</v>
      </c>
      <c r="HL18" s="315">
        <v>5720309.7699999996</v>
      </c>
      <c r="HM18" s="315">
        <v>4272506.0999999996</v>
      </c>
      <c r="HN18" s="315">
        <v>3853222.28</v>
      </c>
      <c r="HO18" s="315">
        <v>5949185</v>
      </c>
      <c r="HP18" s="315">
        <v>1433369.7</v>
      </c>
      <c r="HQ18" s="315">
        <v>64662594.979999997</v>
      </c>
      <c r="HR18" s="315">
        <v>15842847.810000001</v>
      </c>
      <c r="HS18" s="315">
        <v>2429259.11</v>
      </c>
      <c r="HT18" s="315">
        <v>2536962.48</v>
      </c>
      <c r="HU18" s="315">
        <v>3136542.18</v>
      </c>
      <c r="HV18" s="315">
        <v>3527372</v>
      </c>
      <c r="HW18" s="315">
        <v>5654103.5</v>
      </c>
      <c r="HX18" s="315">
        <v>3181560.54</v>
      </c>
      <c r="HY18" s="315">
        <v>3978753.25</v>
      </c>
      <c r="HZ18" s="315">
        <v>2437263.87</v>
      </c>
      <c r="IA18" s="315">
        <v>1479289.3</v>
      </c>
      <c r="IB18" s="315">
        <v>3214939.13</v>
      </c>
      <c r="IC18" s="315">
        <v>486803</v>
      </c>
      <c r="ID18" s="315">
        <v>4085080.6</v>
      </c>
      <c r="IE18" s="315">
        <v>1566354.17</v>
      </c>
      <c r="IF18" s="315">
        <v>1298774.2</v>
      </c>
      <c r="IG18" s="315">
        <v>35294079.200000003</v>
      </c>
      <c r="IH18" s="315">
        <v>11855748.800000001</v>
      </c>
      <c r="II18" s="315">
        <v>5147168.9000000004</v>
      </c>
      <c r="IJ18" s="315">
        <v>6854040.7999999998</v>
      </c>
      <c r="IK18" s="315">
        <v>10343393.25</v>
      </c>
      <c r="IL18" s="315">
        <v>2484843.25</v>
      </c>
      <c r="IM18" s="315">
        <v>2691578.5</v>
      </c>
      <c r="IN18" s="315">
        <v>2139721</v>
      </c>
      <c r="IO18" s="315">
        <v>1980514.05</v>
      </c>
      <c r="IP18" s="315">
        <v>2423106</v>
      </c>
      <c r="IQ18" s="315">
        <v>2782105</v>
      </c>
      <c r="IR18" s="315">
        <v>51823496.520000003</v>
      </c>
      <c r="IS18" s="315">
        <v>13114218.25</v>
      </c>
      <c r="IT18" s="315">
        <v>9776008.3399999999</v>
      </c>
      <c r="IU18" s="315">
        <v>3426158.42</v>
      </c>
      <c r="IV18" s="315">
        <v>2702178.64</v>
      </c>
      <c r="IW18" s="315">
        <v>1127216.3799999999</v>
      </c>
      <c r="IX18" s="315">
        <v>2101285.61</v>
      </c>
      <c r="IY18" s="315">
        <v>971106.85</v>
      </c>
      <c r="IZ18" s="315">
        <v>796213.7</v>
      </c>
      <c r="JA18" s="315">
        <v>4510026.8</v>
      </c>
      <c r="JB18" s="315">
        <v>3724075.25</v>
      </c>
      <c r="JC18" s="315">
        <v>2288191.87</v>
      </c>
      <c r="JD18" s="315">
        <v>12984472.470000001</v>
      </c>
      <c r="JE18" s="315">
        <v>5871921.7400000002</v>
      </c>
      <c r="JF18" s="315">
        <v>1500091.22</v>
      </c>
      <c r="JG18" s="315">
        <v>1719194.27</v>
      </c>
      <c r="JH18" s="315">
        <v>1270336.43</v>
      </c>
      <c r="JI18" s="315">
        <v>880175.9</v>
      </c>
      <c r="JJ18" s="315">
        <v>15423107.800000001</v>
      </c>
      <c r="JK18" s="315">
        <v>1378329.7</v>
      </c>
      <c r="JL18" s="315">
        <v>1567733.35</v>
      </c>
      <c r="JM18" s="315">
        <v>1968590.37</v>
      </c>
      <c r="JN18" s="315">
        <v>1952332.12</v>
      </c>
      <c r="JO18" s="315">
        <v>4199118.12</v>
      </c>
      <c r="JP18" s="315">
        <v>1024157.5</v>
      </c>
      <c r="JQ18" s="315">
        <v>30617187.629999999</v>
      </c>
      <c r="JR18" s="315">
        <v>3652695.74</v>
      </c>
      <c r="JS18" s="315">
        <v>1658792.75</v>
      </c>
      <c r="JT18" s="315">
        <v>8143175.3000000007</v>
      </c>
      <c r="JU18" s="315">
        <v>5142083.4000000004</v>
      </c>
      <c r="JV18" s="315">
        <v>2737315.07</v>
      </c>
      <c r="JW18" s="315">
        <v>3752985.38</v>
      </c>
      <c r="JX18" s="315">
        <v>2596853.7400000002</v>
      </c>
      <c r="JY18" s="315">
        <v>50571668.280000001</v>
      </c>
      <c r="JZ18" s="315">
        <v>12440119.6</v>
      </c>
      <c r="KA18" s="315">
        <v>3479428</v>
      </c>
      <c r="KB18" s="315">
        <v>1866039.75</v>
      </c>
      <c r="KC18" s="315">
        <v>6623950.3799999999</v>
      </c>
      <c r="KD18" s="315">
        <v>1186798.9099999999</v>
      </c>
      <c r="KE18" s="315">
        <v>10873728.92</v>
      </c>
      <c r="KF18" s="315">
        <v>7550572.3399999999</v>
      </c>
      <c r="KG18" s="315">
        <v>2737529.68</v>
      </c>
      <c r="KH18" s="315">
        <v>3679255.65</v>
      </c>
      <c r="KI18" s="315">
        <v>3093800.22</v>
      </c>
      <c r="KJ18" s="315">
        <v>1941616.6</v>
      </c>
      <c r="KK18" s="315">
        <v>2357557.5</v>
      </c>
      <c r="KL18" s="315">
        <v>505024.05</v>
      </c>
      <c r="KM18" s="315">
        <v>2803912.57</v>
      </c>
      <c r="KN18" s="315">
        <v>76346929.620000005</v>
      </c>
      <c r="KO18" s="315">
        <v>7297524.5</v>
      </c>
      <c r="KP18" s="315">
        <v>2769128.49</v>
      </c>
      <c r="KQ18" s="315">
        <v>3414706.47</v>
      </c>
      <c r="KR18" s="315">
        <v>3128223.16</v>
      </c>
      <c r="KS18" s="315">
        <v>2063013.88</v>
      </c>
      <c r="KT18" s="315">
        <v>10536739.369999999</v>
      </c>
      <c r="KU18" s="315">
        <v>2143358.7000000002</v>
      </c>
      <c r="KV18" s="315">
        <v>1495802.71</v>
      </c>
      <c r="KW18" s="315">
        <v>17350995.140000001</v>
      </c>
      <c r="KX18" s="315">
        <v>2797210</v>
      </c>
      <c r="KY18" s="315">
        <v>5261450.5199999996</v>
      </c>
      <c r="KZ18" s="315">
        <v>7745154.8200000003</v>
      </c>
      <c r="LA18" s="315">
        <v>2164513.9500000002</v>
      </c>
      <c r="LB18" s="315">
        <v>3055966.8</v>
      </c>
      <c r="LC18" s="315">
        <v>34704228.130000003</v>
      </c>
      <c r="LD18" s="315">
        <v>3829158.6</v>
      </c>
      <c r="LE18" s="315">
        <v>75626561.810000002</v>
      </c>
      <c r="LF18" s="315">
        <v>8258321.7000000002</v>
      </c>
      <c r="LG18" s="315">
        <v>8592268.0999999996</v>
      </c>
      <c r="LH18" s="315">
        <v>11202834.390000001</v>
      </c>
      <c r="LI18" s="315">
        <v>2213945</v>
      </c>
      <c r="LJ18" s="315">
        <v>2534842.2000000002</v>
      </c>
      <c r="LK18" s="315">
        <v>1457532.5</v>
      </c>
      <c r="LL18" s="315">
        <v>3054388.55</v>
      </c>
      <c r="LM18" s="315">
        <v>1936387.52</v>
      </c>
      <c r="LN18" s="315">
        <v>6290587.4500000002</v>
      </c>
      <c r="LO18" s="315">
        <v>1841085.34</v>
      </c>
      <c r="LP18" s="315">
        <v>21400374.899999999</v>
      </c>
      <c r="LQ18" s="315">
        <v>3427583.25</v>
      </c>
      <c r="LR18" s="315">
        <v>1676101.48</v>
      </c>
      <c r="LS18" s="315">
        <v>175354649.47</v>
      </c>
      <c r="LT18" s="315">
        <v>33493971.789999999</v>
      </c>
      <c r="LU18" s="315">
        <v>38615722.68</v>
      </c>
      <c r="LV18" s="315">
        <v>10929404.32</v>
      </c>
      <c r="LW18" s="315">
        <v>6632376.4199999999</v>
      </c>
      <c r="LX18" s="315">
        <v>3851982.54</v>
      </c>
      <c r="LY18" s="315">
        <v>2251387</v>
      </c>
      <c r="LZ18" s="315">
        <v>4762472.4000000004</v>
      </c>
      <c r="MA18" s="315">
        <v>4725747.01</v>
      </c>
      <c r="MB18" s="315">
        <v>3310016.78</v>
      </c>
      <c r="MC18" s="315">
        <v>8788416.1300000008</v>
      </c>
      <c r="MD18" s="315">
        <v>2005004.17</v>
      </c>
      <c r="ME18" s="315">
        <v>85635072.310000002</v>
      </c>
      <c r="MF18" s="315">
        <v>4399300.4799999995</v>
      </c>
      <c r="MG18" s="315">
        <v>2166767.65</v>
      </c>
      <c r="MH18" s="315">
        <v>3075285</v>
      </c>
      <c r="MI18" s="315">
        <v>2282176</v>
      </c>
      <c r="MJ18" s="315">
        <v>4686933.38</v>
      </c>
      <c r="MK18" s="315">
        <v>3832633.4</v>
      </c>
      <c r="ML18" s="315">
        <v>2361568.5</v>
      </c>
      <c r="MM18" s="315">
        <v>4264723.8</v>
      </c>
      <c r="MN18" s="315">
        <v>3248241</v>
      </c>
      <c r="MO18" s="315">
        <v>2432393.4</v>
      </c>
      <c r="MP18" s="315">
        <v>3073032</v>
      </c>
      <c r="MQ18" s="315">
        <v>55346607.649999999</v>
      </c>
      <c r="MR18" s="315">
        <v>4374895</v>
      </c>
      <c r="MS18" s="315">
        <v>4078478.5</v>
      </c>
      <c r="MT18" s="315">
        <v>3789475</v>
      </c>
      <c r="MU18" s="315">
        <v>4422106.0199999996</v>
      </c>
      <c r="MV18" s="315">
        <v>2910472</v>
      </c>
      <c r="MW18" s="315">
        <v>6730514</v>
      </c>
      <c r="MX18" s="315">
        <v>3899674.5</v>
      </c>
      <c r="MY18" s="315">
        <v>3485955.2</v>
      </c>
      <c r="MZ18" s="315">
        <v>985130</v>
      </c>
      <c r="NA18" s="315">
        <v>941456</v>
      </c>
      <c r="NB18" s="315">
        <v>135284965.03</v>
      </c>
      <c r="NC18" s="315">
        <v>13810250.24</v>
      </c>
      <c r="ND18" s="315">
        <v>3628192.65</v>
      </c>
      <c r="NE18" s="315">
        <v>27766554.109999999</v>
      </c>
      <c r="NF18" s="315">
        <v>2421667.58</v>
      </c>
      <c r="NG18" s="315">
        <v>9999487.4199999999</v>
      </c>
      <c r="NH18" s="315">
        <v>16815913.420000002</v>
      </c>
      <c r="NI18" s="315">
        <v>17371135.93</v>
      </c>
      <c r="NJ18" s="315">
        <v>604826.5</v>
      </c>
      <c r="NK18" s="315">
        <v>5248691.54</v>
      </c>
      <c r="NL18" s="315">
        <v>3617304.75</v>
      </c>
      <c r="NM18" s="315">
        <v>2651778.77</v>
      </c>
      <c r="NN18" s="315">
        <v>24217735.850000001</v>
      </c>
      <c r="NO18" s="315">
        <v>3495414.42</v>
      </c>
      <c r="NP18" s="315">
        <v>2774556.03</v>
      </c>
      <c r="NQ18" s="315">
        <v>3015453.02</v>
      </c>
      <c r="NR18" s="315">
        <v>1930514.5</v>
      </c>
      <c r="NS18" s="315">
        <v>435697</v>
      </c>
      <c r="NT18" s="315">
        <v>2219570.85</v>
      </c>
      <c r="NU18" s="315">
        <v>37075275.670000002</v>
      </c>
      <c r="NV18" s="315">
        <v>21829185</v>
      </c>
      <c r="NW18" s="315">
        <v>3292320.0500000003</v>
      </c>
      <c r="NX18" s="315">
        <v>2159173.5</v>
      </c>
      <c r="NY18" s="315">
        <v>4385179</v>
      </c>
      <c r="NZ18" s="315">
        <v>4512717.32</v>
      </c>
      <c r="OA18" s="315">
        <v>1957886.42</v>
      </c>
      <c r="OB18" s="315">
        <v>49212247.020000003</v>
      </c>
      <c r="OC18" s="315">
        <v>9316018.0999999996</v>
      </c>
      <c r="OD18" s="315">
        <v>3860586.3</v>
      </c>
      <c r="OE18" s="315">
        <v>15254502.6</v>
      </c>
      <c r="OF18" s="315">
        <v>2640880.12</v>
      </c>
      <c r="OG18" s="315">
        <v>3331656.54</v>
      </c>
      <c r="OH18" s="315">
        <v>7574959.04</v>
      </c>
      <c r="OI18" s="315">
        <v>2492873.73</v>
      </c>
      <c r="OJ18" s="315">
        <v>4379299.3899999997</v>
      </c>
      <c r="OK18" s="315">
        <v>59519369.369999997</v>
      </c>
      <c r="OL18" s="315">
        <v>11331346.970000001</v>
      </c>
      <c r="OM18" s="315">
        <v>13181601.84</v>
      </c>
      <c r="ON18" s="315">
        <v>7553530.3899999997</v>
      </c>
      <c r="OO18" s="315">
        <v>8113350.4199999999</v>
      </c>
      <c r="OP18" s="315">
        <v>3150849.16</v>
      </c>
      <c r="OQ18" s="315">
        <v>26244668.709999997</v>
      </c>
      <c r="OR18" s="315">
        <v>3005478.28</v>
      </c>
      <c r="OS18" s="315">
        <v>767784.61</v>
      </c>
      <c r="OT18" s="315">
        <v>3987713.04</v>
      </c>
      <c r="OU18" s="315">
        <v>4663246.38</v>
      </c>
      <c r="OV18" s="315">
        <v>12886480.5</v>
      </c>
      <c r="OW18" s="315">
        <v>2931799.71</v>
      </c>
      <c r="OX18" s="315">
        <v>1395034.28</v>
      </c>
      <c r="OY18" s="315">
        <v>1114429.7</v>
      </c>
      <c r="OZ18" s="315">
        <v>51019219.229999997</v>
      </c>
      <c r="PA18" s="315">
        <v>3445926.3</v>
      </c>
      <c r="PB18" s="315">
        <v>7405734.4699999997</v>
      </c>
      <c r="PC18" s="315">
        <v>2095975.94</v>
      </c>
      <c r="PD18" s="315">
        <v>6714038.7000000002</v>
      </c>
      <c r="PE18" s="315">
        <v>10755552.24</v>
      </c>
      <c r="PF18" s="315">
        <v>3561589.6</v>
      </c>
      <c r="PG18" s="315">
        <v>3508637.22</v>
      </c>
      <c r="PH18" s="315">
        <v>6173468</v>
      </c>
      <c r="PI18" s="315">
        <v>4155408.9</v>
      </c>
      <c r="PJ18" s="315">
        <v>7574387</v>
      </c>
      <c r="PK18" s="315">
        <v>10470729.939999999</v>
      </c>
      <c r="PL18" s="315">
        <v>2362924.92</v>
      </c>
      <c r="PM18" s="315">
        <v>13050212.1</v>
      </c>
      <c r="PN18" s="315">
        <v>3256294.99</v>
      </c>
      <c r="PO18" s="315">
        <v>1766756.67</v>
      </c>
      <c r="PP18" s="315">
        <v>1154582</v>
      </c>
      <c r="PQ18" s="315">
        <v>2391116.2999999998</v>
      </c>
      <c r="PR18" s="315">
        <v>125478010.12</v>
      </c>
      <c r="PS18" s="315">
        <v>3279715.7</v>
      </c>
      <c r="PT18" s="315">
        <v>2090615.57</v>
      </c>
      <c r="PU18" s="315">
        <v>10489506.58</v>
      </c>
      <c r="PV18" s="315">
        <v>21906667.77</v>
      </c>
      <c r="PW18" s="315">
        <v>3319910.53</v>
      </c>
      <c r="PX18" s="315">
        <v>7555430.4000000004</v>
      </c>
      <c r="PY18" s="315">
        <v>2796840.82</v>
      </c>
      <c r="PZ18" s="315">
        <v>8440247.8000000007</v>
      </c>
      <c r="QA18" s="315">
        <v>1799118.17</v>
      </c>
      <c r="QB18" s="315">
        <v>7719223.8899999997</v>
      </c>
      <c r="QC18" s="315">
        <v>2107876.5699999998</v>
      </c>
      <c r="QD18" s="315">
        <v>4294140.8</v>
      </c>
      <c r="QE18" s="315">
        <v>4125164.34</v>
      </c>
      <c r="QF18" s="315">
        <v>5811918.1200000001</v>
      </c>
      <c r="QG18" s="315">
        <v>5240397.72</v>
      </c>
      <c r="QH18" s="315">
        <v>3183250.5</v>
      </c>
      <c r="QI18" s="315">
        <v>2494300.1</v>
      </c>
      <c r="QJ18" s="315">
        <v>1590320.58</v>
      </c>
      <c r="QK18" s="315">
        <v>7239688.7699999996</v>
      </c>
      <c r="QL18" s="315">
        <v>6297350</v>
      </c>
      <c r="QM18" s="315">
        <v>1584050.5</v>
      </c>
      <c r="QN18" s="315">
        <v>1932829.93</v>
      </c>
      <c r="QO18" s="315">
        <v>1643209.36</v>
      </c>
      <c r="QP18" s="315">
        <v>1348843.74</v>
      </c>
      <c r="QQ18" s="315">
        <v>1841242.16</v>
      </c>
      <c r="QR18" s="315">
        <v>66874697.100000001</v>
      </c>
      <c r="QS18" s="315">
        <v>1375645.5</v>
      </c>
      <c r="QT18" s="315">
        <v>7542568.6799999997</v>
      </c>
      <c r="QU18" s="315">
        <v>3758874.23</v>
      </c>
      <c r="QV18" s="315">
        <v>3723330.5</v>
      </c>
      <c r="QW18" s="315">
        <v>10233848.1</v>
      </c>
      <c r="QX18" s="315">
        <v>4460752.0599999996</v>
      </c>
      <c r="QY18" s="315">
        <v>5489269.75</v>
      </c>
      <c r="QZ18" s="315">
        <v>9937770.5600000005</v>
      </c>
      <c r="RA18" s="315">
        <v>1729813.1</v>
      </c>
      <c r="RB18" s="315">
        <v>4373379.9800000004</v>
      </c>
      <c r="RC18" s="315">
        <v>1635547.5</v>
      </c>
      <c r="RD18" s="315">
        <v>1427038</v>
      </c>
      <c r="RE18" s="315">
        <v>60307048.119999997</v>
      </c>
      <c r="RF18" s="315">
        <v>14396511.289999999</v>
      </c>
      <c r="RG18" s="315">
        <v>6494896.96</v>
      </c>
      <c r="RH18" s="315">
        <v>6337465.4000000004</v>
      </c>
      <c r="RI18" s="315">
        <v>4730196.4800000004</v>
      </c>
      <c r="RJ18" s="315">
        <v>5855525.2999999998</v>
      </c>
      <c r="RK18" s="315">
        <v>13463843.4</v>
      </c>
      <c r="RL18" s="315">
        <v>3926870</v>
      </c>
      <c r="RM18" s="315">
        <v>6814895.3300000001</v>
      </c>
      <c r="RN18" s="315">
        <v>15164378.199999999</v>
      </c>
      <c r="RO18" s="315">
        <v>12196590.35</v>
      </c>
      <c r="RP18" s="315">
        <v>1688381.6</v>
      </c>
      <c r="RQ18" s="315">
        <v>1934305.19</v>
      </c>
      <c r="RR18" s="315">
        <v>7407040.7400000002</v>
      </c>
      <c r="RS18" s="315">
        <v>3744700.2</v>
      </c>
      <c r="RT18" s="315">
        <v>2500138.5</v>
      </c>
      <c r="RU18" s="315">
        <v>4270772.5</v>
      </c>
      <c r="RV18" s="315">
        <v>2237770</v>
      </c>
      <c r="RW18" s="315">
        <v>1804740.1</v>
      </c>
      <c r="RX18" s="315">
        <v>1217112.03</v>
      </c>
      <c r="RY18" s="315">
        <v>40007201.100000001</v>
      </c>
      <c r="RZ18" s="315">
        <v>2868447.2</v>
      </c>
      <c r="SA18" s="315">
        <v>4435962.1399999997</v>
      </c>
      <c r="SB18" s="315">
        <v>3737548.65</v>
      </c>
      <c r="SC18" s="315">
        <v>2216439.5</v>
      </c>
      <c r="SD18" s="315">
        <v>2021874</v>
      </c>
      <c r="SE18" s="315">
        <v>4967328.5</v>
      </c>
      <c r="SF18" s="315">
        <v>12865140.75</v>
      </c>
      <c r="SG18" s="315">
        <v>2610008</v>
      </c>
      <c r="SH18" s="315">
        <v>2853694.23</v>
      </c>
      <c r="SI18" s="315">
        <v>5166627</v>
      </c>
      <c r="SJ18" s="315">
        <v>5460962.6600000001</v>
      </c>
      <c r="SK18" s="315">
        <v>3123613.25</v>
      </c>
      <c r="SL18" s="315">
        <v>1833068.88</v>
      </c>
      <c r="SM18" s="315">
        <v>32029253.41</v>
      </c>
      <c r="SN18" s="315">
        <v>1569654.5</v>
      </c>
      <c r="SO18" s="315">
        <v>3512966.54</v>
      </c>
      <c r="SP18" s="315">
        <v>2721168.7</v>
      </c>
      <c r="SQ18" s="315">
        <v>1599054.3</v>
      </c>
      <c r="SR18" s="315">
        <v>2705344.88</v>
      </c>
      <c r="SS18" s="315">
        <v>4085535.16</v>
      </c>
      <c r="ST18" s="315">
        <v>5084821.8</v>
      </c>
      <c r="SU18" s="315">
        <v>3856473.3</v>
      </c>
      <c r="SV18" s="315">
        <v>3727189.5</v>
      </c>
      <c r="SW18" s="315">
        <v>7545342</v>
      </c>
      <c r="SX18" s="315">
        <v>2209157</v>
      </c>
      <c r="SY18" s="315">
        <v>17551181.149999999</v>
      </c>
      <c r="SZ18" s="315">
        <v>3738487.5</v>
      </c>
      <c r="TA18" s="315">
        <v>3978092.75</v>
      </c>
      <c r="TB18" s="315">
        <v>10102188.029999999</v>
      </c>
      <c r="TC18" s="315">
        <v>3981293.35</v>
      </c>
      <c r="TD18" s="315">
        <v>2372237.35</v>
      </c>
      <c r="TE18" s="315">
        <v>2585356</v>
      </c>
      <c r="TF18" s="315">
        <v>1173568.5</v>
      </c>
      <c r="TG18" s="315">
        <v>55617125.590000004</v>
      </c>
      <c r="TH18" s="315">
        <v>3273037.9</v>
      </c>
      <c r="TI18" s="315">
        <v>1782154</v>
      </c>
      <c r="TJ18" s="315">
        <v>5129427.96</v>
      </c>
      <c r="TK18" s="315">
        <v>7334493.5599999996</v>
      </c>
      <c r="TL18" s="315">
        <v>2971572.77</v>
      </c>
      <c r="TM18" s="315">
        <v>1130776</v>
      </c>
      <c r="TN18" s="315">
        <v>8469318.1199999992</v>
      </c>
      <c r="TO18" s="315">
        <v>2196146.91</v>
      </c>
      <c r="TP18" s="315">
        <v>4586068.34</v>
      </c>
      <c r="TQ18" s="315">
        <v>7012601.2000000002</v>
      </c>
      <c r="TR18" s="315">
        <v>2399870.1</v>
      </c>
      <c r="TS18" s="315">
        <v>1388970.4</v>
      </c>
      <c r="TT18" s="315">
        <v>3169406.69</v>
      </c>
      <c r="TU18" s="315">
        <v>3075721.8</v>
      </c>
      <c r="TV18" s="315">
        <v>2074324.7</v>
      </c>
      <c r="TW18" s="315">
        <v>26029367.27</v>
      </c>
      <c r="TX18" s="315">
        <v>2402209.34</v>
      </c>
      <c r="TY18" s="315">
        <v>26374819.960000001</v>
      </c>
      <c r="TZ18" s="315">
        <v>6005778.9000000004</v>
      </c>
      <c r="UA18" s="315">
        <v>2198277</v>
      </c>
      <c r="UB18" s="315">
        <v>2259363</v>
      </c>
      <c r="UC18" s="315">
        <v>15574724.58</v>
      </c>
      <c r="UD18" s="315">
        <v>2189766.4</v>
      </c>
      <c r="UE18" s="315">
        <v>1108847.71</v>
      </c>
      <c r="UF18" s="315">
        <v>2397443</v>
      </c>
      <c r="UG18" s="315">
        <v>2305741</v>
      </c>
      <c r="UH18" s="315">
        <v>28244427.23</v>
      </c>
      <c r="UI18" s="315">
        <v>6055784.3700000001</v>
      </c>
      <c r="UJ18" s="315">
        <v>4024752.3</v>
      </c>
      <c r="UK18" s="315">
        <v>7543213.2000000002</v>
      </c>
      <c r="UL18" s="315">
        <v>3554915.6</v>
      </c>
      <c r="UM18" s="315">
        <v>3532033.58</v>
      </c>
      <c r="UN18" s="315">
        <v>77102314.510000005</v>
      </c>
      <c r="UO18" s="315">
        <v>4574489</v>
      </c>
      <c r="UP18" s="315">
        <v>4010300.95</v>
      </c>
      <c r="UQ18" s="315">
        <v>19468322.949999999</v>
      </c>
      <c r="UR18" s="315">
        <v>34253.4</v>
      </c>
      <c r="US18" s="315">
        <v>3289733.07</v>
      </c>
      <c r="UT18" s="315">
        <v>10204532.26</v>
      </c>
      <c r="UU18" s="315">
        <v>2599888.54</v>
      </c>
      <c r="UV18" s="315">
        <v>4184846.5</v>
      </c>
      <c r="UW18" s="315">
        <v>3246647.6</v>
      </c>
      <c r="UX18" s="315">
        <v>4778461</v>
      </c>
      <c r="UY18" s="315">
        <v>11404278.800000001</v>
      </c>
      <c r="UZ18" s="315">
        <v>3939774.11</v>
      </c>
      <c r="VA18" s="315">
        <v>7697659.9100000001</v>
      </c>
      <c r="VB18" s="315">
        <v>1895815</v>
      </c>
      <c r="VC18" s="315">
        <v>2310218.7799999998</v>
      </c>
      <c r="VD18" s="315">
        <v>2294130.66</v>
      </c>
      <c r="VE18" s="315">
        <v>2368587.9</v>
      </c>
      <c r="VF18" s="315">
        <v>17546484.620000001</v>
      </c>
      <c r="VG18" s="315">
        <v>1663881.8</v>
      </c>
      <c r="VH18" s="315">
        <v>1849294.67</v>
      </c>
      <c r="VI18" s="315">
        <v>1792211</v>
      </c>
      <c r="VJ18" s="315">
        <v>53693765.640000001</v>
      </c>
      <c r="VK18" s="315">
        <v>3775021</v>
      </c>
      <c r="VL18" s="315">
        <v>3699691.2</v>
      </c>
      <c r="VM18" s="315">
        <v>13576842.5</v>
      </c>
      <c r="VN18" s="315">
        <v>11795523.5</v>
      </c>
      <c r="VO18" s="315">
        <v>8989213.5</v>
      </c>
      <c r="VP18" s="315">
        <v>3519741.2</v>
      </c>
      <c r="VQ18" s="315">
        <v>4399157.5</v>
      </c>
      <c r="VR18" s="315">
        <v>4330036.07</v>
      </c>
      <c r="VS18" s="315">
        <v>14984452.09</v>
      </c>
      <c r="VT18" s="315">
        <v>4664645.53</v>
      </c>
      <c r="VU18" s="315">
        <v>8224442.0999999996</v>
      </c>
      <c r="VV18" s="315">
        <v>5093256.79</v>
      </c>
      <c r="VW18" s="315">
        <v>2248750.0499999998</v>
      </c>
      <c r="VX18" s="315">
        <v>1712491.48</v>
      </c>
      <c r="VY18" s="315">
        <v>212059708.99000001</v>
      </c>
      <c r="VZ18" s="315">
        <v>6066644.6699999999</v>
      </c>
      <c r="WA18" s="315">
        <v>4604030.2699999996</v>
      </c>
      <c r="WB18" s="315">
        <v>5609556.54</v>
      </c>
      <c r="WC18" s="315">
        <v>2189495.1</v>
      </c>
      <c r="WD18" s="315">
        <v>5292997.4000000004</v>
      </c>
      <c r="WE18" s="315">
        <v>8776658.0500000007</v>
      </c>
      <c r="WF18" s="315">
        <v>9871062.5999999996</v>
      </c>
      <c r="WG18" s="315">
        <v>5210441.3</v>
      </c>
      <c r="WH18" s="315">
        <v>8147950.7599999998</v>
      </c>
      <c r="WI18" s="315">
        <v>2582581.67</v>
      </c>
      <c r="WJ18" s="315">
        <v>23685650.93</v>
      </c>
      <c r="WK18" s="315">
        <v>6665901.6299999999</v>
      </c>
      <c r="WL18" s="315">
        <v>8167220.2699999996</v>
      </c>
      <c r="WM18" s="315">
        <v>13148553.75</v>
      </c>
      <c r="WN18" s="315">
        <v>6983248.3600000003</v>
      </c>
      <c r="WO18" s="315">
        <v>5142978.78</v>
      </c>
      <c r="WP18" s="315">
        <v>9167152.1099999994</v>
      </c>
      <c r="WQ18" s="315">
        <v>3016828.5</v>
      </c>
      <c r="WR18" s="315">
        <v>9680849.9700000007</v>
      </c>
      <c r="WS18" s="315">
        <v>31466136.120000001</v>
      </c>
      <c r="WT18" s="315">
        <v>4870661.1399999997</v>
      </c>
      <c r="WU18" s="315">
        <v>2625185.91</v>
      </c>
      <c r="WV18" s="315">
        <v>2008306.8</v>
      </c>
      <c r="WW18" s="315">
        <v>2667333.65</v>
      </c>
      <c r="WX18" s="315">
        <v>2386350.25</v>
      </c>
      <c r="WY18" s="315">
        <v>2369031.1</v>
      </c>
      <c r="WZ18" s="315">
        <v>2153879.08</v>
      </c>
      <c r="XA18" s="315">
        <v>15668046.949999999</v>
      </c>
      <c r="XB18" s="315">
        <v>3094787.25</v>
      </c>
      <c r="XC18" s="315">
        <v>1489923.8</v>
      </c>
      <c r="XD18" s="315">
        <v>1427273.35</v>
      </c>
      <c r="XE18" s="315">
        <v>1569505.6</v>
      </c>
      <c r="XF18" s="315">
        <v>60246902.979999997</v>
      </c>
      <c r="XG18" s="315">
        <v>4941701</v>
      </c>
      <c r="XH18" s="315">
        <v>5482902.4800000004</v>
      </c>
      <c r="XI18" s="315">
        <v>26377341.5</v>
      </c>
      <c r="XJ18" s="315">
        <v>5115800</v>
      </c>
      <c r="XK18" s="315">
        <v>7312403.4000000004</v>
      </c>
      <c r="XL18" s="315">
        <v>9146379.1500000004</v>
      </c>
      <c r="XM18" s="315">
        <v>3415677.5</v>
      </c>
      <c r="XN18" s="315">
        <v>3647124.4</v>
      </c>
      <c r="XO18" s="315">
        <v>12111372.01</v>
      </c>
      <c r="XP18" s="315">
        <v>6460402.1600000001</v>
      </c>
      <c r="XQ18" s="315">
        <v>2346857.6</v>
      </c>
      <c r="XR18" s="315">
        <v>2542865.0499999998</v>
      </c>
      <c r="XS18" s="315">
        <v>3624546.3</v>
      </c>
      <c r="XT18" s="315">
        <v>2404411.5</v>
      </c>
      <c r="XU18" s="315">
        <v>1968292</v>
      </c>
      <c r="XV18" s="315">
        <v>1892589</v>
      </c>
      <c r="XW18" s="315">
        <v>3397230.5</v>
      </c>
      <c r="XX18" s="315">
        <v>2849112.43</v>
      </c>
      <c r="XY18" s="315">
        <v>2155760.7599999998</v>
      </c>
      <c r="XZ18" s="315">
        <v>3507776.66</v>
      </c>
      <c r="YA18" s="315">
        <v>1969075</v>
      </c>
      <c r="YB18" s="315">
        <v>2711789.29</v>
      </c>
      <c r="YC18" s="315">
        <v>88948689.239999995</v>
      </c>
      <c r="YD18" s="315">
        <v>4744831.96</v>
      </c>
      <c r="YE18" s="315">
        <v>10939701.189999999</v>
      </c>
      <c r="YF18" s="315">
        <v>2790192.2</v>
      </c>
      <c r="YG18" s="315">
        <v>20997420.600000001</v>
      </c>
      <c r="YH18" s="315">
        <v>4891858.71</v>
      </c>
      <c r="YI18" s="315">
        <v>7142171</v>
      </c>
      <c r="YJ18" s="315">
        <v>2665360.1</v>
      </c>
      <c r="YK18" s="315">
        <v>16770192.4</v>
      </c>
      <c r="YL18" s="315">
        <v>10851721.720000001</v>
      </c>
      <c r="YM18" s="315">
        <v>4421548.51</v>
      </c>
      <c r="YN18" s="315">
        <v>3264115.5</v>
      </c>
      <c r="YO18" s="315">
        <v>3117340.8</v>
      </c>
      <c r="YP18" s="315">
        <v>2669049.2999999998</v>
      </c>
      <c r="YQ18" s="315">
        <v>1907059.83</v>
      </c>
      <c r="YR18" s="315">
        <v>2575731.5</v>
      </c>
      <c r="YS18" s="315">
        <v>1884253.03</v>
      </c>
      <c r="YT18" s="315">
        <v>22787178.18</v>
      </c>
      <c r="YU18" s="315">
        <v>2297508</v>
      </c>
      <c r="YV18" s="315">
        <v>1219799</v>
      </c>
      <c r="YW18" s="315">
        <v>3414127.06</v>
      </c>
      <c r="YX18" s="315">
        <v>2808893.5</v>
      </c>
      <c r="YY18" s="315">
        <v>1302397.97</v>
      </c>
      <c r="YZ18" s="315">
        <v>2722044</v>
      </c>
      <c r="ZA18" s="315">
        <v>16854353.329999998</v>
      </c>
      <c r="ZB18" s="315">
        <v>1875914.81</v>
      </c>
      <c r="ZC18" s="315">
        <v>4004282.99</v>
      </c>
      <c r="ZD18" s="315">
        <v>3889690</v>
      </c>
      <c r="ZE18" s="315">
        <v>1992559</v>
      </c>
      <c r="ZF18" s="315">
        <v>4456372.2</v>
      </c>
      <c r="ZG18" s="315">
        <v>1290713</v>
      </c>
      <c r="ZH18" s="315">
        <v>1863754.27</v>
      </c>
      <c r="ZI18" s="315">
        <v>9655890</v>
      </c>
      <c r="ZJ18" s="315">
        <v>48308576.100000001</v>
      </c>
      <c r="ZK18" s="315">
        <v>2015613.6</v>
      </c>
      <c r="ZL18" s="315">
        <v>6368499.0599999996</v>
      </c>
      <c r="ZM18" s="315">
        <v>17680907.899999999</v>
      </c>
      <c r="ZN18" s="315">
        <v>12589309.800000001</v>
      </c>
      <c r="ZO18" s="315">
        <v>2964504</v>
      </c>
      <c r="ZP18" s="315">
        <v>4649398.9000000004</v>
      </c>
      <c r="ZQ18" s="315">
        <v>8534258.5</v>
      </c>
      <c r="ZR18" s="315">
        <v>6026244.71</v>
      </c>
      <c r="ZS18" s="315">
        <v>12734137.27</v>
      </c>
      <c r="ZT18" s="315">
        <v>1249800.28</v>
      </c>
      <c r="ZU18" s="315">
        <v>2517385.7999999998</v>
      </c>
      <c r="ZV18" s="315">
        <v>4057632.8</v>
      </c>
      <c r="ZW18" s="315">
        <v>5598925.5899999999</v>
      </c>
      <c r="ZX18" s="315">
        <v>2214900.2999999998</v>
      </c>
      <c r="ZY18" s="315">
        <v>2829667.58</v>
      </c>
      <c r="ZZ18" s="315">
        <v>2732824.58</v>
      </c>
      <c r="AAA18" s="315">
        <v>1710655.17</v>
      </c>
      <c r="AAB18" s="315">
        <v>3325976.1</v>
      </c>
      <c r="AAC18" s="315">
        <v>2094060.5</v>
      </c>
      <c r="AAD18" s="315">
        <v>2112599.2000000002</v>
      </c>
      <c r="AAE18" s="315">
        <v>1737200.37</v>
      </c>
      <c r="AAF18" s="315">
        <v>21858413.670000002</v>
      </c>
      <c r="AAG18" s="315">
        <v>2534791.7000000002</v>
      </c>
      <c r="AAH18" s="315">
        <v>4328611.54</v>
      </c>
      <c r="AAI18" s="315">
        <v>2259463</v>
      </c>
      <c r="AAJ18" s="315">
        <v>2443277</v>
      </c>
      <c r="AAK18" s="315">
        <v>5878376</v>
      </c>
      <c r="AAL18" s="315">
        <v>2500627.6</v>
      </c>
      <c r="AAM18" s="315">
        <v>135302452.71000001</v>
      </c>
      <c r="AAN18" s="315">
        <v>3861583.94</v>
      </c>
      <c r="AAO18" s="315">
        <v>2075030.1</v>
      </c>
      <c r="AAP18" s="315">
        <v>8525122.9199999999</v>
      </c>
      <c r="AAQ18" s="315">
        <v>4416732.3499999996</v>
      </c>
      <c r="AAR18" s="315">
        <v>3543916.81</v>
      </c>
      <c r="AAS18" s="315">
        <v>3758392.89</v>
      </c>
      <c r="AAT18" s="315">
        <v>7095923.7400000002</v>
      </c>
      <c r="AAU18" s="315">
        <v>12408317.539999999</v>
      </c>
      <c r="AAV18" s="315">
        <v>2412485.36</v>
      </c>
      <c r="AAW18" s="315">
        <v>3640859.37</v>
      </c>
      <c r="AAX18" s="315">
        <v>20306525.739999998</v>
      </c>
      <c r="AAY18" s="315">
        <v>14015136.6</v>
      </c>
      <c r="AAZ18" s="315">
        <v>1591954.35</v>
      </c>
      <c r="ABA18" s="315">
        <v>3162169.09</v>
      </c>
      <c r="ABB18" s="315">
        <v>2872901.52</v>
      </c>
      <c r="ABC18" s="315">
        <v>1502758.63</v>
      </c>
      <c r="ABD18" s="315">
        <v>2400166.7400000002</v>
      </c>
      <c r="ABE18" s="315">
        <v>2183220.9</v>
      </c>
      <c r="ABF18" s="315">
        <v>28342510.120000001</v>
      </c>
      <c r="ABG18" s="315">
        <v>19482700.399999999</v>
      </c>
      <c r="ABH18" s="315">
        <v>2392996.1800000002</v>
      </c>
      <c r="ABI18" s="315">
        <v>1547599.77</v>
      </c>
      <c r="ABJ18" s="315">
        <v>2147841.06</v>
      </c>
      <c r="ABK18" s="315">
        <v>1556661.52</v>
      </c>
      <c r="ABL18" s="315">
        <v>1185343.5</v>
      </c>
      <c r="ABM18" s="315">
        <v>25068438.550000001</v>
      </c>
      <c r="ABN18" s="315">
        <v>3704913.8</v>
      </c>
      <c r="ABO18" s="315">
        <v>2774006.58</v>
      </c>
      <c r="ABP18" s="315">
        <v>6765317.1699999999</v>
      </c>
      <c r="ABQ18" s="315">
        <v>6811387.8499999996</v>
      </c>
      <c r="ABR18" s="315">
        <v>2919343.6</v>
      </c>
      <c r="ABS18" s="315">
        <v>3077903.23</v>
      </c>
      <c r="ABT18" s="315">
        <v>5048084.5</v>
      </c>
      <c r="ABU18" s="315">
        <v>1037441.4</v>
      </c>
      <c r="ABV18" s="315">
        <v>40359704.200000003</v>
      </c>
      <c r="ABW18" s="315">
        <v>6219325.2999999998</v>
      </c>
      <c r="ABX18" s="315">
        <v>5657271.2199999997</v>
      </c>
      <c r="ABY18" s="315">
        <v>3651968</v>
      </c>
      <c r="ABZ18" s="315">
        <v>2160623.92</v>
      </c>
      <c r="ACA18" s="315">
        <v>7525392.2999999998</v>
      </c>
      <c r="ACB18" s="315">
        <v>1740863.5</v>
      </c>
      <c r="ACC18" s="315">
        <v>2605093.69</v>
      </c>
      <c r="ACD18" s="315">
        <v>1794543.45</v>
      </c>
      <c r="ACE18" s="315">
        <v>4712770.97</v>
      </c>
      <c r="ACF18" s="315">
        <v>1892946.2</v>
      </c>
      <c r="ACG18" s="315">
        <v>60296862.979999997</v>
      </c>
      <c r="ACH18" s="315">
        <v>3040413</v>
      </c>
      <c r="ACI18" s="315">
        <v>5786674.0599999996</v>
      </c>
      <c r="ACJ18" s="315">
        <v>5315240.21</v>
      </c>
      <c r="ACK18" s="315">
        <v>3355562</v>
      </c>
      <c r="ACL18" s="315">
        <v>5073339</v>
      </c>
      <c r="ACM18" s="315">
        <v>5082083</v>
      </c>
      <c r="ACN18" s="315">
        <v>13154448.26</v>
      </c>
      <c r="ACO18" s="315">
        <v>19425554.829999998</v>
      </c>
      <c r="ACP18" s="315">
        <v>3537589</v>
      </c>
      <c r="ACQ18" s="315">
        <v>6806448.4000000004</v>
      </c>
      <c r="ACR18" s="315">
        <v>6256688.7400000002</v>
      </c>
      <c r="ACS18" s="315">
        <v>5891256.7199999997</v>
      </c>
      <c r="ACT18" s="315">
        <v>14280873.66</v>
      </c>
      <c r="ACU18" s="315">
        <v>6213915</v>
      </c>
      <c r="ACV18" s="315">
        <v>4858418.42</v>
      </c>
      <c r="ACW18" s="315">
        <v>3969735</v>
      </c>
      <c r="ACX18" s="315">
        <v>2546525.14</v>
      </c>
      <c r="ACY18" s="315">
        <v>2892634.88</v>
      </c>
      <c r="ACZ18" s="315">
        <v>2479573</v>
      </c>
      <c r="ADA18" s="315">
        <v>2137639.89</v>
      </c>
      <c r="ADB18" s="315">
        <v>1184270.26</v>
      </c>
      <c r="ADC18" s="315">
        <v>2698631.5</v>
      </c>
      <c r="ADD18" s="315">
        <v>18828060.559999999</v>
      </c>
      <c r="ADE18" s="315">
        <v>11878393.49</v>
      </c>
      <c r="ADF18" s="315">
        <v>800539.5</v>
      </c>
      <c r="ADG18" s="315">
        <v>1783539.1</v>
      </c>
      <c r="ADH18" s="315">
        <v>4816275.45</v>
      </c>
      <c r="ADI18" s="315">
        <v>1027899</v>
      </c>
      <c r="ADJ18" s="315">
        <v>2397070.48</v>
      </c>
      <c r="ADK18" s="315">
        <v>2248806.12</v>
      </c>
      <c r="ADL18" s="315">
        <v>3602996</v>
      </c>
      <c r="ADM18" s="315">
        <v>93290353.640000001</v>
      </c>
      <c r="ADN18" s="315">
        <v>6974330</v>
      </c>
      <c r="ADO18" s="315">
        <v>7231185.0700000003</v>
      </c>
      <c r="ADP18" s="315">
        <v>17781459.530000001</v>
      </c>
      <c r="ADQ18" s="315">
        <v>1355369.04</v>
      </c>
      <c r="ADR18" s="315">
        <v>1709196.45</v>
      </c>
      <c r="ADS18" s="315">
        <v>3506768.41</v>
      </c>
      <c r="ADT18" s="315">
        <v>1292002</v>
      </c>
      <c r="ADU18" s="315">
        <v>91082377.159999996</v>
      </c>
      <c r="ADV18" s="315">
        <v>14041510.98</v>
      </c>
      <c r="ADW18" s="315">
        <v>8770007.2300000004</v>
      </c>
      <c r="ADX18" s="315">
        <v>2618334.52</v>
      </c>
      <c r="ADY18" s="315">
        <v>3704918.16</v>
      </c>
      <c r="ADZ18" s="315">
        <v>6104504.2199999997</v>
      </c>
      <c r="AEA18" s="315">
        <v>4047873</v>
      </c>
      <c r="AEB18" s="315">
        <v>3945593</v>
      </c>
      <c r="AEC18" s="315">
        <v>2605746.5</v>
      </c>
      <c r="AED18" s="315">
        <v>2353637.7200000002</v>
      </c>
      <c r="AEE18" s="315">
        <v>2985588.74</v>
      </c>
      <c r="AEF18" s="315">
        <v>8960360.8100000005</v>
      </c>
      <c r="AEG18" s="315">
        <v>2352911</v>
      </c>
      <c r="AEH18" s="315">
        <v>3933844.2</v>
      </c>
      <c r="AEI18" s="315">
        <v>4430755.68</v>
      </c>
      <c r="AEJ18" s="315">
        <v>3314226.77</v>
      </c>
      <c r="AEK18" s="315">
        <v>2135009.0499999998</v>
      </c>
      <c r="AEL18" s="315">
        <v>7485502</v>
      </c>
      <c r="AEM18" s="315">
        <v>1798691</v>
      </c>
      <c r="AEN18" s="315">
        <v>7896686.04</v>
      </c>
      <c r="AEO18" s="315">
        <v>59347164.740000002</v>
      </c>
      <c r="AEP18" s="315">
        <v>8811486.25</v>
      </c>
      <c r="AEQ18" s="315">
        <v>6387836.5999999996</v>
      </c>
      <c r="AER18" s="315">
        <v>5014653.25</v>
      </c>
      <c r="AES18" s="315">
        <v>3973097.25</v>
      </c>
      <c r="AET18" s="315">
        <v>12118061.460000001</v>
      </c>
      <c r="AEU18" s="315">
        <v>3377248.05</v>
      </c>
      <c r="AEV18" s="315">
        <v>5107649.5</v>
      </c>
      <c r="AEW18" s="315">
        <v>2532532.42</v>
      </c>
      <c r="AEX18" s="315">
        <v>2945910</v>
      </c>
      <c r="AEY18" s="315">
        <v>34245535.090000004</v>
      </c>
      <c r="AEZ18" s="315">
        <v>17066055.789999999</v>
      </c>
      <c r="AFA18" s="315">
        <v>10560899</v>
      </c>
      <c r="AFB18" s="315">
        <v>6054190.9000000004</v>
      </c>
      <c r="AFC18" s="315">
        <v>12775699.300000001</v>
      </c>
      <c r="AFD18" s="315">
        <v>8912283.5600000005</v>
      </c>
      <c r="AFE18" s="315">
        <v>4605653</v>
      </c>
      <c r="AFF18" s="315">
        <v>6231783</v>
      </c>
      <c r="AFG18" s="315">
        <v>3291487.32</v>
      </c>
      <c r="AFH18" s="315">
        <v>11275556.710000001</v>
      </c>
      <c r="AFI18" s="315">
        <v>5134566.2</v>
      </c>
      <c r="AFJ18" s="315">
        <v>4987711.3</v>
      </c>
      <c r="AFK18" s="315">
        <v>5203113</v>
      </c>
      <c r="AFL18" s="315">
        <v>57268639.539999999</v>
      </c>
      <c r="AFM18" s="315">
        <v>7024564.2999999998</v>
      </c>
      <c r="AFN18" s="315">
        <v>9047200.8000000007</v>
      </c>
      <c r="AFO18" s="315">
        <v>3296823</v>
      </c>
      <c r="AFP18" s="315">
        <v>5294792.5999999996</v>
      </c>
      <c r="AFQ18" s="315">
        <v>3018780.5</v>
      </c>
      <c r="AFR18" s="315">
        <v>2225414</v>
      </c>
      <c r="AFS18" s="315">
        <v>6700053.5</v>
      </c>
      <c r="AFT18" s="315">
        <v>6503716.7699999996</v>
      </c>
      <c r="AFU18" s="315">
        <v>2518309</v>
      </c>
      <c r="AFV18" s="315">
        <v>6849482.3200000003</v>
      </c>
      <c r="AFW18" s="315">
        <v>3139501.3</v>
      </c>
      <c r="AFX18" s="315">
        <v>37861545.920000002</v>
      </c>
      <c r="AFY18" s="315">
        <v>1905716.75</v>
      </c>
      <c r="AFZ18" s="315">
        <v>3052103.46</v>
      </c>
      <c r="AGA18" s="315">
        <v>2863947</v>
      </c>
      <c r="AGB18" s="315">
        <v>5012907.75</v>
      </c>
      <c r="AGC18" s="315">
        <v>4356605.18</v>
      </c>
      <c r="AGD18" s="315">
        <v>1535678.29</v>
      </c>
      <c r="AGE18" s="315">
        <v>2398466</v>
      </c>
      <c r="AGF18" s="315">
        <v>1528509</v>
      </c>
      <c r="AGG18" s="315">
        <v>2382852.73</v>
      </c>
      <c r="AGH18" s="315">
        <v>2352054.2999999998</v>
      </c>
      <c r="AGI18" s="315">
        <v>38972956.979999997</v>
      </c>
      <c r="AGJ18" s="315">
        <v>7020040.71</v>
      </c>
      <c r="AGK18" s="315">
        <v>3841432.58</v>
      </c>
      <c r="AGL18" s="315">
        <v>1376914.58</v>
      </c>
      <c r="AGM18" s="315">
        <v>9057990.25</v>
      </c>
      <c r="AGN18" s="315">
        <v>2937619.92</v>
      </c>
      <c r="AGO18" s="315">
        <v>2028270.92</v>
      </c>
      <c r="AGP18" s="315">
        <v>2289212.5499999998</v>
      </c>
      <c r="AGQ18" s="315">
        <v>104751867.73</v>
      </c>
      <c r="AGR18" s="315">
        <v>46772908</v>
      </c>
      <c r="AGS18" s="315">
        <v>1879275</v>
      </c>
      <c r="AGT18" s="315">
        <v>6177154.9199999999</v>
      </c>
      <c r="AGU18" s="315">
        <v>10301506.17</v>
      </c>
      <c r="AGV18" s="315">
        <v>5336020.5</v>
      </c>
      <c r="AGW18" s="315">
        <v>4221563.2</v>
      </c>
      <c r="AGX18" s="315">
        <v>4634846.53</v>
      </c>
      <c r="AGY18" s="315">
        <v>2140882.1</v>
      </c>
      <c r="AGZ18" s="315">
        <v>4123992.11</v>
      </c>
      <c r="AHA18" s="315">
        <v>5245525</v>
      </c>
      <c r="AHB18" s="315">
        <v>2193438.7000000002</v>
      </c>
      <c r="AHC18" s="315">
        <v>2348539.61</v>
      </c>
      <c r="AHD18" s="315">
        <v>2840077.99</v>
      </c>
      <c r="AHE18" s="315">
        <v>1994309.62</v>
      </c>
      <c r="AHF18" s="315">
        <v>2602453.11</v>
      </c>
      <c r="AHG18" s="315">
        <v>2098150.6</v>
      </c>
      <c r="AHH18" s="315">
        <v>13832394.35</v>
      </c>
      <c r="AHI18" s="315">
        <v>2791236</v>
      </c>
      <c r="AHJ18" s="315">
        <v>3680869.8</v>
      </c>
      <c r="AHK18" s="315">
        <v>4045580.53</v>
      </c>
      <c r="AHL18" s="315">
        <v>9472671.4700000007</v>
      </c>
      <c r="AHM18" s="315">
        <v>3039315.6</v>
      </c>
      <c r="AHN18" s="315">
        <v>3120507.25</v>
      </c>
      <c r="AHO18" s="315">
        <v>8079271167.6900043</v>
      </c>
    </row>
    <row r="19" spans="1:899" x14ac:dyDescent="0.25">
      <c r="A19" s="313" t="s">
        <v>25</v>
      </c>
      <c r="B19" s="314" t="s">
        <v>26</v>
      </c>
      <c r="C19" s="315">
        <v>496110554.92000002</v>
      </c>
      <c r="D19" s="315">
        <v>115589528.47</v>
      </c>
      <c r="E19" s="315">
        <v>29432538.380000003</v>
      </c>
      <c r="F19" s="315">
        <v>42864048.609999999</v>
      </c>
      <c r="G19" s="315">
        <v>53611506.780000001</v>
      </c>
      <c r="H19" s="315">
        <v>46425433.530000001</v>
      </c>
      <c r="I19" s="315">
        <v>22947684.449999999</v>
      </c>
      <c r="J19" s="315">
        <v>97223521.329999998</v>
      </c>
      <c r="K19" s="315">
        <v>47100542.600000001</v>
      </c>
      <c r="L19" s="315">
        <v>37381232.899999999</v>
      </c>
      <c r="M19" s="315">
        <v>104461705.43000001</v>
      </c>
      <c r="N19" s="315">
        <v>46715510.07</v>
      </c>
      <c r="O19" s="315">
        <v>80193502.700000003</v>
      </c>
      <c r="P19" s="315">
        <v>64796485.879999995</v>
      </c>
      <c r="Q19" s="315">
        <v>38173881.82</v>
      </c>
      <c r="R19" s="315">
        <v>21485532.649999999</v>
      </c>
      <c r="S19" s="315">
        <v>26064224.120000001</v>
      </c>
      <c r="T19" s="315">
        <v>52224248.289999999</v>
      </c>
      <c r="U19" s="315">
        <v>18719645.140000001</v>
      </c>
      <c r="V19" s="315">
        <v>28584707.229999997</v>
      </c>
      <c r="W19" s="315">
        <v>32311051.52</v>
      </c>
      <c r="X19" s="315">
        <v>29711985.699999999</v>
      </c>
      <c r="Y19" s="315">
        <v>25914709.670000002</v>
      </c>
      <c r="Z19" s="315">
        <v>13824940.23</v>
      </c>
      <c r="AA19" s="315">
        <v>598116893.13999999</v>
      </c>
      <c r="AB19" s="315">
        <v>51799766.340000004</v>
      </c>
      <c r="AC19" s="315">
        <v>79923619.159999982</v>
      </c>
      <c r="AD19" s="315">
        <v>31509870.629999999</v>
      </c>
      <c r="AE19" s="315">
        <v>83721959.520000011</v>
      </c>
      <c r="AF19" s="315">
        <v>45616488.259999998</v>
      </c>
      <c r="AG19" s="315">
        <v>67039485.939999998</v>
      </c>
      <c r="AH19" s="315">
        <v>47965979.889999993</v>
      </c>
      <c r="AI19" s="315">
        <v>46162581.029999994</v>
      </c>
      <c r="AJ19" s="315">
        <v>39373321.950000003</v>
      </c>
      <c r="AK19" s="315">
        <v>27766466.670000002</v>
      </c>
      <c r="AL19" s="315">
        <v>28379044.760000002</v>
      </c>
      <c r="AM19" s="315">
        <v>18617622.710000001</v>
      </c>
      <c r="AN19" s="315">
        <v>36310787.549999997</v>
      </c>
      <c r="AO19" s="315">
        <v>30365365.609999996</v>
      </c>
      <c r="AP19" s="315">
        <v>54445376.379999995</v>
      </c>
      <c r="AQ19" s="315">
        <v>42897239.359999999</v>
      </c>
      <c r="AR19" s="315">
        <v>5686359.1200000001</v>
      </c>
      <c r="AS19" s="315">
        <v>369668891.37999994</v>
      </c>
      <c r="AT19" s="315">
        <v>55497910.010000005</v>
      </c>
      <c r="AU19" s="315">
        <v>37371739.030000001</v>
      </c>
      <c r="AV19" s="315">
        <v>58420563.5</v>
      </c>
      <c r="AW19" s="315">
        <v>44456470.669999994</v>
      </c>
      <c r="AX19" s="315">
        <v>30983868.689999998</v>
      </c>
      <c r="AY19" s="315">
        <v>37001193.340000004</v>
      </c>
      <c r="AZ19" s="315">
        <v>55760280.120000005</v>
      </c>
      <c r="BA19" s="315">
        <v>130687114.65000002</v>
      </c>
      <c r="BB19" s="315">
        <v>26834190.960000001</v>
      </c>
      <c r="BC19" s="315">
        <v>42006353.260000005</v>
      </c>
      <c r="BD19" s="315">
        <v>65780887.010000005</v>
      </c>
      <c r="BE19" s="315">
        <v>23926236.43</v>
      </c>
      <c r="BF19" s="315">
        <v>19750288.390000001</v>
      </c>
      <c r="BG19" s="315">
        <v>23067699.450000003</v>
      </c>
      <c r="BH19" s="315">
        <v>347822303.11000001</v>
      </c>
      <c r="BI19" s="315">
        <v>21439916.129999999</v>
      </c>
      <c r="BJ19" s="315">
        <v>16934724.84</v>
      </c>
      <c r="BK19" s="315">
        <v>32007930</v>
      </c>
      <c r="BL19" s="315">
        <v>45026195.159999996</v>
      </c>
      <c r="BM19" s="315">
        <v>61724720.660000004</v>
      </c>
      <c r="BN19" s="315">
        <v>22989577.100000001</v>
      </c>
      <c r="BO19" s="315">
        <v>28418641.969999999</v>
      </c>
      <c r="BP19" s="315">
        <v>21833952.800000001</v>
      </c>
      <c r="BQ19" s="315">
        <v>24688286.129999999</v>
      </c>
      <c r="BR19" s="315">
        <v>12590382.25</v>
      </c>
      <c r="BS19" s="315">
        <v>15522503.23</v>
      </c>
      <c r="BT19" s="315">
        <v>92937721.959999993</v>
      </c>
      <c r="BU19" s="315">
        <v>13276679.07</v>
      </c>
      <c r="BV19" s="315">
        <v>13107830.32</v>
      </c>
      <c r="BW19" s="315">
        <v>301838953.59000003</v>
      </c>
      <c r="BX19" s="315">
        <v>183279386.62</v>
      </c>
      <c r="BY19" s="315">
        <v>45314494.840000004</v>
      </c>
      <c r="BZ19" s="315">
        <v>31907396.449999999</v>
      </c>
      <c r="CA19" s="315">
        <v>65539102.579999998</v>
      </c>
      <c r="CB19" s="315">
        <v>45773834.68</v>
      </c>
      <c r="CC19" s="315">
        <v>45451628.929999992</v>
      </c>
      <c r="CD19" s="315">
        <v>7178505</v>
      </c>
      <c r="CE19" s="315">
        <v>7018588.5499999998</v>
      </c>
      <c r="CF19" s="315">
        <v>603401255.28999984</v>
      </c>
      <c r="CG19" s="315">
        <v>43487127.099999994</v>
      </c>
      <c r="CH19" s="315">
        <v>79129480.650000006</v>
      </c>
      <c r="CI19" s="315">
        <v>35126624.299999997</v>
      </c>
      <c r="CJ19" s="315">
        <v>39630312.009999998</v>
      </c>
      <c r="CK19" s="315">
        <v>50866322.930000007</v>
      </c>
      <c r="CL19" s="315">
        <v>36396465.380000003</v>
      </c>
      <c r="CM19" s="315">
        <v>58249122.700000003</v>
      </c>
      <c r="CN19" s="315">
        <v>22505074.52</v>
      </c>
      <c r="CO19" s="315">
        <v>41958481.93</v>
      </c>
      <c r="CP19" s="315">
        <v>29273530.699999999</v>
      </c>
      <c r="CQ19" s="315">
        <v>58495400.249999993</v>
      </c>
      <c r="CR19" s="315">
        <v>30932352.640000001</v>
      </c>
      <c r="CS19" s="315">
        <v>304429900.68999994</v>
      </c>
      <c r="CT19" s="315">
        <v>34806710</v>
      </c>
      <c r="CU19" s="315">
        <v>43231349.359999999</v>
      </c>
      <c r="CV19" s="315">
        <v>55477991.000000007</v>
      </c>
      <c r="CW19" s="315">
        <v>29847410.109999999</v>
      </c>
      <c r="CX19" s="315">
        <v>54736036.660000004</v>
      </c>
      <c r="CY19" s="315">
        <v>37870056.339999996</v>
      </c>
      <c r="CZ19" s="315">
        <v>14721652.68</v>
      </c>
      <c r="DA19" s="315">
        <v>314892895.85000002</v>
      </c>
      <c r="DB19" s="315">
        <v>50138832.649999999</v>
      </c>
      <c r="DC19" s="315">
        <v>98700915.980000004</v>
      </c>
      <c r="DD19" s="315">
        <v>98683541.75999999</v>
      </c>
      <c r="DE19" s="315">
        <v>36083044.900000006</v>
      </c>
      <c r="DF19" s="315">
        <v>54766852.669999994</v>
      </c>
      <c r="DG19" s="315">
        <v>48595263.109999999</v>
      </c>
      <c r="DH19" s="315">
        <v>14642810.140000001</v>
      </c>
      <c r="DI19" s="315">
        <v>28377004.370000001</v>
      </c>
      <c r="DJ19" s="315">
        <v>29869951.469999999</v>
      </c>
      <c r="DK19" s="315">
        <v>74157513.220000014</v>
      </c>
      <c r="DL19" s="315">
        <v>219266821.47000003</v>
      </c>
      <c r="DM19" s="315">
        <v>223106389.22</v>
      </c>
      <c r="DN19" s="315">
        <v>43834302.18</v>
      </c>
      <c r="DO19" s="315">
        <v>30653113.359999999</v>
      </c>
      <c r="DP19" s="315">
        <v>58603449.980000004</v>
      </c>
      <c r="DQ19" s="315">
        <v>37731735.969999999</v>
      </c>
      <c r="DR19" s="315">
        <v>34938708.060000002</v>
      </c>
      <c r="DS19" s="315">
        <v>35336660.329999998</v>
      </c>
      <c r="DT19" s="315">
        <v>13283370.760000002</v>
      </c>
      <c r="DU19" s="315">
        <v>710371769.64999974</v>
      </c>
      <c r="DV19" s="315">
        <v>35708086.890000001</v>
      </c>
      <c r="DW19" s="315">
        <v>53226058.310000002</v>
      </c>
      <c r="DX19" s="315">
        <v>50430965.459999993</v>
      </c>
      <c r="DY19" s="315">
        <v>54225004.409999989</v>
      </c>
      <c r="DZ19" s="315">
        <v>46062866.229999997</v>
      </c>
      <c r="EA19" s="315">
        <v>69844523.24000001</v>
      </c>
      <c r="EB19" s="315">
        <v>42720260.730000004</v>
      </c>
      <c r="EC19" s="315">
        <v>59674288.5</v>
      </c>
      <c r="ED19" s="315">
        <v>227338534.32000002</v>
      </c>
      <c r="EE19" s="315">
        <v>194244554.44</v>
      </c>
      <c r="EF19" s="315">
        <v>42844379.82</v>
      </c>
      <c r="EG19" s="315">
        <v>40795229.609999999</v>
      </c>
      <c r="EH19" s="315">
        <v>46644447.870000005</v>
      </c>
      <c r="EI19" s="315">
        <v>55739974.56000001</v>
      </c>
      <c r="EJ19" s="315">
        <v>83983224.489999995</v>
      </c>
      <c r="EK19" s="315">
        <v>30558435.84</v>
      </c>
      <c r="EL19" s="315">
        <v>34682645.769999996</v>
      </c>
      <c r="EM19" s="315">
        <v>468718029.77000004</v>
      </c>
      <c r="EN19" s="315">
        <v>36469908.93</v>
      </c>
      <c r="EO19" s="315">
        <v>37831970.840000004</v>
      </c>
      <c r="EP19" s="315">
        <v>32597453.870000001</v>
      </c>
      <c r="EQ19" s="315">
        <v>18702693.059999999</v>
      </c>
      <c r="ER19" s="315">
        <v>20007517.48</v>
      </c>
      <c r="ES19" s="315">
        <v>47057019.940000005</v>
      </c>
      <c r="ET19" s="315">
        <v>43079002.960000001</v>
      </c>
      <c r="EU19" s="315">
        <v>29938277</v>
      </c>
      <c r="EV19" s="315">
        <v>301814061.31</v>
      </c>
      <c r="EW19" s="315">
        <v>21644324.939999998</v>
      </c>
      <c r="EX19" s="315">
        <v>30597979.040000003</v>
      </c>
      <c r="EY19" s="315">
        <v>43406361.940000005</v>
      </c>
      <c r="EZ19" s="315">
        <v>58414048.930000007</v>
      </c>
      <c r="FA19" s="315">
        <v>46203027.619999997</v>
      </c>
      <c r="FB19" s="315">
        <v>53221056.020000003</v>
      </c>
      <c r="FC19" s="315">
        <v>27603639.680000003</v>
      </c>
      <c r="FD19" s="315">
        <v>23969521.079999998</v>
      </c>
      <c r="FE19" s="315">
        <v>18842306.129999999</v>
      </c>
      <c r="FF19" s="315">
        <v>17082349.670000002</v>
      </c>
      <c r="FG19" s="315">
        <v>8597435.1600000001</v>
      </c>
      <c r="FH19" s="315">
        <v>253032641.66999999</v>
      </c>
      <c r="FI19" s="315">
        <v>32339708</v>
      </c>
      <c r="FJ19" s="315">
        <v>39604938.43</v>
      </c>
      <c r="FK19" s="315">
        <v>38830805.82</v>
      </c>
      <c r="FL19" s="315">
        <v>53495507.409999996</v>
      </c>
      <c r="FM19" s="315">
        <v>45481732.229999997</v>
      </c>
      <c r="FN19" s="315">
        <v>10758130.26</v>
      </c>
      <c r="FO19" s="315">
        <v>4032294.44</v>
      </c>
      <c r="FP19" s="315">
        <v>556604001.94000006</v>
      </c>
      <c r="FQ19" s="315">
        <v>34194472.799999997</v>
      </c>
      <c r="FR19" s="315">
        <v>51001339.779999994</v>
      </c>
      <c r="FS19" s="315">
        <v>39214669.779999994</v>
      </c>
      <c r="FT19" s="315">
        <v>61228568.419999994</v>
      </c>
      <c r="FU19" s="315">
        <v>34125752.899999999</v>
      </c>
      <c r="FV19" s="315">
        <v>71861012.099999994</v>
      </c>
      <c r="FW19" s="315">
        <v>46297995.890000001</v>
      </c>
      <c r="FX19" s="315">
        <v>45027586.269999996</v>
      </c>
      <c r="FY19" s="315">
        <v>37998583.960000001</v>
      </c>
      <c r="FZ19" s="315">
        <v>69256958.019999996</v>
      </c>
      <c r="GA19" s="315">
        <v>38595065.140000001</v>
      </c>
      <c r="GB19" s="315">
        <v>22867134.739999998</v>
      </c>
      <c r="GC19" s="315">
        <v>5697040.4100000001</v>
      </c>
      <c r="GD19" s="315">
        <v>312224838.49000001</v>
      </c>
      <c r="GE19" s="315">
        <v>30700598.739999998</v>
      </c>
      <c r="GF19" s="315">
        <v>37206499.420000002</v>
      </c>
      <c r="GG19" s="315">
        <v>62536456.839999996</v>
      </c>
      <c r="GH19" s="315">
        <v>43219980.170000002</v>
      </c>
      <c r="GI19" s="315">
        <v>32639661.479999997</v>
      </c>
      <c r="GJ19" s="315">
        <v>37400046.950000003</v>
      </c>
      <c r="GK19" s="315">
        <v>83181269.840000004</v>
      </c>
      <c r="GL19" s="315">
        <v>29999636.609999999</v>
      </c>
      <c r="GM19" s="315">
        <v>8333965.5700000003</v>
      </c>
      <c r="GN19" s="315">
        <v>7778548.1500000004</v>
      </c>
      <c r="GO19" s="315">
        <v>7248339</v>
      </c>
      <c r="GP19" s="315">
        <v>240479275.47</v>
      </c>
      <c r="GQ19" s="315">
        <v>54930110.539999999</v>
      </c>
      <c r="GR19" s="315">
        <v>35573609.509999998</v>
      </c>
      <c r="GS19" s="315">
        <v>49734510.009999998</v>
      </c>
      <c r="GT19" s="315">
        <v>19086332.600000001</v>
      </c>
      <c r="GU19" s="315">
        <v>37479329.989999995</v>
      </c>
      <c r="GV19" s="315">
        <v>39950115.710000008</v>
      </c>
      <c r="GW19" s="315">
        <v>23227760.649999999</v>
      </c>
      <c r="GX19" s="315">
        <v>266628097.62000003</v>
      </c>
      <c r="GY19" s="315">
        <v>30429874</v>
      </c>
      <c r="GZ19" s="315">
        <v>63675589.119999997</v>
      </c>
      <c r="HA19" s="315">
        <v>47699845.620000005</v>
      </c>
      <c r="HB19" s="315">
        <v>423442794.95999998</v>
      </c>
      <c r="HC19" s="315">
        <v>61535010.239999995</v>
      </c>
      <c r="HD19" s="315">
        <v>64574721.990000002</v>
      </c>
      <c r="HE19" s="315">
        <v>82194841.849999994</v>
      </c>
      <c r="HF19" s="315">
        <v>52534747.989999995</v>
      </c>
      <c r="HG19" s="315">
        <v>73496304.280000001</v>
      </c>
      <c r="HH19" s="315">
        <v>14196997.74</v>
      </c>
      <c r="HI19" s="315">
        <v>292505234.26999998</v>
      </c>
      <c r="HJ19" s="315">
        <v>47734148.129999995</v>
      </c>
      <c r="HK19" s="315">
        <v>61691837.370000005</v>
      </c>
      <c r="HL19" s="315">
        <v>50270986.769999996</v>
      </c>
      <c r="HM19" s="315">
        <v>35741104.060000002</v>
      </c>
      <c r="HN19" s="315">
        <v>37034514.129999995</v>
      </c>
      <c r="HO19" s="315">
        <v>49802440.219999999</v>
      </c>
      <c r="HP19" s="315">
        <v>25284031.289999999</v>
      </c>
      <c r="HQ19" s="315">
        <v>378172488.22000003</v>
      </c>
      <c r="HR19" s="315">
        <v>153565596.69</v>
      </c>
      <c r="HS19" s="315">
        <v>44586441</v>
      </c>
      <c r="HT19" s="315">
        <v>35506170.210000001</v>
      </c>
      <c r="HU19" s="315">
        <v>33801100.810000002</v>
      </c>
      <c r="HV19" s="315">
        <v>34765636.289999999</v>
      </c>
      <c r="HW19" s="315">
        <v>66632121.770000003</v>
      </c>
      <c r="HX19" s="315">
        <v>26671218.869999997</v>
      </c>
      <c r="HY19" s="315">
        <v>31254153.039999999</v>
      </c>
      <c r="HZ19" s="315">
        <v>29490005.609999999</v>
      </c>
      <c r="IA19" s="315">
        <v>33435958.48</v>
      </c>
      <c r="IB19" s="315">
        <v>39087141.329999998</v>
      </c>
      <c r="IC19" s="315">
        <v>19756841.289999999</v>
      </c>
      <c r="ID19" s="315">
        <v>34893262.75</v>
      </c>
      <c r="IE19" s="315">
        <v>19629423.199999999</v>
      </c>
      <c r="IF19" s="315">
        <v>24192480.75</v>
      </c>
      <c r="IG19" s="315">
        <v>306021784.28000003</v>
      </c>
      <c r="IH19" s="315">
        <v>158351694.79000002</v>
      </c>
      <c r="II19" s="315">
        <v>49558249.480000004</v>
      </c>
      <c r="IJ19" s="315">
        <v>67347043.719999999</v>
      </c>
      <c r="IK19" s="315">
        <v>81508511.25</v>
      </c>
      <c r="IL19" s="315">
        <v>42960874.190000005</v>
      </c>
      <c r="IM19" s="315">
        <v>32209811.469999999</v>
      </c>
      <c r="IN19" s="315">
        <v>22644274.669999998</v>
      </c>
      <c r="IO19" s="315">
        <v>24087421.810000002</v>
      </c>
      <c r="IP19" s="315">
        <v>25068147.739999998</v>
      </c>
      <c r="IQ19" s="315">
        <v>29248119.170000002</v>
      </c>
      <c r="IR19" s="315">
        <v>507952414.75999999</v>
      </c>
      <c r="IS19" s="315">
        <v>250633359.78</v>
      </c>
      <c r="IT19" s="315">
        <v>66117202.539999999</v>
      </c>
      <c r="IU19" s="315">
        <v>45794554.019999996</v>
      </c>
      <c r="IV19" s="315">
        <v>32166986.27</v>
      </c>
      <c r="IW19" s="315">
        <v>23780640</v>
      </c>
      <c r="IX19" s="315">
        <v>36890630.330000006</v>
      </c>
      <c r="IY19" s="315">
        <v>22697897.129999999</v>
      </c>
      <c r="IZ19" s="315">
        <v>28162197.329999998</v>
      </c>
      <c r="JA19" s="315">
        <v>39960669.140000001</v>
      </c>
      <c r="JB19" s="315">
        <v>32149918.23</v>
      </c>
      <c r="JC19" s="315">
        <v>27501018.07</v>
      </c>
      <c r="JD19" s="315">
        <v>230441601.29999998</v>
      </c>
      <c r="JE19" s="315">
        <v>174764466.04000002</v>
      </c>
      <c r="JF19" s="315">
        <v>40201341.350000001</v>
      </c>
      <c r="JG19" s="315">
        <v>33248565.060000002</v>
      </c>
      <c r="JH19" s="315">
        <v>28129529.359999999</v>
      </c>
      <c r="JI19" s="315">
        <v>37785612.030000001</v>
      </c>
      <c r="JJ19" s="315">
        <v>243311667.47</v>
      </c>
      <c r="JK19" s="315">
        <v>26619808.390000001</v>
      </c>
      <c r="JL19" s="315">
        <v>39825042</v>
      </c>
      <c r="JM19" s="315">
        <v>46725005.009999998</v>
      </c>
      <c r="JN19" s="315">
        <v>37828537</v>
      </c>
      <c r="JO19" s="315">
        <v>68478797.310000002</v>
      </c>
      <c r="JP19" s="315">
        <v>28128999.02</v>
      </c>
      <c r="JQ19" s="315">
        <v>343397828.25999993</v>
      </c>
      <c r="JR19" s="315">
        <v>40900988.149999999</v>
      </c>
      <c r="JS19" s="315">
        <v>32543897.510000002</v>
      </c>
      <c r="JT19" s="315">
        <v>54502306.390000001</v>
      </c>
      <c r="JU19" s="315">
        <v>61209238.450000003</v>
      </c>
      <c r="JV19" s="315">
        <v>44573832.719999999</v>
      </c>
      <c r="JW19" s="315">
        <v>35167537.649999999</v>
      </c>
      <c r="JX19" s="315">
        <v>28055200</v>
      </c>
      <c r="JY19" s="315">
        <v>298981224.30000001</v>
      </c>
      <c r="JZ19" s="315">
        <v>177664612.09</v>
      </c>
      <c r="KA19" s="315">
        <v>35691634.840000004</v>
      </c>
      <c r="KB19" s="315">
        <v>21263748.880000003</v>
      </c>
      <c r="KC19" s="315">
        <v>52890190.230000004</v>
      </c>
      <c r="KD19" s="315">
        <v>19039225.070000004</v>
      </c>
      <c r="KE19" s="315">
        <v>90172994.829999998</v>
      </c>
      <c r="KF19" s="315">
        <v>46694982.169999994</v>
      </c>
      <c r="KG19" s="315">
        <v>26504079.68</v>
      </c>
      <c r="KH19" s="315">
        <v>50329161.660000004</v>
      </c>
      <c r="KI19" s="315">
        <v>31454942.75</v>
      </c>
      <c r="KJ19" s="315">
        <v>33575806.579999998</v>
      </c>
      <c r="KK19" s="315">
        <v>22725115.309999999</v>
      </c>
      <c r="KL19" s="315">
        <v>12600465.32</v>
      </c>
      <c r="KM19" s="315">
        <v>23613105.650000002</v>
      </c>
      <c r="KN19" s="315">
        <v>499410568.16000003</v>
      </c>
      <c r="KO19" s="315">
        <v>61550622.359999992</v>
      </c>
      <c r="KP19" s="315">
        <v>41697883.609999992</v>
      </c>
      <c r="KQ19" s="315">
        <v>56206077.529999994</v>
      </c>
      <c r="KR19" s="315">
        <v>39542398.32</v>
      </c>
      <c r="KS19" s="315">
        <v>38995972.879999995</v>
      </c>
      <c r="KT19" s="315">
        <v>77400507.170000002</v>
      </c>
      <c r="KU19" s="315">
        <v>31673745.650000002</v>
      </c>
      <c r="KV19" s="315">
        <v>34856983.579999998</v>
      </c>
      <c r="KW19" s="315">
        <v>180600263.61999997</v>
      </c>
      <c r="KX19" s="315">
        <v>35409636.299999997</v>
      </c>
      <c r="KY19" s="315">
        <v>46159037.949999996</v>
      </c>
      <c r="KZ19" s="315">
        <v>70998446.260000005</v>
      </c>
      <c r="LA19" s="315">
        <v>32467831.509999998</v>
      </c>
      <c r="LB19" s="315">
        <v>39459330.590000004</v>
      </c>
      <c r="LC19" s="315">
        <v>168102700</v>
      </c>
      <c r="LD19" s="315">
        <v>52204301.559999995</v>
      </c>
      <c r="LE19" s="315">
        <v>546192697.83999991</v>
      </c>
      <c r="LF19" s="315">
        <v>163622807.86000001</v>
      </c>
      <c r="LG19" s="315">
        <v>236206892.00999999</v>
      </c>
      <c r="LH19" s="315">
        <v>191426829.72</v>
      </c>
      <c r="LI19" s="315">
        <v>40885169.549999997</v>
      </c>
      <c r="LJ19" s="315">
        <v>45645683.420000002</v>
      </c>
      <c r="LK19" s="315">
        <v>34578340.419999994</v>
      </c>
      <c r="LL19" s="315">
        <v>54288555.490000002</v>
      </c>
      <c r="LM19" s="315">
        <v>34666588.119999997</v>
      </c>
      <c r="LN19" s="315">
        <v>52348227.369999997</v>
      </c>
      <c r="LO19" s="315">
        <v>9150980.4000000004</v>
      </c>
      <c r="LP19" s="315">
        <v>246762117.58999997</v>
      </c>
      <c r="LQ19" s="315">
        <v>80866413.539999992</v>
      </c>
      <c r="LR19" s="315">
        <v>43849642.259999998</v>
      </c>
      <c r="LS19" s="315">
        <v>412357281.57999998</v>
      </c>
      <c r="LT19" s="315">
        <v>148263638.44</v>
      </c>
      <c r="LU19" s="315">
        <v>423190573.61000007</v>
      </c>
      <c r="LV19" s="315">
        <v>173047348.22000003</v>
      </c>
      <c r="LW19" s="315">
        <v>65973116.890000001</v>
      </c>
      <c r="LX19" s="315">
        <v>56576041.400000006</v>
      </c>
      <c r="LY19" s="315">
        <v>59913163.839999996</v>
      </c>
      <c r="LZ19" s="315">
        <v>52933914.030000001</v>
      </c>
      <c r="MA19" s="315">
        <v>51543526.119999997</v>
      </c>
      <c r="MB19" s="315">
        <v>51825980.629999995</v>
      </c>
      <c r="MC19" s="315">
        <v>90668680.340000004</v>
      </c>
      <c r="MD19" s="315">
        <v>31980690.199999996</v>
      </c>
      <c r="ME19" s="315">
        <v>510161059.17999995</v>
      </c>
      <c r="MF19" s="315">
        <v>38751781.310000002</v>
      </c>
      <c r="MG19" s="315">
        <v>25705739.32</v>
      </c>
      <c r="MH19" s="315">
        <v>24286695.32</v>
      </c>
      <c r="MI19" s="315">
        <v>23655710.969999999</v>
      </c>
      <c r="MJ19" s="315">
        <v>42707235</v>
      </c>
      <c r="MK19" s="315">
        <v>29405588.770000003</v>
      </c>
      <c r="ML19" s="315">
        <v>34235564.530000001</v>
      </c>
      <c r="MM19" s="315">
        <v>45014829.380000003</v>
      </c>
      <c r="MN19" s="315">
        <v>21703969.84</v>
      </c>
      <c r="MO19" s="315">
        <v>27484119.329999998</v>
      </c>
      <c r="MP19" s="315">
        <v>28198049.68</v>
      </c>
      <c r="MQ19" s="315">
        <v>384316915.00999999</v>
      </c>
      <c r="MR19" s="315">
        <v>28409664.23</v>
      </c>
      <c r="MS19" s="315">
        <v>40701047.93</v>
      </c>
      <c r="MT19" s="315">
        <v>60551383.329999991</v>
      </c>
      <c r="MU19" s="315">
        <v>59110350</v>
      </c>
      <c r="MV19" s="315">
        <v>41082706.509999998</v>
      </c>
      <c r="MW19" s="315">
        <v>69865226.359999999</v>
      </c>
      <c r="MX19" s="315">
        <v>62795116.500000007</v>
      </c>
      <c r="MY19" s="315">
        <v>38522726.450000003</v>
      </c>
      <c r="MZ19" s="315">
        <v>19894576.990000002</v>
      </c>
      <c r="NA19" s="315">
        <v>7628595.1899999995</v>
      </c>
      <c r="NB19" s="315">
        <v>582813051.78999996</v>
      </c>
      <c r="NC19" s="315">
        <v>73446708</v>
      </c>
      <c r="ND19" s="315">
        <v>29523837.420000002</v>
      </c>
      <c r="NE19" s="315">
        <v>150678337.97999999</v>
      </c>
      <c r="NF19" s="315">
        <v>28091683.600000001</v>
      </c>
      <c r="NG19" s="315">
        <v>60795298.369999997</v>
      </c>
      <c r="NH19" s="315">
        <v>113685462.64000002</v>
      </c>
      <c r="NI19" s="315">
        <v>99537528.670000002</v>
      </c>
      <c r="NJ19" s="315">
        <v>15165622.380000001</v>
      </c>
      <c r="NK19" s="315">
        <v>58146668.350000001</v>
      </c>
      <c r="NL19" s="315">
        <v>41050717.82</v>
      </c>
      <c r="NM19" s="315">
        <v>12319530</v>
      </c>
      <c r="NN19" s="315">
        <v>242623007.91999999</v>
      </c>
      <c r="NO19" s="315">
        <v>36437149.359999999</v>
      </c>
      <c r="NP19" s="315">
        <v>34269850.340000004</v>
      </c>
      <c r="NQ19" s="315">
        <v>31063396.210000001</v>
      </c>
      <c r="NR19" s="315">
        <v>32408066.100000001</v>
      </c>
      <c r="NS19" s="315">
        <v>10752919.039999999</v>
      </c>
      <c r="NT19" s="315">
        <v>17424706.329999998</v>
      </c>
      <c r="NU19" s="315">
        <v>346340124.22999996</v>
      </c>
      <c r="NV19" s="315">
        <v>117786428.92</v>
      </c>
      <c r="NW19" s="315">
        <v>36236439.149999999</v>
      </c>
      <c r="NX19" s="315">
        <v>29323566.23</v>
      </c>
      <c r="NY19" s="315">
        <v>41238650.210000001</v>
      </c>
      <c r="NZ19" s="315">
        <v>53776761.559999995</v>
      </c>
      <c r="OA19" s="315">
        <v>28773888.220000003</v>
      </c>
      <c r="OB19" s="315">
        <v>388754994.56</v>
      </c>
      <c r="OC19" s="315">
        <v>113998481.64999999</v>
      </c>
      <c r="OD19" s="315">
        <v>58407607.200000003</v>
      </c>
      <c r="OE19" s="315">
        <v>114903345.05000003</v>
      </c>
      <c r="OF19" s="315">
        <v>31420202.100000001</v>
      </c>
      <c r="OG19" s="315">
        <v>55460609.039999999</v>
      </c>
      <c r="OH19" s="315">
        <v>37323025.579999998</v>
      </c>
      <c r="OI19" s="315">
        <v>18577303.079999998</v>
      </c>
      <c r="OJ19" s="315">
        <v>14393987.300000001</v>
      </c>
      <c r="OK19" s="315">
        <v>327995145.05000001</v>
      </c>
      <c r="OL19" s="315">
        <v>87084618.88000001</v>
      </c>
      <c r="OM19" s="315">
        <v>95785026.909999996</v>
      </c>
      <c r="ON19" s="315">
        <v>53426547.079999998</v>
      </c>
      <c r="OO19" s="315">
        <v>43212579.089999996</v>
      </c>
      <c r="OP19" s="315">
        <v>12257505.279999999</v>
      </c>
      <c r="OQ19" s="315">
        <v>180068306.69999999</v>
      </c>
      <c r="OR19" s="315">
        <v>29918833.859999999</v>
      </c>
      <c r="OS19" s="315">
        <v>27866238.390000001</v>
      </c>
      <c r="OT19" s="315">
        <v>46645814.609999999</v>
      </c>
      <c r="OU19" s="315">
        <v>47791139.910000004</v>
      </c>
      <c r="OV19" s="315">
        <v>82530212.060000002</v>
      </c>
      <c r="OW19" s="315">
        <v>28887428.399999999</v>
      </c>
      <c r="OX19" s="315">
        <v>10459778.93</v>
      </c>
      <c r="OY19" s="315">
        <v>10114302.810000001</v>
      </c>
      <c r="OZ19" s="315">
        <v>325184483.64999998</v>
      </c>
      <c r="PA19" s="315">
        <v>22040279.09</v>
      </c>
      <c r="PB19" s="315">
        <v>74044509.86999999</v>
      </c>
      <c r="PC19" s="315">
        <v>26355677.420000002</v>
      </c>
      <c r="PD19" s="315">
        <v>44736938.109999999</v>
      </c>
      <c r="PE19" s="315">
        <v>83103490</v>
      </c>
      <c r="PF19" s="315">
        <v>27736978.23</v>
      </c>
      <c r="PG19" s="315">
        <v>28256865.510000002</v>
      </c>
      <c r="PH19" s="315">
        <v>30976389.719999999</v>
      </c>
      <c r="PI19" s="315">
        <v>27305659.449999999</v>
      </c>
      <c r="PJ19" s="315">
        <v>34192402.590000004</v>
      </c>
      <c r="PK19" s="315">
        <v>45820137.049999997</v>
      </c>
      <c r="PL19" s="315">
        <v>28636147.469999999</v>
      </c>
      <c r="PM19" s="315">
        <v>86099357.660000011</v>
      </c>
      <c r="PN19" s="315">
        <v>6902104.9100000001</v>
      </c>
      <c r="PO19" s="315">
        <v>8969856.4800000004</v>
      </c>
      <c r="PP19" s="315">
        <v>7246088.3300000001</v>
      </c>
      <c r="PQ19" s="315">
        <v>6509934.9900000002</v>
      </c>
      <c r="PR19" s="315">
        <v>713647592.78000009</v>
      </c>
      <c r="PS19" s="315">
        <v>35471097.759999998</v>
      </c>
      <c r="PT19" s="315">
        <v>49256385.420000002</v>
      </c>
      <c r="PU19" s="315">
        <v>58505341.239999995</v>
      </c>
      <c r="PV19" s="315">
        <v>118794643.2</v>
      </c>
      <c r="PW19" s="315">
        <v>43493919.07</v>
      </c>
      <c r="PX19" s="315">
        <v>92273545.579999998</v>
      </c>
      <c r="PY19" s="315">
        <v>42478271.07</v>
      </c>
      <c r="PZ19" s="315">
        <v>86270209.989999995</v>
      </c>
      <c r="QA19" s="315">
        <v>26444459.489999998</v>
      </c>
      <c r="QB19" s="315">
        <v>80500101.780000001</v>
      </c>
      <c r="QC19" s="315">
        <v>27123936.670000002</v>
      </c>
      <c r="QD19" s="315">
        <v>31678150.969999999</v>
      </c>
      <c r="QE19" s="315">
        <v>44501648.839999996</v>
      </c>
      <c r="QF19" s="315">
        <v>60191812.310000002</v>
      </c>
      <c r="QG19" s="315">
        <v>63198253</v>
      </c>
      <c r="QH19" s="315">
        <v>40255056.100000001</v>
      </c>
      <c r="QI19" s="315">
        <v>33095865.84</v>
      </c>
      <c r="QJ19" s="315">
        <v>28083257.199999999</v>
      </c>
      <c r="QK19" s="315">
        <v>70427849.359999999</v>
      </c>
      <c r="QL19" s="315">
        <v>73580593.239999995</v>
      </c>
      <c r="QM19" s="315">
        <v>27626683.120000001</v>
      </c>
      <c r="QN19" s="315">
        <v>5639769.3999999994</v>
      </c>
      <c r="QO19" s="315">
        <v>4651687.8900000006</v>
      </c>
      <c r="QP19" s="315">
        <v>4812850</v>
      </c>
      <c r="QQ19" s="315">
        <v>4269142.3</v>
      </c>
      <c r="QR19" s="315">
        <v>381363563.50000006</v>
      </c>
      <c r="QS19" s="315">
        <v>27923401.670000002</v>
      </c>
      <c r="QT19" s="315">
        <v>76302714.670000002</v>
      </c>
      <c r="QU19" s="315">
        <v>50736138.379999995</v>
      </c>
      <c r="QV19" s="315">
        <v>45887470</v>
      </c>
      <c r="QW19" s="315">
        <v>64593480.969999999</v>
      </c>
      <c r="QX19" s="315">
        <v>31050290</v>
      </c>
      <c r="QY19" s="315">
        <v>61653260</v>
      </c>
      <c r="QZ19" s="315">
        <v>70026810</v>
      </c>
      <c r="RA19" s="315">
        <v>28513550</v>
      </c>
      <c r="RB19" s="315">
        <v>23009772.670000002</v>
      </c>
      <c r="RC19" s="315">
        <v>8224430</v>
      </c>
      <c r="RD19" s="315">
        <v>6319287.7400000002</v>
      </c>
      <c r="RE19" s="315">
        <v>447387996.5</v>
      </c>
      <c r="RF19" s="315">
        <v>58884727.829999998</v>
      </c>
      <c r="RG19" s="315">
        <v>32840829.149999999</v>
      </c>
      <c r="RH19" s="315">
        <v>45091100.979999997</v>
      </c>
      <c r="RI19" s="315">
        <v>42656477.359999999</v>
      </c>
      <c r="RJ19" s="315">
        <v>47202575.75999999</v>
      </c>
      <c r="RK19" s="315">
        <v>69086342.910000011</v>
      </c>
      <c r="RL19" s="315">
        <v>33516122.360000003</v>
      </c>
      <c r="RM19" s="315">
        <v>39506151.639999993</v>
      </c>
      <c r="RN19" s="315">
        <v>66554610</v>
      </c>
      <c r="RO19" s="315">
        <v>75328485.11999999</v>
      </c>
      <c r="RP19" s="315">
        <v>31709489.939999998</v>
      </c>
      <c r="RQ19" s="315">
        <v>21186848.060000002</v>
      </c>
      <c r="RR19" s="315">
        <v>40992879.700000003</v>
      </c>
      <c r="RS19" s="315">
        <v>22136651.220000003</v>
      </c>
      <c r="RT19" s="315">
        <v>32901849.68</v>
      </c>
      <c r="RU19" s="315">
        <v>43086477.039999999</v>
      </c>
      <c r="RV19" s="315">
        <v>696990</v>
      </c>
      <c r="RW19" s="315">
        <v>487850.65</v>
      </c>
      <c r="RX19" s="315">
        <v>483359.51</v>
      </c>
      <c r="RY19" s="315">
        <v>269520160.54000002</v>
      </c>
      <c r="RZ19" s="315">
        <v>25597865.649999999</v>
      </c>
      <c r="SA19" s="315">
        <v>38610992.420000002</v>
      </c>
      <c r="SB19" s="315">
        <v>30194026.800000004</v>
      </c>
      <c r="SC19" s="315">
        <v>15701091.619999999</v>
      </c>
      <c r="SD19" s="315">
        <v>26689452.890000001</v>
      </c>
      <c r="SE19" s="315">
        <v>28143998.819999997</v>
      </c>
      <c r="SF19" s="315">
        <v>78653339.920000002</v>
      </c>
      <c r="SG19" s="315">
        <v>31870956.129999995</v>
      </c>
      <c r="SH19" s="315">
        <v>26707047.43</v>
      </c>
      <c r="SI19" s="315">
        <v>28914773.02</v>
      </c>
      <c r="SJ19" s="315">
        <v>51241502.289999992</v>
      </c>
      <c r="SK19" s="315">
        <v>22964827.420000002</v>
      </c>
      <c r="SL19" s="315">
        <v>12843608.389999999</v>
      </c>
      <c r="SM19" s="315">
        <v>247784890.30000001</v>
      </c>
      <c r="SN19" s="315">
        <v>32383104.460000001</v>
      </c>
      <c r="SO19" s="315">
        <v>38136605.159999996</v>
      </c>
      <c r="SP19" s="315">
        <v>39744766.780000001</v>
      </c>
      <c r="SQ19" s="315">
        <v>19190764.899999999</v>
      </c>
      <c r="SR19" s="315">
        <v>41639791.420000002</v>
      </c>
      <c r="SS19" s="315">
        <v>48874795.380000003</v>
      </c>
      <c r="ST19" s="315">
        <v>48420084.509999998</v>
      </c>
      <c r="SU19" s="315">
        <v>31718343.559999999</v>
      </c>
      <c r="SV19" s="315">
        <v>28115641.539999999</v>
      </c>
      <c r="SW19" s="315">
        <v>75708160.920000002</v>
      </c>
      <c r="SX19" s="315">
        <v>3662566.61</v>
      </c>
      <c r="SY19" s="315">
        <v>101498469.72</v>
      </c>
      <c r="SZ19" s="315">
        <v>26333559.119999997</v>
      </c>
      <c r="TA19" s="315">
        <v>28274489.579999998</v>
      </c>
      <c r="TB19" s="315">
        <v>46148124.689999998</v>
      </c>
      <c r="TC19" s="315">
        <v>32816242.599999998</v>
      </c>
      <c r="TD19" s="315">
        <v>24541397.450000003</v>
      </c>
      <c r="TE19" s="315">
        <v>26362157.050000001</v>
      </c>
      <c r="TF19" s="315">
        <v>14641366.449999999</v>
      </c>
      <c r="TG19" s="315">
        <v>403168260.07999998</v>
      </c>
      <c r="TH19" s="315">
        <v>28510315.809999999</v>
      </c>
      <c r="TI19" s="315">
        <v>22609734.649999999</v>
      </c>
      <c r="TJ19" s="315">
        <v>61442660.019999996</v>
      </c>
      <c r="TK19" s="315">
        <v>54676943.709999993</v>
      </c>
      <c r="TL19" s="315">
        <v>33025119.790000003</v>
      </c>
      <c r="TM19" s="315">
        <v>16522900.32</v>
      </c>
      <c r="TN19" s="315">
        <v>63665353.270000003</v>
      </c>
      <c r="TO19" s="315">
        <v>28817517.609999996</v>
      </c>
      <c r="TP19" s="315">
        <v>37411368.759999998</v>
      </c>
      <c r="TQ19" s="315">
        <v>55191484.399999999</v>
      </c>
      <c r="TR19" s="315">
        <v>27799621.940000001</v>
      </c>
      <c r="TS19" s="315">
        <v>21898829.889999997</v>
      </c>
      <c r="TT19" s="315">
        <v>37535788.719999999</v>
      </c>
      <c r="TU19" s="315">
        <v>25009828.699999999</v>
      </c>
      <c r="TV19" s="315">
        <v>19816091.940000001</v>
      </c>
      <c r="TW19" s="315">
        <v>113133760.14999999</v>
      </c>
      <c r="TX19" s="315">
        <v>21905142.719999999</v>
      </c>
      <c r="TY19" s="315">
        <v>266337635.91999999</v>
      </c>
      <c r="TZ19" s="315">
        <v>66914069.219999999</v>
      </c>
      <c r="UA19" s="315">
        <v>32273400.329999998</v>
      </c>
      <c r="UB19" s="315">
        <v>22241230</v>
      </c>
      <c r="UC19" s="315">
        <v>115093903.24000001</v>
      </c>
      <c r="UD19" s="315">
        <v>19043866.780000001</v>
      </c>
      <c r="UE19" s="315">
        <v>7114208.2300000004</v>
      </c>
      <c r="UF19" s="315">
        <v>11160249.299999999</v>
      </c>
      <c r="UG19" s="315">
        <v>11086136.380000001</v>
      </c>
      <c r="UH19" s="315">
        <v>168025585.45000002</v>
      </c>
      <c r="UI19" s="315">
        <v>48777515.850000001</v>
      </c>
      <c r="UJ19" s="315">
        <v>33499397.739999998</v>
      </c>
      <c r="UK19" s="315">
        <v>52600651.399999999</v>
      </c>
      <c r="UL19" s="315">
        <v>33306770.650000002</v>
      </c>
      <c r="UM19" s="315">
        <v>19321661.859999999</v>
      </c>
      <c r="UN19" s="315">
        <v>651676170.59000015</v>
      </c>
      <c r="UO19" s="315">
        <v>39678876.450000003</v>
      </c>
      <c r="UP19" s="315">
        <v>38705351.149999999</v>
      </c>
      <c r="UQ19" s="315">
        <v>103105145.17999999</v>
      </c>
      <c r="UR19" s="315">
        <v>9859439.6699999999</v>
      </c>
      <c r="US19" s="315">
        <v>30295670.650000002</v>
      </c>
      <c r="UT19" s="315">
        <v>71722374.680000007</v>
      </c>
      <c r="UU19" s="315">
        <v>28028563.440000001</v>
      </c>
      <c r="UV19" s="315">
        <v>19234123.869999997</v>
      </c>
      <c r="UW19" s="315">
        <v>24665104.52</v>
      </c>
      <c r="UX19" s="315">
        <v>36206397.910000004</v>
      </c>
      <c r="UY19" s="315">
        <v>60952442.909999996</v>
      </c>
      <c r="UZ19" s="315">
        <v>40920565.439999998</v>
      </c>
      <c r="VA19" s="315">
        <v>51574026.709999993</v>
      </c>
      <c r="VB19" s="315">
        <v>22548802.709999997</v>
      </c>
      <c r="VC19" s="315">
        <v>25340079.350000001</v>
      </c>
      <c r="VD19" s="315">
        <v>15213785.59</v>
      </c>
      <c r="VE19" s="315">
        <v>21366163.870000001</v>
      </c>
      <c r="VF19" s="315">
        <v>60577436.539999999</v>
      </c>
      <c r="VG19" s="315">
        <v>7766097.5600000005</v>
      </c>
      <c r="VH19" s="315">
        <v>9345426.1300000008</v>
      </c>
      <c r="VI19" s="315">
        <v>8779508.8699999992</v>
      </c>
      <c r="VJ19" s="315">
        <v>359757257</v>
      </c>
      <c r="VK19" s="315">
        <v>41941566.800000004</v>
      </c>
      <c r="VL19" s="315">
        <v>41443767.18999999</v>
      </c>
      <c r="VM19" s="315">
        <v>43754083.970000006</v>
      </c>
      <c r="VN19" s="315">
        <v>53901355.810000002</v>
      </c>
      <c r="VO19" s="315">
        <v>52708872.650000006</v>
      </c>
      <c r="VP19" s="315">
        <v>45552123.590000004</v>
      </c>
      <c r="VQ19" s="315">
        <v>35740174.260000005</v>
      </c>
      <c r="VR19" s="315">
        <v>31184337.240000002</v>
      </c>
      <c r="VS19" s="315">
        <v>98104102.819999993</v>
      </c>
      <c r="VT19" s="315">
        <v>31520090.030000001</v>
      </c>
      <c r="VU19" s="315">
        <v>62571182.580000006</v>
      </c>
      <c r="VV19" s="315">
        <v>30888712.989999998</v>
      </c>
      <c r="VW19" s="315">
        <v>22286479.030000001</v>
      </c>
      <c r="VX19" s="315">
        <v>27779616.429999996</v>
      </c>
      <c r="VY19" s="315">
        <v>945359423.17999995</v>
      </c>
      <c r="VZ19" s="315">
        <v>64241964.319999993</v>
      </c>
      <c r="WA19" s="315">
        <v>44178218.079999998</v>
      </c>
      <c r="WB19" s="315">
        <v>43283550.649999999</v>
      </c>
      <c r="WC19" s="315">
        <v>26307970</v>
      </c>
      <c r="WD19" s="315">
        <v>59316644.469999999</v>
      </c>
      <c r="WE19" s="315">
        <v>68257755.050000012</v>
      </c>
      <c r="WF19" s="315">
        <v>73502024.840000004</v>
      </c>
      <c r="WG19" s="315">
        <v>55024330.799999997</v>
      </c>
      <c r="WH19" s="315">
        <v>68981180.939999998</v>
      </c>
      <c r="WI19" s="315">
        <v>46702512.290000007</v>
      </c>
      <c r="WJ19" s="315">
        <v>79193162.25999999</v>
      </c>
      <c r="WK19" s="315">
        <v>53472165.93</v>
      </c>
      <c r="WL19" s="315">
        <v>82180772.420000002</v>
      </c>
      <c r="WM19" s="315">
        <v>84215906.88000001</v>
      </c>
      <c r="WN19" s="315">
        <v>46310733.699999996</v>
      </c>
      <c r="WO19" s="315">
        <v>59340020.469999999</v>
      </c>
      <c r="WP19" s="315">
        <v>70335820.25</v>
      </c>
      <c r="WQ19" s="315">
        <v>43975008.390000001</v>
      </c>
      <c r="WR19" s="315">
        <v>78787756.950000003</v>
      </c>
      <c r="WS19" s="315">
        <v>133954839.19</v>
      </c>
      <c r="WT19" s="315">
        <v>42616691.609999999</v>
      </c>
      <c r="WU19" s="315">
        <v>32417402.370000001</v>
      </c>
      <c r="WV19" s="315">
        <v>30037342</v>
      </c>
      <c r="WW19" s="315">
        <v>31220624.829999998</v>
      </c>
      <c r="WX19" s="315">
        <v>21857188</v>
      </c>
      <c r="WY19" s="315">
        <v>23505254.73</v>
      </c>
      <c r="WZ19" s="315">
        <v>23775672.300000004</v>
      </c>
      <c r="XA19" s="315">
        <v>73814022.629999995</v>
      </c>
      <c r="XB19" s="315">
        <v>4343400.5</v>
      </c>
      <c r="XC19" s="315">
        <v>4590628.5</v>
      </c>
      <c r="XD19" s="315">
        <v>6798938.8700000001</v>
      </c>
      <c r="XE19" s="315">
        <v>6642820.5099999998</v>
      </c>
      <c r="XF19" s="315">
        <v>468477668.47000003</v>
      </c>
      <c r="XG19" s="315">
        <v>42737763.560000002</v>
      </c>
      <c r="XH19" s="315">
        <v>42619375.479999997</v>
      </c>
      <c r="XI19" s="315">
        <v>173198599.16000003</v>
      </c>
      <c r="XJ19" s="315">
        <v>41990459.030000001</v>
      </c>
      <c r="XK19" s="315">
        <v>50939627.759999998</v>
      </c>
      <c r="XL19" s="315">
        <v>79687604.140000015</v>
      </c>
      <c r="XM19" s="315">
        <v>34191189.519999996</v>
      </c>
      <c r="XN19" s="315">
        <v>42768993.549999997</v>
      </c>
      <c r="XO19" s="315">
        <v>74081102.87999998</v>
      </c>
      <c r="XP19" s="315">
        <v>50506502.270000003</v>
      </c>
      <c r="XQ19" s="315">
        <v>28427944.84</v>
      </c>
      <c r="XR19" s="315">
        <v>27787761.509999998</v>
      </c>
      <c r="XS19" s="315">
        <v>27498421.530000001</v>
      </c>
      <c r="XT19" s="315">
        <v>25167157.57</v>
      </c>
      <c r="XU19" s="315">
        <v>28361746.450000003</v>
      </c>
      <c r="XV19" s="315">
        <v>18189792.460000001</v>
      </c>
      <c r="XW19" s="315">
        <v>21560291.740000002</v>
      </c>
      <c r="XX19" s="315">
        <v>21335420.460000001</v>
      </c>
      <c r="XY19" s="315">
        <v>21307107.419999998</v>
      </c>
      <c r="XZ19" s="315">
        <v>23767068.210000001</v>
      </c>
      <c r="YA19" s="315">
        <v>12894443.310000001</v>
      </c>
      <c r="YB19" s="315">
        <v>7520616.9400000004</v>
      </c>
      <c r="YC19" s="315">
        <v>548862474.32999992</v>
      </c>
      <c r="YD19" s="315">
        <v>35948939.280000001</v>
      </c>
      <c r="YE19" s="315">
        <v>64189390.659999996</v>
      </c>
      <c r="YF19" s="315">
        <v>40504818.790000007</v>
      </c>
      <c r="YG19" s="315">
        <v>106546643.10000001</v>
      </c>
      <c r="YH19" s="315">
        <v>41495132.169999994</v>
      </c>
      <c r="YI19" s="315">
        <v>63643575.079999998</v>
      </c>
      <c r="YJ19" s="315">
        <v>26444855.970000003</v>
      </c>
      <c r="YK19" s="315">
        <v>71643004.719999999</v>
      </c>
      <c r="YL19" s="315">
        <v>67422046.980000004</v>
      </c>
      <c r="YM19" s="315">
        <v>46490179.030000001</v>
      </c>
      <c r="YN19" s="315">
        <v>30642753.550000001</v>
      </c>
      <c r="YO19" s="315">
        <v>24703692.919999998</v>
      </c>
      <c r="YP19" s="315">
        <v>19793197.640000001</v>
      </c>
      <c r="YQ19" s="315">
        <v>10518678.870000001</v>
      </c>
      <c r="YR19" s="315">
        <v>8306293.8999999994</v>
      </c>
      <c r="YS19" s="315">
        <v>8651439.6899999995</v>
      </c>
      <c r="YT19" s="315">
        <v>230614089.60999998</v>
      </c>
      <c r="YU19" s="315">
        <v>37651316.780000001</v>
      </c>
      <c r="YV19" s="315">
        <v>37948101</v>
      </c>
      <c r="YW19" s="315">
        <v>29136299.280000001</v>
      </c>
      <c r="YX19" s="315">
        <v>42545255.82</v>
      </c>
      <c r="YY19" s="315">
        <v>27159370.149999999</v>
      </c>
      <c r="YZ19" s="315">
        <v>30774859.34</v>
      </c>
      <c r="ZA19" s="315">
        <v>263171675.43000001</v>
      </c>
      <c r="ZB19" s="315">
        <v>31678506.539999999</v>
      </c>
      <c r="ZC19" s="315">
        <v>40436656.149999999</v>
      </c>
      <c r="ZD19" s="315">
        <v>53221151.510000005</v>
      </c>
      <c r="ZE19" s="315">
        <v>28709498.710000001</v>
      </c>
      <c r="ZF19" s="315">
        <v>36141422.049999997</v>
      </c>
      <c r="ZG19" s="315">
        <v>26817754.560000002</v>
      </c>
      <c r="ZH19" s="315">
        <v>23883407.25</v>
      </c>
      <c r="ZI19" s="315">
        <v>78006013.339999989</v>
      </c>
      <c r="ZJ19" s="315">
        <v>368995982.84000003</v>
      </c>
      <c r="ZK19" s="315">
        <v>28631424.049999997</v>
      </c>
      <c r="ZL19" s="315">
        <v>51126917.670000002</v>
      </c>
      <c r="ZM19" s="315">
        <v>109651119.52000003</v>
      </c>
      <c r="ZN19" s="315">
        <v>79687344.140000001</v>
      </c>
      <c r="ZO19" s="315">
        <v>32641958.169999998</v>
      </c>
      <c r="ZP19" s="315">
        <v>34885845.060000002</v>
      </c>
      <c r="ZQ19" s="315">
        <v>67109128.189999998</v>
      </c>
      <c r="ZR19" s="315">
        <v>71563508.060000002</v>
      </c>
      <c r="ZS19" s="315">
        <v>83657375.699999988</v>
      </c>
      <c r="ZT19" s="315">
        <v>23669759.359999999</v>
      </c>
      <c r="ZU19" s="315">
        <v>26720150.690000001</v>
      </c>
      <c r="ZV19" s="315">
        <v>23462528.759999998</v>
      </c>
      <c r="ZW19" s="315">
        <v>29974064.41</v>
      </c>
      <c r="ZX19" s="315">
        <v>29705503.300000001</v>
      </c>
      <c r="ZY19" s="315">
        <v>29631187.739999998</v>
      </c>
      <c r="ZZ19" s="315">
        <v>28364282.52</v>
      </c>
      <c r="AAA19" s="315">
        <v>15061157.99</v>
      </c>
      <c r="AAB19" s="315">
        <v>16068309.770000001</v>
      </c>
      <c r="AAC19" s="315">
        <v>7977468.7699999996</v>
      </c>
      <c r="AAD19" s="315">
        <v>9254910.6199999992</v>
      </c>
      <c r="AAE19" s="315">
        <v>7580389.5</v>
      </c>
      <c r="AAF19" s="315">
        <v>208290976.04999998</v>
      </c>
      <c r="AAG19" s="315">
        <v>30461855.469999999</v>
      </c>
      <c r="AAH19" s="315">
        <v>27364466.650000002</v>
      </c>
      <c r="AAI19" s="315">
        <v>31217876.859999996</v>
      </c>
      <c r="AAJ19" s="315">
        <v>32717745.710000001</v>
      </c>
      <c r="AAK19" s="315">
        <v>32243744.190000001</v>
      </c>
      <c r="AAL19" s="315">
        <v>26023597.419999998</v>
      </c>
      <c r="AAM19" s="315">
        <v>874034494.77999997</v>
      </c>
      <c r="AAN19" s="315">
        <v>32326915.440000001</v>
      </c>
      <c r="AAO19" s="315">
        <v>18001923.359999999</v>
      </c>
      <c r="AAP19" s="315">
        <v>58415161.239999995</v>
      </c>
      <c r="AAQ19" s="315">
        <v>44132076.129999995</v>
      </c>
      <c r="AAR19" s="315">
        <v>30995974.670000002</v>
      </c>
      <c r="AAS19" s="315">
        <v>28804052.57</v>
      </c>
      <c r="AAT19" s="315">
        <v>36308378.789999999</v>
      </c>
      <c r="AAU19" s="315">
        <v>51688008.310000002</v>
      </c>
      <c r="AAV19" s="315">
        <v>16707948.979999999</v>
      </c>
      <c r="AAW19" s="315">
        <v>42539748.390000001</v>
      </c>
      <c r="AAX19" s="315">
        <v>119974193.77</v>
      </c>
      <c r="AAY19" s="315">
        <v>55120211.390000008</v>
      </c>
      <c r="AAZ19" s="315">
        <v>24053976.09</v>
      </c>
      <c r="ABA19" s="315">
        <v>22490126.719999999</v>
      </c>
      <c r="ABB19" s="315">
        <v>32225573.840000004</v>
      </c>
      <c r="ABC19" s="315">
        <v>17296826.380000003</v>
      </c>
      <c r="ABD19" s="315">
        <v>21859773.289999999</v>
      </c>
      <c r="ABE19" s="315">
        <v>15938976.540000001</v>
      </c>
      <c r="ABF19" s="315">
        <v>131069883.41</v>
      </c>
      <c r="ABG19" s="315">
        <v>95988154.670000017</v>
      </c>
      <c r="ABH19" s="315">
        <v>12235969.359999999</v>
      </c>
      <c r="ABI19" s="315">
        <v>11577087.050000001</v>
      </c>
      <c r="ABJ19" s="315">
        <v>10906187.09</v>
      </c>
      <c r="ABK19" s="315">
        <v>8402780.7199999988</v>
      </c>
      <c r="ABL19" s="315">
        <v>14123250</v>
      </c>
      <c r="ABM19" s="315">
        <v>218296537.09000003</v>
      </c>
      <c r="ABN19" s="315">
        <v>38484005.810000002</v>
      </c>
      <c r="ABO19" s="315">
        <v>22432764.510000002</v>
      </c>
      <c r="ABP19" s="315">
        <v>44277213.789999999</v>
      </c>
      <c r="ABQ19" s="315">
        <v>51455523.340000004</v>
      </c>
      <c r="ABR19" s="315">
        <v>31750637.550000001</v>
      </c>
      <c r="ABS19" s="315">
        <v>31729666.210000001</v>
      </c>
      <c r="ABT19" s="315">
        <v>47850328.900000006</v>
      </c>
      <c r="ABU19" s="315">
        <v>10227058.710000001</v>
      </c>
      <c r="ABV19" s="315">
        <v>288591098.57999998</v>
      </c>
      <c r="ABW19" s="315">
        <v>25042235.969999999</v>
      </c>
      <c r="ABX19" s="315">
        <v>53964233.060000002</v>
      </c>
      <c r="ABY19" s="315">
        <v>40548854.840000004</v>
      </c>
      <c r="ABZ19" s="315">
        <v>22713239.050000001</v>
      </c>
      <c r="ACA19" s="315">
        <v>76583341.74000001</v>
      </c>
      <c r="ACB19" s="315">
        <v>17875384.420000002</v>
      </c>
      <c r="ACC19" s="315">
        <v>35896472.260000005</v>
      </c>
      <c r="ACD19" s="315">
        <v>23902653.43</v>
      </c>
      <c r="ACE19" s="315">
        <v>48120513.229999997</v>
      </c>
      <c r="ACF19" s="315">
        <v>22757009.989999998</v>
      </c>
      <c r="ACG19" s="315">
        <v>586099105.51000011</v>
      </c>
      <c r="ACH19" s="315">
        <v>40298635.809999995</v>
      </c>
      <c r="ACI19" s="315">
        <v>45029441.339999996</v>
      </c>
      <c r="ACJ19" s="315">
        <v>71241294.939999998</v>
      </c>
      <c r="ACK19" s="315">
        <v>29729131.960000001</v>
      </c>
      <c r="ACL19" s="315">
        <v>34611712.799999997</v>
      </c>
      <c r="ACM19" s="315">
        <v>63331560</v>
      </c>
      <c r="ACN19" s="315">
        <v>104960072.41</v>
      </c>
      <c r="ACO19" s="315">
        <v>141803761.12</v>
      </c>
      <c r="ACP19" s="315">
        <v>41391870.970000006</v>
      </c>
      <c r="ACQ19" s="315">
        <v>43452522.25</v>
      </c>
      <c r="ACR19" s="315">
        <v>56599669.690000005</v>
      </c>
      <c r="ACS19" s="315">
        <v>49814249.200000003</v>
      </c>
      <c r="ACT19" s="315">
        <v>91547342.559999987</v>
      </c>
      <c r="ACU19" s="315">
        <v>32608436.68</v>
      </c>
      <c r="ACV19" s="315">
        <v>48682652.490000002</v>
      </c>
      <c r="ACW19" s="315">
        <v>29232786.670000002</v>
      </c>
      <c r="ACX19" s="315">
        <v>18591492.789999999</v>
      </c>
      <c r="ACY19" s="315">
        <v>26608056.420000002</v>
      </c>
      <c r="ACZ19" s="315">
        <v>12930337.42</v>
      </c>
      <c r="ADA19" s="315">
        <v>6830689.1499999994</v>
      </c>
      <c r="ADB19" s="315">
        <v>7821404.5800000001</v>
      </c>
      <c r="ADC19" s="315">
        <v>12921711.139999999</v>
      </c>
      <c r="ADD19" s="315">
        <v>168373033.63</v>
      </c>
      <c r="ADE19" s="315">
        <v>142516924.65000001</v>
      </c>
      <c r="ADF19" s="315">
        <v>27139873.769999996</v>
      </c>
      <c r="ADG19" s="315">
        <v>27636560</v>
      </c>
      <c r="ADH19" s="315">
        <v>40719095</v>
      </c>
      <c r="ADI19" s="315">
        <v>19707223.34</v>
      </c>
      <c r="ADJ19" s="315">
        <v>39330865.560000002</v>
      </c>
      <c r="ADK19" s="315">
        <v>33565290</v>
      </c>
      <c r="ADL19" s="315">
        <v>38831694</v>
      </c>
      <c r="ADM19" s="315">
        <v>372265594.03000003</v>
      </c>
      <c r="ADN19" s="315">
        <v>63287526.100000001</v>
      </c>
      <c r="ADO19" s="315">
        <v>67555893.150000006</v>
      </c>
      <c r="ADP19" s="315">
        <v>197255540.02999997</v>
      </c>
      <c r="ADQ19" s="315">
        <v>23441351.609999999</v>
      </c>
      <c r="ADR19" s="315">
        <v>29622340.859999999</v>
      </c>
      <c r="ADS19" s="315">
        <v>50694303.869999997</v>
      </c>
      <c r="ADT19" s="315">
        <v>19413950.969999999</v>
      </c>
      <c r="ADU19" s="315">
        <v>619146906.76999974</v>
      </c>
      <c r="ADV19" s="315">
        <v>96086012.120000005</v>
      </c>
      <c r="ADW19" s="315">
        <v>77155584.260000005</v>
      </c>
      <c r="ADX19" s="315">
        <v>31372202.09</v>
      </c>
      <c r="ADY19" s="315">
        <v>19911098.060000002</v>
      </c>
      <c r="ADZ19" s="315">
        <v>41596129.450000003</v>
      </c>
      <c r="AEA19" s="315">
        <v>35042579.960000001</v>
      </c>
      <c r="AEB19" s="315">
        <v>31434944.190000001</v>
      </c>
      <c r="AEC19" s="315">
        <v>24856198.960000001</v>
      </c>
      <c r="AED19" s="315">
        <v>23855603.540000003</v>
      </c>
      <c r="AEE19" s="315">
        <v>27297173.249999996</v>
      </c>
      <c r="AEF19" s="315">
        <v>56918955.689999998</v>
      </c>
      <c r="AEG19" s="315">
        <v>31209088.579999998</v>
      </c>
      <c r="AEH19" s="315">
        <v>27069813.219999999</v>
      </c>
      <c r="AEI19" s="315">
        <v>42565647.100000001</v>
      </c>
      <c r="AEJ19" s="315">
        <v>53465130</v>
      </c>
      <c r="AEK19" s="315">
        <v>26110362.91</v>
      </c>
      <c r="AEL19" s="315">
        <v>51054115.170000002</v>
      </c>
      <c r="AEM19" s="315">
        <v>13661307.43</v>
      </c>
      <c r="AEN19" s="315">
        <v>49560357.039999999</v>
      </c>
      <c r="AEO19" s="315">
        <v>409162799.69</v>
      </c>
      <c r="AEP19" s="315">
        <v>55918140.170000002</v>
      </c>
      <c r="AEQ19" s="315">
        <v>60848164.829999998</v>
      </c>
      <c r="AER19" s="315">
        <v>40951415.07</v>
      </c>
      <c r="AES19" s="315">
        <v>34158520.869999997</v>
      </c>
      <c r="AET19" s="315">
        <v>73623126.88000001</v>
      </c>
      <c r="AEU19" s="315">
        <v>37690809.509999998</v>
      </c>
      <c r="AEV19" s="315">
        <v>50661463.739999995</v>
      </c>
      <c r="AEW19" s="315">
        <v>33215040</v>
      </c>
      <c r="AEX19" s="315">
        <v>9294187.4199999999</v>
      </c>
      <c r="AEY19" s="315">
        <v>310594402.74000007</v>
      </c>
      <c r="AEZ19" s="315">
        <v>198711216.12999997</v>
      </c>
      <c r="AFA19" s="315">
        <v>63778944.330000006</v>
      </c>
      <c r="AFB19" s="315">
        <v>63946075.619999997</v>
      </c>
      <c r="AFC19" s="315">
        <v>92069356.850000009</v>
      </c>
      <c r="AFD19" s="315">
        <v>60744283.890000001</v>
      </c>
      <c r="AFE19" s="315">
        <v>42196263.300000004</v>
      </c>
      <c r="AFF19" s="315">
        <v>66741090.759999998</v>
      </c>
      <c r="AFG19" s="315">
        <v>37417216.829999998</v>
      </c>
      <c r="AFH19" s="315">
        <v>56408577.809999995</v>
      </c>
      <c r="AFI19" s="315">
        <v>47007970.979999997</v>
      </c>
      <c r="AFJ19" s="315">
        <v>45243834.189999998</v>
      </c>
      <c r="AFK19" s="315">
        <v>64752168.399999999</v>
      </c>
      <c r="AFL19" s="315">
        <v>347590077.69999999</v>
      </c>
      <c r="AFM19" s="315">
        <v>88738372.930000007</v>
      </c>
      <c r="AFN19" s="315">
        <v>56682376.009999998</v>
      </c>
      <c r="AFO19" s="315">
        <v>55419218.790000007</v>
      </c>
      <c r="AFP19" s="315">
        <v>51104268.359999999</v>
      </c>
      <c r="AFQ19" s="315">
        <v>37153719.240000002</v>
      </c>
      <c r="AFR19" s="315">
        <v>34993886.32</v>
      </c>
      <c r="AFS19" s="315">
        <v>70753248.340000004</v>
      </c>
      <c r="AFT19" s="315">
        <v>60702768.279999994</v>
      </c>
      <c r="AFU19" s="315">
        <v>33398293.25</v>
      </c>
      <c r="AFV19" s="315">
        <v>67830795.049999997</v>
      </c>
      <c r="AFW19" s="315">
        <v>30838951.519999996</v>
      </c>
      <c r="AFX19" s="315">
        <v>327864621.63000005</v>
      </c>
      <c r="AFY19" s="315">
        <v>30800358.07</v>
      </c>
      <c r="AFZ19" s="315">
        <v>38974530</v>
      </c>
      <c r="AGA19" s="315">
        <v>37148294.030000001</v>
      </c>
      <c r="AGB19" s="315">
        <v>82788988.179999992</v>
      </c>
      <c r="AGC19" s="315">
        <v>34671986.780000001</v>
      </c>
      <c r="AGD19" s="315">
        <v>33257930.649999999</v>
      </c>
      <c r="AGE19" s="315">
        <v>35599808.789999999</v>
      </c>
      <c r="AGF19" s="315">
        <v>30488528.84</v>
      </c>
      <c r="AGG19" s="315">
        <v>43042713.870000005</v>
      </c>
      <c r="AGH19" s="315">
        <v>17372449.579999998</v>
      </c>
      <c r="AGI19" s="315">
        <v>512870509.45999986</v>
      </c>
      <c r="AGJ19" s="315">
        <v>129727496.69000001</v>
      </c>
      <c r="AGK19" s="315">
        <v>54901281.18</v>
      </c>
      <c r="AGL19" s="315">
        <v>31947938.91</v>
      </c>
      <c r="AGM19" s="315">
        <v>68652036.789999992</v>
      </c>
      <c r="AGN19" s="315">
        <v>67317916.189999998</v>
      </c>
      <c r="AGO19" s="315">
        <v>30222200.170000002</v>
      </c>
      <c r="AGP19" s="315">
        <v>23466156.740000002</v>
      </c>
      <c r="AGQ19" s="315">
        <v>637504849.02999997</v>
      </c>
      <c r="AGR19" s="315">
        <v>407342628.12000006</v>
      </c>
      <c r="AGS19" s="315">
        <v>51373033.329999998</v>
      </c>
      <c r="AGT19" s="315">
        <v>86511918.160000011</v>
      </c>
      <c r="AGU19" s="315">
        <v>95774346.99000001</v>
      </c>
      <c r="AGV19" s="315">
        <v>73975518.820000008</v>
      </c>
      <c r="AGW19" s="315">
        <v>62474599.060000002</v>
      </c>
      <c r="AGX19" s="315">
        <v>56025084.960000001</v>
      </c>
      <c r="AGY19" s="315">
        <v>20718948.149999999</v>
      </c>
      <c r="AGZ19" s="315">
        <v>46259614.470000006</v>
      </c>
      <c r="AHA19" s="315">
        <v>45857813.809999995</v>
      </c>
      <c r="AHB19" s="315">
        <v>33300022.949999999</v>
      </c>
      <c r="AHC19" s="315">
        <v>31518412.409999996</v>
      </c>
      <c r="AHD19" s="315">
        <v>26612418.139999997</v>
      </c>
      <c r="AHE19" s="315">
        <v>33252977.420000002</v>
      </c>
      <c r="AHF19" s="315">
        <v>46696522.149999999</v>
      </c>
      <c r="AHG19" s="315">
        <v>30643697.09</v>
      </c>
      <c r="AHH19" s="315">
        <v>204497491.17000005</v>
      </c>
      <c r="AHI19" s="315">
        <v>49928198.270000003</v>
      </c>
      <c r="AHJ19" s="315">
        <v>51305180.699999996</v>
      </c>
      <c r="AHK19" s="315">
        <v>40935689.019999996</v>
      </c>
      <c r="AHL19" s="315">
        <v>67988359.170000002</v>
      </c>
      <c r="AHM19" s="315">
        <v>42161316.979999997</v>
      </c>
      <c r="AHN19" s="315">
        <v>8229287.0999999996</v>
      </c>
      <c r="AHO19" s="315">
        <v>65467399243.840004</v>
      </c>
    </row>
    <row r="20" spans="1:899" x14ac:dyDescent="0.25">
      <c r="A20" s="313" t="s">
        <v>27</v>
      </c>
      <c r="B20" s="314" t="s">
        <v>28</v>
      </c>
      <c r="C20" s="315">
        <v>124596453.5</v>
      </c>
      <c r="D20" s="315">
        <v>45896580.740000002</v>
      </c>
      <c r="E20" s="315">
        <v>10670529.48</v>
      </c>
      <c r="F20" s="315">
        <v>18659677.73</v>
      </c>
      <c r="G20" s="315">
        <v>13310113.09</v>
      </c>
      <c r="H20" s="315">
        <v>13029253.950000001</v>
      </c>
      <c r="I20" s="315">
        <v>8352497.5700000003</v>
      </c>
      <c r="J20" s="315">
        <v>50256110.719999991</v>
      </c>
      <c r="K20" s="315">
        <v>20941855.440000001</v>
      </c>
      <c r="L20" s="315">
        <v>9766976</v>
      </c>
      <c r="M20" s="315">
        <v>24742602</v>
      </c>
      <c r="N20" s="315">
        <v>10092749.209999999</v>
      </c>
      <c r="O20" s="315">
        <v>42155621.209999993</v>
      </c>
      <c r="P20" s="315">
        <v>15886664.229999999</v>
      </c>
      <c r="Q20" s="315">
        <v>13374890.82</v>
      </c>
      <c r="R20" s="315">
        <v>9603255.5</v>
      </c>
      <c r="S20" s="315">
        <v>18254103.740000002</v>
      </c>
      <c r="T20" s="315">
        <v>13967506.199999999</v>
      </c>
      <c r="U20" s="315">
        <v>9402358.8499999996</v>
      </c>
      <c r="V20" s="315">
        <v>11962011.740000002</v>
      </c>
      <c r="W20" s="315">
        <v>7981337.5700000003</v>
      </c>
      <c r="X20" s="315">
        <v>7996929.2299999995</v>
      </c>
      <c r="Y20" s="315">
        <v>6304152.5299999993</v>
      </c>
      <c r="Z20" s="315">
        <v>8407131.6099999994</v>
      </c>
      <c r="AA20" s="315">
        <v>167032170.36999997</v>
      </c>
      <c r="AB20" s="315">
        <v>17710282.32</v>
      </c>
      <c r="AC20" s="315">
        <v>20907370</v>
      </c>
      <c r="AD20" s="315">
        <v>10733205.120000001</v>
      </c>
      <c r="AE20" s="315">
        <v>40867293</v>
      </c>
      <c r="AF20" s="315">
        <v>16294754</v>
      </c>
      <c r="AG20" s="315">
        <v>28425790</v>
      </c>
      <c r="AH20" s="315">
        <v>18878521</v>
      </c>
      <c r="AI20" s="315">
        <v>20468676.460000001</v>
      </c>
      <c r="AJ20" s="315">
        <v>16324705</v>
      </c>
      <c r="AK20" s="315">
        <v>10426398</v>
      </c>
      <c r="AL20" s="315">
        <v>9207001.5500000007</v>
      </c>
      <c r="AM20" s="315">
        <v>11443739.68</v>
      </c>
      <c r="AN20" s="315">
        <v>10976042</v>
      </c>
      <c r="AO20" s="315">
        <v>10131602</v>
      </c>
      <c r="AP20" s="315">
        <v>15031041.24</v>
      </c>
      <c r="AQ20" s="315">
        <v>12453419.42</v>
      </c>
      <c r="AR20" s="315">
        <v>5615913</v>
      </c>
      <c r="AS20" s="315">
        <v>72499204</v>
      </c>
      <c r="AT20" s="315">
        <v>10690646.75</v>
      </c>
      <c r="AU20" s="315">
        <v>11543438.999999998</v>
      </c>
      <c r="AV20" s="315">
        <v>11005186.83</v>
      </c>
      <c r="AW20" s="315">
        <v>10241113.529999999</v>
      </c>
      <c r="AX20" s="315">
        <v>10943936.039999999</v>
      </c>
      <c r="AY20" s="315">
        <v>5244575</v>
      </c>
      <c r="AZ20" s="315">
        <v>10079609.379999999</v>
      </c>
      <c r="BA20" s="315">
        <v>30545469.870000005</v>
      </c>
      <c r="BB20" s="315">
        <v>9190677</v>
      </c>
      <c r="BC20" s="315">
        <v>12777316.489999998</v>
      </c>
      <c r="BD20" s="315">
        <v>25709736.259999998</v>
      </c>
      <c r="BE20" s="315">
        <v>9658538</v>
      </c>
      <c r="BF20" s="315">
        <v>12579988.929999998</v>
      </c>
      <c r="BG20" s="315">
        <v>8395019</v>
      </c>
      <c r="BH20" s="315">
        <v>84864416.030000001</v>
      </c>
      <c r="BI20" s="315">
        <v>4821706</v>
      </c>
      <c r="BJ20" s="315">
        <v>5099741.67</v>
      </c>
      <c r="BK20" s="315">
        <v>6308146.0800000001</v>
      </c>
      <c r="BL20" s="315">
        <v>8327154</v>
      </c>
      <c r="BM20" s="315">
        <v>11530925.879999999</v>
      </c>
      <c r="BN20" s="315">
        <v>6516808</v>
      </c>
      <c r="BO20" s="315">
        <v>7484466.8700000001</v>
      </c>
      <c r="BP20" s="315">
        <v>5096742.5200000005</v>
      </c>
      <c r="BQ20" s="315">
        <v>5313853</v>
      </c>
      <c r="BR20" s="315">
        <v>4372842</v>
      </c>
      <c r="BS20" s="315">
        <v>4663571.13</v>
      </c>
      <c r="BT20" s="315">
        <v>18326404</v>
      </c>
      <c r="BU20" s="315">
        <v>4787313</v>
      </c>
      <c r="BV20" s="315">
        <v>3460166.93</v>
      </c>
      <c r="BW20" s="315">
        <v>59336201</v>
      </c>
      <c r="BX20" s="315">
        <v>29449126.989999998</v>
      </c>
      <c r="BY20" s="315">
        <v>9122295.5399999991</v>
      </c>
      <c r="BZ20" s="315">
        <v>8542071.6000000015</v>
      </c>
      <c r="CA20" s="315">
        <v>11587004.5</v>
      </c>
      <c r="CB20" s="315">
        <v>9075674.9500000011</v>
      </c>
      <c r="CC20" s="315">
        <v>7891938</v>
      </c>
      <c r="CD20" s="315">
        <v>156250</v>
      </c>
      <c r="CE20" s="315">
        <v>580860</v>
      </c>
      <c r="CF20" s="315">
        <v>121548326.59</v>
      </c>
      <c r="CG20" s="315">
        <v>8771617.0199999996</v>
      </c>
      <c r="CH20" s="315">
        <v>24052142.509999998</v>
      </c>
      <c r="CI20" s="315">
        <v>6396723.1399999997</v>
      </c>
      <c r="CJ20" s="315">
        <v>8514669.5700000003</v>
      </c>
      <c r="CK20" s="315">
        <v>6119586</v>
      </c>
      <c r="CL20" s="315">
        <v>9519669.3599999994</v>
      </c>
      <c r="CM20" s="315">
        <v>19580601.77</v>
      </c>
      <c r="CN20" s="315">
        <v>3948938</v>
      </c>
      <c r="CO20" s="315">
        <v>9120866.6500000004</v>
      </c>
      <c r="CP20" s="315">
        <v>9854879.2200000007</v>
      </c>
      <c r="CQ20" s="315">
        <v>7098445.54</v>
      </c>
      <c r="CR20" s="315">
        <v>6926668</v>
      </c>
      <c r="CS20" s="315">
        <v>78805572.420000002</v>
      </c>
      <c r="CT20" s="315">
        <v>7932622</v>
      </c>
      <c r="CU20" s="315">
        <v>5175417</v>
      </c>
      <c r="CV20" s="315">
        <v>23351437.920000002</v>
      </c>
      <c r="CW20" s="315">
        <v>6705485.3800000008</v>
      </c>
      <c r="CX20" s="315">
        <v>17528952.850000001</v>
      </c>
      <c r="CY20" s="315">
        <v>4754628</v>
      </c>
      <c r="CZ20" s="315">
        <v>3821972.85</v>
      </c>
      <c r="DA20" s="315">
        <v>93672428.559999987</v>
      </c>
      <c r="DB20" s="315">
        <v>15515314</v>
      </c>
      <c r="DC20" s="315">
        <v>35255124.68</v>
      </c>
      <c r="DD20" s="315">
        <v>54507215</v>
      </c>
      <c r="DE20" s="315">
        <v>16706384.550000001</v>
      </c>
      <c r="DF20" s="315">
        <v>32114807</v>
      </c>
      <c r="DG20" s="315">
        <v>22346681.039999999</v>
      </c>
      <c r="DH20" s="315">
        <v>6506719.54</v>
      </c>
      <c r="DI20" s="315">
        <v>12379523</v>
      </c>
      <c r="DJ20" s="315">
        <v>9256184</v>
      </c>
      <c r="DK20" s="315">
        <v>23156047</v>
      </c>
      <c r="DL20" s="315">
        <v>40685505.390000001</v>
      </c>
      <c r="DM20" s="315">
        <v>84286748</v>
      </c>
      <c r="DN20" s="315">
        <v>12773680.130000001</v>
      </c>
      <c r="DO20" s="315">
        <v>13811486.690000001</v>
      </c>
      <c r="DP20" s="315">
        <v>24813666.959999997</v>
      </c>
      <c r="DQ20" s="315">
        <v>25414767</v>
      </c>
      <c r="DR20" s="315">
        <v>26253530</v>
      </c>
      <c r="DS20" s="315">
        <v>31174241.91</v>
      </c>
      <c r="DT20" s="315">
        <v>9880093</v>
      </c>
      <c r="DU20" s="315">
        <v>148611097</v>
      </c>
      <c r="DV20" s="315">
        <v>12188290.93</v>
      </c>
      <c r="DW20" s="315">
        <v>13411868.059999999</v>
      </c>
      <c r="DX20" s="315">
        <v>10201338.810000001</v>
      </c>
      <c r="DY20" s="315">
        <v>14494279.99</v>
      </c>
      <c r="DZ20" s="315">
        <v>11060090.51</v>
      </c>
      <c r="EA20" s="315">
        <v>16541301.25</v>
      </c>
      <c r="EB20" s="315">
        <v>11144373.870000001</v>
      </c>
      <c r="EC20" s="315">
        <v>22753690.469999999</v>
      </c>
      <c r="ED20" s="315">
        <v>35354840</v>
      </c>
      <c r="EE20" s="315">
        <v>38432897.770000003</v>
      </c>
      <c r="EF20" s="315">
        <v>9545177.0399999991</v>
      </c>
      <c r="EG20" s="315">
        <v>17201567</v>
      </c>
      <c r="EH20" s="315">
        <v>7681427.6900000004</v>
      </c>
      <c r="EI20" s="315">
        <v>13134722.42</v>
      </c>
      <c r="EJ20" s="315">
        <v>13417484.530000001</v>
      </c>
      <c r="EK20" s="315">
        <v>5303225</v>
      </c>
      <c r="EL20" s="315">
        <v>10029274</v>
      </c>
      <c r="EM20" s="315">
        <v>102439380.55000001</v>
      </c>
      <c r="EN20" s="315">
        <v>8647652.0299999993</v>
      </c>
      <c r="EO20" s="315">
        <v>9051674.2200000007</v>
      </c>
      <c r="EP20" s="315">
        <v>9129017.8499999996</v>
      </c>
      <c r="EQ20" s="315">
        <v>7300911</v>
      </c>
      <c r="ER20" s="315">
        <v>5043755.8800000008</v>
      </c>
      <c r="ES20" s="315">
        <v>15120516</v>
      </c>
      <c r="ET20" s="315">
        <v>8021326.7000000011</v>
      </c>
      <c r="EU20" s="315">
        <v>11161236</v>
      </c>
      <c r="EV20" s="315">
        <v>70441951.170000002</v>
      </c>
      <c r="EW20" s="315">
        <v>4104504.13</v>
      </c>
      <c r="EX20" s="315">
        <v>9663713.379999999</v>
      </c>
      <c r="EY20" s="315">
        <v>11266567</v>
      </c>
      <c r="EZ20" s="315">
        <v>16782819.84</v>
      </c>
      <c r="FA20" s="315">
        <v>16626236.860000001</v>
      </c>
      <c r="FB20" s="315">
        <v>13102314.75</v>
      </c>
      <c r="FC20" s="315">
        <v>10997064.399999999</v>
      </c>
      <c r="FD20" s="315">
        <v>8977452</v>
      </c>
      <c r="FE20" s="315">
        <v>7154855.3100000005</v>
      </c>
      <c r="FF20" s="315">
        <v>11247999.48</v>
      </c>
      <c r="FG20" s="315">
        <v>6661365.1200000001</v>
      </c>
      <c r="FH20" s="315">
        <v>44436080</v>
      </c>
      <c r="FI20" s="315">
        <v>6425038.5</v>
      </c>
      <c r="FJ20" s="315">
        <v>9465195.9299999997</v>
      </c>
      <c r="FK20" s="315">
        <v>6098522.1699999999</v>
      </c>
      <c r="FL20" s="315">
        <v>13561313.279999999</v>
      </c>
      <c r="FM20" s="315">
        <v>11691928.73</v>
      </c>
      <c r="FN20" s="315">
        <v>6605885</v>
      </c>
      <c r="FO20" s="315">
        <v>3454140.65</v>
      </c>
      <c r="FP20" s="315">
        <v>94965284</v>
      </c>
      <c r="FQ20" s="315">
        <v>10233840.140000001</v>
      </c>
      <c r="FR20" s="315">
        <v>14032080</v>
      </c>
      <c r="FS20" s="315">
        <v>11402441.58</v>
      </c>
      <c r="FT20" s="315">
        <v>16553190.5</v>
      </c>
      <c r="FU20" s="315">
        <v>8873487</v>
      </c>
      <c r="FV20" s="315">
        <v>19158115</v>
      </c>
      <c r="FW20" s="315">
        <v>12650802</v>
      </c>
      <c r="FX20" s="315">
        <v>11631990.239999998</v>
      </c>
      <c r="FY20" s="315">
        <v>10268391.469999999</v>
      </c>
      <c r="FZ20" s="315">
        <v>18340051.199999999</v>
      </c>
      <c r="GA20" s="315">
        <v>9819407.5</v>
      </c>
      <c r="GB20" s="315">
        <v>9024288.7300000004</v>
      </c>
      <c r="GC20" s="315">
        <v>4945914.91</v>
      </c>
      <c r="GD20" s="315">
        <v>56948953.370000005</v>
      </c>
      <c r="GE20" s="315">
        <v>6311474.6600000001</v>
      </c>
      <c r="GF20" s="315">
        <v>6753338.7999999998</v>
      </c>
      <c r="GG20" s="315">
        <v>13885740.130000001</v>
      </c>
      <c r="GH20" s="315">
        <v>11313675.140000001</v>
      </c>
      <c r="GI20" s="315">
        <v>9418359.3300000001</v>
      </c>
      <c r="GJ20" s="315">
        <v>8215410.7599999998</v>
      </c>
      <c r="GK20" s="315">
        <v>16036457.550000001</v>
      </c>
      <c r="GL20" s="315">
        <v>7072584.8100000005</v>
      </c>
      <c r="GM20" s="315">
        <v>3679838.6500000004</v>
      </c>
      <c r="GN20" s="315">
        <v>3855191.8899999997</v>
      </c>
      <c r="GO20" s="315">
        <v>3160451.01</v>
      </c>
      <c r="GP20" s="315">
        <v>31484280.07</v>
      </c>
      <c r="GQ20" s="315">
        <v>15576157.25</v>
      </c>
      <c r="GR20" s="315">
        <v>9974344.5</v>
      </c>
      <c r="GS20" s="315">
        <v>17236295.77</v>
      </c>
      <c r="GT20" s="315">
        <v>3802115.0700000003</v>
      </c>
      <c r="GU20" s="315">
        <v>14250143.439999999</v>
      </c>
      <c r="GV20" s="315">
        <v>13938738.030000001</v>
      </c>
      <c r="GW20" s="315">
        <v>6631142.8900000006</v>
      </c>
      <c r="GX20" s="315">
        <v>32211661.640000001</v>
      </c>
      <c r="GY20" s="315">
        <v>3230931.37</v>
      </c>
      <c r="GZ20" s="315">
        <v>10194046.75</v>
      </c>
      <c r="HA20" s="315">
        <v>6139028.9299999997</v>
      </c>
      <c r="HB20" s="315">
        <v>94885063.5</v>
      </c>
      <c r="HC20" s="315">
        <v>14570247</v>
      </c>
      <c r="HD20" s="315">
        <v>27572929.57</v>
      </c>
      <c r="HE20" s="315">
        <v>16014200.300000001</v>
      </c>
      <c r="HF20" s="315">
        <v>14313236.9</v>
      </c>
      <c r="HG20" s="315">
        <v>25478184.449999999</v>
      </c>
      <c r="HH20" s="315">
        <v>2194385.94</v>
      </c>
      <c r="HI20" s="315">
        <v>74953754.320000008</v>
      </c>
      <c r="HJ20" s="315">
        <v>20627505.399999999</v>
      </c>
      <c r="HK20" s="315">
        <v>13252542.34</v>
      </c>
      <c r="HL20" s="315">
        <v>9779456.0999999996</v>
      </c>
      <c r="HM20" s="315">
        <v>8150404.8600000003</v>
      </c>
      <c r="HN20" s="315">
        <v>7752592.6600000001</v>
      </c>
      <c r="HO20" s="315">
        <v>9874035.4399999995</v>
      </c>
      <c r="HP20" s="315">
        <v>5701033.0899999999</v>
      </c>
      <c r="HQ20" s="315">
        <v>85234006.640000001</v>
      </c>
      <c r="HR20" s="315">
        <v>31062786.990000002</v>
      </c>
      <c r="HS20" s="315">
        <v>7677887.5</v>
      </c>
      <c r="HT20" s="315">
        <v>6232011.7200000007</v>
      </c>
      <c r="HU20" s="315">
        <v>5863833.2399999993</v>
      </c>
      <c r="HV20" s="315">
        <v>3181683</v>
      </c>
      <c r="HW20" s="315">
        <v>12531558.309999999</v>
      </c>
      <c r="HX20" s="315">
        <v>6297145.5</v>
      </c>
      <c r="HY20" s="315">
        <v>5188783.9400000004</v>
      </c>
      <c r="HZ20" s="315">
        <v>7232591</v>
      </c>
      <c r="IA20" s="315">
        <v>6346825</v>
      </c>
      <c r="IB20" s="315">
        <v>15661489.470000001</v>
      </c>
      <c r="IC20" s="315">
        <v>2957186</v>
      </c>
      <c r="ID20" s="315">
        <v>11767766.620000001</v>
      </c>
      <c r="IE20" s="315">
        <v>4488809.2</v>
      </c>
      <c r="IF20" s="315">
        <v>4981817.92</v>
      </c>
      <c r="IG20" s="315">
        <v>88967629</v>
      </c>
      <c r="IH20" s="315">
        <v>26251936</v>
      </c>
      <c r="II20" s="315">
        <v>10525317</v>
      </c>
      <c r="IJ20" s="315">
        <v>14530039.57</v>
      </c>
      <c r="IK20" s="315">
        <v>32371380.979999997</v>
      </c>
      <c r="IL20" s="315">
        <v>8794666.8900000006</v>
      </c>
      <c r="IM20" s="315">
        <v>9549644.9600000009</v>
      </c>
      <c r="IN20" s="315">
        <v>7248820</v>
      </c>
      <c r="IO20" s="315">
        <v>6785349.46</v>
      </c>
      <c r="IP20" s="315">
        <v>9335056</v>
      </c>
      <c r="IQ20" s="315">
        <v>8269998.2999999998</v>
      </c>
      <c r="IR20" s="315">
        <v>94624449.689999998</v>
      </c>
      <c r="IS20" s="315">
        <v>37694435.810000002</v>
      </c>
      <c r="IT20" s="315">
        <v>13698542.32</v>
      </c>
      <c r="IU20" s="315">
        <v>10137328</v>
      </c>
      <c r="IV20" s="315">
        <v>8776760.1099999994</v>
      </c>
      <c r="IW20" s="315">
        <v>3808025.9699999997</v>
      </c>
      <c r="IX20" s="315">
        <v>9820455.4800000004</v>
      </c>
      <c r="IY20" s="315">
        <v>5122790.76</v>
      </c>
      <c r="IZ20" s="315">
        <v>5443051</v>
      </c>
      <c r="JA20" s="315">
        <v>14289791</v>
      </c>
      <c r="JB20" s="315">
        <v>14653998</v>
      </c>
      <c r="JC20" s="315">
        <v>9017724</v>
      </c>
      <c r="JD20" s="315">
        <v>29568308.5</v>
      </c>
      <c r="JE20" s="315">
        <v>18244557.890000001</v>
      </c>
      <c r="JF20" s="315">
        <v>3386652</v>
      </c>
      <c r="JG20" s="315">
        <v>3861204.58</v>
      </c>
      <c r="JH20" s="315">
        <v>4844151.3</v>
      </c>
      <c r="JI20" s="315">
        <v>2428164.4300000002</v>
      </c>
      <c r="JJ20" s="315">
        <v>47015493.379999995</v>
      </c>
      <c r="JK20" s="315">
        <v>6986787</v>
      </c>
      <c r="JL20" s="315">
        <v>8804732.8599999994</v>
      </c>
      <c r="JM20" s="315">
        <v>10835664.169999998</v>
      </c>
      <c r="JN20" s="315">
        <v>6947198.6899999995</v>
      </c>
      <c r="JO20" s="315">
        <v>17551193.289999999</v>
      </c>
      <c r="JP20" s="315">
        <v>4138820</v>
      </c>
      <c r="JQ20" s="315">
        <v>60466973.509999998</v>
      </c>
      <c r="JR20" s="315">
        <v>8197048</v>
      </c>
      <c r="JS20" s="315">
        <v>4835931</v>
      </c>
      <c r="JT20" s="315">
        <v>26703810.889999997</v>
      </c>
      <c r="JU20" s="315">
        <v>14261962.41</v>
      </c>
      <c r="JV20" s="315">
        <v>7982668</v>
      </c>
      <c r="JW20" s="315">
        <v>9341103</v>
      </c>
      <c r="JX20" s="315">
        <v>7620117</v>
      </c>
      <c r="JY20" s="315">
        <v>86450072</v>
      </c>
      <c r="JZ20" s="315">
        <v>46703347.920000002</v>
      </c>
      <c r="KA20" s="315">
        <v>7855369</v>
      </c>
      <c r="KB20" s="315">
        <v>5420860.5</v>
      </c>
      <c r="KC20" s="315">
        <v>11910311.23</v>
      </c>
      <c r="KD20" s="315">
        <v>3255211</v>
      </c>
      <c r="KE20" s="315">
        <v>28008186.5</v>
      </c>
      <c r="KF20" s="315">
        <v>17855195.009999998</v>
      </c>
      <c r="KG20" s="315">
        <v>9286473</v>
      </c>
      <c r="KH20" s="315">
        <v>10771514.91</v>
      </c>
      <c r="KI20" s="315">
        <v>7125649.4699999997</v>
      </c>
      <c r="KJ20" s="315">
        <v>8065833</v>
      </c>
      <c r="KK20" s="315">
        <v>9950682.7199999988</v>
      </c>
      <c r="KL20" s="315">
        <v>2969181.54</v>
      </c>
      <c r="KM20" s="315">
        <v>6179377.4399999995</v>
      </c>
      <c r="KN20" s="315">
        <v>128649822.38000001</v>
      </c>
      <c r="KO20" s="315">
        <v>22380993.550000001</v>
      </c>
      <c r="KP20" s="315">
        <v>8062922.1299999999</v>
      </c>
      <c r="KQ20" s="315">
        <v>15748327.15</v>
      </c>
      <c r="KR20" s="315">
        <v>17257070.09</v>
      </c>
      <c r="KS20" s="315">
        <v>7798782.0500000007</v>
      </c>
      <c r="KT20" s="315">
        <v>38345838.43</v>
      </c>
      <c r="KU20" s="315">
        <v>10521967</v>
      </c>
      <c r="KV20" s="315">
        <v>7954936.5800000001</v>
      </c>
      <c r="KW20" s="315">
        <v>48519613.140000001</v>
      </c>
      <c r="KX20" s="315">
        <v>13296507.719999999</v>
      </c>
      <c r="KY20" s="315">
        <v>15300156.989999998</v>
      </c>
      <c r="KZ20" s="315">
        <v>30587514</v>
      </c>
      <c r="LA20" s="315">
        <v>8084893</v>
      </c>
      <c r="LB20" s="315">
        <v>25029484</v>
      </c>
      <c r="LC20" s="315">
        <v>88897568.459999993</v>
      </c>
      <c r="LD20" s="315">
        <v>13577407</v>
      </c>
      <c r="LE20" s="315">
        <v>120569807.8</v>
      </c>
      <c r="LF20" s="315">
        <v>30264388</v>
      </c>
      <c r="LG20" s="315">
        <v>31520840.219999999</v>
      </c>
      <c r="LH20" s="315">
        <v>31470154.350000001</v>
      </c>
      <c r="LI20" s="315">
        <v>13649797.559999999</v>
      </c>
      <c r="LJ20" s="315">
        <v>7198165.0099999998</v>
      </c>
      <c r="LK20" s="315">
        <v>5245816.0199999996</v>
      </c>
      <c r="LL20" s="315">
        <v>11012964.5</v>
      </c>
      <c r="LM20" s="315">
        <v>6556130.5099999998</v>
      </c>
      <c r="LN20" s="315">
        <v>11694928</v>
      </c>
      <c r="LO20" s="315">
        <v>6262814.5199999996</v>
      </c>
      <c r="LP20" s="315">
        <v>45633588.559999995</v>
      </c>
      <c r="LQ20" s="315">
        <v>8475869.8300000001</v>
      </c>
      <c r="LR20" s="315">
        <v>5611378.8200000003</v>
      </c>
      <c r="LS20" s="315">
        <v>156830206.05000001</v>
      </c>
      <c r="LT20" s="315">
        <v>66839277</v>
      </c>
      <c r="LU20" s="315">
        <v>98740374.890000001</v>
      </c>
      <c r="LV20" s="315">
        <v>44449241.049999997</v>
      </c>
      <c r="LW20" s="315">
        <v>19144233</v>
      </c>
      <c r="LX20" s="315">
        <v>17529674</v>
      </c>
      <c r="LY20" s="315">
        <v>12976913</v>
      </c>
      <c r="LZ20" s="315">
        <v>14285274.6</v>
      </c>
      <c r="MA20" s="315">
        <v>7442900</v>
      </c>
      <c r="MB20" s="315">
        <v>11820751</v>
      </c>
      <c r="MC20" s="315">
        <v>34789361.07</v>
      </c>
      <c r="MD20" s="315">
        <v>9832009</v>
      </c>
      <c r="ME20" s="315">
        <v>161865000</v>
      </c>
      <c r="MF20" s="315">
        <v>12016781.82</v>
      </c>
      <c r="MG20" s="315">
        <v>6231002.5299999993</v>
      </c>
      <c r="MH20" s="315">
        <v>7204607.8000000007</v>
      </c>
      <c r="MI20" s="315">
        <v>6035944.5599999996</v>
      </c>
      <c r="MJ20" s="315">
        <v>10428389.77</v>
      </c>
      <c r="MK20" s="315">
        <v>10752602.789999999</v>
      </c>
      <c r="ML20" s="315">
        <v>8632926.7599999998</v>
      </c>
      <c r="MM20" s="315">
        <v>13145074.670000002</v>
      </c>
      <c r="MN20" s="315">
        <v>7730156.5600000005</v>
      </c>
      <c r="MO20" s="315">
        <v>8705042.3300000019</v>
      </c>
      <c r="MP20" s="315">
        <v>6911405</v>
      </c>
      <c r="MQ20" s="315">
        <v>81642736.069999993</v>
      </c>
      <c r="MR20" s="315">
        <v>11977049.530000001</v>
      </c>
      <c r="MS20" s="315">
        <v>9096427.1000000015</v>
      </c>
      <c r="MT20" s="315">
        <v>22409269</v>
      </c>
      <c r="MU20" s="315">
        <v>16698057.57</v>
      </c>
      <c r="MV20" s="315">
        <v>7113187.5</v>
      </c>
      <c r="MW20" s="315">
        <v>26032606.079800002</v>
      </c>
      <c r="MX20" s="315">
        <v>18929220</v>
      </c>
      <c r="MY20" s="315">
        <v>12528621</v>
      </c>
      <c r="MZ20" s="315">
        <v>4124672.54</v>
      </c>
      <c r="NA20" s="315">
        <v>3475402.45</v>
      </c>
      <c r="NB20" s="315">
        <v>219543015.38000003</v>
      </c>
      <c r="NC20" s="315">
        <v>32943426.869999997</v>
      </c>
      <c r="ND20" s="315">
        <v>8045812.9999999991</v>
      </c>
      <c r="NE20" s="315">
        <v>84674608.700000003</v>
      </c>
      <c r="NF20" s="315">
        <v>8646541.9399999995</v>
      </c>
      <c r="NG20" s="315">
        <v>24065275.259999998</v>
      </c>
      <c r="NH20" s="315">
        <v>47583696</v>
      </c>
      <c r="NI20" s="315">
        <v>36499698.890000001</v>
      </c>
      <c r="NJ20" s="315">
        <v>2747400</v>
      </c>
      <c r="NK20" s="315">
        <v>9852488.1900000013</v>
      </c>
      <c r="NL20" s="315">
        <v>9194271.4499999993</v>
      </c>
      <c r="NM20" s="315">
        <v>8982294.3399999999</v>
      </c>
      <c r="NN20" s="315">
        <v>53476647.149999999</v>
      </c>
      <c r="NO20" s="315">
        <v>9738488</v>
      </c>
      <c r="NP20" s="315">
        <v>9572467.4100000001</v>
      </c>
      <c r="NQ20" s="315">
        <v>9121007.2200000007</v>
      </c>
      <c r="NR20" s="315">
        <v>9691592.120000001</v>
      </c>
      <c r="NS20" s="315">
        <v>3977070</v>
      </c>
      <c r="NT20" s="315">
        <v>6726301.3500000006</v>
      </c>
      <c r="NU20" s="315">
        <v>75547409.599999994</v>
      </c>
      <c r="NV20" s="315">
        <v>44853399.979999997</v>
      </c>
      <c r="NW20" s="315">
        <v>7262542.5199999996</v>
      </c>
      <c r="NX20" s="315">
        <v>4987156</v>
      </c>
      <c r="NY20" s="315">
        <v>7629352.9000000004</v>
      </c>
      <c r="NZ20" s="315">
        <v>10421054.92</v>
      </c>
      <c r="OA20" s="315">
        <v>4281701.03</v>
      </c>
      <c r="OB20" s="315">
        <v>93055264.899999991</v>
      </c>
      <c r="OC20" s="315">
        <v>31230348.920000002</v>
      </c>
      <c r="OD20" s="315">
        <v>11749742.859999999</v>
      </c>
      <c r="OE20" s="315">
        <v>40160740.549999997</v>
      </c>
      <c r="OF20" s="315">
        <v>10335619.489999998</v>
      </c>
      <c r="OG20" s="315">
        <v>11919382</v>
      </c>
      <c r="OH20" s="315">
        <v>16508973.84</v>
      </c>
      <c r="OI20" s="315">
        <v>7618860.3499999996</v>
      </c>
      <c r="OJ20" s="315">
        <v>7088018.5</v>
      </c>
      <c r="OK20" s="315">
        <v>116833812.09</v>
      </c>
      <c r="OL20" s="315">
        <v>36927288.880000003</v>
      </c>
      <c r="OM20" s="315">
        <v>40249002.340000004</v>
      </c>
      <c r="ON20" s="315">
        <v>21204358.82</v>
      </c>
      <c r="OO20" s="315">
        <v>12133150.5</v>
      </c>
      <c r="OP20" s="315">
        <v>8365962.9399999995</v>
      </c>
      <c r="OQ20" s="315">
        <v>76212724.040000007</v>
      </c>
      <c r="OR20" s="315">
        <v>7172426.2700000005</v>
      </c>
      <c r="OS20" s="315">
        <v>9099298</v>
      </c>
      <c r="OT20" s="315">
        <v>15205037.509999998</v>
      </c>
      <c r="OU20" s="315">
        <v>17237982</v>
      </c>
      <c r="OV20" s="315">
        <v>26957173</v>
      </c>
      <c r="OW20" s="315">
        <v>9991267.4700000007</v>
      </c>
      <c r="OX20" s="315">
        <v>6456957</v>
      </c>
      <c r="OY20" s="315">
        <v>6093904</v>
      </c>
      <c r="OZ20" s="315">
        <v>86120641.950000003</v>
      </c>
      <c r="PA20" s="315">
        <v>9369548.4299999997</v>
      </c>
      <c r="PB20" s="315">
        <v>23918219.609999999</v>
      </c>
      <c r="PC20" s="315">
        <v>3346977.14</v>
      </c>
      <c r="PD20" s="315">
        <v>14449347.270000001</v>
      </c>
      <c r="PE20" s="315">
        <v>28246315.82</v>
      </c>
      <c r="PF20" s="315">
        <v>9912312.6600000001</v>
      </c>
      <c r="PG20" s="315">
        <v>6517289</v>
      </c>
      <c r="PH20" s="315">
        <v>14424954.93</v>
      </c>
      <c r="PI20" s="315">
        <v>10302863</v>
      </c>
      <c r="PJ20" s="315">
        <v>12416765</v>
      </c>
      <c r="PK20" s="315">
        <v>19548333</v>
      </c>
      <c r="PL20" s="315">
        <v>7431505</v>
      </c>
      <c r="PM20" s="315">
        <v>37995724</v>
      </c>
      <c r="PN20" s="315">
        <v>7119509.5499999998</v>
      </c>
      <c r="PO20" s="315">
        <v>4563897</v>
      </c>
      <c r="PP20" s="315">
        <v>3773670</v>
      </c>
      <c r="PQ20" s="315">
        <v>8136736.0800000001</v>
      </c>
      <c r="PR20" s="315">
        <v>201584768.13</v>
      </c>
      <c r="PS20" s="315">
        <v>8813026.0600000005</v>
      </c>
      <c r="PT20" s="315">
        <v>7175872</v>
      </c>
      <c r="PU20" s="315">
        <v>15237438.699999999</v>
      </c>
      <c r="PV20" s="315">
        <v>69088630.849999994</v>
      </c>
      <c r="PW20" s="315">
        <v>18666034.009999998</v>
      </c>
      <c r="PX20" s="315">
        <v>27222008</v>
      </c>
      <c r="PY20" s="315">
        <v>10360933</v>
      </c>
      <c r="PZ20" s="315">
        <v>19068746.210000001</v>
      </c>
      <c r="QA20" s="315">
        <v>7052123</v>
      </c>
      <c r="QB20" s="315">
        <v>17829264.25</v>
      </c>
      <c r="QC20" s="315">
        <v>10222757</v>
      </c>
      <c r="QD20" s="315">
        <v>8897085.0199999996</v>
      </c>
      <c r="QE20" s="315">
        <v>15584710</v>
      </c>
      <c r="QF20" s="315">
        <v>13698368.390000001</v>
      </c>
      <c r="QG20" s="315">
        <v>11101512.289999999</v>
      </c>
      <c r="QH20" s="315">
        <v>10292472</v>
      </c>
      <c r="QI20" s="315">
        <v>10043120.48</v>
      </c>
      <c r="QJ20" s="315">
        <v>8042119</v>
      </c>
      <c r="QK20" s="315">
        <v>26984592.399999999</v>
      </c>
      <c r="QL20" s="315">
        <v>25657637.949999999</v>
      </c>
      <c r="QM20" s="315">
        <v>7581806.0099999998</v>
      </c>
      <c r="QN20" s="315">
        <v>4851824</v>
      </c>
      <c r="QO20" s="315">
        <v>4451061.83</v>
      </c>
      <c r="QP20" s="315">
        <v>3543222</v>
      </c>
      <c r="QQ20" s="315">
        <v>2557666.5</v>
      </c>
      <c r="QR20" s="315">
        <v>99508553.150000006</v>
      </c>
      <c r="QS20" s="315">
        <v>9017788</v>
      </c>
      <c r="QT20" s="315">
        <v>20349510.509999998</v>
      </c>
      <c r="QU20" s="315">
        <v>10930432</v>
      </c>
      <c r="QV20" s="315">
        <v>11859926.93</v>
      </c>
      <c r="QW20" s="315">
        <v>26685276.18</v>
      </c>
      <c r="QX20" s="315">
        <v>10736735.17</v>
      </c>
      <c r="QY20" s="315">
        <v>19265386.350000001</v>
      </c>
      <c r="QZ20" s="315">
        <v>23324420.710000001</v>
      </c>
      <c r="RA20" s="315">
        <v>7854642.3899999997</v>
      </c>
      <c r="RB20" s="315">
        <v>8765417</v>
      </c>
      <c r="RC20" s="315">
        <v>6705108</v>
      </c>
      <c r="RD20" s="315">
        <v>5864786.3899999997</v>
      </c>
      <c r="RE20" s="315">
        <v>166841946.88</v>
      </c>
      <c r="RF20" s="315">
        <v>22167521.419999998</v>
      </c>
      <c r="RG20" s="315">
        <v>8932300</v>
      </c>
      <c r="RH20" s="315">
        <v>14637027.010000002</v>
      </c>
      <c r="RI20" s="315">
        <v>11280668</v>
      </c>
      <c r="RJ20" s="315">
        <v>14191529.829999998</v>
      </c>
      <c r="RK20" s="315">
        <v>23835286</v>
      </c>
      <c r="RL20" s="315">
        <v>9882715.1999999993</v>
      </c>
      <c r="RM20" s="315">
        <v>14031706.620000001</v>
      </c>
      <c r="RN20" s="315">
        <v>18192475.899999999</v>
      </c>
      <c r="RO20" s="315">
        <v>23491744.140000001</v>
      </c>
      <c r="RP20" s="315">
        <v>5336996.33</v>
      </c>
      <c r="RQ20" s="315">
        <v>4993890</v>
      </c>
      <c r="RR20" s="315">
        <v>10493699</v>
      </c>
      <c r="RS20" s="315">
        <v>6093020.9100000001</v>
      </c>
      <c r="RT20" s="315">
        <v>5288438</v>
      </c>
      <c r="RU20" s="315">
        <v>5028197</v>
      </c>
      <c r="RV20" s="315">
        <v>4777976.93</v>
      </c>
      <c r="RW20" s="315">
        <v>5389292.9900000002</v>
      </c>
      <c r="RX20" s="315">
        <v>5476782</v>
      </c>
      <c r="RY20" s="315">
        <v>86848173.810000002</v>
      </c>
      <c r="RZ20" s="315">
        <v>6273877.4199999999</v>
      </c>
      <c r="SA20" s="315">
        <v>11975592.390000001</v>
      </c>
      <c r="SB20" s="315">
        <v>9933595</v>
      </c>
      <c r="SC20" s="315">
        <v>5535701.5</v>
      </c>
      <c r="SD20" s="315">
        <v>5592039.4500000002</v>
      </c>
      <c r="SE20" s="315">
        <v>7097401.9000000004</v>
      </c>
      <c r="SF20" s="315">
        <v>20673654.100000001</v>
      </c>
      <c r="SG20" s="315">
        <v>5469719.5999999996</v>
      </c>
      <c r="SH20" s="315">
        <v>6085985.6799999997</v>
      </c>
      <c r="SI20" s="315">
        <v>7573446.5399999991</v>
      </c>
      <c r="SJ20" s="315">
        <v>16344401</v>
      </c>
      <c r="SK20" s="315">
        <v>8426153</v>
      </c>
      <c r="SL20" s="315">
        <v>6852614.6299999999</v>
      </c>
      <c r="SM20" s="315">
        <v>67735461.239999995</v>
      </c>
      <c r="SN20" s="315">
        <v>10909835</v>
      </c>
      <c r="SO20" s="315">
        <v>7909479.6200000001</v>
      </c>
      <c r="SP20" s="315">
        <v>6108159</v>
      </c>
      <c r="SQ20" s="315">
        <v>6962385.5</v>
      </c>
      <c r="SR20" s="315">
        <v>10908013.119999999</v>
      </c>
      <c r="SS20" s="315">
        <v>7347911.5199999996</v>
      </c>
      <c r="ST20" s="315">
        <v>15817329.91</v>
      </c>
      <c r="SU20" s="315">
        <v>8307528</v>
      </c>
      <c r="SV20" s="315">
        <v>9826465.0600000005</v>
      </c>
      <c r="SW20" s="315">
        <v>24492203.210000001</v>
      </c>
      <c r="SX20" s="315">
        <v>4332565</v>
      </c>
      <c r="SY20" s="315">
        <v>52821441.479999997</v>
      </c>
      <c r="SZ20" s="315">
        <v>11284205</v>
      </c>
      <c r="TA20" s="315">
        <v>13495152.200000001</v>
      </c>
      <c r="TB20" s="315">
        <v>18824988.5</v>
      </c>
      <c r="TC20" s="315">
        <v>9597457.2100000009</v>
      </c>
      <c r="TD20" s="315">
        <v>12055066</v>
      </c>
      <c r="TE20" s="315">
        <v>9063166.2699999996</v>
      </c>
      <c r="TF20" s="315">
        <v>5278134.5199999996</v>
      </c>
      <c r="TG20" s="315">
        <v>160770255.44</v>
      </c>
      <c r="TH20" s="315">
        <v>11509254.5</v>
      </c>
      <c r="TI20" s="315">
        <v>8690071.2300000004</v>
      </c>
      <c r="TJ20" s="315">
        <v>19936194</v>
      </c>
      <c r="TK20" s="315">
        <v>16969117.760000002</v>
      </c>
      <c r="TL20" s="315">
        <v>12576165</v>
      </c>
      <c r="TM20" s="315">
        <v>6642291.29</v>
      </c>
      <c r="TN20" s="315">
        <v>43279391</v>
      </c>
      <c r="TO20" s="315">
        <v>12148171</v>
      </c>
      <c r="TP20" s="315">
        <v>22789041.519999996</v>
      </c>
      <c r="TQ20" s="315">
        <v>18251939.710000001</v>
      </c>
      <c r="TR20" s="315">
        <v>13905259</v>
      </c>
      <c r="TS20" s="315">
        <v>6872860.2400000002</v>
      </c>
      <c r="TT20" s="315">
        <v>13126834.99</v>
      </c>
      <c r="TU20" s="315">
        <v>10397563.48</v>
      </c>
      <c r="TV20" s="315">
        <v>10838908</v>
      </c>
      <c r="TW20" s="315">
        <v>49067478.910000004</v>
      </c>
      <c r="TX20" s="315">
        <v>11381911.510000002</v>
      </c>
      <c r="TY20" s="315">
        <v>54805480.890000001</v>
      </c>
      <c r="TZ20" s="315">
        <v>17139704</v>
      </c>
      <c r="UA20" s="315">
        <v>6164867</v>
      </c>
      <c r="UB20" s="315">
        <v>11683910.190000001</v>
      </c>
      <c r="UC20" s="315">
        <v>63936329</v>
      </c>
      <c r="UD20" s="315">
        <v>6245102.3899999997</v>
      </c>
      <c r="UE20" s="315">
        <v>6954466.1600000001</v>
      </c>
      <c r="UF20" s="315">
        <v>9866059.0700000003</v>
      </c>
      <c r="UG20" s="315">
        <v>7484579.9899999993</v>
      </c>
      <c r="UH20" s="315">
        <v>47632450.210000001</v>
      </c>
      <c r="UI20" s="315">
        <v>13184302.470000001</v>
      </c>
      <c r="UJ20" s="315">
        <v>9669188.9100000001</v>
      </c>
      <c r="UK20" s="315">
        <v>16979373.119999997</v>
      </c>
      <c r="UL20" s="315">
        <v>8747971.9900000002</v>
      </c>
      <c r="UM20" s="315">
        <v>10757847.58</v>
      </c>
      <c r="UN20" s="315">
        <v>200349907.59999999</v>
      </c>
      <c r="UO20" s="315">
        <v>10518337</v>
      </c>
      <c r="UP20" s="315">
        <v>10685074.879999999</v>
      </c>
      <c r="UQ20" s="315">
        <v>36899221.740000002</v>
      </c>
      <c r="UR20" s="315">
        <v>4803010</v>
      </c>
      <c r="US20" s="315">
        <v>9241454.4699999988</v>
      </c>
      <c r="UT20" s="315">
        <v>25407477.48</v>
      </c>
      <c r="UU20" s="315">
        <v>6667134</v>
      </c>
      <c r="UV20" s="315">
        <v>8353536.4800000004</v>
      </c>
      <c r="UW20" s="315">
        <v>9537176</v>
      </c>
      <c r="UX20" s="315">
        <v>11825709.810000001</v>
      </c>
      <c r="UY20" s="315">
        <v>24022763.350000001</v>
      </c>
      <c r="UZ20" s="315">
        <v>10594560.279999999</v>
      </c>
      <c r="VA20" s="315">
        <v>24927743.109999999</v>
      </c>
      <c r="VB20" s="315">
        <v>7626294.1600000001</v>
      </c>
      <c r="VC20" s="315">
        <v>6133894</v>
      </c>
      <c r="VD20" s="315">
        <v>8061431.7800000003</v>
      </c>
      <c r="VE20" s="315">
        <v>7387158</v>
      </c>
      <c r="VF20" s="315">
        <v>33955911.170000002</v>
      </c>
      <c r="VG20" s="315">
        <v>5141675.1000000006</v>
      </c>
      <c r="VH20" s="315">
        <v>6306097.0800000001</v>
      </c>
      <c r="VI20" s="315">
        <v>5569649</v>
      </c>
      <c r="VJ20" s="315">
        <v>88936229.840000004</v>
      </c>
      <c r="VK20" s="315">
        <v>9567245</v>
      </c>
      <c r="VL20" s="315">
        <v>9774836.3100000005</v>
      </c>
      <c r="VM20" s="315">
        <v>15520377.720000001</v>
      </c>
      <c r="VN20" s="315">
        <v>25280475.920000002</v>
      </c>
      <c r="VO20" s="315">
        <v>15198462.32</v>
      </c>
      <c r="VP20" s="315">
        <v>15174130</v>
      </c>
      <c r="VQ20" s="315">
        <v>9501123.0299999993</v>
      </c>
      <c r="VR20" s="315">
        <v>11655914</v>
      </c>
      <c r="VS20" s="315">
        <v>39401503</v>
      </c>
      <c r="VT20" s="315">
        <v>11142707</v>
      </c>
      <c r="VU20" s="315">
        <v>16220459.379999999</v>
      </c>
      <c r="VV20" s="315">
        <v>10320867.5</v>
      </c>
      <c r="VW20" s="315">
        <v>9345259</v>
      </c>
      <c r="VX20" s="315">
        <v>6646017.6400000006</v>
      </c>
      <c r="VY20" s="315">
        <v>282673672.18000001</v>
      </c>
      <c r="VZ20" s="315">
        <v>23574353.57</v>
      </c>
      <c r="WA20" s="315">
        <v>18771733</v>
      </c>
      <c r="WB20" s="315">
        <v>10592799.789999999</v>
      </c>
      <c r="WC20" s="315">
        <v>12667825</v>
      </c>
      <c r="WD20" s="315">
        <v>13770966</v>
      </c>
      <c r="WE20" s="315">
        <v>22079702</v>
      </c>
      <c r="WF20" s="315">
        <v>25757582</v>
      </c>
      <c r="WG20" s="315">
        <v>17137314.530000001</v>
      </c>
      <c r="WH20" s="315">
        <v>21807957</v>
      </c>
      <c r="WI20" s="315">
        <v>13201813</v>
      </c>
      <c r="WJ20" s="315">
        <v>29760262.059999999</v>
      </c>
      <c r="WK20" s="315">
        <v>13486027</v>
      </c>
      <c r="WL20" s="315">
        <v>22303703.5</v>
      </c>
      <c r="WM20" s="315">
        <v>36681856.649999999</v>
      </c>
      <c r="WN20" s="315">
        <v>17169702</v>
      </c>
      <c r="WO20" s="315">
        <v>16367532.25</v>
      </c>
      <c r="WP20" s="315">
        <v>19361496.009999998</v>
      </c>
      <c r="WQ20" s="315">
        <v>9263928.5</v>
      </c>
      <c r="WR20" s="315">
        <v>32885688.18</v>
      </c>
      <c r="WS20" s="315">
        <v>77726359.450000003</v>
      </c>
      <c r="WT20" s="315">
        <v>16447041.210000001</v>
      </c>
      <c r="WU20" s="315">
        <v>9026406</v>
      </c>
      <c r="WV20" s="315">
        <v>9669957</v>
      </c>
      <c r="WW20" s="315">
        <v>12499065</v>
      </c>
      <c r="WX20" s="315">
        <v>9748942.9800000004</v>
      </c>
      <c r="WY20" s="315">
        <v>11876136</v>
      </c>
      <c r="WZ20" s="315">
        <v>12263471.449999999</v>
      </c>
      <c r="XA20" s="315">
        <v>41067895.350000001</v>
      </c>
      <c r="XB20" s="315">
        <v>10577300.640000001</v>
      </c>
      <c r="XC20" s="315">
        <v>6592705.4500000002</v>
      </c>
      <c r="XD20" s="315">
        <v>6093492.0899999999</v>
      </c>
      <c r="XE20" s="315">
        <v>5728509.9399999995</v>
      </c>
      <c r="XF20" s="315">
        <v>159710765.88</v>
      </c>
      <c r="XG20" s="315">
        <v>19032885.02</v>
      </c>
      <c r="XH20" s="315">
        <v>22247708</v>
      </c>
      <c r="XI20" s="315">
        <v>48589531.909999996</v>
      </c>
      <c r="XJ20" s="315">
        <v>16062581.119999999</v>
      </c>
      <c r="XK20" s="315">
        <v>21776391.52</v>
      </c>
      <c r="XL20" s="315">
        <v>22243692.030000001</v>
      </c>
      <c r="XM20" s="315">
        <v>18172350.620000001</v>
      </c>
      <c r="XN20" s="315">
        <v>16089304.020000001</v>
      </c>
      <c r="XO20" s="315">
        <v>33379346.920000002</v>
      </c>
      <c r="XP20" s="315">
        <v>25818132.079999998</v>
      </c>
      <c r="XQ20" s="315">
        <v>12074451.629999999</v>
      </c>
      <c r="XR20" s="315">
        <v>8522318.1999999993</v>
      </c>
      <c r="XS20" s="315">
        <v>10866921.26</v>
      </c>
      <c r="XT20" s="315">
        <v>11843111</v>
      </c>
      <c r="XU20" s="315">
        <v>11146787.359999999</v>
      </c>
      <c r="XV20" s="315">
        <v>7458796.5</v>
      </c>
      <c r="XW20" s="315">
        <v>9122731.7100000009</v>
      </c>
      <c r="XX20" s="315">
        <v>11493496.569999998</v>
      </c>
      <c r="XY20" s="315">
        <v>11225955.640000001</v>
      </c>
      <c r="XZ20" s="315">
        <v>9540349</v>
      </c>
      <c r="YA20" s="315">
        <v>9621820.6999999993</v>
      </c>
      <c r="YB20" s="315">
        <v>8105312</v>
      </c>
      <c r="YC20" s="315">
        <v>167590887.5</v>
      </c>
      <c r="YD20" s="315">
        <v>13957724</v>
      </c>
      <c r="YE20" s="315">
        <v>20474439.18</v>
      </c>
      <c r="YF20" s="315">
        <v>10040504.710000001</v>
      </c>
      <c r="YG20" s="315">
        <v>49078623.199999996</v>
      </c>
      <c r="YH20" s="315">
        <v>15587242.91</v>
      </c>
      <c r="YI20" s="315">
        <v>21405116.539999999</v>
      </c>
      <c r="YJ20" s="315">
        <v>11093828</v>
      </c>
      <c r="YK20" s="315">
        <v>38213544.5</v>
      </c>
      <c r="YL20" s="315">
        <v>27195133</v>
      </c>
      <c r="YM20" s="315">
        <v>22388025</v>
      </c>
      <c r="YN20" s="315">
        <v>12151949.629999999</v>
      </c>
      <c r="YO20" s="315">
        <v>8228393</v>
      </c>
      <c r="YP20" s="315">
        <v>11900052</v>
      </c>
      <c r="YQ20" s="315">
        <v>6676360</v>
      </c>
      <c r="YR20" s="315">
        <v>8219947.0099999998</v>
      </c>
      <c r="YS20" s="315">
        <v>6539739</v>
      </c>
      <c r="YT20" s="315">
        <v>54106392.859999999</v>
      </c>
      <c r="YU20" s="315">
        <v>5195411.04</v>
      </c>
      <c r="YV20" s="315">
        <v>6233815</v>
      </c>
      <c r="YW20" s="315">
        <v>6552360</v>
      </c>
      <c r="YX20" s="315">
        <v>5706108.8700000001</v>
      </c>
      <c r="YY20" s="315">
        <v>4409943.3</v>
      </c>
      <c r="YZ20" s="315">
        <v>5212170</v>
      </c>
      <c r="ZA20" s="315">
        <v>56079316.969999999</v>
      </c>
      <c r="ZB20" s="315">
        <v>5895620.3200000003</v>
      </c>
      <c r="ZC20" s="315">
        <v>11105353.82</v>
      </c>
      <c r="ZD20" s="315">
        <v>11363588</v>
      </c>
      <c r="ZE20" s="315">
        <v>6855575</v>
      </c>
      <c r="ZF20" s="315">
        <v>9508533.0199999977</v>
      </c>
      <c r="ZG20" s="315">
        <v>5834311.6699999999</v>
      </c>
      <c r="ZH20" s="315">
        <v>5939291.4000000004</v>
      </c>
      <c r="ZI20" s="315">
        <v>24913606</v>
      </c>
      <c r="ZJ20" s="315">
        <v>128146452.88000001</v>
      </c>
      <c r="ZK20" s="315">
        <v>6369185</v>
      </c>
      <c r="ZL20" s="315">
        <v>12498295</v>
      </c>
      <c r="ZM20" s="315">
        <v>33284790</v>
      </c>
      <c r="ZN20" s="315">
        <v>24193236</v>
      </c>
      <c r="ZO20" s="315">
        <v>8848745</v>
      </c>
      <c r="ZP20" s="315">
        <v>9927534</v>
      </c>
      <c r="ZQ20" s="315">
        <v>19582092.030000001</v>
      </c>
      <c r="ZR20" s="315">
        <v>15266507</v>
      </c>
      <c r="ZS20" s="315">
        <v>20141190.450000003</v>
      </c>
      <c r="ZT20" s="315">
        <v>4845920.0600000005</v>
      </c>
      <c r="ZU20" s="315">
        <v>6879537</v>
      </c>
      <c r="ZV20" s="315">
        <v>5806506</v>
      </c>
      <c r="ZW20" s="315">
        <v>10933671.5</v>
      </c>
      <c r="ZX20" s="315">
        <v>7719131</v>
      </c>
      <c r="ZY20" s="315">
        <v>9048462</v>
      </c>
      <c r="ZZ20" s="315">
        <v>5951248.4000000004</v>
      </c>
      <c r="AAA20" s="315">
        <v>6363672.1099999994</v>
      </c>
      <c r="AAB20" s="315">
        <v>7474730.25</v>
      </c>
      <c r="AAC20" s="315">
        <v>7008631.6799999997</v>
      </c>
      <c r="AAD20" s="315">
        <v>6764269</v>
      </c>
      <c r="AAE20" s="315">
        <v>4808322</v>
      </c>
      <c r="AAF20" s="315">
        <v>46675343.940000005</v>
      </c>
      <c r="AAG20" s="315">
        <v>5709709</v>
      </c>
      <c r="AAH20" s="315">
        <v>8720706.4000000004</v>
      </c>
      <c r="AAI20" s="315">
        <v>8291320.7999999998</v>
      </c>
      <c r="AAJ20" s="315">
        <v>6179425.9000000004</v>
      </c>
      <c r="AAK20" s="315">
        <v>12384838</v>
      </c>
      <c r="AAL20" s="315">
        <v>6455034</v>
      </c>
      <c r="AAM20" s="315">
        <v>215236667.99000001</v>
      </c>
      <c r="AAN20" s="315">
        <v>14641383</v>
      </c>
      <c r="AAO20" s="315">
        <v>9223368</v>
      </c>
      <c r="AAP20" s="315">
        <v>17357201</v>
      </c>
      <c r="AAQ20" s="315">
        <v>15482175.119999999</v>
      </c>
      <c r="AAR20" s="315">
        <v>9751115</v>
      </c>
      <c r="AAS20" s="315">
        <v>15405718</v>
      </c>
      <c r="AAT20" s="315">
        <v>15365679.76</v>
      </c>
      <c r="AAU20" s="315">
        <v>31961192</v>
      </c>
      <c r="AAV20" s="315">
        <v>11471540</v>
      </c>
      <c r="AAW20" s="315">
        <v>13770881</v>
      </c>
      <c r="AAX20" s="315">
        <v>61616556</v>
      </c>
      <c r="AAY20" s="315">
        <v>28540399</v>
      </c>
      <c r="AAZ20" s="315">
        <v>6826301</v>
      </c>
      <c r="ABA20" s="315">
        <v>9957407.4299999997</v>
      </c>
      <c r="ABB20" s="315">
        <v>9643026.8100000005</v>
      </c>
      <c r="ABC20" s="315">
        <v>8192556</v>
      </c>
      <c r="ABD20" s="315">
        <v>10934901</v>
      </c>
      <c r="ABE20" s="315">
        <v>9516576.5199999996</v>
      </c>
      <c r="ABF20" s="315">
        <v>71676040.539999992</v>
      </c>
      <c r="ABG20" s="315">
        <v>51487705.519999996</v>
      </c>
      <c r="ABH20" s="315">
        <v>7718458</v>
      </c>
      <c r="ABI20" s="315">
        <v>6798624.9500000002</v>
      </c>
      <c r="ABJ20" s="315">
        <v>4937660</v>
      </c>
      <c r="ABK20" s="315">
        <v>5364326</v>
      </c>
      <c r="ABL20" s="315">
        <v>4972112.2699999996</v>
      </c>
      <c r="ABM20" s="315">
        <v>82602126</v>
      </c>
      <c r="ABN20" s="315">
        <v>12117479.6</v>
      </c>
      <c r="ABO20" s="315">
        <v>6588790.2000000002</v>
      </c>
      <c r="ABP20" s="315">
        <v>14760127.109999999</v>
      </c>
      <c r="ABQ20" s="315">
        <v>14296664.219999999</v>
      </c>
      <c r="ABR20" s="315">
        <v>9680723.0700000003</v>
      </c>
      <c r="ABS20" s="315">
        <v>10068084.98</v>
      </c>
      <c r="ABT20" s="315">
        <v>9011737.8200000003</v>
      </c>
      <c r="ABU20" s="315">
        <v>1552508</v>
      </c>
      <c r="ABV20" s="315">
        <v>86720911.49000001</v>
      </c>
      <c r="ABW20" s="315">
        <v>5086040.3600000003</v>
      </c>
      <c r="ABX20" s="315">
        <v>10451109.52</v>
      </c>
      <c r="ABY20" s="315">
        <v>5759910.2999999998</v>
      </c>
      <c r="ABZ20" s="315">
        <v>6360081.2800000003</v>
      </c>
      <c r="ACA20" s="315">
        <v>19808498</v>
      </c>
      <c r="ACB20" s="315">
        <v>5253131</v>
      </c>
      <c r="ACC20" s="315">
        <v>8665847.7100000009</v>
      </c>
      <c r="ACD20" s="315">
        <v>6150738.6399999997</v>
      </c>
      <c r="ACE20" s="315">
        <v>11440719.75</v>
      </c>
      <c r="ACF20" s="315">
        <v>5708090.1199999992</v>
      </c>
      <c r="ACG20" s="315">
        <v>141029340.08000001</v>
      </c>
      <c r="ACH20" s="315">
        <v>5054548</v>
      </c>
      <c r="ACI20" s="315">
        <v>6834761.5099999998</v>
      </c>
      <c r="ACJ20" s="315">
        <v>14044803</v>
      </c>
      <c r="ACK20" s="315">
        <v>7800336.5899999999</v>
      </c>
      <c r="ACL20" s="315">
        <v>10329411</v>
      </c>
      <c r="ACM20" s="315">
        <v>17931272</v>
      </c>
      <c r="ACN20" s="315">
        <v>42419703.280000001</v>
      </c>
      <c r="ACO20" s="315">
        <v>42759006.200000003</v>
      </c>
      <c r="ACP20" s="315">
        <v>8152660.1600000001</v>
      </c>
      <c r="ACQ20" s="315">
        <v>12695357.199999999</v>
      </c>
      <c r="ACR20" s="315">
        <v>12678261.51</v>
      </c>
      <c r="ACS20" s="315">
        <v>11275693</v>
      </c>
      <c r="ACT20" s="315">
        <v>21308716.349999998</v>
      </c>
      <c r="ACU20" s="315">
        <v>8843261</v>
      </c>
      <c r="ACV20" s="315">
        <v>11569881</v>
      </c>
      <c r="ACW20" s="315">
        <v>7944543</v>
      </c>
      <c r="ACX20" s="315">
        <v>9375991.3500000015</v>
      </c>
      <c r="ACY20" s="315">
        <v>3796032</v>
      </c>
      <c r="ACZ20" s="315">
        <v>4301587</v>
      </c>
      <c r="ADA20" s="315">
        <v>6570227.4299999997</v>
      </c>
      <c r="ADB20" s="315">
        <v>5841545.4199999999</v>
      </c>
      <c r="ADC20" s="315">
        <v>6123834.25</v>
      </c>
      <c r="ADD20" s="315">
        <v>31520242.719999999</v>
      </c>
      <c r="ADE20" s="315">
        <v>23876908.52</v>
      </c>
      <c r="ADF20" s="315">
        <v>2877516.0100000002</v>
      </c>
      <c r="ADG20" s="315">
        <v>4277686.24</v>
      </c>
      <c r="ADH20" s="315">
        <v>6949047.2599999988</v>
      </c>
      <c r="ADI20" s="315">
        <v>2796522.13</v>
      </c>
      <c r="ADJ20" s="315">
        <v>3993543.4800000004</v>
      </c>
      <c r="ADK20" s="315">
        <v>4546458.34</v>
      </c>
      <c r="ADL20" s="315">
        <v>6861499.120000001</v>
      </c>
      <c r="ADM20" s="315">
        <v>215373880.79999998</v>
      </c>
      <c r="ADN20" s="315">
        <v>22337454.469999999</v>
      </c>
      <c r="ADO20" s="315">
        <v>21826831.949999999</v>
      </c>
      <c r="ADP20" s="315">
        <v>46245603.549999997</v>
      </c>
      <c r="ADQ20" s="315">
        <v>4188312.5000000005</v>
      </c>
      <c r="ADR20" s="315">
        <v>6008441.8899999997</v>
      </c>
      <c r="ADS20" s="315">
        <v>8758062.7100000009</v>
      </c>
      <c r="ADT20" s="315">
        <v>6445986</v>
      </c>
      <c r="ADU20" s="315">
        <v>148938229.61000001</v>
      </c>
      <c r="ADV20" s="315">
        <v>47570127.440000005</v>
      </c>
      <c r="ADW20" s="315">
        <v>38248004.07</v>
      </c>
      <c r="ADX20" s="315">
        <v>11387129.409999998</v>
      </c>
      <c r="ADY20" s="315">
        <v>12743413.809999999</v>
      </c>
      <c r="ADZ20" s="315">
        <v>15202446.060000001</v>
      </c>
      <c r="AEA20" s="315">
        <v>16577234.529999999</v>
      </c>
      <c r="AEB20" s="315">
        <v>16112431.02</v>
      </c>
      <c r="AEC20" s="315">
        <v>15863446.520000001</v>
      </c>
      <c r="AED20" s="315">
        <v>13076733.760000002</v>
      </c>
      <c r="AEE20" s="315">
        <v>12922447.630000001</v>
      </c>
      <c r="AEF20" s="315">
        <v>17513695.5</v>
      </c>
      <c r="AEG20" s="315">
        <v>8975623</v>
      </c>
      <c r="AEH20" s="315">
        <v>20339590.399999999</v>
      </c>
      <c r="AEI20" s="315">
        <v>18093608.379999999</v>
      </c>
      <c r="AEJ20" s="315">
        <v>13534309.66</v>
      </c>
      <c r="AEK20" s="315">
        <v>13169784.129999999</v>
      </c>
      <c r="AEL20" s="315">
        <v>23958816.670000002</v>
      </c>
      <c r="AEM20" s="315">
        <v>13047238.23</v>
      </c>
      <c r="AEN20" s="315">
        <v>15578635.629999999</v>
      </c>
      <c r="AEO20" s="315">
        <v>129337389.74000001</v>
      </c>
      <c r="AEP20" s="315">
        <v>20724361</v>
      </c>
      <c r="AEQ20" s="315">
        <v>16170404.41</v>
      </c>
      <c r="AER20" s="315">
        <v>13312957</v>
      </c>
      <c r="AES20" s="315">
        <v>12669833</v>
      </c>
      <c r="AET20" s="315">
        <v>29165650.439999998</v>
      </c>
      <c r="AEU20" s="315">
        <v>10712952.49</v>
      </c>
      <c r="AEV20" s="315">
        <v>10525875.5</v>
      </c>
      <c r="AEW20" s="315">
        <v>8997346</v>
      </c>
      <c r="AEX20" s="315">
        <v>8438359.1699999999</v>
      </c>
      <c r="AEY20" s="315">
        <v>53377981</v>
      </c>
      <c r="AEZ20" s="315">
        <v>31969121.219999999</v>
      </c>
      <c r="AFA20" s="315">
        <v>12803513.710000001</v>
      </c>
      <c r="AFB20" s="315">
        <v>12289280.27</v>
      </c>
      <c r="AFC20" s="315">
        <v>17949361.5</v>
      </c>
      <c r="AFD20" s="315">
        <v>11876557.580000002</v>
      </c>
      <c r="AFE20" s="315">
        <v>10956783</v>
      </c>
      <c r="AFF20" s="315">
        <v>10023089</v>
      </c>
      <c r="AFG20" s="315">
        <v>7349526.8399999999</v>
      </c>
      <c r="AFH20" s="315">
        <v>8637478.3100000005</v>
      </c>
      <c r="AFI20" s="315">
        <v>14001732.439999999</v>
      </c>
      <c r="AFJ20" s="315">
        <v>7084401.2400000002</v>
      </c>
      <c r="AFK20" s="315">
        <v>8546378.7600000016</v>
      </c>
      <c r="AFL20" s="315">
        <v>57456458.899999999</v>
      </c>
      <c r="AFM20" s="315">
        <v>14610516.630000001</v>
      </c>
      <c r="AFN20" s="315">
        <v>10493180.800000001</v>
      </c>
      <c r="AFO20" s="315">
        <v>10400226.680000002</v>
      </c>
      <c r="AFP20" s="315">
        <v>12977161.34</v>
      </c>
      <c r="AFQ20" s="315">
        <v>11104032.15</v>
      </c>
      <c r="AFR20" s="315">
        <v>6394692.7300000004</v>
      </c>
      <c r="AFS20" s="315">
        <v>12796710</v>
      </c>
      <c r="AFT20" s="315">
        <v>14940618.51</v>
      </c>
      <c r="AFU20" s="315">
        <v>7713831.9199999999</v>
      </c>
      <c r="AFV20" s="315">
        <v>16243619.99</v>
      </c>
      <c r="AFW20" s="315">
        <v>8830153</v>
      </c>
      <c r="AFX20" s="315">
        <v>94895139.710000008</v>
      </c>
      <c r="AFY20" s="315">
        <v>8481090.6899999995</v>
      </c>
      <c r="AFZ20" s="315">
        <v>10068132.24</v>
      </c>
      <c r="AGA20" s="315">
        <v>9769521.0800000001</v>
      </c>
      <c r="AGB20" s="315">
        <v>17524174.539999999</v>
      </c>
      <c r="AGC20" s="315">
        <v>11922749.5</v>
      </c>
      <c r="AGD20" s="315">
        <v>5024814</v>
      </c>
      <c r="AGE20" s="315">
        <v>9046687.9399999995</v>
      </c>
      <c r="AGF20" s="315">
        <v>6767025.5099999998</v>
      </c>
      <c r="AGG20" s="315">
        <v>8602183.6500000004</v>
      </c>
      <c r="AGH20" s="315">
        <v>7714147.9000000004</v>
      </c>
      <c r="AGI20" s="315">
        <v>81752398.610000014</v>
      </c>
      <c r="AGJ20" s="315">
        <v>18088137.530000001</v>
      </c>
      <c r="AGK20" s="315">
        <v>17445585</v>
      </c>
      <c r="AGL20" s="315">
        <v>12178415.179999998</v>
      </c>
      <c r="AGM20" s="315">
        <v>22604172.849999998</v>
      </c>
      <c r="AGN20" s="315">
        <v>15225244.01</v>
      </c>
      <c r="AGO20" s="315">
        <v>7897684.7899999991</v>
      </c>
      <c r="AGP20" s="315">
        <v>13936013.080000002</v>
      </c>
      <c r="AGQ20" s="315">
        <v>162098701.51999995</v>
      </c>
      <c r="AGR20" s="315">
        <v>95502660.329999998</v>
      </c>
      <c r="AGS20" s="315">
        <v>9255531.8399999999</v>
      </c>
      <c r="AGT20" s="315">
        <v>17264394.890000001</v>
      </c>
      <c r="AGU20" s="315">
        <v>28049606.43</v>
      </c>
      <c r="AGV20" s="315">
        <v>20129203.84</v>
      </c>
      <c r="AGW20" s="315">
        <v>13780071.75</v>
      </c>
      <c r="AGX20" s="315">
        <v>16858000</v>
      </c>
      <c r="AGY20" s="315">
        <v>8474275</v>
      </c>
      <c r="AGZ20" s="315">
        <v>12370915.560000001</v>
      </c>
      <c r="AHA20" s="315">
        <v>11764191.789999999</v>
      </c>
      <c r="AHB20" s="315">
        <v>8314496.620000001</v>
      </c>
      <c r="AHC20" s="315">
        <v>8804971.1999999993</v>
      </c>
      <c r="AHD20" s="315">
        <v>8580811.4800000004</v>
      </c>
      <c r="AHE20" s="315">
        <v>8166089.0599999996</v>
      </c>
      <c r="AHF20" s="315">
        <v>7136932.1600000001</v>
      </c>
      <c r="AHG20" s="315">
        <v>8502213.5199999996</v>
      </c>
      <c r="AHH20" s="315">
        <v>44854191.759999998</v>
      </c>
      <c r="AHI20" s="315">
        <v>5457285.0800000001</v>
      </c>
      <c r="AHJ20" s="315">
        <v>6658885.4900000002</v>
      </c>
      <c r="AHK20" s="315">
        <v>9541683.3200000003</v>
      </c>
      <c r="AHL20" s="315">
        <v>15969437.890000001</v>
      </c>
      <c r="AHM20" s="315">
        <v>4941430.9800000004</v>
      </c>
      <c r="AHN20" s="315">
        <v>8123529.0899999999</v>
      </c>
      <c r="AHO20" s="315">
        <v>18701380811.589817</v>
      </c>
    </row>
    <row r="21" spans="1:899" x14ac:dyDescent="0.25">
      <c r="A21" s="313" t="s">
        <v>29</v>
      </c>
      <c r="B21" s="314" t="s">
        <v>30</v>
      </c>
      <c r="C21" s="315">
        <v>319054282.17000002</v>
      </c>
      <c r="D21" s="315">
        <v>99089687.570000008</v>
      </c>
      <c r="E21" s="315">
        <v>22372400.75</v>
      </c>
      <c r="F21" s="315">
        <v>35587975.469999999</v>
      </c>
      <c r="G21" s="315">
        <v>19832752</v>
      </c>
      <c r="H21" s="315">
        <v>24681989.930000003</v>
      </c>
      <c r="I21" s="315">
        <v>14142972.5</v>
      </c>
      <c r="J21" s="315">
        <v>103774615.73999999</v>
      </c>
      <c r="K21" s="315">
        <v>32081854.780000001</v>
      </c>
      <c r="L21" s="315">
        <v>16398342</v>
      </c>
      <c r="M21" s="315">
        <v>58813057.75</v>
      </c>
      <c r="N21" s="315">
        <v>18451431.539999999</v>
      </c>
      <c r="O21" s="315">
        <v>59904821.389999993</v>
      </c>
      <c r="P21" s="315">
        <v>32002425.149999999</v>
      </c>
      <c r="Q21" s="315">
        <v>22917822.98</v>
      </c>
      <c r="R21" s="315">
        <v>17741123.77</v>
      </c>
      <c r="S21" s="315">
        <v>34096280.909999996</v>
      </c>
      <c r="T21" s="315">
        <v>26301344.5</v>
      </c>
      <c r="U21" s="315">
        <v>18500846.289999999</v>
      </c>
      <c r="V21" s="315">
        <v>18737024.91</v>
      </c>
      <c r="W21" s="315">
        <v>17984461.560000002</v>
      </c>
      <c r="X21" s="315">
        <v>12583499.939999999</v>
      </c>
      <c r="Y21" s="315">
        <v>12486036</v>
      </c>
      <c r="Z21" s="315">
        <v>13008232.5</v>
      </c>
      <c r="AA21" s="315">
        <v>442347845.53999996</v>
      </c>
      <c r="AB21" s="315">
        <v>23861773.75</v>
      </c>
      <c r="AC21" s="315">
        <v>53803525.469999999</v>
      </c>
      <c r="AD21" s="315">
        <v>13255401</v>
      </c>
      <c r="AE21" s="315">
        <v>52117898</v>
      </c>
      <c r="AF21" s="315">
        <v>28609053.25</v>
      </c>
      <c r="AG21" s="315">
        <v>43567777</v>
      </c>
      <c r="AH21" s="315">
        <v>27534852.25</v>
      </c>
      <c r="AI21" s="315">
        <v>28429107.439999998</v>
      </c>
      <c r="AJ21" s="315">
        <v>19425390</v>
      </c>
      <c r="AK21" s="315">
        <v>20041635.5</v>
      </c>
      <c r="AL21" s="315">
        <v>17621880.5</v>
      </c>
      <c r="AM21" s="315">
        <v>15754349.25</v>
      </c>
      <c r="AN21" s="315">
        <v>15481500.5</v>
      </c>
      <c r="AO21" s="315">
        <v>13947140</v>
      </c>
      <c r="AP21" s="315">
        <v>34423241.25</v>
      </c>
      <c r="AQ21" s="315">
        <v>16850585.5</v>
      </c>
      <c r="AR21" s="315">
        <v>8247396.3599999994</v>
      </c>
      <c r="AS21" s="315">
        <v>149089858.5</v>
      </c>
      <c r="AT21" s="315">
        <v>18806904</v>
      </c>
      <c r="AU21" s="315">
        <v>17407505.5</v>
      </c>
      <c r="AV21" s="315">
        <v>16400634</v>
      </c>
      <c r="AW21" s="315">
        <v>15490708.5</v>
      </c>
      <c r="AX21" s="315">
        <v>15457825.449999999</v>
      </c>
      <c r="AY21" s="315">
        <v>12851989</v>
      </c>
      <c r="AZ21" s="315">
        <v>15897554.5</v>
      </c>
      <c r="BA21" s="315">
        <v>66632383.75</v>
      </c>
      <c r="BB21" s="315">
        <v>19700955</v>
      </c>
      <c r="BC21" s="315">
        <v>23285590</v>
      </c>
      <c r="BD21" s="315">
        <v>47883571.130000003</v>
      </c>
      <c r="BE21" s="315">
        <v>17178321.449999999</v>
      </c>
      <c r="BF21" s="315">
        <v>16407526</v>
      </c>
      <c r="BG21" s="315">
        <v>14535136</v>
      </c>
      <c r="BH21" s="315">
        <v>154719836.51999998</v>
      </c>
      <c r="BI21" s="315">
        <v>10522915</v>
      </c>
      <c r="BJ21" s="315">
        <v>11365234.5</v>
      </c>
      <c r="BK21" s="315">
        <v>13810834.099999998</v>
      </c>
      <c r="BL21" s="315">
        <v>20154515</v>
      </c>
      <c r="BM21" s="315">
        <v>25090662</v>
      </c>
      <c r="BN21" s="315">
        <v>11513436.5</v>
      </c>
      <c r="BO21" s="315">
        <v>12439968.710000001</v>
      </c>
      <c r="BP21" s="315">
        <v>9193985</v>
      </c>
      <c r="BQ21" s="315">
        <v>10635109</v>
      </c>
      <c r="BR21" s="315">
        <v>10963672.75</v>
      </c>
      <c r="BS21" s="315">
        <v>10457825.68</v>
      </c>
      <c r="BT21" s="315">
        <v>47839564.5</v>
      </c>
      <c r="BU21" s="315">
        <v>12124670</v>
      </c>
      <c r="BV21" s="315">
        <v>6196019.4800000004</v>
      </c>
      <c r="BW21" s="315">
        <v>132084557</v>
      </c>
      <c r="BX21" s="315">
        <v>80500245.129999995</v>
      </c>
      <c r="BY21" s="315">
        <v>18708570.32</v>
      </c>
      <c r="BZ21" s="315">
        <v>14849226.75</v>
      </c>
      <c r="CA21" s="315">
        <v>20827197.25</v>
      </c>
      <c r="CB21" s="315">
        <v>19966578</v>
      </c>
      <c r="CC21" s="315">
        <v>12548249.310000001</v>
      </c>
      <c r="CD21" s="315">
        <v>1842585</v>
      </c>
      <c r="CE21" s="315">
        <v>482434</v>
      </c>
      <c r="CF21" s="315">
        <v>328083988.95999998</v>
      </c>
      <c r="CG21" s="315">
        <v>14338797</v>
      </c>
      <c r="CH21" s="315">
        <v>47854046.18</v>
      </c>
      <c r="CI21" s="315">
        <v>13166650.75</v>
      </c>
      <c r="CJ21" s="315">
        <v>19479501</v>
      </c>
      <c r="CK21" s="315">
        <v>13462266</v>
      </c>
      <c r="CL21" s="315">
        <v>16569265.25</v>
      </c>
      <c r="CM21" s="315">
        <v>32631203.190000001</v>
      </c>
      <c r="CN21" s="315">
        <v>9432787</v>
      </c>
      <c r="CO21" s="315">
        <v>14427441.48</v>
      </c>
      <c r="CP21" s="315">
        <v>12220106</v>
      </c>
      <c r="CQ21" s="315">
        <v>16461696.25</v>
      </c>
      <c r="CR21" s="315">
        <v>11333760</v>
      </c>
      <c r="CS21" s="315">
        <v>149958080.94999999</v>
      </c>
      <c r="CT21" s="315">
        <v>13418262.5</v>
      </c>
      <c r="CU21" s="315">
        <v>13979760</v>
      </c>
      <c r="CV21" s="315">
        <v>32449342</v>
      </c>
      <c r="CW21" s="315">
        <v>15721858.390000001</v>
      </c>
      <c r="CX21" s="315">
        <v>19829747.359999999</v>
      </c>
      <c r="CY21" s="315">
        <v>10782685.5</v>
      </c>
      <c r="CZ21" s="315">
        <v>8410338</v>
      </c>
      <c r="DA21" s="315">
        <v>160768106.05000001</v>
      </c>
      <c r="DB21" s="315">
        <v>26070774</v>
      </c>
      <c r="DC21" s="315">
        <v>60410386.149999999</v>
      </c>
      <c r="DD21" s="315">
        <v>85829375.24000001</v>
      </c>
      <c r="DE21" s="315">
        <v>21061775.960000001</v>
      </c>
      <c r="DF21" s="315">
        <v>39114016</v>
      </c>
      <c r="DG21" s="315">
        <v>29842494.5</v>
      </c>
      <c r="DH21" s="315">
        <v>11693195</v>
      </c>
      <c r="DI21" s="315">
        <v>15587605</v>
      </c>
      <c r="DJ21" s="315">
        <v>19456215</v>
      </c>
      <c r="DK21" s="315">
        <v>34404386.5</v>
      </c>
      <c r="DL21" s="315">
        <v>84726758.379999995</v>
      </c>
      <c r="DM21" s="315">
        <v>117306273.90000001</v>
      </c>
      <c r="DN21" s="315">
        <v>16593211.77</v>
      </c>
      <c r="DO21" s="315">
        <v>14778951.250000002</v>
      </c>
      <c r="DP21" s="315">
        <v>40667657.009999998</v>
      </c>
      <c r="DQ21" s="315">
        <v>36743636</v>
      </c>
      <c r="DR21" s="315">
        <v>34058992.5</v>
      </c>
      <c r="DS21" s="315">
        <v>37984064.029999994</v>
      </c>
      <c r="DT21" s="315">
        <v>9893460.3599999994</v>
      </c>
      <c r="DU21" s="315">
        <v>393038405.88</v>
      </c>
      <c r="DV21" s="315">
        <v>18288615.5</v>
      </c>
      <c r="DW21" s="315">
        <v>24153393.039999999</v>
      </c>
      <c r="DX21" s="315">
        <v>17467100.259999998</v>
      </c>
      <c r="DY21" s="315">
        <v>17560381.32</v>
      </c>
      <c r="DZ21" s="315">
        <v>16331729.02</v>
      </c>
      <c r="EA21" s="315">
        <v>37243930.519999996</v>
      </c>
      <c r="EB21" s="315">
        <v>19894651.84</v>
      </c>
      <c r="EC21" s="315">
        <v>44383361.950000003</v>
      </c>
      <c r="ED21" s="315">
        <v>75534518.170000002</v>
      </c>
      <c r="EE21" s="315">
        <v>78351113.349999994</v>
      </c>
      <c r="EF21" s="315">
        <v>15634699.91</v>
      </c>
      <c r="EG21" s="315">
        <v>15970811</v>
      </c>
      <c r="EH21" s="315">
        <v>14568546.219999999</v>
      </c>
      <c r="EI21" s="315">
        <v>22462476</v>
      </c>
      <c r="EJ21" s="315">
        <v>32915750</v>
      </c>
      <c r="EK21" s="315">
        <v>9211585</v>
      </c>
      <c r="EL21" s="315">
        <v>14701955</v>
      </c>
      <c r="EM21" s="315">
        <v>242046211.71000001</v>
      </c>
      <c r="EN21" s="315">
        <v>15146919.25</v>
      </c>
      <c r="EO21" s="315">
        <v>16281311.32</v>
      </c>
      <c r="EP21" s="315">
        <v>17524073.5</v>
      </c>
      <c r="EQ21" s="315">
        <v>12079557</v>
      </c>
      <c r="ER21" s="315">
        <v>10559980</v>
      </c>
      <c r="ES21" s="315">
        <v>24161714.420000002</v>
      </c>
      <c r="ET21" s="315">
        <v>19241016.5</v>
      </c>
      <c r="EU21" s="315">
        <v>17476083.100000001</v>
      </c>
      <c r="EV21" s="315">
        <v>180656696</v>
      </c>
      <c r="EW21" s="315">
        <v>7284490</v>
      </c>
      <c r="EX21" s="315">
        <v>14265774</v>
      </c>
      <c r="EY21" s="315">
        <v>18554900</v>
      </c>
      <c r="EZ21" s="315">
        <v>31194001</v>
      </c>
      <c r="FA21" s="315">
        <v>29545377.84</v>
      </c>
      <c r="FB21" s="315">
        <v>18156710</v>
      </c>
      <c r="FC21" s="315">
        <v>12466358</v>
      </c>
      <c r="FD21" s="315">
        <v>12501923</v>
      </c>
      <c r="FE21" s="315">
        <v>12774876.98</v>
      </c>
      <c r="FF21" s="315">
        <v>13601873</v>
      </c>
      <c r="FG21" s="315">
        <v>8565255</v>
      </c>
      <c r="FH21" s="315">
        <v>100367921.09</v>
      </c>
      <c r="FI21" s="315">
        <v>11185275</v>
      </c>
      <c r="FJ21" s="315">
        <v>13231142.640000001</v>
      </c>
      <c r="FK21" s="315">
        <v>11338715</v>
      </c>
      <c r="FL21" s="315">
        <v>21625961.02</v>
      </c>
      <c r="FM21" s="315">
        <v>18848304.25</v>
      </c>
      <c r="FN21" s="315">
        <v>10322190</v>
      </c>
      <c r="FO21" s="315">
        <v>2278358.75</v>
      </c>
      <c r="FP21" s="315">
        <v>215487238.63999999</v>
      </c>
      <c r="FQ21" s="315">
        <v>13875867.5</v>
      </c>
      <c r="FR21" s="315">
        <v>23787103</v>
      </c>
      <c r="FS21" s="315">
        <v>17428424.34</v>
      </c>
      <c r="FT21" s="315">
        <v>31694088.100000001</v>
      </c>
      <c r="FU21" s="315">
        <v>15542764</v>
      </c>
      <c r="FV21" s="315">
        <v>41455414</v>
      </c>
      <c r="FW21" s="315">
        <v>21842874</v>
      </c>
      <c r="FX21" s="315">
        <v>20133396.149999999</v>
      </c>
      <c r="FY21" s="315">
        <v>17432323.16</v>
      </c>
      <c r="FZ21" s="315">
        <v>37421026.75</v>
      </c>
      <c r="GA21" s="315">
        <v>17144166.689999998</v>
      </c>
      <c r="GB21" s="315">
        <v>16489850.48</v>
      </c>
      <c r="GC21" s="315">
        <v>8246560</v>
      </c>
      <c r="GD21" s="315">
        <v>154564160.37</v>
      </c>
      <c r="GE21" s="315">
        <v>12072781.5</v>
      </c>
      <c r="GF21" s="315">
        <v>11592449.57</v>
      </c>
      <c r="GG21" s="315">
        <v>28067983.159999996</v>
      </c>
      <c r="GH21" s="315">
        <v>17490108.039999999</v>
      </c>
      <c r="GI21" s="315">
        <v>12074296.48</v>
      </c>
      <c r="GJ21" s="315">
        <v>14001843.93</v>
      </c>
      <c r="GK21" s="315">
        <v>40060778.410000004</v>
      </c>
      <c r="GL21" s="315">
        <v>13381341.83</v>
      </c>
      <c r="GM21" s="315">
        <v>7427826.7800000003</v>
      </c>
      <c r="GN21" s="315">
        <v>5681231.6100000003</v>
      </c>
      <c r="GO21" s="315">
        <v>6435174.7000000002</v>
      </c>
      <c r="GP21" s="315">
        <v>74809595.010000005</v>
      </c>
      <c r="GQ21" s="315">
        <v>31275944.289999999</v>
      </c>
      <c r="GR21" s="315">
        <v>13705080.75</v>
      </c>
      <c r="GS21" s="315">
        <v>27298247.219999999</v>
      </c>
      <c r="GT21" s="315">
        <v>6307774.75</v>
      </c>
      <c r="GU21" s="315">
        <v>21916842</v>
      </c>
      <c r="GV21" s="315">
        <v>22726292.5</v>
      </c>
      <c r="GW21" s="315">
        <v>11895192</v>
      </c>
      <c r="GX21" s="315">
        <v>72196645.480000004</v>
      </c>
      <c r="GY21" s="315">
        <v>7658472.5600000005</v>
      </c>
      <c r="GZ21" s="315">
        <v>25463021.309999999</v>
      </c>
      <c r="HA21" s="315">
        <v>16274954.199999999</v>
      </c>
      <c r="HB21" s="315">
        <v>246268185.75</v>
      </c>
      <c r="HC21" s="315">
        <v>30952964.18</v>
      </c>
      <c r="HD21" s="315">
        <v>38298520.359999999</v>
      </c>
      <c r="HE21" s="315">
        <v>43615690.93</v>
      </c>
      <c r="HF21" s="315">
        <v>23285075.710000001</v>
      </c>
      <c r="HG21" s="315">
        <v>40003434</v>
      </c>
      <c r="HH21" s="315">
        <v>11491220</v>
      </c>
      <c r="HI21" s="315">
        <v>177094829.09</v>
      </c>
      <c r="HJ21" s="315">
        <v>28036145.82</v>
      </c>
      <c r="HK21" s="315">
        <v>34246541.869999997</v>
      </c>
      <c r="HL21" s="315">
        <v>24405270.09</v>
      </c>
      <c r="HM21" s="315">
        <v>16869701.25</v>
      </c>
      <c r="HN21" s="315">
        <v>16887675</v>
      </c>
      <c r="HO21" s="315">
        <v>26141416.719999999</v>
      </c>
      <c r="HP21" s="315">
        <v>14903159.75</v>
      </c>
      <c r="HQ21" s="315">
        <v>187124576.22</v>
      </c>
      <c r="HR21" s="315">
        <v>65784019.540000007</v>
      </c>
      <c r="HS21" s="315">
        <v>14085104</v>
      </c>
      <c r="HT21" s="315">
        <v>8982253.5</v>
      </c>
      <c r="HU21" s="315">
        <v>11761734.5</v>
      </c>
      <c r="HV21" s="315">
        <v>7712175</v>
      </c>
      <c r="HW21" s="315">
        <v>28648748</v>
      </c>
      <c r="HX21" s="315">
        <v>11646707.5</v>
      </c>
      <c r="HY21" s="315">
        <v>11162268</v>
      </c>
      <c r="HZ21" s="315">
        <v>13085019.449999999</v>
      </c>
      <c r="IA21" s="315">
        <v>10162521</v>
      </c>
      <c r="IB21" s="315">
        <v>20490619.25</v>
      </c>
      <c r="IC21" s="315">
        <v>6799450</v>
      </c>
      <c r="ID21" s="315">
        <v>14226520.5</v>
      </c>
      <c r="IE21" s="315">
        <v>9932331.4399999995</v>
      </c>
      <c r="IF21" s="315">
        <v>7973885</v>
      </c>
      <c r="IG21" s="315">
        <v>171427012.16</v>
      </c>
      <c r="IH21" s="315">
        <v>55912695.82</v>
      </c>
      <c r="II21" s="315">
        <v>17420056.25</v>
      </c>
      <c r="IJ21" s="315">
        <v>30253730.050000001</v>
      </c>
      <c r="IK21" s="315">
        <v>46828523.75</v>
      </c>
      <c r="IL21" s="315">
        <v>13290465.25</v>
      </c>
      <c r="IM21" s="315">
        <v>12511848.750000002</v>
      </c>
      <c r="IN21" s="315">
        <v>8002867</v>
      </c>
      <c r="IO21" s="315">
        <v>10643233.369999999</v>
      </c>
      <c r="IP21" s="315">
        <v>12358480</v>
      </c>
      <c r="IQ21" s="315">
        <v>12269576</v>
      </c>
      <c r="IR21" s="315">
        <v>248143619.46999997</v>
      </c>
      <c r="IS21" s="315">
        <v>83009171.5</v>
      </c>
      <c r="IT21" s="315">
        <v>28622044</v>
      </c>
      <c r="IU21" s="315">
        <v>20719526</v>
      </c>
      <c r="IV21" s="315">
        <v>13925936.640000001</v>
      </c>
      <c r="IW21" s="315">
        <v>6318325</v>
      </c>
      <c r="IX21" s="315">
        <v>14640371</v>
      </c>
      <c r="IY21" s="315">
        <v>7591385</v>
      </c>
      <c r="IZ21" s="315">
        <v>9683735</v>
      </c>
      <c r="JA21" s="315">
        <v>15299981</v>
      </c>
      <c r="JB21" s="315">
        <v>17807653</v>
      </c>
      <c r="JC21" s="315">
        <v>11850282.120000001</v>
      </c>
      <c r="JD21" s="315">
        <v>77713078</v>
      </c>
      <c r="JE21" s="315">
        <v>40052225.060000002</v>
      </c>
      <c r="JF21" s="315">
        <v>11473641</v>
      </c>
      <c r="JG21" s="315">
        <v>11160288</v>
      </c>
      <c r="JH21" s="315">
        <v>9630965.5</v>
      </c>
      <c r="JI21" s="315">
        <v>9518164.75</v>
      </c>
      <c r="JJ21" s="315">
        <v>82362883.25</v>
      </c>
      <c r="JK21" s="315">
        <v>9155878.5</v>
      </c>
      <c r="JL21" s="315">
        <v>15257432</v>
      </c>
      <c r="JM21" s="315">
        <v>16487185.220000001</v>
      </c>
      <c r="JN21" s="315">
        <v>11579180</v>
      </c>
      <c r="JO21" s="315">
        <v>29350084</v>
      </c>
      <c r="JP21" s="315">
        <v>9357092</v>
      </c>
      <c r="JQ21" s="315">
        <v>123909453.44</v>
      </c>
      <c r="JR21" s="315">
        <v>15234580.5</v>
      </c>
      <c r="JS21" s="315">
        <v>10549176.75</v>
      </c>
      <c r="JT21" s="315">
        <v>29041654.5</v>
      </c>
      <c r="JU21" s="315">
        <v>28929623.75</v>
      </c>
      <c r="JV21" s="315">
        <v>18395010</v>
      </c>
      <c r="JW21" s="315">
        <v>15919082.5</v>
      </c>
      <c r="JX21" s="315">
        <v>13041715</v>
      </c>
      <c r="JY21" s="315">
        <v>185412741.00999999</v>
      </c>
      <c r="JZ21" s="315">
        <v>92791346.739999995</v>
      </c>
      <c r="KA21" s="315">
        <v>13415764</v>
      </c>
      <c r="KB21" s="315">
        <v>11884300</v>
      </c>
      <c r="KC21" s="315">
        <v>18718279.109999999</v>
      </c>
      <c r="KD21" s="315">
        <v>8684280.5</v>
      </c>
      <c r="KE21" s="315">
        <v>44992316</v>
      </c>
      <c r="KF21" s="315">
        <v>34969867.880000003</v>
      </c>
      <c r="KG21" s="315">
        <v>18189998</v>
      </c>
      <c r="KH21" s="315">
        <v>19919525</v>
      </c>
      <c r="KI21" s="315">
        <v>14052300.25</v>
      </c>
      <c r="KJ21" s="315">
        <v>14332939</v>
      </c>
      <c r="KK21" s="315">
        <v>18174669</v>
      </c>
      <c r="KL21" s="315">
        <v>7069165</v>
      </c>
      <c r="KM21" s="315">
        <v>12567927.25</v>
      </c>
      <c r="KN21" s="315">
        <v>273171432.44999999</v>
      </c>
      <c r="KO21" s="315">
        <v>35117497.25</v>
      </c>
      <c r="KP21" s="315">
        <v>16683020.77</v>
      </c>
      <c r="KQ21" s="315">
        <v>18129743</v>
      </c>
      <c r="KR21" s="315">
        <v>16761311.5</v>
      </c>
      <c r="KS21" s="315">
        <v>11196643</v>
      </c>
      <c r="KT21" s="315">
        <v>65337021.899999999</v>
      </c>
      <c r="KU21" s="315">
        <v>13118906.75</v>
      </c>
      <c r="KV21" s="315">
        <v>14827571.25</v>
      </c>
      <c r="KW21" s="315">
        <v>89682826.609999999</v>
      </c>
      <c r="KX21" s="315">
        <v>15698716.379999999</v>
      </c>
      <c r="KY21" s="315">
        <v>20835574</v>
      </c>
      <c r="KZ21" s="315">
        <v>52276072</v>
      </c>
      <c r="LA21" s="315">
        <v>15403621.09</v>
      </c>
      <c r="LB21" s="315">
        <v>23763326.359999999</v>
      </c>
      <c r="LC21" s="315">
        <v>159149030.19000003</v>
      </c>
      <c r="LD21" s="315">
        <v>24654107</v>
      </c>
      <c r="LE21" s="315">
        <v>289605293.13</v>
      </c>
      <c r="LF21" s="315">
        <v>61437076.299999997</v>
      </c>
      <c r="LG21" s="315">
        <v>79969659.74000001</v>
      </c>
      <c r="LH21" s="315">
        <v>66414449.5</v>
      </c>
      <c r="LI21" s="315">
        <v>26020239.41</v>
      </c>
      <c r="LJ21" s="315">
        <v>14349408</v>
      </c>
      <c r="LK21" s="315">
        <v>11755704.5</v>
      </c>
      <c r="LL21" s="315">
        <v>21039039.640000001</v>
      </c>
      <c r="LM21" s="315">
        <v>12116860.75</v>
      </c>
      <c r="LN21" s="315">
        <v>24790029</v>
      </c>
      <c r="LO21" s="315">
        <v>10541435.75</v>
      </c>
      <c r="LP21" s="315">
        <v>77666393.530000001</v>
      </c>
      <c r="LQ21" s="315">
        <v>15072849</v>
      </c>
      <c r="LR21" s="315">
        <v>10753760.32</v>
      </c>
      <c r="LS21" s="315">
        <v>245128721.37</v>
      </c>
      <c r="LT21" s="315">
        <v>110128118.25999999</v>
      </c>
      <c r="LU21" s="315">
        <v>195411085.5</v>
      </c>
      <c r="LV21" s="315">
        <v>79566860.810000002</v>
      </c>
      <c r="LW21" s="315">
        <v>22495698</v>
      </c>
      <c r="LX21" s="315">
        <v>33166460.25</v>
      </c>
      <c r="LY21" s="315">
        <v>20812747</v>
      </c>
      <c r="LZ21" s="315">
        <v>16328174.5</v>
      </c>
      <c r="MA21" s="315">
        <v>17173958</v>
      </c>
      <c r="MB21" s="315">
        <v>20555307</v>
      </c>
      <c r="MC21" s="315">
        <v>47363452.25</v>
      </c>
      <c r="MD21" s="315">
        <v>16568470</v>
      </c>
      <c r="ME21" s="315">
        <v>282555277.5</v>
      </c>
      <c r="MF21" s="315">
        <v>15298138.050000001</v>
      </c>
      <c r="MG21" s="315">
        <v>9780017.2599999998</v>
      </c>
      <c r="MH21" s="315">
        <v>12261646</v>
      </c>
      <c r="MI21" s="315">
        <v>10107057</v>
      </c>
      <c r="MJ21" s="315">
        <v>20053554.600000001</v>
      </c>
      <c r="MK21" s="315">
        <v>14356640</v>
      </c>
      <c r="ML21" s="315">
        <v>13760239</v>
      </c>
      <c r="MM21" s="315">
        <v>26514560.48</v>
      </c>
      <c r="MN21" s="315">
        <v>16119689</v>
      </c>
      <c r="MO21" s="315">
        <v>16798084.5</v>
      </c>
      <c r="MP21" s="315">
        <v>12964267</v>
      </c>
      <c r="MQ21" s="315">
        <v>216486222.23000002</v>
      </c>
      <c r="MR21" s="315">
        <v>20491453</v>
      </c>
      <c r="MS21" s="315">
        <v>21696544.91</v>
      </c>
      <c r="MT21" s="315">
        <v>30582991</v>
      </c>
      <c r="MU21" s="315">
        <v>26475437.259999998</v>
      </c>
      <c r="MV21" s="315">
        <v>20705916</v>
      </c>
      <c r="MW21" s="315">
        <v>51818098.950100005</v>
      </c>
      <c r="MX21" s="315">
        <v>33464912.75</v>
      </c>
      <c r="MY21" s="315">
        <v>20711354</v>
      </c>
      <c r="MZ21" s="315">
        <v>10149768</v>
      </c>
      <c r="NA21" s="315">
        <v>6896125</v>
      </c>
      <c r="NB21" s="315">
        <v>396458638</v>
      </c>
      <c r="NC21" s="315">
        <v>56120529.719999999</v>
      </c>
      <c r="ND21" s="315">
        <v>16913983.91</v>
      </c>
      <c r="NE21" s="315">
        <v>151389709.84999999</v>
      </c>
      <c r="NF21" s="315">
        <v>14775352.820000002</v>
      </c>
      <c r="NG21" s="315">
        <v>43254837.170000002</v>
      </c>
      <c r="NH21" s="315">
        <v>77121729.200000003</v>
      </c>
      <c r="NI21" s="315">
        <v>72318844.559999987</v>
      </c>
      <c r="NJ21" s="315">
        <v>10374932</v>
      </c>
      <c r="NK21" s="315">
        <v>22149652.82</v>
      </c>
      <c r="NL21" s="315">
        <v>22245125.850000001</v>
      </c>
      <c r="NM21" s="315">
        <v>16699688.75</v>
      </c>
      <c r="NN21" s="315">
        <v>81026789.479999989</v>
      </c>
      <c r="NO21" s="315">
        <v>15612339.75</v>
      </c>
      <c r="NP21" s="315">
        <v>11893507.65</v>
      </c>
      <c r="NQ21" s="315">
        <v>14164716.02</v>
      </c>
      <c r="NR21" s="315">
        <v>11039548.59</v>
      </c>
      <c r="NS21" s="315">
        <v>9269404.3200000003</v>
      </c>
      <c r="NT21" s="315">
        <v>10631017.379999999</v>
      </c>
      <c r="NU21" s="315">
        <v>176633907.97</v>
      </c>
      <c r="NV21" s="315">
        <v>98992940</v>
      </c>
      <c r="NW21" s="315">
        <v>16360505.129999999</v>
      </c>
      <c r="NX21" s="315">
        <v>9189747</v>
      </c>
      <c r="NY21" s="315">
        <v>12415784.370000001</v>
      </c>
      <c r="NZ21" s="315">
        <v>23420739.75</v>
      </c>
      <c r="OA21" s="315">
        <v>11322322.440000001</v>
      </c>
      <c r="OB21" s="315">
        <v>232595600.92000002</v>
      </c>
      <c r="OC21" s="315">
        <v>55926919.670000002</v>
      </c>
      <c r="OD21" s="315">
        <v>19453709.5</v>
      </c>
      <c r="OE21" s="315">
        <v>57353688.549999997</v>
      </c>
      <c r="OF21" s="315">
        <v>16839966.5</v>
      </c>
      <c r="OG21" s="315">
        <v>20167574.829999998</v>
      </c>
      <c r="OH21" s="315">
        <v>24257158.5</v>
      </c>
      <c r="OI21" s="315">
        <v>16234323.98</v>
      </c>
      <c r="OJ21" s="315">
        <v>10481202</v>
      </c>
      <c r="OK21" s="315">
        <v>222478837.89999998</v>
      </c>
      <c r="OL21" s="315">
        <v>65650388.039999999</v>
      </c>
      <c r="OM21" s="315">
        <v>88279949.420000002</v>
      </c>
      <c r="ON21" s="315">
        <v>35644970</v>
      </c>
      <c r="OO21" s="315">
        <v>30712937.41</v>
      </c>
      <c r="OP21" s="315">
        <v>12907443.060000001</v>
      </c>
      <c r="OQ21" s="315">
        <v>151039351.37</v>
      </c>
      <c r="OR21" s="315">
        <v>16279828.689999999</v>
      </c>
      <c r="OS21" s="315">
        <v>16676880</v>
      </c>
      <c r="OT21" s="315">
        <v>22366855.5</v>
      </c>
      <c r="OU21" s="315">
        <v>24170799.5</v>
      </c>
      <c r="OV21" s="315">
        <v>48047088</v>
      </c>
      <c r="OW21" s="315">
        <v>16998176.870000001</v>
      </c>
      <c r="OX21" s="315">
        <v>10610657</v>
      </c>
      <c r="OY21" s="315">
        <v>9702836</v>
      </c>
      <c r="OZ21" s="315">
        <v>180112202.53</v>
      </c>
      <c r="PA21" s="315">
        <v>13649176.699999999</v>
      </c>
      <c r="PB21" s="315">
        <v>42478812</v>
      </c>
      <c r="PC21" s="315">
        <v>10028058.48</v>
      </c>
      <c r="PD21" s="315">
        <v>26059349</v>
      </c>
      <c r="PE21" s="315">
        <v>48269097.909999996</v>
      </c>
      <c r="PF21" s="315">
        <v>17976275.439999998</v>
      </c>
      <c r="PG21" s="315">
        <v>14869924.5</v>
      </c>
      <c r="PH21" s="315">
        <v>22466995</v>
      </c>
      <c r="PI21" s="315">
        <v>19720881.629999999</v>
      </c>
      <c r="PJ21" s="315">
        <v>20714086.5</v>
      </c>
      <c r="PK21" s="315">
        <v>31031310.68</v>
      </c>
      <c r="PL21" s="315">
        <v>12693858.5</v>
      </c>
      <c r="PM21" s="315">
        <v>58770934.25</v>
      </c>
      <c r="PN21" s="315">
        <v>13504450</v>
      </c>
      <c r="PO21" s="315">
        <v>8003505</v>
      </c>
      <c r="PP21" s="315">
        <v>7237012.5</v>
      </c>
      <c r="PQ21" s="315">
        <v>10324418.75</v>
      </c>
      <c r="PR21" s="315">
        <v>525204483</v>
      </c>
      <c r="PS21" s="315">
        <v>19101183</v>
      </c>
      <c r="PT21" s="315">
        <v>15266876</v>
      </c>
      <c r="PU21" s="315">
        <v>19527353.16</v>
      </c>
      <c r="PV21" s="315">
        <v>96940544</v>
      </c>
      <c r="PW21" s="315">
        <v>23353779.5</v>
      </c>
      <c r="PX21" s="315">
        <v>48481243</v>
      </c>
      <c r="PY21" s="315">
        <v>19110354.619999997</v>
      </c>
      <c r="PZ21" s="315">
        <v>41228608</v>
      </c>
      <c r="QA21" s="315">
        <v>12564851</v>
      </c>
      <c r="QB21" s="315">
        <v>38839047.100000001</v>
      </c>
      <c r="QC21" s="315">
        <v>14194268</v>
      </c>
      <c r="QD21" s="315">
        <v>14657493.9</v>
      </c>
      <c r="QE21" s="315">
        <v>26444711</v>
      </c>
      <c r="QF21" s="315">
        <v>27494027.690000001</v>
      </c>
      <c r="QG21" s="315">
        <v>26695835</v>
      </c>
      <c r="QH21" s="315">
        <v>15623610</v>
      </c>
      <c r="QI21" s="315">
        <v>17052344.899999999</v>
      </c>
      <c r="QJ21" s="315">
        <v>11419342</v>
      </c>
      <c r="QK21" s="315">
        <v>42218917.539999999</v>
      </c>
      <c r="QL21" s="315">
        <v>40677352.18</v>
      </c>
      <c r="QM21" s="315">
        <v>15962135.5</v>
      </c>
      <c r="QN21" s="315">
        <v>5312335</v>
      </c>
      <c r="QO21" s="315">
        <v>7465944.6600000001</v>
      </c>
      <c r="QP21" s="315">
        <v>6321017</v>
      </c>
      <c r="QQ21" s="315">
        <v>6272203.1500000004</v>
      </c>
      <c r="QR21" s="315">
        <v>206164997.32999998</v>
      </c>
      <c r="QS21" s="315">
        <v>12294685</v>
      </c>
      <c r="QT21" s="315">
        <v>40013079.5</v>
      </c>
      <c r="QU21" s="315">
        <v>19966755</v>
      </c>
      <c r="QV21" s="315">
        <v>22246538</v>
      </c>
      <c r="QW21" s="315">
        <v>51877650</v>
      </c>
      <c r="QX21" s="315">
        <v>16989289</v>
      </c>
      <c r="QY21" s="315">
        <v>32870148</v>
      </c>
      <c r="QZ21" s="315">
        <v>38601546.25</v>
      </c>
      <c r="RA21" s="315">
        <v>15745272.5</v>
      </c>
      <c r="RB21" s="315">
        <v>13511463</v>
      </c>
      <c r="RC21" s="315">
        <v>6964470</v>
      </c>
      <c r="RD21" s="315">
        <v>5507095</v>
      </c>
      <c r="RE21" s="315">
        <v>319114559.61000001</v>
      </c>
      <c r="RF21" s="315">
        <v>40991625</v>
      </c>
      <c r="RG21" s="315">
        <v>13926225</v>
      </c>
      <c r="RH21" s="315">
        <v>26133069.509999998</v>
      </c>
      <c r="RI21" s="315">
        <v>21367514.07</v>
      </c>
      <c r="RJ21" s="315">
        <v>22405515.310000002</v>
      </c>
      <c r="RK21" s="315">
        <v>40899166.82</v>
      </c>
      <c r="RL21" s="315">
        <v>15658396.460000001</v>
      </c>
      <c r="RM21" s="315">
        <v>18925819.5</v>
      </c>
      <c r="RN21" s="315">
        <v>37726608</v>
      </c>
      <c r="RO21" s="315">
        <v>45889512</v>
      </c>
      <c r="RP21" s="315">
        <v>11151406</v>
      </c>
      <c r="RQ21" s="315">
        <v>10882514</v>
      </c>
      <c r="RR21" s="315">
        <v>18621565</v>
      </c>
      <c r="RS21" s="315">
        <v>11884506.280000001</v>
      </c>
      <c r="RT21" s="315">
        <v>12602043.9</v>
      </c>
      <c r="RU21" s="315">
        <v>13038250</v>
      </c>
      <c r="RV21" s="315">
        <v>8983666</v>
      </c>
      <c r="RW21" s="315">
        <v>7297069.0200000005</v>
      </c>
      <c r="RX21" s="315">
        <v>8705428</v>
      </c>
      <c r="RY21" s="315">
        <v>148274388.5</v>
      </c>
      <c r="RZ21" s="315">
        <v>11629193.75</v>
      </c>
      <c r="SA21" s="315">
        <v>24468134</v>
      </c>
      <c r="SB21" s="315">
        <v>20962898.75</v>
      </c>
      <c r="SC21" s="315">
        <v>10406545</v>
      </c>
      <c r="SD21" s="315">
        <v>11518108</v>
      </c>
      <c r="SE21" s="315">
        <v>22620654.5</v>
      </c>
      <c r="SF21" s="315">
        <v>37821278</v>
      </c>
      <c r="SG21" s="315">
        <v>16864841.5</v>
      </c>
      <c r="SH21" s="315">
        <v>13318373</v>
      </c>
      <c r="SI21" s="315">
        <v>20713231.5</v>
      </c>
      <c r="SJ21" s="315">
        <v>27221585.5</v>
      </c>
      <c r="SK21" s="315">
        <v>15241410.5</v>
      </c>
      <c r="SL21" s="315">
        <v>11446635</v>
      </c>
      <c r="SM21" s="315">
        <v>100672147.40000001</v>
      </c>
      <c r="SN21" s="315">
        <v>16935074.140000001</v>
      </c>
      <c r="SO21" s="315">
        <v>12941602</v>
      </c>
      <c r="SP21" s="315">
        <v>10876790</v>
      </c>
      <c r="SQ21" s="315">
        <v>10512565</v>
      </c>
      <c r="SR21" s="315">
        <v>14064124.5</v>
      </c>
      <c r="SS21" s="315">
        <v>15601092.5</v>
      </c>
      <c r="ST21" s="315">
        <v>30623439.719999999</v>
      </c>
      <c r="SU21" s="315">
        <v>13787825</v>
      </c>
      <c r="SV21" s="315">
        <v>14925348</v>
      </c>
      <c r="SW21" s="315">
        <v>38055480</v>
      </c>
      <c r="SX21" s="315">
        <v>7346847.5</v>
      </c>
      <c r="SY21" s="315">
        <v>82664193.359999985</v>
      </c>
      <c r="SZ21" s="315">
        <v>17714231.75</v>
      </c>
      <c r="TA21" s="315">
        <v>23610035.079999998</v>
      </c>
      <c r="TB21" s="315">
        <v>34962810.75</v>
      </c>
      <c r="TC21" s="315">
        <v>17869656</v>
      </c>
      <c r="TD21" s="315">
        <v>21774429</v>
      </c>
      <c r="TE21" s="315">
        <v>14571717.5</v>
      </c>
      <c r="TF21" s="315">
        <v>10734741.25</v>
      </c>
      <c r="TG21" s="315">
        <v>228966042.28</v>
      </c>
      <c r="TH21" s="315">
        <v>14183071.539999999</v>
      </c>
      <c r="TI21" s="315">
        <v>12738443</v>
      </c>
      <c r="TJ21" s="315">
        <v>24040484.829999998</v>
      </c>
      <c r="TK21" s="315">
        <v>22670657</v>
      </c>
      <c r="TL21" s="315">
        <v>13329068.5</v>
      </c>
      <c r="TM21" s="315">
        <v>8424810</v>
      </c>
      <c r="TN21" s="315">
        <v>46631397.799999997</v>
      </c>
      <c r="TO21" s="315">
        <v>13675641.75</v>
      </c>
      <c r="TP21" s="315">
        <v>22924267.460000001</v>
      </c>
      <c r="TQ21" s="315">
        <v>18183472.5</v>
      </c>
      <c r="TR21" s="315">
        <v>12174974.5</v>
      </c>
      <c r="TS21" s="315">
        <v>10075256</v>
      </c>
      <c r="TT21" s="315">
        <v>11390190</v>
      </c>
      <c r="TU21" s="315">
        <v>11591979</v>
      </c>
      <c r="TV21" s="315">
        <v>11687318.5</v>
      </c>
      <c r="TW21" s="315">
        <v>77488782</v>
      </c>
      <c r="TX21" s="315">
        <v>12651047</v>
      </c>
      <c r="TY21" s="315">
        <v>120053815.75</v>
      </c>
      <c r="TZ21" s="315">
        <v>34563629</v>
      </c>
      <c r="UA21" s="315">
        <v>14368076.969999999</v>
      </c>
      <c r="UB21" s="315">
        <v>15580605.5</v>
      </c>
      <c r="UC21" s="315">
        <v>105612293</v>
      </c>
      <c r="UD21" s="315">
        <v>10113166</v>
      </c>
      <c r="UE21" s="315">
        <v>9903836</v>
      </c>
      <c r="UF21" s="315">
        <v>13940594</v>
      </c>
      <c r="UG21" s="315">
        <v>11425557.99</v>
      </c>
      <c r="UH21" s="315">
        <v>110761728.91</v>
      </c>
      <c r="UI21" s="315">
        <v>30396006.91</v>
      </c>
      <c r="UJ21" s="315">
        <v>18689602.009999998</v>
      </c>
      <c r="UK21" s="315">
        <v>29459394.649999999</v>
      </c>
      <c r="UL21" s="315">
        <v>24146891</v>
      </c>
      <c r="UM21" s="315">
        <v>16851895</v>
      </c>
      <c r="UN21" s="315">
        <v>453480162.42999995</v>
      </c>
      <c r="UO21" s="315">
        <v>17758141</v>
      </c>
      <c r="UP21" s="315">
        <v>17840510</v>
      </c>
      <c r="UQ21" s="315">
        <v>68403749.5</v>
      </c>
      <c r="UR21" s="315">
        <v>5241568</v>
      </c>
      <c r="US21" s="315">
        <v>15444896.5</v>
      </c>
      <c r="UT21" s="315">
        <v>41179116.450000003</v>
      </c>
      <c r="UU21" s="315">
        <v>12506980.5</v>
      </c>
      <c r="UV21" s="315">
        <v>12842204.5</v>
      </c>
      <c r="UW21" s="315">
        <v>15417544.25</v>
      </c>
      <c r="UX21" s="315">
        <v>21296758.390000001</v>
      </c>
      <c r="UY21" s="315">
        <v>38077374</v>
      </c>
      <c r="UZ21" s="315">
        <v>24441731</v>
      </c>
      <c r="VA21" s="315">
        <v>34712145</v>
      </c>
      <c r="VB21" s="315">
        <v>13562878.75</v>
      </c>
      <c r="VC21" s="315">
        <v>12080489</v>
      </c>
      <c r="VD21" s="315">
        <v>14095674.5</v>
      </c>
      <c r="VE21" s="315">
        <v>13510397.5</v>
      </c>
      <c r="VF21" s="315">
        <v>43794024.25</v>
      </c>
      <c r="VG21" s="315">
        <v>10397868</v>
      </c>
      <c r="VH21" s="315">
        <v>9378951</v>
      </c>
      <c r="VI21" s="315">
        <v>8064276.5</v>
      </c>
      <c r="VJ21" s="315">
        <v>196532639.38</v>
      </c>
      <c r="VK21" s="315">
        <v>14510930</v>
      </c>
      <c r="VL21" s="315">
        <v>16264930.77</v>
      </c>
      <c r="VM21" s="315">
        <v>23691596.5</v>
      </c>
      <c r="VN21" s="315">
        <v>32519928</v>
      </c>
      <c r="VO21" s="315">
        <v>30157034</v>
      </c>
      <c r="VP21" s="315">
        <v>20367854</v>
      </c>
      <c r="VQ21" s="315">
        <v>14740135</v>
      </c>
      <c r="VR21" s="315">
        <v>14402334</v>
      </c>
      <c r="VS21" s="315">
        <v>62955496.649999999</v>
      </c>
      <c r="VT21" s="315">
        <v>15560175.5</v>
      </c>
      <c r="VU21" s="315">
        <v>29756838</v>
      </c>
      <c r="VV21" s="315">
        <v>17220908.5</v>
      </c>
      <c r="VW21" s="315">
        <v>14156419.5</v>
      </c>
      <c r="VX21" s="315">
        <v>11432666.91</v>
      </c>
      <c r="VY21" s="315">
        <v>674273047.72000003</v>
      </c>
      <c r="VZ21" s="315">
        <v>34784693.25</v>
      </c>
      <c r="WA21" s="315">
        <v>23858810</v>
      </c>
      <c r="WB21" s="315">
        <v>20803530.5</v>
      </c>
      <c r="WC21" s="315">
        <v>13534535</v>
      </c>
      <c r="WD21" s="315">
        <v>27229005.600000001</v>
      </c>
      <c r="WE21" s="315">
        <v>36055781</v>
      </c>
      <c r="WF21" s="315">
        <v>40993696</v>
      </c>
      <c r="WG21" s="315">
        <v>21407322.98</v>
      </c>
      <c r="WH21" s="315">
        <v>31606606.5</v>
      </c>
      <c r="WI21" s="315">
        <v>18689544.5</v>
      </c>
      <c r="WJ21" s="315">
        <v>59417444.780000001</v>
      </c>
      <c r="WK21" s="315">
        <v>21409284.5</v>
      </c>
      <c r="WL21" s="315">
        <v>39320964</v>
      </c>
      <c r="WM21" s="315">
        <v>64996616.649999999</v>
      </c>
      <c r="WN21" s="315">
        <v>23287930</v>
      </c>
      <c r="WO21" s="315">
        <v>27410826.75</v>
      </c>
      <c r="WP21" s="315">
        <v>35036184</v>
      </c>
      <c r="WQ21" s="315">
        <v>14382791</v>
      </c>
      <c r="WR21" s="315">
        <v>42560025.219999999</v>
      </c>
      <c r="WS21" s="315">
        <v>96658525.99000001</v>
      </c>
      <c r="WT21" s="315">
        <v>22356276</v>
      </c>
      <c r="WU21" s="315">
        <v>16113523.190000001</v>
      </c>
      <c r="WV21" s="315">
        <v>12671332</v>
      </c>
      <c r="WW21" s="315">
        <v>17571346.75</v>
      </c>
      <c r="WX21" s="315">
        <v>12959082.5</v>
      </c>
      <c r="WY21" s="315">
        <v>15376579</v>
      </c>
      <c r="WZ21" s="315">
        <v>15759990</v>
      </c>
      <c r="XA21" s="315">
        <v>91667764.359999999</v>
      </c>
      <c r="XB21" s="315">
        <v>11849683</v>
      </c>
      <c r="XC21" s="315">
        <v>7906099</v>
      </c>
      <c r="XD21" s="315">
        <v>7308330</v>
      </c>
      <c r="XE21" s="315">
        <v>14901958.879999999</v>
      </c>
      <c r="XF21" s="315">
        <v>348126122.75</v>
      </c>
      <c r="XG21" s="315">
        <v>25351828</v>
      </c>
      <c r="XH21" s="315">
        <v>27992832</v>
      </c>
      <c r="XI21" s="315">
        <v>111608056.95999999</v>
      </c>
      <c r="XJ21" s="315">
        <v>26578773.5</v>
      </c>
      <c r="XK21" s="315">
        <v>37312590.5</v>
      </c>
      <c r="XL21" s="315">
        <v>44849811</v>
      </c>
      <c r="XM21" s="315">
        <v>26978064.25</v>
      </c>
      <c r="XN21" s="315">
        <v>24303847.5</v>
      </c>
      <c r="XO21" s="315">
        <v>55706225.5</v>
      </c>
      <c r="XP21" s="315">
        <v>37553238.609999999</v>
      </c>
      <c r="XQ21" s="315">
        <v>16182810</v>
      </c>
      <c r="XR21" s="315">
        <v>14496088</v>
      </c>
      <c r="XS21" s="315">
        <v>20356012</v>
      </c>
      <c r="XT21" s="315">
        <v>17960606</v>
      </c>
      <c r="XU21" s="315">
        <v>13213185</v>
      </c>
      <c r="XV21" s="315">
        <v>13742262.5</v>
      </c>
      <c r="XW21" s="315">
        <v>17703888</v>
      </c>
      <c r="XX21" s="315">
        <v>16130432.02</v>
      </c>
      <c r="XY21" s="315">
        <v>16805425</v>
      </c>
      <c r="XZ21" s="315">
        <v>15148487.5</v>
      </c>
      <c r="YA21" s="315">
        <v>11793177</v>
      </c>
      <c r="YB21" s="315">
        <v>16151721</v>
      </c>
      <c r="YC21" s="315">
        <v>318978478.14999998</v>
      </c>
      <c r="YD21" s="315">
        <v>23651432</v>
      </c>
      <c r="YE21" s="315">
        <v>42198252</v>
      </c>
      <c r="YF21" s="315">
        <v>16980620.120000001</v>
      </c>
      <c r="YG21" s="315">
        <v>86103083.269999996</v>
      </c>
      <c r="YH21" s="315">
        <v>28704530.800000001</v>
      </c>
      <c r="YI21" s="315">
        <v>41564784.160000004</v>
      </c>
      <c r="YJ21" s="315">
        <v>14431599</v>
      </c>
      <c r="YK21" s="315">
        <v>71602269.5</v>
      </c>
      <c r="YL21" s="315">
        <v>51427912.5</v>
      </c>
      <c r="YM21" s="315">
        <v>29688109</v>
      </c>
      <c r="YN21" s="315">
        <v>20229112</v>
      </c>
      <c r="YO21" s="315">
        <v>16368282.5</v>
      </c>
      <c r="YP21" s="315">
        <v>20280666</v>
      </c>
      <c r="YQ21" s="315">
        <v>8151688</v>
      </c>
      <c r="YR21" s="315">
        <v>9158678</v>
      </c>
      <c r="YS21" s="315">
        <v>11072643.539999999</v>
      </c>
      <c r="YT21" s="315">
        <v>119093904.45</v>
      </c>
      <c r="YU21" s="315">
        <v>20386628</v>
      </c>
      <c r="YV21" s="315">
        <v>14793188</v>
      </c>
      <c r="YW21" s="315">
        <v>18129995</v>
      </c>
      <c r="YX21" s="315">
        <v>17959141.09</v>
      </c>
      <c r="YY21" s="315">
        <v>11460490.02</v>
      </c>
      <c r="YZ21" s="315">
        <v>17448254</v>
      </c>
      <c r="ZA21" s="315">
        <v>137752583.38</v>
      </c>
      <c r="ZB21" s="315">
        <v>11245917</v>
      </c>
      <c r="ZC21" s="315">
        <v>19318868.5</v>
      </c>
      <c r="ZD21" s="315">
        <v>21446456</v>
      </c>
      <c r="ZE21" s="315">
        <v>10575573</v>
      </c>
      <c r="ZF21" s="315">
        <v>17766708.740000002</v>
      </c>
      <c r="ZG21" s="315">
        <v>10646960.5</v>
      </c>
      <c r="ZH21" s="315">
        <v>11425496.5</v>
      </c>
      <c r="ZI21" s="315">
        <v>40459607</v>
      </c>
      <c r="ZJ21" s="315">
        <v>297754322.47000003</v>
      </c>
      <c r="ZK21" s="315">
        <v>12399220</v>
      </c>
      <c r="ZL21" s="315">
        <v>29284573</v>
      </c>
      <c r="ZM21" s="315">
        <v>64260151</v>
      </c>
      <c r="ZN21" s="315">
        <v>41110019</v>
      </c>
      <c r="ZO21" s="315">
        <v>14702255</v>
      </c>
      <c r="ZP21" s="315">
        <v>18219188</v>
      </c>
      <c r="ZQ21" s="315">
        <v>37732177</v>
      </c>
      <c r="ZR21" s="315">
        <v>31967910</v>
      </c>
      <c r="ZS21" s="315">
        <v>43685792.669999994</v>
      </c>
      <c r="ZT21" s="315">
        <v>10807850</v>
      </c>
      <c r="ZU21" s="315">
        <v>13005181</v>
      </c>
      <c r="ZV21" s="315">
        <v>15482487</v>
      </c>
      <c r="ZW21" s="315">
        <v>17544481</v>
      </c>
      <c r="ZX21" s="315">
        <v>13558587.379999999</v>
      </c>
      <c r="ZY21" s="315">
        <v>16389668</v>
      </c>
      <c r="ZZ21" s="315">
        <v>20347826.010000002</v>
      </c>
      <c r="AAA21" s="315">
        <v>11627970</v>
      </c>
      <c r="AAB21" s="315">
        <v>12162466.4</v>
      </c>
      <c r="AAC21" s="315">
        <v>10029385.640000001</v>
      </c>
      <c r="AAD21" s="315">
        <v>10357649</v>
      </c>
      <c r="AAE21" s="315">
        <v>8240102</v>
      </c>
      <c r="AAF21" s="315">
        <v>106234158.17</v>
      </c>
      <c r="AAG21" s="315">
        <v>17531370</v>
      </c>
      <c r="AAH21" s="315">
        <v>19539211.539999999</v>
      </c>
      <c r="AAI21" s="315">
        <v>13351542</v>
      </c>
      <c r="AAJ21" s="315">
        <v>14734397</v>
      </c>
      <c r="AAK21" s="315">
        <v>22297192</v>
      </c>
      <c r="AAL21" s="315">
        <v>12161464</v>
      </c>
      <c r="AAM21" s="315">
        <v>571041322.89999998</v>
      </c>
      <c r="AAN21" s="315">
        <v>24538198</v>
      </c>
      <c r="AAO21" s="315">
        <v>14497468</v>
      </c>
      <c r="AAP21" s="315">
        <v>28745775</v>
      </c>
      <c r="AAQ21" s="315">
        <v>26845068</v>
      </c>
      <c r="AAR21" s="315">
        <v>21998095.5</v>
      </c>
      <c r="AAS21" s="315">
        <v>29857980.5</v>
      </c>
      <c r="AAT21" s="315">
        <v>31356423.5</v>
      </c>
      <c r="AAU21" s="315">
        <v>49981974</v>
      </c>
      <c r="AAV21" s="315">
        <v>17213195.5</v>
      </c>
      <c r="AAW21" s="315">
        <v>26442798</v>
      </c>
      <c r="AAX21" s="315">
        <v>103133453.5</v>
      </c>
      <c r="AAY21" s="315">
        <v>47103028</v>
      </c>
      <c r="AAZ21" s="315">
        <v>12318915</v>
      </c>
      <c r="ABA21" s="315">
        <v>18495340.5</v>
      </c>
      <c r="ABB21" s="315">
        <v>17647038</v>
      </c>
      <c r="ABC21" s="315">
        <v>11225639.5</v>
      </c>
      <c r="ABD21" s="315">
        <v>22415146</v>
      </c>
      <c r="ABE21" s="315">
        <v>13153992</v>
      </c>
      <c r="ABF21" s="315">
        <v>106943533</v>
      </c>
      <c r="ABG21" s="315">
        <v>79252700.439999998</v>
      </c>
      <c r="ABH21" s="315">
        <v>12624907</v>
      </c>
      <c r="ABI21" s="315">
        <v>11878461</v>
      </c>
      <c r="ABJ21" s="315">
        <v>11841652</v>
      </c>
      <c r="ABK21" s="315">
        <v>11112669</v>
      </c>
      <c r="ABL21" s="315">
        <v>9273747</v>
      </c>
      <c r="ABM21" s="315">
        <v>117577861.02000001</v>
      </c>
      <c r="ABN21" s="315">
        <v>19840196.02</v>
      </c>
      <c r="ABO21" s="315">
        <v>19556783</v>
      </c>
      <c r="ABP21" s="315">
        <v>24631259.050000001</v>
      </c>
      <c r="ABQ21" s="315">
        <v>22159988.5</v>
      </c>
      <c r="ABR21" s="315">
        <v>17083870.5</v>
      </c>
      <c r="ABS21" s="315">
        <v>13900723</v>
      </c>
      <c r="ABT21" s="315">
        <v>18436968</v>
      </c>
      <c r="ABU21" s="315">
        <v>8859320</v>
      </c>
      <c r="ABV21" s="315">
        <v>156840907.5</v>
      </c>
      <c r="ABW21" s="315">
        <v>14040151.25</v>
      </c>
      <c r="ABX21" s="315">
        <v>26427591.75</v>
      </c>
      <c r="ABY21" s="315">
        <v>13313142.32</v>
      </c>
      <c r="ABZ21" s="315">
        <v>12880255</v>
      </c>
      <c r="ACA21" s="315">
        <v>49621871</v>
      </c>
      <c r="ACB21" s="315">
        <v>10389815.75</v>
      </c>
      <c r="ACC21" s="315">
        <v>14953411</v>
      </c>
      <c r="ACD21" s="315">
        <v>15647495.25</v>
      </c>
      <c r="ACE21" s="315">
        <v>21058066</v>
      </c>
      <c r="ACF21" s="315">
        <v>9846510</v>
      </c>
      <c r="ACG21" s="315">
        <v>310915219.17000002</v>
      </c>
      <c r="ACH21" s="315">
        <v>17883879</v>
      </c>
      <c r="ACI21" s="315">
        <v>20865122.439999998</v>
      </c>
      <c r="ACJ21" s="315">
        <v>31441140</v>
      </c>
      <c r="ACK21" s="315">
        <v>18444740</v>
      </c>
      <c r="ACL21" s="315">
        <v>19772905</v>
      </c>
      <c r="ACM21" s="315">
        <v>32522715</v>
      </c>
      <c r="ACN21" s="315">
        <v>80566208.939999998</v>
      </c>
      <c r="ACO21" s="315">
        <v>91876861.879999995</v>
      </c>
      <c r="ACP21" s="315">
        <v>19417140</v>
      </c>
      <c r="ACQ21" s="315">
        <v>24528508.399999999</v>
      </c>
      <c r="ACR21" s="315">
        <v>34721818</v>
      </c>
      <c r="ACS21" s="315">
        <v>22957913</v>
      </c>
      <c r="ACT21" s="315">
        <v>80606768.090000004</v>
      </c>
      <c r="ACU21" s="315">
        <v>20876775.32</v>
      </c>
      <c r="ACV21" s="315">
        <v>23691507</v>
      </c>
      <c r="ACW21" s="315">
        <v>21838013</v>
      </c>
      <c r="ACX21" s="315">
        <v>13454600</v>
      </c>
      <c r="ACY21" s="315">
        <v>14480163</v>
      </c>
      <c r="ACZ21" s="315">
        <v>13072401</v>
      </c>
      <c r="ADA21" s="315">
        <v>10348323.060000001</v>
      </c>
      <c r="ADB21" s="315">
        <v>7761034</v>
      </c>
      <c r="ADC21" s="315">
        <v>11902593.58</v>
      </c>
      <c r="ADD21" s="315">
        <v>65063585.25</v>
      </c>
      <c r="ADE21" s="315">
        <v>70109515.519999996</v>
      </c>
      <c r="ADF21" s="315">
        <v>10356918.949999999</v>
      </c>
      <c r="ADG21" s="315">
        <v>9869908</v>
      </c>
      <c r="ADH21" s="315">
        <v>14355559.369999999</v>
      </c>
      <c r="ADI21" s="315">
        <v>10161527</v>
      </c>
      <c r="ADJ21" s="315">
        <v>13788924</v>
      </c>
      <c r="ADK21" s="315">
        <v>10683237.08</v>
      </c>
      <c r="ADL21" s="315">
        <v>13312066.66</v>
      </c>
      <c r="ADM21" s="315">
        <v>382145803</v>
      </c>
      <c r="ADN21" s="315">
        <v>48458386.600000001</v>
      </c>
      <c r="ADO21" s="315">
        <v>36189854.770000003</v>
      </c>
      <c r="ADP21" s="315">
        <v>93373724.039999992</v>
      </c>
      <c r="ADQ21" s="315">
        <v>10284562.42</v>
      </c>
      <c r="ADR21" s="315">
        <v>11208987.5</v>
      </c>
      <c r="ADS21" s="315">
        <v>18734244.079999998</v>
      </c>
      <c r="ADT21" s="315">
        <v>10633823</v>
      </c>
      <c r="ADU21" s="315">
        <v>346025119.48000002</v>
      </c>
      <c r="ADV21" s="315">
        <v>85801525.859999999</v>
      </c>
      <c r="ADW21" s="315">
        <v>55360112.850000001</v>
      </c>
      <c r="ADX21" s="315">
        <v>16051742.140000001</v>
      </c>
      <c r="ADY21" s="315">
        <v>24085919.25</v>
      </c>
      <c r="ADZ21" s="315">
        <v>29445631</v>
      </c>
      <c r="AEA21" s="315">
        <v>20729256.490000002</v>
      </c>
      <c r="AEB21" s="315">
        <v>16930030.079999998</v>
      </c>
      <c r="AEC21" s="315">
        <v>15432564.629999999</v>
      </c>
      <c r="AED21" s="315">
        <v>15942676.560000001</v>
      </c>
      <c r="AEE21" s="315">
        <v>15095349.039999999</v>
      </c>
      <c r="AEF21" s="315">
        <v>28362411.800000001</v>
      </c>
      <c r="AEG21" s="315">
        <v>17302826</v>
      </c>
      <c r="AEH21" s="315">
        <v>19160378.5</v>
      </c>
      <c r="AEI21" s="315">
        <v>24970881.780000001</v>
      </c>
      <c r="AEJ21" s="315">
        <v>25791732.489999998</v>
      </c>
      <c r="AEK21" s="315">
        <v>17915186.390000001</v>
      </c>
      <c r="AEL21" s="315">
        <v>39075705.960000001</v>
      </c>
      <c r="AEM21" s="315">
        <v>16987251</v>
      </c>
      <c r="AEN21" s="315">
        <v>27904649.52</v>
      </c>
      <c r="AEO21" s="315">
        <v>211842171</v>
      </c>
      <c r="AEP21" s="315">
        <v>30987711</v>
      </c>
      <c r="AEQ21" s="315">
        <v>23213323.5</v>
      </c>
      <c r="AER21" s="315">
        <v>18134944.5</v>
      </c>
      <c r="AES21" s="315">
        <v>13249690</v>
      </c>
      <c r="AET21" s="315">
        <v>40148712.5</v>
      </c>
      <c r="AEU21" s="315">
        <v>14974432.25</v>
      </c>
      <c r="AEV21" s="315">
        <v>16165061.5</v>
      </c>
      <c r="AEW21" s="315">
        <v>16924124</v>
      </c>
      <c r="AEX21" s="315">
        <v>8498356</v>
      </c>
      <c r="AEY21" s="315">
        <v>200126386.76999998</v>
      </c>
      <c r="AEZ21" s="315">
        <v>107209564.91</v>
      </c>
      <c r="AFA21" s="315">
        <v>46159722.560000002</v>
      </c>
      <c r="AFB21" s="315">
        <v>34028986.899999999</v>
      </c>
      <c r="AFC21" s="315">
        <v>57673576.640000001</v>
      </c>
      <c r="AFD21" s="315">
        <v>51498052.789999999</v>
      </c>
      <c r="AFE21" s="315">
        <v>30898297.030000001</v>
      </c>
      <c r="AFF21" s="315">
        <v>34856376.25</v>
      </c>
      <c r="AFG21" s="315">
        <v>21994574.940000001</v>
      </c>
      <c r="AFH21" s="315">
        <v>34284554.469999999</v>
      </c>
      <c r="AFI21" s="315">
        <v>29317849.620000001</v>
      </c>
      <c r="AFJ21" s="315">
        <v>31845671.5</v>
      </c>
      <c r="AFK21" s="315">
        <v>34189088.060000002</v>
      </c>
      <c r="AFL21" s="315">
        <v>237711737.11000004</v>
      </c>
      <c r="AFM21" s="315">
        <v>49102468.310000002</v>
      </c>
      <c r="AFN21" s="315">
        <v>34737303.509999998</v>
      </c>
      <c r="AFO21" s="315">
        <v>32681030.629999999</v>
      </c>
      <c r="AFP21" s="315">
        <v>36735178.899999999</v>
      </c>
      <c r="AFQ21" s="315">
        <v>27398158.620000001</v>
      </c>
      <c r="AFR21" s="315">
        <v>21304567.09</v>
      </c>
      <c r="AFS21" s="315">
        <v>44451614.219999999</v>
      </c>
      <c r="AFT21" s="315">
        <v>47901444.590000004</v>
      </c>
      <c r="AFU21" s="315">
        <v>22305669.699999999</v>
      </c>
      <c r="AFV21" s="315">
        <v>49872320.229999997</v>
      </c>
      <c r="AFW21" s="315">
        <v>23471807.32</v>
      </c>
      <c r="AFX21" s="315">
        <v>161419521.28999999</v>
      </c>
      <c r="AFY21" s="315">
        <v>14187181</v>
      </c>
      <c r="AFZ21" s="315">
        <v>11263183.940000001</v>
      </c>
      <c r="AGA21" s="315">
        <v>12615694.5</v>
      </c>
      <c r="AGB21" s="315">
        <v>32710520.440000001</v>
      </c>
      <c r="AGC21" s="315">
        <v>17750678</v>
      </c>
      <c r="AGD21" s="315">
        <v>9627185</v>
      </c>
      <c r="AGE21" s="315">
        <v>11432598.109999999</v>
      </c>
      <c r="AGF21" s="315">
        <v>11260874.5</v>
      </c>
      <c r="AGG21" s="315">
        <v>13077913</v>
      </c>
      <c r="AGH21" s="315">
        <v>9901615.0099999998</v>
      </c>
      <c r="AGI21" s="315">
        <v>236798117.75</v>
      </c>
      <c r="AGJ21" s="315">
        <v>73326619.539999992</v>
      </c>
      <c r="AGK21" s="315">
        <v>36858411.990000002</v>
      </c>
      <c r="AGL21" s="315">
        <v>23232192.59</v>
      </c>
      <c r="AGM21" s="315">
        <v>51297690.020000003</v>
      </c>
      <c r="AGN21" s="315">
        <v>37931493.340000004</v>
      </c>
      <c r="AGO21" s="315">
        <v>21024648.289999999</v>
      </c>
      <c r="AGP21" s="315">
        <v>21869583</v>
      </c>
      <c r="AGQ21" s="315">
        <v>392336056.69</v>
      </c>
      <c r="AGR21" s="315">
        <v>197317648.47</v>
      </c>
      <c r="AGS21" s="315">
        <v>17548929.5</v>
      </c>
      <c r="AGT21" s="315">
        <v>52112164.400000006</v>
      </c>
      <c r="AGU21" s="315">
        <v>72179596.329999998</v>
      </c>
      <c r="AGV21" s="315">
        <v>39380529.32</v>
      </c>
      <c r="AGW21" s="315">
        <v>39590577.780000001</v>
      </c>
      <c r="AGX21" s="315">
        <v>25049933</v>
      </c>
      <c r="AGY21" s="315">
        <v>11557345</v>
      </c>
      <c r="AGZ21" s="315">
        <v>21009677.459999997</v>
      </c>
      <c r="AHA21" s="315">
        <v>28599442.259999998</v>
      </c>
      <c r="AHB21" s="315">
        <v>16416681.970000001</v>
      </c>
      <c r="AHC21" s="315">
        <v>16181100</v>
      </c>
      <c r="AHD21" s="315">
        <v>18126642.98</v>
      </c>
      <c r="AHE21" s="315">
        <v>16280094</v>
      </c>
      <c r="AHF21" s="315">
        <v>15301775.800000001</v>
      </c>
      <c r="AHG21" s="315">
        <v>15709189</v>
      </c>
      <c r="AHH21" s="315">
        <v>88532825.539999992</v>
      </c>
      <c r="AHI21" s="315">
        <v>13960447</v>
      </c>
      <c r="AHJ21" s="315">
        <v>14522473</v>
      </c>
      <c r="AHK21" s="315">
        <v>16183772.550000001</v>
      </c>
      <c r="AHL21" s="315">
        <v>32295067.66</v>
      </c>
      <c r="AHM21" s="315">
        <v>14317297.33</v>
      </c>
      <c r="AHN21" s="315">
        <v>12344390</v>
      </c>
      <c r="AHO21" s="315">
        <v>36318901307.660156</v>
      </c>
    </row>
    <row r="22" spans="1:899" x14ac:dyDescent="0.25">
      <c r="A22" s="313" t="s">
        <v>31</v>
      </c>
      <c r="B22" s="314" t="s">
        <v>32</v>
      </c>
      <c r="C22" s="315">
        <v>68430674.670000002</v>
      </c>
      <c r="D22" s="315">
        <v>11228562.84</v>
      </c>
      <c r="E22" s="315">
        <v>2633904.6</v>
      </c>
      <c r="F22" s="315">
        <v>4538830.49</v>
      </c>
      <c r="G22" s="315">
        <v>3357687.7399999998</v>
      </c>
      <c r="H22" s="315">
        <v>3397128.3099999996</v>
      </c>
      <c r="I22" s="315">
        <v>1554640.18</v>
      </c>
      <c r="J22" s="315">
        <v>15509384.43</v>
      </c>
      <c r="K22" s="315">
        <v>3311882.9699999997</v>
      </c>
      <c r="L22" s="315">
        <v>2596390.83</v>
      </c>
      <c r="M22" s="315">
        <v>7914747.3300000019</v>
      </c>
      <c r="N22" s="315">
        <v>2579360.79</v>
      </c>
      <c r="O22" s="315">
        <v>6694750.4800000004</v>
      </c>
      <c r="P22" s="315">
        <v>4419188.21</v>
      </c>
      <c r="Q22" s="315">
        <v>3040615.64</v>
      </c>
      <c r="R22" s="315">
        <v>1921715.5100000002</v>
      </c>
      <c r="S22" s="315">
        <v>2108134.8200000003</v>
      </c>
      <c r="T22" s="315">
        <v>3703779.64</v>
      </c>
      <c r="U22" s="315">
        <v>1671526.98</v>
      </c>
      <c r="V22" s="315">
        <v>2240527.08</v>
      </c>
      <c r="W22" s="315">
        <v>2180769.7000000002</v>
      </c>
      <c r="X22" s="315">
        <v>2009173.6</v>
      </c>
      <c r="Y22" s="315">
        <v>1773925.8</v>
      </c>
      <c r="Z22" s="315">
        <v>1062783.04</v>
      </c>
      <c r="AA22" s="315">
        <v>61625005.130000003</v>
      </c>
      <c r="AB22" s="315">
        <v>4462760.16</v>
      </c>
      <c r="AC22" s="315">
        <v>6828129.3499999996</v>
      </c>
      <c r="AD22" s="315">
        <v>2829444.0700000003</v>
      </c>
      <c r="AE22" s="315">
        <v>7155081.4399999995</v>
      </c>
      <c r="AF22" s="315">
        <v>5582413.0399999991</v>
      </c>
      <c r="AG22" s="315">
        <v>6864202.5299999993</v>
      </c>
      <c r="AH22" s="315">
        <v>4978777.46</v>
      </c>
      <c r="AI22" s="315">
        <v>4837031.99</v>
      </c>
      <c r="AJ22" s="315">
        <v>3853094.56</v>
      </c>
      <c r="AK22" s="315">
        <v>2244654.2799999998</v>
      </c>
      <c r="AL22" s="315">
        <v>2426340.12</v>
      </c>
      <c r="AM22" s="315">
        <v>1978792.55</v>
      </c>
      <c r="AN22" s="315">
        <v>3435306.39</v>
      </c>
      <c r="AO22" s="315">
        <v>2635684.4500000002</v>
      </c>
      <c r="AP22" s="315">
        <v>4584741.09</v>
      </c>
      <c r="AQ22" s="315">
        <v>3812554</v>
      </c>
      <c r="AR22" s="315">
        <v>1214994.26</v>
      </c>
      <c r="AS22" s="315">
        <v>29262183.850000001</v>
      </c>
      <c r="AT22" s="315">
        <v>3559337.04</v>
      </c>
      <c r="AU22" s="315">
        <v>2736834.7300000004</v>
      </c>
      <c r="AV22" s="315">
        <v>3469310.32</v>
      </c>
      <c r="AW22" s="315">
        <v>2980991.1500000004</v>
      </c>
      <c r="AX22" s="315">
        <v>1988388.2000000002</v>
      </c>
      <c r="AY22" s="315">
        <v>2002175.6700000002</v>
      </c>
      <c r="AZ22" s="315">
        <v>3064508.9400000004</v>
      </c>
      <c r="BA22" s="315">
        <v>6314503.2400000002</v>
      </c>
      <c r="BB22" s="315">
        <v>2360865.39</v>
      </c>
      <c r="BC22" s="315">
        <v>3078949.27</v>
      </c>
      <c r="BD22" s="315">
        <v>5654301.2199999997</v>
      </c>
      <c r="BE22" s="315">
        <v>1864170.5300000003</v>
      </c>
      <c r="BF22" s="315">
        <v>2595956.7400000002</v>
      </c>
      <c r="BG22" s="315">
        <v>1461946.4500000002</v>
      </c>
      <c r="BH22" s="315">
        <v>30442022.52</v>
      </c>
      <c r="BI22" s="315">
        <v>1436203.4</v>
      </c>
      <c r="BJ22" s="315">
        <v>1249496.6299999999</v>
      </c>
      <c r="BK22" s="315">
        <v>2311804.3499999996</v>
      </c>
      <c r="BL22" s="315">
        <v>3245380.06</v>
      </c>
      <c r="BM22" s="315">
        <v>3210852.97</v>
      </c>
      <c r="BN22" s="315">
        <v>1239415.6499999999</v>
      </c>
      <c r="BO22" s="315">
        <v>1767326.0399999998</v>
      </c>
      <c r="BP22" s="315">
        <v>1495535.7999999998</v>
      </c>
      <c r="BQ22" s="315">
        <v>1241505.8</v>
      </c>
      <c r="BR22" s="315">
        <v>955905.62</v>
      </c>
      <c r="BS22" s="315">
        <v>1413964.5599999998</v>
      </c>
      <c r="BT22" s="315">
        <v>5290370.1400000006</v>
      </c>
      <c r="BU22" s="315">
        <v>933154.21</v>
      </c>
      <c r="BV22" s="315">
        <v>906026.34000000008</v>
      </c>
      <c r="BW22" s="315">
        <v>24357446.360000003</v>
      </c>
      <c r="BX22" s="315">
        <v>12221102.600000001</v>
      </c>
      <c r="BY22" s="315">
        <v>2973670.82</v>
      </c>
      <c r="BZ22" s="315">
        <v>2349804.6999999997</v>
      </c>
      <c r="CA22" s="315">
        <v>4445910.43</v>
      </c>
      <c r="CB22" s="315">
        <v>3583395.8699999996</v>
      </c>
      <c r="CC22" s="315">
        <v>3178505.5799999996</v>
      </c>
      <c r="CD22" s="315">
        <v>295992</v>
      </c>
      <c r="CE22" s="315">
        <v>422708.15</v>
      </c>
      <c r="CF22" s="315">
        <v>46147873.82</v>
      </c>
      <c r="CG22" s="315">
        <v>4562316.8100000005</v>
      </c>
      <c r="CH22" s="315">
        <v>8273635.209999999</v>
      </c>
      <c r="CI22" s="315">
        <v>2325830.8199999998</v>
      </c>
      <c r="CJ22" s="315">
        <v>2876958.29</v>
      </c>
      <c r="CK22" s="315">
        <v>4168831.1499999994</v>
      </c>
      <c r="CL22" s="315">
        <v>3758804.8499999996</v>
      </c>
      <c r="CM22" s="315">
        <v>3725689.2600000002</v>
      </c>
      <c r="CN22" s="315">
        <v>1643096.17</v>
      </c>
      <c r="CO22" s="315">
        <v>4130332.23</v>
      </c>
      <c r="CP22" s="315">
        <v>2094111.02</v>
      </c>
      <c r="CQ22" s="315">
        <v>3405450.34</v>
      </c>
      <c r="CR22" s="315">
        <v>2703194.9400000004</v>
      </c>
      <c r="CS22" s="315">
        <v>27991199.309999999</v>
      </c>
      <c r="CT22" s="315">
        <v>2762523.46</v>
      </c>
      <c r="CU22" s="315">
        <v>3384360.4499999997</v>
      </c>
      <c r="CV22" s="315">
        <v>4252806.0600000005</v>
      </c>
      <c r="CW22" s="315">
        <v>2830066.91</v>
      </c>
      <c r="CX22" s="315">
        <v>4697849.709999999</v>
      </c>
      <c r="CY22" s="315">
        <v>2899224.1000000006</v>
      </c>
      <c r="CZ22" s="315">
        <v>1271545.68</v>
      </c>
      <c r="DA22" s="315">
        <v>26223512.219999999</v>
      </c>
      <c r="DB22" s="315">
        <v>3928035.9800000004</v>
      </c>
      <c r="DC22" s="315">
        <v>8624426.6000000015</v>
      </c>
      <c r="DD22" s="315">
        <v>9420114.6400000006</v>
      </c>
      <c r="DE22" s="315">
        <v>3171510.7600000002</v>
      </c>
      <c r="DF22" s="315">
        <v>4516045.5600000005</v>
      </c>
      <c r="DG22" s="315">
        <v>4927371.22</v>
      </c>
      <c r="DH22" s="315">
        <v>1190182.46</v>
      </c>
      <c r="DI22" s="315">
        <v>2455068.7199999997</v>
      </c>
      <c r="DJ22" s="315">
        <v>2239555.2800000003</v>
      </c>
      <c r="DK22" s="315">
        <v>5733880.5200000005</v>
      </c>
      <c r="DL22" s="315">
        <v>17223912.260000002</v>
      </c>
      <c r="DM22" s="315">
        <v>20627870.030000001</v>
      </c>
      <c r="DN22" s="315">
        <v>3484743.1799999997</v>
      </c>
      <c r="DO22" s="315">
        <v>2307150.46</v>
      </c>
      <c r="DP22" s="315">
        <v>4704157.8899999997</v>
      </c>
      <c r="DQ22" s="315">
        <v>3561875.09</v>
      </c>
      <c r="DR22" s="315">
        <v>4333873.83</v>
      </c>
      <c r="DS22" s="315">
        <v>3801607.01</v>
      </c>
      <c r="DT22" s="315">
        <v>1311252.42</v>
      </c>
      <c r="DU22" s="315">
        <v>61069834.29999999</v>
      </c>
      <c r="DV22" s="315">
        <v>3084795.3</v>
      </c>
      <c r="DW22" s="315">
        <v>4888877.67</v>
      </c>
      <c r="DX22" s="315">
        <v>3526434.9099999997</v>
      </c>
      <c r="DY22" s="315">
        <v>3868566.46</v>
      </c>
      <c r="DZ22" s="315">
        <v>3436946.23</v>
      </c>
      <c r="EA22" s="315">
        <v>5785367.5899999999</v>
      </c>
      <c r="EB22" s="315">
        <v>3295334.3600000003</v>
      </c>
      <c r="EC22" s="315">
        <v>5377548.3000000007</v>
      </c>
      <c r="ED22" s="315">
        <v>16979911.91</v>
      </c>
      <c r="EE22" s="315">
        <v>16639430.879999999</v>
      </c>
      <c r="EF22" s="315">
        <v>2124184.88</v>
      </c>
      <c r="EG22" s="315">
        <v>2833069.5700000003</v>
      </c>
      <c r="EH22" s="315">
        <v>2631709.61</v>
      </c>
      <c r="EI22" s="315">
        <v>4283097.8599999994</v>
      </c>
      <c r="EJ22" s="315">
        <v>5172124.4999999991</v>
      </c>
      <c r="EK22" s="315">
        <v>2325973.77</v>
      </c>
      <c r="EL22" s="315">
        <v>2266423.84</v>
      </c>
      <c r="EM22" s="315">
        <v>43144134.060000002</v>
      </c>
      <c r="EN22" s="315">
        <v>2565829.21</v>
      </c>
      <c r="EO22" s="315">
        <v>2267434.0100000002</v>
      </c>
      <c r="EP22" s="315">
        <v>2836594.37</v>
      </c>
      <c r="EQ22" s="315">
        <v>1350425.25</v>
      </c>
      <c r="ER22" s="315">
        <v>1636569.16</v>
      </c>
      <c r="ES22" s="315">
        <v>3719966.6</v>
      </c>
      <c r="ET22" s="315">
        <v>2482043.25</v>
      </c>
      <c r="EU22" s="315">
        <v>2400172.7400000002</v>
      </c>
      <c r="EV22" s="315">
        <v>28490259.669999998</v>
      </c>
      <c r="EW22" s="315">
        <v>1497440.87</v>
      </c>
      <c r="EX22" s="315">
        <v>2355156.9300000002</v>
      </c>
      <c r="EY22" s="315">
        <v>3088800.63</v>
      </c>
      <c r="EZ22" s="315">
        <v>4725903.3499999996</v>
      </c>
      <c r="FA22" s="315">
        <v>3713035.9000000004</v>
      </c>
      <c r="FB22" s="315">
        <v>4620277.91</v>
      </c>
      <c r="FC22" s="315">
        <v>2490314.7400000002</v>
      </c>
      <c r="FD22" s="315">
        <v>2291352.11</v>
      </c>
      <c r="FE22" s="315">
        <v>1769474.3299999998</v>
      </c>
      <c r="FF22" s="315">
        <v>1735377.22</v>
      </c>
      <c r="FG22" s="315">
        <v>1304786.71</v>
      </c>
      <c r="FH22" s="315">
        <v>17222421.579999998</v>
      </c>
      <c r="FI22" s="315">
        <v>1739612.49</v>
      </c>
      <c r="FJ22" s="315">
        <v>2574738.8499999996</v>
      </c>
      <c r="FK22" s="315">
        <v>1859313.2699999998</v>
      </c>
      <c r="FL22" s="315">
        <v>3414292.42</v>
      </c>
      <c r="FM22" s="315">
        <v>2711484.6</v>
      </c>
      <c r="FN22" s="315">
        <v>734487.65</v>
      </c>
      <c r="FO22" s="315">
        <v>380536.85</v>
      </c>
      <c r="FP22" s="315">
        <v>41116408.359999999</v>
      </c>
      <c r="FQ22" s="315">
        <v>2522130.44</v>
      </c>
      <c r="FR22" s="315">
        <v>3233562.49</v>
      </c>
      <c r="FS22" s="315">
        <v>2946574.52</v>
      </c>
      <c r="FT22" s="315">
        <v>5357136.2300000004</v>
      </c>
      <c r="FU22" s="315">
        <v>2358432.7600000002</v>
      </c>
      <c r="FV22" s="315">
        <v>5185105.21</v>
      </c>
      <c r="FW22" s="315">
        <v>3127833.54</v>
      </c>
      <c r="FX22" s="315">
        <v>3211741.5700000003</v>
      </c>
      <c r="FY22" s="315">
        <v>2779945.35</v>
      </c>
      <c r="FZ22" s="315">
        <v>6424397.7300000004</v>
      </c>
      <c r="GA22" s="315">
        <v>2550292.6799999997</v>
      </c>
      <c r="GB22" s="315">
        <v>2598563.19</v>
      </c>
      <c r="GC22" s="315">
        <v>999902.24</v>
      </c>
      <c r="GD22" s="315">
        <v>23257678.52</v>
      </c>
      <c r="GE22" s="315">
        <v>2118179.2199999997</v>
      </c>
      <c r="GF22" s="315">
        <v>2352772.37</v>
      </c>
      <c r="GG22" s="315">
        <v>4629972.9999999991</v>
      </c>
      <c r="GH22" s="315">
        <v>2957780.16</v>
      </c>
      <c r="GI22" s="315">
        <v>3029084.38</v>
      </c>
      <c r="GJ22" s="315">
        <v>2316745.67</v>
      </c>
      <c r="GK22" s="315">
        <v>7625987.1699999999</v>
      </c>
      <c r="GL22" s="315">
        <v>2512382.4000000004</v>
      </c>
      <c r="GM22" s="315">
        <v>967028.98</v>
      </c>
      <c r="GN22" s="315">
        <v>1063076.92</v>
      </c>
      <c r="GO22" s="315">
        <v>625314.29</v>
      </c>
      <c r="GP22" s="315">
        <v>15180213.83</v>
      </c>
      <c r="GQ22" s="315">
        <v>5251769.13</v>
      </c>
      <c r="GR22" s="315">
        <v>2670454.39</v>
      </c>
      <c r="GS22" s="315">
        <v>4928269.1899999995</v>
      </c>
      <c r="GT22" s="315">
        <v>1333208.83</v>
      </c>
      <c r="GU22" s="315">
        <v>3131868.73</v>
      </c>
      <c r="GV22" s="315">
        <v>3230022.52</v>
      </c>
      <c r="GW22" s="315">
        <v>1653519.5</v>
      </c>
      <c r="GX22" s="315">
        <v>11643511.120000001</v>
      </c>
      <c r="GY22" s="315">
        <v>563514.64</v>
      </c>
      <c r="GZ22" s="315">
        <v>2500402.66</v>
      </c>
      <c r="HA22" s="315">
        <v>945111.79999999993</v>
      </c>
      <c r="HB22" s="315">
        <v>30300656.919999998</v>
      </c>
      <c r="HC22" s="315">
        <v>3844948.5000000005</v>
      </c>
      <c r="HD22" s="315">
        <v>4643591.92</v>
      </c>
      <c r="HE22" s="315">
        <v>4617597.66</v>
      </c>
      <c r="HF22" s="315">
        <v>3128372.89</v>
      </c>
      <c r="HG22" s="315">
        <v>4042397.7899999996</v>
      </c>
      <c r="HH22" s="315">
        <v>1102743.82</v>
      </c>
      <c r="HI22" s="315">
        <v>21462988.68</v>
      </c>
      <c r="HJ22" s="315">
        <v>3607534.26</v>
      </c>
      <c r="HK22" s="315">
        <v>3948623.97</v>
      </c>
      <c r="HL22" s="315">
        <v>3302464.7600000002</v>
      </c>
      <c r="HM22" s="315">
        <v>2167530.6800000002</v>
      </c>
      <c r="HN22" s="315">
        <v>2521763.0599999996</v>
      </c>
      <c r="HO22" s="315">
        <v>3096213.99</v>
      </c>
      <c r="HP22" s="315">
        <v>1714307.83</v>
      </c>
      <c r="HQ22" s="315">
        <v>26089718.119999997</v>
      </c>
      <c r="HR22" s="315">
        <v>11533920.879999999</v>
      </c>
      <c r="HS22" s="315">
        <v>3116219.4899999998</v>
      </c>
      <c r="HT22" s="315">
        <v>1820273.5000000002</v>
      </c>
      <c r="HU22" s="315">
        <v>1999834.2499999998</v>
      </c>
      <c r="HV22" s="315">
        <v>1469896.07</v>
      </c>
      <c r="HW22" s="315">
        <v>4321592.62</v>
      </c>
      <c r="HX22" s="315">
        <v>2226463.9500000002</v>
      </c>
      <c r="HY22" s="315">
        <v>1635343.6900000002</v>
      </c>
      <c r="HZ22" s="315">
        <v>2038732.47</v>
      </c>
      <c r="IA22" s="315">
        <v>2233263.94</v>
      </c>
      <c r="IB22" s="315">
        <v>2953751.7399999998</v>
      </c>
      <c r="IC22" s="315">
        <v>1238971.27</v>
      </c>
      <c r="ID22" s="315">
        <v>2653663.83</v>
      </c>
      <c r="IE22" s="315">
        <v>1230183.0699999998</v>
      </c>
      <c r="IF22" s="315">
        <v>1552440.24</v>
      </c>
      <c r="IG22" s="315">
        <v>22993175.839999996</v>
      </c>
      <c r="IH22" s="315">
        <v>11337860.35</v>
      </c>
      <c r="II22" s="315">
        <v>3216636.9299999997</v>
      </c>
      <c r="IJ22" s="315">
        <v>3430782.45</v>
      </c>
      <c r="IK22" s="315">
        <v>4686238.63</v>
      </c>
      <c r="IL22" s="315">
        <v>1081796.2</v>
      </c>
      <c r="IM22" s="315">
        <v>2540937.9500000002</v>
      </c>
      <c r="IN22" s="315">
        <v>561120</v>
      </c>
      <c r="IO22" s="315">
        <v>1544742.27</v>
      </c>
      <c r="IP22" s="315">
        <v>1199294.31</v>
      </c>
      <c r="IQ22" s="315">
        <v>807852.4</v>
      </c>
      <c r="IR22" s="315">
        <v>32310332.600000001</v>
      </c>
      <c r="IS22" s="315">
        <v>14797209.220000001</v>
      </c>
      <c r="IT22" s="315">
        <v>3990206.43</v>
      </c>
      <c r="IU22" s="315">
        <v>2420518.4299999997</v>
      </c>
      <c r="IV22" s="315">
        <v>2331567.4900000002</v>
      </c>
      <c r="IW22" s="315">
        <v>1338630.2000000002</v>
      </c>
      <c r="IX22" s="315">
        <v>2309188.2699999996</v>
      </c>
      <c r="IY22" s="315">
        <v>1246856.7200000002</v>
      </c>
      <c r="IZ22" s="315">
        <v>1545641.6</v>
      </c>
      <c r="JA22" s="315">
        <v>2817668.17</v>
      </c>
      <c r="JB22" s="315">
        <v>2578053.94</v>
      </c>
      <c r="JC22" s="315">
        <v>2326467.4499999997</v>
      </c>
      <c r="JD22" s="315">
        <v>17412896.5</v>
      </c>
      <c r="JE22" s="315">
        <v>9502561.120000001</v>
      </c>
      <c r="JF22" s="315">
        <v>2366072.31</v>
      </c>
      <c r="JG22" s="315">
        <v>1721391.02</v>
      </c>
      <c r="JH22" s="315">
        <v>807570.32</v>
      </c>
      <c r="JI22" s="315">
        <v>2208443.73</v>
      </c>
      <c r="JJ22" s="315">
        <v>15311547.67</v>
      </c>
      <c r="JK22" s="315">
        <v>1734605.37</v>
      </c>
      <c r="JL22" s="315">
        <v>2825501.0199999996</v>
      </c>
      <c r="JM22" s="315">
        <v>3490606.1899999995</v>
      </c>
      <c r="JN22" s="315">
        <v>2263952.0499999998</v>
      </c>
      <c r="JO22" s="315">
        <v>4792843.2300000004</v>
      </c>
      <c r="JP22" s="315">
        <v>1638671.02</v>
      </c>
      <c r="JQ22" s="315">
        <v>25038900.07</v>
      </c>
      <c r="JR22" s="315">
        <v>3304140.54</v>
      </c>
      <c r="JS22" s="315">
        <v>2122369.2800000003</v>
      </c>
      <c r="JT22" s="315">
        <v>4003871.96</v>
      </c>
      <c r="JU22" s="315">
        <v>4070038.51</v>
      </c>
      <c r="JV22" s="315">
        <v>3008070.58</v>
      </c>
      <c r="JW22" s="315">
        <v>2246915.38</v>
      </c>
      <c r="JX22" s="315">
        <v>2074914.9000000001</v>
      </c>
      <c r="JY22" s="315">
        <v>18591611.57</v>
      </c>
      <c r="JZ22" s="315">
        <v>11230148.34</v>
      </c>
      <c r="KA22" s="315">
        <v>1841353.58</v>
      </c>
      <c r="KB22" s="315">
        <v>1279943.1300000001</v>
      </c>
      <c r="KC22" s="315">
        <v>3850448.2</v>
      </c>
      <c r="KD22" s="315">
        <v>1166576.76</v>
      </c>
      <c r="KE22" s="315">
        <v>5971812.7199999997</v>
      </c>
      <c r="KF22" s="315">
        <v>4454290.92</v>
      </c>
      <c r="KG22" s="315">
        <v>1589884.98</v>
      </c>
      <c r="KH22" s="315">
        <v>2520279.9900000002</v>
      </c>
      <c r="KI22" s="315">
        <v>1617530.7800000003</v>
      </c>
      <c r="KJ22" s="315">
        <v>1778928.6399999999</v>
      </c>
      <c r="KK22" s="315">
        <v>1518063.09</v>
      </c>
      <c r="KL22" s="315">
        <v>410166</v>
      </c>
      <c r="KM22" s="315">
        <v>1749362.8399999999</v>
      </c>
      <c r="KN22" s="315">
        <v>45686293.170000002</v>
      </c>
      <c r="KO22" s="315">
        <v>5250197.84</v>
      </c>
      <c r="KP22" s="315">
        <v>865103.03</v>
      </c>
      <c r="KQ22" s="315">
        <v>4712863.76</v>
      </c>
      <c r="KR22" s="315">
        <v>2828053.3200000003</v>
      </c>
      <c r="KS22" s="315">
        <v>2480977.3200000003</v>
      </c>
      <c r="KT22" s="315">
        <v>8216401.1899999995</v>
      </c>
      <c r="KU22" s="315">
        <v>712281.5</v>
      </c>
      <c r="KV22" s="315">
        <v>692052.5</v>
      </c>
      <c r="KW22" s="315">
        <v>23338783.510000002</v>
      </c>
      <c r="KX22" s="315">
        <v>2468112.9299999997</v>
      </c>
      <c r="KY22" s="315">
        <v>3759754.6</v>
      </c>
      <c r="KZ22" s="315">
        <v>6016502.3799999999</v>
      </c>
      <c r="LA22" s="315">
        <v>2767446.27</v>
      </c>
      <c r="LB22" s="315">
        <v>3370793.4</v>
      </c>
      <c r="LC22" s="315">
        <v>15935441.349999998</v>
      </c>
      <c r="LD22" s="315">
        <v>3909928.89</v>
      </c>
      <c r="LE22" s="315">
        <v>41143072.949999996</v>
      </c>
      <c r="LF22" s="315">
        <v>10864746.6</v>
      </c>
      <c r="LG22" s="315">
        <v>16720926.009999998</v>
      </c>
      <c r="LH22" s="315">
        <v>15409824.300000001</v>
      </c>
      <c r="LI22" s="315">
        <v>3216922.13</v>
      </c>
      <c r="LJ22" s="315">
        <v>2154730.67</v>
      </c>
      <c r="LK22" s="315">
        <v>1278048.3500000001</v>
      </c>
      <c r="LL22" s="315">
        <v>3647565.1999999997</v>
      </c>
      <c r="LM22" s="315">
        <v>1815044.1900000002</v>
      </c>
      <c r="LN22" s="315">
        <v>3331713.73</v>
      </c>
      <c r="LO22" s="315">
        <v>894938.46</v>
      </c>
      <c r="LP22" s="315">
        <v>16475323.560000002</v>
      </c>
      <c r="LQ22" s="315">
        <v>3131974.61</v>
      </c>
      <c r="LR22" s="315">
        <v>1713641.65</v>
      </c>
      <c r="LS22" s="315">
        <v>44132049.219999999</v>
      </c>
      <c r="LT22" s="315">
        <v>15304512.369999999</v>
      </c>
      <c r="LU22" s="315">
        <v>29377719.280000001</v>
      </c>
      <c r="LV22" s="315">
        <v>12775804.469999999</v>
      </c>
      <c r="LW22" s="315">
        <v>5085539.6899999995</v>
      </c>
      <c r="LX22" s="315">
        <v>4402255.75</v>
      </c>
      <c r="LY22" s="315">
        <v>3670209.2300000004</v>
      </c>
      <c r="LZ22" s="315">
        <v>3245186.18</v>
      </c>
      <c r="MA22" s="315">
        <v>3442060.41</v>
      </c>
      <c r="MB22" s="315">
        <v>3635753.8</v>
      </c>
      <c r="MC22" s="315">
        <v>7247080.0200000005</v>
      </c>
      <c r="MD22" s="315">
        <v>2381001.21</v>
      </c>
      <c r="ME22" s="315">
        <v>57118187.32</v>
      </c>
      <c r="MF22" s="315">
        <v>3289442.73</v>
      </c>
      <c r="MG22" s="315">
        <v>1822049.02</v>
      </c>
      <c r="MH22" s="315">
        <v>1642124.63</v>
      </c>
      <c r="MI22" s="315">
        <v>1739672.2499999998</v>
      </c>
      <c r="MJ22" s="315">
        <v>2530761.17</v>
      </c>
      <c r="MK22" s="315">
        <v>1774890.8599999999</v>
      </c>
      <c r="ML22" s="315">
        <v>2009587.02</v>
      </c>
      <c r="MM22" s="315">
        <v>3114624.3900000006</v>
      </c>
      <c r="MN22" s="315">
        <v>1820128.53</v>
      </c>
      <c r="MO22" s="315">
        <v>2281540.5300000003</v>
      </c>
      <c r="MP22" s="315">
        <v>1587408.81</v>
      </c>
      <c r="MQ22" s="315">
        <v>34373041.549999997</v>
      </c>
      <c r="MR22" s="315">
        <v>3148682.6699999995</v>
      </c>
      <c r="MS22" s="315">
        <v>2304203.9000000004</v>
      </c>
      <c r="MT22" s="315">
        <v>3315282.14</v>
      </c>
      <c r="MU22" s="315">
        <v>3702194.2</v>
      </c>
      <c r="MV22" s="315">
        <v>1320995</v>
      </c>
      <c r="MW22" s="315">
        <v>2616062</v>
      </c>
      <c r="MX22" s="315">
        <v>4093487.46</v>
      </c>
      <c r="MY22" s="315">
        <v>2809538.5</v>
      </c>
      <c r="MZ22" s="315">
        <v>1195309.1000000001</v>
      </c>
      <c r="NA22" s="315">
        <v>622147.88</v>
      </c>
      <c r="NB22" s="315">
        <v>61656031.75</v>
      </c>
      <c r="NC22" s="315">
        <v>6344570.0700000003</v>
      </c>
      <c r="ND22" s="315">
        <v>2405301.02</v>
      </c>
      <c r="NE22" s="315">
        <v>15672430.32</v>
      </c>
      <c r="NF22" s="315">
        <v>2115731.5299999998</v>
      </c>
      <c r="NG22" s="315">
        <v>5634221.71</v>
      </c>
      <c r="NH22" s="315">
        <v>9943115.0199999996</v>
      </c>
      <c r="NI22" s="315">
        <v>8239512.71</v>
      </c>
      <c r="NJ22" s="315">
        <v>866284.78</v>
      </c>
      <c r="NK22" s="315">
        <v>2708778.4499999997</v>
      </c>
      <c r="NL22" s="315">
        <v>2947926.3200000003</v>
      </c>
      <c r="NM22" s="315">
        <v>1209341.06</v>
      </c>
      <c r="NN22" s="315">
        <v>15628227.970000001</v>
      </c>
      <c r="NO22" s="315">
        <v>2407196.33</v>
      </c>
      <c r="NP22" s="315">
        <v>2142001.1</v>
      </c>
      <c r="NQ22" s="315">
        <v>1946772.24</v>
      </c>
      <c r="NR22" s="315">
        <v>2208583.66</v>
      </c>
      <c r="NS22" s="315">
        <v>856080.25</v>
      </c>
      <c r="NT22" s="315">
        <v>1707027</v>
      </c>
      <c r="NU22" s="315">
        <v>25932934</v>
      </c>
      <c r="NV22" s="315">
        <v>9068473.7599999998</v>
      </c>
      <c r="NW22" s="315">
        <v>3107505.64</v>
      </c>
      <c r="NX22" s="315">
        <v>1941039.54</v>
      </c>
      <c r="NY22" s="315">
        <v>2498994.42</v>
      </c>
      <c r="NZ22" s="315">
        <v>3673960.8900000006</v>
      </c>
      <c r="OA22" s="315">
        <v>1811930.96</v>
      </c>
      <c r="OB22" s="315">
        <v>32440958.019999996</v>
      </c>
      <c r="OC22" s="315">
        <v>8025271.0799999991</v>
      </c>
      <c r="OD22" s="315">
        <v>3995004.3999999994</v>
      </c>
      <c r="OE22" s="315">
        <v>7303475.3300000001</v>
      </c>
      <c r="OF22" s="315">
        <v>2569570.9900000002</v>
      </c>
      <c r="OG22" s="315">
        <v>3950990.75</v>
      </c>
      <c r="OH22" s="315">
        <v>2520125.17</v>
      </c>
      <c r="OI22" s="315">
        <v>1270928.98</v>
      </c>
      <c r="OJ22" s="315">
        <v>933000.57000000007</v>
      </c>
      <c r="OK22" s="315">
        <v>28884933.110000003</v>
      </c>
      <c r="OL22" s="315">
        <v>6734027.9299999997</v>
      </c>
      <c r="OM22" s="315">
        <v>8454757.7400000002</v>
      </c>
      <c r="ON22" s="315">
        <v>4410700.4800000004</v>
      </c>
      <c r="OO22" s="315">
        <v>3600297.5600000005</v>
      </c>
      <c r="OP22" s="315">
        <v>1393908.49</v>
      </c>
      <c r="OQ22" s="315">
        <v>19396702.190000001</v>
      </c>
      <c r="OR22" s="315">
        <v>1750227.46</v>
      </c>
      <c r="OS22" s="315">
        <v>1950666.06</v>
      </c>
      <c r="OT22" s="315">
        <v>2741790.94</v>
      </c>
      <c r="OU22" s="315">
        <v>3019423.1399999997</v>
      </c>
      <c r="OV22" s="315">
        <v>6496809.8600000013</v>
      </c>
      <c r="OW22" s="315">
        <v>2828281</v>
      </c>
      <c r="OX22" s="315">
        <v>1220338.3999999999</v>
      </c>
      <c r="OY22" s="315">
        <v>1055253.1299999999</v>
      </c>
      <c r="OZ22" s="315">
        <v>23386654.5</v>
      </c>
      <c r="PA22" s="315">
        <v>1553329.15</v>
      </c>
      <c r="PB22" s="315">
        <v>4958171.29</v>
      </c>
      <c r="PC22" s="315">
        <v>1510997.3199999998</v>
      </c>
      <c r="PD22" s="315">
        <v>3480416.88</v>
      </c>
      <c r="PE22" s="315">
        <v>6081178.79</v>
      </c>
      <c r="PF22" s="315">
        <v>1784187.78</v>
      </c>
      <c r="PG22" s="315">
        <v>1819421.22</v>
      </c>
      <c r="PH22" s="315">
        <v>2465888.0300000003</v>
      </c>
      <c r="PI22" s="315">
        <v>2400933.85</v>
      </c>
      <c r="PJ22" s="315">
        <v>2138516.87</v>
      </c>
      <c r="PK22" s="315">
        <v>3563293.4299999997</v>
      </c>
      <c r="PL22" s="315">
        <v>1698973.94</v>
      </c>
      <c r="PM22" s="315">
        <v>6352804.8000000007</v>
      </c>
      <c r="PN22" s="315">
        <v>685414.92999999993</v>
      </c>
      <c r="PO22" s="315">
        <v>781812.47</v>
      </c>
      <c r="PP22" s="315">
        <v>615526.62</v>
      </c>
      <c r="PQ22" s="315">
        <v>986551.49</v>
      </c>
      <c r="PR22" s="315">
        <v>61806629.909999996</v>
      </c>
      <c r="PS22" s="315">
        <v>1558593.7599999998</v>
      </c>
      <c r="PT22" s="315">
        <v>1803337.3399999999</v>
      </c>
      <c r="PU22" s="315">
        <v>3653850.43</v>
      </c>
      <c r="PV22" s="315">
        <v>6480460.4900000002</v>
      </c>
      <c r="PW22" s="315">
        <v>3607406.69</v>
      </c>
      <c r="PX22" s="315">
        <v>6546474.6499999994</v>
      </c>
      <c r="PY22" s="315">
        <v>2644892.2200000002</v>
      </c>
      <c r="PZ22" s="315">
        <v>3779433.6500000004</v>
      </c>
      <c r="QA22" s="315">
        <v>1149038.42</v>
      </c>
      <c r="QB22" s="315">
        <v>5600626.2299999995</v>
      </c>
      <c r="QC22" s="315">
        <v>1523440.1</v>
      </c>
      <c r="QD22" s="315">
        <v>1981835.2400000002</v>
      </c>
      <c r="QE22" s="315">
        <v>3298747.49</v>
      </c>
      <c r="QF22" s="315">
        <v>3595363.68</v>
      </c>
      <c r="QG22" s="315">
        <v>4291226.05</v>
      </c>
      <c r="QH22" s="315">
        <v>1461201.5</v>
      </c>
      <c r="QI22" s="315">
        <v>1177847.08</v>
      </c>
      <c r="QJ22" s="315">
        <v>1802624.4700000002</v>
      </c>
      <c r="QK22" s="315">
        <v>5920547.9900000002</v>
      </c>
      <c r="QL22" s="315">
        <v>7898152.8099999996</v>
      </c>
      <c r="QM22" s="315">
        <v>2358914.3200000003</v>
      </c>
      <c r="QN22" s="315">
        <v>720100.8</v>
      </c>
      <c r="QO22" s="315">
        <v>655322.99</v>
      </c>
      <c r="QP22" s="315">
        <v>773634.12</v>
      </c>
      <c r="QQ22" s="315">
        <v>380928.1</v>
      </c>
      <c r="QR22" s="315">
        <v>46121907.120000005</v>
      </c>
      <c r="QS22" s="315">
        <v>1000910.56</v>
      </c>
      <c r="QT22" s="315">
        <v>2318997.88</v>
      </c>
      <c r="QU22" s="315">
        <v>1510349.2</v>
      </c>
      <c r="QV22" s="315">
        <v>1494653.7</v>
      </c>
      <c r="QW22" s="315">
        <v>2352707.7400000002</v>
      </c>
      <c r="QX22" s="315">
        <v>1028302</v>
      </c>
      <c r="QY22" s="315">
        <v>1758784.16</v>
      </c>
      <c r="QZ22" s="315">
        <v>2425920.2000000002</v>
      </c>
      <c r="RA22" s="315">
        <v>849783.4</v>
      </c>
      <c r="RB22" s="315">
        <v>1414803.96</v>
      </c>
      <c r="RC22" s="315">
        <v>462065</v>
      </c>
      <c r="RD22" s="315">
        <v>346171</v>
      </c>
      <c r="RE22" s="315">
        <v>38565668.579999998</v>
      </c>
      <c r="RF22" s="315">
        <v>5912476.1799999997</v>
      </c>
      <c r="RG22" s="315">
        <v>892808.6</v>
      </c>
      <c r="RH22" s="315">
        <v>3287430.85</v>
      </c>
      <c r="RI22" s="315">
        <v>1317527.8</v>
      </c>
      <c r="RJ22" s="315">
        <v>2721248.23</v>
      </c>
      <c r="RK22" s="315">
        <v>2110465.39</v>
      </c>
      <c r="RL22" s="315">
        <v>2364850.58</v>
      </c>
      <c r="RM22" s="315">
        <v>2716563.95</v>
      </c>
      <c r="RN22" s="315">
        <v>1951885.74</v>
      </c>
      <c r="RO22" s="315">
        <v>3453639.09</v>
      </c>
      <c r="RP22" s="315">
        <v>2556812.29</v>
      </c>
      <c r="RQ22" s="315">
        <v>1311743.29</v>
      </c>
      <c r="RR22" s="315">
        <v>882647.4</v>
      </c>
      <c r="RS22" s="315">
        <v>550762.16</v>
      </c>
      <c r="RT22" s="315">
        <v>1863256.2999999998</v>
      </c>
      <c r="RU22" s="315">
        <v>1934258.22</v>
      </c>
      <c r="RV22" s="315">
        <v>443421.4</v>
      </c>
      <c r="RW22" s="315">
        <v>393808.1</v>
      </c>
      <c r="RX22" s="315">
        <v>536150.9</v>
      </c>
      <c r="RY22" s="315">
        <v>24141668.860000003</v>
      </c>
      <c r="RZ22" s="315">
        <v>1820028.4200000002</v>
      </c>
      <c r="SA22" s="315">
        <v>2551691.17</v>
      </c>
      <c r="SB22" s="315">
        <v>2369112.42</v>
      </c>
      <c r="SC22" s="315">
        <v>1045845.97</v>
      </c>
      <c r="SD22" s="315">
        <v>1486507.6699999997</v>
      </c>
      <c r="SE22" s="315">
        <v>1291442.53</v>
      </c>
      <c r="SF22" s="315">
        <v>5009511.0500000007</v>
      </c>
      <c r="SG22" s="315">
        <v>1439251.41</v>
      </c>
      <c r="SH22" s="315">
        <v>2135498.0300000003</v>
      </c>
      <c r="SI22" s="315">
        <v>2007575.14</v>
      </c>
      <c r="SJ22" s="315">
        <v>3572557.79</v>
      </c>
      <c r="SK22" s="315">
        <v>1696068.2899999998</v>
      </c>
      <c r="SL22" s="315">
        <v>1429834.82</v>
      </c>
      <c r="SM22" s="315">
        <v>20390622.919999998</v>
      </c>
      <c r="SN22" s="315">
        <v>2107070.21</v>
      </c>
      <c r="SO22" s="315">
        <v>2076608.45</v>
      </c>
      <c r="SP22" s="315">
        <v>2219455.6799999997</v>
      </c>
      <c r="SQ22" s="315">
        <v>1395824.4500000002</v>
      </c>
      <c r="SR22" s="315">
        <v>2431659.63</v>
      </c>
      <c r="SS22" s="315">
        <v>3299848.26</v>
      </c>
      <c r="ST22" s="315">
        <v>4518687.25</v>
      </c>
      <c r="SU22" s="315">
        <v>1841777.82</v>
      </c>
      <c r="SV22" s="315">
        <v>1845716.8</v>
      </c>
      <c r="SW22" s="315">
        <v>6226011.9299999997</v>
      </c>
      <c r="SX22" s="315">
        <v>471821.37</v>
      </c>
      <c r="SY22" s="315">
        <v>10062830.959999999</v>
      </c>
      <c r="SZ22" s="315">
        <v>2179064.19</v>
      </c>
      <c r="TA22" s="315">
        <v>2439493.38</v>
      </c>
      <c r="TB22" s="315">
        <v>3820706.19</v>
      </c>
      <c r="TC22" s="315">
        <v>2487234.98</v>
      </c>
      <c r="TD22" s="315">
        <v>2127546.39</v>
      </c>
      <c r="TE22" s="315">
        <v>1867178.98</v>
      </c>
      <c r="TF22" s="315">
        <v>971011.12</v>
      </c>
      <c r="TG22" s="315">
        <v>35000889.109999999</v>
      </c>
      <c r="TH22" s="315">
        <v>1838334.99</v>
      </c>
      <c r="TI22" s="315">
        <v>1724088.5299999998</v>
      </c>
      <c r="TJ22" s="315">
        <v>4181511.77</v>
      </c>
      <c r="TK22" s="315">
        <v>3930505.2300000004</v>
      </c>
      <c r="TL22" s="315">
        <v>2638505.0999999996</v>
      </c>
      <c r="TM22" s="315">
        <v>1303975.4099999999</v>
      </c>
      <c r="TN22" s="315">
        <v>7147469.9399999995</v>
      </c>
      <c r="TO22" s="315">
        <v>2283506.5099999998</v>
      </c>
      <c r="TP22" s="315">
        <v>3231707.16</v>
      </c>
      <c r="TQ22" s="315">
        <v>4588712.79</v>
      </c>
      <c r="TR22" s="315">
        <v>2975097.27</v>
      </c>
      <c r="TS22" s="315">
        <v>1598607.8399999999</v>
      </c>
      <c r="TT22" s="315">
        <v>2801184.29</v>
      </c>
      <c r="TU22" s="315">
        <v>2168418.2199999997</v>
      </c>
      <c r="TV22" s="315">
        <v>1959716.74</v>
      </c>
      <c r="TW22" s="315">
        <v>11334925.98</v>
      </c>
      <c r="TX22" s="315">
        <v>2214375.16</v>
      </c>
      <c r="TY22" s="315">
        <v>19070155.359999999</v>
      </c>
      <c r="TZ22" s="315">
        <v>5729001.4499999993</v>
      </c>
      <c r="UA22" s="315">
        <v>1912797.48</v>
      </c>
      <c r="UB22" s="315">
        <v>1869149.6</v>
      </c>
      <c r="UC22" s="315">
        <v>12592863.449999999</v>
      </c>
      <c r="UD22" s="315">
        <v>1477673.53</v>
      </c>
      <c r="UE22" s="315">
        <v>892445.42</v>
      </c>
      <c r="UF22" s="315">
        <v>1349600.81</v>
      </c>
      <c r="UG22" s="315">
        <v>1145167.3999999999</v>
      </c>
      <c r="UH22" s="315">
        <v>16128902.66</v>
      </c>
      <c r="UI22" s="315">
        <v>3209878.75</v>
      </c>
      <c r="UJ22" s="315">
        <v>2616045.84</v>
      </c>
      <c r="UK22" s="315">
        <v>4025421.95</v>
      </c>
      <c r="UL22" s="315">
        <v>2991644.0300000003</v>
      </c>
      <c r="UM22" s="315">
        <v>2309343.7000000002</v>
      </c>
      <c r="UN22" s="315">
        <v>53510095.210000001</v>
      </c>
      <c r="UO22" s="315">
        <v>2937813.95</v>
      </c>
      <c r="UP22" s="315">
        <v>3011977.23</v>
      </c>
      <c r="UQ22" s="315">
        <v>8178122.6500000004</v>
      </c>
      <c r="UR22" s="315">
        <v>957109.3</v>
      </c>
      <c r="US22" s="315">
        <v>3055622.6099999994</v>
      </c>
      <c r="UT22" s="315">
        <v>5208119.3500000006</v>
      </c>
      <c r="UU22" s="315">
        <v>2073299.95</v>
      </c>
      <c r="UV22" s="315">
        <v>1795551.69</v>
      </c>
      <c r="UW22" s="315">
        <v>2198843.2799999998</v>
      </c>
      <c r="UX22" s="315">
        <v>3242674.7800000003</v>
      </c>
      <c r="UY22" s="315">
        <v>4823108.8599999994</v>
      </c>
      <c r="UZ22" s="315">
        <v>3461510.68</v>
      </c>
      <c r="VA22" s="315">
        <v>4206199.32</v>
      </c>
      <c r="VB22" s="315">
        <v>1797390.98</v>
      </c>
      <c r="VC22" s="315">
        <v>1541617.38</v>
      </c>
      <c r="VD22" s="315">
        <v>1251451.4099999999</v>
      </c>
      <c r="VE22" s="315">
        <v>1594688.07</v>
      </c>
      <c r="VF22" s="315">
        <v>6836485.0100000007</v>
      </c>
      <c r="VG22" s="315">
        <v>959352.95</v>
      </c>
      <c r="VH22" s="315">
        <v>1119969.3500000001</v>
      </c>
      <c r="VI22" s="315">
        <v>1095827.8900000001</v>
      </c>
      <c r="VJ22" s="315">
        <v>32363177.900000002</v>
      </c>
      <c r="VK22" s="315">
        <v>2543145.11</v>
      </c>
      <c r="VL22" s="315">
        <v>3155704.99</v>
      </c>
      <c r="VM22" s="315">
        <v>3725929.5599999996</v>
      </c>
      <c r="VN22" s="315">
        <v>4751084.1300000008</v>
      </c>
      <c r="VO22" s="315">
        <v>4039949.06</v>
      </c>
      <c r="VP22" s="315">
        <v>3819053.07</v>
      </c>
      <c r="VQ22" s="315">
        <v>2271287.8600000003</v>
      </c>
      <c r="VR22" s="315">
        <v>2833360.81</v>
      </c>
      <c r="VS22" s="315">
        <v>8558643.1500000004</v>
      </c>
      <c r="VT22" s="315">
        <v>2419100.9</v>
      </c>
      <c r="VU22" s="315">
        <v>4402671.09</v>
      </c>
      <c r="VV22" s="315">
        <v>2832314.46</v>
      </c>
      <c r="VW22" s="315">
        <v>1650094.0999999999</v>
      </c>
      <c r="VX22" s="315">
        <v>1995592.4300000002</v>
      </c>
      <c r="VY22" s="315">
        <v>79623128.890000001</v>
      </c>
      <c r="VZ22" s="315">
        <v>4722146.9800000004</v>
      </c>
      <c r="WA22" s="315">
        <v>3698782.09</v>
      </c>
      <c r="WB22" s="315">
        <v>2255640.35</v>
      </c>
      <c r="WC22" s="315">
        <v>1935570.74</v>
      </c>
      <c r="WD22" s="315">
        <v>3456113.26</v>
      </c>
      <c r="WE22" s="315">
        <v>4641244.82</v>
      </c>
      <c r="WF22" s="315">
        <v>5623893.9800000004</v>
      </c>
      <c r="WG22" s="315">
        <v>3313755.0799999996</v>
      </c>
      <c r="WH22" s="315">
        <v>3169745.45</v>
      </c>
      <c r="WI22" s="315">
        <v>2882134.93</v>
      </c>
      <c r="WJ22" s="315">
        <v>5426936.0299999993</v>
      </c>
      <c r="WK22" s="315">
        <v>3120575</v>
      </c>
      <c r="WL22" s="315">
        <v>4835146.3000000007</v>
      </c>
      <c r="WM22" s="315">
        <v>7653246.3699999992</v>
      </c>
      <c r="WN22" s="315">
        <v>1388893.25</v>
      </c>
      <c r="WO22" s="315">
        <v>3028904.8499999996</v>
      </c>
      <c r="WP22" s="315">
        <v>3805491.77</v>
      </c>
      <c r="WQ22" s="315">
        <v>2481983.75</v>
      </c>
      <c r="WR22" s="315">
        <v>7232151.7699999996</v>
      </c>
      <c r="WS22" s="315">
        <v>10617448.77</v>
      </c>
      <c r="WT22" s="315">
        <v>3340680.55</v>
      </c>
      <c r="WU22" s="315">
        <v>2123440.04</v>
      </c>
      <c r="WV22" s="315">
        <v>1497381</v>
      </c>
      <c r="WW22" s="315">
        <v>2385147.6</v>
      </c>
      <c r="WX22" s="315">
        <v>1251332.27</v>
      </c>
      <c r="WY22" s="315">
        <v>1457331.3599999999</v>
      </c>
      <c r="WZ22" s="315">
        <v>2268115.5099999998</v>
      </c>
      <c r="XA22" s="315">
        <v>8670676.4699999988</v>
      </c>
      <c r="XB22" s="315">
        <v>1155462.3799999999</v>
      </c>
      <c r="XC22" s="315">
        <v>497696</v>
      </c>
      <c r="XD22" s="315">
        <v>856979.7</v>
      </c>
      <c r="XE22" s="315">
        <v>1006587.36</v>
      </c>
      <c r="XF22" s="315">
        <v>50001561</v>
      </c>
      <c r="XG22" s="315">
        <v>5292741.51</v>
      </c>
      <c r="XH22" s="315">
        <v>5817696.4500000002</v>
      </c>
      <c r="XI22" s="315">
        <v>20099210.359999999</v>
      </c>
      <c r="XJ22" s="315">
        <v>3221163.7199999997</v>
      </c>
      <c r="XK22" s="315">
        <v>4938932.3900000006</v>
      </c>
      <c r="XL22" s="315">
        <v>6641893.0199999996</v>
      </c>
      <c r="XM22" s="315">
        <v>5154313.5199999996</v>
      </c>
      <c r="XN22" s="315">
        <v>4401490.1399999997</v>
      </c>
      <c r="XO22" s="315">
        <v>8209294.6400000006</v>
      </c>
      <c r="XP22" s="315">
        <v>6105162.4299999997</v>
      </c>
      <c r="XQ22" s="315">
        <v>2782671.04</v>
      </c>
      <c r="XR22" s="315">
        <v>2546062.7400000002</v>
      </c>
      <c r="XS22" s="315">
        <v>3985531.51</v>
      </c>
      <c r="XT22" s="315">
        <v>3520347.42</v>
      </c>
      <c r="XU22" s="315">
        <v>2652631.15</v>
      </c>
      <c r="XV22" s="315">
        <v>2138444.7200000002</v>
      </c>
      <c r="XW22" s="315">
        <v>2163616.3499999996</v>
      </c>
      <c r="XX22" s="315">
        <v>2461557.27</v>
      </c>
      <c r="XY22" s="315">
        <v>2808360.5300000003</v>
      </c>
      <c r="XZ22" s="315">
        <v>2290104.9299999997</v>
      </c>
      <c r="YA22" s="315">
        <v>1748437.22</v>
      </c>
      <c r="YB22" s="315">
        <v>1810206.45</v>
      </c>
      <c r="YC22" s="315">
        <v>49131312.269999996</v>
      </c>
      <c r="YD22" s="315">
        <v>3366193.29</v>
      </c>
      <c r="YE22" s="315">
        <v>5099906.04</v>
      </c>
      <c r="YF22" s="315">
        <v>2944651.5700000003</v>
      </c>
      <c r="YG22" s="315">
        <v>10516934.669999998</v>
      </c>
      <c r="YH22" s="315">
        <v>3374596.9699999997</v>
      </c>
      <c r="YI22" s="315">
        <v>5105998.2300000004</v>
      </c>
      <c r="YJ22" s="315">
        <v>2152728.5099999998</v>
      </c>
      <c r="YK22" s="315">
        <v>6627307.7700000005</v>
      </c>
      <c r="YL22" s="315">
        <v>5794392.3000000007</v>
      </c>
      <c r="YM22" s="315">
        <v>4298439.4000000004</v>
      </c>
      <c r="YN22" s="315">
        <v>4197141.76</v>
      </c>
      <c r="YO22" s="315">
        <v>1985339.04</v>
      </c>
      <c r="YP22" s="315">
        <v>2325085.31</v>
      </c>
      <c r="YQ22" s="315">
        <v>1447644.32</v>
      </c>
      <c r="YR22" s="315">
        <v>2130439.73</v>
      </c>
      <c r="YS22" s="315">
        <v>1447000.8900000001</v>
      </c>
      <c r="YT22" s="315">
        <v>18420408.73</v>
      </c>
      <c r="YU22" s="315">
        <v>2294750.79</v>
      </c>
      <c r="YV22" s="315">
        <v>2633783.4500000002</v>
      </c>
      <c r="YW22" s="315">
        <v>2633741.69</v>
      </c>
      <c r="YX22" s="315">
        <v>2913421.31</v>
      </c>
      <c r="YY22" s="315">
        <v>1964839.7000000002</v>
      </c>
      <c r="YZ22" s="315">
        <v>1664466.1</v>
      </c>
      <c r="ZA22" s="315">
        <v>20396618.550000001</v>
      </c>
      <c r="ZB22" s="315">
        <v>2013335.7000000002</v>
      </c>
      <c r="ZC22" s="315">
        <v>3873943.7499999995</v>
      </c>
      <c r="ZD22" s="315">
        <v>3979766.71</v>
      </c>
      <c r="ZE22" s="315">
        <v>2398473.14</v>
      </c>
      <c r="ZF22" s="315">
        <v>2696831.96</v>
      </c>
      <c r="ZG22" s="315">
        <v>2174107.89</v>
      </c>
      <c r="ZH22" s="315">
        <v>1897397.3299999998</v>
      </c>
      <c r="ZI22" s="315">
        <v>6185589.8700000001</v>
      </c>
      <c r="ZJ22" s="315">
        <v>34663157.549999997</v>
      </c>
      <c r="ZK22" s="315">
        <v>2242570.9300000002</v>
      </c>
      <c r="ZL22" s="315">
        <v>3165853.7</v>
      </c>
      <c r="ZM22" s="315">
        <v>8376572.1600000001</v>
      </c>
      <c r="ZN22" s="315">
        <v>5762244.1900000004</v>
      </c>
      <c r="ZO22" s="315">
        <v>2159648.9800000004</v>
      </c>
      <c r="ZP22" s="315">
        <v>2761780.18</v>
      </c>
      <c r="ZQ22" s="315">
        <v>5822019.6299999999</v>
      </c>
      <c r="ZR22" s="315">
        <v>5199548.67</v>
      </c>
      <c r="ZS22" s="315">
        <v>6098143.2000000002</v>
      </c>
      <c r="ZT22" s="315">
        <v>1735468.97</v>
      </c>
      <c r="ZU22" s="315">
        <v>2411355.59</v>
      </c>
      <c r="ZV22" s="315">
        <v>1654529.14</v>
      </c>
      <c r="ZW22" s="315">
        <v>2226829.67</v>
      </c>
      <c r="ZX22" s="315">
        <v>2285313.5299999998</v>
      </c>
      <c r="ZY22" s="315">
        <v>2167943.5499999998</v>
      </c>
      <c r="ZZ22" s="315">
        <v>2124457.77</v>
      </c>
      <c r="AAA22" s="315">
        <v>1386359.02</v>
      </c>
      <c r="AAB22" s="315">
        <v>1414907.96</v>
      </c>
      <c r="AAC22" s="315">
        <v>2244042.98</v>
      </c>
      <c r="AAD22" s="315">
        <v>1537986.44</v>
      </c>
      <c r="AAE22" s="315">
        <v>1032978.36</v>
      </c>
      <c r="AAF22" s="315">
        <v>17372552.630000003</v>
      </c>
      <c r="AAG22" s="315">
        <v>2593643.16</v>
      </c>
      <c r="AAH22" s="315">
        <v>3095592.92</v>
      </c>
      <c r="AAI22" s="315">
        <v>2707583.7100000004</v>
      </c>
      <c r="AAJ22" s="315">
        <v>2898214.36</v>
      </c>
      <c r="AAK22" s="315">
        <v>3327301.12</v>
      </c>
      <c r="AAL22" s="315">
        <v>2017220.96</v>
      </c>
      <c r="AAM22" s="315">
        <v>72977260.449999988</v>
      </c>
      <c r="AAN22" s="315">
        <v>2740909.25</v>
      </c>
      <c r="AAO22" s="315">
        <v>1193526.42</v>
      </c>
      <c r="AAP22" s="315">
        <v>3989818.94</v>
      </c>
      <c r="AAQ22" s="315">
        <v>3455220.28</v>
      </c>
      <c r="AAR22" s="315">
        <v>1935886.1600000001</v>
      </c>
      <c r="AAS22" s="315">
        <v>2817950.88</v>
      </c>
      <c r="AAT22" s="315">
        <v>3101775.3100000005</v>
      </c>
      <c r="AAU22" s="315">
        <v>4997257.3</v>
      </c>
      <c r="AAV22" s="315">
        <v>1847631.37</v>
      </c>
      <c r="AAW22" s="315">
        <v>4972904.37</v>
      </c>
      <c r="AAX22" s="315">
        <v>11880857.59</v>
      </c>
      <c r="AAY22" s="315">
        <v>4767387.03</v>
      </c>
      <c r="AAZ22" s="315">
        <v>1551186.44</v>
      </c>
      <c r="ABA22" s="315">
        <v>1763114.4</v>
      </c>
      <c r="ABB22" s="315">
        <v>2012597.0599999998</v>
      </c>
      <c r="ABC22" s="315">
        <v>1395461.95</v>
      </c>
      <c r="ABD22" s="315">
        <v>2166199.14</v>
      </c>
      <c r="ABE22" s="315">
        <v>1562322.0700000003</v>
      </c>
      <c r="ABF22" s="315">
        <v>13629933.02</v>
      </c>
      <c r="ABG22" s="315">
        <v>10202592.24</v>
      </c>
      <c r="ABH22" s="315">
        <v>1644440.7999999998</v>
      </c>
      <c r="ABI22" s="315">
        <v>1102475.26</v>
      </c>
      <c r="ABJ22" s="315">
        <v>1117292.3600000001</v>
      </c>
      <c r="ABK22" s="315">
        <v>1098192.2</v>
      </c>
      <c r="ABL22" s="315">
        <v>1199528.01</v>
      </c>
      <c r="ABM22" s="315">
        <v>23654522.57</v>
      </c>
      <c r="ABN22" s="315">
        <v>2660738.5200000005</v>
      </c>
      <c r="ABO22" s="315">
        <v>1988523.31</v>
      </c>
      <c r="ABP22" s="315">
        <v>4045898.3099999996</v>
      </c>
      <c r="ABQ22" s="315">
        <v>4416082.0500000007</v>
      </c>
      <c r="ABR22" s="315">
        <v>2343090.88</v>
      </c>
      <c r="ABS22" s="315">
        <v>2488653.1100000003</v>
      </c>
      <c r="ABT22" s="315">
        <v>3279773.0199999996</v>
      </c>
      <c r="ABU22" s="315">
        <v>1295947.8199999998</v>
      </c>
      <c r="ABV22" s="315">
        <v>24402691.550000001</v>
      </c>
      <c r="ABW22" s="315">
        <v>1882543.5700000003</v>
      </c>
      <c r="ABX22" s="315">
        <v>6476920.8000000007</v>
      </c>
      <c r="ABY22" s="315">
        <v>2723067.04</v>
      </c>
      <c r="ABZ22" s="315">
        <v>2230097.3200000003</v>
      </c>
      <c r="ACA22" s="315">
        <v>5189187.1500000004</v>
      </c>
      <c r="ACB22" s="315">
        <v>1454191.92</v>
      </c>
      <c r="ACC22" s="315">
        <v>2553991.46</v>
      </c>
      <c r="ACD22" s="315">
        <v>1540886.1</v>
      </c>
      <c r="ACE22" s="315">
        <v>3655701.5199999996</v>
      </c>
      <c r="ACF22" s="315">
        <v>1466370.54</v>
      </c>
      <c r="ACG22" s="315">
        <v>51240784.390000001</v>
      </c>
      <c r="ACH22" s="315">
        <v>2441690.6500000004</v>
      </c>
      <c r="ACI22" s="315">
        <v>2847642.68</v>
      </c>
      <c r="ACJ22" s="315">
        <v>4725579.8</v>
      </c>
      <c r="ACK22" s="315">
        <v>1862969.92</v>
      </c>
      <c r="ACL22" s="315">
        <v>1560083.79</v>
      </c>
      <c r="ACM22" s="315">
        <v>2751262</v>
      </c>
      <c r="ACN22" s="315">
        <v>6723875.4800000004</v>
      </c>
      <c r="ACO22" s="315">
        <v>7612025.7400000002</v>
      </c>
      <c r="ACP22" s="315">
        <v>2145432.2400000002</v>
      </c>
      <c r="ACQ22" s="315">
        <v>2716560.8</v>
      </c>
      <c r="ACR22" s="315">
        <v>3617073.65</v>
      </c>
      <c r="ACS22" s="315">
        <v>1511368.96</v>
      </c>
      <c r="ACT22" s="315">
        <v>7562845.8000000007</v>
      </c>
      <c r="ACU22" s="315">
        <v>2287642.23</v>
      </c>
      <c r="ACV22" s="315">
        <v>3287453.8600000003</v>
      </c>
      <c r="ACW22" s="315">
        <v>1937390.5799999998</v>
      </c>
      <c r="ACX22" s="315">
        <v>1504592.28</v>
      </c>
      <c r="ACY22" s="315">
        <v>1779371.61</v>
      </c>
      <c r="ACZ22" s="315">
        <v>996514.02</v>
      </c>
      <c r="ADA22" s="315">
        <v>773216.8600000001</v>
      </c>
      <c r="ADB22" s="315">
        <v>735127.82000000007</v>
      </c>
      <c r="ADC22" s="315">
        <v>1278173.7000000002</v>
      </c>
      <c r="ADD22" s="315">
        <v>10760116.24</v>
      </c>
      <c r="ADE22" s="315">
        <v>10803075.26</v>
      </c>
      <c r="ADF22" s="315">
        <v>1699305.6800000002</v>
      </c>
      <c r="ADG22" s="315">
        <v>1278419.3</v>
      </c>
      <c r="ADH22" s="315">
        <v>2833804.9499999997</v>
      </c>
      <c r="ADI22" s="315">
        <v>1139467.46</v>
      </c>
      <c r="ADJ22" s="315">
        <v>2793771.1</v>
      </c>
      <c r="ADK22" s="315">
        <v>1727292.4000000001</v>
      </c>
      <c r="ADL22" s="315">
        <v>2178688.7800000003</v>
      </c>
      <c r="ADM22" s="315">
        <v>40391208.259999998</v>
      </c>
      <c r="ADN22" s="315">
        <v>6334377.1900000004</v>
      </c>
      <c r="ADO22" s="315">
        <v>6734348.6000000006</v>
      </c>
      <c r="ADP22" s="315">
        <v>18151728.539999999</v>
      </c>
      <c r="ADQ22" s="315">
        <v>948947</v>
      </c>
      <c r="ADR22" s="315">
        <v>836853.27</v>
      </c>
      <c r="ADS22" s="315">
        <v>690170</v>
      </c>
      <c r="ADT22" s="315">
        <v>962101.97</v>
      </c>
      <c r="ADU22" s="315">
        <v>46654909.090000004</v>
      </c>
      <c r="ADV22" s="315">
        <v>9097897.3500000015</v>
      </c>
      <c r="ADW22" s="315">
        <v>6433016.0499999989</v>
      </c>
      <c r="ADX22" s="315">
        <v>2488772.42</v>
      </c>
      <c r="ADY22" s="315">
        <v>1207565.57</v>
      </c>
      <c r="ADZ22" s="315">
        <v>3218861.9399999995</v>
      </c>
      <c r="AEA22" s="315">
        <v>2966730.19</v>
      </c>
      <c r="AEB22" s="315">
        <v>2346586.15</v>
      </c>
      <c r="AEC22" s="315">
        <v>1857088.1800000002</v>
      </c>
      <c r="AED22" s="315">
        <v>2263321.9299999997</v>
      </c>
      <c r="AEE22" s="315">
        <v>2648318.5300000003</v>
      </c>
      <c r="AEF22" s="315">
        <v>3782590.6899999995</v>
      </c>
      <c r="AEG22" s="315">
        <v>2687766.36</v>
      </c>
      <c r="AEH22" s="315">
        <v>3146233.2800000003</v>
      </c>
      <c r="AEI22" s="315">
        <v>3894091.2499999995</v>
      </c>
      <c r="AEJ22" s="315">
        <v>3513142.9400000004</v>
      </c>
      <c r="AEK22" s="315">
        <v>2672972.54</v>
      </c>
      <c r="AEL22" s="315">
        <v>2396606.0300000003</v>
      </c>
      <c r="AEM22" s="315">
        <v>1424484.23</v>
      </c>
      <c r="AEN22" s="315">
        <v>3576522.45</v>
      </c>
      <c r="AEO22" s="315">
        <v>39029689.899999999</v>
      </c>
      <c r="AEP22" s="315">
        <v>5231199.6800000006</v>
      </c>
      <c r="AEQ22" s="315">
        <v>4989288.7799999993</v>
      </c>
      <c r="AER22" s="315">
        <v>3399039.7</v>
      </c>
      <c r="AES22" s="315">
        <v>3290203.0399999996</v>
      </c>
      <c r="AET22" s="315">
        <v>6171135.2000000002</v>
      </c>
      <c r="AEU22" s="315">
        <v>2775808.62</v>
      </c>
      <c r="AEV22" s="315">
        <v>3284556.96</v>
      </c>
      <c r="AEW22" s="315">
        <v>2613285.46</v>
      </c>
      <c r="AEX22" s="315">
        <v>1299314.4099999999</v>
      </c>
      <c r="AEY22" s="315">
        <v>22472356.259999998</v>
      </c>
      <c r="AEZ22" s="315">
        <v>11518244.109999999</v>
      </c>
      <c r="AFA22" s="315">
        <v>3619182.3600000003</v>
      </c>
      <c r="AFB22" s="315">
        <v>3138632.7</v>
      </c>
      <c r="AFC22" s="315">
        <v>4482199.93</v>
      </c>
      <c r="AFD22" s="315">
        <v>3927234.03</v>
      </c>
      <c r="AFE22" s="315">
        <v>3075616.5700000003</v>
      </c>
      <c r="AFF22" s="315">
        <v>4388165.41</v>
      </c>
      <c r="AFG22" s="315">
        <v>2254373.5699999998</v>
      </c>
      <c r="AFH22" s="315">
        <v>3161871.99</v>
      </c>
      <c r="AFI22" s="315">
        <v>2416393.4500000002</v>
      </c>
      <c r="AFJ22" s="315">
        <v>2368269.5999999996</v>
      </c>
      <c r="AFK22" s="315">
        <v>3290770.1</v>
      </c>
      <c r="AFL22" s="315">
        <v>21744515.530000001</v>
      </c>
      <c r="AFM22" s="315">
        <v>5639795.2400000002</v>
      </c>
      <c r="AFN22" s="315">
        <v>3390830.8499999996</v>
      </c>
      <c r="AFO22" s="315">
        <v>3157289.54</v>
      </c>
      <c r="AFP22" s="315">
        <v>2532995.6</v>
      </c>
      <c r="AFQ22" s="315">
        <v>2002193.0600000003</v>
      </c>
      <c r="AFR22" s="315">
        <v>1712689.6</v>
      </c>
      <c r="AFS22" s="315">
        <v>4153765.1599999997</v>
      </c>
      <c r="AFT22" s="315">
        <v>3109843.33</v>
      </c>
      <c r="AFU22" s="315">
        <v>1367659.36</v>
      </c>
      <c r="AFV22" s="315">
        <v>3790986.6800000011</v>
      </c>
      <c r="AFW22" s="315">
        <v>2097995.7000000002</v>
      </c>
      <c r="AFX22" s="315">
        <v>30429322.199999999</v>
      </c>
      <c r="AFY22" s="315">
        <v>2338709.9500000002</v>
      </c>
      <c r="AFZ22" s="315">
        <v>2974776.46</v>
      </c>
      <c r="AGA22" s="315">
        <v>2313472.3000000003</v>
      </c>
      <c r="AGB22" s="315">
        <v>6415749.0600000005</v>
      </c>
      <c r="AGC22" s="315">
        <v>2902931.2</v>
      </c>
      <c r="AGD22" s="315">
        <v>1920221.1</v>
      </c>
      <c r="AGE22" s="315">
        <v>2211482.1300000004</v>
      </c>
      <c r="AGF22" s="315">
        <v>1957228.55</v>
      </c>
      <c r="AGG22" s="315">
        <v>2951419.4499999997</v>
      </c>
      <c r="AGH22" s="315">
        <v>1471600.77</v>
      </c>
      <c r="AGI22" s="315">
        <v>32962442.879999999</v>
      </c>
      <c r="AGJ22" s="315">
        <v>7932601.6200000001</v>
      </c>
      <c r="AGK22" s="315">
        <v>3742689.47</v>
      </c>
      <c r="AGL22" s="315">
        <v>1866621.2999999998</v>
      </c>
      <c r="AGM22" s="315">
        <v>4736346.0599999996</v>
      </c>
      <c r="AGN22" s="315">
        <v>4140590.1999999997</v>
      </c>
      <c r="AGO22" s="315">
        <v>2021664.1900000002</v>
      </c>
      <c r="AGP22" s="315">
        <v>2205814.37</v>
      </c>
      <c r="AGQ22" s="315">
        <v>56715959.719999999</v>
      </c>
      <c r="AGR22" s="315">
        <v>38285234.679999992</v>
      </c>
      <c r="AGS22" s="315">
        <v>2797104</v>
      </c>
      <c r="AGT22" s="315">
        <v>5253069.83</v>
      </c>
      <c r="AGU22" s="315">
        <v>5672646.9800000004</v>
      </c>
      <c r="AGV22" s="315">
        <v>4797853.0199999996</v>
      </c>
      <c r="AGW22" s="315">
        <v>4506137.22</v>
      </c>
      <c r="AGX22" s="315">
        <v>3597312.1200000006</v>
      </c>
      <c r="AGY22" s="315">
        <v>1619076.22</v>
      </c>
      <c r="AGZ22" s="315">
        <v>2435588.6</v>
      </c>
      <c r="AHA22" s="315">
        <v>3118919.62</v>
      </c>
      <c r="AHB22" s="315">
        <v>1710866.4200000002</v>
      </c>
      <c r="AHC22" s="315">
        <v>2253005.41</v>
      </c>
      <c r="AHD22" s="315">
        <v>1921651.3699999996</v>
      </c>
      <c r="AHE22" s="315">
        <v>2529751.2900000005</v>
      </c>
      <c r="AHF22" s="315">
        <v>2320591.4300000002</v>
      </c>
      <c r="AHG22" s="315">
        <v>2049658.96</v>
      </c>
      <c r="AHH22" s="315">
        <v>16226756.850000001</v>
      </c>
      <c r="AHI22" s="315">
        <v>2369898.65</v>
      </c>
      <c r="AHJ22" s="315">
        <v>3181460.76</v>
      </c>
      <c r="AHK22" s="315">
        <v>2904752.6</v>
      </c>
      <c r="AHL22" s="315">
        <v>5010194.5200000005</v>
      </c>
      <c r="AHM22" s="315">
        <v>3112626.3600000003</v>
      </c>
      <c r="AHN22" s="315">
        <v>1204788.78</v>
      </c>
      <c r="AHO22" s="315">
        <v>5160712932.3399963</v>
      </c>
    </row>
    <row r="23" spans="1:899" x14ac:dyDescent="0.25">
      <c r="A23" s="313" t="s">
        <v>33</v>
      </c>
      <c r="B23" s="314" t="s">
        <v>34</v>
      </c>
      <c r="C23" s="315">
        <v>137933741.22</v>
      </c>
      <c r="D23" s="315">
        <v>41056171.270000003</v>
      </c>
      <c r="E23" s="315">
        <v>5190820.4800000004</v>
      </c>
      <c r="F23" s="315">
        <v>20344485.699999999</v>
      </c>
      <c r="G23" s="315">
        <v>5851353.4699999997</v>
      </c>
      <c r="H23" s="315">
        <v>9083919.5099999998</v>
      </c>
      <c r="I23" s="315">
        <v>3692690.3</v>
      </c>
      <c r="J23" s="315">
        <v>65730714.719999999</v>
      </c>
      <c r="K23" s="315">
        <v>15733505.299999999</v>
      </c>
      <c r="L23" s="315">
        <v>5223377.01</v>
      </c>
      <c r="M23" s="315">
        <v>44443611.049999997</v>
      </c>
      <c r="N23" s="315">
        <v>6894959.8899999987</v>
      </c>
      <c r="O23" s="315">
        <v>21813182.34</v>
      </c>
      <c r="P23" s="315">
        <v>14210388.330000002</v>
      </c>
      <c r="Q23" s="315">
        <v>8859649.3200000003</v>
      </c>
      <c r="R23" s="315">
        <v>4463295.5999999996</v>
      </c>
      <c r="S23" s="315">
        <v>5864608.879999999</v>
      </c>
      <c r="T23" s="315">
        <v>6623169.7400000002</v>
      </c>
      <c r="U23" s="315">
        <v>3855331.32</v>
      </c>
      <c r="V23" s="315">
        <v>7467910</v>
      </c>
      <c r="W23" s="315">
        <v>4701290.28</v>
      </c>
      <c r="X23" s="315">
        <v>2816028.99</v>
      </c>
      <c r="Y23" s="315">
        <v>4455725.34</v>
      </c>
      <c r="Z23" s="315">
        <v>2162872.35</v>
      </c>
      <c r="AA23" s="315">
        <v>296664035.98000002</v>
      </c>
      <c r="AB23" s="315">
        <v>6174246.2599999998</v>
      </c>
      <c r="AC23" s="315">
        <v>29537705.779999997</v>
      </c>
      <c r="AD23" s="315">
        <v>3615864.98</v>
      </c>
      <c r="AE23" s="315">
        <v>18690545.779999997</v>
      </c>
      <c r="AF23" s="315">
        <v>3000231.47</v>
      </c>
      <c r="AG23" s="315">
        <v>17101370.66</v>
      </c>
      <c r="AH23" s="315">
        <v>6205470.8400000008</v>
      </c>
      <c r="AI23" s="315">
        <v>5539100.1899999995</v>
      </c>
      <c r="AJ23" s="315">
        <v>1947380.66</v>
      </c>
      <c r="AK23" s="315">
        <v>3342026.87</v>
      </c>
      <c r="AL23" s="315">
        <v>2840932.3</v>
      </c>
      <c r="AM23" s="315">
        <v>6618105.1599999992</v>
      </c>
      <c r="AN23" s="315">
        <v>4163317.7700000005</v>
      </c>
      <c r="AO23" s="315">
        <v>2820015.1500000004</v>
      </c>
      <c r="AP23" s="315">
        <v>31769164.790000003</v>
      </c>
      <c r="AQ23" s="315">
        <v>72531404.209999993</v>
      </c>
      <c r="AR23" s="315">
        <v>2163085.08</v>
      </c>
      <c r="AS23" s="315">
        <v>94838116.080000013</v>
      </c>
      <c r="AT23" s="315">
        <v>10535663.51</v>
      </c>
      <c r="AU23" s="315">
        <v>3690944.2899999996</v>
      </c>
      <c r="AV23" s="315">
        <v>5620116.0099999988</v>
      </c>
      <c r="AW23" s="315">
        <v>4437494.1499999994</v>
      </c>
      <c r="AX23" s="315">
        <v>4864782.8099999996</v>
      </c>
      <c r="AY23" s="315">
        <v>2986569.3</v>
      </c>
      <c r="AZ23" s="315">
        <v>3733221.55</v>
      </c>
      <c r="BA23" s="315">
        <v>19588006.310000002</v>
      </c>
      <c r="BB23" s="315">
        <v>3652695.66</v>
      </c>
      <c r="BC23" s="315">
        <v>5955975.0800000001</v>
      </c>
      <c r="BD23" s="315">
        <v>14499038.899999999</v>
      </c>
      <c r="BE23" s="315">
        <v>5240994.08</v>
      </c>
      <c r="BF23" s="315">
        <v>4035831.8999999994</v>
      </c>
      <c r="BG23" s="315">
        <v>4478184.2500000009</v>
      </c>
      <c r="BH23" s="315">
        <v>64227470.230000004</v>
      </c>
      <c r="BI23" s="315">
        <v>1593439.2</v>
      </c>
      <c r="BJ23" s="315">
        <v>1037139.84</v>
      </c>
      <c r="BK23" s="315">
        <v>5653093.4399999995</v>
      </c>
      <c r="BL23" s="315">
        <v>4389324.62</v>
      </c>
      <c r="BM23" s="315">
        <v>6768102.4299999997</v>
      </c>
      <c r="BN23" s="315">
        <v>3164033.74</v>
      </c>
      <c r="BO23" s="315">
        <v>3107109.6799999997</v>
      </c>
      <c r="BP23" s="315">
        <v>1464585.6600000001</v>
      </c>
      <c r="BQ23" s="315">
        <v>2966366.6099999994</v>
      </c>
      <c r="BR23" s="315">
        <v>2419551.86</v>
      </c>
      <c r="BS23" s="315">
        <v>866443.67</v>
      </c>
      <c r="BT23" s="315">
        <v>32928329.199999999</v>
      </c>
      <c r="BU23" s="315">
        <v>1960643.62</v>
      </c>
      <c r="BV23" s="315">
        <v>5287456.0600000005</v>
      </c>
      <c r="BW23" s="315">
        <v>74180542.459999993</v>
      </c>
      <c r="BX23" s="315">
        <v>27001986.550000001</v>
      </c>
      <c r="BY23" s="315">
        <v>4455141.5199999996</v>
      </c>
      <c r="BZ23" s="315">
        <v>2451485.59</v>
      </c>
      <c r="CA23" s="315">
        <v>4082736.8899999997</v>
      </c>
      <c r="CB23" s="315">
        <v>4881990.1499999994</v>
      </c>
      <c r="CC23" s="315">
        <v>4714456.91</v>
      </c>
      <c r="CD23" s="315">
        <v>463739.87</v>
      </c>
      <c r="CE23" s="315">
        <v>28310</v>
      </c>
      <c r="CF23" s="315">
        <v>134160930.39999999</v>
      </c>
      <c r="CG23" s="315">
        <v>15359528.369999999</v>
      </c>
      <c r="CH23" s="315">
        <v>27037757.169999998</v>
      </c>
      <c r="CI23" s="315">
        <v>6722237.4900000002</v>
      </c>
      <c r="CJ23" s="315">
        <v>9449172.4000000004</v>
      </c>
      <c r="CK23" s="315">
        <v>8571852.3599999994</v>
      </c>
      <c r="CL23" s="315">
        <v>6231666.2999999998</v>
      </c>
      <c r="CM23" s="315">
        <v>13335603.49</v>
      </c>
      <c r="CN23" s="315">
        <v>4823199.76</v>
      </c>
      <c r="CO23" s="315">
        <v>17850031.630000003</v>
      </c>
      <c r="CP23" s="315">
        <v>6968102.4500000002</v>
      </c>
      <c r="CQ23" s="315">
        <v>6800831.9799999995</v>
      </c>
      <c r="CR23" s="315">
        <v>9089984.6300000008</v>
      </c>
      <c r="CS23" s="315">
        <v>61710600.150000006</v>
      </c>
      <c r="CT23" s="315">
        <v>4042584.81</v>
      </c>
      <c r="CU23" s="315">
        <v>6825815.25</v>
      </c>
      <c r="CV23" s="315">
        <v>12342963.900000002</v>
      </c>
      <c r="CW23" s="315">
        <v>3232866.31</v>
      </c>
      <c r="CX23" s="315">
        <v>15069653.379999999</v>
      </c>
      <c r="CY23" s="315">
        <v>3739525.06</v>
      </c>
      <c r="CZ23" s="315">
        <v>3108428.13</v>
      </c>
      <c r="DA23" s="315">
        <v>71137317.099999994</v>
      </c>
      <c r="DB23" s="315">
        <v>5992322.4100000001</v>
      </c>
      <c r="DC23" s="315">
        <v>26883350.98</v>
      </c>
      <c r="DD23" s="315">
        <v>34543324.18</v>
      </c>
      <c r="DE23" s="315">
        <v>10088720.49</v>
      </c>
      <c r="DF23" s="315">
        <v>3921605.7600000002</v>
      </c>
      <c r="DG23" s="315">
        <v>7168961.8499999996</v>
      </c>
      <c r="DH23" s="315">
        <v>1801410.8699999999</v>
      </c>
      <c r="DI23" s="315">
        <v>6363789.3700000001</v>
      </c>
      <c r="DJ23" s="315">
        <v>6133585</v>
      </c>
      <c r="DK23" s="315">
        <v>13417375.709999999</v>
      </c>
      <c r="DL23" s="315">
        <v>15053231.199999999</v>
      </c>
      <c r="DM23" s="315">
        <v>55243484.68</v>
      </c>
      <c r="DN23" s="315">
        <v>3856243.59</v>
      </c>
      <c r="DO23" s="315">
        <v>3416323.29</v>
      </c>
      <c r="DP23" s="315">
        <v>10295565.720000001</v>
      </c>
      <c r="DQ23" s="315">
        <v>13972618.370000001</v>
      </c>
      <c r="DR23" s="315">
        <v>6621813.1000000006</v>
      </c>
      <c r="DS23" s="315">
        <v>9948522.3200000003</v>
      </c>
      <c r="DT23" s="315">
        <v>4167957.6399999997</v>
      </c>
      <c r="DU23" s="315">
        <v>180312472.37</v>
      </c>
      <c r="DV23" s="315">
        <v>4103864.86</v>
      </c>
      <c r="DW23" s="315">
        <v>5324042.0199999996</v>
      </c>
      <c r="DX23" s="315">
        <v>4689548.3599999994</v>
      </c>
      <c r="DY23" s="315">
        <v>5595865.2800000003</v>
      </c>
      <c r="DZ23" s="315">
        <v>2559813.1600000006</v>
      </c>
      <c r="EA23" s="315">
        <v>5914459.1600000001</v>
      </c>
      <c r="EB23" s="315">
        <v>3937590.81</v>
      </c>
      <c r="EC23" s="315">
        <v>6782427.3999999985</v>
      </c>
      <c r="ED23" s="315">
        <v>37750262.489999995</v>
      </c>
      <c r="EE23" s="315">
        <v>34323897.060000002</v>
      </c>
      <c r="EF23" s="315">
        <v>7829145.9299999997</v>
      </c>
      <c r="EG23" s="315">
        <v>7340921.7800000003</v>
      </c>
      <c r="EH23" s="315">
        <v>5759081.9699999997</v>
      </c>
      <c r="EI23" s="315">
        <v>7557464.3999999994</v>
      </c>
      <c r="EJ23" s="315">
        <v>15421831.83</v>
      </c>
      <c r="EK23" s="315">
        <v>3493433.4</v>
      </c>
      <c r="EL23" s="315">
        <v>8054653.4700000007</v>
      </c>
      <c r="EM23" s="315">
        <v>99517288.960000008</v>
      </c>
      <c r="EN23" s="315">
        <v>4701643.16</v>
      </c>
      <c r="EO23" s="315">
        <v>4614509.09</v>
      </c>
      <c r="EP23" s="315">
        <v>4253038.05</v>
      </c>
      <c r="EQ23" s="315">
        <v>4751657.2700000005</v>
      </c>
      <c r="ER23" s="315">
        <v>2391526.91</v>
      </c>
      <c r="ES23" s="315">
        <v>4873575.8499999996</v>
      </c>
      <c r="ET23" s="315">
        <v>12397823.970000001</v>
      </c>
      <c r="EU23" s="315">
        <v>5118157.0399999991</v>
      </c>
      <c r="EV23" s="315">
        <v>84393903.840000004</v>
      </c>
      <c r="EW23" s="315">
        <v>1294828.3999999999</v>
      </c>
      <c r="EX23" s="315">
        <v>3507683.0800000005</v>
      </c>
      <c r="EY23" s="315">
        <v>8288579.1299999999</v>
      </c>
      <c r="EZ23" s="315">
        <v>4804016.67</v>
      </c>
      <c r="FA23" s="315">
        <v>4833590.2</v>
      </c>
      <c r="FB23" s="315">
        <v>4495438.08</v>
      </c>
      <c r="FC23" s="315">
        <v>3075144.59</v>
      </c>
      <c r="FD23" s="315">
        <v>1993568.47</v>
      </c>
      <c r="FE23" s="315">
        <v>3358287.81</v>
      </c>
      <c r="FF23" s="315">
        <v>3545020.72</v>
      </c>
      <c r="FG23" s="315">
        <v>2657081.46</v>
      </c>
      <c r="FH23" s="315">
        <v>38421109.18</v>
      </c>
      <c r="FI23" s="315">
        <v>4386537.71</v>
      </c>
      <c r="FJ23" s="315">
        <v>3301266.5300000003</v>
      </c>
      <c r="FK23" s="315">
        <v>3553909.23</v>
      </c>
      <c r="FL23" s="315">
        <v>4263018.51</v>
      </c>
      <c r="FM23" s="315">
        <v>6524663.3899999997</v>
      </c>
      <c r="FN23" s="315">
        <v>3353367.19</v>
      </c>
      <c r="FO23" s="315">
        <v>1681656.46</v>
      </c>
      <c r="FP23" s="315">
        <v>154145419.65000004</v>
      </c>
      <c r="FQ23" s="315">
        <v>3895930.22</v>
      </c>
      <c r="FR23" s="315">
        <v>4378462.26</v>
      </c>
      <c r="FS23" s="315">
        <v>5828829.4899999993</v>
      </c>
      <c r="FT23" s="315">
        <v>7031704.6399999997</v>
      </c>
      <c r="FU23" s="315">
        <v>6039524.1100000003</v>
      </c>
      <c r="FV23" s="315">
        <v>10942992.91</v>
      </c>
      <c r="FW23" s="315">
        <v>4984731.38</v>
      </c>
      <c r="FX23" s="315">
        <v>3301782.9699999997</v>
      </c>
      <c r="FY23" s="315">
        <v>5606984.21</v>
      </c>
      <c r="FZ23" s="315">
        <v>9068498.6600000001</v>
      </c>
      <c r="GA23" s="315">
        <v>3135375.8699999996</v>
      </c>
      <c r="GB23" s="315">
        <v>2841684.4499999997</v>
      </c>
      <c r="GC23" s="315">
        <v>1320211.75</v>
      </c>
      <c r="GD23" s="315">
        <v>54420046.82</v>
      </c>
      <c r="GE23" s="315">
        <v>4836121.93</v>
      </c>
      <c r="GF23" s="315">
        <v>5938209.0700000003</v>
      </c>
      <c r="GG23" s="315">
        <v>28369031.630000003</v>
      </c>
      <c r="GH23" s="315">
        <v>7074313.71</v>
      </c>
      <c r="GI23" s="315">
        <v>5006975.8800000008</v>
      </c>
      <c r="GJ23" s="315">
        <v>5332608.4300000006</v>
      </c>
      <c r="GK23" s="315">
        <v>14107579.68</v>
      </c>
      <c r="GL23" s="315">
        <v>6784043.3800000008</v>
      </c>
      <c r="GM23" s="315">
        <v>2791150.17</v>
      </c>
      <c r="GN23" s="315">
        <v>1607132.36</v>
      </c>
      <c r="GO23" s="315">
        <v>1716994.62</v>
      </c>
      <c r="GP23" s="315">
        <v>54007291.839999996</v>
      </c>
      <c r="GQ23" s="315">
        <v>5900204.21</v>
      </c>
      <c r="GR23" s="315">
        <v>3309130.63</v>
      </c>
      <c r="GS23" s="315">
        <v>10435133.57</v>
      </c>
      <c r="GT23" s="315">
        <v>1232486.1400000001</v>
      </c>
      <c r="GU23" s="315">
        <v>4981894.0799999991</v>
      </c>
      <c r="GV23" s="315">
        <v>4270448.5999999996</v>
      </c>
      <c r="GW23" s="315">
        <v>4159235.27</v>
      </c>
      <c r="GX23" s="315">
        <v>58200645.440000005</v>
      </c>
      <c r="GY23" s="315">
        <v>8699715.6899999995</v>
      </c>
      <c r="GZ23" s="315">
        <v>6718730.29</v>
      </c>
      <c r="HA23" s="315">
        <v>5459449.6300000008</v>
      </c>
      <c r="HB23" s="315">
        <v>126818644.14</v>
      </c>
      <c r="HC23" s="315">
        <v>29179782.590000004</v>
      </c>
      <c r="HD23" s="315">
        <v>24608642.560000006</v>
      </c>
      <c r="HE23" s="315">
        <v>9397995.290000001</v>
      </c>
      <c r="HF23" s="315">
        <v>9224705.3500000015</v>
      </c>
      <c r="HG23" s="315">
        <v>10194309.060000001</v>
      </c>
      <c r="HH23" s="315">
        <v>4310210.49</v>
      </c>
      <c r="HI23" s="315">
        <v>70016934.520000011</v>
      </c>
      <c r="HJ23" s="315">
        <v>12439853.23</v>
      </c>
      <c r="HK23" s="315">
        <v>15311415.969999999</v>
      </c>
      <c r="HL23" s="315">
        <v>5393506.4000000004</v>
      </c>
      <c r="HM23" s="315">
        <v>3857447.65</v>
      </c>
      <c r="HN23" s="315">
        <v>3582259.6799999997</v>
      </c>
      <c r="HO23" s="315">
        <v>16820111.800000001</v>
      </c>
      <c r="HP23" s="315">
        <v>4874964.67</v>
      </c>
      <c r="HQ23" s="315">
        <v>99165982.850000024</v>
      </c>
      <c r="HR23" s="315">
        <v>34379931.579999998</v>
      </c>
      <c r="HS23" s="315">
        <v>2586472.84</v>
      </c>
      <c r="HT23" s="315">
        <v>2417487.3800000004</v>
      </c>
      <c r="HU23" s="315">
        <v>4838242.5500000007</v>
      </c>
      <c r="HV23" s="315">
        <v>2317488.8899999997</v>
      </c>
      <c r="HW23" s="315">
        <v>7440190.71</v>
      </c>
      <c r="HX23" s="315">
        <v>3061811.8200000003</v>
      </c>
      <c r="HY23" s="315">
        <v>5200040.8</v>
      </c>
      <c r="HZ23" s="315">
        <v>2215955.7300000004</v>
      </c>
      <c r="IA23" s="315">
        <v>4701255.13</v>
      </c>
      <c r="IB23" s="315">
        <v>7509160.7700000005</v>
      </c>
      <c r="IC23" s="315">
        <v>2748740.2199999997</v>
      </c>
      <c r="ID23" s="315">
        <v>4358824.5199999996</v>
      </c>
      <c r="IE23" s="315">
        <v>2990527.2</v>
      </c>
      <c r="IF23" s="315">
        <v>2926083.5</v>
      </c>
      <c r="IG23" s="315">
        <v>49264404.349999994</v>
      </c>
      <c r="IH23" s="315">
        <v>29452908.039999999</v>
      </c>
      <c r="II23" s="315">
        <v>7663644.1099999994</v>
      </c>
      <c r="IJ23" s="315">
        <v>9987892.0099999998</v>
      </c>
      <c r="IK23" s="315">
        <v>31131976.870000001</v>
      </c>
      <c r="IL23" s="315">
        <v>4624018.26</v>
      </c>
      <c r="IM23" s="315">
        <v>4383036.6499999994</v>
      </c>
      <c r="IN23" s="315">
        <v>2015808.0999999999</v>
      </c>
      <c r="IO23" s="315">
        <v>4066788.3299999996</v>
      </c>
      <c r="IP23" s="315">
        <v>4304060.01</v>
      </c>
      <c r="IQ23" s="315">
        <v>4832894.4000000004</v>
      </c>
      <c r="IR23" s="315">
        <v>115753095.25</v>
      </c>
      <c r="IS23" s="315">
        <v>39163332.769999996</v>
      </c>
      <c r="IT23" s="315">
        <v>8469478.5800000019</v>
      </c>
      <c r="IU23" s="315">
        <v>4958941.3899999997</v>
      </c>
      <c r="IV23" s="315">
        <v>6234840.9400000004</v>
      </c>
      <c r="IW23" s="315">
        <v>1855756.31</v>
      </c>
      <c r="IX23" s="315">
        <v>4684008.3500000006</v>
      </c>
      <c r="IY23" s="315">
        <v>2854152.42</v>
      </c>
      <c r="IZ23" s="315">
        <v>2133852.9500000002</v>
      </c>
      <c r="JA23" s="315">
        <v>4419565.21</v>
      </c>
      <c r="JB23" s="315">
        <v>5664374.7199999997</v>
      </c>
      <c r="JC23" s="315">
        <v>2224450.36</v>
      </c>
      <c r="JD23" s="315">
        <v>29675825.819999997</v>
      </c>
      <c r="JE23" s="315">
        <v>14268040.300000001</v>
      </c>
      <c r="JF23" s="315">
        <v>6874337.8599999994</v>
      </c>
      <c r="JG23" s="315">
        <v>4944922.8899999997</v>
      </c>
      <c r="JH23" s="315">
        <v>3843941.4100000006</v>
      </c>
      <c r="JI23" s="315">
        <v>4571944.3600000003</v>
      </c>
      <c r="JJ23" s="315">
        <v>26175819.850000001</v>
      </c>
      <c r="JK23" s="315">
        <v>4106961.9699999997</v>
      </c>
      <c r="JL23" s="315">
        <v>3648451.79</v>
      </c>
      <c r="JM23" s="315">
        <v>13073895.799999999</v>
      </c>
      <c r="JN23" s="315">
        <v>3752992.9699999997</v>
      </c>
      <c r="JO23" s="315">
        <v>9964803.4400000013</v>
      </c>
      <c r="JP23" s="315">
        <v>3175134.6500000004</v>
      </c>
      <c r="JQ23" s="315">
        <v>64384998.010000005</v>
      </c>
      <c r="JR23" s="315">
        <v>6804941.0300000003</v>
      </c>
      <c r="JS23" s="315">
        <v>2030161.0299999998</v>
      </c>
      <c r="JT23" s="315">
        <v>15619182.219999999</v>
      </c>
      <c r="JU23" s="315">
        <v>16246904.67</v>
      </c>
      <c r="JV23" s="315">
        <v>4605644.97</v>
      </c>
      <c r="JW23" s="315">
        <v>4420276.55</v>
      </c>
      <c r="JX23" s="315">
        <v>3045876.1999999997</v>
      </c>
      <c r="JY23" s="315">
        <v>133988470.84</v>
      </c>
      <c r="JZ23" s="315">
        <v>54076708.650000006</v>
      </c>
      <c r="KA23" s="315">
        <v>5297000.1800000006</v>
      </c>
      <c r="KB23" s="315">
        <v>1818353.23</v>
      </c>
      <c r="KC23" s="315">
        <v>4661627.83</v>
      </c>
      <c r="KD23" s="315">
        <v>1508353.1</v>
      </c>
      <c r="KE23" s="315">
        <v>38421687.450000003</v>
      </c>
      <c r="KF23" s="315">
        <v>11312641.139999999</v>
      </c>
      <c r="KG23" s="315">
        <v>3649746.0300000003</v>
      </c>
      <c r="KH23" s="315">
        <v>4375452.67</v>
      </c>
      <c r="KI23" s="315">
        <v>5831919.1299999999</v>
      </c>
      <c r="KJ23" s="315">
        <v>7643804.2300000004</v>
      </c>
      <c r="KK23" s="315">
        <v>4199203.8499999996</v>
      </c>
      <c r="KL23" s="315">
        <v>1618081.87</v>
      </c>
      <c r="KM23" s="315">
        <v>2674925.27</v>
      </c>
      <c r="KN23" s="315">
        <v>154162690.50999999</v>
      </c>
      <c r="KO23" s="315">
        <v>16612563.960000001</v>
      </c>
      <c r="KP23" s="315">
        <v>8839243.4299999997</v>
      </c>
      <c r="KQ23" s="315">
        <v>5588712.5199999996</v>
      </c>
      <c r="KR23" s="315">
        <v>6337574.0600000005</v>
      </c>
      <c r="KS23" s="315">
        <v>9109247.0600000005</v>
      </c>
      <c r="KT23" s="315">
        <v>38508776.359999992</v>
      </c>
      <c r="KU23" s="315">
        <v>4273021.67</v>
      </c>
      <c r="KV23" s="315">
        <v>5243313.8900000006</v>
      </c>
      <c r="KW23" s="315">
        <v>34732773.82</v>
      </c>
      <c r="KX23" s="315">
        <v>4322532.84</v>
      </c>
      <c r="KY23" s="315">
        <v>4964698.2</v>
      </c>
      <c r="KZ23" s="315">
        <v>27839148.350000001</v>
      </c>
      <c r="LA23" s="315">
        <v>7335018.7300000004</v>
      </c>
      <c r="LB23" s="315">
        <v>4726476.38</v>
      </c>
      <c r="LC23" s="315">
        <v>52369976.549999997</v>
      </c>
      <c r="LD23" s="315">
        <v>8341570.0999999996</v>
      </c>
      <c r="LE23" s="315">
        <v>171118062.16</v>
      </c>
      <c r="LF23" s="315">
        <v>23324805.169999994</v>
      </c>
      <c r="LG23" s="315">
        <v>59406817.300000004</v>
      </c>
      <c r="LH23" s="315">
        <v>34778129.949999996</v>
      </c>
      <c r="LI23" s="315">
        <v>8617920.3599999994</v>
      </c>
      <c r="LJ23" s="315">
        <v>3295877.6400000006</v>
      </c>
      <c r="LK23" s="315">
        <v>2791308.1100000003</v>
      </c>
      <c r="LL23" s="315">
        <v>6485527.5099999998</v>
      </c>
      <c r="LM23" s="315">
        <v>4326657.04</v>
      </c>
      <c r="LN23" s="315">
        <v>9500483.8499999996</v>
      </c>
      <c r="LO23" s="315">
        <v>3964441.6500000004</v>
      </c>
      <c r="LP23" s="315">
        <v>35786399.999999993</v>
      </c>
      <c r="LQ23" s="315">
        <v>5067602.3999999994</v>
      </c>
      <c r="LR23" s="315">
        <v>3181129.8099999996</v>
      </c>
      <c r="LS23" s="315">
        <v>243557154.82000002</v>
      </c>
      <c r="LT23" s="315">
        <v>58405177.669999994</v>
      </c>
      <c r="LU23" s="315">
        <v>124533844.09</v>
      </c>
      <c r="LV23" s="315">
        <v>22815491.68</v>
      </c>
      <c r="LW23" s="315">
        <v>6898157.8599999994</v>
      </c>
      <c r="LX23" s="315">
        <v>9980745.9199999999</v>
      </c>
      <c r="LY23" s="315">
        <v>4632159.72</v>
      </c>
      <c r="LZ23" s="315">
        <v>4289658.4000000004</v>
      </c>
      <c r="MA23" s="315">
        <v>4741686.3999999994</v>
      </c>
      <c r="MB23" s="315">
        <v>10822329.16</v>
      </c>
      <c r="MC23" s="315">
        <v>12146660.790000001</v>
      </c>
      <c r="MD23" s="315">
        <v>3909780.2699999996</v>
      </c>
      <c r="ME23" s="315">
        <v>121951611.06</v>
      </c>
      <c r="MF23" s="315">
        <v>10628012.620000001</v>
      </c>
      <c r="MG23" s="315">
        <v>3003078.4499999997</v>
      </c>
      <c r="MH23" s="315">
        <v>3512613.43</v>
      </c>
      <c r="MI23" s="315">
        <v>4258698.25</v>
      </c>
      <c r="MJ23" s="315">
        <v>4430816.6500000004</v>
      </c>
      <c r="MK23" s="315">
        <v>6601469.6500000004</v>
      </c>
      <c r="ML23" s="315">
        <v>2377582.9</v>
      </c>
      <c r="MM23" s="315">
        <v>9227320.4799999986</v>
      </c>
      <c r="MN23" s="315">
        <v>6503458.3099999996</v>
      </c>
      <c r="MO23" s="315">
        <v>7215437.4699999997</v>
      </c>
      <c r="MP23" s="315">
        <v>2871681.6</v>
      </c>
      <c r="MQ23" s="315">
        <v>81611220.640000001</v>
      </c>
      <c r="MR23" s="315">
        <v>9552666.879999999</v>
      </c>
      <c r="MS23" s="315">
        <v>12661841.200000001</v>
      </c>
      <c r="MT23" s="315">
        <v>8808508.5</v>
      </c>
      <c r="MU23" s="315">
        <v>10450987.609999999</v>
      </c>
      <c r="MV23" s="315">
        <v>21316010.199999999</v>
      </c>
      <c r="MW23" s="315">
        <v>21087088.530000001</v>
      </c>
      <c r="MX23" s="315">
        <v>17961731.059999999</v>
      </c>
      <c r="MY23" s="315">
        <v>5965464.2800000003</v>
      </c>
      <c r="MZ23" s="315">
        <v>2555523.4600000004</v>
      </c>
      <c r="NA23" s="315">
        <v>4269160.3899999997</v>
      </c>
      <c r="NB23" s="315">
        <v>118830957.5</v>
      </c>
      <c r="NC23" s="315">
        <v>29904479.439999998</v>
      </c>
      <c r="ND23" s="315">
        <v>11299602.479999999</v>
      </c>
      <c r="NE23" s="315">
        <v>42781420.519999996</v>
      </c>
      <c r="NF23" s="315">
        <v>4741020.5599999996</v>
      </c>
      <c r="NG23" s="315">
        <v>13984780.280000001</v>
      </c>
      <c r="NH23" s="315">
        <v>27461867.759999998</v>
      </c>
      <c r="NI23" s="315">
        <v>53440554.660000004</v>
      </c>
      <c r="NJ23" s="315">
        <v>2691861.91</v>
      </c>
      <c r="NK23" s="315">
        <v>6828314.1800000006</v>
      </c>
      <c r="NL23" s="315">
        <v>8149284.2000000011</v>
      </c>
      <c r="NM23" s="315">
        <v>7643695.6200000001</v>
      </c>
      <c r="NN23" s="315">
        <v>23738045.690000001</v>
      </c>
      <c r="NO23" s="315">
        <v>4726497.4700000007</v>
      </c>
      <c r="NP23" s="315">
        <v>1773335.11</v>
      </c>
      <c r="NQ23" s="315">
        <v>4057448.8000000003</v>
      </c>
      <c r="NR23" s="315">
        <v>3294814.1399999997</v>
      </c>
      <c r="NS23" s="315">
        <v>2673054.9700000002</v>
      </c>
      <c r="NT23" s="315">
        <v>2742762.5399999996</v>
      </c>
      <c r="NU23" s="315">
        <v>108190799.84999999</v>
      </c>
      <c r="NV23" s="315">
        <v>29269130.710000001</v>
      </c>
      <c r="NW23" s="315">
        <v>10454827.810000001</v>
      </c>
      <c r="NX23" s="315">
        <v>2801061.34</v>
      </c>
      <c r="NY23" s="315">
        <v>3789958.6999999997</v>
      </c>
      <c r="NZ23" s="315">
        <v>7151839.8399999999</v>
      </c>
      <c r="OA23" s="315">
        <v>4712565.74</v>
      </c>
      <c r="OB23" s="315">
        <v>134593898.77999997</v>
      </c>
      <c r="OC23" s="315">
        <v>21426958.399999999</v>
      </c>
      <c r="OD23" s="315">
        <v>7794535.9300000006</v>
      </c>
      <c r="OE23" s="315">
        <v>36129222.460000001</v>
      </c>
      <c r="OF23" s="315">
        <v>18666704.900000002</v>
      </c>
      <c r="OG23" s="315">
        <v>5215906.0999999996</v>
      </c>
      <c r="OH23" s="315">
        <v>14559241.840000002</v>
      </c>
      <c r="OI23" s="315">
        <v>2592319.87</v>
      </c>
      <c r="OJ23" s="315">
        <v>5484491.54</v>
      </c>
      <c r="OK23" s="315">
        <v>128038111.71000002</v>
      </c>
      <c r="OL23" s="315">
        <v>24189978.440000001</v>
      </c>
      <c r="OM23" s="315">
        <v>211399750.76000002</v>
      </c>
      <c r="ON23" s="315">
        <v>9233945.2300000004</v>
      </c>
      <c r="OO23" s="315">
        <v>17234881.060000002</v>
      </c>
      <c r="OP23" s="315">
        <v>3305583.3999999994</v>
      </c>
      <c r="OQ23" s="315">
        <v>67170421.890000001</v>
      </c>
      <c r="OR23" s="315">
        <v>2894601.0399999996</v>
      </c>
      <c r="OS23" s="315">
        <v>2694526.23</v>
      </c>
      <c r="OT23" s="315">
        <v>4963241.34</v>
      </c>
      <c r="OU23" s="315">
        <v>3945034.64</v>
      </c>
      <c r="OV23" s="315">
        <v>26346064</v>
      </c>
      <c r="OW23" s="315">
        <v>5832731.0999999996</v>
      </c>
      <c r="OX23" s="315">
        <v>3497191.1200000006</v>
      </c>
      <c r="OY23" s="315">
        <v>2146787.58</v>
      </c>
      <c r="OZ23" s="315">
        <v>86144264.439999998</v>
      </c>
      <c r="PA23" s="315">
        <v>3207912.5</v>
      </c>
      <c r="PB23" s="315">
        <v>19601713.039999999</v>
      </c>
      <c r="PC23" s="315">
        <v>1423226.32</v>
      </c>
      <c r="PD23" s="315">
        <v>6382282.8899999997</v>
      </c>
      <c r="PE23" s="315">
        <v>6394700.3199999994</v>
      </c>
      <c r="PF23" s="315">
        <v>6326116.0900000008</v>
      </c>
      <c r="PG23" s="315">
        <v>3263150.8599999994</v>
      </c>
      <c r="PH23" s="315">
        <v>9936604.0299999993</v>
      </c>
      <c r="PI23" s="315">
        <v>9166050.6100000013</v>
      </c>
      <c r="PJ23" s="315">
        <v>15233634.380000001</v>
      </c>
      <c r="PK23" s="315">
        <v>20852291.050000001</v>
      </c>
      <c r="PL23" s="315">
        <v>2558682.0499999998</v>
      </c>
      <c r="PM23" s="315">
        <v>12804491.619999999</v>
      </c>
      <c r="PN23" s="315">
        <v>4068989.83</v>
      </c>
      <c r="PO23" s="315">
        <v>799071.2</v>
      </c>
      <c r="PP23" s="315">
        <v>1985680.82</v>
      </c>
      <c r="PQ23" s="315">
        <v>2138196.36</v>
      </c>
      <c r="PR23" s="315">
        <v>188423083.16999999</v>
      </c>
      <c r="PS23" s="315">
        <v>5023899.7799999993</v>
      </c>
      <c r="PT23" s="315">
        <v>5168022.1599999992</v>
      </c>
      <c r="PU23" s="315">
        <v>8156747.7699999996</v>
      </c>
      <c r="PV23" s="315">
        <v>65072332.239999995</v>
      </c>
      <c r="PW23" s="315">
        <v>3699550.36</v>
      </c>
      <c r="PX23" s="315">
        <v>5951720.3499999996</v>
      </c>
      <c r="PY23" s="315">
        <v>3099519.36</v>
      </c>
      <c r="PZ23" s="315">
        <v>30130907.679999996</v>
      </c>
      <c r="QA23" s="315">
        <v>3169447.6400000006</v>
      </c>
      <c r="QB23" s="315">
        <v>23184775.34</v>
      </c>
      <c r="QC23" s="315">
        <v>2439594.4</v>
      </c>
      <c r="QD23" s="315">
        <v>18124156.479999997</v>
      </c>
      <c r="QE23" s="315">
        <v>6317563.0300000003</v>
      </c>
      <c r="QF23" s="315">
        <v>6201020.4499999993</v>
      </c>
      <c r="QG23" s="315">
        <v>21674766.190000001</v>
      </c>
      <c r="QH23" s="315">
        <v>3684906.85</v>
      </c>
      <c r="QI23" s="315">
        <v>2150575.61</v>
      </c>
      <c r="QJ23" s="315">
        <v>1792113.73</v>
      </c>
      <c r="QK23" s="315">
        <v>12840876.66</v>
      </c>
      <c r="QL23" s="315">
        <v>20540490.140000004</v>
      </c>
      <c r="QM23" s="315">
        <v>2335648.98</v>
      </c>
      <c r="QN23" s="315">
        <v>3328089.5</v>
      </c>
      <c r="QO23" s="315">
        <v>1484505.5</v>
      </c>
      <c r="QP23" s="315">
        <v>4211654.84</v>
      </c>
      <c r="QQ23" s="315">
        <v>2086890.4000000001</v>
      </c>
      <c r="QR23" s="315">
        <v>75649926.569999993</v>
      </c>
      <c r="QS23" s="315">
        <v>2666191.3600000003</v>
      </c>
      <c r="QT23" s="315">
        <v>34431802.940000005</v>
      </c>
      <c r="QU23" s="315">
        <v>3281538.22</v>
      </c>
      <c r="QV23" s="315">
        <v>5312684.8600000003</v>
      </c>
      <c r="QW23" s="315">
        <v>30699147.289999999</v>
      </c>
      <c r="QX23" s="315">
        <v>3012653.62</v>
      </c>
      <c r="QY23" s="315">
        <v>6603664.79</v>
      </c>
      <c r="QZ23" s="315">
        <v>25111814.539999999</v>
      </c>
      <c r="RA23" s="315">
        <v>3539200.83</v>
      </c>
      <c r="RB23" s="315">
        <v>3053709.8099999996</v>
      </c>
      <c r="RC23" s="315">
        <v>1634119.52</v>
      </c>
      <c r="RD23" s="315">
        <v>890515.53</v>
      </c>
      <c r="RE23" s="315">
        <v>64908783.280000009</v>
      </c>
      <c r="RF23" s="315">
        <v>10868675.470000001</v>
      </c>
      <c r="RG23" s="315">
        <v>14826740.85</v>
      </c>
      <c r="RH23" s="315">
        <v>5188997.2700000005</v>
      </c>
      <c r="RI23" s="315">
        <v>7223016.6800000006</v>
      </c>
      <c r="RJ23" s="315">
        <v>14290516.51</v>
      </c>
      <c r="RK23" s="315">
        <v>19495261.060000002</v>
      </c>
      <c r="RL23" s="315">
        <v>2879071.11</v>
      </c>
      <c r="RM23" s="315">
        <v>7747944.4199999999</v>
      </c>
      <c r="RN23" s="315">
        <v>16603390.120000001</v>
      </c>
      <c r="RO23" s="315">
        <v>19162400.390000001</v>
      </c>
      <c r="RP23" s="315">
        <v>3568150.6299999994</v>
      </c>
      <c r="RQ23" s="315">
        <v>3324575.04</v>
      </c>
      <c r="RR23" s="315">
        <v>4371033.8999999994</v>
      </c>
      <c r="RS23" s="315">
        <v>3953418.44</v>
      </c>
      <c r="RT23" s="315">
        <v>2674775.7000000002</v>
      </c>
      <c r="RU23" s="315">
        <v>4372669.0199999996</v>
      </c>
      <c r="RV23" s="315">
        <v>2174394.15</v>
      </c>
      <c r="RW23" s="315">
        <v>2149072.5</v>
      </c>
      <c r="RX23" s="315">
        <v>3081160.31</v>
      </c>
      <c r="RY23" s="315">
        <v>74648847.150000006</v>
      </c>
      <c r="RZ23" s="315">
        <v>1404734.93</v>
      </c>
      <c r="SA23" s="315">
        <v>1894299.6900000002</v>
      </c>
      <c r="SB23" s="315">
        <v>6084573.29</v>
      </c>
      <c r="SC23" s="315">
        <v>815596.87000000011</v>
      </c>
      <c r="SD23" s="315">
        <v>1077575.04</v>
      </c>
      <c r="SE23" s="315">
        <v>1227387.08</v>
      </c>
      <c r="SF23" s="315">
        <v>10959326.200000001</v>
      </c>
      <c r="SG23" s="315">
        <v>2200884.9099999997</v>
      </c>
      <c r="SH23" s="315">
        <v>3284671.87</v>
      </c>
      <c r="SI23" s="315">
        <v>2513042.0100000002</v>
      </c>
      <c r="SJ23" s="315">
        <v>10099134.33</v>
      </c>
      <c r="SK23" s="315">
        <v>3764322.8399999994</v>
      </c>
      <c r="SL23" s="315">
        <v>1811776.1</v>
      </c>
      <c r="SM23" s="315">
        <v>50034444.260000005</v>
      </c>
      <c r="SN23" s="315">
        <v>9263829.1600000001</v>
      </c>
      <c r="SO23" s="315">
        <v>3494522.72</v>
      </c>
      <c r="SP23" s="315">
        <v>2115053.4299999997</v>
      </c>
      <c r="SQ23" s="315">
        <v>2138551.5</v>
      </c>
      <c r="SR23" s="315">
        <v>2085115.7899999998</v>
      </c>
      <c r="SS23" s="315">
        <v>5137736.8900000006</v>
      </c>
      <c r="ST23" s="315">
        <v>7480374.4000000004</v>
      </c>
      <c r="SU23" s="315">
        <v>3460338.7</v>
      </c>
      <c r="SV23" s="315">
        <v>5139637.09</v>
      </c>
      <c r="SW23" s="315">
        <v>9327756.3200000003</v>
      </c>
      <c r="SX23" s="315">
        <v>1013303.3200000001</v>
      </c>
      <c r="SY23" s="315">
        <v>50480264.240000002</v>
      </c>
      <c r="SZ23" s="315">
        <v>4629478.09</v>
      </c>
      <c r="TA23" s="315">
        <v>10521973.430000002</v>
      </c>
      <c r="TB23" s="315">
        <v>10398459.249999998</v>
      </c>
      <c r="TC23" s="315">
        <v>4225903.2700000005</v>
      </c>
      <c r="TD23" s="315">
        <v>7004009.6200000001</v>
      </c>
      <c r="TE23" s="315">
        <v>3677527.5700000003</v>
      </c>
      <c r="TF23" s="315">
        <v>2423174.75</v>
      </c>
      <c r="TG23" s="315">
        <v>202248161.53999999</v>
      </c>
      <c r="TH23" s="315">
        <v>7101539.2700000005</v>
      </c>
      <c r="TI23" s="315">
        <v>4480773.5</v>
      </c>
      <c r="TJ23" s="315">
        <v>7365541.3999999994</v>
      </c>
      <c r="TK23" s="315">
        <v>4641939.4800000004</v>
      </c>
      <c r="TL23" s="315">
        <v>2924534.9299999997</v>
      </c>
      <c r="TM23" s="315">
        <v>3099548.3699999996</v>
      </c>
      <c r="TN23" s="315">
        <v>48386268.339999996</v>
      </c>
      <c r="TO23" s="315">
        <v>3674572.02</v>
      </c>
      <c r="TP23" s="315">
        <v>12946111.310000001</v>
      </c>
      <c r="TQ23" s="315">
        <v>8363587.5900000008</v>
      </c>
      <c r="TR23" s="315">
        <v>2392719.8200000003</v>
      </c>
      <c r="TS23" s="315">
        <v>2349875.88</v>
      </c>
      <c r="TT23" s="315">
        <v>3147216.67</v>
      </c>
      <c r="TU23" s="315">
        <v>2573338.09</v>
      </c>
      <c r="TV23" s="315">
        <v>3837276.25</v>
      </c>
      <c r="TW23" s="315">
        <v>56482585.100000001</v>
      </c>
      <c r="TX23" s="315">
        <v>3087995.85</v>
      </c>
      <c r="TY23" s="315">
        <v>57703478.030000001</v>
      </c>
      <c r="TZ23" s="315">
        <v>13890071.76</v>
      </c>
      <c r="UA23" s="315">
        <v>3433738.79</v>
      </c>
      <c r="UB23" s="315">
        <v>1609638.87</v>
      </c>
      <c r="UC23" s="315">
        <v>56794365.350000001</v>
      </c>
      <c r="UD23" s="315">
        <v>2539364.41</v>
      </c>
      <c r="UE23" s="315">
        <v>2315756.6000000006</v>
      </c>
      <c r="UF23" s="315">
        <v>3916691.92</v>
      </c>
      <c r="UG23" s="315">
        <v>4588846.82</v>
      </c>
      <c r="UH23" s="315">
        <v>53977031.050000004</v>
      </c>
      <c r="UI23" s="315">
        <v>10518534.07</v>
      </c>
      <c r="UJ23" s="315">
        <v>7852241.1500000004</v>
      </c>
      <c r="UK23" s="315">
        <v>11129506.159999998</v>
      </c>
      <c r="UL23" s="315">
        <v>9105539.8099999987</v>
      </c>
      <c r="UM23" s="315">
        <v>6717411.3499999996</v>
      </c>
      <c r="UN23" s="315">
        <v>258452693.97</v>
      </c>
      <c r="UO23" s="315">
        <v>7492932.2300000004</v>
      </c>
      <c r="UP23" s="315">
        <v>3498412.41</v>
      </c>
      <c r="UQ23" s="315">
        <v>46167181.049999997</v>
      </c>
      <c r="UR23" s="315">
        <v>1166186.33</v>
      </c>
      <c r="US23" s="315">
        <v>5930819.8600000003</v>
      </c>
      <c r="UT23" s="315">
        <v>18926593.829999998</v>
      </c>
      <c r="UU23" s="315">
        <v>1934924.5899999999</v>
      </c>
      <c r="UV23" s="315">
        <v>3781837.1599999997</v>
      </c>
      <c r="UW23" s="315">
        <v>2087149.92</v>
      </c>
      <c r="UX23" s="315">
        <v>3471948.2399999998</v>
      </c>
      <c r="UY23" s="315">
        <v>27328866.449999999</v>
      </c>
      <c r="UZ23" s="315">
        <v>10212611.42</v>
      </c>
      <c r="VA23" s="315">
        <v>15918121.890000001</v>
      </c>
      <c r="VB23" s="315">
        <v>2137399.4700000002</v>
      </c>
      <c r="VC23" s="315">
        <v>3046918.06</v>
      </c>
      <c r="VD23" s="315">
        <v>1343098.8099999998</v>
      </c>
      <c r="VE23" s="315">
        <v>2741385.55</v>
      </c>
      <c r="VF23" s="315">
        <v>20551280.149999999</v>
      </c>
      <c r="VG23" s="315">
        <v>4293112.96</v>
      </c>
      <c r="VH23" s="315">
        <v>1869252.4000000001</v>
      </c>
      <c r="VI23" s="315">
        <v>1221983.54</v>
      </c>
      <c r="VJ23" s="315">
        <v>91800736.289999992</v>
      </c>
      <c r="VK23" s="315">
        <v>3711484.0600000005</v>
      </c>
      <c r="VL23" s="315">
        <v>3573237.8299999996</v>
      </c>
      <c r="VM23" s="315">
        <v>23786147.75</v>
      </c>
      <c r="VN23" s="315">
        <v>22078556.790000003</v>
      </c>
      <c r="VO23" s="315">
        <v>23355738.73</v>
      </c>
      <c r="VP23" s="315">
        <v>15167922.68</v>
      </c>
      <c r="VQ23" s="315">
        <v>5205208.0200000005</v>
      </c>
      <c r="VR23" s="315">
        <v>3924611.9</v>
      </c>
      <c r="VS23" s="315">
        <v>47836886.719999999</v>
      </c>
      <c r="VT23" s="315">
        <v>4473964.07</v>
      </c>
      <c r="VU23" s="315">
        <v>11934364.209999999</v>
      </c>
      <c r="VV23" s="315">
        <v>5450251.5899999999</v>
      </c>
      <c r="VW23" s="315">
        <v>2374365.2800000003</v>
      </c>
      <c r="VX23" s="315">
        <v>3022807.21</v>
      </c>
      <c r="VY23" s="315">
        <v>349977775.75000006</v>
      </c>
      <c r="VZ23" s="315">
        <v>8269384.1800000006</v>
      </c>
      <c r="WA23" s="315">
        <v>5255213.6899999995</v>
      </c>
      <c r="WB23" s="315">
        <v>2479179.3800000004</v>
      </c>
      <c r="WC23" s="315">
        <v>2856388.29</v>
      </c>
      <c r="WD23" s="315">
        <v>7744600.3000000007</v>
      </c>
      <c r="WE23" s="315">
        <v>11738339.74</v>
      </c>
      <c r="WF23" s="315">
        <v>12323051.35</v>
      </c>
      <c r="WG23" s="315">
        <v>4159750.4000000004</v>
      </c>
      <c r="WH23" s="315">
        <v>10711424.009999998</v>
      </c>
      <c r="WI23" s="315">
        <v>3664237.11</v>
      </c>
      <c r="WJ23" s="315">
        <v>18773952.66</v>
      </c>
      <c r="WK23" s="315">
        <v>7289173.6100000003</v>
      </c>
      <c r="WL23" s="315">
        <v>13408769.18</v>
      </c>
      <c r="WM23" s="315">
        <v>27937181.18</v>
      </c>
      <c r="WN23" s="315">
        <v>5743661.6199999992</v>
      </c>
      <c r="WO23" s="315">
        <v>7265805.4700000007</v>
      </c>
      <c r="WP23" s="315">
        <v>10523618.860000001</v>
      </c>
      <c r="WQ23" s="315">
        <v>3980000.1</v>
      </c>
      <c r="WR23" s="315">
        <v>13794713.249999998</v>
      </c>
      <c r="WS23" s="315">
        <v>50489214.630000003</v>
      </c>
      <c r="WT23" s="315">
        <v>5520571.9800000004</v>
      </c>
      <c r="WU23" s="315">
        <v>3961503.6899999995</v>
      </c>
      <c r="WV23" s="315">
        <v>1906590.07</v>
      </c>
      <c r="WW23" s="315">
        <v>3631503.84</v>
      </c>
      <c r="WX23" s="315">
        <v>4773390.43</v>
      </c>
      <c r="WY23" s="315">
        <v>2539011.5699999998</v>
      </c>
      <c r="WZ23" s="315">
        <v>2845845.75</v>
      </c>
      <c r="XA23" s="315">
        <v>51031999.989999995</v>
      </c>
      <c r="XB23" s="315">
        <v>3180300.82</v>
      </c>
      <c r="XC23" s="315">
        <v>2224602.4799999995</v>
      </c>
      <c r="XD23" s="315">
        <v>2251044.2700000005</v>
      </c>
      <c r="XE23" s="315">
        <v>4034088.69</v>
      </c>
      <c r="XF23" s="315">
        <v>114377366.13</v>
      </c>
      <c r="XG23" s="315">
        <v>5741318.7200000007</v>
      </c>
      <c r="XH23" s="315">
        <v>4694453.330000001</v>
      </c>
      <c r="XI23" s="315">
        <v>64464879.950000003</v>
      </c>
      <c r="XJ23" s="315">
        <v>6038449.0600000005</v>
      </c>
      <c r="XK23" s="315">
        <v>8405126.2199999988</v>
      </c>
      <c r="XL23" s="315">
        <v>13080454.639999999</v>
      </c>
      <c r="XM23" s="315">
        <v>7818136.8999999994</v>
      </c>
      <c r="XN23" s="315">
        <v>3052118.45</v>
      </c>
      <c r="XO23" s="315">
        <v>12390851.460000001</v>
      </c>
      <c r="XP23" s="315">
        <v>10996266.039999999</v>
      </c>
      <c r="XQ23" s="315">
        <v>3452907.1</v>
      </c>
      <c r="XR23" s="315">
        <v>3174813.2</v>
      </c>
      <c r="XS23" s="315">
        <v>4464026.63</v>
      </c>
      <c r="XT23" s="315">
        <v>1814715.09</v>
      </c>
      <c r="XU23" s="315">
        <v>2588427.7599999998</v>
      </c>
      <c r="XV23" s="315">
        <v>3240644.68</v>
      </c>
      <c r="XW23" s="315">
        <v>4857605.8299999991</v>
      </c>
      <c r="XX23" s="315">
        <v>3218523.5100000002</v>
      </c>
      <c r="XY23" s="315">
        <v>2206343.75</v>
      </c>
      <c r="XZ23" s="315">
        <v>4322659.74</v>
      </c>
      <c r="YA23" s="315">
        <v>4344646.2700000005</v>
      </c>
      <c r="YB23" s="315">
        <v>2463640.19</v>
      </c>
      <c r="YC23" s="315">
        <v>147769585.84999996</v>
      </c>
      <c r="YD23" s="315">
        <v>2708485.2399999998</v>
      </c>
      <c r="YE23" s="315">
        <v>27739593.550000001</v>
      </c>
      <c r="YF23" s="315">
        <v>2327269.56</v>
      </c>
      <c r="YG23" s="315">
        <v>34753094.359999999</v>
      </c>
      <c r="YH23" s="315">
        <v>7219644.7400000002</v>
      </c>
      <c r="YI23" s="315">
        <v>9159833.7800000012</v>
      </c>
      <c r="YJ23" s="315">
        <v>1792410.77</v>
      </c>
      <c r="YK23" s="315">
        <v>22950844.529999997</v>
      </c>
      <c r="YL23" s="315">
        <v>21549517.079999998</v>
      </c>
      <c r="YM23" s="315">
        <v>5192157.41</v>
      </c>
      <c r="YN23" s="315">
        <v>2666470.67</v>
      </c>
      <c r="YO23" s="315">
        <v>3465158.62</v>
      </c>
      <c r="YP23" s="315">
        <v>3754880.8800000004</v>
      </c>
      <c r="YQ23" s="315">
        <v>1774819.6099999999</v>
      </c>
      <c r="YR23" s="315">
        <v>5736760.1400000006</v>
      </c>
      <c r="YS23" s="315">
        <v>6338528.4100000001</v>
      </c>
      <c r="YT23" s="315">
        <v>43140641.400000006</v>
      </c>
      <c r="YU23" s="315">
        <v>5965895.4399999995</v>
      </c>
      <c r="YV23" s="315">
        <v>9834988.4499999993</v>
      </c>
      <c r="YW23" s="315">
        <v>2443984.7699999996</v>
      </c>
      <c r="YX23" s="315">
        <v>15374882.34</v>
      </c>
      <c r="YY23" s="315">
        <v>1744862.4600000002</v>
      </c>
      <c r="YZ23" s="315">
        <v>3489251.43</v>
      </c>
      <c r="ZA23" s="315">
        <v>57013802.090000004</v>
      </c>
      <c r="ZB23" s="315">
        <v>5845187.6999999993</v>
      </c>
      <c r="ZC23" s="315">
        <v>9016292.75</v>
      </c>
      <c r="ZD23" s="315">
        <v>8572884.3599999994</v>
      </c>
      <c r="ZE23" s="315">
        <v>2261763.86</v>
      </c>
      <c r="ZF23" s="315">
        <v>2770813.9799999995</v>
      </c>
      <c r="ZG23" s="315">
        <v>2705625.5700000003</v>
      </c>
      <c r="ZH23" s="315">
        <v>3514843.47</v>
      </c>
      <c r="ZI23" s="315">
        <v>17963215.510000002</v>
      </c>
      <c r="ZJ23" s="315">
        <v>148280834.75999999</v>
      </c>
      <c r="ZK23" s="315">
        <v>4264125.21</v>
      </c>
      <c r="ZL23" s="315">
        <v>14732825.26</v>
      </c>
      <c r="ZM23" s="315">
        <v>28748201.09</v>
      </c>
      <c r="ZN23" s="315">
        <v>21992068.27</v>
      </c>
      <c r="ZO23" s="315">
        <v>2769695.0100000002</v>
      </c>
      <c r="ZP23" s="315">
        <v>6244097.1099999994</v>
      </c>
      <c r="ZQ23" s="315">
        <v>10402554.390000001</v>
      </c>
      <c r="ZR23" s="315">
        <v>21889195.639999997</v>
      </c>
      <c r="ZS23" s="315">
        <v>9129786.9700000007</v>
      </c>
      <c r="ZT23" s="315">
        <v>2496826.23</v>
      </c>
      <c r="ZU23" s="315">
        <v>3277678.83</v>
      </c>
      <c r="ZV23" s="315">
        <v>5690273.4699999997</v>
      </c>
      <c r="ZW23" s="315">
        <v>12482952.250000002</v>
      </c>
      <c r="ZX23" s="315">
        <v>3033749.88</v>
      </c>
      <c r="ZY23" s="315">
        <v>6864680.9999999991</v>
      </c>
      <c r="ZZ23" s="315">
        <v>3013679.63</v>
      </c>
      <c r="AAA23" s="315">
        <v>4896245.51</v>
      </c>
      <c r="AAB23" s="315">
        <v>7859154.7300000004</v>
      </c>
      <c r="AAC23" s="315">
        <v>2933166.15</v>
      </c>
      <c r="AAD23" s="315">
        <v>2751845.4799999995</v>
      </c>
      <c r="AAE23" s="315">
        <v>2302302.3899999997</v>
      </c>
      <c r="AAF23" s="315">
        <v>53530736.019999996</v>
      </c>
      <c r="AAG23" s="315">
        <v>3057391.9899999998</v>
      </c>
      <c r="AAH23" s="315">
        <v>12201468.32</v>
      </c>
      <c r="AAI23" s="315">
        <v>3299453.4400000004</v>
      </c>
      <c r="AAJ23" s="315">
        <v>2922459.7099999995</v>
      </c>
      <c r="AAK23" s="315">
        <v>10818535.970000001</v>
      </c>
      <c r="AAL23" s="315">
        <v>3331375.48</v>
      </c>
      <c r="AAM23" s="315">
        <v>104519199.71000001</v>
      </c>
      <c r="AAN23" s="315">
        <v>5208600.66</v>
      </c>
      <c r="AAO23" s="315">
        <v>2923379.0799999996</v>
      </c>
      <c r="AAP23" s="315">
        <v>11965327.51</v>
      </c>
      <c r="AAQ23" s="315">
        <v>20593923.300000001</v>
      </c>
      <c r="AAR23" s="315">
        <v>3230539.0100000002</v>
      </c>
      <c r="AAS23" s="315">
        <v>4261451.51</v>
      </c>
      <c r="AAT23" s="315">
        <v>4641271.6899999995</v>
      </c>
      <c r="AAU23" s="315">
        <v>15471657.859999999</v>
      </c>
      <c r="AAV23" s="315">
        <v>3279587.1799999997</v>
      </c>
      <c r="AAW23" s="315">
        <v>13295909.119999997</v>
      </c>
      <c r="AAX23" s="315">
        <v>45311250.150000006</v>
      </c>
      <c r="AAY23" s="315">
        <v>18501877.68</v>
      </c>
      <c r="AAZ23" s="315">
        <v>1131855.3700000001</v>
      </c>
      <c r="ABA23" s="315">
        <v>3826700.1</v>
      </c>
      <c r="ABB23" s="315">
        <v>1723311.1700000002</v>
      </c>
      <c r="ABC23" s="315">
        <v>2030758.6</v>
      </c>
      <c r="ABD23" s="315">
        <v>5826665.6499999994</v>
      </c>
      <c r="ABE23" s="315">
        <v>1738025.13</v>
      </c>
      <c r="ABF23" s="315">
        <v>65578176.909999996</v>
      </c>
      <c r="ABG23" s="315">
        <v>77027113.100000009</v>
      </c>
      <c r="ABH23" s="315">
        <v>2227573.21</v>
      </c>
      <c r="ABI23" s="315">
        <v>3044134.4699999997</v>
      </c>
      <c r="ABJ23" s="315">
        <v>3139198.44</v>
      </c>
      <c r="ABK23" s="315">
        <v>2803618.77</v>
      </c>
      <c r="ABL23" s="315">
        <v>2937083.96</v>
      </c>
      <c r="ABM23" s="315">
        <v>55000223.899999999</v>
      </c>
      <c r="ABN23" s="315">
        <v>6099212.1299999999</v>
      </c>
      <c r="ABO23" s="315">
        <v>4415963.5699999994</v>
      </c>
      <c r="ABP23" s="315">
        <v>6076600.3700000001</v>
      </c>
      <c r="ABQ23" s="315">
        <v>10384559.6</v>
      </c>
      <c r="ABR23" s="315">
        <v>4150468.75</v>
      </c>
      <c r="ABS23" s="315">
        <v>2318036.23</v>
      </c>
      <c r="ABT23" s="315">
        <v>3038015.46</v>
      </c>
      <c r="ABU23" s="315">
        <v>746563.57000000007</v>
      </c>
      <c r="ABV23" s="315">
        <v>56246089.020000003</v>
      </c>
      <c r="ABW23" s="315">
        <v>2342668.83</v>
      </c>
      <c r="ABX23" s="315">
        <v>7058032.4900000002</v>
      </c>
      <c r="ABY23" s="315">
        <v>4181106.42</v>
      </c>
      <c r="ABZ23" s="315">
        <v>2809368.33</v>
      </c>
      <c r="ACA23" s="315">
        <v>11943485.299999999</v>
      </c>
      <c r="ACB23" s="315">
        <v>3254342.21</v>
      </c>
      <c r="ACC23" s="315">
        <v>3775793.02</v>
      </c>
      <c r="ACD23" s="315">
        <v>3399530.1500000004</v>
      </c>
      <c r="ACE23" s="315">
        <v>7626064.3900000006</v>
      </c>
      <c r="ACF23" s="315">
        <v>3147490.7</v>
      </c>
      <c r="ACG23" s="315">
        <v>111791336.7</v>
      </c>
      <c r="ACH23" s="315">
        <v>2450275.81</v>
      </c>
      <c r="ACI23" s="315">
        <v>4003562.95</v>
      </c>
      <c r="ACJ23" s="315">
        <v>10843937.120000001</v>
      </c>
      <c r="ACK23" s="315">
        <v>4559967.8200000012</v>
      </c>
      <c r="ACL23" s="315">
        <v>4683682.0600000005</v>
      </c>
      <c r="ACM23" s="315">
        <v>3512813.2600000002</v>
      </c>
      <c r="ACN23" s="315">
        <v>27511491.339999996</v>
      </c>
      <c r="ACO23" s="315">
        <v>44162190.879999995</v>
      </c>
      <c r="ACP23" s="315">
        <v>3458648.0100000002</v>
      </c>
      <c r="ACQ23" s="315">
        <v>6391685.1000000006</v>
      </c>
      <c r="ACR23" s="315">
        <v>8391998.1799999997</v>
      </c>
      <c r="ACS23" s="315">
        <v>4246046.37</v>
      </c>
      <c r="ACT23" s="315">
        <v>20639513.599999998</v>
      </c>
      <c r="ACU23" s="315">
        <v>5546737.0299999993</v>
      </c>
      <c r="ACV23" s="315">
        <v>2710146.69</v>
      </c>
      <c r="ACW23" s="315">
        <v>1525662.06</v>
      </c>
      <c r="ACX23" s="315">
        <v>2203287.1999999997</v>
      </c>
      <c r="ACY23" s="315">
        <v>2612527.4299999997</v>
      </c>
      <c r="ACZ23" s="315">
        <v>4640902.82</v>
      </c>
      <c r="ADA23" s="315">
        <v>2553469.63</v>
      </c>
      <c r="ADB23" s="315">
        <v>1305847.1700000002</v>
      </c>
      <c r="ADC23" s="315">
        <v>1116109.18</v>
      </c>
      <c r="ADD23" s="315">
        <v>17734228.349999998</v>
      </c>
      <c r="ADE23" s="315">
        <v>23827373.570000004</v>
      </c>
      <c r="ADF23" s="315">
        <v>3350173.2600000002</v>
      </c>
      <c r="ADG23" s="315">
        <v>1634995.57</v>
      </c>
      <c r="ADH23" s="315">
        <v>4067908.87</v>
      </c>
      <c r="ADI23" s="315">
        <v>2088978.15</v>
      </c>
      <c r="ADJ23" s="315">
        <v>3096676.7399999998</v>
      </c>
      <c r="ADK23" s="315">
        <v>2272772.44</v>
      </c>
      <c r="ADL23" s="315">
        <v>3105547.56</v>
      </c>
      <c r="ADM23" s="315">
        <v>119549565.80999999</v>
      </c>
      <c r="ADN23" s="315">
        <v>22064806.98</v>
      </c>
      <c r="ADO23" s="315">
        <v>6169866.8899999997</v>
      </c>
      <c r="ADP23" s="315">
        <v>36052438.799999997</v>
      </c>
      <c r="ADQ23" s="315">
        <v>968680.81</v>
      </c>
      <c r="ADR23" s="315">
        <v>2510598.9899999998</v>
      </c>
      <c r="ADS23" s="315">
        <v>3163129.45</v>
      </c>
      <c r="ADT23" s="315">
        <v>3705164.1299999994</v>
      </c>
      <c r="ADU23" s="315">
        <v>106640703.65000001</v>
      </c>
      <c r="ADV23" s="315">
        <v>36059645.280000001</v>
      </c>
      <c r="ADW23" s="315">
        <v>19774625.899999999</v>
      </c>
      <c r="ADX23" s="315">
        <v>3547563.7700000005</v>
      </c>
      <c r="ADY23" s="315">
        <v>9988410.1600000001</v>
      </c>
      <c r="ADZ23" s="315">
        <v>7597242.2899999991</v>
      </c>
      <c r="AEA23" s="315">
        <v>3954052.12</v>
      </c>
      <c r="AEB23" s="315">
        <v>4665171.4399999995</v>
      </c>
      <c r="AEC23" s="315">
        <v>3118322.3799999994</v>
      </c>
      <c r="AED23" s="315">
        <v>3218251.5999999996</v>
      </c>
      <c r="AEE23" s="315">
        <v>1984271.0899999999</v>
      </c>
      <c r="AEF23" s="315">
        <v>4966542.6500000004</v>
      </c>
      <c r="AEG23" s="315">
        <v>2742831.33</v>
      </c>
      <c r="AEH23" s="315">
        <v>4448725.0299999993</v>
      </c>
      <c r="AEI23" s="315">
        <v>10193448.029999999</v>
      </c>
      <c r="AEJ23" s="315">
        <v>6720684.7300000004</v>
      </c>
      <c r="AEK23" s="315">
        <v>2653690.6</v>
      </c>
      <c r="AEL23" s="315">
        <v>19270919.710000001</v>
      </c>
      <c r="AEM23" s="315">
        <v>4003441.4699999997</v>
      </c>
      <c r="AEN23" s="315">
        <v>6288389.2199999997</v>
      </c>
      <c r="AEO23" s="315">
        <v>62920352.470000014</v>
      </c>
      <c r="AEP23" s="315">
        <v>10105817.809999999</v>
      </c>
      <c r="AEQ23" s="315">
        <v>5414774.1399999997</v>
      </c>
      <c r="AER23" s="315">
        <v>5637179.6600000001</v>
      </c>
      <c r="AES23" s="315">
        <v>5607765.6499999994</v>
      </c>
      <c r="AET23" s="315">
        <v>18108311.869999997</v>
      </c>
      <c r="AEU23" s="315">
        <v>3111858.4</v>
      </c>
      <c r="AEV23" s="315">
        <v>2471393.7999999998</v>
      </c>
      <c r="AEW23" s="315">
        <v>6910325.6399999997</v>
      </c>
      <c r="AEX23" s="315">
        <v>4639533.54</v>
      </c>
      <c r="AEY23" s="315">
        <v>72672113.230000004</v>
      </c>
      <c r="AEZ23" s="315">
        <v>25110379.359999999</v>
      </c>
      <c r="AFA23" s="315">
        <v>12530019.819999998</v>
      </c>
      <c r="AFB23" s="315">
        <v>5077930.6700000009</v>
      </c>
      <c r="AFC23" s="315">
        <v>7871090.4500000002</v>
      </c>
      <c r="AFD23" s="315">
        <v>7179983.6399999997</v>
      </c>
      <c r="AFE23" s="315">
        <v>4452574.2699999996</v>
      </c>
      <c r="AFF23" s="315">
        <v>4403110.91</v>
      </c>
      <c r="AFG23" s="315">
        <v>3072046.5100000002</v>
      </c>
      <c r="AFH23" s="315">
        <v>6300181.580000001</v>
      </c>
      <c r="AFI23" s="315">
        <v>6295823.2299999995</v>
      </c>
      <c r="AFJ23" s="315">
        <v>7558840.8300000001</v>
      </c>
      <c r="AFK23" s="315">
        <v>10938113.680000002</v>
      </c>
      <c r="AFL23" s="315">
        <v>35535283.510000005</v>
      </c>
      <c r="AFM23" s="315">
        <v>5036917.07</v>
      </c>
      <c r="AFN23" s="315">
        <v>3029562.53</v>
      </c>
      <c r="AFO23" s="315">
        <v>2496693.6799999997</v>
      </c>
      <c r="AFP23" s="315">
        <v>5382076.0399999991</v>
      </c>
      <c r="AFQ23" s="315">
        <v>3800712.2600000002</v>
      </c>
      <c r="AFR23" s="315">
        <v>3278358.02</v>
      </c>
      <c r="AFS23" s="315">
        <v>8291484.459999999</v>
      </c>
      <c r="AFT23" s="315">
        <v>5303786.25</v>
      </c>
      <c r="AFU23" s="315">
        <v>1926860.5</v>
      </c>
      <c r="AFV23" s="315">
        <v>4428010.6500000004</v>
      </c>
      <c r="AFW23" s="315">
        <v>2510897.92</v>
      </c>
      <c r="AFX23" s="315">
        <v>38227900.870000005</v>
      </c>
      <c r="AFY23" s="315">
        <v>2538556.7300000004</v>
      </c>
      <c r="AFZ23" s="315">
        <v>3317860.3400000003</v>
      </c>
      <c r="AGA23" s="315">
        <v>3039693.52</v>
      </c>
      <c r="AGB23" s="315">
        <v>25332211.939999998</v>
      </c>
      <c r="AGC23" s="315">
        <v>7149610.9899999993</v>
      </c>
      <c r="AGD23" s="315">
        <v>2063405.64</v>
      </c>
      <c r="AGE23" s="315">
        <v>3685182.8099999996</v>
      </c>
      <c r="AGF23" s="315">
        <v>3231888.5199999996</v>
      </c>
      <c r="AGG23" s="315">
        <v>2435990.12</v>
      </c>
      <c r="AGH23" s="315">
        <v>3377136.2100000004</v>
      </c>
      <c r="AGI23" s="315">
        <v>62610106.420000002</v>
      </c>
      <c r="AGJ23" s="315">
        <v>15995298.910000002</v>
      </c>
      <c r="AGK23" s="315">
        <v>5302596.59</v>
      </c>
      <c r="AGL23" s="315">
        <v>2602818.52</v>
      </c>
      <c r="AGM23" s="315">
        <v>7168319.7700000005</v>
      </c>
      <c r="AGN23" s="315">
        <v>7457508.25</v>
      </c>
      <c r="AGO23" s="315">
        <v>4333693.26</v>
      </c>
      <c r="AGP23" s="315">
        <v>3465047.43</v>
      </c>
      <c r="AGQ23" s="315">
        <v>155973540.62</v>
      </c>
      <c r="AGR23" s="315">
        <v>133495994.11000001</v>
      </c>
      <c r="AGS23" s="315">
        <v>4539839.3500000006</v>
      </c>
      <c r="AGT23" s="315">
        <v>4504908.82</v>
      </c>
      <c r="AGU23" s="315">
        <v>18492615.68</v>
      </c>
      <c r="AGV23" s="315">
        <v>8656586.1500000004</v>
      </c>
      <c r="AGW23" s="315">
        <v>10338717.310000001</v>
      </c>
      <c r="AGX23" s="315">
        <v>8923588.1899999995</v>
      </c>
      <c r="AGY23" s="315">
        <v>1936186.84</v>
      </c>
      <c r="AGZ23" s="315">
        <v>5499157.8300000001</v>
      </c>
      <c r="AHA23" s="315">
        <v>6806537.4500000002</v>
      </c>
      <c r="AHB23" s="315">
        <v>3812774.3199999994</v>
      </c>
      <c r="AHC23" s="315">
        <v>7447585.5</v>
      </c>
      <c r="AHD23" s="315">
        <v>3586291.3899999997</v>
      </c>
      <c r="AHE23" s="315">
        <v>6188847.3899999987</v>
      </c>
      <c r="AHF23" s="315">
        <v>4575604.5900000008</v>
      </c>
      <c r="AHG23" s="315">
        <v>4232048.6900000004</v>
      </c>
      <c r="AHH23" s="315">
        <v>44153165.660000004</v>
      </c>
      <c r="AHI23" s="315">
        <v>5116906.75</v>
      </c>
      <c r="AHJ23" s="315">
        <v>3627791.79</v>
      </c>
      <c r="AHK23" s="315">
        <v>5281181.7299999995</v>
      </c>
      <c r="AHL23" s="315">
        <v>9947363.8300000001</v>
      </c>
      <c r="AHM23" s="315">
        <v>4415290.4300000006</v>
      </c>
      <c r="AHN23" s="315">
        <v>3473377.77</v>
      </c>
      <c r="AHO23" s="315">
        <v>14730264230.780001</v>
      </c>
    </row>
    <row r="24" spans="1:899" x14ac:dyDescent="0.25">
      <c r="A24" s="313" t="s">
        <v>35</v>
      </c>
      <c r="B24" s="314" t="s">
        <v>36</v>
      </c>
      <c r="C24" s="315">
        <v>46377344.010000005</v>
      </c>
      <c r="D24" s="315">
        <v>11446571.09</v>
      </c>
      <c r="E24" s="315">
        <v>1653450.9</v>
      </c>
      <c r="F24" s="315">
        <v>4438904.72</v>
      </c>
      <c r="G24" s="315">
        <v>2219195.7200000002</v>
      </c>
      <c r="H24" s="315">
        <v>3347798.9899999998</v>
      </c>
      <c r="I24" s="315">
        <v>1620399.04</v>
      </c>
      <c r="J24" s="315">
        <v>12154641.699999999</v>
      </c>
      <c r="K24" s="315">
        <v>3304600.2800000007</v>
      </c>
      <c r="L24" s="315">
        <v>1346179.7800000003</v>
      </c>
      <c r="M24" s="315">
        <v>6680075.2499999991</v>
      </c>
      <c r="N24" s="315">
        <v>2297073.8800000004</v>
      </c>
      <c r="O24" s="315">
        <v>7026813.8399999999</v>
      </c>
      <c r="P24" s="315">
        <v>4256242.97</v>
      </c>
      <c r="Q24" s="315">
        <v>2972830.68</v>
      </c>
      <c r="R24" s="315">
        <v>1699978.55</v>
      </c>
      <c r="S24" s="315">
        <v>1915947.88</v>
      </c>
      <c r="T24" s="315">
        <v>2800048.04</v>
      </c>
      <c r="U24" s="315">
        <v>1397789.03</v>
      </c>
      <c r="V24" s="315">
        <v>1855243.17</v>
      </c>
      <c r="W24" s="315">
        <v>1806493.1000000003</v>
      </c>
      <c r="X24" s="315">
        <v>1227277.3700000001</v>
      </c>
      <c r="Y24" s="315">
        <v>1069320.98</v>
      </c>
      <c r="Z24" s="315">
        <v>958900.25</v>
      </c>
      <c r="AA24" s="315">
        <v>61329447.190000005</v>
      </c>
      <c r="AB24" s="315">
        <v>3366779.2199999997</v>
      </c>
      <c r="AC24" s="315">
        <v>6041025.75</v>
      </c>
      <c r="AD24" s="315">
        <v>2143558.63</v>
      </c>
      <c r="AE24" s="315">
        <v>11035489.229999999</v>
      </c>
      <c r="AF24" s="315">
        <v>2459994.67</v>
      </c>
      <c r="AG24" s="315">
        <v>8586445.2600000016</v>
      </c>
      <c r="AH24" s="315">
        <v>3614189.04</v>
      </c>
      <c r="AI24" s="315">
        <v>3406436.7600000002</v>
      </c>
      <c r="AJ24" s="315">
        <v>2613880.35</v>
      </c>
      <c r="AK24" s="315">
        <v>1798535.05</v>
      </c>
      <c r="AL24" s="315">
        <v>1967444.4200000002</v>
      </c>
      <c r="AM24" s="315">
        <v>1726841.43</v>
      </c>
      <c r="AN24" s="315">
        <v>1656489.8499999999</v>
      </c>
      <c r="AO24" s="315">
        <v>1659664.9000000001</v>
      </c>
      <c r="AP24" s="315">
        <v>4050277.09</v>
      </c>
      <c r="AQ24" s="315">
        <v>4572795.43</v>
      </c>
      <c r="AR24" s="315">
        <v>762730.51</v>
      </c>
      <c r="AS24" s="315">
        <v>24250015.059999999</v>
      </c>
      <c r="AT24" s="315">
        <v>3014513.96</v>
      </c>
      <c r="AU24" s="315">
        <v>2776602.35</v>
      </c>
      <c r="AV24" s="315">
        <v>3522949.3000000003</v>
      </c>
      <c r="AW24" s="315">
        <v>2444563.7900000005</v>
      </c>
      <c r="AX24" s="315">
        <v>1825832.28</v>
      </c>
      <c r="AY24" s="315">
        <v>1860015.96</v>
      </c>
      <c r="AZ24" s="315">
        <v>2756374.16</v>
      </c>
      <c r="BA24" s="315">
        <v>10801764.129999999</v>
      </c>
      <c r="BB24" s="315">
        <v>1250798.1300000001</v>
      </c>
      <c r="BC24" s="315">
        <v>2875367.1100000003</v>
      </c>
      <c r="BD24" s="315">
        <v>6063751.8700000001</v>
      </c>
      <c r="BE24" s="315">
        <v>1278912.22</v>
      </c>
      <c r="BF24" s="315">
        <v>1541309.3299999998</v>
      </c>
      <c r="BG24" s="315">
        <v>1807073.49</v>
      </c>
      <c r="BH24" s="315">
        <v>21217547.149999999</v>
      </c>
      <c r="BI24" s="315">
        <v>1349769.5799999998</v>
      </c>
      <c r="BJ24" s="315">
        <v>869162.73</v>
      </c>
      <c r="BK24" s="315">
        <v>1932160.54</v>
      </c>
      <c r="BL24" s="315">
        <v>2527007.7600000002</v>
      </c>
      <c r="BM24" s="315">
        <v>3187986.6999999997</v>
      </c>
      <c r="BN24" s="315">
        <v>1464995.49</v>
      </c>
      <c r="BO24" s="315">
        <v>1326900.01</v>
      </c>
      <c r="BP24" s="315">
        <v>1096725.3999999999</v>
      </c>
      <c r="BQ24" s="315">
        <v>1207156.1299999999</v>
      </c>
      <c r="BR24" s="315">
        <v>769482.07</v>
      </c>
      <c r="BS24" s="315">
        <v>987073.04</v>
      </c>
      <c r="BT24" s="315">
        <v>6231368.1700000018</v>
      </c>
      <c r="BU24" s="315">
        <v>1020173.74</v>
      </c>
      <c r="BV24" s="315">
        <v>676661.34000000008</v>
      </c>
      <c r="BW24" s="315">
        <v>21348726.550000004</v>
      </c>
      <c r="BX24" s="315">
        <v>10933913.33</v>
      </c>
      <c r="BY24" s="315">
        <v>3218366.54</v>
      </c>
      <c r="BZ24" s="315">
        <v>1061182.81</v>
      </c>
      <c r="CA24" s="315">
        <v>3030441.85</v>
      </c>
      <c r="CB24" s="315">
        <v>2328753.2099999995</v>
      </c>
      <c r="CC24" s="315">
        <v>1577940.8</v>
      </c>
      <c r="CD24" s="315">
        <v>125409.54</v>
      </c>
      <c r="CE24" s="315">
        <v>288435.03000000003</v>
      </c>
      <c r="CF24" s="315">
        <v>56424867.18</v>
      </c>
      <c r="CG24" s="315">
        <v>2727530.97</v>
      </c>
      <c r="CH24" s="315">
        <v>6951874.1200000001</v>
      </c>
      <c r="CI24" s="315">
        <v>1611143.18</v>
      </c>
      <c r="CJ24" s="315">
        <v>2013519.73</v>
      </c>
      <c r="CK24" s="315">
        <v>2005191.55</v>
      </c>
      <c r="CL24" s="315">
        <v>2153035.81</v>
      </c>
      <c r="CM24" s="315">
        <v>5324259.3</v>
      </c>
      <c r="CN24" s="315">
        <v>1285118.9000000001</v>
      </c>
      <c r="CO24" s="315">
        <v>1680906.45</v>
      </c>
      <c r="CP24" s="315">
        <v>1866017.5099999998</v>
      </c>
      <c r="CQ24" s="315">
        <v>2268307.65</v>
      </c>
      <c r="CR24" s="315">
        <v>1616991.05</v>
      </c>
      <c r="CS24" s="315">
        <v>20612104.059999999</v>
      </c>
      <c r="CT24" s="315">
        <v>1751317.73</v>
      </c>
      <c r="CU24" s="315">
        <v>1800685.99</v>
      </c>
      <c r="CV24" s="315">
        <v>3587905.3699999996</v>
      </c>
      <c r="CW24" s="315">
        <v>1455130.6</v>
      </c>
      <c r="CX24" s="315">
        <v>3119346.89</v>
      </c>
      <c r="CY24" s="315">
        <v>1839817.6600000001</v>
      </c>
      <c r="CZ24" s="315">
        <v>755832.42</v>
      </c>
      <c r="DA24" s="315">
        <v>30095685.920000002</v>
      </c>
      <c r="DB24" s="315">
        <v>4446437.72</v>
      </c>
      <c r="DC24" s="315">
        <v>8542906.5500000007</v>
      </c>
      <c r="DD24" s="315">
        <v>16358479.65</v>
      </c>
      <c r="DE24" s="315">
        <v>3406861.64</v>
      </c>
      <c r="DF24" s="315">
        <v>5929062.4899999993</v>
      </c>
      <c r="DG24" s="315">
        <v>4025427.9600000004</v>
      </c>
      <c r="DH24" s="315">
        <v>680162.03</v>
      </c>
      <c r="DI24" s="315">
        <v>3110617.88</v>
      </c>
      <c r="DJ24" s="315">
        <v>1391015.36</v>
      </c>
      <c r="DK24" s="315">
        <v>6301625.8900000006</v>
      </c>
      <c r="DL24" s="315">
        <v>16359299.309999999</v>
      </c>
      <c r="DM24" s="315">
        <v>28259893.82</v>
      </c>
      <c r="DN24" s="315">
        <v>2912439.13</v>
      </c>
      <c r="DO24" s="315">
        <v>2174416.5</v>
      </c>
      <c r="DP24" s="315">
        <v>3602538.3</v>
      </c>
      <c r="DQ24" s="315">
        <v>3019234.1799999997</v>
      </c>
      <c r="DR24" s="315">
        <v>2708851</v>
      </c>
      <c r="DS24" s="315">
        <v>2930582.12</v>
      </c>
      <c r="DT24" s="315">
        <v>1194022.94</v>
      </c>
      <c r="DU24" s="315">
        <v>72847471.260000005</v>
      </c>
      <c r="DV24" s="315">
        <v>2951280.5300000003</v>
      </c>
      <c r="DW24" s="315">
        <v>3825142.17</v>
      </c>
      <c r="DX24" s="315">
        <v>3628951.19</v>
      </c>
      <c r="DY24" s="315">
        <v>3781793.95</v>
      </c>
      <c r="DZ24" s="315">
        <v>3890678.8</v>
      </c>
      <c r="EA24" s="315">
        <v>5522942.7999999998</v>
      </c>
      <c r="EB24" s="315">
        <v>3072125.5300000003</v>
      </c>
      <c r="EC24" s="315">
        <v>4467595.9899999993</v>
      </c>
      <c r="ED24" s="315">
        <v>14180440.109999999</v>
      </c>
      <c r="EE24" s="315">
        <v>13351176.27</v>
      </c>
      <c r="EF24" s="315">
        <v>3596990.1300000004</v>
      </c>
      <c r="EG24" s="315">
        <v>2816325.5399999996</v>
      </c>
      <c r="EH24" s="315">
        <v>2330582.0499999998</v>
      </c>
      <c r="EI24" s="315">
        <v>3248090.02</v>
      </c>
      <c r="EJ24" s="315">
        <v>4476935.3</v>
      </c>
      <c r="EK24" s="315">
        <v>1773478.39</v>
      </c>
      <c r="EL24" s="315">
        <v>3028938.95</v>
      </c>
      <c r="EM24" s="315">
        <v>36482846.770000003</v>
      </c>
      <c r="EN24" s="315">
        <v>2957489.4299999997</v>
      </c>
      <c r="EO24" s="315">
        <v>1958615.42</v>
      </c>
      <c r="EP24" s="315">
        <v>2603468.1700000004</v>
      </c>
      <c r="EQ24" s="315">
        <v>1877549.0699999998</v>
      </c>
      <c r="ER24" s="315">
        <v>1018220.6100000001</v>
      </c>
      <c r="ES24" s="315">
        <v>4076940.3500000006</v>
      </c>
      <c r="ET24" s="315">
        <v>3393275.09</v>
      </c>
      <c r="EU24" s="315">
        <v>1490821.5500000003</v>
      </c>
      <c r="EV24" s="315">
        <v>22229786.219999999</v>
      </c>
      <c r="EW24" s="315">
        <v>1604767.8800000001</v>
      </c>
      <c r="EX24" s="315">
        <v>2654966.85</v>
      </c>
      <c r="EY24" s="315">
        <v>4110663.9400000004</v>
      </c>
      <c r="EZ24" s="315">
        <v>5042705.0200000005</v>
      </c>
      <c r="FA24" s="315">
        <v>4691986.2</v>
      </c>
      <c r="FB24" s="315">
        <v>3887394.7100000004</v>
      </c>
      <c r="FC24" s="315">
        <v>2835267.83</v>
      </c>
      <c r="FD24" s="315">
        <v>2264657.38</v>
      </c>
      <c r="FE24" s="315">
        <v>1874480.9300000002</v>
      </c>
      <c r="FF24" s="315">
        <v>1831240.94</v>
      </c>
      <c r="FG24" s="315">
        <v>1244833.0699999998</v>
      </c>
      <c r="FH24" s="315">
        <v>26451923.23</v>
      </c>
      <c r="FI24" s="315">
        <v>1547289.17</v>
      </c>
      <c r="FJ24" s="315">
        <v>2741020.09</v>
      </c>
      <c r="FK24" s="315">
        <v>1869478.8800000001</v>
      </c>
      <c r="FL24" s="315">
        <v>3690951.37</v>
      </c>
      <c r="FM24" s="315">
        <v>3015634.08</v>
      </c>
      <c r="FN24" s="315">
        <v>1122337.0799999998</v>
      </c>
      <c r="FO24" s="315">
        <v>472743.14999999997</v>
      </c>
      <c r="FP24" s="315">
        <v>35776851.350000001</v>
      </c>
      <c r="FQ24" s="315">
        <v>2411302.5499999998</v>
      </c>
      <c r="FR24" s="315">
        <v>4493644.43</v>
      </c>
      <c r="FS24" s="315">
        <v>4149951.55</v>
      </c>
      <c r="FT24" s="315">
        <v>3775519.2399999998</v>
      </c>
      <c r="FU24" s="315">
        <v>3144106.4799999995</v>
      </c>
      <c r="FV24" s="315">
        <v>6568942.9500000002</v>
      </c>
      <c r="FW24" s="315">
        <v>3978284.04</v>
      </c>
      <c r="FX24" s="315">
        <v>4798290.6399999997</v>
      </c>
      <c r="FY24" s="315">
        <v>2756380.4000000004</v>
      </c>
      <c r="FZ24" s="315">
        <v>5783803.8600000003</v>
      </c>
      <c r="GA24" s="315">
        <v>2563238.75</v>
      </c>
      <c r="GB24" s="315">
        <v>1956180.6999999997</v>
      </c>
      <c r="GC24" s="315">
        <v>728335.37000000011</v>
      </c>
      <c r="GD24" s="315">
        <v>23653126.340000004</v>
      </c>
      <c r="GE24" s="315">
        <v>1885249.63</v>
      </c>
      <c r="GF24" s="315">
        <v>1837336.64</v>
      </c>
      <c r="GG24" s="315">
        <v>5015669.2700000014</v>
      </c>
      <c r="GH24" s="315">
        <v>2889205.6</v>
      </c>
      <c r="GI24" s="315">
        <v>2915854.1399999997</v>
      </c>
      <c r="GJ24" s="315">
        <v>2816456.3800000004</v>
      </c>
      <c r="GK24" s="315">
        <v>6191396.2399999993</v>
      </c>
      <c r="GL24" s="315">
        <v>2169034.83</v>
      </c>
      <c r="GM24" s="315">
        <v>938603.55999999994</v>
      </c>
      <c r="GN24" s="315">
        <v>817160.02</v>
      </c>
      <c r="GO24" s="315">
        <v>659846.43999999994</v>
      </c>
      <c r="GP24" s="315">
        <v>16124779.740000002</v>
      </c>
      <c r="GQ24" s="315">
        <v>5016191.6899999995</v>
      </c>
      <c r="GR24" s="315">
        <v>2371865.0900000003</v>
      </c>
      <c r="GS24" s="315">
        <v>6089020.5600000005</v>
      </c>
      <c r="GT24" s="315">
        <v>1193214.4899999998</v>
      </c>
      <c r="GU24" s="315">
        <v>2236249.8600000003</v>
      </c>
      <c r="GV24" s="315">
        <v>3770962.7800000003</v>
      </c>
      <c r="GW24" s="315">
        <v>1654913.22</v>
      </c>
      <c r="GX24" s="315">
        <v>18028771.670000002</v>
      </c>
      <c r="GY24" s="315">
        <v>2760620.52</v>
      </c>
      <c r="GZ24" s="315">
        <v>4595010.8600000003</v>
      </c>
      <c r="HA24" s="315">
        <v>2826510.39</v>
      </c>
      <c r="HB24" s="315">
        <v>39468249.849999994</v>
      </c>
      <c r="HC24" s="315">
        <v>4310765.4300000006</v>
      </c>
      <c r="HD24" s="315">
        <v>4825677.88</v>
      </c>
      <c r="HE24" s="315">
        <v>4912813.8</v>
      </c>
      <c r="HF24" s="315">
        <v>4450369.8600000003</v>
      </c>
      <c r="HG24" s="315">
        <v>6504416.5199999996</v>
      </c>
      <c r="HH24" s="315">
        <v>1548009.0800000003</v>
      </c>
      <c r="HI24" s="315">
        <v>33571770.170000002</v>
      </c>
      <c r="HJ24" s="315">
        <v>4296415.72</v>
      </c>
      <c r="HK24" s="315">
        <v>4216886.5500000007</v>
      </c>
      <c r="HL24" s="315">
        <v>2878522.25</v>
      </c>
      <c r="HM24" s="315">
        <v>2450327.52</v>
      </c>
      <c r="HN24" s="315">
        <v>2323831.91</v>
      </c>
      <c r="HO24" s="315">
        <v>3730530.58</v>
      </c>
      <c r="HP24" s="315">
        <v>1962192.8</v>
      </c>
      <c r="HQ24" s="315">
        <v>33112366.890000001</v>
      </c>
      <c r="HR24" s="315">
        <v>16599966.820000002</v>
      </c>
      <c r="HS24" s="315">
        <v>2654471.0999999996</v>
      </c>
      <c r="HT24" s="315">
        <v>2476628.91</v>
      </c>
      <c r="HU24" s="315">
        <v>1570048.5000000002</v>
      </c>
      <c r="HV24" s="315">
        <v>1656625.97</v>
      </c>
      <c r="HW24" s="315">
        <v>6598074.8399999999</v>
      </c>
      <c r="HX24" s="315">
        <v>2122886.2999999998</v>
      </c>
      <c r="HY24" s="315">
        <v>2344900.29</v>
      </c>
      <c r="HZ24" s="315">
        <v>2672668.64</v>
      </c>
      <c r="IA24" s="315">
        <v>1940841.29</v>
      </c>
      <c r="IB24" s="315">
        <v>4062260.7</v>
      </c>
      <c r="IC24" s="315">
        <v>1259330.8</v>
      </c>
      <c r="ID24" s="315">
        <v>2790144.8899999997</v>
      </c>
      <c r="IE24" s="315">
        <v>1726136.42</v>
      </c>
      <c r="IF24" s="315">
        <v>1565848.77</v>
      </c>
      <c r="IG24" s="315">
        <v>32798335.440000001</v>
      </c>
      <c r="IH24" s="315">
        <v>12006355.879999999</v>
      </c>
      <c r="II24" s="315">
        <v>3609757.12</v>
      </c>
      <c r="IJ24" s="315">
        <v>5806416.7499999991</v>
      </c>
      <c r="IK24" s="315">
        <v>7903052.9700000007</v>
      </c>
      <c r="IL24" s="315">
        <v>2694881.75</v>
      </c>
      <c r="IM24" s="315">
        <v>2346856.61</v>
      </c>
      <c r="IN24" s="315">
        <v>1897410.86</v>
      </c>
      <c r="IO24" s="315">
        <v>1648643.7999999998</v>
      </c>
      <c r="IP24" s="315">
        <v>2235815.9099999997</v>
      </c>
      <c r="IQ24" s="315">
        <v>2063371.47</v>
      </c>
      <c r="IR24" s="315">
        <v>43677381.250000007</v>
      </c>
      <c r="IS24" s="315">
        <v>16795597.120000001</v>
      </c>
      <c r="IT24" s="315">
        <v>4884652.24</v>
      </c>
      <c r="IU24" s="315">
        <v>3840335.4099999997</v>
      </c>
      <c r="IV24" s="315">
        <v>2246563.12</v>
      </c>
      <c r="IW24" s="315">
        <v>1404591.47</v>
      </c>
      <c r="IX24" s="315">
        <v>2651553.62</v>
      </c>
      <c r="IY24" s="315">
        <v>1215965.57</v>
      </c>
      <c r="IZ24" s="315">
        <v>1872850.49</v>
      </c>
      <c r="JA24" s="315">
        <v>2779873.68</v>
      </c>
      <c r="JB24" s="315">
        <v>2995620.56</v>
      </c>
      <c r="JC24" s="315">
        <v>1758288.06</v>
      </c>
      <c r="JD24" s="315">
        <v>16413469.639999999</v>
      </c>
      <c r="JE24" s="315">
        <v>9102056.790000001</v>
      </c>
      <c r="JF24" s="315">
        <v>2096866.6099999999</v>
      </c>
      <c r="JG24" s="315">
        <v>1527097.23</v>
      </c>
      <c r="JH24" s="315">
        <v>1642500.42</v>
      </c>
      <c r="JI24" s="315">
        <v>1331788.71</v>
      </c>
      <c r="JJ24" s="315">
        <v>20609786.230000004</v>
      </c>
      <c r="JK24" s="315">
        <v>2104812.0499999998</v>
      </c>
      <c r="JL24" s="315">
        <v>2012329.76</v>
      </c>
      <c r="JM24" s="315">
        <v>3772352.7899999996</v>
      </c>
      <c r="JN24" s="315">
        <v>2342693.87</v>
      </c>
      <c r="JO24" s="315">
        <v>4670378.57</v>
      </c>
      <c r="JP24" s="315">
        <v>2120287.65</v>
      </c>
      <c r="JQ24" s="315">
        <v>31416813.489999998</v>
      </c>
      <c r="JR24" s="315">
        <v>2941340.82</v>
      </c>
      <c r="JS24" s="315">
        <v>1473133.35</v>
      </c>
      <c r="JT24" s="315">
        <v>8352975.9199999999</v>
      </c>
      <c r="JU24" s="315">
        <v>5493831.0200000005</v>
      </c>
      <c r="JV24" s="315">
        <v>3121934.3099999996</v>
      </c>
      <c r="JW24" s="315">
        <v>2781677.55</v>
      </c>
      <c r="JX24" s="315">
        <v>1998420.43</v>
      </c>
      <c r="JY24" s="315">
        <v>32778635.66</v>
      </c>
      <c r="JZ24" s="315">
        <v>13257120.360000001</v>
      </c>
      <c r="KA24" s="315">
        <v>2580482.7499999995</v>
      </c>
      <c r="KB24" s="315">
        <v>1614385.9000000001</v>
      </c>
      <c r="KC24" s="315">
        <v>3406839.42</v>
      </c>
      <c r="KD24" s="315">
        <v>931429.62</v>
      </c>
      <c r="KE24" s="315">
        <v>9811019.3800000008</v>
      </c>
      <c r="KF24" s="315">
        <v>4432415.16</v>
      </c>
      <c r="KG24" s="315">
        <v>2531538.7600000002</v>
      </c>
      <c r="KH24" s="315">
        <v>3294510.6500000004</v>
      </c>
      <c r="KI24" s="315">
        <v>2424730.29</v>
      </c>
      <c r="KJ24" s="315">
        <v>2754414.07</v>
      </c>
      <c r="KK24" s="315">
        <v>2711007.35</v>
      </c>
      <c r="KL24" s="315">
        <v>820577.62</v>
      </c>
      <c r="KM24" s="315">
        <v>1623403.49</v>
      </c>
      <c r="KN24" s="315">
        <v>48439395.050000004</v>
      </c>
      <c r="KO24" s="315">
        <v>7839079.459999999</v>
      </c>
      <c r="KP24" s="315">
        <v>2912001.18</v>
      </c>
      <c r="KQ24" s="315">
        <v>3433464.9000000004</v>
      </c>
      <c r="KR24" s="315">
        <v>3653932.4099999997</v>
      </c>
      <c r="KS24" s="315">
        <v>3417306.89</v>
      </c>
      <c r="KT24" s="315">
        <v>12299018.91</v>
      </c>
      <c r="KU24" s="315">
        <v>1905839.7699999998</v>
      </c>
      <c r="KV24" s="315">
        <v>2261609.5500000003</v>
      </c>
      <c r="KW24" s="315">
        <v>19215917.759999998</v>
      </c>
      <c r="KX24" s="315">
        <v>2608618.7199999997</v>
      </c>
      <c r="KY24" s="315">
        <v>3627898.6799999997</v>
      </c>
      <c r="KZ24" s="315">
        <v>8426386.6900000013</v>
      </c>
      <c r="LA24" s="315">
        <v>1929699.0000000002</v>
      </c>
      <c r="LB24" s="315">
        <v>4442796.59</v>
      </c>
      <c r="LC24" s="315">
        <v>36026047.990000002</v>
      </c>
      <c r="LD24" s="315">
        <v>4164415.56</v>
      </c>
      <c r="LE24" s="315">
        <v>41298607.450000003</v>
      </c>
      <c r="LF24" s="315">
        <v>15696551.810000001</v>
      </c>
      <c r="LG24" s="315">
        <v>13477959.59</v>
      </c>
      <c r="LH24" s="315">
        <v>15996885.49</v>
      </c>
      <c r="LI24" s="315">
        <v>3674470.01</v>
      </c>
      <c r="LJ24" s="315">
        <v>2209896.94</v>
      </c>
      <c r="LK24" s="315">
        <v>2267034</v>
      </c>
      <c r="LL24" s="315">
        <v>3521521.99</v>
      </c>
      <c r="LM24" s="315">
        <v>1184387.52</v>
      </c>
      <c r="LN24" s="315">
        <v>3404944.13</v>
      </c>
      <c r="LO24" s="315">
        <v>989713.21</v>
      </c>
      <c r="LP24" s="315">
        <v>17255042.580000002</v>
      </c>
      <c r="LQ24" s="315">
        <v>4999512.6900000004</v>
      </c>
      <c r="LR24" s="315">
        <v>2612838.6999999997</v>
      </c>
      <c r="LS24" s="315">
        <v>53097248.219999999</v>
      </c>
      <c r="LT24" s="315">
        <v>23022515.930000003</v>
      </c>
      <c r="LU24" s="315">
        <v>35943446.539999999</v>
      </c>
      <c r="LV24" s="315">
        <v>15065945.209999999</v>
      </c>
      <c r="LW24" s="315">
        <v>6101374.6100000003</v>
      </c>
      <c r="LX24" s="315">
        <v>5976979.4399999995</v>
      </c>
      <c r="LY24" s="315">
        <v>2992868.1799999997</v>
      </c>
      <c r="LZ24" s="315">
        <v>4004068.97</v>
      </c>
      <c r="MA24" s="315">
        <v>3325812.57</v>
      </c>
      <c r="MB24" s="315">
        <v>3780871.16</v>
      </c>
      <c r="MC24" s="315">
        <v>11923351.6</v>
      </c>
      <c r="MD24" s="315">
        <v>2650932.5699999998</v>
      </c>
      <c r="ME24" s="315">
        <v>44001302.149999999</v>
      </c>
      <c r="MF24" s="315">
        <v>3341044.67</v>
      </c>
      <c r="MG24" s="315">
        <v>1553281.2</v>
      </c>
      <c r="MH24" s="315">
        <v>2015226.56</v>
      </c>
      <c r="MI24" s="315">
        <v>1322498.8899999999</v>
      </c>
      <c r="MJ24" s="315">
        <v>3073876.79</v>
      </c>
      <c r="MK24" s="315">
        <v>2613013.8199999998</v>
      </c>
      <c r="ML24" s="315">
        <v>2306896.8000000003</v>
      </c>
      <c r="MM24" s="315">
        <v>3036588.5999999996</v>
      </c>
      <c r="MN24" s="315">
        <v>2572990.19</v>
      </c>
      <c r="MO24" s="315">
        <v>2656969.5900000003</v>
      </c>
      <c r="MP24" s="315">
        <v>2196936.2999999998</v>
      </c>
      <c r="MQ24" s="315">
        <v>30486925.43</v>
      </c>
      <c r="MR24" s="315">
        <v>2301250.89</v>
      </c>
      <c r="MS24" s="315">
        <v>2307853.3199999998</v>
      </c>
      <c r="MT24" s="315">
        <v>3680247.47</v>
      </c>
      <c r="MU24" s="315">
        <v>5126828.63</v>
      </c>
      <c r="MV24" s="315">
        <v>3109614.5200000005</v>
      </c>
      <c r="MW24" s="315">
        <v>9085098.6396999992</v>
      </c>
      <c r="MX24" s="315">
        <v>5477474.9900000002</v>
      </c>
      <c r="MY24" s="315">
        <v>3241618.1799999997</v>
      </c>
      <c r="MZ24" s="315">
        <v>764214.71000000008</v>
      </c>
      <c r="NA24" s="315">
        <v>723022.63</v>
      </c>
      <c r="NB24" s="315">
        <v>65996136.469999999</v>
      </c>
      <c r="NC24" s="315">
        <v>8636386.0899999999</v>
      </c>
      <c r="ND24" s="315">
        <v>2398525.0599999996</v>
      </c>
      <c r="NE24" s="315">
        <v>22636774.550000001</v>
      </c>
      <c r="NF24" s="315">
        <v>2410282.0099999998</v>
      </c>
      <c r="NG24" s="315">
        <v>6366598.9399999995</v>
      </c>
      <c r="NH24" s="315">
        <v>14278848.68</v>
      </c>
      <c r="NI24" s="315">
        <v>11249512.24</v>
      </c>
      <c r="NJ24" s="315">
        <v>1650757.33</v>
      </c>
      <c r="NK24" s="315">
        <v>4421089.3299999991</v>
      </c>
      <c r="NL24" s="315">
        <v>4211671.4800000004</v>
      </c>
      <c r="NM24" s="315">
        <v>2689330.6000000006</v>
      </c>
      <c r="NN24" s="315">
        <v>19281502.310000002</v>
      </c>
      <c r="NO24" s="315">
        <v>2221873.1800000002</v>
      </c>
      <c r="NP24" s="315">
        <v>2038862.8099999998</v>
      </c>
      <c r="NQ24" s="315">
        <v>2267048.8800000004</v>
      </c>
      <c r="NR24" s="315">
        <v>1790499.3200000003</v>
      </c>
      <c r="NS24" s="315">
        <v>731283.54</v>
      </c>
      <c r="NT24" s="315">
        <v>1212869.7999999998</v>
      </c>
      <c r="NU24" s="315">
        <v>33096822.750000004</v>
      </c>
      <c r="NV24" s="315">
        <v>14497698.08</v>
      </c>
      <c r="NW24" s="315">
        <v>2494979.0299999998</v>
      </c>
      <c r="NX24" s="315">
        <v>1800156.74</v>
      </c>
      <c r="NY24" s="315">
        <v>2568085.19</v>
      </c>
      <c r="NZ24" s="315">
        <v>4029049.54</v>
      </c>
      <c r="OA24" s="315">
        <v>1833631.3699999999</v>
      </c>
      <c r="OB24" s="315">
        <v>46505335.410000004</v>
      </c>
      <c r="OC24" s="315">
        <v>11576597.35</v>
      </c>
      <c r="OD24" s="315">
        <v>5556006.8099999996</v>
      </c>
      <c r="OE24" s="315">
        <v>11009606.560000001</v>
      </c>
      <c r="OF24" s="315">
        <v>2657297.7200000002</v>
      </c>
      <c r="OG24" s="315">
        <v>4386101.0100000007</v>
      </c>
      <c r="OH24" s="315">
        <v>4369886.830000001</v>
      </c>
      <c r="OI24" s="315">
        <v>2089893.2</v>
      </c>
      <c r="OJ24" s="315">
        <v>1751389.3399999999</v>
      </c>
      <c r="OK24" s="315">
        <v>35259207.269999996</v>
      </c>
      <c r="OL24" s="315">
        <v>10460789.049999999</v>
      </c>
      <c r="OM24" s="315">
        <v>13074259.529999999</v>
      </c>
      <c r="ON24" s="315">
        <v>4903887.04</v>
      </c>
      <c r="OO24" s="315">
        <v>3780105.18</v>
      </c>
      <c r="OP24" s="315">
        <v>1362191.71</v>
      </c>
      <c r="OQ24" s="315">
        <v>28415739.029999997</v>
      </c>
      <c r="OR24" s="315">
        <v>2357238.7000000002</v>
      </c>
      <c r="OS24" s="315">
        <v>2080536.94</v>
      </c>
      <c r="OT24" s="315">
        <v>5586042.2199999997</v>
      </c>
      <c r="OU24" s="315">
        <v>4564879.3600000003</v>
      </c>
      <c r="OV24" s="315">
        <v>9951775.3100000005</v>
      </c>
      <c r="OW24" s="315">
        <v>3489883.5100000002</v>
      </c>
      <c r="OX24" s="315">
        <v>1172811.4099999999</v>
      </c>
      <c r="OY24" s="315">
        <v>1010748.0599999999</v>
      </c>
      <c r="OZ24" s="315">
        <v>30515050.219999999</v>
      </c>
      <c r="PA24" s="315">
        <v>2019847.45</v>
      </c>
      <c r="PB24" s="315">
        <v>6208277.7399999993</v>
      </c>
      <c r="PC24" s="315">
        <v>1369827.75</v>
      </c>
      <c r="PD24" s="315">
        <v>4312830.88</v>
      </c>
      <c r="PE24" s="315">
        <v>6113386.0800000001</v>
      </c>
      <c r="PF24" s="315">
        <v>1931107.7000000002</v>
      </c>
      <c r="PG24" s="315">
        <v>2260555.5099999998</v>
      </c>
      <c r="PH24" s="315">
        <v>2327487.59</v>
      </c>
      <c r="PI24" s="315">
        <v>2646592.2799999998</v>
      </c>
      <c r="PJ24" s="315">
        <v>3955591.5200000005</v>
      </c>
      <c r="PK24" s="315">
        <v>2719906.2</v>
      </c>
      <c r="PL24" s="315">
        <v>1479039.43</v>
      </c>
      <c r="PM24" s="315">
        <v>7205218.790000001</v>
      </c>
      <c r="PN24" s="315">
        <v>1236448.8399999999</v>
      </c>
      <c r="PO24" s="315">
        <v>861058.84000000008</v>
      </c>
      <c r="PP24" s="315">
        <v>756528.3</v>
      </c>
      <c r="PQ24" s="315">
        <v>1285278.1399999999</v>
      </c>
      <c r="PR24" s="315">
        <v>56980535.270000003</v>
      </c>
      <c r="PS24" s="315">
        <v>2727542.53</v>
      </c>
      <c r="PT24" s="315">
        <v>2495732.9999999995</v>
      </c>
      <c r="PU24" s="315">
        <v>4217935.49</v>
      </c>
      <c r="PV24" s="315">
        <v>20364068.52</v>
      </c>
      <c r="PW24" s="315">
        <v>3741532.8200000003</v>
      </c>
      <c r="PX24" s="315">
        <v>6001290.7599999998</v>
      </c>
      <c r="PY24" s="315">
        <v>3054711.9799999995</v>
      </c>
      <c r="PZ24" s="315">
        <v>6769494.3000000007</v>
      </c>
      <c r="QA24" s="315">
        <v>1752108.42</v>
      </c>
      <c r="QB24" s="315">
        <v>6316601.3000000007</v>
      </c>
      <c r="QC24" s="315">
        <v>2390011.3200000003</v>
      </c>
      <c r="QD24" s="315">
        <v>3086840.4000000004</v>
      </c>
      <c r="QE24" s="315">
        <v>4740950.54</v>
      </c>
      <c r="QF24" s="315">
        <v>3908903.8000000003</v>
      </c>
      <c r="QG24" s="315">
        <v>5442924.5300000003</v>
      </c>
      <c r="QH24" s="315">
        <v>2956682.7500000005</v>
      </c>
      <c r="QI24" s="315">
        <v>2120339.5699999998</v>
      </c>
      <c r="QJ24" s="315">
        <v>1701377.65</v>
      </c>
      <c r="QK24" s="315">
        <v>6372483.5</v>
      </c>
      <c r="QL24" s="315">
        <v>7681675.9699999997</v>
      </c>
      <c r="QM24" s="315">
        <v>1896822.71</v>
      </c>
      <c r="QN24" s="315">
        <v>629640.89999999991</v>
      </c>
      <c r="QO24" s="315">
        <v>733184.24</v>
      </c>
      <c r="QP24" s="315">
        <v>592301.82000000007</v>
      </c>
      <c r="QQ24" s="315">
        <v>1013782.69</v>
      </c>
      <c r="QR24" s="315">
        <v>34117023.390000001</v>
      </c>
      <c r="QS24" s="315">
        <v>1636915.2300000002</v>
      </c>
      <c r="QT24" s="315">
        <v>6342727.0599999996</v>
      </c>
      <c r="QU24" s="315">
        <v>2463423.88</v>
      </c>
      <c r="QV24" s="315">
        <v>3098556.56</v>
      </c>
      <c r="QW24" s="315">
        <v>7772004.0399999991</v>
      </c>
      <c r="QX24" s="315">
        <v>2446447.6800000002</v>
      </c>
      <c r="QY24" s="315">
        <v>4278876.8099999996</v>
      </c>
      <c r="QZ24" s="315">
        <v>6230883.9699999997</v>
      </c>
      <c r="RA24" s="315">
        <v>1830106.0400000003</v>
      </c>
      <c r="RB24" s="315">
        <v>1711790.7000000002</v>
      </c>
      <c r="RC24" s="315">
        <v>860973.49</v>
      </c>
      <c r="RD24" s="315">
        <v>719664.74</v>
      </c>
      <c r="RE24" s="315">
        <v>50195133.490000002</v>
      </c>
      <c r="RF24" s="315">
        <v>4725140.8</v>
      </c>
      <c r="RG24" s="315">
        <v>2039860.1400000001</v>
      </c>
      <c r="RH24" s="315">
        <v>2509797.1999999997</v>
      </c>
      <c r="RI24" s="315">
        <v>2715482.4099999997</v>
      </c>
      <c r="RJ24" s="315">
        <v>3019214.48</v>
      </c>
      <c r="RK24" s="315">
        <v>7050206.5899999999</v>
      </c>
      <c r="RL24" s="315">
        <v>2277930.41</v>
      </c>
      <c r="RM24" s="315">
        <v>3026545.91</v>
      </c>
      <c r="RN24" s="315">
        <v>5372421.5299999993</v>
      </c>
      <c r="RO24" s="315">
        <v>5799807.9299999997</v>
      </c>
      <c r="RP24" s="315">
        <v>1682419.8900000001</v>
      </c>
      <c r="RQ24" s="315">
        <v>1537048.43</v>
      </c>
      <c r="RR24" s="315">
        <v>2550697.04</v>
      </c>
      <c r="RS24" s="315">
        <v>1129511.1499999999</v>
      </c>
      <c r="RT24" s="315">
        <v>1817491.35</v>
      </c>
      <c r="RU24" s="315">
        <v>2235323.6900000004</v>
      </c>
      <c r="RV24" s="315">
        <v>992743.33</v>
      </c>
      <c r="RW24" s="315">
        <v>856662.51</v>
      </c>
      <c r="RX24" s="315">
        <v>812618.47000000009</v>
      </c>
      <c r="RY24" s="315">
        <v>26824230.299999997</v>
      </c>
      <c r="RZ24" s="315">
        <v>1474279.36</v>
      </c>
      <c r="SA24" s="315">
        <v>3397647.85</v>
      </c>
      <c r="SB24" s="315">
        <v>2764013.71</v>
      </c>
      <c r="SC24" s="315">
        <v>946340.44000000006</v>
      </c>
      <c r="SD24" s="315">
        <v>968213.95000000007</v>
      </c>
      <c r="SE24" s="315">
        <v>1610173.15</v>
      </c>
      <c r="SF24" s="315">
        <v>5285939.3699999992</v>
      </c>
      <c r="SG24" s="315">
        <v>2006384.8</v>
      </c>
      <c r="SH24" s="315">
        <v>1224911.76</v>
      </c>
      <c r="SI24" s="315">
        <v>1484765.3399999999</v>
      </c>
      <c r="SJ24" s="315">
        <v>2583540.6</v>
      </c>
      <c r="SK24" s="315">
        <v>1666690.93</v>
      </c>
      <c r="SL24" s="315">
        <v>1311119.49</v>
      </c>
      <c r="SM24" s="315">
        <v>21892829.98</v>
      </c>
      <c r="SN24" s="315">
        <v>3069497.7600000007</v>
      </c>
      <c r="SO24" s="315">
        <v>2509401.3299999996</v>
      </c>
      <c r="SP24" s="315">
        <v>1541747.32</v>
      </c>
      <c r="SQ24" s="315">
        <v>1258574.74</v>
      </c>
      <c r="SR24" s="315">
        <v>2365073.39</v>
      </c>
      <c r="SS24" s="315">
        <v>1542231.85</v>
      </c>
      <c r="ST24" s="315">
        <v>4600806.21</v>
      </c>
      <c r="SU24" s="315">
        <v>2191370.25</v>
      </c>
      <c r="SV24" s="315">
        <v>1860788.0000000002</v>
      </c>
      <c r="SW24" s="315">
        <v>5206207.7700000005</v>
      </c>
      <c r="SX24" s="315">
        <v>569353.03</v>
      </c>
      <c r="SY24" s="315">
        <v>14538111.959999999</v>
      </c>
      <c r="SZ24" s="315">
        <v>3255179.91</v>
      </c>
      <c r="TA24" s="315">
        <v>3185954.61</v>
      </c>
      <c r="TB24" s="315">
        <v>4872556.29</v>
      </c>
      <c r="TC24" s="315">
        <v>2568354.7100000004</v>
      </c>
      <c r="TD24" s="315">
        <v>2863909.93</v>
      </c>
      <c r="TE24" s="315">
        <v>2175589.4000000004</v>
      </c>
      <c r="TF24" s="315">
        <v>990278.60000000009</v>
      </c>
      <c r="TG24" s="315">
        <v>47916629.419999994</v>
      </c>
      <c r="TH24" s="315">
        <v>2231842.79</v>
      </c>
      <c r="TI24" s="315">
        <v>2080886.0499999998</v>
      </c>
      <c r="TJ24" s="315">
        <v>5165555.78</v>
      </c>
      <c r="TK24" s="315">
        <v>4236584.13</v>
      </c>
      <c r="TL24" s="315">
        <v>2644855.66</v>
      </c>
      <c r="TM24" s="315">
        <v>949283.19</v>
      </c>
      <c r="TN24" s="315">
        <v>8910909.9800000023</v>
      </c>
      <c r="TO24" s="315">
        <v>2225217.5099999998</v>
      </c>
      <c r="TP24" s="315">
        <v>5406462.5099999998</v>
      </c>
      <c r="TQ24" s="315">
        <v>3695653.6599999997</v>
      </c>
      <c r="TR24" s="315">
        <v>1063447.92</v>
      </c>
      <c r="TS24" s="315">
        <v>1540007.92</v>
      </c>
      <c r="TT24" s="315">
        <v>2517759.6</v>
      </c>
      <c r="TU24" s="315">
        <v>2066507.58</v>
      </c>
      <c r="TV24" s="315">
        <v>1524969.4000000001</v>
      </c>
      <c r="TW24" s="315">
        <v>16673430.32</v>
      </c>
      <c r="TX24" s="315">
        <v>2359910.5</v>
      </c>
      <c r="TY24" s="315">
        <v>20025027.170000002</v>
      </c>
      <c r="TZ24" s="315">
        <v>4529022.2799999993</v>
      </c>
      <c r="UA24" s="315">
        <v>1867568.8800000001</v>
      </c>
      <c r="UB24" s="315">
        <v>2230462.9500000002</v>
      </c>
      <c r="UC24" s="315">
        <v>12443234.889999999</v>
      </c>
      <c r="UD24" s="315">
        <v>1260024</v>
      </c>
      <c r="UE24" s="315">
        <v>902863.89</v>
      </c>
      <c r="UF24" s="315">
        <v>1439786.78</v>
      </c>
      <c r="UG24" s="315">
        <v>1164094.9099999999</v>
      </c>
      <c r="UH24" s="315">
        <v>22459482.599999998</v>
      </c>
      <c r="UI24" s="315">
        <v>5724225.6100000003</v>
      </c>
      <c r="UJ24" s="315">
        <v>3353093.9099999997</v>
      </c>
      <c r="UK24" s="315">
        <v>4329693.3</v>
      </c>
      <c r="UL24" s="315">
        <v>2790924.68</v>
      </c>
      <c r="UM24" s="315">
        <v>2385940.3499999996</v>
      </c>
      <c r="UN24" s="315">
        <v>56283907.280000009</v>
      </c>
      <c r="UO24" s="315">
        <v>2834979.0199999996</v>
      </c>
      <c r="UP24" s="315">
        <v>2705000.51</v>
      </c>
      <c r="UQ24" s="315">
        <v>16019648.059999999</v>
      </c>
      <c r="UR24" s="315">
        <v>1011406.0499999999</v>
      </c>
      <c r="US24" s="315">
        <v>3204101.9899999998</v>
      </c>
      <c r="UT24" s="315">
        <v>7372621.79</v>
      </c>
      <c r="UU24" s="315">
        <v>1878719.95</v>
      </c>
      <c r="UV24" s="315">
        <v>2286292.6900000004</v>
      </c>
      <c r="UW24" s="315">
        <v>2208424.21</v>
      </c>
      <c r="UX24" s="315">
        <v>3512714.8299999996</v>
      </c>
      <c r="UY24" s="315">
        <v>5847663.629999999</v>
      </c>
      <c r="UZ24" s="315">
        <v>4295503.41</v>
      </c>
      <c r="VA24" s="315">
        <v>5922706.7999999989</v>
      </c>
      <c r="VB24" s="315">
        <v>1989351.4699999997</v>
      </c>
      <c r="VC24" s="315">
        <v>1994636.29</v>
      </c>
      <c r="VD24" s="315">
        <v>1486281.8299999998</v>
      </c>
      <c r="VE24" s="315">
        <v>1878954.48</v>
      </c>
      <c r="VF24" s="315">
        <v>7738149.6100000013</v>
      </c>
      <c r="VG24" s="315">
        <v>1028576.9199999999</v>
      </c>
      <c r="VH24" s="315">
        <v>1196146.73</v>
      </c>
      <c r="VI24" s="315">
        <v>1125104.4300000002</v>
      </c>
      <c r="VJ24" s="315">
        <v>37966100.990000002</v>
      </c>
      <c r="VK24" s="315">
        <v>2518596.6299999994</v>
      </c>
      <c r="VL24" s="315">
        <v>2696651</v>
      </c>
      <c r="VM24" s="315">
        <v>5430795.04</v>
      </c>
      <c r="VN24" s="315">
        <v>6665170.0599999996</v>
      </c>
      <c r="VO24" s="315">
        <v>5790041.4799999995</v>
      </c>
      <c r="VP24" s="315">
        <v>5204042.68</v>
      </c>
      <c r="VQ24" s="315">
        <v>3658835.5700000003</v>
      </c>
      <c r="VR24" s="315">
        <v>3148624.3600000003</v>
      </c>
      <c r="VS24" s="315">
        <v>12854573.060000001</v>
      </c>
      <c r="VT24" s="315">
        <v>2701523.93</v>
      </c>
      <c r="VU24" s="315">
        <v>4866737.2500000009</v>
      </c>
      <c r="VV24" s="315">
        <v>3291394.84</v>
      </c>
      <c r="VW24" s="315">
        <v>1963240.36</v>
      </c>
      <c r="VX24" s="315">
        <v>1990561.77</v>
      </c>
      <c r="VY24" s="315">
        <v>100593453.36</v>
      </c>
      <c r="VZ24" s="315">
        <v>5311586.03</v>
      </c>
      <c r="WA24" s="315">
        <v>4191950.13</v>
      </c>
      <c r="WB24" s="315">
        <v>3599843.23</v>
      </c>
      <c r="WC24" s="315">
        <v>2277992.35</v>
      </c>
      <c r="WD24" s="315">
        <v>4640382.4800000004</v>
      </c>
      <c r="WE24" s="315">
        <v>4976171.91</v>
      </c>
      <c r="WF24" s="315">
        <v>7025961.5100000007</v>
      </c>
      <c r="WG24" s="315">
        <v>3775410.93</v>
      </c>
      <c r="WH24" s="315">
        <v>5638877.5200000005</v>
      </c>
      <c r="WI24" s="315">
        <v>3280772.73</v>
      </c>
      <c r="WJ24" s="315">
        <v>10922034.129999999</v>
      </c>
      <c r="WK24" s="315">
        <v>4236256.5000000009</v>
      </c>
      <c r="WL24" s="315">
        <v>7728945.3000000007</v>
      </c>
      <c r="WM24" s="315">
        <v>10741790.15</v>
      </c>
      <c r="WN24" s="315">
        <v>3447128.2399999998</v>
      </c>
      <c r="WO24" s="315">
        <v>4935148.8999999994</v>
      </c>
      <c r="WP24" s="315">
        <v>5465177.6499999994</v>
      </c>
      <c r="WQ24" s="315">
        <v>2109851.66</v>
      </c>
      <c r="WR24" s="315">
        <v>6677633.2400000002</v>
      </c>
      <c r="WS24" s="315">
        <v>19247599.289999995</v>
      </c>
      <c r="WT24" s="315">
        <v>3220162.23</v>
      </c>
      <c r="WU24" s="315">
        <v>2220615.89</v>
      </c>
      <c r="WV24" s="315">
        <v>2187233.77</v>
      </c>
      <c r="WW24" s="315">
        <v>2036707.33</v>
      </c>
      <c r="WX24" s="315">
        <v>2316958.25</v>
      </c>
      <c r="WY24" s="315">
        <v>2194690.27</v>
      </c>
      <c r="WZ24" s="315">
        <v>2218688.7100000004</v>
      </c>
      <c r="XA24" s="315">
        <v>12406363.1</v>
      </c>
      <c r="XB24" s="315">
        <v>2300799.0700000003</v>
      </c>
      <c r="XC24" s="315">
        <v>933382.52</v>
      </c>
      <c r="XD24" s="315">
        <v>1178860.7400000002</v>
      </c>
      <c r="XE24" s="315">
        <v>1620332.23</v>
      </c>
      <c r="XF24" s="315">
        <v>51671703.649999999</v>
      </c>
      <c r="XG24" s="315">
        <v>4549101.4000000004</v>
      </c>
      <c r="XH24" s="315">
        <v>4577281.88</v>
      </c>
      <c r="XI24" s="315">
        <v>18197077.52</v>
      </c>
      <c r="XJ24" s="315">
        <v>4018834.1899999995</v>
      </c>
      <c r="XK24" s="315">
        <v>5525618.3399999999</v>
      </c>
      <c r="XL24" s="315">
        <v>5998702.6400000006</v>
      </c>
      <c r="XM24" s="315">
        <v>3979758.87</v>
      </c>
      <c r="XN24" s="315">
        <v>3343602.28</v>
      </c>
      <c r="XO24" s="315">
        <v>9710995.0800000001</v>
      </c>
      <c r="XP24" s="315">
        <v>4598375.03</v>
      </c>
      <c r="XQ24" s="315">
        <v>2564560.12</v>
      </c>
      <c r="XR24" s="315">
        <v>2407639.94</v>
      </c>
      <c r="XS24" s="315">
        <v>2668231.7699999996</v>
      </c>
      <c r="XT24" s="315">
        <v>1844287.2100000002</v>
      </c>
      <c r="XU24" s="315">
        <v>2272822.5099999998</v>
      </c>
      <c r="XV24" s="315">
        <v>1583939.2</v>
      </c>
      <c r="XW24" s="315">
        <v>2171450.34</v>
      </c>
      <c r="XX24" s="315">
        <v>2504534.12</v>
      </c>
      <c r="XY24" s="315">
        <v>1996013.19</v>
      </c>
      <c r="XZ24" s="315">
        <v>1652299.71</v>
      </c>
      <c r="YA24" s="315">
        <v>1522219.7799999998</v>
      </c>
      <c r="YB24" s="315">
        <v>1592756.72</v>
      </c>
      <c r="YC24" s="315">
        <v>51698986.480000004</v>
      </c>
      <c r="YD24" s="315">
        <v>3075649.4299999997</v>
      </c>
      <c r="YE24" s="315">
        <v>5881675.4000000004</v>
      </c>
      <c r="YF24" s="315">
        <v>2987961.96</v>
      </c>
      <c r="YG24" s="315">
        <v>11504454.520000001</v>
      </c>
      <c r="YH24" s="315">
        <v>2966313.39</v>
      </c>
      <c r="YI24" s="315">
        <v>5791061.4099999992</v>
      </c>
      <c r="YJ24" s="315">
        <v>2409120.7799999998</v>
      </c>
      <c r="YK24" s="315">
        <v>7981598.5199999996</v>
      </c>
      <c r="YL24" s="315">
        <v>9521909.2599999998</v>
      </c>
      <c r="YM24" s="315">
        <v>4280355.2</v>
      </c>
      <c r="YN24" s="315">
        <v>3147227.1799999997</v>
      </c>
      <c r="YO24" s="315">
        <v>2302374.5799999996</v>
      </c>
      <c r="YP24" s="315">
        <v>2019570.5</v>
      </c>
      <c r="YQ24" s="315">
        <v>1369834.8</v>
      </c>
      <c r="YR24" s="315">
        <v>2093680.54</v>
      </c>
      <c r="YS24" s="315">
        <v>1678052.02</v>
      </c>
      <c r="YT24" s="315">
        <v>21798979</v>
      </c>
      <c r="YU24" s="315">
        <v>1926555.56</v>
      </c>
      <c r="YV24" s="315">
        <v>1752638.11</v>
      </c>
      <c r="YW24" s="315">
        <v>1544777.45</v>
      </c>
      <c r="YX24" s="315">
        <v>2908172.9</v>
      </c>
      <c r="YY24" s="315">
        <v>1236145.3699999999</v>
      </c>
      <c r="YZ24" s="315">
        <v>1699792.31</v>
      </c>
      <c r="ZA24" s="315">
        <v>23755783.120000001</v>
      </c>
      <c r="ZB24" s="315">
        <v>1549986.62</v>
      </c>
      <c r="ZC24" s="315">
        <v>3075054.0999999996</v>
      </c>
      <c r="ZD24" s="315">
        <v>2763973.93</v>
      </c>
      <c r="ZE24" s="315">
        <v>1520034.1199999999</v>
      </c>
      <c r="ZF24" s="315">
        <v>2190122.7799999998</v>
      </c>
      <c r="ZG24" s="315">
        <v>1343625.26</v>
      </c>
      <c r="ZH24" s="315">
        <v>1608341.15</v>
      </c>
      <c r="ZI24" s="315">
        <v>6811232.9900000002</v>
      </c>
      <c r="ZJ24" s="315">
        <v>42694063.240000002</v>
      </c>
      <c r="ZK24" s="315">
        <v>1739667.9999999998</v>
      </c>
      <c r="ZL24" s="315">
        <v>3645593.88</v>
      </c>
      <c r="ZM24" s="315">
        <v>11842163.119999997</v>
      </c>
      <c r="ZN24" s="315">
        <v>7841588.9900000002</v>
      </c>
      <c r="ZO24" s="315">
        <v>1643727.94</v>
      </c>
      <c r="ZP24" s="315">
        <v>3988563.27</v>
      </c>
      <c r="ZQ24" s="315">
        <v>5059413.2729999991</v>
      </c>
      <c r="ZR24" s="315">
        <v>4786860.6999999993</v>
      </c>
      <c r="ZS24" s="315">
        <v>7357571.9900000002</v>
      </c>
      <c r="ZT24" s="315">
        <v>1288912.22</v>
      </c>
      <c r="ZU24" s="315">
        <v>2305902.7100000004</v>
      </c>
      <c r="ZV24" s="315">
        <v>1860631.65</v>
      </c>
      <c r="ZW24" s="315">
        <v>3051262.1100000003</v>
      </c>
      <c r="ZX24" s="315">
        <v>2000184.1099999999</v>
      </c>
      <c r="ZY24" s="315">
        <v>2149116.5699999998</v>
      </c>
      <c r="ZZ24" s="315">
        <v>2165452.6300000004</v>
      </c>
      <c r="AAA24" s="315">
        <v>1378317.7</v>
      </c>
      <c r="AAB24" s="315">
        <v>2245123.9500000002</v>
      </c>
      <c r="AAC24" s="315">
        <v>1630035.34</v>
      </c>
      <c r="AAD24" s="315">
        <v>1316221.6499999999</v>
      </c>
      <c r="AAE24" s="315">
        <v>1082625.57</v>
      </c>
      <c r="AAF24" s="315">
        <v>20452375.25</v>
      </c>
      <c r="AAG24" s="315">
        <v>2253176.09</v>
      </c>
      <c r="AAH24" s="315">
        <v>2146565.83</v>
      </c>
      <c r="AAI24" s="315">
        <v>1984106.4400000002</v>
      </c>
      <c r="AAJ24" s="315">
        <v>1670435.39</v>
      </c>
      <c r="AAK24" s="315">
        <v>2467901.21</v>
      </c>
      <c r="AAL24" s="315">
        <v>1621883.0999999999</v>
      </c>
      <c r="AAM24" s="315">
        <v>77710289.659999996</v>
      </c>
      <c r="AAN24" s="315">
        <v>2285759.92</v>
      </c>
      <c r="AAO24" s="315">
        <v>2021006.58</v>
      </c>
      <c r="AAP24" s="315">
        <v>4320003.2</v>
      </c>
      <c r="AAQ24" s="315">
        <v>5414408.2000000002</v>
      </c>
      <c r="AAR24" s="315">
        <v>2574053.9899999998</v>
      </c>
      <c r="AAS24" s="315">
        <v>3907805.3999999994</v>
      </c>
      <c r="AAT24" s="315">
        <v>4769146.3100000005</v>
      </c>
      <c r="AAU24" s="315">
        <v>7947784.0300000003</v>
      </c>
      <c r="AAV24" s="315">
        <v>2639151.04</v>
      </c>
      <c r="AAW24" s="315">
        <v>2848460.4800000004</v>
      </c>
      <c r="AAX24" s="315">
        <v>14587745.91</v>
      </c>
      <c r="AAY24" s="315">
        <v>7845479.5099999998</v>
      </c>
      <c r="AAZ24" s="315">
        <v>1497489.85</v>
      </c>
      <c r="ABA24" s="315">
        <v>2275970</v>
      </c>
      <c r="ABB24" s="315">
        <v>1878424.9</v>
      </c>
      <c r="ABC24" s="315">
        <v>1645170.79</v>
      </c>
      <c r="ABD24" s="315">
        <v>2646252.7700000005</v>
      </c>
      <c r="ABE24" s="315">
        <v>1654112.8699999999</v>
      </c>
      <c r="ABF24" s="315">
        <v>22185719.390000001</v>
      </c>
      <c r="ABG24" s="315">
        <v>13032381.439999999</v>
      </c>
      <c r="ABH24" s="315">
        <v>1648954.3</v>
      </c>
      <c r="ABI24" s="315">
        <v>1402418.6</v>
      </c>
      <c r="ABJ24" s="315">
        <v>1233545.3700000001</v>
      </c>
      <c r="ABK24" s="315">
        <v>1106282.46</v>
      </c>
      <c r="ABL24" s="315">
        <v>1095808.46</v>
      </c>
      <c r="ABM24" s="315">
        <v>23223522.949999999</v>
      </c>
      <c r="ABN24" s="315">
        <v>3096065.5</v>
      </c>
      <c r="ABO24" s="315">
        <v>1542904.42</v>
      </c>
      <c r="ABP24" s="315">
        <v>2808600.79</v>
      </c>
      <c r="ABQ24" s="315">
        <v>3579384.96</v>
      </c>
      <c r="ABR24" s="315">
        <v>1960235.57</v>
      </c>
      <c r="ABS24" s="315">
        <v>1590886.75</v>
      </c>
      <c r="ABT24" s="315">
        <v>2747513</v>
      </c>
      <c r="ABU24" s="315">
        <v>812134.87999999989</v>
      </c>
      <c r="ABV24" s="315">
        <v>27756738.940000005</v>
      </c>
      <c r="ABW24" s="315">
        <v>1515526.33</v>
      </c>
      <c r="ABX24" s="315">
        <v>3849540.81</v>
      </c>
      <c r="ABY24" s="315">
        <v>1657528.5099999998</v>
      </c>
      <c r="ABZ24" s="315">
        <v>1612317.89</v>
      </c>
      <c r="ACA24" s="315">
        <v>7688884.0499999989</v>
      </c>
      <c r="ACB24" s="315">
        <v>1575855.78</v>
      </c>
      <c r="ACC24" s="315">
        <v>2056523.9600000002</v>
      </c>
      <c r="ACD24" s="315">
        <v>1921165.45</v>
      </c>
      <c r="ACE24" s="315">
        <v>4038665.41</v>
      </c>
      <c r="ACF24" s="315">
        <v>1582775.2000000002</v>
      </c>
      <c r="ACG24" s="315">
        <v>46520254.370000005</v>
      </c>
      <c r="ACH24" s="315">
        <v>1939625.7</v>
      </c>
      <c r="ACI24" s="315">
        <v>2663502.2100000004</v>
      </c>
      <c r="ACJ24" s="315">
        <v>4220583.18</v>
      </c>
      <c r="ACK24" s="315">
        <v>1661388.55</v>
      </c>
      <c r="ACL24" s="315">
        <v>2650037.12</v>
      </c>
      <c r="ACM24" s="315">
        <v>3907384.88</v>
      </c>
      <c r="ACN24" s="315">
        <v>11538563.470000001</v>
      </c>
      <c r="ACO24" s="315">
        <v>19005850.780000001</v>
      </c>
      <c r="ACP24" s="315">
        <v>2133658.84</v>
      </c>
      <c r="ACQ24" s="315">
        <v>3561450.99</v>
      </c>
      <c r="ACR24" s="315">
        <v>4969548.5200000005</v>
      </c>
      <c r="ACS24" s="315">
        <v>2472079.4699999997</v>
      </c>
      <c r="ACT24" s="315">
        <v>12609327.559999999</v>
      </c>
      <c r="ACU24" s="315">
        <v>2918383.16</v>
      </c>
      <c r="ACV24" s="315">
        <v>2406592.13</v>
      </c>
      <c r="ACW24" s="315">
        <v>1777489.64</v>
      </c>
      <c r="ACX24" s="315">
        <v>1393171.74</v>
      </c>
      <c r="ACY24" s="315">
        <v>1776381.42</v>
      </c>
      <c r="ACZ24" s="315">
        <v>1573723.9999999998</v>
      </c>
      <c r="ADA24" s="315">
        <v>1062653.3599999999</v>
      </c>
      <c r="ADB24" s="315">
        <v>894233.42</v>
      </c>
      <c r="ADC24" s="315">
        <v>947772.59</v>
      </c>
      <c r="ADD24" s="315">
        <v>12649824.950000001</v>
      </c>
      <c r="ADE24" s="315">
        <v>10134221.890000001</v>
      </c>
      <c r="ADF24" s="315">
        <v>1210560.6399999999</v>
      </c>
      <c r="ADG24" s="315">
        <v>650730.34</v>
      </c>
      <c r="ADH24" s="315">
        <v>2243512.9099999997</v>
      </c>
      <c r="ADI24" s="315">
        <v>1195775.6999999997</v>
      </c>
      <c r="ADJ24" s="315">
        <v>1710419.2</v>
      </c>
      <c r="ADK24" s="315">
        <v>1896893.25</v>
      </c>
      <c r="ADL24" s="315">
        <v>1306967.1800000002</v>
      </c>
      <c r="ADM24" s="315">
        <v>47673445.920000002</v>
      </c>
      <c r="ADN24" s="315">
        <v>9048043.8099999987</v>
      </c>
      <c r="ADO24" s="315">
        <v>5929975.9199999999</v>
      </c>
      <c r="ADP24" s="315">
        <v>19580746.66</v>
      </c>
      <c r="ADQ24" s="315">
        <v>1075271.95</v>
      </c>
      <c r="ADR24" s="315">
        <v>1577964.9500000002</v>
      </c>
      <c r="ADS24" s="315">
        <v>2801481.8899999997</v>
      </c>
      <c r="ADT24" s="315">
        <v>1403543.31</v>
      </c>
      <c r="ADU24" s="315">
        <v>46640379.600000001</v>
      </c>
      <c r="ADV24" s="315">
        <v>11887101.49</v>
      </c>
      <c r="ADW24" s="315">
        <v>8238266.6800000006</v>
      </c>
      <c r="ADX24" s="315">
        <v>2332534.12</v>
      </c>
      <c r="ADY24" s="315">
        <v>2340046.23</v>
      </c>
      <c r="ADZ24" s="315">
        <v>3689375.6700000004</v>
      </c>
      <c r="AEA24" s="315">
        <v>3107055.42</v>
      </c>
      <c r="AEB24" s="315">
        <v>2889959.91</v>
      </c>
      <c r="AEC24" s="315">
        <v>2251469.67</v>
      </c>
      <c r="AED24" s="315">
        <v>2141696.4899999998</v>
      </c>
      <c r="AEE24" s="315">
        <v>3130814.6599999997</v>
      </c>
      <c r="AEF24" s="315">
        <v>4569558.26</v>
      </c>
      <c r="AEG24" s="315">
        <v>1837083.29</v>
      </c>
      <c r="AEH24" s="315">
        <v>2853774.3</v>
      </c>
      <c r="AEI24" s="315">
        <v>3361585.21</v>
      </c>
      <c r="AEJ24" s="315">
        <v>3334962.7899999996</v>
      </c>
      <c r="AEK24" s="315">
        <v>2200788.9500000002</v>
      </c>
      <c r="AEL24" s="315">
        <v>5122203.040000001</v>
      </c>
      <c r="AEM24" s="315">
        <v>1645278.3800000001</v>
      </c>
      <c r="AEN24" s="315">
        <v>3524910.17</v>
      </c>
      <c r="AEO24" s="315">
        <v>27116498.489999998</v>
      </c>
      <c r="AEP24" s="315">
        <v>3520020.9299999997</v>
      </c>
      <c r="AEQ24" s="315">
        <v>4045289.12</v>
      </c>
      <c r="AER24" s="315">
        <v>2102556</v>
      </c>
      <c r="AES24" s="315">
        <v>2201499.7400000002</v>
      </c>
      <c r="AET24" s="315">
        <v>6511993.1599999992</v>
      </c>
      <c r="AEU24" s="315">
        <v>1359321.9700000002</v>
      </c>
      <c r="AEV24" s="315">
        <v>2814395.5</v>
      </c>
      <c r="AEW24" s="315">
        <v>1987828.93</v>
      </c>
      <c r="AEX24" s="315">
        <v>1260413.73</v>
      </c>
      <c r="AEY24" s="315">
        <v>19371371.570000004</v>
      </c>
      <c r="AEZ24" s="315">
        <v>16335993.200000001</v>
      </c>
      <c r="AFA24" s="315">
        <v>3013107.59</v>
      </c>
      <c r="AFB24" s="315">
        <v>2705412.14</v>
      </c>
      <c r="AFC24" s="315">
        <v>5140594.8099999996</v>
      </c>
      <c r="AFD24" s="315">
        <v>4346908.78</v>
      </c>
      <c r="AFE24" s="315">
        <v>2630077.7199999997</v>
      </c>
      <c r="AFF24" s="315">
        <v>2547194.61</v>
      </c>
      <c r="AFG24" s="315">
        <v>1866037.0799999998</v>
      </c>
      <c r="AFH24" s="315">
        <v>2394432.4000000004</v>
      </c>
      <c r="AFI24" s="315">
        <v>2733728.67</v>
      </c>
      <c r="AFJ24" s="315">
        <v>1983624.08</v>
      </c>
      <c r="AFK24" s="315">
        <v>2528126.46</v>
      </c>
      <c r="AFL24" s="315">
        <v>20075673.52</v>
      </c>
      <c r="AFM24" s="315">
        <v>4109604.1399999997</v>
      </c>
      <c r="AFN24" s="315">
        <v>2635557.69</v>
      </c>
      <c r="AFO24" s="315">
        <v>1777577.32</v>
      </c>
      <c r="AFP24" s="315">
        <v>2825518.0999999996</v>
      </c>
      <c r="AFQ24" s="315">
        <v>2064925.68</v>
      </c>
      <c r="AFR24" s="315">
        <v>1658684.68</v>
      </c>
      <c r="AFS24" s="315">
        <v>3344012.45</v>
      </c>
      <c r="AFT24" s="315">
        <v>3789040.18</v>
      </c>
      <c r="AFU24" s="315">
        <v>1665640.2500000002</v>
      </c>
      <c r="AFV24" s="315">
        <v>4055979.8899999997</v>
      </c>
      <c r="AFW24" s="315">
        <v>1875322.77</v>
      </c>
      <c r="AFX24" s="315">
        <v>37331535.940000005</v>
      </c>
      <c r="AFY24" s="315">
        <v>1373212.98</v>
      </c>
      <c r="AFZ24" s="315">
        <v>2249428.85</v>
      </c>
      <c r="AGA24" s="315">
        <v>1971330.5299999998</v>
      </c>
      <c r="AGB24" s="315">
        <v>4201969.49</v>
      </c>
      <c r="AGC24" s="315">
        <v>2398340.16</v>
      </c>
      <c r="AGD24" s="315">
        <v>1488286.7899999998</v>
      </c>
      <c r="AGE24" s="315">
        <v>1906102.82</v>
      </c>
      <c r="AGF24" s="315">
        <v>1664708.2999999998</v>
      </c>
      <c r="AGG24" s="315">
        <v>2324682.5100000007</v>
      </c>
      <c r="AGH24" s="315">
        <v>1753489.6800000002</v>
      </c>
      <c r="AGI24" s="315">
        <v>24976599.82</v>
      </c>
      <c r="AGJ24" s="315">
        <v>6104846.8799999999</v>
      </c>
      <c r="AGK24" s="315">
        <v>2705523.96</v>
      </c>
      <c r="AGL24" s="315">
        <v>1795192.1700000002</v>
      </c>
      <c r="AGM24" s="315">
        <v>4557878.04</v>
      </c>
      <c r="AGN24" s="315">
        <v>3845666.59</v>
      </c>
      <c r="AGO24" s="315">
        <v>1639931.64</v>
      </c>
      <c r="AGP24" s="315">
        <v>1781833.8099999998</v>
      </c>
      <c r="AGQ24" s="315">
        <v>49748063.68</v>
      </c>
      <c r="AGR24" s="315">
        <v>36682991.140000001</v>
      </c>
      <c r="AGS24" s="315">
        <v>1941256.4200000002</v>
      </c>
      <c r="AGT24" s="315">
        <v>2882167.3400000003</v>
      </c>
      <c r="AGU24" s="315">
        <v>7406109.8899999997</v>
      </c>
      <c r="AGV24" s="315">
        <v>3842668.73</v>
      </c>
      <c r="AGW24" s="315">
        <v>3912611.38</v>
      </c>
      <c r="AGX24" s="315">
        <v>3303279.0799999996</v>
      </c>
      <c r="AGY24" s="315">
        <v>1392014.66</v>
      </c>
      <c r="AGZ24" s="315">
        <v>3125286.6</v>
      </c>
      <c r="AHA24" s="315">
        <v>3441488.97</v>
      </c>
      <c r="AHB24" s="315">
        <v>1669133.33</v>
      </c>
      <c r="AHC24" s="315">
        <v>1856869.73</v>
      </c>
      <c r="AHD24" s="315">
        <v>2436950.4099999997</v>
      </c>
      <c r="AHE24" s="315">
        <v>1993828.6700000002</v>
      </c>
      <c r="AHF24" s="315">
        <v>2320742.14</v>
      </c>
      <c r="AHG24" s="315">
        <v>1807066.66</v>
      </c>
      <c r="AHH24" s="315">
        <v>16814807.669999998</v>
      </c>
      <c r="AHI24" s="315">
        <v>1612670.6099999999</v>
      </c>
      <c r="AHJ24" s="315">
        <v>2069990.75</v>
      </c>
      <c r="AHK24" s="315">
        <v>1855571.7999999998</v>
      </c>
      <c r="AHL24" s="315">
        <v>4740359.18</v>
      </c>
      <c r="AHM24" s="315">
        <v>1841596.3499999999</v>
      </c>
      <c r="AHN24" s="315">
        <v>1144914.3099999998</v>
      </c>
      <c r="AHO24" s="315">
        <v>5641684111.222702</v>
      </c>
    </row>
    <row r="25" spans="1:899" x14ac:dyDescent="0.25">
      <c r="A25" s="313" t="s">
        <v>37</v>
      </c>
      <c r="B25" s="314" t="s">
        <v>38</v>
      </c>
      <c r="C25" s="315">
        <v>51364619.929999992</v>
      </c>
      <c r="D25" s="315">
        <v>12361268.100000001</v>
      </c>
      <c r="E25" s="315">
        <v>3656064.83</v>
      </c>
      <c r="F25" s="315">
        <v>4754221.3</v>
      </c>
      <c r="G25" s="315">
        <v>3632364.7099999995</v>
      </c>
      <c r="H25" s="315">
        <v>2727343.88</v>
      </c>
      <c r="I25" s="315">
        <v>1811845.77</v>
      </c>
      <c r="J25" s="315">
        <v>11097524.710000001</v>
      </c>
      <c r="K25" s="315">
        <v>7196443.7300000004</v>
      </c>
      <c r="L25" s="315">
        <v>1659034.5899999999</v>
      </c>
      <c r="M25" s="315">
        <v>9226824.879999999</v>
      </c>
      <c r="N25" s="315">
        <v>1398693.47</v>
      </c>
      <c r="O25" s="315">
        <v>11522592.120000001</v>
      </c>
      <c r="P25" s="315">
        <v>3037117.17</v>
      </c>
      <c r="Q25" s="315">
        <v>3315495.01</v>
      </c>
      <c r="R25" s="315">
        <v>2029195.46</v>
      </c>
      <c r="S25" s="315">
        <v>9137345.0099999998</v>
      </c>
      <c r="T25" s="315">
        <v>2609137.0299999998</v>
      </c>
      <c r="U25" s="315">
        <v>2952448.3599999994</v>
      </c>
      <c r="V25" s="315">
        <v>2528148.58</v>
      </c>
      <c r="W25" s="315">
        <v>2508356.88</v>
      </c>
      <c r="X25" s="315">
        <v>2303488.44</v>
      </c>
      <c r="Y25" s="315">
        <v>1126212.5099999998</v>
      </c>
      <c r="Z25" s="315">
        <v>1607987.47</v>
      </c>
      <c r="AA25" s="315">
        <v>69721582.460000008</v>
      </c>
      <c r="AB25" s="315">
        <v>5636808.9100000001</v>
      </c>
      <c r="AC25" s="315">
        <v>10354461.51</v>
      </c>
      <c r="AD25" s="315">
        <v>2772233.52</v>
      </c>
      <c r="AE25" s="315">
        <v>15129596.549999999</v>
      </c>
      <c r="AF25" s="315">
        <v>3779895.45</v>
      </c>
      <c r="AG25" s="315">
        <v>9287658.4399999995</v>
      </c>
      <c r="AH25" s="315">
        <v>6849894.0899999989</v>
      </c>
      <c r="AI25" s="315">
        <v>7980692.5899999999</v>
      </c>
      <c r="AJ25" s="315">
        <v>4332704.13</v>
      </c>
      <c r="AK25" s="315">
        <v>3343066.9000000004</v>
      </c>
      <c r="AL25" s="315">
        <v>1892794.75</v>
      </c>
      <c r="AM25" s="315">
        <v>4653225.2100000009</v>
      </c>
      <c r="AN25" s="315">
        <v>2635363.8199999998</v>
      </c>
      <c r="AO25" s="315">
        <v>2274157.1</v>
      </c>
      <c r="AP25" s="315">
        <v>6622414.0999999996</v>
      </c>
      <c r="AQ25" s="315">
        <v>9767911.3499999996</v>
      </c>
      <c r="AR25" s="315">
        <v>1086321.76</v>
      </c>
      <c r="AS25" s="315">
        <v>32270405.320000004</v>
      </c>
      <c r="AT25" s="315">
        <v>4197474.09</v>
      </c>
      <c r="AU25" s="315">
        <v>3515949.59</v>
      </c>
      <c r="AV25" s="315">
        <v>1934978.02</v>
      </c>
      <c r="AW25" s="315">
        <v>3263085.2</v>
      </c>
      <c r="AX25" s="315">
        <v>2483625.12</v>
      </c>
      <c r="AY25" s="315">
        <v>2062988.16</v>
      </c>
      <c r="AZ25" s="315">
        <v>2398648.1</v>
      </c>
      <c r="BA25" s="315">
        <v>11505373.07</v>
      </c>
      <c r="BB25" s="315">
        <v>2474833.8000000003</v>
      </c>
      <c r="BC25" s="315">
        <v>5212382.33</v>
      </c>
      <c r="BD25" s="315">
        <v>9535954.7599999998</v>
      </c>
      <c r="BE25" s="315">
        <v>2126978.2700000005</v>
      </c>
      <c r="BF25" s="315">
        <v>2706766.68</v>
      </c>
      <c r="BG25" s="315">
        <v>2342417.37</v>
      </c>
      <c r="BH25" s="315">
        <v>38243991.269999996</v>
      </c>
      <c r="BI25" s="315">
        <v>1511767.19</v>
      </c>
      <c r="BJ25" s="315">
        <v>1762931.79</v>
      </c>
      <c r="BK25" s="315">
        <v>2455738.48</v>
      </c>
      <c r="BL25" s="315">
        <v>4125587.84</v>
      </c>
      <c r="BM25" s="315">
        <v>4556389.03</v>
      </c>
      <c r="BN25" s="315">
        <v>1969350.05</v>
      </c>
      <c r="BO25" s="315">
        <v>3054037.56</v>
      </c>
      <c r="BP25" s="315">
        <v>1311308.32</v>
      </c>
      <c r="BQ25" s="315">
        <v>1776239.8599999999</v>
      </c>
      <c r="BR25" s="315">
        <v>1841383.6099999999</v>
      </c>
      <c r="BS25" s="315">
        <v>1592555.24</v>
      </c>
      <c r="BT25" s="315">
        <v>8133529.54</v>
      </c>
      <c r="BU25" s="315">
        <v>1614756.91</v>
      </c>
      <c r="BV25" s="315">
        <v>775060.45</v>
      </c>
      <c r="BW25" s="315">
        <v>13516536.490000002</v>
      </c>
      <c r="BX25" s="315">
        <v>16527631.960000001</v>
      </c>
      <c r="BY25" s="315">
        <v>3546263.8299999996</v>
      </c>
      <c r="BZ25" s="315">
        <v>1650787.35</v>
      </c>
      <c r="CA25" s="315">
        <v>3329568.38</v>
      </c>
      <c r="CB25" s="315">
        <v>4135234.1599999997</v>
      </c>
      <c r="CC25" s="315">
        <v>2183221.73</v>
      </c>
      <c r="CD25" s="315">
        <v>202191</v>
      </c>
      <c r="CE25" s="315">
        <v>126935.08</v>
      </c>
      <c r="CF25" s="315">
        <v>61784071.140000008</v>
      </c>
      <c r="CG25" s="315">
        <v>3428450.3</v>
      </c>
      <c r="CH25" s="315">
        <v>8542009.6500000004</v>
      </c>
      <c r="CI25" s="315">
        <v>3594805.3</v>
      </c>
      <c r="CJ25" s="315">
        <v>4307442.05</v>
      </c>
      <c r="CK25" s="315">
        <v>2231441.59</v>
      </c>
      <c r="CL25" s="315">
        <v>3581194.42</v>
      </c>
      <c r="CM25" s="315">
        <v>4739539.01</v>
      </c>
      <c r="CN25" s="315">
        <v>1616524.6300000001</v>
      </c>
      <c r="CO25" s="315">
        <v>3097846.98</v>
      </c>
      <c r="CP25" s="315">
        <v>2826297.02</v>
      </c>
      <c r="CQ25" s="315">
        <v>2389224.8099999996</v>
      </c>
      <c r="CR25" s="315">
        <v>2404905.7199999997</v>
      </c>
      <c r="CS25" s="315">
        <v>37424154.829999998</v>
      </c>
      <c r="CT25" s="315">
        <v>1559676.13</v>
      </c>
      <c r="CU25" s="315">
        <v>1831383.35</v>
      </c>
      <c r="CV25" s="315">
        <v>4019430.69</v>
      </c>
      <c r="CW25" s="315">
        <v>1873556.4100000001</v>
      </c>
      <c r="CX25" s="315">
        <v>1958650.8799999999</v>
      </c>
      <c r="CY25" s="315">
        <v>1876111.5</v>
      </c>
      <c r="CZ25" s="315">
        <v>1070868.93</v>
      </c>
      <c r="DA25" s="315">
        <v>48260525.099999994</v>
      </c>
      <c r="DB25" s="315">
        <v>3614564.5100000002</v>
      </c>
      <c r="DC25" s="315">
        <v>12809073.869999999</v>
      </c>
      <c r="DD25" s="315">
        <v>15113152.66</v>
      </c>
      <c r="DE25" s="315">
        <v>4260328.8100000005</v>
      </c>
      <c r="DF25" s="315">
        <v>8443919.0899999999</v>
      </c>
      <c r="DG25" s="315">
        <v>5167793.33</v>
      </c>
      <c r="DH25" s="315">
        <v>1776232.76</v>
      </c>
      <c r="DI25" s="315">
        <v>3245910.8699999996</v>
      </c>
      <c r="DJ25" s="315">
        <v>2937221.07</v>
      </c>
      <c r="DK25" s="315">
        <v>6659502.96</v>
      </c>
      <c r="DL25" s="315">
        <v>19858962.710000001</v>
      </c>
      <c r="DM25" s="315">
        <v>28746805.02</v>
      </c>
      <c r="DN25" s="315">
        <v>1906665.83</v>
      </c>
      <c r="DO25" s="315">
        <v>2675047.31</v>
      </c>
      <c r="DP25" s="315">
        <v>12442896.529999999</v>
      </c>
      <c r="DQ25" s="315">
        <v>7464540.7400000002</v>
      </c>
      <c r="DR25" s="315">
        <v>5503557.6600000001</v>
      </c>
      <c r="DS25" s="315">
        <v>19979666.91</v>
      </c>
      <c r="DT25" s="315">
        <v>2773915.98</v>
      </c>
      <c r="DU25" s="315">
        <v>71943697.769999996</v>
      </c>
      <c r="DV25" s="315">
        <v>6248392.3700000001</v>
      </c>
      <c r="DW25" s="315">
        <v>5060715.3800000008</v>
      </c>
      <c r="DX25" s="315">
        <v>3004458.9799999995</v>
      </c>
      <c r="DY25" s="315">
        <v>4118624.59</v>
      </c>
      <c r="DZ25" s="315">
        <v>3876641.1599999997</v>
      </c>
      <c r="EA25" s="315">
        <v>5185349.32</v>
      </c>
      <c r="EB25" s="315">
        <v>2916117.8499999996</v>
      </c>
      <c r="EC25" s="315">
        <v>9850017.8800000008</v>
      </c>
      <c r="ED25" s="315">
        <v>15797285.140000001</v>
      </c>
      <c r="EE25" s="315">
        <v>14292187.18</v>
      </c>
      <c r="EF25" s="315">
        <v>2542914.33</v>
      </c>
      <c r="EG25" s="315">
        <v>2638401.39</v>
      </c>
      <c r="EH25" s="315">
        <v>2947074.09</v>
      </c>
      <c r="EI25" s="315">
        <v>4989048.96</v>
      </c>
      <c r="EJ25" s="315">
        <v>7460128.1100000003</v>
      </c>
      <c r="EK25" s="315">
        <v>1541426.28</v>
      </c>
      <c r="EL25" s="315">
        <v>2545455.2999999998</v>
      </c>
      <c r="EM25" s="315">
        <v>51045032.149999999</v>
      </c>
      <c r="EN25" s="315">
        <v>2289672.38</v>
      </c>
      <c r="EO25" s="315">
        <v>2954225.92</v>
      </c>
      <c r="EP25" s="315">
        <v>3130699.79</v>
      </c>
      <c r="EQ25" s="315">
        <v>2300769.4299999997</v>
      </c>
      <c r="ER25" s="315">
        <v>1606826.3800000001</v>
      </c>
      <c r="ES25" s="315">
        <v>4658058.38</v>
      </c>
      <c r="ET25" s="315">
        <v>2363134.77</v>
      </c>
      <c r="EU25" s="315">
        <v>1807706.74</v>
      </c>
      <c r="EV25" s="315">
        <v>27986253.77</v>
      </c>
      <c r="EW25" s="315">
        <v>1348294.78</v>
      </c>
      <c r="EX25" s="315">
        <v>3423938.88</v>
      </c>
      <c r="EY25" s="315">
        <v>9359072.3200000003</v>
      </c>
      <c r="EZ25" s="315">
        <v>9397161.4799999986</v>
      </c>
      <c r="FA25" s="315">
        <v>6209924.3600000003</v>
      </c>
      <c r="FB25" s="315">
        <v>4573020.8900000006</v>
      </c>
      <c r="FC25" s="315">
        <v>3921008.9299999997</v>
      </c>
      <c r="FD25" s="315">
        <v>3269281.42</v>
      </c>
      <c r="FE25" s="315">
        <v>3272983.2600000002</v>
      </c>
      <c r="FF25" s="315">
        <v>3313667.4</v>
      </c>
      <c r="FG25" s="315">
        <v>1831814.77</v>
      </c>
      <c r="FH25" s="315">
        <v>16679420.050000001</v>
      </c>
      <c r="FI25" s="315">
        <v>2117524.2400000002</v>
      </c>
      <c r="FJ25" s="315">
        <v>1411635.15</v>
      </c>
      <c r="FK25" s="315">
        <v>1670670.95</v>
      </c>
      <c r="FL25" s="315">
        <v>3134253.53</v>
      </c>
      <c r="FM25" s="315">
        <v>2640035.21</v>
      </c>
      <c r="FN25" s="315">
        <v>1017602.0999999999</v>
      </c>
      <c r="FO25" s="315">
        <v>616073.82000000007</v>
      </c>
      <c r="FP25" s="315">
        <v>55981382.480000004</v>
      </c>
      <c r="FQ25" s="315">
        <v>2098112.9300000002</v>
      </c>
      <c r="FR25" s="315">
        <v>4051583.3</v>
      </c>
      <c r="FS25" s="315">
        <v>3635503.5300000003</v>
      </c>
      <c r="FT25" s="315">
        <v>3372783.3200000003</v>
      </c>
      <c r="FU25" s="315">
        <v>2165927.59</v>
      </c>
      <c r="FV25" s="315">
        <v>11052336.75</v>
      </c>
      <c r="FW25" s="315">
        <v>4534904.74</v>
      </c>
      <c r="FX25" s="315">
        <v>3988715.69</v>
      </c>
      <c r="FY25" s="315">
        <v>2723521.8200000003</v>
      </c>
      <c r="FZ25" s="315">
        <v>7513830.25</v>
      </c>
      <c r="GA25" s="315">
        <v>3704152.2199999997</v>
      </c>
      <c r="GB25" s="315">
        <v>3130622.65</v>
      </c>
      <c r="GC25" s="315">
        <v>1503144.1099999999</v>
      </c>
      <c r="GD25" s="315">
        <v>23059407.719999999</v>
      </c>
      <c r="GE25" s="315">
        <v>1372361.41</v>
      </c>
      <c r="GF25" s="315">
        <v>1955011.02</v>
      </c>
      <c r="GG25" s="315">
        <v>4605949.76</v>
      </c>
      <c r="GH25" s="315">
        <v>2289913.6799999997</v>
      </c>
      <c r="GI25" s="315">
        <v>2475082.79</v>
      </c>
      <c r="GJ25" s="315">
        <v>1665522.18</v>
      </c>
      <c r="GK25" s="315">
        <v>7090452.3599999994</v>
      </c>
      <c r="GL25" s="315">
        <v>1446031</v>
      </c>
      <c r="GM25" s="315">
        <v>622285.80000000005</v>
      </c>
      <c r="GN25" s="315">
        <v>823581.1</v>
      </c>
      <c r="GO25" s="315">
        <v>854037.6100000001</v>
      </c>
      <c r="GP25" s="315">
        <v>16199146.800000001</v>
      </c>
      <c r="GQ25" s="315">
        <v>5722289.2700000005</v>
      </c>
      <c r="GR25" s="315">
        <v>2775314.23</v>
      </c>
      <c r="GS25" s="315">
        <v>10035992.560000001</v>
      </c>
      <c r="GT25" s="315">
        <v>604253.74</v>
      </c>
      <c r="GU25" s="315">
        <v>3321510.8899999997</v>
      </c>
      <c r="GV25" s="315">
        <v>4938285.54</v>
      </c>
      <c r="GW25" s="315">
        <v>2186645.7000000002</v>
      </c>
      <c r="GX25" s="315">
        <v>19682393.289999999</v>
      </c>
      <c r="GY25" s="315">
        <v>1415921.1099999999</v>
      </c>
      <c r="GZ25" s="315">
        <v>4456211.55</v>
      </c>
      <c r="HA25" s="315">
        <v>1930450.4499999997</v>
      </c>
      <c r="HB25" s="315">
        <v>57356885.199999996</v>
      </c>
      <c r="HC25" s="315">
        <v>2002478.89</v>
      </c>
      <c r="HD25" s="315">
        <v>5669763.830000001</v>
      </c>
      <c r="HE25" s="315">
        <v>3401699.87</v>
      </c>
      <c r="HF25" s="315">
        <v>2360431.2399999998</v>
      </c>
      <c r="HG25" s="315">
        <v>4306895.2</v>
      </c>
      <c r="HH25" s="315">
        <v>902898.55</v>
      </c>
      <c r="HI25" s="315">
        <v>34016148.740000002</v>
      </c>
      <c r="HJ25" s="315">
        <v>5493350.5499999998</v>
      </c>
      <c r="HK25" s="315">
        <v>6095472.669999999</v>
      </c>
      <c r="HL25" s="315">
        <v>3952651.94</v>
      </c>
      <c r="HM25" s="315">
        <v>2989565.5100000002</v>
      </c>
      <c r="HN25" s="315">
        <v>2530807.02</v>
      </c>
      <c r="HO25" s="315">
        <v>5388992.2700000005</v>
      </c>
      <c r="HP25" s="315">
        <v>1864699.5499999998</v>
      </c>
      <c r="HQ25" s="315">
        <v>41619101.170000002</v>
      </c>
      <c r="HR25" s="315">
        <v>10452341.039999999</v>
      </c>
      <c r="HS25" s="315">
        <v>2670579.04</v>
      </c>
      <c r="HT25" s="315">
        <v>1988443.37</v>
      </c>
      <c r="HU25" s="315">
        <v>2383583.71</v>
      </c>
      <c r="HV25" s="315">
        <v>1356733.56</v>
      </c>
      <c r="HW25" s="315">
        <v>5602983.0299999993</v>
      </c>
      <c r="HX25" s="315">
        <v>3099969.59</v>
      </c>
      <c r="HY25" s="315">
        <v>2195998.3000000003</v>
      </c>
      <c r="HZ25" s="315">
        <v>2560240.7000000002</v>
      </c>
      <c r="IA25" s="315">
        <v>3335089.47</v>
      </c>
      <c r="IB25" s="315">
        <v>4758028.3899999997</v>
      </c>
      <c r="IC25" s="315">
        <v>1138071.46</v>
      </c>
      <c r="ID25" s="315">
        <v>3431604.2500000005</v>
      </c>
      <c r="IE25" s="315">
        <v>2549360.04</v>
      </c>
      <c r="IF25" s="315">
        <v>1457777.08</v>
      </c>
      <c r="IG25" s="315">
        <v>37426804.32</v>
      </c>
      <c r="IH25" s="315">
        <v>13303409.860000001</v>
      </c>
      <c r="II25" s="315">
        <v>3721533.9800000004</v>
      </c>
      <c r="IJ25" s="315">
        <v>7520101.8600000003</v>
      </c>
      <c r="IK25" s="315">
        <v>8048618.4799999995</v>
      </c>
      <c r="IL25" s="315">
        <v>3055344.7</v>
      </c>
      <c r="IM25" s="315">
        <v>2911840.13</v>
      </c>
      <c r="IN25" s="315">
        <v>2140762.33</v>
      </c>
      <c r="IO25" s="315">
        <v>1789872.76</v>
      </c>
      <c r="IP25" s="315">
        <v>2760488.09</v>
      </c>
      <c r="IQ25" s="315">
        <v>2839369.03</v>
      </c>
      <c r="IR25" s="315">
        <v>39114476.969999999</v>
      </c>
      <c r="IS25" s="315">
        <v>22547005.240000002</v>
      </c>
      <c r="IT25" s="315">
        <v>6759325.4100000001</v>
      </c>
      <c r="IU25" s="315">
        <v>3663055.69</v>
      </c>
      <c r="IV25" s="315">
        <v>1509496.6</v>
      </c>
      <c r="IW25" s="315">
        <v>1891355.97</v>
      </c>
      <c r="IX25" s="315">
        <v>2519334.88</v>
      </c>
      <c r="IY25" s="315">
        <v>1455990.7000000002</v>
      </c>
      <c r="IZ25" s="315">
        <v>1356580.1800000002</v>
      </c>
      <c r="JA25" s="315">
        <v>4231343.8000000007</v>
      </c>
      <c r="JB25" s="315">
        <v>3075135.25</v>
      </c>
      <c r="JC25" s="315">
        <v>2298796.09</v>
      </c>
      <c r="JD25" s="315">
        <v>15864481.890000001</v>
      </c>
      <c r="JE25" s="315">
        <v>9762417.8599999994</v>
      </c>
      <c r="JF25" s="315">
        <v>861495.64</v>
      </c>
      <c r="JG25" s="315">
        <v>1337482.9899999998</v>
      </c>
      <c r="JH25" s="315">
        <v>1168950.0099999998</v>
      </c>
      <c r="JI25" s="315">
        <v>1729020.51</v>
      </c>
      <c r="JJ25" s="315">
        <v>17915911.420000002</v>
      </c>
      <c r="JK25" s="315">
        <v>1442472.21</v>
      </c>
      <c r="JL25" s="315">
        <v>2780235.6399999997</v>
      </c>
      <c r="JM25" s="315">
        <v>3810650.7</v>
      </c>
      <c r="JN25" s="315">
        <v>2578794.34</v>
      </c>
      <c r="JO25" s="315">
        <v>5819343.6299999999</v>
      </c>
      <c r="JP25" s="315">
        <v>729689.8600000001</v>
      </c>
      <c r="JQ25" s="315">
        <v>31892175.5</v>
      </c>
      <c r="JR25" s="315">
        <v>3518446.15</v>
      </c>
      <c r="JS25" s="315">
        <v>2193572.04</v>
      </c>
      <c r="JT25" s="315">
        <v>7552754.96</v>
      </c>
      <c r="JU25" s="315">
        <v>5710639.1699999999</v>
      </c>
      <c r="JV25" s="315">
        <v>3543487.15</v>
      </c>
      <c r="JW25" s="315">
        <v>2380265.46</v>
      </c>
      <c r="JX25" s="315">
        <v>1996852.54</v>
      </c>
      <c r="JY25" s="315">
        <v>63198481.440000005</v>
      </c>
      <c r="JZ25" s="315">
        <v>18235808.330000002</v>
      </c>
      <c r="KA25" s="315">
        <v>3830603.79</v>
      </c>
      <c r="KB25" s="315">
        <v>2526303.62</v>
      </c>
      <c r="KC25" s="315">
        <v>5856470.3799999999</v>
      </c>
      <c r="KD25" s="315">
        <v>1982435.6400000001</v>
      </c>
      <c r="KE25" s="315">
        <v>11957654.389999999</v>
      </c>
      <c r="KF25" s="315">
        <v>5301774.4799999995</v>
      </c>
      <c r="KG25" s="315">
        <v>6042953.4600000009</v>
      </c>
      <c r="KH25" s="315">
        <v>5300534.3999999994</v>
      </c>
      <c r="KI25" s="315">
        <v>3772181.49</v>
      </c>
      <c r="KJ25" s="315">
        <v>4404971.4399999995</v>
      </c>
      <c r="KK25" s="315">
        <v>4777214.3499999996</v>
      </c>
      <c r="KL25" s="315">
        <v>964666.54</v>
      </c>
      <c r="KM25" s="315">
        <v>3360238.2</v>
      </c>
      <c r="KN25" s="315">
        <v>60354477.659999996</v>
      </c>
      <c r="KO25" s="315">
        <v>8044127.9300000006</v>
      </c>
      <c r="KP25" s="315">
        <v>3839094.75</v>
      </c>
      <c r="KQ25" s="315">
        <v>4850235.8500000006</v>
      </c>
      <c r="KR25" s="315">
        <v>3557773.86</v>
      </c>
      <c r="KS25" s="315">
        <v>3466847.13</v>
      </c>
      <c r="KT25" s="315">
        <v>9229972.459999999</v>
      </c>
      <c r="KU25" s="315">
        <v>2513989.3200000003</v>
      </c>
      <c r="KV25" s="315">
        <v>2410189.58</v>
      </c>
      <c r="KW25" s="315">
        <v>17180853.289999999</v>
      </c>
      <c r="KX25" s="315">
        <v>3392578.99</v>
      </c>
      <c r="KY25" s="315">
        <v>4896273.3900000006</v>
      </c>
      <c r="KZ25" s="315">
        <v>21448245.98</v>
      </c>
      <c r="LA25" s="315">
        <v>4122358.2199999997</v>
      </c>
      <c r="LB25" s="315">
        <v>6423868.0999999996</v>
      </c>
      <c r="LC25" s="315">
        <v>39036777.350000001</v>
      </c>
      <c r="LD25" s="315">
        <v>6852785.1799999997</v>
      </c>
      <c r="LE25" s="315">
        <v>67435969.299999997</v>
      </c>
      <c r="LF25" s="315">
        <v>13905488.710000001</v>
      </c>
      <c r="LG25" s="315">
        <v>20992053.800000001</v>
      </c>
      <c r="LH25" s="315">
        <v>15785143.239999998</v>
      </c>
      <c r="LI25" s="315">
        <v>6845581.0700000003</v>
      </c>
      <c r="LJ25" s="315">
        <v>2904132.04</v>
      </c>
      <c r="LK25" s="315">
        <v>2015343.97</v>
      </c>
      <c r="LL25" s="315">
        <v>4038647.03</v>
      </c>
      <c r="LM25" s="315">
        <v>3022535.53</v>
      </c>
      <c r="LN25" s="315">
        <v>5427490.3100000005</v>
      </c>
      <c r="LO25" s="315">
        <v>1506799.82</v>
      </c>
      <c r="LP25" s="315">
        <v>21849410.969999999</v>
      </c>
      <c r="LQ25" s="315">
        <v>4034651.3099999996</v>
      </c>
      <c r="LR25" s="315">
        <v>2370579.4299999997</v>
      </c>
      <c r="LS25" s="315">
        <v>74295867.469999999</v>
      </c>
      <c r="LT25" s="315">
        <v>17814062.859999999</v>
      </c>
      <c r="LU25" s="315">
        <v>38607767.789999999</v>
      </c>
      <c r="LV25" s="315">
        <v>11210400.310000001</v>
      </c>
      <c r="LW25" s="315">
        <v>8936329.75</v>
      </c>
      <c r="LX25" s="315">
        <v>7342620.5199999996</v>
      </c>
      <c r="LY25" s="315">
        <v>4448538.45</v>
      </c>
      <c r="LZ25" s="315">
        <v>4065032.4699999997</v>
      </c>
      <c r="MA25" s="315">
        <v>4239851.3900000006</v>
      </c>
      <c r="MB25" s="315">
        <v>9720427.4900000002</v>
      </c>
      <c r="MC25" s="315">
        <v>11183812.060000001</v>
      </c>
      <c r="MD25" s="315">
        <v>4425437.76</v>
      </c>
      <c r="ME25" s="315">
        <v>58024643.219999999</v>
      </c>
      <c r="MF25" s="315">
        <v>3041410.7299999995</v>
      </c>
      <c r="MG25" s="315">
        <v>1443237.48</v>
      </c>
      <c r="MH25" s="315">
        <v>2101728.73</v>
      </c>
      <c r="MI25" s="315">
        <v>1046032</v>
      </c>
      <c r="MJ25" s="315">
        <v>5042549.8800000008</v>
      </c>
      <c r="MK25" s="315">
        <v>2840595.73</v>
      </c>
      <c r="ML25" s="315">
        <v>2640476.6800000002</v>
      </c>
      <c r="MM25" s="315">
        <v>5941485.2999999998</v>
      </c>
      <c r="MN25" s="315">
        <v>3068152.17</v>
      </c>
      <c r="MO25" s="315">
        <v>2553649.2200000002</v>
      </c>
      <c r="MP25" s="315">
        <v>2181289.46</v>
      </c>
      <c r="MQ25" s="315">
        <v>51116422.030000001</v>
      </c>
      <c r="MR25" s="315">
        <v>3168475.17</v>
      </c>
      <c r="MS25" s="315">
        <v>3398933.8200000003</v>
      </c>
      <c r="MT25" s="315">
        <v>5394093.8700000001</v>
      </c>
      <c r="MU25" s="315">
        <v>6219827.3899999997</v>
      </c>
      <c r="MV25" s="315">
        <v>2918950.7</v>
      </c>
      <c r="MW25" s="315">
        <v>11073459.759200001</v>
      </c>
      <c r="MX25" s="315">
        <v>8147880.75</v>
      </c>
      <c r="MY25" s="315">
        <v>4693555.72</v>
      </c>
      <c r="MZ25" s="315">
        <v>1410574.8199999998</v>
      </c>
      <c r="NA25" s="315">
        <v>1135483.3199999998</v>
      </c>
      <c r="NB25" s="315">
        <v>99453915.049999997</v>
      </c>
      <c r="NC25" s="315">
        <v>10051225.680000002</v>
      </c>
      <c r="ND25" s="315">
        <v>2942905.23</v>
      </c>
      <c r="NE25" s="315">
        <v>24295635.199999999</v>
      </c>
      <c r="NF25" s="315">
        <v>3284642.8100000005</v>
      </c>
      <c r="NG25" s="315">
        <v>7009621.7399999993</v>
      </c>
      <c r="NH25" s="315">
        <v>15179135.190000001</v>
      </c>
      <c r="NI25" s="315">
        <v>10013592</v>
      </c>
      <c r="NJ25" s="315">
        <v>837502.2300000001</v>
      </c>
      <c r="NK25" s="315">
        <v>3391952.5900000003</v>
      </c>
      <c r="NL25" s="315">
        <v>4504687.1999999993</v>
      </c>
      <c r="NM25" s="315">
        <v>2714751.6700000004</v>
      </c>
      <c r="NN25" s="315">
        <v>18925627.539999999</v>
      </c>
      <c r="NO25" s="315">
        <v>3366306.42</v>
      </c>
      <c r="NP25" s="315">
        <v>3348120.1300000004</v>
      </c>
      <c r="NQ25" s="315">
        <v>2885217.1</v>
      </c>
      <c r="NR25" s="315">
        <v>2296887.84</v>
      </c>
      <c r="NS25" s="315">
        <v>706824.35</v>
      </c>
      <c r="NT25" s="315">
        <v>1447163.65</v>
      </c>
      <c r="NU25" s="315">
        <v>40763994.520000003</v>
      </c>
      <c r="NV25" s="315">
        <v>19834939.949999999</v>
      </c>
      <c r="NW25" s="315">
        <v>3541839.7199999997</v>
      </c>
      <c r="NX25" s="315">
        <v>1481385.41</v>
      </c>
      <c r="NY25" s="315">
        <v>2475909.83</v>
      </c>
      <c r="NZ25" s="315">
        <v>5425172.8900000006</v>
      </c>
      <c r="OA25" s="315">
        <v>1882039.33</v>
      </c>
      <c r="OB25" s="315">
        <v>40403792.469999999</v>
      </c>
      <c r="OC25" s="315">
        <v>15020438.380000001</v>
      </c>
      <c r="OD25" s="315">
        <v>6148561.1499999994</v>
      </c>
      <c r="OE25" s="315">
        <v>14787990.439999999</v>
      </c>
      <c r="OF25" s="315">
        <v>2977276.67</v>
      </c>
      <c r="OG25" s="315">
        <v>4328465.0999999996</v>
      </c>
      <c r="OH25" s="315">
        <v>3262631.8600000003</v>
      </c>
      <c r="OI25" s="315">
        <v>1308790.83</v>
      </c>
      <c r="OJ25" s="315">
        <v>2745152.79</v>
      </c>
      <c r="OK25" s="315">
        <v>54967717.189999998</v>
      </c>
      <c r="OL25" s="315">
        <v>10173044.619999999</v>
      </c>
      <c r="OM25" s="315">
        <v>13513620.079999998</v>
      </c>
      <c r="ON25" s="315">
        <v>5548899.0499999998</v>
      </c>
      <c r="OO25" s="315">
        <v>5010657.68</v>
      </c>
      <c r="OP25" s="315">
        <v>1775232.1400000001</v>
      </c>
      <c r="OQ25" s="315">
        <v>22610081.879999999</v>
      </c>
      <c r="OR25" s="315">
        <v>2355359.62</v>
      </c>
      <c r="OS25" s="315">
        <v>2843142.29</v>
      </c>
      <c r="OT25" s="315">
        <v>3199571.7</v>
      </c>
      <c r="OU25" s="315">
        <v>3475278.3200000003</v>
      </c>
      <c r="OV25" s="315">
        <v>11713222.34</v>
      </c>
      <c r="OW25" s="315">
        <v>1955201.1500000001</v>
      </c>
      <c r="OX25" s="315">
        <v>1910230.06</v>
      </c>
      <c r="OY25" s="315">
        <v>2202033.4699999997</v>
      </c>
      <c r="OZ25" s="315">
        <v>30485552.729999997</v>
      </c>
      <c r="PA25" s="315">
        <v>1922722.42</v>
      </c>
      <c r="PB25" s="315">
        <v>5586109.0199999996</v>
      </c>
      <c r="PC25" s="315">
        <v>1098304.45</v>
      </c>
      <c r="PD25" s="315">
        <v>4838072.3</v>
      </c>
      <c r="PE25" s="315">
        <v>8219660.3899999997</v>
      </c>
      <c r="PF25" s="315">
        <v>2808162.66</v>
      </c>
      <c r="PG25" s="315">
        <v>2441293.42</v>
      </c>
      <c r="PH25" s="315">
        <v>4139991.7</v>
      </c>
      <c r="PI25" s="315">
        <v>3289166.62</v>
      </c>
      <c r="PJ25" s="315">
        <v>4409808.37</v>
      </c>
      <c r="PK25" s="315">
        <v>7880668.2999999998</v>
      </c>
      <c r="PL25" s="315">
        <v>2255729.5</v>
      </c>
      <c r="PM25" s="315">
        <v>8899857.6099999994</v>
      </c>
      <c r="PN25" s="315">
        <v>1634448.01</v>
      </c>
      <c r="PO25" s="315">
        <v>1149746.3500000001</v>
      </c>
      <c r="PP25" s="315">
        <v>736991.1</v>
      </c>
      <c r="PQ25" s="315">
        <v>2458275.67</v>
      </c>
      <c r="PR25" s="315">
        <v>93895736.339999989</v>
      </c>
      <c r="PS25" s="315">
        <v>2911949.18</v>
      </c>
      <c r="PT25" s="315">
        <v>2244678.0300000003</v>
      </c>
      <c r="PU25" s="315">
        <v>9193065.0700000003</v>
      </c>
      <c r="PV25" s="315">
        <v>14513885.689999999</v>
      </c>
      <c r="PW25" s="315">
        <v>5035797.9600000009</v>
      </c>
      <c r="PX25" s="315">
        <v>16168700.960000001</v>
      </c>
      <c r="PY25" s="315">
        <v>4470336.1400000006</v>
      </c>
      <c r="PZ25" s="315">
        <v>7999350.0899999999</v>
      </c>
      <c r="QA25" s="315">
        <v>2250785.21</v>
      </c>
      <c r="QB25" s="315">
        <v>6692685.4600000009</v>
      </c>
      <c r="QC25" s="315">
        <v>2925439.65</v>
      </c>
      <c r="QD25" s="315">
        <v>4799754.84</v>
      </c>
      <c r="QE25" s="315">
        <v>5992654.1100000003</v>
      </c>
      <c r="QF25" s="315">
        <v>6287158.5099999998</v>
      </c>
      <c r="QG25" s="315">
        <v>4623846.46</v>
      </c>
      <c r="QH25" s="315">
        <v>3133823.66</v>
      </c>
      <c r="QI25" s="315">
        <v>2177106.0300000003</v>
      </c>
      <c r="QJ25" s="315">
        <v>2230042</v>
      </c>
      <c r="QK25" s="315">
        <v>8480184.6699999999</v>
      </c>
      <c r="QL25" s="315">
        <v>8727829.9400000013</v>
      </c>
      <c r="QM25" s="315">
        <v>2668301.96</v>
      </c>
      <c r="QN25" s="315">
        <v>1597458.81</v>
      </c>
      <c r="QO25" s="315">
        <v>1129466.8900000001</v>
      </c>
      <c r="QP25" s="315">
        <v>1532312.67</v>
      </c>
      <c r="QQ25" s="315">
        <v>1554059.72</v>
      </c>
      <c r="QR25" s="315">
        <v>42861315.439999998</v>
      </c>
      <c r="QS25" s="315">
        <v>2576096.9</v>
      </c>
      <c r="QT25" s="315">
        <v>6458737.5800000001</v>
      </c>
      <c r="QU25" s="315">
        <v>3026591.89</v>
      </c>
      <c r="QV25" s="315">
        <v>6383239.4499999993</v>
      </c>
      <c r="QW25" s="315">
        <v>9362023.75</v>
      </c>
      <c r="QX25" s="315">
        <v>2810171.19</v>
      </c>
      <c r="QY25" s="315">
        <v>7068366.9299999997</v>
      </c>
      <c r="QZ25" s="315">
        <v>5450208.9400000004</v>
      </c>
      <c r="RA25" s="315">
        <v>2339199.89</v>
      </c>
      <c r="RB25" s="315">
        <v>3886099.8000000003</v>
      </c>
      <c r="RC25" s="315">
        <v>1157552.95</v>
      </c>
      <c r="RD25" s="315">
        <v>1460741</v>
      </c>
      <c r="RE25" s="315">
        <v>46976913.209999993</v>
      </c>
      <c r="RF25" s="315">
        <v>12396137.98</v>
      </c>
      <c r="RG25" s="315">
        <v>4107046.87</v>
      </c>
      <c r="RH25" s="315">
        <v>5428180.1200000001</v>
      </c>
      <c r="RI25" s="315">
        <v>2811289.88</v>
      </c>
      <c r="RJ25" s="315">
        <v>3329370.01</v>
      </c>
      <c r="RK25" s="315">
        <v>10816836.709999999</v>
      </c>
      <c r="RL25" s="315">
        <v>3253474.15</v>
      </c>
      <c r="RM25" s="315">
        <v>3680475.55</v>
      </c>
      <c r="RN25" s="315">
        <v>7388800.5</v>
      </c>
      <c r="RO25" s="315">
        <v>9432775.0500000007</v>
      </c>
      <c r="RP25" s="315">
        <v>1470464.21</v>
      </c>
      <c r="RQ25" s="315">
        <v>1903133.47</v>
      </c>
      <c r="RR25" s="315">
        <v>2699023.63</v>
      </c>
      <c r="RS25" s="315">
        <v>2394476.5499999998</v>
      </c>
      <c r="RT25" s="315">
        <v>2562758.13</v>
      </c>
      <c r="RU25" s="315">
        <v>2961833.2</v>
      </c>
      <c r="RV25" s="315">
        <v>1211100.6599999999</v>
      </c>
      <c r="RW25" s="315">
        <v>1467192.1199999999</v>
      </c>
      <c r="RX25" s="315">
        <v>1300019.75</v>
      </c>
      <c r="RY25" s="315">
        <v>47685136.880000003</v>
      </c>
      <c r="RZ25" s="315">
        <v>2473394.9900000002</v>
      </c>
      <c r="SA25" s="315">
        <v>7588972.2300000004</v>
      </c>
      <c r="SB25" s="315">
        <v>5842773.5999999996</v>
      </c>
      <c r="SC25" s="315">
        <v>2195567.44</v>
      </c>
      <c r="SD25" s="315">
        <v>2595766</v>
      </c>
      <c r="SE25" s="315">
        <v>4774443.13</v>
      </c>
      <c r="SF25" s="315">
        <v>17142762.240000002</v>
      </c>
      <c r="SG25" s="315">
        <v>4860501</v>
      </c>
      <c r="SH25" s="315">
        <v>4078287.29</v>
      </c>
      <c r="SI25" s="315">
        <v>5295292.47</v>
      </c>
      <c r="SJ25" s="315">
        <v>5485135.29</v>
      </c>
      <c r="SK25" s="315">
        <v>4880907.58</v>
      </c>
      <c r="SL25" s="315">
        <v>2566996.9899999998</v>
      </c>
      <c r="SM25" s="315">
        <v>33710586.509999998</v>
      </c>
      <c r="SN25" s="315">
        <v>4217622.09</v>
      </c>
      <c r="SO25" s="315">
        <v>3135458.07</v>
      </c>
      <c r="SP25" s="315">
        <v>3016413.9699999997</v>
      </c>
      <c r="SQ25" s="315">
        <v>2511388.4299999997</v>
      </c>
      <c r="SR25" s="315">
        <v>2390447.88</v>
      </c>
      <c r="SS25" s="315">
        <v>2505817.6800000002</v>
      </c>
      <c r="ST25" s="315">
        <v>4754312.1399999997</v>
      </c>
      <c r="SU25" s="315">
        <v>3144555.23</v>
      </c>
      <c r="SV25" s="315">
        <v>3125032.54</v>
      </c>
      <c r="SW25" s="315">
        <v>7633193.54</v>
      </c>
      <c r="SX25" s="315">
        <v>1369446.07</v>
      </c>
      <c r="SY25" s="315">
        <v>17610056.18</v>
      </c>
      <c r="SZ25" s="315">
        <v>3802737.31</v>
      </c>
      <c r="TA25" s="315">
        <v>5697217.3899999997</v>
      </c>
      <c r="TB25" s="315">
        <v>8388780.75</v>
      </c>
      <c r="TC25" s="315">
        <v>4266427.2799999993</v>
      </c>
      <c r="TD25" s="315">
        <v>5474745.5</v>
      </c>
      <c r="TE25" s="315">
        <v>2974497.59</v>
      </c>
      <c r="TF25" s="315">
        <v>2030495.29</v>
      </c>
      <c r="TG25" s="315">
        <v>62004491.800000004</v>
      </c>
      <c r="TH25" s="315">
        <v>5299864.72</v>
      </c>
      <c r="TI25" s="315">
        <v>4348855.33</v>
      </c>
      <c r="TJ25" s="315">
        <v>8105082.129999999</v>
      </c>
      <c r="TK25" s="315">
        <v>7941635.9900000002</v>
      </c>
      <c r="TL25" s="315">
        <v>4049725.71</v>
      </c>
      <c r="TM25" s="315">
        <v>1223392.0899999999</v>
      </c>
      <c r="TN25" s="315">
        <v>19788503.809999999</v>
      </c>
      <c r="TO25" s="315">
        <v>5361707.4600000009</v>
      </c>
      <c r="TP25" s="315">
        <v>11874088.73</v>
      </c>
      <c r="TQ25" s="315">
        <v>7861294.3300000001</v>
      </c>
      <c r="TR25" s="315">
        <v>4523471</v>
      </c>
      <c r="TS25" s="315">
        <v>3071950.8</v>
      </c>
      <c r="TT25" s="315">
        <v>2593226.4900000002</v>
      </c>
      <c r="TU25" s="315">
        <v>3815917.55</v>
      </c>
      <c r="TV25" s="315">
        <v>3733583.01</v>
      </c>
      <c r="TW25" s="315">
        <v>15131659.210000001</v>
      </c>
      <c r="TX25" s="315">
        <v>3107825.26</v>
      </c>
      <c r="TY25" s="315">
        <v>17293406.57</v>
      </c>
      <c r="TZ25" s="315">
        <v>3860609.1200000006</v>
      </c>
      <c r="UA25" s="315">
        <v>1686123.4000000001</v>
      </c>
      <c r="UB25" s="315">
        <v>2760531.24</v>
      </c>
      <c r="UC25" s="315">
        <v>24993272.729999997</v>
      </c>
      <c r="UD25" s="315">
        <v>1516865.46</v>
      </c>
      <c r="UE25" s="315">
        <v>1146099.95</v>
      </c>
      <c r="UF25" s="315">
        <v>3486265.16</v>
      </c>
      <c r="UG25" s="315">
        <v>2899054.9899999998</v>
      </c>
      <c r="UH25" s="315">
        <v>26553609.59</v>
      </c>
      <c r="UI25" s="315">
        <v>5569843.3300000001</v>
      </c>
      <c r="UJ25" s="315">
        <v>4111197.2600000007</v>
      </c>
      <c r="UK25" s="315">
        <v>5559837.2999999998</v>
      </c>
      <c r="UL25" s="315">
        <v>5481185.96</v>
      </c>
      <c r="UM25" s="315">
        <v>5169984.5599999996</v>
      </c>
      <c r="UN25" s="315">
        <v>85780133.660000011</v>
      </c>
      <c r="UO25" s="315">
        <v>4026587.01</v>
      </c>
      <c r="UP25" s="315">
        <v>5806849.4900000002</v>
      </c>
      <c r="UQ25" s="315">
        <v>17541116.350000001</v>
      </c>
      <c r="UR25" s="315">
        <v>1019072.71</v>
      </c>
      <c r="US25" s="315">
        <v>2888927.38</v>
      </c>
      <c r="UT25" s="315">
        <v>8267486.9999999991</v>
      </c>
      <c r="UU25" s="315">
        <v>3695309.14</v>
      </c>
      <c r="UV25" s="315">
        <v>2868170.52</v>
      </c>
      <c r="UW25" s="315">
        <v>2673004.66</v>
      </c>
      <c r="UX25" s="315">
        <v>11469140.15</v>
      </c>
      <c r="UY25" s="315">
        <v>10156870.369999999</v>
      </c>
      <c r="UZ25" s="315">
        <v>8460999.6799999997</v>
      </c>
      <c r="VA25" s="315">
        <v>6392696.8300000001</v>
      </c>
      <c r="VB25" s="315">
        <v>2501388.9299999997</v>
      </c>
      <c r="VC25" s="315">
        <v>2445878.14</v>
      </c>
      <c r="VD25" s="315">
        <v>3677458.88</v>
      </c>
      <c r="VE25" s="315">
        <v>3132729.3</v>
      </c>
      <c r="VF25" s="315">
        <v>11082186.060000001</v>
      </c>
      <c r="VG25" s="315">
        <v>1245595</v>
      </c>
      <c r="VH25" s="315">
        <v>1837382.31</v>
      </c>
      <c r="VI25" s="315">
        <v>1185988.3999999999</v>
      </c>
      <c r="VJ25" s="315">
        <v>38067151.850000009</v>
      </c>
      <c r="VK25" s="315">
        <v>3275965</v>
      </c>
      <c r="VL25" s="315">
        <v>4286282.8600000003</v>
      </c>
      <c r="VM25" s="315">
        <v>5000978.5200000005</v>
      </c>
      <c r="VN25" s="315">
        <v>9191460.1400000006</v>
      </c>
      <c r="VO25" s="315">
        <v>5508593.209999999</v>
      </c>
      <c r="VP25" s="315">
        <v>4109676.7199999997</v>
      </c>
      <c r="VQ25" s="315">
        <v>4460946.7700000005</v>
      </c>
      <c r="VR25" s="315">
        <v>4299875.5200000005</v>
      </c>
      <c r="VS25" s="315">
        <v>13417330.18</v>
      </c>
      <c r="VT25" s="315">
        <v>3414510.19</v>
      </c>
      <c r="VU25" s="315">
        <v>9333971.9699999988</v>
      </c>
      <c r="VV25" s="315">
        <v>4520772.4800000004</v>
      </c>
      <c r="VW25" s="315">
        <v>3084848.28</v>
      </c>
      <c r="VX25" s="315">
        <v>1546047.79</v>
      </c>
      <c r="VY25" s="315">
        <v>118298027.55</v>
      </c>
      <c r="VZ25" s="315">
        <v>7572528.5300000003</v>
      </c>
      <c r="WA25" s="315">
        <v>6949955.3000000007</v>
      </c>
      <c r="WB25" s="315">
        <v>2887726.99</v>
      </c>
      <c r="WC25" s="315">
        <v>4131946.94</v>
      </c>
      <c r="WD25" s="315">
        <v>5598226.9199999999</v>
      </c>
      <c r="WE25" s="315">
        <v>7128121.5300000003</v>
      </c>
      <c r="WF25" s="315">
        <v>8601170.879999999</v>
      </c>
      <c r="WG25" s="315">
        <v>4033369.4</v>
      </c>
      <c r="WH25" s="315">
        <v>5997297.3100000005</v>
      </c>
      <c r="WI25" s="315">
        <v>4472975.2799999993</v>
      </c>
      <c r="WJ25" s="315">
        <v>12429350.07</v>
      </c>
      <c r="WK25" s="315">
        <v>6039457.6799999997</v>
      </c>
      <c r="WL25" s="315">
        <v>6561031.5699999994</v>
      </c>
      <c r="WM25" s="315">
        <v>8114984</v>
      </c>
      <c r="WN25" s="315">
        <v>8392279.6900000013</v>
      </c>
      <c r="WO25" s="315">
        <v>6122386.79</v>
      </c>
      <c r="WP25" s="315">
        <v>7762894.2699999996</v>
      </c>
      <c r="WQ25" s="315">
        <v>2834605.1999999997</v>
      </c>
      <c r="WR25" s="315">
        <v>11758557.01</v>
      </c>
      <c r="WS25" s="315">
        <v>31055927.919999998</v>
      </c>
      <c r="WT25" s="315">
        <v>4974683.6400000006</v>
      </c>
      <c r="WU25" s="315">
        <v>3192910</v>
      </c>
      <c r="WV25" s="315">
        <v>2560934.65</v>
      </c>
      <c r="WW25" s="315">
        <v>4336416.1899999995</v>
      </c>
      <c r="WX25" s="315">
        <v>4559191.82</v>
      </c>
      <c r="WY25" s="315">
        <v>2981789.56</v>
      </c>
      <c r="WZ25" s="315">
        <v>3573574.8400000003</v>
      </c>
      <c r="XA25" s="315">
        <v>10857607.450000001</v>
      </c>
      <c r="XB25" s="315">
        <v>2526107.87</v>
      </c>
      <c r="XC25" s="315">
        <v>2115186.92</v>
      </c>
      <c r="XD25" s="315">
        <v>2242102.23</v>
      </c>
      <c r="XE25" s="315">
        <v>1632896</v>
      </c>
      <c r="XF25" s="315">
        <v>69401645.639999986</v>
      </c>
      <c r="XG25" s="315">
        <v>5658747.3900000006</v>
      </c>
      <c r="XH25" s="315">
        <v>6163269.25</v>
      </c>
      <c r="XI25" s="315">
        <v>25603409.919999998</v>
      </c>
      <c r="XJ25" s="315">
        <v>4280040.21</v>
      </c>
      <c r="XK25" s="315">
        <v>7073586.5199999996</v>
      </c>
      <c r="XL25" s="315">
        <v>8611019.6600000001</v>
      </c>
      <c r="XM25" s="315">
        <v>5867952.1800000006</v>
      </c>
      <c r="XN25" s="315">
        <v>4826694.45</v>
      </c>
      <c r="XO25" s="315">
        <v>12132234.220000001</v>
      </c>
      <c r="XP25" s="315">
        <v>8267978.7800000003</v>
      </c>
      <c r="XQ25" s="315">
        <v>2786588.9699999997</v>
      </c>
      <c r="XR25" s="315">
        <v>3036699.29</v>
      </c>
      <c r="XS25" s="315">
        <v>3749610.13</v>
      </c>
      <c r="XT25" s="315">
        <v>2943684.99</v>
      </c>
      <c r="XU25" s="315">
        <v>2321174.9799999995</v>
      </c>
      <c r="XV25" s="315">
        <v>2189244</v>
      </c>
      <c r="XW25" s="315">
        <v>2976012.64</v>
      </c>
      <c r="XX25" s="315">
        <v>2215361.17</v>
      </c>
      <c r="XY25" s="315">
        <v>3154995.9299999997</v>
      </c>
      <c r="XZ25" s="315">
        <v>2563335.17</v>
      </c>
      <c r="YA25" s="315">
        <v>1833419.3900000001</v>
      </c>
      <c r="YB25" s="315">
        <v>3410113.21</v>
      </c>
      <c r="YC25" s="315">
        <v>68580166.430000007</v>
      </c>
      <c r="YD25" s="315">
        <v>3901424.51</v>
      </c>
      <c r="YE25" s="315">
        <v>7955751</v>
      </c>
      <c r="YF25" s="315">
        <v>3048261.09</v>
      </c>
      <c r="YG25" s="315">
        <v>13666489.82</v>
      </c>
      <c r="YH25" s="315">
        <v>5179108.4899999993</v>
      </c>
      <c r="YI25" s="315">
        <v>7490724.1300000008</v>
      </c>
      <c r="YJ25" s="315">
        <v>2351959.92</v>
      </c>
      <c r="YK25" s="315">
        <v>17958382.5</v>
      </c>
      <c r="YL25" s="315">
        <v>9109162.8599999994</v>
      </c>
      <c r="YM25" s="315">
        <v>11100515.560000001</v>
      </c>
      <c r="YN25" s="315">
        <v>4323585.7</v>
      </c>
      <c r="YO25" s="315">
        <v>4150516.55</v>
      </c>
      <c r="YP25" s="315">
        <v>3810306.1100000003</v>
      </c>
      <c r="YQ25" s="315">
        <v>2323914.7800000003</v>
      </c>
      <c r="YR25" s="315">
        <v>5584772.1399999997</v>
      </c>
      <c r="YS25" s="315">
        <v>2531823.5</v>
      </c>
      <c r="YT25" s="315">
        <v>21380510.339999996</v>
      </c>
      <c r="YU25" s="315">
        <v>4488228.5</v>
      </c>
      <c r="YV25" s="315">
        <v>2595354.08</v>
      </c>
      <c r="YW25" s="315">
        <v>2407314.5499999998</v>
      </c>
      <c r="YX25" s="315">
        <v>2101273.9500000002</v>
      </c>
      <c r="YY25" s="315">
        <v>2037402.25</v>
      </c>
      <c r="YZ25" s="315">
        <v>1759430.76</v>
      </c>
      <c r="ZA25" s="315">
        <v>28521073.449999999</v>
      </c>
      <c r="ZB25" s="315">
        <v>1834645.5</v>
      </c>
      <c r="ZC25" s="315">
        <v>8423529.3300000001</v>
      </c>
      <c r="ZD25" s="315">
        <v>3907304.6</v>
      </c>
      <c r="ZE25" s="315">
        <v>2361444.4</v>
      </c>
      <c r="ZF25" s="315">
        <v>3831305.67</v>
      </c>
      <c r="ZG25" s="315">
        <v>2965322.74</v>
      </c>
      <c r="ZH25" s="315">
        <v>1842290.5</v>
      </c>
      <c r="ZI25" s="315">
        <v>9970860.7399999984</v>
      </c>
      <c r="ZJ25" s="315">
        <v>77101309.010000005</v>
      </c>
      <c r="ZK25" s="315">
        <v>2246980.3099999996</v>
      </c>
      <c r="ZL25" s="315">
        <v>5259956.04</v>
      </c>
      <c r="ZM25" s="315">
        <v>14329171.949999999</v>
      </c>
      <c r="ZN25" s="315">
        <v>13062094.940000001</v>
      </c>
      <c r="ZO25" s="315">
        <v>3428553.5500000003</v>
      </c>
      <c r="ZP25" s="315">
        <v>5442346.8399999999</v>
      </c>
      <c r="ZQ25" s="315">
        <v>6925128.0200000005</v>
      </c>
      <c r="ZR25" s="315">
        <v>6563661.2700000005</v>
      </c>
      <c r="ZS25" s="315">
        <v>9684495.8900000006</v>
      </c>
      <c r="ZT25" s="315">
        <v>1584508.8900000001</v>
      </c>
      <c r="ZU25" s="315">
        <v>3604905.48</v>
      </c>
      <c r="ZV25" s="315">
        <v>4011626.92</v>
      </c>
      <c r="ZW25" s="315">
        <v>4584783.68</v>
      </c>
      <c r="ZX25" s="315">
        <v>3377676.81</v>
      </c>
      <c r="ZY25" s="315">
        <v>3928906.8900000006</v>
      </c>
      <c r="ZZ25" s="315">
        <v>5789558.8899999997</v>
      </c>
      <c r="AAA25" s="315">
        <v>2764041.54</v>
      </c>
      <c r="AAB25" s="315">
        <v>4477238.32</v>
      </c>
      <c r="AAC25" s="315">
        <v>2157289.5</v>
      </c>
      <c r="AAD25" s="315">
        <v>2405144.23</v>
      </c>
      <c r="AAE25" s="315">
        <v>1590663.1199999999</v>
      </c>
      <c r="AAF25" s="315">
        <v>20146742.670000002</v>
      </c>
      <c r="AAG25" s="315">
        <v>3525482.26</v>
      </c>
      <c r="AAH25" s="315">
        <v>2803197.42</v>
      </c>
      <c r="AAI25" s="315">
        <v>2761093.9</v>
      </c>
      <c r="AAJ25" s="315">
        <v>2100090.1100000003</v>
      </c>
      <c r="AAK25" s="315">
        <v>6581698.8200000003</v>
      </c>
      <c r="AAL25" s="315">
        <v>1968213.6800000002</v>
      </c>
      <c r="AAM25" s="315">
        <v>106121520.71000001</v>
      </c>
      <c r="AAN25" s="315">
        <v>5372869.4299999997</v>
      </c>
      <c r="AAO25" s="315">
        <v>3130777.79</v>
      </c>
      <c r="AAP25" s="315">
        <v>8184197.3700000001</v>
      </c>
      <c r="AAQ25" s="315">
        <v>5521458.6600000001</v>
      </c>
      <c r="AAR25" s="315">
        <v>3723192.54</v>
      </c>
      <c r="AAS25" s="315">
        <v>5840330.5600000005</v>
      </c>
      <c r="AAT25" s="315">
        <v>6218459.4199999999</v>
      </c>
      <c r="AAU25" s="315">
        <v>10052277.59</v>
      </c>
      <c r="AAV25" s="315">
        <v>2861164.89</v>
      </c>
      <c r="AAW25" s="315">
        <v>5685938.5800000001</v>
      </c>
      <c r="AAX25" s="315">
        <v>17509401.300000001</v>
      </c>
      <c r="AAY25" s="315">
        <v>9246233.2799999993</v>
      </c>
      <c r="AAZ25" s="315">
        <v>1912647.96</v>
      </c>
      <c r="ABA25" s="315">
        <v>4847295.4700000007</v>
      </c>
      <c r="ABB25" s="315">
        <v>2216948.6799999997</v>
      </c>
      <c r="ABC25" s="315">
        <v>2389162.27</v>
      </c>
      <c r="ABD25" s="315">
        <v>5443254.4499999993</v>
      </c>
      <c r="ABE25" s="315">
        <v>2232806.2800000003</v>
      </c>
      <c r="ABF25" s="315">
        <v>36071619.870000005</v>
      </c>
      <c r="ABG25" s="315">
        <v>17388807.990000002</v>
      </c>
      <c r="ABH25" s="315">
        <v>2436787.5700000003</v>
      </c>
      <c r="ABI25" s="315">
        <v>3337734.92</v>
      </c>
      <c r="ABJ25" s="315">
        <v>1912571.51</v>
      </c>
      <c r="ABK25" s="315">
        <v>2950083.14</v>
      </c>
      <c r="ABL25" s="315">
        <v>1752840.4100000001</v>
      </c>
      <c r="ABM25" s="315">
        <v>33302184.699999999</v>
      </c>
      <c r="ABN25" s="315">
        <v>2577100.61</v>
      </c>
      <c r="ABO25" s="315">
        <v>2097352.1</v>
      </c>
      <c r="ABP25" s="315">
        <v>3013597.17</v>
      </c>
      <c r="ABQ25" s="315">
        <v>4555116.92</v>
      </c>
      <c r="ABR25" s="315">
        <v>2586060.42</v>
      </c>
      <c r="ABS25" s="315">
        <v>976268</v>
      </c>
      <c r="ABT25" s="315">
        <v>1673536.55</v>
      </c>
      <c r="ABU25" s="315">
        <v>806428.06</v>
      </c>
      <c r="ABV25" s="315">
        <v>40478293.079999998</v>
      </c>
      <c r="ABW25" s="315">
        <v>1582903.25</v>
      </c>
      <c r="ABX25" s="315">
        <v>6897103.0899999999</v>
      </c>
      <c r="ABY25" s="315">
        <v>1473949.9</v>
      </c>
      <c r="ABZ25" s="315">
        <v>2026992.4100000001</v>
      </c>
      <c r="ACA25" s="315">
        <v>8589986.0499999989</v>
      </c>
      <c r="ACB25" s="315">
        <v>1005251.1599999999</v>
      </c>
      <c r="ACC25" s="315">
        <v>1993055.9600000002</v>
      </c>
      <c r="ACD25" s="315">
        <v>1797049.3800000001</v>
      </c>
      <c r="ACE25" s="315">
        <v>3248871.6399999997</v>
      </c>
      <c r="ACF25" s="315">
        <v>1639000.7799999998</v>
      </c>
      <c r="ACG25" s="315">
        <v>81654059.780000001</v>
      </c>
      <c r="ACH25" s="315">
        <v>1899451.07</v>
      </c>
      <c r="ACI25" s="315">
        <v>2263664.7999999998</v>
      </c>
      <c r="ACJ25" s="315">
        <v>4994649.9399999995</v>
      </c>
      <c r="ACK25" s="315">
        <v>1514229.2899999998</v>
      </c>
      <c r="ACL25" s="315">
        <v>4325376.0199999996</v>
      </c>
      <c r="ACM25" s="315">
        <v>5731589.3900000006</v>
      </c>
      <c r="ACN25" s="315">
        <v>14148266.4</v>
      </c>
      <c r="ACO25" s="315">
        <v>7720822.620000001</v>
      </c>
      <c r="ACP25" s="315">
        <v>2891044.5</v>
      </c>
      <c r="ACQ25" s="315">
        <v>3041807.92</v>
      </c>
      <c r="ACR25" s="315">
        <v>2758626.7099999995</v>
      </c>
      <c r="ACS25" s="315">
        <v>5278060.6000000006</v>
      </c>
      <c r="ACT25" s="315">
        <v>13045353.77</v>
      </c>
      <c r="ACU25" s="315">
        <v>4223696.4700000007</v>
      </c>
      <c r="ACV25" s="315">
        <v>4059683.5100000002</v>
      </c>
      <c r="ACW25" s="315">
        <v>2606266.54</v>
      </c>
      <c r="ACX25" s="315">
        <v>2458889.17</v>
      </c>
      <c r="ACY25" s="315">
        <v>1763597.04</v>
      </c>
      <c r="ACZ25" s="315">
        <v>1658165.49</v>
      </c>
      <c r="ADA25" s="315">
        <v>1099937.8199999998</v>
      </c>
      <c r="ADB25" s="315">
        <v>1184165.8500000001</v>
      </c>
      <c r="ADC25" s="315">
        <v>968889.39999999991</v>
      </c>
      <c r="ADD25" s="315">
        <v>13267262.540000001</v>
      </c>
      <c r="ADE25" s="315">
        <v>11681674.84</v>
      </c>
      <c r="ADF25" s="315">
        <v>1292203.25</v>
      </c>
      <c r="ADG25" s="315">
        <v>532402.52</v>
      </c>
      <c r="ADH25" s="315">
        <v>2509233.29</v>
      </c>
      <c r="ADI25" s="315">
        <v>658398.49</v>
      </c>
      <c r="ADJ25" s="315">
        <v>2178950.1</v>
      </c>
      <c r="ADK25" s="315">
        <v>1310262.04</v>
      </c>
      <c r="ADL25" s="315">
        <v>1412416.22</v>
      </c>
      <c r="ADM25" s="315">
        <v>73381282.049999982</v>
      </c>
      <c r="ADN25" s="315">
        <v>5579608.6900000004</v>
      </c>
      <c r="ADO25" s="315">
        <v>4397946.41</v>
      </c>
      <c r="ADP25" s="315">
        <v>23883404.09</v>
      </c>
      <c r="ADQ25" s="315">
        <v>834822.89</v>
      </c>
      <c r="ADR25" s="315">
        <v>1560745.01</v>
      </c>
      <c r="ADS25" s="315">
        <v>2631159.89</v>
      </c>
      <c r="ADT25" s="315">
        <v>1961438.91</v>
      </c>
      <c r="ADU25" s="315">
        <v>61064775.349999994</v>
      </c>
      <c r="ADV25" s="315">
        <v>17360725.200000003</v>
      </c>
      <c r="ADW25" s="315">
        <v>6277402.5899999999</v>
      </c>
      <c r="ADX25" s="315">
        <v>2693938.9899999998</v>
      </c>
      <c r="ADY25" s="315">
        <v>3219822.55</v>
      </c>
      <c r="ADZ25" s="315">
        <v>4317957.51</v>
      </c>
      <c r="AEA25" s="315">
        <v>2875981.49</v>
      </c>
      <c r="AEB25" s="315">
        <v>3977300.3</v>
      </c>
      <c r="AEC25" s="315">
        <v>2638646.7800000003</v>
      </c>
      <c r="AED25" s="315">
        <v>1944488.4100000001</v>
      </c>
      <c r="AEE25" s="315">
        <v>2659360.0199999996</v>
      </c>
      <c r="AEF25" s="315">
        <v>3359092.02</v>
      </c>
      <c r="AEG25" s="315">
        <v>1131579.72</v>
      </c>
      <c r="AEH25" s="315">
        <v>3513611.07</v>
      </c>
      <c r="AEI25" s="315">
        <v>5597253.0700000003</v>
      </c>
      <c r="AEJ25" s="315">
        <v>3172505.2600000002</v>
      </c>
      <c r="AEK25" s="315">
        <v>1808061.17</v>
      </c>
      <c r="AEL25" s="315">
        <v>6345287.5300000003</v>
      </c>
      <c r="AEM25" s="315">
        <v>2199650.9800000004</v>
      </c>
      <c r="AEN25" s="315">
        <v>3088507.9299999997</v>
      </c>
      <c r="AEO25" s="315">
        <v>71513980.209999993</v>
      </c>
      <c r="AEP25" s="315">
        <v>3125936.16</v>
      </c>
      <c r="AEQ25" s="315">
        <v>4379882.9000000004</v>
      </c>
      <c r="AER25" s="315">
        <v>4432802.4000000004</v>
      </c>
      <c r="AES25" s="315">
        <v>4112521.4100000006</v>
      </c>
      <c r="AET25" s="315">
        <v>10421843.26</v>
      </c>
      <c r="AEU25" s="315">
        <v>4039812.5599999996</v>
      </c>
      <c r="AEV25" s="315">
        <v>4604167.18</v>
      </c>
      <c r="AEW25" s="315">
        <v>2506654.34</v>
      </c>
      <c r="AEX25" s="315">
        <v>2335696.2300000004</v>
      </c>
      <c r="AEY25" s="315">
        <v>28944084.339999996</v>
      </c>
      <c r="AEZ25" s="315">
        <v>15370703.879999999</v>
      </c>
      <c r="AFA25" s="315">
        <v>11249765.35</v>
      </c>
      <c r="AFB25" s="315">
        <v>4143868.7100000004</v>
      </c>
      <c r="AFC25" s="315">
        <v>8855339.6699999999</v>
      </c>
      <c r="AFD25" s="315">
        <v>7686960.25</v>
      </c>
      <c r="AFE25" s="315">
        <v>4728969.7200000007</v>
      </c>
      <c r="AFF25" s="315">
        <v>5114189.3</v>
      </c>
      <c r="AFG25" s="315">
        <v>3112770.14</v>
      </c>
      <c r="AFH25" s="315">
        <v>4062491.5300000007</v>
      </c>
      <c r="AFI25" s="315">
        <v>5412165.4000000004</v>
      </c>
      <c r="AFJ25" s="315">
        <v>4996347.9800000004</v>
      </c>
      <c r="AFK25" s="315">
        <v>2670658.7800000003</v>
      </c>
      <c r="AFL25" s="315">
        <v>30914907.689999998</v>
      </c>
      <c r="AFM25" s="315">
        <v>6582374.9700000007</v>
      </c>
      <c r="AFN25" s="315">
        <v>6192667.0300000003</v>
      </c>
      <c r="AFO25" s="315">
        <v>2201309.7799999998</v>
      </c>
      <c r="AFP25" s="315">
        <v>5501004.3099999996</v>
      </c>
      <c r="AFQ25" s="315">
        <v>3341512.9</v>
      </c>
      <c r="AFR25" s="315">
        <v>2568708.52</v>
      </c>
      <c r="AFS25" s="315">
        <v>8571997.9000000022</v>
      </c>
      <c r="AFT25" s="315">
        <v>8030793.1900000004</v>
      </c>
      <c r="AFU25" s="315">
        <v>2094821.6</v>
      </c>
      <c r="AFV25" s="315">
        <v>6442491.5399999991</v>
      </c>
      <c r="AFW25" s="315">
        <v>2270284.0300000003</v>
      </c>
      <c r="AFX25" s="315">
        <v>39701042.190000005</v>
      </c>
      <c r="AFY25" s="315">
        <v>1264912.3900000001</v>
      </c>
      <c r="AFZ25" s="315">
        <v>2174205.1800000002</v>
      </c>
      <c r="AGA25" s="315">
        <v>1597341.05</v>
      </c>
      <c r="AGB25" s="315">
        <v>5476677.7699999996</v>
      </c>
      <c r="AGC25" s="315">
        <v>2186730.02</v>
      </c>
      <c r="AGD25" s="315">
        <v>1012290.34</v>
      </c>
      <c r="AGE25" s="315">
        <v>1899307</v>
      </c>
      <c r="AGF25" s="315">
        <v>1472414.2900000003</v>
      </c>
      <c r="AGG25" s="315">
        <v>3491727.46</v>
      </c>
      <c r="AGH25" s="315">
        <v>953295.74</v>
      </c>
      <c r="AGI25" s="315">
        <v>34955818.450000003</v>
      </c>
      <c r="AGJ25" s="315">
        <v>6732911.0299999993</v>
      </c>
      <c r="AGK25" s="315">
        <v>4023895.1799999997</v>
      </c>
      <c r="AGL25" s="315">
        <v>2511347.23</v>
      </c>
      <c r="AGM25" s="315">
        <v>8754859.2400000002</v>
      </c>
      <c r="AGN25" s="315">
        <v>6138012.5499999998</v>
      </c>
      <c r="AGO25" s="315">
        <v>3385358.05</v>
      </c>
      <c r="AGP25" s="315">
        <v>3714926.2199999997</v>
      </c>
      <c r="AGQ25" s="315">
        <v>77093115.390000015</v>
      </c>
      <c r="AGR25" s="315">
        <v>39851561.160000004</v>
      </c>
      <c r="AGS25" s="315">
        <v>3367279.1699999995</v>
      </c>
      <c r="AGT25" s="315">
        <v>5981977.71</v>
      </c>
      <c r="AGU25" s="315">
        <v>11550141.32</v>
      </c>
      <c r="AGV25" s="315">
        <v>5052632.41</v>
      </c>
      <c r="AGW25" s="315">
        <v>5493115.9199999999</v>
      </c>
      <c r="AGX25" s="315">
        <v>3539479.17</v>
      </c>
      <c r="AGY25" s="315">
        <v>1553335.88</v>
      </c>
      <c r="AGZ25" s="315">
        <v>5423693.3200000003</v>
      </c>
      <c r="AHA25" s="315">
        <v>5045561.1500000004</v>
      </c>
      <c r="AHB25" s="315">
        <v>2605691.6399999997</v>
      </c>
      <c r="AHC25" s="315">
        <v>2035097.97</v>
      </c>
      <c r="AHD25" s="315">
        <v>3001318.32</v>
      </c>
      <c r="AHE25" s="315">
        <v>2127154.61</v>
      </c>
      <c r="AHF25" s="315">
        <v>2448458.7800000003</v>
      </c>
      <c r="AHG25" s="315">
        <v>2127262.3199999998</v>
      </c>
      <c r="AHH25" s="315">
        <v>18754863.640000001</v>
      </c>
      <c r="AHI25" s="315">
        <v>1795835.69</v>
      </c>
      <c r="AHJ25" s="315">
        <v>2886689.95</v>
      </c>
      <c r="AHK25" s="315">
        <v>2091189.0499999998</v>
      </c>
      <c r="AHL25" s="315">
        <v>4905581.91</v>
      </c>
      <c r="AHM25" s="315">
        <v>1690306.7</v>
      </c>
      <c r="AHN25" s="315">
        <v>1284075.08</v>
      </c>
      <c r="AHO25" s="315">
        <v>7324454394.0892057</v>
      </c>
    </row>
    <row r="26" spans="1:899" x14ac:dyDescent="0.25">
      <c r="A26" s="313" t="s">
        <v>39</v>
      </c>
      <c r="B26" s="314" t="s">
        <v>40</v>
      </c>
      <c r="C26" s="315">
        <v>169179614.28</v>
      </c>
      <c r="D26" s="315">
        <v>47837132.910000004</v>
      </c>
      <c r="E26" s="315">
        <v>15156067</v>
      </c>
      <c r="F26" s="315">
        <v>14680829.909999998</v>
      </c>
      <c r="G26" s="315">
        <v>5991352.2799999984</v>
      </c>
      <c r="H26" s="315">
        <v>8033301.040000001</v>
      </c>
      <c r="I26" s="315">
        <v>3381385.96</v>
      </c>
      <c r="J26" s="315">
        <v>35394455.849999987</v>
      </c>
      <c r="K26" s="315">
        <v>15868989.520000001</v>
      </c>
      <c r="L26" s="315">
        <v>4146696.9000000004</v>
      </c>
      <c r="M26" s="315">
        <v>23304501.259999998</v>
      </c>
      <c r="N26" s="315">
        <v>8924903.2699999977</v>
      </c>
      <c r="O26" s="315">
        <v>43445150.579999998</v>
      </c>
      <c r="P26" s="315">
        <v>12522379.549999999</v>
      </c>
      <c r="Q26" s="315">
        <v>8693053.9800000004</v>
      </c>
      <c r="R26" s="315">
        <v>5096634.7700000005</v>
      </c>
      <c r="S26" s="315">
        <v>11130324.900000002</v>
      </c>
      <c r="T26" s="315">
        <v>5099027.53</v>
      </c>
      <c r="U26" s="315">
        <v>8593710.3599999994</v>
      </c>
      <c r="V26" s="315">
        <v>6716710.0199999996</v>
      </c>
      <c r="W26" s="315">
        <v>4811452.3899999997</v>
      </c>
      <c r="X26" s="315">
        <v>2844319.5100000002</v>
      </c>
      <c r="Y26" s="315">
        <v>6498133.0099999998</v>
      </c>
      <c r="Z26" s="315">
        <v>6354682.9399999985</v>
      </c>
      <c r="AA26" s="315">
        <v>235740188.72000006</v>
      </c>
      <c r="AB26" s="315">
        <v>12102257.66</v>
      </c>
      <c r="AC26" s="315">
        <v>11708514.149999999</v>
      </c>
      <c r="AD26" s="315">
        <v>6389398.0800000001</v>
      </c>
      <c r="AE26" s="315">
        <v>44127808.470000006</v>
      </c>
      <c r="AF26" s="315">
        <v>10709870.91</v>
      </c>
      <c r="AG26" s="315">
        <v>29106006.840000004</v>
      </c>
      <c r="AH26" s="315">
        <v>15821958.709999999</v>
      </c>
      <c r="AI26" s="315">
        <v>12055064.739999998</v>
      </c>
      <c r="AJ26" s="315">
        <v>10724545.180000002</v>
      </c>
      <c r="AK26" s="315">
        <v>1730335.39</v>
      </c>
      <c r="AL26" s="315">
        <v>6308364.6899999995</v>
      </c>
      <c r="AM26" s="315">
        <v>6949933.25</v>
      </c>
      <c r="AN26" s="315">
        <v>7617304.8099999996</v>
      </c>
      <c r="AO26" s="315">
        <v>5677404.3599999994</v>
      </c>
      <c r="AP26" s="315">
        <v>8787915.2699999996</v>
      </c>
      <c r="AQ26" s="315">
        <v>9203102.4099999983</v>
      </c>
      <c r="AR26" s="315">
        <v>5426691.4600000009</v>
      </c>
      <c r="AS26" s="315">
        <v>90133869.040000007</v>
      </c>
      <c r="AT26" s="315">
        <v>9370532.4400000013</v>
      </c>
      <c r="AU26" s="315">
        <v>7003765.2499999991</v>
      </c>
      <c r="AV26" s="315">
        <v>7013432.2100000009</v>
      </c>
      <c r="AW26" s="315">
        <v>6523109.2700000014</v>
      </c>
      <c r="AX26" s="315">
        <v>5079383.2200000007</v>
      </c>
      <c r="AY26" s="315">
        <v>4157029.6299999994</v>
      </c>
      <c r="AZ26" s="315">
        <v>9243106.0099999998</v>
      </c>
      <c r="BA26" s="315">
        <v>45905926.880000003</v>
      </c>
      <c r="BB26" s="315">
        <v>6498365.5100000007</v>
      </c>
      <c r="BC26" s="315">
        <v>7944501.1200000001</v>
      </c>
      <c r="BD26" s="315">
        <v>21220717.09</v>
      </c>
      <c r="BE26" s="315">
        <v>6542103.3700000001</v>
      </c>
      <c r="BF26" s="315">
        <v>5555269.5699999994</v>
      </c>
      <c r="BG26" s="315">
        <v>5444050.6700000009</v>
      </c>
      <c r="BH26" s="315">
        <v>111615174.33</v>
      </c>
      <c r="BI26" s="315">
        <v>1888370.5800000003</v>
      </c>
      <c r="BJ26" s="315">
        <v>3032897.18</v>
      </c>
      <c r="BK26" s="315">
        <v>484423.32000000007</v>
      </c>
      <c r="BL26" s="315">
        <v>6643473.2399999993</v>
      </c>
      <c r="BM26" s="315">
        <v>7392052.4400000004</v>
      </c>
      <c r="BN26" s="315">
        <v>1965540.5500000003</v>
      </c>
      <c r="BO26" s="315">
        <v>3886210.0400000005</v>
      </c>
      <c r="BP26" s="315">
        <v>3031542.5</v>
      </c>
      <c r="BQ26" s="315">
        <v>1907897.8299999998</v>
      </c>
      <c r="BR26" s="315">
        <v>3542104.7500000005</v>
      </c>
      <c r="BS26" s="315">
        <v>2380496.9500000002</v>
      </c>
      <c r="BT26" s="315">
        <v>20172513.380000006</v>
      </c>
      <c r="BU26" s="315">
        <v>4371205.5900000008</v>
      </c>
      <c r="BV26" s="315">
        <v>872714.57</v>
      </c>
      <c r="BW26" s="315">
        <v>46030705.350000001</v>
      </c>
      <c r="BX26" s="315">
        <v>38697531.920000009</v>
      </c>
      <c r="BY26" s="315">
        <v>5722428.5199999996</v>
      </c>
      <c r="BZ26" s="315">
        <v>4818892.6500000004</v>
      </c>
      <c r="CA26" s="315">
        <v>9141716.540000001</v>
      </c>
      <c r="CB26" s="315">
        <v>7372031.7299999995</v>
      </c>
      <c r="CC26" s="315">
        <v>5399623.25</v>
      </c>
      <c r="CD26" s="315">
        <v>2634316.2999999998</v>
      </c>
      <c r="CE26" s="315">
        <v>2017753.91</v>
      </c>
      <c r="CF26" s="315">
        <v>194880658.41000006</v>
      </c>
      <c r="CG26" s="315">
        <v>8422011.0600000024</v>
      </c>
      <c r="CH26" s="315">
        <v>26223853.490000006</v>
      </c>
      <c r="CI26" s="315">
        <v>3825536.3700000006</v>
      </c>
      <c r="CJ26" s="315">
        <v>6443463.4100000001</v>
      </c>
      <c r="CK26" s="315">
        <v>4225619.33</v>
      </c>
      <c r="CL26" s="315">
        <v>5247017.1099999994</v>
      </c>
      <c r="CM26" s="315">
        <v>21163433.729999997</v>
      </c>
      <c r="CN26" s="315">
        <v>2989146.91</v>
      </c>
      <c r="CO26" s="315">
        <v>5722679.2699999996</v>
      </c>
      <c r="CP26" s="315">
        <v>3232578.2500000005</v>
      </c>
      <c r="CQ26" s="315">
        <v>4063459.580000001</v>
      </c>
      <c r="CR26" s="315">
        <v>3995543.88</v>
      </c>
      <c r="CS26" s="315">
        <v>65696530.00999999</v>
      </c>
      <c r="CT26" s="315">
        <v>4895648.42</v>
      </c>
      <c r="CU26" s="315">
        <v>6290614.3099999996</v>
      </c>
      <c r="CV26" s="315">
        <v>12836317.560000001</v>
      </c>
      <c r="CW26" s="315">
        <v>4781287.22</v>
      </c>
      <c r="CX26" s="315">
        <v>9459356.1100000013</v>
      </c>
      <c r="CY26" s="315">
        <v>3561286.2199999997</v>
      </c>
      <c r="CZ26" s="315">
        <v>4987140.0799999991</v>
      </c>
      <c r="DA26" s="315">
        <v>86341698.180000007</v>
      </c>
      <c r="DB26" s="315">
        <v>11659436.93</v>
      </c>
      <c r="DC26" s="315">
        <v>19556872.659999996</v>
      </c>
      <c r="DD26" s="315">
        <v>36239739.840000011</v>
      </c>
      <c r="DE26" s="315">
        <v>5045120.9399999995</v>
      </c>
      <c r="DF26" s="315">
        <v>6913645.1599999992</v>
      </c>
      <c r="DG26" s="315">
        <v>7545524.8600000003</v>
      </c>
      <c r="DH26" s="315">
        <v>4471226.6499999994</v>
      </c>
      <c r="DI26" s="315">
        <v>5165476.669999999</v>
      </c>
      <c r="DJ26" s="315">
        <v>5162172.41</v>
      </c>
      <c r="DK26" s="315">
        <v>22375740.130000006</v>
      </c>
      <c r="DL26" s="315">
        <v>59666946.88000001</v>
      </c>
      <c r="DM26" s="315">
        <v>107160301.89999999</v>
      </c>
      <c r="DN26" s="315">
        <v>5434944.080000001</v>
      </c>
      <c r="DO26" s="315">
        <v>5634737.540000001</v>
      </c>
      <c r="DP26" s="315">
        <v>22537654.41</v>
      </c>
      <c r="DQ26" s="315">
        <v>17045374.02</v>
      </c>
      <c r="DR26" s="315">
        <v>16840777.339999996</v>
      </c>
      <c r="DS26" s="315">
        <v>12591235.030000001</v>
      </c>
      <c r="DT26" s="315">
        <v>9456343.5500000007</v>
      </c>
      <c r="DU26" s="315">
        <v>221203750.79000002</v>
      </c>
      <c r="DV26" s="315">
        <v>7517462.79</v>
      </c>
      <c r="DW26" s="315">
        <v>13949318.950000001</v>
      </c>
      <c r="DX26" s="315">
        <v>11452358.450000001</v>
      </c>
      <c r="DY26" s="315">
        <v>12148507.640000001</v>
      </c>
      <c r="DZ26" s="315">
        <v>7109350.3400000008</v>
      </c>
      <c r="EA26" s="315">
        <v>15554429.710000001</v>
      </c>
      <c r="EB26" s="315">
        <v>7561857.3800000018</v>
      </c>
      <c r="EC26" s="315">
        <v>28470850.710000001</v>
      </c>
      <c r="ED26" s="315">
        <v>71424065.350000009</v>
      </c>
      <c r="EE26" s="315">
        <v>45499384.609999992</v>
      </c>
      <c r="EF26" s="315">
        <v>6748896.6900000004</v>
      </c>
      <c r="EG26" s="315">
        <v>5517120.0700000012</v>
      </c>
      <c r="EH26" s="315">
        <v>4533749.9899999993</v>
      </c>
      <c r="EI26" s="315">
        <v>7332476.6900000004</v>
      </c>
      <c r="EJ26" s="315">
        <v>16599988.360000001</v>
      </c>
      <c r="EK26" s="315">
        <v>4469246.95</v>
      </c>
      <c r="EL26" s="315">
        <v>6276897.8900000006</v>
      </c>
      <c r="EM26" s="315">
        <v>109749590.14999998</v>
      </c>
      <c r="EN26" s="315">
        <v>7670834.2899999991</v>
      </c>
      <c r="EO26" s="315">
        <v>4792332.47</v>
      </c>
      <c r="EP26" s="315">
        <v>6474050.29</v>
      </c>
      <c r="EQ26" s="315">
        <v>4254688.6300000008</v>
      </c>
      <c r="ER26" s="315">
        <v>4324903.7600000007</v>
      </c>
      <c r="ES26" s="315">
        <v>7986086.21</v>
      </c>
      <c r="ET26" s="315">
        <v>12329849.430000002</v>
      </c>
      <c r="EU26" s="315">
        <v>3949064.11</v>
      </c>
      <c r="EV26" s="315">
        <v>90173540.320000008</v>
      </c>
      <c r="EW26" s="315">
        <v>2710870.33</v>
      </c>
      <c r="EX26" s="315">
        <v>5966127.5199999996</v>
      </c>
      <c r="EY26" s="315">
        <v>10146987.699999999</v>
      </c>
      <c r="EZ26" s="315">
        <v>16702514.439999999</v>
      </c>
      <c r="FA26" s="315">
        <v>17338350.380000003</v>
      </c>
      <c r="FB26" s="315">
        <v>11109844.160000004</v>
      </c>
      <c r="FC26" s="315">
        <v>5519092.0799999991</v>
      </c>
      <c r="FD26" s="315">
        <v>7761573.7300000004</v>
      </c>
      <c r="FE26" s="315">
        <v>5136470.459999999</v>
      </c>
      <c r="FF26" s="315">
        <v>5613193.1599999992</v>
      </c>
      <c r="FG26" s="315">
        <v>6663587.4500000002</v>
      </c>
      <c r="FH26" s="315">
        <v>72668475.799999997</v>
      </c>
      <c r="FI26" s="315">
        <v>5348303.4800000004</v>
      </c>
      <c r="FJ26" s="315">
        <v>7278709.3400000008</v>
      </c>
      <c r="FK26" s="315">
        <v>3989492.7600000002</v>
      </c>
      <c r="FL26" s="315">
        <v>10976031.210000001</v>
      </c>
      <c r="FM26" s="315">
        <v>5078591.5100000007</v>
      </c>
      <c r="FN26" s="315">
        <v>5281198.53</v>
      </c>
      <c r="FO26" s="315">
        <v>3825738</v>
      </c>
      <c r="FP26" s="315">
        <v>158659136.44999999</v>
      </c>
      <c r="FQ26" s="315">
        <v>3671196.71</v>
      </c>
      <c r="FR26" s="315">
        <v>10714890.399999999</v>
      </c>
      <c r="FS26" s="315">
        <v>4921183.0200000005</v>
      </c>
      <c r="FT26" s="315">
        <v>11219748.84</v>
      </c>
      <c r="FU26" s="315">
        <v>5220134.75</v>
      </c>
      <c r="FV26" s="315">
        <v>18212231.929999996</v>
      </c>
      <c r="FW26" s="315">
        <v>10002648.18</v>
      </c>
      <c r="FX26" s="315">
        <v>8355762.3000000007</v>
      </c>
      <c r="FY26" s="315">
        <v>6987272.3700000001</v>
      </c>
      <c r="FZ26" s="315">
        <v>16911140.600000001</v>
      </c>
      <c r="GA26" s="315">
        <v>5790434.1099999994</v>
      </c>
      <c r="GB26" s="315">
        <v>7458304.1100000003</v>
      </c>
      <c r="GC26" s="315">
        <v>4782059.5200000005</v>
      </c>
      <c r="GD26" s="315">
        <v>91710389.930000007</v>
      </c>
      <c r="GE26" s="315">
        <v>5269270.6999999983</v>
      </c>
      <c r="GF26" s="315">
        <v>3691620.1799999997</v>
      </c>
      <c r="GG26" s="315">
        <v>14256924.840000002</v>
      </c>
      <c r="GH26" s="315">
        <v>5983814.4400000004</v>
      </c>
      <c r="GI26" s="315">
        <v>9711913.4400000013</v>
      </c>
      <c r="GJ26" s="315">
        <v>3847044.3</v>
      </c>
      <c r="GK26" s="315">
        <v>15099963.68</v>
      </c>
      <c r="GL26" s="315">
        <v>4395989.32</v>
      </c>
      <c r="GM26" s="315">
        <v>3548232.6500000004</v>
      </c>
      <c r="GN26" s="315">
        <v>4097657.5499999993</v>
      </c>
      <c r="GO26" s="315">
        <v>4345609.6900000013</v>
      </c>
      <c r="GP26" s="315">
        <v>44051300.109999999</v>
      </c>
      <c r="GQ26" s="315">
        <v>8464176.2299999986</v>
      </c>
      <c r="GR26" s="315">
        <v>7548209.9900000002</v>
      </c>
      <c r="GS26" s="315">
        <v>12295819.639999999</v>
      </c>
      <c r="GT26" s="315">
        <v>2371784.6800000002</v>
      </c>
      <c r="GU26" s="315">
        <v>7875009.6099999994</v>
      </c>
      <c r="GV26" s="315">
        <v>8929422.1500000004</v>
      </c>
      <c r="GW26" s="315">
        <v>5732162.6000000006</v>
      </c>
      <c r="GX26" s="315">
        <v>36670326.589999996</v>
      </c>
      <c r="GY26" s="315">
        <v>6256989.1100000013</v>
      </c>
      <c r="GZ26" s="315">
        <v>10173405.100000001</v>
      </c>
      <c r="HA26" s="315">
        <v>10797526.279999999</v>
      </c>
      <c r="HB26" s="315">
        <v>146222348.57999998</v>
      </c>
      <c r="HC26" s="315">
        <v>32961020.609999999</v>
      </c>
      <c r="HD26" s="315">
        <v>31090046.459999997</v>
      </c>
      <c r="HE26" s="315">
        <v>31230704.469999999</v>
      </c>
      <c r="HF26" s="315">
        <v>14039230.66</v>
      </c>
      <c r="HG26" s="315">
        <v>23849703.920000002</v>
      </c>
      <c r="HH26" s="315">
        <v>11682752.880000003</v>
      </c>
      <c r="HI26" s="315">
        <v>80667528.529999986</v>
      </c>
      <c r="HJ26" s="315">
        <v>11060537.070000002</v>
      </c>
      <c r="HK26" s="315">
        <v>17051809.030000001</v>
      </c>
      <c r="HL26" s="315">
        <v>6487932.1399999997</v>
      </c>
      <c r="HM26" s="315">
        <v>5265508.4799999995</v>
      </c>
      <c r="HN26" s="315">
        <v>4913374.3800000008</v>
      </c>
      <c r="HO26" s="315">
        <v>8930270.9700000007</v>
      </c>
      <c r="HP26" s="315">
        <v>5344016.9100000011</v>
      </c>
      <c r="HQ26" s="315">
        <v>104287740.03999998</v>
      </c>
      <c r="HR26" s="315">
        <v>43804361.190000005</v>
      </c>
      <c r="HS26" s="315">
        <v>3639091.9200000004</v>
      </c>
      <c r="HT26" s="315">
        <v>6759517.75</v>
      </c>
      <c r="HU26" s="315">
        <v>5964566.9699999988</v>
      </c>
      <c r="HV26" s="315">
        <v>2888034.9599999995</v>
      </c>
      <c r="HW26" s="315">
        <v>18566942.68</v>
      </c>
      <c r="HX26" s="315">
        <v>2204611.25</v>
      </c>
      <c r="HY26" s="315">
        <v>5957366.5299999993</v>
      </c>
      <c r="HZ26" s="315">
        <v>2671675.41</v>
      </c>
      <c r="IA26" s="315">
        <v>5729300.8600000003</v>
      </c>
      <c r="IB26" s="315">
        <v>17254383.459999997</v>
      </c>
      <c r="IC26" s="315">
        <v>3693417.6399999992</v>
      </c>
      <c r="ID26" s="315">
        <v>4019670.1199999996</v>
      </c>
      <c r="IE26" s="315">
        <v>4235371.7699999996</v>
      </c>
      <c r="IF26" s="315">
        <v>4002783.17</v>
      </c>
      <c r="IG26" s="315">
        <v>82514387.800000012</v>
      </c>
      <c r="IH26" s="315">
        <v>38510494.350000009</v>
      </c>
      <c r="II26" s="315">
        <v>7105864.540000001</v>
      </c>
      <c r="IJ26" s="315">
        <v>16442388.41</v>
      </c>
      <c r="IK26" s="315">
        <v>18188765.779999997</v>
      </c>
      <c r="IL26" s="315">
        <v>4477266.3099999996</v>
      </c>
      <c r="IM26" s="315">
        <v>5895909.5599999987</v>
      </c>
      <c r="IN26" s="315">
        <v>2204728.02</v>
      </c>
      <c r="IO26" s="315">
        <v>4430095.1900000004</v>
      </c>
      <c r="IP26" s="315">
        <v>5102246.8099999996</v>
      </c>
      <c r="IQ26" s="315">
        <v>1845876.0299999998</v>
      </c>
      <c r="IR26" s="315">
        <v>144874639.06000003</v>
      </c>
      <c r="IS26" s="315">
        <v>40896637.389999993</v>
      </c>
      <c r="IT26" s="315">
        <v>6016563.2000000002</v>
      </c>
      <c r="IU26" s="315">
        <v>4901935.1899999995</v>
      </c>
      <c r="IV26" s="315">
        <v>5866664.8799999999</v>
      </c>
      <c r="IW26" s="315">
        <v>3494837.7199999997</v>
      </c>
      <c r="IX26" s="315">
        <v>2832596.17</v>
      </c>
      <c r="IY26" s="315">
        <v>2687234.6999999997</v>
      </c>
      <c r="IZ26" s="315">
        <v>3201735.3000000007</v>
      </c>
      <c r="JA26" s="315">
        <v>10549824.25</v>
      </c>
      <c r="JB26" s="315">
        <v>4932330.12</v>
      </c>
      <c r="JC26" s="315">
        <v>3564188.4299999997</v>
      </c>
      <c r="JD26" s="315">
        <v>38351193.140000008</v>
      </c>
      <c r="JE26" s="315">
        <v>27951791.349999998</v>
      </c>
      <c r="JF26" s="315">
        <v>3318432.0500000003</v>
      </c>
      <c r="JG26" s="315">
        <v>1141943.23</v>
      </c>
      <c r="JH26" s="315">
        <v>1806081.2000000002</v>
      </c>
      <c r="JI26" s="315">
        <v>2607442.11</v>
      </c>
      <c r="JJ26" s="315">
        <v>49839968.480000012</v>
      </c>
      <c r="JK26" s="315">
        <v>4347168.45</v>
      </c>
      <c r="JL26" s="315">
        <v>7173146.79</v>
      </c>
      <c r="JM26" s="315">
        <v>9790024.959999999</v>
      </c>
      <c r="JN26" s="315">
        <v>4722951.8699999992</v>
      </c>
      <c r="JO26" s="315">
        <v>14377048.389999997</v>
      </c>
      <c r="JP26" s="315">
        <v>4621095.709999999</v>
      </c>
      <c r="JQ26" s="315">
        <v>77167218.700000003</v>
      </c>
      <c r="JR26" s="315">
        <v>5565647.8700000001</v>
      </c>
      <c r="JS26" s="315">
        <v>2702072.97</v>
      </c>
      <c r="JT26" s="315">
        <v>15528091.969999999</v>
      </c>
      <c r="JU26" s="315">
        <v>17527649.919999998</v>
      </c>
      <c r="JV26" s="315">
        <v>5145886.5</v>
      </c>
      <c r="JW26" s="315">
        <v>6729282.6000000015</v>
      </c>
      <c r="JX26" s="315">
        <v>4216796.45</v>
      </c>
      <c r="JY26" s="315">
        <v>97292595.609999999</v>
      </c>
      <c r="JZ26" s="315">
        <v>44788129.310000002</v>
      </c>
      <c r="KA26" s="315">
        <v>6038570.9900000012</v>
      </c>
      <c r="KB26" s="315">
        <v>7108642.6100000003</v>
      </c>
      <c r="KC26" s="315">
        <v>11683699.979999999</v>
      </c>
      <c r="KD26" s="315">
        <v>3808327.32</v>
      </c>
      <c r="KE26" s="315">
        <v>27203233.870000005</v>
      </c>
      <c r="KF26" s="315">
        <v>16462209.200000003</v>
      </c>
      <c r="KG26" s="315">
        <v>7349521.2700000005</v>
      </c>
      <c r="KH26" s="315">
        <v>6971666.9200000009</v>
      </c>
      <c r="KI26" s="315">
        <v>6221958.4799999995</v>
      </c>
      <c r="KJ26" s="315">
        <v>9767577.8000000026</v>
      </c>
      <c r="KK26" s="315">
        <v>10690431.790000001</v>
      </c>
      <c r="KL26" s="315">
        <v>3226394.5500000003</v>
      </c>
      <c r="KM26" s="315">
        <v>9611377.540000001</v>
      </c>
      <c r="KN26" s="315">
        <v>166065263.79000002</v>
      </c>
      <c r="KO26" s="315">
        <v>14797419.73</v>
      </c>
      <c r="KP26" s="315">
        <v>7222474.3300000001</v>
      </c>
      <c r="KQ26" s="315">
        <v>6891702.6100000013</v>
      </c>
      <c r="KR26" s="315">
        <v>10203470.77</v>
      </c>
      <c r="KS26" s="315">
        <v>8524796.3200000003</v>
      </c>
      <c r="KT26" s="315">
        <v>33145048</v>
      </c>
      <c r="KU26" s="315">
        <v>4709894.51</v>
      </c>
      <c r="KV26" s="315">
        <v>4452489.8100000005</v>
      </c>
      <c r="KW26" s="315">
        <v>34511032.18999999</v>
      </c>
      <c r="KX26" s="315">
        <v>5825613.2199999997</v>
      </c>
      <c r="KY26" s="315">
        <v>8062508.1299999999</v>
      </c>
      <c r="KZ26" s="315">
        <v>33734213.719999999</v>
      </c>
      <c r="LA26" s="315">
        <v>6842513.2300000004</v>
      </c>
      <c r="LB26" s="315">
        <v>11842844.660000002</v>
      </c>
      <c r="LC26" s="315">
        <v>112107937.78</v>
      </c>
      <c r="LD26" s="315">
        <v>8004961.8999999994</v>
      </c>
      <c r="LE26" s="315">
        <v>111448330.51000001</v>
      </c>
      <c r="LF26" s="315">
        <v>36485183.890000001</v>
      </c>
      <c r="LG26" s="315">
        <v>33407401.299999997</v>
      </c>
      <c r="LH26" s="315">
        <v>37298639.219999999</v>
      </c>
      <c r="LI26" s="315">
        <v>10435392.050000003</v>
      </c>
      <c r="LJ26" s="315">
        <v>3951561.5300000003</v>
      </c>
      <c r="LK26" s="315">
        <v>3613461.6299999994</v>
      </c>
      <c r="LL26" s="315">
        <v>7465988.3899999997</v>
      </c>
      <c r="LM26" s="315">
        <v>4243449.9900000012</v>
      </c>
      <c r="LN26" s="315">
        <v>8254086.8499999996</v>
      </c>
      <c r="LO26" s="315">
        <v>7766570.1099999994</v>
      </c>
      <c r="LP26" s="315">
        <v>71781761.920000002</v>
      </c>
      <c r="LQ26" s="315">
        <v>15134601.789999999</v>
      </c>
      <c r="LR26" s="315">
        <v>7051382.8700000001</v>
      </c>
      <c r="LS26" s="315">
        <v>45801878.75</v>
      </c>
      <c r="LT26" s="315">
        <v>37150130.770000003</v>
      </c>
      <c r="LU26" s="315">
        <v>131863787.52</v>
      </c>
      <c r="LV26" s="315">
        <v>37924517.510000005</v>
      </c>
      <c r="LW26" s="315">
        <v>23187159.600000001</v>
      </c>
      <c r="LX26" s="315">
        <v>12965199.290000001</v>
      </c>
      <c r="LY26" s="315">
        <v>6786960.6099999994</v>
      </c>
      <c r="LZ26" s="315">
        <v>7281780.6049999995</v>
      </c>
      <c r="MA26" s="315">
        <v>8791835.1199999992</v>
      </c>
      <c r="MB26" s="315">
        <v>16868461.899999999</v>
      </c>
      <c r="MC26" s="315">
        <v>21521705.680000003</v>
      </c>
      <c r="MD26" s="315">
        <v>6844891.9000000004</v>
      </c>
      <c r="ME26" s="315">
        <v>165300089.71000001</v>
      </c>
      <c r="MF26" s="315">
        <v>7481269.8599999994</v>
      </c>
      <c r="MG26" s="315">
        <v>4163667.4500000007</v>
      </c>
      <c r="MH26" s="315">
        <v>4015259.74</v>
      </c>
      <c r="MI26" s="315">
        <v>4301079.99</v>
      </c>
      <c r="MJ26" s="315">
        <v>6674470.1100000003</v>
      </c>
      <c r="MK26" s="315">
        <v>4235206.9300000006</v>
      </c>
      <c r="ML26" s="315">
        <v>5802440.3999999994</v>
      </c>
      <c r="MM26" s="315">
        <v>10434692.23</v>
      </c>
      <c r="MN26" s="315">
        <v>6025630.8300000001</v>
      </c>
      <c r="MO26" s="315">
        <v>4455231.8599999994</v>
      </c>
      <c r="MP26" s="315">
        <v>4958500.18</v>
      </c>
      <c r="MQ26" s="315">
        <v>110276078.89999999</v>
      </c>
      <c r="MR26" s="315">
        <v>8639490.1199999992</v>
      </c>
      <c r="MS26" s="315">
        <v>8546894.4299999997</v>
      </c>
      <c r="MT26" s="315">
        <v>11755554.659999998</v>
      </c>
      <c r="MU26" s="315">
        <v>6490946.6000000006</v>
      </c>
      <c r="MV26" s="315">
        <v>2503065.7800000003</v>
      </c>
      <c r="MW26" s="315">
        <v>30176270.162099998</v>
      </c>
      <c r="MX26" s="315">
        <v>13564433.919999998</v>
      </c>
      <c r="MY26" s="315">
        <v>7026548.6900000004</v>
      </c>
      <c r="MZ26" s="315">
        <v>1833926.4799999997</v>
      </c>
      <c r="NA26" s="315">
        <v>3017024.9500000007</v>
      </c>
      <c r="NB26" s="315">
        <v>202848854.53</v>
      </c>
      <c r="NC26" s="315">
        <v>39000542.480000004</v>
      </c>
      <c r="ND26" s="315">
        <v>6566327.96</v>
      </c>
      <c r="NE26" s="315">
        <v>77981803.930000022</v>
      </c>
      <c r="NF26" s="315">
        <v>2438815.4300000006</v>
      </c>
      <c r="NG26" s="315">
        <v>15084433.550000001</v>
      </c>
      <c r="NH26" s="315">
        <v>46221976.310000002</v>
      </c>
      <c r="NI26" s="315">
        <v>32694273.759999998</v>
      </c>
      <c r="NJ26" s="315">
        <v>2747360.7800000003</v>
      </c>
      <c r="NK26" s="315">
        <v>9846763.3182000015</v>
      </c>
      <c r="NL26" s="315">
        <v>8704197.8499999978</v>
      </c>
      <c r="NM26" s="315">
        <v>15571997.459999999</v>
      </c>
      <c r="NN26" s="315">
        <v>59627116.00999999</v>
      </c>
      <c r="NO26" s="315">
        <v>4020957.9700000007</v>
      </c>
      <c r="NP26" s="315">
        <v>5207386.07</v>
      </c>
      <c r="NQ26" s="315">
        <v>4586665.8599999994</v>
      </c>
      <c r="NR26" s="315">
        <v>3080100.9600000004</v>
      </c>
      <c r="NS26" s="315">
        <v>1049907.97</v>
      </c>
      <c r="NT26" s="315">
        <v>3513212.65</v>
      </c>
      <c r="NU26" s="315">
        <v>116105976.94000003</v>
      </c>
      <c r="NV26" s="315">
        <v>33754245.189999998</v>
      </c>
      <c r="NW26" s="315">
        <v>6051410.4899999993</v>
      </c>
      <c r="NX26" s="315">
        <v>3220829.94</v>
      </c>
      <c r="NY26" s="315">
        <v>8573342.9199999999</v>
      </c>
      <c r="NZ26" s="315">
        <v>9786868.1399999987</v>
      </c>
      <c r="OA26" s="315">
        <v>4208390.6100000003</v>
      </c>
      <c r="OB26" s="315">
        <v>133282406.19</v>
      </c>
      <c r="OC26" s="315">
        <v>17185840.319999997</v>
      </c>
      <c r="OD26" s="315">
        <v>18337033.899999999</v>
      </c>
      <c r="OE26" s="315">
        <v>39231528.240000002</v>
      </c>
      <c r="OF26" s="315">
        <v>4940087.9799999995</v>
      </c>
      <c r="OG26" s="315">
        <v>5163032.2299999995</v>
      </c>
      <c r="OH26" s="315">
        <v>4156583.55</v>
      </c>
      <c r="OI26" s="315">
        <v>3520873.8</v>
      </c>
      <c r="OJ26" s="315">
        <v>4271184.68</v>
      </c>
      <c r="OK26" s="315">
        <v>110274487.98</v>
      </c>
      <c r="OL26" s="315">
        <v>26949722.27</v>
      </c>
      <c r="OM26" s="315">
        <v>30756054.559999999</v>
      </c>
      <c r="ON26" s="315">
        <v>12343196</v>
      </c>
      <c r="OO26" s="315">
        <v>9543466.9299999978</v>
      </c>
      <c r="OP26" s="315">
        <v>8680850.6099999994</v>
      </c>
      <c r="OQ26" s="315">
        <v>77242480.460000008</v>
      </c>
      <c r="OR26" s="315">
        <v>4970127.3100000005</v>
      </c>
      <c r="OS26" s="315">
        <v>8209188.3299999991</v>
      </c>
      <c r="OT26" s="315">
        <v>12492018.440000001</v>
      </c>
      <c r="OU26" s="315">
        <v>7755587.9399999995</v>
      </c>
      <c r="OV26" s="315">
        <v>14939797.24</v>
      </c>
      <c r="OW26" s="315">
        <v>6496922.4900000002</v>
      </c>
      <c r="OX26" s="315">
        <v>4936110.9299999988</v>
      </c>
      <c r="OY26" s="315">
        <v>8251968.6499999994</v>
      </c>
      <c r="OZ26" s="315">
        <v>68890350.520000011</v>
      </c>
      <c r="PA26" s="315">
        <v>3697523.07</v>
      </c>
      <c r="PB26" s="315">
        <v>10097451.33</v>
      </c>
      <c r="PC26" s="315">
        <v>2379764.69</v>
      </c>
      <c r="PD26" s="315">
        <v>7285142.2300000004</v>
      </c>
      <c r="PE26" s="315">
        <v>20521375.740000002</v>
      </c>
      <c r="PF26" s="315">
        <v>1502092.0800000003</v>
      </c>
      <c r="PG26" s="315">
        <v>3427780.0099999988</v>
      </c>
      <c r="PH26" s="315">
        <v>8432797.3300000001</v>
      </c>
      <c r="PI26" s="315">
        <v>8449161.9700000025</v>
      </c>
      <c r="PJ26" s="315">
        <v>6456284.8699999992</v>
      </c>
      <c r="PK26" s="315">
        <v>12338173.41</v>
      </c>
      <c r="PL26" s="315">
        <v>3521655.1</v>
      </c>
      <c r="PM26" s="315">
        <v>24850769.530000001</v>
      </c>
      <c r="PN26" s="315">
        <v>3593796.2100000004</v>
      </c>
      <c r="PO26" s="315">
        <v>3750399.0699999994</v>
      </c>
      <c r="PP26" s="315">
        <v>3327470.2399999998</v>
      </c>
      <c r="PQ26" s="315">
        <v>3340919.3699999992</v>
      </c>
      <c r="PR26" s="315">
        <v>292114054.84000009</v>
      </c>
      <c r="PS26" s="315">
        <v>15400069.249999998</v>
      </c>
      <c r="PT26" s="315">
        <v>5457593.8599999994</v>
      </c>
      <c r="PU26" s="315">
        <v>11244617.789999999</v>
      </c>
      <c r="PV26" s="315">
        <v>76165726.789999992</v>
      </c>
      <c r="PW26" s="315">
        <v>7119041.4399999995</v>
      </c>
      <c r="PX26" s="315">
        <v>15691719</v>
      </c>
      <c r="PY26" s="315">
        <v>4592057.3399999989</v>
      </c>
      <c r="PZ26" s="315">
        <v>10013692.059999999</v>
      </c>
      <c r="QA26" s="315">
        <v>4258141.9000000004</v>
      </c>
      <c r="QB26" s="315">
        <v>11464918.080000002</v>
      </c>
      <c r="QC26" s="315">
        <v>4743120.8899999997</v>
      </c>
      <c r="QD26" s="315">
        <v>5654858.7999999998</v>
      </c>
      <c r="QE26" s="315">
        <v>13228866.469999999</v>
      </c>
      <c r="QF26" s="315">
        <v>7225597.9100000001</v>
      </c>
      <c r="QG26" s="315">
        <v>12110095.560000001</v>
      </c>
      <c r="QH26" s="315">
        <v>5142489.7599999979</v>
      </c>
      <c r="QI26" s="315">
        <v>4624295.67</v>
      </c>
      <c r="QJ26" s="315">
        <v>3399432.0400000005</v>
      </c>
      <c r="QK26" s="315">
        <v>14666854.5</v>
      </c>
      <c r="QL26" s="315">
        <v>25798614.169999998</v>
      </c>
      <c r="QM26" s="315">
        <v>3545708.6</v>
      </c>
      <c r="QN26" s="315">
        <v>3657456.1399999997</v>
      </c>
      <c r="QO26" s="315">
        <v>2153155.85</v>
      </c>
      <c r="QP26" s="315">
        <v>3817881.3099999996</v>
      </c>
      <c r="QQ26" s="315">
        <v>1961768.1300000006</v>
      </c>
      <c r="QR26" s="315">
        <v>88265336.819999978</v>
      </c>
      <c r="QS26" s="315">
        <v>3576582.0300000003</v>
      </c>
      <c r="QT26" s="315">
        <v>13954930.929999998</v>
      </c>
      <c r="QU26" s="315">
        <v>5528203.1299999999</v>
      </c>
      <c r="QV26" s="315">
        <v>9084559.0899999999</v>
      </c>
      <c r="QW26" s="315">
        <v>22564428.619999997</v>
      </c>
      <c r="QX26" s="315">
        <v>6314134.5900000008</v>
      </c>
      <c r="QY26" s="315">
        <v>10272350.840000002</v>
      </c>
      <c r="QZ26" s="315">
        <v>12356286.090000002</v>
      </c>
      <c r="RA26" s="315">
        <v>5113089.8100000005</v>
      </c>
      <c r="RB26" s="315">
        <v>7359239.6100000003</v>
      </c>
      <c r="RC26" s="315">
        <v>4116142.3699999996</v>
      </c>
      <c r="RD26" s="315">
        <v>4479146.1499999994</v>
      </c>
      <c r="RE26" s="315">
        <v>208570686.69999999</v>
      </c>
      <c r="RF26" s="315">
        <v>16158540.030000001</v>
      </c>
      <c r="RG26" s="315">
        <v>5164909.2700000005</v>
      </c>
      <c r="RH26" s="315">
        <v>13702157.1</v>
      </c>
      <c r="RI26" s="315">
        <v>8381760.9400000023</v>
      </c>
      <c r="RJ26" s="315">
        <v>12208553.589999998</v>
      </c>
      <c r="RK26" s="315">
        <v>23884155.75</v>
      </c>
      <c r="RL26" s="315">
        <v>5507938.2600000007</v>
      </c>
      <c r="RM26" s="315">
        <v>7754294.3200000003</v>
      </c>
      <c r="RN26" s="315">
        <v>16569267.5</v>
      </c>
      <c r="RO26" s="315">
        <v>19840865.919999994</v>
      </c>
      <c r="RP26" s="315">
        <v>4716050.88</v>
      </c>
      <c r="RQ26" s="315">
        <v>3608505.0600000005</v>
      </c>
      <c r="RR26" s="315">
        <v>6953188.8999999994</v>
      </c>
      <c r="RS26" s="315">
        <v>4636301.0200000005</v>
      </c>
      <c r="RT26" s="315">
        <v>4751996.5599999996</v>
      </c>
      <c r="RU26" s="315">
        <v>5455647.7000000002</v>
      </c>
      <c r="RV26" s="315">
        <v>4856024.83</v>
      </c>
      <c r="RW26" s="315">
        <v>5805091.0100000007</v>
      </c>
      <c r="RX26" s="315">
        <v>4238824.6099999994</v>
      </c>
      <c r="RY26" s="315">
        <v>60794822.339999996</v>
      </c>
      <c r="RZ26" s="315">
        <v>5277341.6799999988</v>
      </c>
      <c r="SA26" s="315">
        <v>9119580.0099999998</v>
      </c>
      <c r="SB26" s="315">
        <v>7122823.8900000006</v>
      </c>
      <c r="SC26" s="315">
        <v>2905362.48</v>
      </c>
      <c r="SD26" s="315">
        <v>4300778.6300000008</v>
      </c>
      <c r="SE26" s="315">
        <v>7059993.0899999999</v>
      </c>
      <c r="SF26" s="315">
        <v>19956101.029999997</v>
      </c>
      <c r="SG26" s="315">
        <v>5343198.1400000006</v>
      </c>
      <c r="SH26" s="315">
        <v>4995123.45</v>
      </c>
      <c r="SI26" s="315">
        <v>5141205.1900000004</v>
      </c>
      <c r="SJ26" s="315">
        <v>12636126.389999999</v>
      </c>
      <c r="SK26" s="315">
        <v>6375705.4699999997</v>
      </c>
      <c r="SL26" s="315">
        <v>7220328.2300000004</v>
      </c>
      <c r="SM26" s="315">
        <v>75598588.370000005</v>
      </c>
      <c r="SN26" s="315">
        <v>4571559.76</v>
      </c>
      <c r="SO26" s="315">
        <v>3659634.08</v>
      </c>
      <c r="SP26" s="315">
        <v>5410657.0000000009</v>
      </c>
      <c r="SQ26" s="315">
        <v>2803660.48</v>
      </c>
      <c r="SR26" s="315">
        <v>5340668.5099999988</v>
      </c>
      <c r="SS26" s="315">
        <v>6507914.3899999997</v>
      </c>
      <c r="ST26" s="315">
        <v>11762650.84</v>
      </c>
      <c r="SU26" s="315">
        <v>3915377.3099999991</v>
      </c>
      <c r="SV26" s="315">
        <v>3601226.3599999994</v>
      </c>
      <c r="SW26" s="315">
        <v>16938715.240000002</v>
      </c>
      <c r="SX26" s="315">
        <v>5076204.7700000005</v>
      </c>
      <c r="SY26" s="315">
        <v>62209618.559999995</v>
      </c>
      <c r="SZ26" s="315">
        <v>5689245.5100000007</v>
      </c>
      <c r="TA26" s="315">
        <v>6778604.9299999997</v>
      </c>
      <c r="TB26" s="315">
        <v>16591502.91</v>
      </c>
      <c r="TC26" s="315">
        <v>5986290.3899999997</v>
      </c>
      <c r="TD26" s="315">
        <v>5888955.25</v>
      </c>
      <c r="TE26" s="315">
        <v>3759943.33</v>
      </c>
      <c r="TF26" s="315">
        <v>2760815.0000000005</v>
      </c>
      <c r="TG26" s="315">
        <v>148520441.02999997</v>
      </c>
      <c r="TH26" s="315">
        <v>7802479.9700000007</v>
      </c>
      <c r="TI26" s="315">
        <v>4274066.0599999996</v>
      </c>
      <c r="TJ26" s="315">
        <v>9921112.8899999987</v>
      </c>
      <c r="TK26" s="315">
        <v>10218546.360000001</v>
      </c>
      <c r="TL26" s="315">
        <v>7176705.1700000009</v>
      </c>
      <c r="TM26" s="315">
        <v>3989291.5500000003</v>
      </c>
      <c r="TN26" s="315">
        <v>36974732.059999995</v>
      </c>
      <c r="TO26" s="315">
        <v>5893994.4799999995</v>
      </c>
      <c r="TP26" s="315">
        <v>13599168.74</v>
      </c>
      <c r="TQ26" s="315">
        <v>12307881.500000002</v>
      </c>
      <c r="TR26" s="315">
        <v>4388372.2799999993</v>
      </c>
      <c r="TS26" s="315">
        <v>4780273.5299999993</v>
      </c>
      <c r="TT26" s="315">
        <v>7372904.0800000001</v>
      </c>
      <c r="TU26" s="315">
        <v>7019308.0700000003</v>
      </c>
      <c r="TV26" s="315">
        <v>5559181.21</v>
      </c>
      <c r="TW26" s="315">
        <v>62076525.739999995</v>
      </c>
      <c r="TX26" s="315">
        <v>11521025.119999999</v>
      </c>
      <c r="TY26" s="315">
        <v>54616014.840000011</v>
      </c>
      <c r="TZ26" s="315">
        <v>13968957.24</v>
      </c>
      <c r="UA26" s="315">
        <v>3588571.5000000009</v>
      </c>
      <c r="UB26" s="315">
        <v>7477365.7499999991</v>
      </c>
      <c r="UC26" s="315">
        <v>59122679</v>
      </c>
      <c r="UD26" s="315">
        <v>3862908.7500000005</v>
      </c>
      <c r="UE26" s="315">
        <v>4814478.54</v>
      </c>
      <c r="UF26" s="315">
        <v>6662172.96</v>
      </c>
      <c r="UG26" s="315">
        <v>5328202.2700000005</v>
      </c>
      <c r="UH26" s="315">
        <v>61423126.600000001</v>
      </c>
      <c r="UI26" s="315">
        <v>11241799.859999999</v>
      </c>
      <c r="UJ26" s="315">
        <v>8516692.0100000016</v>
      </c>
      <c r="UK26" s="315">
        <v>14237479.719999999</v>
      </c>
      <c r="UL26" s="315">
        <v>7760096.4900000002</v>
      </c>
      <c r="UM26" s="315">
        <v>10178016.989999996</v>
      </c>
      <c r="UN26" s="315">
        <v>206022288.9900001</v>
      </c>
      <c r="UO26" s="315">
        <v>6680862.7800000003</v>
      </c>
      <c r="UP26" s="315">
        <v>4747066.6399999987</v>
      </c>
      <c r="UQ26" s="315">
        <v>37815606.010000005</v>
      </c>
      <c r="UR26" s="315">
        <v>4541109.1099999994</v>
      </c>
      <c r="US26" s="315">
        <v>6190747.4000000004</v>
      </c>
      <c r="UT26" s="315">
        <v>17903362.790000003</v>
      </c>
      <c r="UU26" s="315">
        <v>4865493.1399999997</v>
      </c>
      <c r="UV26" s="315">
        <v>5874553.3100000005</v>
      </c>
      <c r="UW26" s="315">
        <v>4642119.5099999988</v>
      </c>
      <c r="UX26" s="315">
        <v>8238537.419999999</v>
      </c>
      <c r="UY26" s="315">
        <v>20055454.879999999</v>
      </c>
      <c r="UZ26" s="315">
        <v>10097415.400000002</v>
      </c>
      <c r="VA26" s="315">
        <v>12816306.450000001</v>
      </c>
      <c r="VB26" s="315">
        <v>4492845.5500000007</v>
      </c>
      <c r="VC26" s="315">
        <v>3163872.83</v>
      </c>
      <c r="VD26" s="315">
        <v>5594779.5800000001</v>
      </c>
      <c r="VE26" s="315">
        <v>3440759.61</v>
      </c>
      <c r="VF26" s="315">
        <v>28979307.07</v>
      </c>
      <c r="VG26" s="315">
        <v>5743407.8799999999</v>
      </c>
      <c r="VH26" s="315">
        <v>5981074.4199999981</v>
      </c>
      <c r="VI26" s="315">
        <v>2624475.2899999996</v>
      </c>
      <c r="VJ26" s="315">
        <v>91372666.680000007</v>
      </c>
      <c r="VK26" s="315">
        <v>6060646.5699999994</v>
      </c>
      <c r="VL26" s="315">
        <v>5705610.0899999999</v>
      </c>
      <c r="VM26" s="315">
        <v>13165683.65</v>
      </c>
      <c r="VN26" s="315">
        <v>6761526.5999999996</v>
      </c>
      <c r="VO26" s="315">
        <v>10064438.300000001</v>
      </c>
      <c r="VP26" s="315">
        <v>10580746.050000001</v>
      </c>
      <c r="VQ26" s="315">
        <v>5124070.4000000004</v>
      </c>
      <c r="VR26" s="315">
        <v>12137961.510000002</v>
      </c>
      <c r="VS26" s="315">
        <v>31180441.16</v>
      </c>
      <c r="VT26" s="315">
        <v>6436698.6900000004</v>
      </c>
      <c r="VU26" s="315">
        <v>15449144.629999999</v>
      </c>
      <c r="VV26" s="315">
        <v>8586688.0499999989</v>
      </c>
      <c r="VW26" s="315">
        <v>4575826.9499999993</v>
      </c>
      <c r="VX26" s="315">
        <v>3038339.8699999996</v>
      </c>
      <c r="VY26" s="315">
        <v>289631568.5</v>
      </c>
      <c r="VZ26" s="315">
        <v>16727584.829999998</v>
      </c>
      <c r="WA26" s="315">
        <v>6040920.9500000011</v>
      </c>
      <c r="WB26" s="315">
        <v>8068818.5300000003</v>
      </c>
      <c r="WC26" s="315">
        <v>6828260.1899999995</v>
      </c>
      <c r="WD26" s="315">
        <v>12169342.189999999</v>
      </c>
      <c r="WE26" s="315">
        <v>15539016.300000001</v>
      </c>
      <c r="WF26" s="315">
        <v>41124928.430000007</v>
      </c>
      <c r="WG26" s="315">
        <v>14270800.529999997</v>
      </c>
      <c r="WH26" s="315">
        <v>11161147.310000001</v>
      </c>
      <c r="WI26" s="315">
        <v>5739415.8299999991</v>
      </c>
      <c r="WJ26" s="315">
        <v>41809532.959999993</v>
      </c>
      <c r="WK26" s="315">
        <v>11351615.279999999</v>
      </c>
      <c r="WL26" s="315">
        <v>21151276.739999998</v>
      </c>
      <c r="WM26" s="315">
        <v>21134135.169999998</v>
      </c>
      <c r="WN26" s="315">
        <v>10349003.4</v>
      </c>
      <c r="WO26" s="315">
        <v>9536198.0399999991</v>
      </c>
      <c r="WP26" s="315">
        <v>11409233.359999999</v>
      </c>
      <c r="WQ26" s="315">
        <v>6585437.6900000004</v>
      </c>
      <c r="WR26" s="315">
        <v>18747703.530000001</v>
      </c>
      <c r="WS26" s="315">
        <v>39516477.309999995</v>
      </c>
      <c r="WT26" s="315">
        <v>6137666.669999999</v>
      </c>
      <c r="WU26" s="315">
        <v>5570029.5599999996</v>
      </c>
      <c r="WV26" s="315">
        <v>5778710.1200000001</v>
      </c>
      <c r="WW26" s="315">
        <v>9964488.3599999994</v>
      </c>
      <c r="WX26" s="315">
        <v>3501281.9100000011</v>
      </c>
      <c r="WY26" s="315">
        <v>6219446.9299999988</v>
      </c>
      <c r="WZ26" s="315">
        <v>9668743.6799999997</v>
      </c>
      <c r="XA26" s="315">
        <v>40385513.460000001</v>
      </c>
      <c r="XB26" s="315">
        <v>6431898.2399999993</v>
      </c>
      <c r="XC26" s="315">
        <v>4214734.21</v>
      </c>
      <c r="XD26" s="315">
        <v>5507190.7699999996</v>
      </c>
      <c r="XE26" s="315">
        <v>4408324.8999999994</v>
      </c>
      <c r="XF26" s="315">
        <v>185788502.02000001</v>
      </c>
      <c r="XG26" s="315">
        <v>10804473.450000001</v>
      </c>
      <c r="XH26" s="315">
        <v>9398043.9099999983</v>
      </c>
      <c r="XI26" s="315">
        <v>47428601.56000001</v>
      </c>
      <c r="XJ26" s="315">
        <v>9154667.9499999993</v>
      </c>
      <c r="XK26" s="315">
        <v>15155448.76</v>
      </c>
      <c r="XL26" s="315">
        <v>19774435.270000003</v>
      </c>
      <c r="XM26" s="315">
        <v>9987538.8599999994</v>
      </c>
      <c r="XN26" s="315">
        <v>5686441.7699999996</v>
      </c>
      <c r="XO26" s="315">
        <v>26501738.049999997</v>
      </c>
      <c r="XP26" s="315">
        <v>16376410.359999999</v>
      </c>
      <c r="XQ26" s="315">
        <v>6140699.4999999991</v>
      </c>
      <c r="XR26" s="315">
        <v>7058690.4999999991</v>
      </c>
      <c r="XS26" s="315">
        <v>5848084.5600000015</v>
      </c>
      <c r="XT26" s="315">
        <v>6759600.0799999991</v>
      </c>
      <c r="XU26" s="315">
        <v>4582709.2800000012</v>
      </c>
      <c r="XV26" s="315">
        <v>5123151.34</v>
      </c>
      <c r="XW26" s="315">
        <v>5982975.04</v>
      </c>
      <c r="XX26" s="315">
        <v>5483658.6999999993</v>
      </c>
      <c r="XY26" s="315">
        <v>5857818.7599999998</v>
      </c>
      <c r="XZ26" s="315">
        <v>5738582.5499999998</v>
      </c>
      <c r="YA26" s="315">
        <v>6132519.0899999999</v>
      </c>
      <c r="YB26" s="315">
        <v>5921795.2100000009</v>
      </c>
      <c r="YC26" s="315">
        <v>77625948.13000001</v>
      </c>
      <c r="YD26" s="315">
        <v>8112141.21</v>
      </c>
      <c r="YE26" s="315">
        <v>19967856.989999998</v>
      </c>
      <c r="YF26" s="315">
        <v>7929269.8799999999</v>
      </c>
      <c r="YG26" s="315">
        <v>62145551.870000005</v>
      </c>
      <c r="YH26" s="315">
        <v>11775875.280000001</v>
      </c>
      <c r="YI26" s="315">
        <v>20395694.119999997</v>
      </c>
      <c r="YJ26" s="315">
        <v>6350366.6600000011</v>
      </c>
      <c r="YK26" s="315">
        <v>19741954.220000003</v>
      </c>
      <c r="YL26" s="315">
        <v>37825157.409999996</v>
      </c>
      <c r="YM26" s="315">
        <v>14433621.109999999</v>
      </c>
      <c r="YN26" s="315">
        <v>7899856.4000000004</v>
      </c>
      <c r="YO26" s="315">
        <v>6104726.9900000002</v>
      </c>
      <c r="YP26" s="315">
        <v>10393486.140000001</v>
      </c>
      <c r="YQ26" s="315">
        <v>6397876.8300000001</v>
      </c>
      <c r="YR26" s="315">
        <v>9117080.4600000009</v>
      </c>
      <c r="YS26" s="315">
        <v>10190392.32</v>
      </c>
      <c r="YT26" s="315">
        <v>53290639.93</v>
      </c>
      <c r="YU26" s="315">
        <v>6310082.5300000003</v>
      </c>
      <c r="YV26" s="315">
        <v>6771978.2700000005</v>
      </c>
      <c r="YW26" s="315">
        <v>6054281.46</v>
      </c>
      <c r="YX26" s="315">
        <v>6843660.2400000012</v>
      </c>
      <c r="YY26" s="315">
        <v>4374232.1900000004</v>
      </c>
      <c r="YZ26" s="315">
        <v>3786429.37</v>
      </c>
      <c r="ZA26" s="315">
        <v>66710783.670000002</v>
      </c>
      <c r="ZB26" s="315">
        <v>4711682.6000000006</v>
      </c>
      <c r="ZC26" s="315">
        <v>7078429.5099999998</v>
      </c>
      <c r="ZD26" s="315">
        <v>6822481.6600000001</v>
      </c>
      <c r="ZE26" s="315">
        <v>3552282.0300000007</v>
      </c>
      <c r="ZF26" s="315">
        <v>4862400.9000000004</v>
      </c>
      <c r="ZG26" s="315">
        <v>5177188.4800000004</v>
      </c>
      <c r="ZH26" s="315">
        <v>5830064.4800000004</v>
      </c>
      <c r="ZI26" s="315">
        <v>15688992.67</v>
      </c>
      <c r="ZJ26" s="315">
        <v>101882922.29000001</v>
      </c>
      <c r="ZK26" s="315">
        <v>5447360.7000000002</v>
      </c>
      <c r="ZL26" s="315">
        <v>10465651.65</v>
      </c>
      <c r="ZM26" s="315">
        <v>43149839.120000005</v>
      </c>
      <c r="ZN26" s="315">
        <v>16801309.329999998</v>
      </c>
      <c r="ZO26" s="315">
        <v>4659455.75</v>
      </c>
      <c r="ZP26" s="315">
        <v>6168836.4000000004</v>
      </c>
      <c r="ZQ26" s="315">
        <v>15771160.43</v>
      </c>
      <c r="ZR26" s="315">
        <v>10667627.110000001</v>
      </c>
      <c r="ZS26" s="315">
        <v>22333007.559999999</v>
      </c>
      <c r="ZT26" s="315">
        <v>4872844.5700000012</v>
      </c>
      <c r="ZU26" s="315">
        <v>5956499.8399999999</v>
      </c>
      <c r="ZV26" s="315">
        <v>3296383.45</v>
      </c>
      <c r="ZW26" s="315">
        <v>6558372.8500000006</v>
      </c>
      <c r="ZX26" s="315">
        <v>5889553.9799999995</v>
      </c>
      <c r="ZY26" s="315">
        <v>5687746.5199999996</v>
      </c>
      <c r="ZZ26" s="315">
        <v>5844262.6499999985</v>
      </c>
      <c r="AAA26" s="315">
        <v>9261668.5499999989</v>
      </c>
      <c r="AAB26" s="315">
        <v>7869873.6999999993</v>
      </c>
      <c r="AAC26" s="315">
        <v>8598518.6300000008</v>
      </c>
      <c r="AAD26" s="315">
        <v>5050984.4500000011</v>
      </c>
      <c r="AAE26" s="315">
        <v>7459592.2999999998</v>
      </c>
      <c r="AAF26" s="315">
        <v>75158835.49000001</v>
      </c>
      <c r="AAG26" s="315">
        <v>5529241.9000000004</v>
      </c>
      <c r="AAH26" s="315">
        <v>5894123.3399999999</v>
      </c>
      <c r="AAI26" s="315">
        <v>6592821.4399999995</v>
      </c>
      <c r="AAJ26" s="315">
        <v>3900651.6499999994</v>
      </c>
      <c r="AAK26" s="315">
        <v>6305651.9399999995</v>
      </c>
      <c r="AAL26" s="315">
        <v>5291149.55</v>
      </c>
      <c r="AAM26" s="315">
        <v>292307838.34000003</v>
      </c>
      <c r="AAN26" s="315">
        <v>5349268.2299999995</v>
      </c>
      <c r="AAO26" s="315">
        <v>5537479.9400000004</v>
      </c>
      <c r="AAP26" s="315">
        <v>12628747.66</v>
      </c>
      <c r="AAQ26" s="315">
        <v>9620188.2699999996</v>
      </c>
      <c r="AAR26" s="315">
        <v>3387758.8299999996</v>
      </c>
      <c r="AAS26" s="315">
        <v>5747327.2200000007</v>
      </c>
      <c r="AAT26" s="315">
        <v>11870419.1</v>
      </c>
      <c r="AAU26" s="315">
        <v>26034372.18</v>
      </c>
      <c r="AAV26" s="315">
        <v>6906399.9500000002</v>
      </c>
      <c r="AAW26" s="315">
        <v>8219752.4100000001</v>
      </c>
      <c r="AAX26" s="315">
        <v>41366572.419999994</v>
      </c>
      <c r="AAY26" s="315">
        <v>18546025.360000003</v>
      </c>
      <c r="AAZ26" s="315">
        <v>5289379.67</v>
      </c>
      <c r="ABA26" s="315">
        <v>8218920.0500000007</v>
      </c>
      <c r="ABB26" s="315">
        <v>5219848.540000001</v>
      </c>
      <c r="ABC26" s="315">
        <v>3014891.78</v>
      </c>
      <c r="ABD26" s="315">
        <v>4657914.169999999</v>
      </c>
      <c r="ABE26" s="315">
        <v>6071749.25</v>
      </c>
      <c r="ABF26" s="315">
        <v>50663412.329999998</v>
      </c>
      <c r="ABG26" s="315">
        <v>45483828.630000003</v>
      </c>
      <c r="ABH26" s="315">
        <v>4783427.51</v>
      </c>
      <c r="ABI26" s="315">
        <v>5673805.9900000002</v>
      </c>
      <c r="ABJ26" s="315">
        <v>7264945.4300000006</v>
      </c>
      <c r="ABK26" s="315">
        <v>5705969.9299999997</v>
      </c>
      <c r="ABL26" s="315">
        <v>5498795.3899999997</v>
      </c>
      <c r="ABM26" s="315">
        <v>73216509.159999996</v>
      </c>
      <c r="ABN26" s="315">
        <v>7918454.4900000002</v>
      </c>
      <c r="ABO26" s="315">
        <v>6596656.709999999</v>
      </c>
      <c r="ABP26" s="315">
        <v>11189686.440000001</v>
      </c>
      <c r="ABQ26" s="315">
        <v>9324212.7000000011</v>
      </c>
      <c r="ABR26" s="315">
        <v>6694167.8099999996</v>
      </c>
      <c r="ABS26" s="315">
        <v>5253696.0500000007</v>
      </c>
      <c r="ABT26" s="315">
        <v>8307799.2400000002</v>
      </c>
      <c r="ABU26" s="315">
        <v>5563506.8999999994</v>
      </c>
      <c r="ABV26" s="315">
        <v>43236532.779999994</v>
      </c>
      <c r="ABW26" s="315">
        <v>3320285.48</v>
      </c>
      <c r="ABX26" s="315">
        <v>10949217.23</v>
      </c>
      <c r="ABY26" s="315">
        <v>3498536.8000000003</v>
      </c>
      <c r="ABZ26" s="315">
        <v>4102162.5900000003</v>
      </c>
      <c r="ACA26" s="315">
        <v>20294734.949999999</v>
      </c>
      <c r="ACB26" s="315">
        <v>629882.35999999987</v>
      </c>
      <c r="ACC26" s="315">
        <v>6753706.7400000012</v>
      </c>
      <c r="ACD26" s="315">
        <v>4137558.0599999996</v>
      </c>
      <c r="ACE26" s="315">
        <v>3738623.9400000004</v>
      </c>
      <c r="ACF26" s="315">
        <v>2821734.4499999997</v>
      </c>
      <c r="ACG26" s="315">
        <v>113128353.17</v>
      </c>
      <c r="ACH26" s="315">
        <v>4997644.37</v>
      </c>
      <c r="ACI26" s="315">
        <v>7814066.9999999991</v>
      </c>
      <c r="ACJ26" s="315">
        <v>12897794.539999999</v>
      </c>
      <c r="ACK26" s="315">
        <v>6780164.2400000002</v>
      </c>
      <c r="ACL26" s="315">
        <v>8426378.2700000014</v>
      </c>
      <c r="ACM26" s="315">
        <v>7432780.3900000006</v>
      </c>
      <c r="ACN26" s="315">
        <v>42270475.049999997</v>
      </c>
      <c r="ACO26" s="315">
        <v>54565738.5</v>
      </c>
      <c r="ACP26" s="315">
        <v>6521392.0499999998</v>
      </c>
      <c r="ACQ26" s="315">
        <v>2889315.5700000003</v>
      </c>
      <c r="ACR26" s="315">
        <v>10438660.370000001</v>
      </c>
      <c r="ACS26" s="315">
        <v>8994033.7199999988</v>
      </c>
      <c r="ACT26" s="315">
        <v>68244360.269999996</v>
      </c>
      <c r="ACU26" s="315">
        <v>9243088.3200000022</v>
      </c>
      <c r="ACV26" s="315">
        <v>12629254.140000001</v>
      </c>
      <c r="ACW26" s="315">
        <v>4355926.8900000006</v>
      </c>
      <c r="ACX26" s="315">
        <v>6327258.6500000013</v>
      </c>
      <c r="ACY26" s="315">
        <v>6925269.3300000001</v>
      </c>
      <c r="ACZ26" s="315">
        <v>3770914.29</v>
      </c>
      <c r="ADA26" s="315">
        <v>5531551.8699999992</v>
      </c>
      <c r="ADB26" s="315">
        <v>3982856.1499999994</v>
      </c>
      <c r="ADC26" s="315">
        <v>4584618.5500000007</v>
      </c>
      <c r="ADD26" s="315">
        <v>41560125.780000001</v>
      </c>
      <c r="ADE26" s="315">
        <v>65123733.910000004</v>
      </c>
      <c r="ADF26" s="315">
        <v>6740375.4100000001</v>
      </c>
      <c r="ADG26" s="315">
        <v>3179848.6799999997</v>
      </c>
      <c r="ADH26" s="315">
        <v>4282836.54</v>
      </c>
      <c r="ADI26" s="315">
        <v>2633637.9999999995</v>
      </c>
      <c r="ADJ26" s="315">
        <v>6661545.8199999994</v>
      </c>
      <c r="ADK26" s="315">
        <v>2510886.5499999998</v>
      </c>
      <c r="ADL26" s="315">
        <v>6445195.25</v>
      </c>
      <c r="ADM26" s="315">
        <v>170287345.95000002</v>
      </c>
      <c r="ADN26" s="315">
        <v>31309667.439999994</v>
      </c>
      <c r="ADO26" s="315">
        <v>17203514.089999992</v>
      </c>
      <c r="ADP26" s="315">
        <v>65085992.719999999</v>
      </c>
      <c r="ADQ26" s="315">
        <v>2297044.6999999997</v>
      </c>
      <c r="ADR26" s="315">
        <v>3425736.5100000002</v>
      </c>
      <c r="ADS26" s="315">
        <v>6623408.1400000006</v>
      </c>
      <c r="ADT26" s="315">
        <v>3584586.3</v>
      </c>
      <c r="ADU26" s="315">
        <v>172644357.38999999</v>
      </c>
      <c r="ADV26" s="315">
        <v>28613819.589999996</v>
      </c>
      <c r="ADW26" s="315">
        <v>26147228.789999999</v>
      </c>
      <c r="ADX26" s="315">
        <v>5994577.5200000005</v>
      </c>
      <c r="ADY26" s="315">
        <v>2366319.7799999993</v>
      </c>
      <c r="ADZ26" s="315">
        <v>7923462.1600000011</v>
      </c>
      <c r="AEA26" s="315">
        <v>7007643.4200000009</v>
      </c>
      <c r="AEB26" s="315">
        <v>6668589.0299999993</v>
      </c>
      <c r="AEC26" s="315">
        <v>7978706.5699999994</v>
      </c>
      <c r="AED26" s="315">
        <v>5111881.1800000006</v>
      </c>
      <c r="AEE26" s="315">
        <v>3461149.1299999994</v>
      </c>
      <c r="AEF26" s="315">
        <v>11359042.439999999</v>
      </c>
      <c r="AEG26" s="315">
        <v>4176043.0400000005</v>
      </c>
      <c r="AEH26" s="315">
        <v>4752377.4200000009</v>
      </c>
      <c r="AEI26" s="315">
        <v>7179660.3299999991</v>
      </c>
      <c r="AEJ26" s="315">
        <v>6309128.3899999997</v>
      </c>
      <c r="AEK26" s="315">
        <v>4857481.8</v>
      </c>
      <c r="AEL26" s="315">
        <v>16867724.979999997</v>
      </c>
      <c r="AEM26" s="315">
        <v>7407743.5</v>
      </c>
      <c r="AEN26" s="315">
        <v>9530253.2499999963</v>
      </c>
      <c r="AEO26" s="315">
        <v>104444094.47</v>
      </c>
      <c r="AEP26" s="315">
        <v>10612433.200000001</v>
      </c>
      <c r="AEQ26" s="315">
        <v>9762234.1400000006</v>
      </c>
      <c r="AER26" s="315">
        <v>6239643.2000000002</v>
      </c>
      <c r="AES26" s="315">
        <v>5806374.1300000008</v>
      </c>
      <c r="AET26" s="315">
        <v>16096605.129999999</v>
      </c>
      <c r="AEU26" s="315">
        <v>4498974.75</v>
      </c>
      <c r="AEV26" s="315">
        <v>8095964.96</v>
      </c>
      <c r="AEW26" s="315">
        <v>5851393.7700000005</v>
      </c>
      <c r="AEX26" s="315">
        <v>7398109.5900000008</v>
      </c>
      <c r="AEY26" s="315">
        <v>97475202.25</v>
      </c>
      <c r="AEZ26" s="315">
        <v>60889638.789999999</v>
      </c>
      <c r="AFA26" s="315">
        <v>13526237.240000004</v>
      </c>
      <c r="AFB26" s="315">
        <v>10975719.979999999</v>
      </c>
      <c r="AFC26" s="315">
        <v>12708985.410000002</v>
      </c>
      <c r="AFD26" s="315">
        <v>9960595.2199999969</v>
      </c>
      <c r="AFE26" s="315">
        <v>6198260.8900000006</v>
      </c>
      <c r="AFF26" s="315">
        <v>7639291.5200000005</v>
      </c>
      <c r="AFG26" s="315">
        <v>5286315.07</v>
      </c>
      <c r="AFH26" s="315">
        <v>6347525.3900000006</v>
      </c>
      <c r="AFI26" s="315">
        <v>4605232.1399999997</v>
      </c>
      <c r="AFJ26" s="315">
        <v>9841050.2599999979</v>
      </c>
      <c r="AFK26" s="315">
        <v>11426992.039999999</v>
      </c>
      <c r="AFL26" s="315">
        <v>57076674.68999999</v>
      </c>
      <c r="AFM26" s="315">
        <v>8405959.5600000005</v>
      </c>
      <c r="AFN26" s="315">
        <v>3553685.6400000006</v>
      </c>
      <c r="AFO26" s="315">
        <v>6029494.120000001</v>
      </c>
      <c r="AFP26" s="315">
        <v>6195797.6499999994</v>
      </c>
      <c r="AFQ26" s="315">
        <v>6130740.7499999991</v>
      </c>
      <c r="AFR26" s="315">
        <v>4418603.5900000008</v>
      </c>
      <c r="AFS26" s="315">
        <v>10078921.619999999</v>
      </c>
      <c r="AFT26" s="315">
        <v>14935107</v>
      </c>
      <c r="AFU26" s="315">
        <v>4960528.709999999</v>
      </c>
      <c r="AFV26" s="315">
        <v>18335842.210000001</v>
      </c>
      <c r="AFW26" s="315">
        <v>6032665.3000000026</v>
      </c>
      <c r="AFX26" s="315">
        <v>64148213.32</v>
      </c>
      <c r="AFY26" s="315">
        <v>4579614.0199999996</v>
      </c>
      <c r="AFZ26" s="315">
        <v>3704771.9299999997</v>
      </c>
      <c r="AGA26" s="315">
        <v>4247490.29</v>
      </c>
      <c r="AGB26" s="315">
        <v>13260795.860000001</v>
      </c>
      <c r="AGC26" s="315">
        <v>5456510.2799999993</v>
      </c>
      <c r="AGD26" s="315">
        <v>2289766.38</v>
      </c>
      <c r="AGE26" s="315">
        <v>3448038.11</v>
      </c>
      <c r="AGF26" s="315">
        <v>3399194.4500000007</v>
      </c>
      <c r="AGG26" s="315">
        <v>4700654.0883999998</v>
      </c>
      <c r="AGH26" s="315">
        <v>7842689.3899999987</v>
      </c>
      <c r="AGI26" s="315">
        <v>126163460.92999999</v>
      </c>
      <c r="AGJ26" s="315">
        <v>29735073.630000006</v>
      </c>
      <c r="AGK26" s="315">
        <v>8991234.5899999999</v>
      </c>
      <c r="AGL26" s="315">
        <v>6648999.1899999995</v>
      </c>
      <c r="AGM26" s="315">
        <v>13821372.970000001</v>
      </c>
      <c r="AGN26" s="315">
        <v>22834122.239999998</v>
      </c>
      <c r="AGO26" s="315">
        <v>6085615.2199999997</v>
      </c>
      <c r="AGP26" s="315">
        <v>5774923.7300000004</v>
      </c>
      <c r="AGQ26" s="315">
        <v>206879674.54999998</v>
      </c>
      <c r="AGR26" s="315">
        <v>99512592.899999976</v>
      </c>
      <c r="AGS26" s="315">
        <v>10360292.030000001</v>
      </c>
      <c r="AGT26" s="315">
        <v>9978893.5399999991</v>
      </c>
      <c r="AGU26" s="315">
        <v>31494903.369999997</v>
      </c>
      <c r="AGV26" s="315">
        <v>12994708.370000001</v>
      </c>
      <c r="AGW26" s="315">
        <v>9471296.9900000002</v>
      </c>
      <c r="AGX26" s="315">
        <v>9146531.0800000001</v>
      </c>
      <c r="AGY26" s="315">
        <v>3457631.4099999997</v>
      </c>
      <c r="AGZ26" s="315">
        <v>9904861.0399999991</v>
      </c>
      <c r="AHA26" s="315">
        <v>16762500.219999997</v>
      </c>
      <c r="AHB26" s="315">
        <v>5288090.4000000004</v>
      </c>
      <c r="AHC26" s="315">
        <v>5479378.8200000003</v>
      </c>
      <c r="AHD26" s="315">
        <v>5476854.0200000005</v>
      </c>
      <c r="AHE26" s="315">
        <v>4005345.89</v>
      </c>
      <c r="AHF26" s="315">
        <v>4250419.41</v>
      </c>
      <c r="AHG26" s="315">
        <v>4679999.0199999996</v>
      </c>
      <c r="AHH26" s="315">
        <v>43986732.830000006</v>
      </c>
      <c r="AHI26" s="315">
        <v>4238857.2</v>
      </c>
      <c r="AHJ26" s="315">
        <v>3636933.6799999997</v>
      </c>
      <c r="AHK26" s="315">
        <v>5543601.6900000004</v>
      </c>
      <c r="AHL26" s="315">
        <v>12185533.630000001</v>
      </c>
      <c r="AHM26" s="315">
        <v>4461214.29</v>
      </c>
      <c r="AHN26" s="315">
        <v>5287422.9200000009</v>
      </c>
      <c r="AHO26" s="315">
        <v>17085852582.793703</v>
      </c>
    </row>
    <row r="27" spans="1:899" x14ac:dyDescent="0.25">
      <c r="A27" s="313" t="s">
        <v>681</v>
      </c>
      <c r="B27" s="314" t="s">
        <v>682</v>
      </c>
      <c r="C27" s="315">
        <v>26260320.27</v>
      </c>
      <c r="D27" s="315">
        <v>1517619.4</v>
      </c>
      <c r="E27" s="315">
        <v>1001735.74</v>
      </c>
      <c r="F27" s="315">
        <v>1666584.29</v>
      </c>
      <c r="G27" s="315">
        <v>239460.33000000002</v>
      </c>
      <c r="H27" s="315">
        <v>705611.8</v>
      </c>
      <c r="I27" s="315">
        <v>350273.45</v>
      </c>
      <c r="J27" s="315">
        <v>5836328.7999999998</v>
      </c>
      <c r="K27" s="315">
        <v>3876655.5</v>
      </c>
      <c r="L27" s="315">
        <v>696535.44</v>
      </c>
      <c r="M27" s="315">
        <v>1014357.1000000001</v>
      </c>
      <c r="N27" s="315">
        <v>305359.2</v>
      </c>
      <c r="O27" s="315">
        <v>2668031.9899999998</v>
      </c>
      <c r="P27" s="315">
        <v>2022097.03</v>
      </c>
      <c r="Q27" s="315">
        <v>233202.26</v>
      </c>
      <c r="R27" s="315">
        <v>1286031.7</v>
      </c>
      <c r="S27" s="315">
        <v>599128.27</v>
      </c>
      <c r="T27" s="315">
        <v>0</v>
      </c>
      <c r="U27" s="315">
        <v>1602827.3499999999</v>
      </c>
      <c r="V27" s="315">
        <v>1250317.5</v>
      </c>
      <c r="W27" s="315">
        <v>301669.38</v>
      </c>
      <c r="X27" s="315">
        <v>258783.8</v>
      </c>
      <c r="Y27" s="315">
        <v>70283.850000000006</v>
      </c>
      <c r="Z27" s="315">
        <v>218856.16</v>
      </c>
      <c r="AA27" s="315">
        <v>50116714.700000003</v>
      </c>
      <c r="AB27" s="315">
        <v>535795.25</v>
      </c>
      <c r="AC27" s="315">
        <v>186771.15</v>
      </c>
      <c r="AD27" s="315">
        <v>96991.69</v>
      </c>
      <c r="AE27" s="315">
        <v>2309137.23</v>
      </c>
      <c r="AF27" s="315">
        <v>1888392.9</v>
      </c>
      <c r="AG27" s="315">
        <v>2025936.04</v>
      </c>
      <c r="AH27" s="315">
        <v>820377.96</v>
      </c>
      <c r="AI27" s="315">
        <v>243415.18</v>
      </c>
      <c r="AJ27" s="315">
        <v>343205.2</v>
      </c>
      <c r="AK27" s="315">
        <v>452540.15</v>
      </c>
      <c r="AL27" s="315">
        <v>116183.09999999999</v>
      </c>
      <c r="AM27" s="315">
        <v>7315021.7999999998</v>
      </c>
      <c r="AN27" s="315">
        <v>62547.05</v>
      </c>
      <c r="AO27" s="315">
        <v>126437.1</v>
      </c>
      <c r="AP27" s="315">
        <v>373892.45</v>
      </c>
      <c r="AQ27" s="315">
        <v>10241</v>
      </c>
      <c r="AR27" s="315">
        <v>133434.54999999999</v>
      </c>
      <c r="AS27" s="315">
        <v>182691.04</v>
      </c>
      <c r="AT27" s="315">
        <v>116464.90000000001</v>
      </c>
      <c r="AU27" s="315">
        <v>860</v>
      </c>
      <c r="AV27" s="315">
        <v>29202.15</v>
      </c>
      <c r="AW27" s="315">
        <v>0</v>
      </c>
      <c r="AX27" s="315">
        <v>141849.22</v>
      </c>
      <c r="AY27" s="315">
        <v>284000</v>
      </c>
      <c r="AZ27" s="315">
        <v>3130</v>
      </c>
      <c r="BA27" s="315">
        <v>4322708.4300000006</v>
      </c>
      <c r="BB27" s="315">
        <v>1348788.25</v>
      </c>
      <c r="BC27" s="315">
        <v>2395616.5</v>
      </c>
      <c r="BD27" s="315">
        <v>2316221.9999999995</v>
      </c>
      <c r="BE27" s="315">
        <v>77488.95</v>
      </c>
      <c r="BF27" s="315">
        <v>1035751.35</v>
      </c>
      <c r="BG27" s="315">
        <v>3236048.5500000007</v>
      </c>
      <c r="BH27" s="315">
        <v>12695433.880000001</v>
      </c>
      <c r="BI27" s="315">
        <v>166156</v>
      </c>
      <c r="BJ27" s="315">
        <v>196964.55</v>
      </c>
      <c r="BK27" s="315">
        <v>159750.38</v>
      </c>
      <c r="BL27" s="315">
        <v>583891.64999999991</v>
      </c>
      <c r="BM27" s="315">
        <v>397833.8</v>
      </c>
      <c r="BN27" s="315">
        <v>760230.55999999994</v>
      </c>
      <c r="BO27" s="315">
        <v>197173.55000000002</v>
      </c>
      <c r="BP27" s="315">
        <v>308368.55</v>
      </c>
      <c r="BQ27" s="315">
        <v>396176.94999999995</v>
      </c>
      <c r="BR27" s="315">
        <v>455256.25</v>
      </c>
      <c r="BS27" s="315">
        <v>57946.590000000004</v>
      </c>
      <c r="BT27" s="315">
        <v>1162354</v>
      </c>
      <c r="BU27" s="315">
        <v>470946.35</v>
      </c>
      <c r="BV27" s="315">
        <v>541683.45000000007</v>
      </c>
      <c r="BW27" s="315">
        <v>470944.75</v>
      </c>
      <c r="BX27" s="315">
        <v>57558.85</v>
      </c>
      <c r="BY27" s="315">
        <v>42446.95</v>
      </c>
      <c r="BZ27" s="315">
        <v>148076.29999999999</v>
      </c>
      <c r="CA27" s="315">
        <v>23264.07</v>
      </c>
      <c r="CB27" s="315">
        <v>7363.45</v>
      </c>
      <c r="CC27" s="315">
        <v>148604.88999999998</v>
      </c>
      <c r="CD27" s="315">
        <v>0</v>
      </c>
      <c r="CE27" s="315">
        <v>0</v>
      </c>
      <c r="CF27" s="315">
        <v>5325425.3499999996</v>
      </c>
      <c r="CG27" s="315">
        <v>16860.099999999999</v>
      </c>
      <c r="CH27" s="315">
        <v>346107.49</v>
      </c>
      <c r="CI27" s="315">
        <v>139954.54999999999</v>
      </c>
      <c r="CJ27" s="315">
        <v>162623.9</v>
      </c>
      <c r="CK27" s="315">
        <v>0</v>
      </c>
      <c r="CL27" s="315">
        <v>42257.9</v>
      </c>
      <c r="CM27" s="315">
        <v>896922.46</v>
      </c>
      <c r="CN27" s="315">
        <v>21233</v>
      </c>
      <c r="CO27" s="315">
        <v>0</v>
      </c>
      <c r="CP27" s="315">
        <v>18867.48</v>
      </c>
      <c r="CQ27" s="315">
        <v>181490</v>
      </c>
      <c r="CR27" s="315">
        <v>8734.5</v>
      </c>
      <c r="CS27" s="315">
        <v>4283645.83</v>
      </c>
      <c r="CT27" s="315">
        <v>114789.45000000001</v>
      </c>
      <c r="CU27" s="315">
        <v>132526.79999999999</v>
      </c>
      <c r="CV27" s="315">
        <v>364938.97</v>
      </c>
      <c r="CW27" s="315">
        <v>15669.96</v>
      </c>
      <c r="CX27" s="315">
        <v>274794.10000000003</v>
      </c>
      <c r="CY27" s="315">
        <v>1061733.45</v>
      </c>
      <c r="CZ27" s="315">
        <v>298726</v>
      </c>
      <c r="DA27" s="315">
        <v>0</v>
      </c>
      <c r="DB27" s="315">
        <v>382803.93</v>
      </c>
      <c r="DC27" s="315">
        <v>6160</v>
      </c>
      <c r="DD27" s="315">
        <v>3675355.96</v>
      </c>
      <c r="DE27" s="315">
        <v>0</v>
      </c>
      <c r="DF27" s="315">
        <v>0</v>
      </c>
      <c r="DG27" s="315">
        <v>10535.55</v>
      </c>
      <c r="DH27" s="315">
        <v>129106.43</v>
      </c>
      <c r="DI27" s="315">
        <v>432249.60000000003</v>
      </c>
      <c r="DJ27" s="315">
        <v>190260.06</v>
      </c>
      <c r="DK27" s="315">
        <v>1584611.99</v>
      </c>
      <c r="DL27" s="315">
        <v>7103712.6199999992</v>
      </c>
      <c r="DM27" s="315">
        <v>15078110.569999998</v>
      </c>
      <c r="DN27" s="315">
        <v>910369.41</v>
      </c>
      <c r="DO27" s="315">
        <v>157727.74</v>
      </c>
      <c r="DP27" s="315">
        <v>965780.85</v>
      </c>
      <c r="DQ27" s="315">
        <v>93329</v>
      </c>
      <c r="DR27" s="315">
        <v>2452244.87</v>
      </c>
      <c r="DS27" s="315">
        <v>0</v>
      </c>
      <c r="DT27" s="315">
        <v>566994.4</v>
      </c>
      <c r="DU27" s="315">
        <v>43222451.620000005</v>
      </c>
      <c r="DV27" s="315">
        <v>238220.27</v>
      </c>
      <c r="DW27" s="315">
        <v>211406.63999999998</v>
      </c>
      <c r="DX27" s="315">
        <v>170667.97</v>
      </c>
      <c r="DY27" s="315">
        <v>351665.75</v>
      </c>
      <c r="DZ27" s="315">
        <v>2222015.4900000002</v>
      </c>
      <c r="EA27" s="315">
        <v>2154012.1</v>
      </c>
      <c r="EB27" s="315">
        <v>3239488.95</v>
      </c>
      <c r="EC27" s="315">
        <v>1350734.49</v>
      </c>
      <c r="ED27" s="315">
        <v>97539.1</v>
      </c>
      <c r="EE27" s="315">
        <v>185325.54</v>
      </c>
      <c r="EF27" s="315">
        <v>1959.85</v>
      </c>
      <c r="EG27" s="315">
        <v>58523.67</v>
      </c>
      <c r="EH27" s="315">
        <v>2098.5500000000002</v>
      </c>
      <c r="EI27" s="315">
        <v>18047.25</v>
      </c>
      <c r="EJ27" s="315">
        <v>0</v>
      </c>
      <c r="EK27" s="315">
        <v>186382.48</v>
      </c>
      <c r="EL27" s="315">
        <v>0</v>
      </c>
      <c r="EM27" s="315">
        <v>33015413.760000002</v>
      </c>
      <c r="EN27" s="315">
        <v>1490745</v>
      </c>
      <c r="EO27" s="315">
        <v>266586.15000000002</v>
      </c>
      <c r="EP27" s="315">
        <v>303470.40000000002</v>
      </c>
      <c r="EQ27" s="315">
        <v>70180.11</v>
      </c>
      <c r="ER27" s="315">
        <v>1114484.55</v>
      </c>
      <c r="ES27" s="315">
        <v>1819464.95</v>
      </c>
      <c r="ET27" s="315">
        <v>1918351.1600000001</v>
      </c>
      <c r="EU27" s="315">
        <v>1170596.6700000002</v>
      </c>
      <c r="EV27" s="315">
        <v>16838431.25</v>
      </c>
      <c r="EW27" s="315">
        <v>259958.1</v>
      </c>
      <c r="EX27" s="315">
        <v>280491.05</v>
      </c>
      <c r="EY27" s="315">
        <v>749329.25</v>
      </c>
      <c r="EZ27" s="315">
        <v>367898.9</v>
      </c>
      <c r="FA27" s="315">
        <v>441409</v>
      </c>
      <c r="FB27" s="315">
        <v>283215.74</v>
      </c>
      <c r="FC27" s="315">
        <v>112157</v>
      </c>
      <c r="FD27" s="315">
        <v>322904.10000000003</v>
      </c>
      <c r="FE27" s="315">
        <v>201603.15</v>
      </c>
      <c r="FF27" s="315">
        <v>265664</v>
      </c>
      <c r="FG27" s="315">
        <v>170081.44999999998</v>
      </c>
      <c r="FH27" s="315">
        <v>23725253.640000004</v>
      </c>
      <c r="FI27" s="315">
        <v>33050</v>
      </c>
      <c r="FJ27" s="315">
        <v>1205358.3</v>
      </c>
      <c r="FK27" s="315">
        <v>54884.3</v>
      </c>
      <c r="FL27" s="315">
        <v>5190</v>
      </c>
      <c r="FM27" s="315">
        <v>0</v>
      </c>
      <c r="FN27" s="315">
        <v>15454.31</v>
      </c>
      <c r="FO27" s="315">
        <v>4730.05</v>
      </c>
      <c r="FP27" s="315">
        <v>60896465.68</v>
      </c>
      <c r="FQ27" s="315">
        <v>15062.25</v>
      </c>
      <c r="FR27" s="315"/>
      <c r="FS27" s="315">
        <v>13193.6</v>
      </c>
      <c r="FT27" s="315">
        <v>1149</v>
      </c>
      <c r="FU27" s="315">
        <v>83683.33</v>
      </c>
      <c r="FV27" s="315">
        <v>0</v>
      </c>
      <c r="FW27" s="315">
        <v>0</v>
      </c>
      <c r="FX27" s="315">
        <v>0</v>
      </c>
      <c r="FY27" s="315">
        <v>0</v>
      </c>
      <c r="FZ27" s="315">
        <v>17761.14</v>
      </c>
      <c r="GA27" s="315">
        <v>0</v>
      </c>
      <c r="GB27" s="315">
        <v>0</v>
      </c>
      <c r="GC27" s="315">
        <v>0</v>
      </c>
      <c r="GD27" s="315">
        <v>1818882.4300000002</v>
      </c>
      <c r="GE27" s="315">
        <v>71757</v>
      </c>
      <c r="GF27" s="315">
        <v>189511</v>
      </c>
      <c r="GG27" s="315">
        <v>0</v>
      </c>
      <c r="GH27" s="315">
        <v>1253730.01</v>
      </c>
      <c r="GI27" s="315">
        <v>303635.31</v>
      </c>
      <c r="GJ27" s="315">
        <v>108223</v>
      </c>
      <c r="GK27" s="315">
        <v>26633.5</v>
      </c>
      <c r="GL27" s="315">
        <v>5057</v>
      </c>
      <c r="GM27" s="315">
        <v>0</v>
      </c>
      <c r="GN27" s="315">
        <v>332344</v>
      </c>
      <c r="GO27" s="315">
        <v>57842.6</v>
      </c>
      <c r="GP27" s="315">
        <v>576369.75</v>
      </c>
      <c r="GQ27" s="315">
        <v>794067.64999999991</v>
      </c>
      <c r="GR27" s="315">
        <v>644883.59</v>
      </c>
      <c r="GS27" s="315">
        <v>234485.77999999997</v>
      </c>
      <c r="GT27" s="315">
        <v>56568</v>
      </c>
      <c r="GU27" s="315">
        <v>829141</v>
      </c>
      <c r="GV27" s="315">
        <v>269945.5</v>
      </c>
      <c r="GW27" s="315">
        <v>23151.360000000001</v>
      </c>
      <c r="GX27" s="315">
        <v>7703178</v>
      </c>
      <c r="GY27" s="315">
        <v>3878</v>
      </c>
      <c r="GZ27" s="315">
        <v>478962</v>
      </c>
      <c r="HA27" s="315">
        <v>245836</v>
      </c>
      <c r="HB27" s="315">
        <v>9874288.0700000003</v>
      </c>
      <c r="HC27" s="315">
        <v>13615</v>
      </c>
      <c r="HD27" s="315">
        <v>320344.75</v>
      </c>
      <c r="HE27" s="315">
        <v>127263.9</v>
      </c>
      <c r="HF27" s="315">
        <v>0</v>
      </c>
      <c r="HG27" s="315">
        <v>0</v>
      </c>
      <c r="HH27" s="315">
        <v>80037.38</v>
      </c>
      <c r="HI27" s="315">
        <v>238808.15</v>
      </c>
      <c r="HJ27" s="315">
        <v>79726.850000000006</v>
      </c>
      <c r="HK27" s="315">
        <v>2540.6</v>
      </c>
      <c r="HL27" s="315">
        <v>0</v>
      </c>
      <c r="HM27" s="315">
        <v>319862.13</v>
      </c>
      <c r="HN27" s="315">
        <v>48131.9</v>
      </c>
      <c r="HO27" s="315">
        <v>371713.92</v>
      </c>
      <c r="HP27" s="315">
        <v>44321.3</v>
      </c>
      <c r="HQ27" s="315">
        <v>7880337.0899999999</v>
      </c>
      <c r="HR27" s="315">
        <v>263336.75</v>
      </c>
      <c r="HS27" s="315">
        <v>53031.85</v>
      </c>
      <c r="HT27" s="315">
        <v>256982</v>
      </c>
      <c r="HU27" s="315">
        <v>91326.38</v>
      </c>
      <c r="HV27" s="315">
        <v>45843</v>
      </c>
      <c r="HW27" s="315">
        <v>1775107.3</v>
      </c>
      <c r="HX27" s="315">
        <v>160221.54999999999</v>
      </c>
      <c r="HY27" s="315">
        <v>62297.2</v>
      </c>
      <c r="HZ27" s="315">
        <v>34607.549999999996</v>
      </c>
      <c r="IA27" s="315">
        <v>0</v>
      </c>
      <c r="IB27" s="315">
        <v>2036423.5999999999</v>
      </c>
      <c r="IC27" s="315">
        <v>662296.80000000005</v>
      </c>
      <c r="ID27" s="315">
        <v>58710.400000000001</v>
      </c>
      <c r="IE27" s="315">
        <v>40983</v>
      </c>
      <c r="IF27" s="315">
        <v>25603.45</v>
      </c>
      <c r="IG27" s="315">
        <v>177317.85</v>
      </c>
      <c r="IH27" s="315">
        <v>2373761.15</v>
      </c>
      <c r="II27" s="315">
        <v>429549.05000000005</v>
      </c>
      <c r="IJ27" s="315">
        <v>1683091.15</v>
      </c>
      <c r="IK27" s="315">
        <v>18471</v>
      </c>
      <c r="IL27" s="315">
        <v>0</v>
      </c>
      <c r="IM27" s="315">
        <v>7110831.5</v>
      </c>
      <c r="IN27" s="315">
        <v>1615823.95</v>
      </c>
      <c r="IO27" s="315">
        <v>344609.5</v>
      </c>
      <c r="IP27" s="315"/>
      <c r="IQ27" s="315">
        <v>198947.64</v>
      </c>
      <c r="IR27" s="315">
        <v>10741445.25</v>
      </c>
      <c r="IS27" s="315">
        <v>2177880.2999999998</v>
      </c>
      <c r="IT27" s="315">
        <v>0</v>
      </c>
      <c r="IU27" s="315"/>
      <c r="IV27" s="315">
        <v>0</v>
      </c>
      <c r="IW27" s="315">
        <v>0</v>
      </c>
      <c r="IX27" s="315">
        <v>0</v>
      </c>
      <c r="IY27" s="315"/>
      <c r="IZ27" s="315">
        <v>7774</v>
      </c>
      <c r="JA27" s="315">
        <v>1099780.8</v>
      </c>
      <c r="JB27" s="315">
        <v>0</v>
      </c>
      <c r="JC27" s="315">
        <v>1233770.7</v>
      </c>
      <c r="JD27" s="315">
        <v>3172926.4</v>
      </c>
      <c r="JE27" s="315">
        <v>55662.400000000001</v>
      </c>
      <c r="JF27" s="315">
        <v>0</v>
      </c>
      <c r="JG27" s="315">
        <v>318043.46999999997</v>
      </c>
      <c r="JH27" s="315"/>
      <c r="JI27" s="315">
        <v>0</v>
      </c>
      <c r="JJ27" s="315">
        <v>3386451.04</v>
      </c>
      <c r="JK27" s="315">
        <v>24771.73</v>
      </c>
      <c r="JL27" s="315">
        <v>0</v>
      </c>
      <c r="JM27" s="315">
        <v>995982</v>
      </c>
      <c r="JN27" s="315">
        <v>0</v>
      </c>
      <c r="JO27" s="315">
        <v>716386.95000000007</v>
      </c>
      <c r="JP27" s="315">
        <v>40514.410000000003</v>
      </c>
      <c r="JQ27" s="315">
        <v>682385.6</v>
      </c>
      <c r="JR27" s="315">
        <v>25099</v>
      </c>
      <c r="JS27" s="315">
        <v>270.60000000000002</v>
      </c>
      <c r="JT27" s="315">
        <v>0</v>
      </c>
      <c r="JU27" s="315"/>
      <c r="JV27" s="315">
        <v>0</v>
      </c>
      <c r="JW27" s="315">
        <v>0</v>
      </c>
      <c r="JX27" s="315">
        <v>0</v>
      </c>
      <c r="JY27" s="315">
        <v>408798.4</v>
      </c>
      <c r="JZ27" s="315">
        <v>596037</v>
      </c>
      <c r="KA27" s="315">
        <v>7027410.7300000004</v>
      </c>
      <c r="KB27" s="315">
        <v>0</v>
      </c>
      <c r="KC27" s="315">
        <v>118376</v>
      </c>
      <c r="KD27" s="315">
        <v>0</v>
      </c>
      <c r="KE27" s="315">
        <v>594066.35</v>
      </c>
      <c r="KF27" s="315">
        <v>150620</v>
      </c>
      <c r="KG27" s="315">
        <v>0</v>
      </c>
      <c r="KH27" s="315">
        <v>0</v>
      </c>
      <c r="KI27" s="315">
        <v>29392</v>
      </c>
      <c r="KJ27" s="315">
        <v>460506</v>
      </c>
      <c r="KK27" s="315">
        <v>0</v>
      </c>
      <c r="KL27" s="315">
        <v>0</v>
      </c>
      <c r="KM27" s="315">
        <v>0</v>
      </c>
      <c r="KN27" s="315">
        <v>4223574.68</v>
      </c>
      <c r="KO27" s="315">
        <v>0</v>
      </c>
      <c r="KP27" s="315">
        <v>0</v>
      </c>
      <c r="KQ27" s="315">
        <v>17578</v>
      </c>
      <c r="KR27" s="315">
        <v>37366</v>
      </c>
      <c r="KS27" s="315">
        <v>0</v>
      </c>
      <c r="KT27" s="315">
        <v>4686.3500000000004</v>
      </c>
      <c r="KU27" s="315">
        <v>0</v>
      </c>
      <c r="KV27" s="315">
        <v>480</v>
      </c>
      <c r="KW27" s="315">
        <v>1534367.0899999999</v>
      </c>
      <c r="KX27" s="315">
        <v>1167002.8</v>
      </c>
      <c r="KY27" s="315">
        <v>0</v>
      </c>
      <c r="KZ27" s="315">
        <v>0</v>
      </c>
      <c r="LA27" s="315">
        <v>0</v>
      </c>
      <c r="LB27" s="315">
        <v>0</v>
      </c>
      <c r="LC27" s="315">
        <v>3905108.7800000003</v>
      </c>
      <c r="LD27" s="315">
        <v>0</v>
      </c>
      <c r="LE27" s="315">
        <v>14783022.939999999</v>
      </c>
      <c r="LF27" s="315">
        <v>0</v>
      </c>
      <c r="LG27" s="315">
        <v>143223</v>
      </c>
      <c r="LH27" s="315">
        <v>562392</v>
      </c>
      <c r="LI27" s="315">
        <v>0</v>
      </c>
      <c r="LJ27" s="315">
        <v>0</v>
      </c>
      <c r="LK27" s="315">
        <v>0</v>
      </c>
      <c r="LL27" s="315">
        <v>0</v>
      </c>
      <c r="LM27" s="315">
        <v>0</v>
      </c>
      <c r="LN27" s="315">
        <v>8361</v>
      </c>
      <c r="LO27" s="315">
        <v>0</v>
      </c>
      <c r="LP27" s="315">
        <v>65200.800000000003</v>
      </c>
      <c r="LQ27" s="315">
        <v>0</v>
      </c>
      <c r="LR27" s="315">
        <v>102</v>
      </c>
      <c r="LS27" s="315">
        <v>30627165.289999999</v>
      </c>
      <c r="LT27" s="315">
        <v>6961910.9500000002</v>
      </c>
      <c r="LU27" s="315">
        <v>292686.67</v>
      </c>
      <c r="LV27" s="315">
        <v>709194.95</v>
      </c>
      <c r="LW27" s="315">
        <v>361090.97</v>
      </c>
      <c r="LX27" s="315">
        <v>274449.25</v>
      </c>
      <c r="LY27" s="315">
        <v>0</v>
      </c>
      <c r="LZ27" s="315">
        <v>0</v>
      </c>
      <c r="MA27" s="315">
        <v>0</v>
      </c>
      <c r="MB27" s="315">
        <v>0</v>
      </c>
      <c r="MC27" s="315">
        <v>0</v>
      </c>
      <c r="MD27" s="315">
        <v>0</v>
      </c>
      <c r="ME27" s="315">
        <v>81440660.900000006</v>
      </c>
      <c r="MF27" s="315">
        <v>450799.7</v>
      </c>
      <c r="MG27" s="315">
        <v>15793.75</v>
      </c>
      <c r="MH27" s="315">
        <v>79694.55</v>
      </c>
      <c r="MI27" s="315">
        <v>67192.55</v>
      </c>
      <c r="MJ27" s="315">
        <v>626361.35000000009</v>
      </c>
      <c r="MK27" s="315">
        <v>206722.85</v>
      </c>
      <c r="ML27" s="315">
        <v>41779.35</v>
      </c>
      <c r="MM27" s="315">
        <v>635357.15</v>
      </c>
      <c r="MN27" s="315">
        <v>255386.59999999998</v>
      </c>
      <c r="MO27" s="315">
        <v>444275.56000000006</v>
      </c>
      <c r="MP27" s="315">
        <v>103689.7</v>
      </c>
      <c r="MQ27" s="315">
        <v>230942.34999999998</v>
      </c>
      <c r="MR27" s="315">
        <v>1904429.2200000002</v>
      </c>
      <c r="MS27" s="315">
        <v>1301987.5899999999</v>
      </c>
      <c r="MT27" s="315">
        <v>0</v>
      </c>
      <c r="MU27" s="315">
        <v>80118.25</v>
      </c>
      <c r="MV27" s="315">
        <v>669711.94999999995</v>
      </c>
      <c r="MW27" s="315">
        <v>2275877.9</v>
      </c>
      <c r="MX27" s="315">
        <v>1731094.66</v>
      </c>
      <c r="MY27" s="315">
        <v>0</v>
      </c>
      <c r="MZ27" s="315">
        <v>101101.85</v>
      </c>
      <c r="NA27" s="315">
        <v>244595.55</v>
      </c>
      <c r="NB27" s="315">
        <v>4958282.91</v>
      </c>
      <c r="NC27" s="315">
        <v>1424240.8599999999</v>
      </c>
      <c r="ND27" s="315">
        <v>480845.95</v>
      </c>
      <c r="NE27" s="315">
        <v>0</v>
      </c>
      <c r="NF27" s="315">
        <v>447704.6</v>
      </c>
      <c r="NG27" s="315">
        <v>832906.5</v>
      </c>
      <c r="NH27" s="315">
        <v>0</v>
      </c>
      <c r="NI27" s="315">
        <v>1051.05</v>
      </c>
      <c r="NJ27" s="315">
        <v>0</v>
      </c>
      <c r="NK27" s="315">
        <v>0</v>
      </c>
      <c r="NL27" s="315">
        <v>0</v>
      </c>
      <c r="NM27" s="315">
        <v>623293.29</v>
      </c>
      <c r="NN27" s="315">
        <v>10075785.319999998</v>
      </c>
      <c r="NO27" s="315">
        <v>0</v>
      </c>
      <c r="NP27" s="315">
        <v>424139.95</v>
      </c>
      <c r="NQ27" s="315">
        <v>1314660.83</v>
      </c>
      <c r="NR27" s="315">
        <v>263343.75</v>
      </c>
      <c r="NS27" s="315">
        <v>0</v>
      </c>
      <c r="NT27" s="315">
        <v>983838.05</v>
      </c>
      <c r="NU27" s="315">
        <v>12759885.949999999</v>
      </c>
      <c r="NV27" s="315">
        <v>1620006.4</v>
      </c>
      <c r="NW27" s="315">
        <v>736578.7</v>
      </c>
      <c r="NX27" s="315">
        <v>246105.69999999998</v>
      </c>
      <c r="NY27" s="315">
        <v>33650.1</v>
      </c>
      <c r="NZ27" s="315">
        <v>650774.5</v>
      </c>
      <c r="OA27" s="315">
        <v>36669.53</v>
      </c>
      <c r="OB27" s="315">
        <v>3449595.24</v>
      </c>
      <c r="OC27" s="315">
        <v>1016856.3800000001</v>
      </c>
      <c r="OD27" s="315">
        <v>193701.40999999997</v>
      </c>
      <c r="OE27" s="315">
        <v>14056209.199999999</v>
      </c>
      <c r="OF27" s="315">
        <v>2415088.58</v>
      </c>
      <c r="OG27" s="315">
        <v>907733.32</v>
      </c>
      <c r="OH27" s="315">
        <v>2219183.54</v>
      </c>
      <c r="OI27" s="315">
        <v>0</v>
      </c>
      <c r="OJ27" s="315">
        <v>1215561.1000000001</v>
      </c>
      <c r="OK27" s="315">
        <v>0</v>
      </c>
      <c r="OL27" s="315">
        <v>25263256.5</v>
      </c>
      <c r="OM27" s="315">
        <v>0</v>
      </c>
      <c r="ON27" s="315">
        <v>263145.25</v>
      </c>
      <c r="OO27" s="315">
        <v>87313.8</v>
      </c>
      <c r="OP27" s="315">
        <v>0</v>
      </c>
      <c r="OQ27" s="315">
        <v>11329643.460000001</v>
      </c>
      <c r="OR27" s="315">
        <v>1273490.3400000001</v>
      </c>
      <c r="OS27" s="315">
        <v>47805.9</v>
      </c>
      <c r="OT27" s="315">
        <v>1321476.6299999999</v>
      </c>
      <c r="OU27" s="315">
        <v>1385776.63</v>
      </c>
      <c r="OV27" s="315">
        <v>7048282.0499999998</v>
      </c>
      <c r="OW27" s="315">
        <v>585908.56000000006</v>
      </c>
      <c r="OX27" s="315">
        <v>1214799.2799999998</v>
      </c>
      <c r="OY27" s="315">
        <v>188562.52000000002</v>
      </c>
      <c r="OZ27" s="315">
        <v>8370122.6300000008</v>
      </c>
      <c r="PA27" s="315">
        <v>137425</v>
      </c>
      <c r="PB27" s="315">
        <v>881357.33</v>
      </c>
      <c r="PC27" s="315">
        <v>47957.51</v>
      </c>
      <c r="PD27" s="315">
        <v>1711684.43</v>
      </c>
      <c r="PE27" s="315">
        <v>41938.5</v>
      </c>
      <c r="PF27" s="315">
        <v>1378948.03</v>
      </c>
      <c r="PG27" s="315">
        <v>81102.149999999994</v>
      </c>
      <c r="PH27" s="315">
        <v>242006.63</v>
      </c>
      <c r="PI27" s="315">
        <v>140136.40000000002</v>
      </c>
      <c r="PJ27" s="315">
        <v>571459.55000000005</v>
      </c>
      <c r="PK27" s="315">
        <v>67090.430000000008</v>
      </c>
      <c r="PL27" s="315">
        <v>683989</v>
      </c>
      <c r="PM27" s="315">
        <v>849339.07000000007</v>
      </c>
      <c r="PN27" s="315">
        <v>224000</v>
      </c>
      <c r="PO27" s="315">
        <v>29740.61</v>
      </c>
      <c r="PP27" s="315">
        <v>0</v>
      </c>
      <c r="PQ27" s="315">
        <v>43379</v>
      </c>
      <c r="PR27" s="315">
        <v>4831331.3000000007</v>
      </c>
      <c r="PS27" s="315">
        <v>0</v>
      </c>
      <c r="PT27" s="315">
        <v>0</v>
      </c>
      <c r="PU27" s="315">
        <v>12077.83</v>
      </c>
      <c r="PV27" s="315">
        <v>1794377.1</v>
      </c>
      <c r="PW27" s="315">
        <v>192303.41</v>
      </c>
      <c r="PX27" s="315">
        <v>3417</v>
      </c>
      <c r="PY27" s="315">
        <v>1308310.3199999998</v>
      </c>
      <c r="PZ27" s="315">
        <v>53395.23</v>
      </c>
      <c r="QA27" s="315">
        <v>0</v>
      </c>
      <c r="QB27" s="315">
        <v>174510.9</v>
      </c>
      <c r="QC27" s="315">
        <v>0</v>
      </c>
      <c r="QD27" s="315">
        <v>8018</v>
      </c>
      <c r="QE27" s="315">
        <v>208741.14</v>
      </c>
      <c r="QF27" s="315">
        <v>0</v>
      </c>
      <c r="QG27" s="315">
        <v>0</v>
      </c>
      <c r="QH27" s="315">
        <v>109554.12</v>
      </c>
      <c r="QI27" s="315">
        <v>0</v>
      </c>
      <c r="QJ27" s="315">
        <v>2291</v>
      </c>
      <c r="QK27" s="315">
        <v>472948.47000000003</v>
      </c>
      <c r="QL27" s="315">
        <v>330116.45</v>
      </c>
      <c r="QM27" s="315">
        <v>0</v>
      </c>
      <c r="QN27" s="315">
        <v>0</v>
      </c>
      <c r="QO27" s="315">
        <v>0</v>
      </c>
      <c r="QP27" s="315">
        <v>0</v>
      </c>
      <c r="QQ27" s="315">
        <v>0</v>
      </c>
      <c r="QR27" s="315">
        <v>37176457.950000003</v>
      </c>
      <c r="QS27" s="315">
        <v>0</v>
      </c>
      <c r="QT27" s="315">
        <v>310050.31</v>
      </c>
      <c r="QU27" s="315">
        <v>122919.55</v>
      </c>
      <c r="QV27" s="315">
        <v>0</v>
      </c>
      <c r="QW27" s="315">
        <v>1827350.29</v>
      </c>
      <c r="QX27" s="315">
        <v>50010.850000000006</v>
      </c>
      <c r="QY27" s="315">
        <v>616289.68000000005</v>
      </c>
      <c r="QZ27" s="315">
        <v>103262.15</v>
      </c>
      <c r="RA27" s="315">
        <v>158157.9</v>
      </c>
      <c r="RB27" s="315">
        <v>1332.85</v>
      </c>
      <c r="RC27" s="315">
        <v>23944</v>
      </c>
      <c r="RD27" s="315">
        <v>3974</v>
      </c>
      <c r="RE27" s="315">
        <v>21824102.73</v>
      </c>
      <c r="RF27" s="315">
        <v>2307.5</v>
      </c>
      <c r="RG27" s="315">
        <v>0</v>
      </c>
      <c r="RH27" s="315">
        <v>10543.1</v>
      </c>
      <c r="RI27" s="315"/>
      <c r="RJ27" s="315">
        <v>1334595.8799999999</v>
      </c>
      <c r="RK27" s="315">
        <v>10923</v>
      </c>
      <c r="RL27" s="315">
        <v>0</v>
      </c>
      <c r="RM27" s="315">
        <v>145283.5</v>
      </c>
      <c r="RN27" s="315">
        <v>606889.16</v>
      </c>
      <c r="RO27" s="315">
        <v>0</v>
      </c>
      <c r="RP27" s="315">
        <v>195664.85</v>
      </c>
      <c r="RQ27" s="315">
        <v>0</v>
      </c>
      <c r="RR27" s="315">
        <v>1560018.74</v>
      </c>
      <c r="RS27" s="315">
        <v>0</v>
      </c>
      <c r="RT27" s="315">
        <v>0</v>
      </c>
      <c r="RU27" s="315">
        <v>0</v>
      </c>
      <c r="RV27" s="315">
        <v>0</v>
      </c>
      <c r="RW27" s="315">
        <v>3432.35</v>
      </c>
      <c r="RX27" s="315"/>
      <c r="RY27" s="315">
        <v>9248429.2300000004</v>
      </c>
      <c r="RZ27" s="315">
        <v>249285.7</v>
      </c>
      <c r="SA27" s="315">
        <v>847875.52</v>
      </c>
      <c r="SB27" s="315">
        <v>2606369.25</v>
      </c>
      <c r="SC27" s="315">
        <v>83906.85</v>
      </c>
      <c r="SD27" s="315">
        <v>575848.19999999995</v>
      </c>
      <c r="SE27" s="315">
        <v>1312886.7</v>
      </c>
      <c r="SF27" s="315">
        <v>3543776.35</v>
      </c>
      <c r="SG27" s="315">
        <v>430092.55</v>
      </c>
      <c r="SH27" s="315">
        <v>461941.85</v>
      </c>
      <c r="SI27" s="315">
        <v>343293.9</v>
      </c>
      <c r="SJ27" s="315">
        <v>1602313.72</v>
      </c>
      <c r="SK27" s="315">
        <v>702961.24</v>
      </c>
      <c r="SL27" s="315">
        <v>1348352.9600000002</v>
      </c>
      <c r="SM27" s="315">
        <v>0</v>
      </c>
      <c r="SN27" s="315">
        <v>846242.47</v>
      </c>
      <c r="SO27" s="315">
        <v>358751.5</v>
      </c>
      <c r="SP27" s="315">
        <v>168921.4</v>
      </c>
      <c r="SQ27" s="315">
        <v>100998.40000000001</v>
      </c>
      <c r="SR27" s="315">
        <v>705938.67</v>
      </c>
      <c r="SS27" s="315">
        <v>827136.39</v>
      </c>
      <c r="ST27" s="315">
        <v>2410318.63</v>
      </c>
      <c r="SU27" s="315">
        <v>273883.09999999998</v>
      </c>
      <c r="SV27" s="315">
        <v>420717.95</v>
      </c>
      <c r="SW27" s="315">
        <v>814839.7300000001</v>
      </c>
      <c r="SX27" s="315">
        <v>252421.68</v>
      </c>
      <c r="SY27" s="315">
        <v>9466286.1500000004</v>
      </c>
      <c r="SZ27" s="315">
        <v>778193.89999999991</v>
      </c>
      <c r="TA27" s="315">
        <v>539135.92999999993</v>
      </c>
      <c r="TB27" s="315">
        <v>11202596.390000001</v>
      </c>
      <c r="TC27" s="315">
        <v>2019916.1300000001</v>
      </c>
      <c r="TD27" s="315">
        <v>429855.8</v>
      </c>
      <c r="TE27" s="315">
        <v>1150999.58</v>
      </c>
      <c r="TF27" s="315">
        <v>366225.1</v>
      </c>
      <c r="TG27" s="315">
        <v>886803.2</v>
      </c>
      <c r="TH27" s="315">
        <v>0</v>
      </c>
      <c r="TI27" s="315">
        <v>24703.809999999998</v>
      </c>
      <c r="TJ27" s="315">
        <v>956644.3</v>
      </c>
      <c r="TK27" s="315">
        <v>886436.32</v>
      </c>
      <c r="TL27" s="315">
        <v>162122.25</v>
      </c>
      <c r="TM27" s="315">
        <v>0</v>
      </c>
      <c r="TN27" s="315">
        <v>807709.73</v>
      </c>
      <c r="TO27" s="315">
        <v>482142</v>
      </c>
      <c r="TP27" s="315">
        <v>385966</v>
      </c>
      <c r="TQ27" s="315">
        <v>395040.30000000005</v>
      </c>
      <c r="TR27" s="315">
        <v>37493.649999999994</v>
      </c>
      <c r="TS27" s="315">
        <v>0</v>
      </c>
      <c r="TT27" s="315">
        <v>413082.57</v>
      </c>
      <c r="TU27" s="315">
        <v>189119.5</v>
      </c>
      <c r="TV27" s="315">
        <v>93008.8</v>
      </c>
      <c r="TW27" s="315">
        <v>7163477.080000001</v>
      </c>
      <c r="TX27" s="315">
        <v>711137.87999999989</v>
      </c>
      <c r="TY27" s="315">
        <v>14134964.609999999</v>
      </c>
      <c r="TZ27" s="315">
        <v>1843075.85</v>
      </c>
      <c r="UA27" s="315">
        <v>82542.89</v>
      </c>
      <c r="UB27" s="315">
        <v>817035.55</v>
      </c>
      <c r="UC27" s="315">
        <v>15822488.880000001</v>
      </c>
      <c r="UD27" s="315">
        <v>49451.450000000004</v>
      </c>
      <c r="UE27" s="315">
        <v>130232.35</v>
      </c>
      <c r="UF27" s="315">
        <v>999849.5</v>
      </c>
      <c r="UG27" s="315">
        <v>1555776.8599999999</v>
      </c>
      <c r="UH27" s="315">
        <v>10986767.34</v>
      </c>
      <c r="UI27" s="315">
        <v>885006.4</v>
      </c>
      <c r="UJ27" s="315">
        <v>276172.40000000002</v>
      </c>
      <c r="UK27" s="315">
        <v>1169876.6400000001</v>
      </c>
      <c r="UL27" s="315">
        <v>743499.35</v>
      </c>
      <c r="UM27" s="315">
        <v>633457.15</v>
      </c>
      <c r="UN27" s="315">
        <v>10502461.27</v>
      </c>
      <c r="UO27" s="315">
        <v>314105.15000000002</v>
      </c>
      <c r="UP27" s="315">
        <v>740250.01</v>
      </c>
      <c r="UQ27" s="315">
        <v>5226817.17</v>
      </c>
      <c r="UR27" s="315">
        <v>1535896</v>
      </c>
      <c r="US27" s="315">
        <v>383763.43</v>
      </c>
      <c r="UT27" s="315">
        <v>600304.17000000004</v>
      </c>
      <c r="UU27" s="315">
        <v>79777.2</v>
      </c>
      <c r="UV27" s="315">
        <v>662945.65</v>
      </c>
      <c r="UW27" s="315">
        <v>1340565.1500000001</v>
      </c>
      <c r="UX27" s="315">
        <v>982813.64999999991</v>
      </c>
      <c r="UY27" s="315">
        <v>1250292.2</v>
      </c>
      <c r="UZ27" s="315">
        <v>976532.95</v>
      </c>
      <c r="VA27" s="315">
        <v>509529.8</v>
      </c>
      <c r="VB27" s="315">
        <v>6970.15</v>
      </c>
      <c r="VC27" s="315">
        <v>14513</v>
      </c>
      <c r="VD27" s="315">
        <v>182076.25</v>
      </c>
      <c r="VE27" s="315">
        <v>135983.95000000001</v>
      </c>
      <c r="VF27" s="315">
        <v>1237390.21</v>
      </c>
      <c r="VG27" s="315">
        <v>174794.1</v>
      </c>
      <c r="VH27" s="315">
        <v>208313.43000000002</v>
      </c>
      <c r="VI27" s="315">
        <v>5030.25</v>
      </c>
      <c r="VJ27" s="315">
        <v>3616289.2800000003</v>
      </c>
      <c r="VK27" s="315">
        <v>297560.93</v>
      </c>
      <c r="VL27" s="315">
        <v>146910.85</v>
      </c>
      <c r="VM27" s="315">
        <v>63194.99</v>
      </c>
      <c r="VN27" s="315">
        <v>850787.98</v>
      </c>
      <c r="VO27" s="315">
        <v>157789.38</v>
      </c>
      <c r="VP27" s="315">
        <v>160639.29999999999</v>
      </c>
      <c r="VQ27" s="315">
        <v>1285864.74</v>
      </c>
      <c r="VR27" s="315">
        <v>821297.57</v>
      </c>
      <c r="VS27" s="315">
        <v>584796.07000000007</v>
      </c>
      <c r="VT27" s="315">
        <v>141645.9</v>
      </c>
      <c r="VU27" s="315">
        <v>1185555.3500000001</v>
      </c>
      <c r="VV27" s="315">
        <v>303111.83</v>
      </c>
      <c r="VW27" s="315">
        <v>280071.45</v>
      </c>
      <c r="VX27" s="315">
        <v>443278.7</v>
      </c>
      <c r="VY27" s="315">
        <v>3912656.0599999996</v>
      </c>
      <c r="VZ27" s="315">
        <v>113975.35</v>
      </c>
      <c r="WA27" s="315">
        <v>392860.14999999997</v>
      </c>
      <c r="WB27" s="315">
        <v>309088.34000000003</v>
      </c>
      <c r="WC27" s="315">
        <v>252994.3</v>
      </c>
      <c r="WD27" s="315">
        <v>7536.75</v>
      </c>
      <c r="WE27" s="315">
        <v>829978.89999999991</v>
      </c>
      <c r="WF27" s="315">
        <v>3198831.92</v>
      </c>
      <c r="WG27" s="315">
        <v>96798.06</v>
      </c>
      <c r="WH27" s="315">
        <v>447674.19</v>
      </c>
      <c r="WI27" s="315">
        <v>471436.55000000005</v>
      </c>
      <c r="WJ27" s="315">
        <v>1472644.6</v>
      </c>
      <c r="WK27" s="315">
        <v>88610.299999999988</v>
      </c>
      <c r="WL27" s="315">
        <v>73970.8</v>
      </c>
      <c r="WM27" s="315">
        <v>1507722.03</v>
      </c>
      <c r="WN27" s="315">
        <v>444181.05</v>
      </c>
      <c r="WO27" s="315">
        <v>691723.52</v>
      </c>
      <c r="WP27" s="315">
        <v>995928.7</v>
      </c>
      <c r="WQ27" s="315">
        <v>103348.59999999999</v>
      </c>
      <c r="WR27" s="315">
        <v>467628.2</v>
      </c>
      <c r="WS27" s="315">
        <v>2087650.89</v>
      </c>
      <c r="WT27" s="315">
        <v>13003.6</v>
      </c>
      <c r="WU27" s="315">
        <v>0</v>
      </c>
      <c r="WV27" s="315">
        <v>1233899.6800000002</v>
      </c>
      <c r="WW27" s="315">
        <v>119929.55</v>
      </c>
      <c r="WX27" s="315">
        <v>38817.839999999997</v>
      </c>
      <c r="WY27" s="315">
        <v>94379.040000000008</v>
      </c>
      <c r="WZ27" s="315">
        <v>151462.29999999999</v>
      </c>
      <c r="XA27" s="315">
        <v>1408610.53</v>
      </c>
      <c r="XB27" s="315">
        <v>205122.93</v>
      </c>
      <c r="XC27" s="315">
        <v>1368.95</v>
      </c>
      <c r="XD27" s="315">
        <v>20973</v>
      </c>
      <c r="XE27" s="315">
        <v>175148.65</v>
      </c>
      <c r="XF27" s="315">
        <v>9733334.1500000004</v>
      </c>
      <c r="XG27" s="315">
        <v>552326.07999999996</v>
      </c>
      <c r="XH27" s="315">
        <v>716132.9</v>
      </c>
      <c r="XI27" s="315">
        <v>4140881.6399999997</v>
      </c>
      <c r="XJ27" s="315">
        <v>332393.05</v>
      </c>
      <c r="XK27" s="315">
        <v>1039600.6</v>
      </c>
      <c r="XL27" s="315">
        <v>1257050.03</v>
      </c>
      <c r="XM27" s="315">
        <v>493800.04000000004</v>
      </c>
      <c r="XN27" s="315">
        <v>143345</v>
      </c>
      <c r="XO27" s="315">
        <v>893017.4</v>
      </c>
      <c r="XP27" s="315">
        <v>889231.11</v>
      </c>
      <c r="XQ27" s="315">
        <v>250915.4</v>
      </c>
      <c r="XR27" s="315">
        <v>144383.84999999998</v>
      </c>
      <c r="XS27" s="315">
        <v>573133.73</v>
      </c>
      <c r="XT27" s="315">
        <v>343243.45</v>
      </c>
      <c r="XU27" s="315">
        <v>165571</v>
      </c>
      <c r="XV27" s="315">
        <v>137281.9</v>
      </c>
      <c r="XW27" s="315">
        <v>196935.5</v>
      </c>
      <c r="XX27" s="315">
        <v>434585</v>
      </c>
      <c r="XY27" s="315">
        <v>296399.05000000005</v>
      </c>
      <c r="XZ27" s="315">
        <v>181105.75</v>
      </c>
      <c r="YA27" s="315">
        <v>65071.199999999997</v>
      </c>
      <c r="YB27" s="315">
        <v>1068783.23</v>
      </c>
      <c r="YC27" s="315">
        <v>7310032.2300000004</v>
      </c>
      <c r="YD27" s="315">
        <v>51940.3</v>
      </c>
      <c r="YE27" s="315">
        <v>1460394.59</v>
      </c>
      <c r="YF27" s="315">
        <v>500243.44</v>
      </c>
      <c r="YG27" s="315">
        <v>4709765.33</v>
      </c>
      <c r="YH27" s="315">
        <v>729996.15</v>
      </c>
      <c r="YI27" s="315">
        <v>566367.85</v>
      </c>
      <c r="YJ27" s="315">
        <v>365109.69</v>
      </c>
      <c r="YK27" s="315">
        <v>968081.48</v>
      </c>
      <c r="YL27" s="315">
        <v>830564.1</v>
      </c>
      <c r="YM27" s="315">
        <v>212681.92</v>
      </c>
      <c r="YN27" s="315">
        <v>364365.44999999995</v>
      </c>
      <c r="YO27" s="315">
        <v>214661.52000000002</v>
      </c>
      <c r="YP27" s="315">
        <v>390528.2</v>
      </c>
      <c r="YQ27" s="315">
        <v>797166.54</v>
      </c>
      <c r="YR27" s="315">
        <v>192779.96000000002</v>
      </c>
      <c r="YS27" s="315">
        <v>98345.799999999988</v>
      </c>
      <c r="YT27" s="315">
        <v>3380798.6399999997</v>
      </c>
      <c r="YU27" s="315">
        <v>122586.1</v>
      </c>
      <c r="YV27" s="315">
        <v>419782.69</v>
      </c>
      <c r="YW27" s="315">
        <v>82583.3</v>
      </c>
      <c r="YX27" s="315">
        <v>2034770.04</v>
      </c>
      <c r="YY27" s="315">
        <v>0</v>
      </c>
      <c r="YZ27" s="315">
        <v>14579.17</v>
      </c>
      <c r="ZA27" s="315">
        <v>879030.39</v>
      </c>
      <c r="ZB27" s="315">
        <v>29682.42</v>
      </c>
      <c r="ZC27" s="315">
        <v>14441.9</v>
      </c>
      <c r="ZD27" s="315">
        <v>0</v>
      </c>
      <c r="ZE27" s="315">
        <v>15526.25</v>
      </c>
      <c r="ZF27" s="315">
        <v>0</v>
      </c>
      <c r="ZG27" s="315">
        <v>59284.149999999994</v>
      </c>
      <c r="ZH27" s="315">
        <v>260735.88</v>
      </c>
      <c r="ZI27" s="315">
        <v>615710.76</v>
      </c>
      <c r="ZJ27" s="315">
        <v>3279802.4899999998</v>
      </c>
      <c r="ZK27" s="315">
        <v>36867.75</v>
      </c>
      <c r="ZL27" s="315">
        <v>531537.10000000009</v>
      </c>
      <c r="ZM27" s="315">
        <v>2603548.88</v>
      </c>
      <c r="ZN27" s="315">
        <v>1029663.14</v>
      </c>
      <c r="ZO27" s="315">
        <v>856337.30999999994</v>
      </c>
      <c r="ZP27" s="315">
        <v>861528.59999999986</v>
      </c>
      <c r="ZQ27" s="315">
        <v>2474216.37</v>
      </c>
      <c r="ZR27" s="315">
        <v>2881883.9000000004</v>
      </c>
      <c r="ZS27" s="315">
        <v>1055457.3799999999</v>
      </c>
      <c r="ZT27" s="315">
        <v>0</v>
      </c>
      <c r="ZU27" s="315">
        <v>1154117.02</v>
      </c>
      <c r="ZV27" s="315">
        <v>61069.5</v>
      </c>
      <c r="ZW27" s="315">
        <v>126767.28</v>
      </c>
      <c r="ZX27" s="315">
        <v>980331.89999999991</v>
      </c>
      <c r="ZY27" s="315">
        <v>649097.38899999997</v>
      </c>
      <c r="ZZ27" s="315">
        <v>2422913.17</v>
      </c>
      <c r="AAA27" s="315">
        <v>91123.199999999997</v>
      </c>
      <c r="AAB27" s="315">
        <v>610078.41</v>
      </c>
      <c r="AAC27" s="315">
        <v>1569251.9</v>
      </c>
      <c r="AAD27" s="315">
        <v>268104.92</v>
      </c>
      <c r="AAE27" s="315">
        <v>116828.15</v>
      </c>
      <c r="AAF27" s="315">
        <v>7983197.75</v>
      </c>
      <c r="AAG27" s="315">
        <v>14677.5</v>
      </c>
      <c r="AAH27" s="315">
        <v>790532.05</v>
      </c>
      <c r="AAI27" s="315">
        <v>1317761.6300000001</v>
      </c>
      <c r="AAJ27" s="315">
        <v>534503.6</v>
      </c>
      <c r="AAK27" s="315">
        <v>72551</v>
      </c>
      <c r="AAL27" s="315">
        <v>305864.39</v>
      </c>
      <c r="AAM27" s="315">
        <v>75519522.610000014</v>
      </c>
      <c r="AAN27" s="315">
        <v>19175.98</v>
      </c>
      <c r="AAO27" s="315">
        <v>138590.75</v>
      </c>
      <c r="AAP27" s="315">
        <v>9472.7999999999993</v>
      </c>
      <c r="AAQ27" s="315">
        <v>1751991.21</v>
      </c>
      <c r="AAR27" s="315">
        <v>414944.66000000003</v>
      </c>
      <c r="AAS27" s="315">
        <v>18550.11</v>
      </c>
      <c r="AAT27" s="315">
        <v>2811301.04</v>
      </c>
      <c r="AAU27" s="315">
        <v>1912237.9899999998</v>
      </c>
      <c r="AAV27" s="315">
        <v>10953.58</v>
      </c>
      <c r="AAW27" s="315">
        <v>20232.599999999999</v>
      </c>
      <c r="AAX27" s="315">
        <v>796980.09</v>
      </c>
      <c r="AAY27" s="315">
        <v>705475.31</v>
      </c>
      <c r="AAZ27" s="315">
        <v>21158.41</v>
      </c>
      <c r="ABA27" s="315">
        <v>458538.12</v>
      </c>
      <c r="ABB27" s="315">
        <v>41452.81</v>
      </c>
      <c r="ABC27" s="315">
        <v>10356.92</v>
      </c>
      <c r="ABD27" s="315">
        <v>2722.46</v>
      </c>
      <c r="ABE27" s="315">
        <v>9366.66</v>
      </c>
      <c r="ABF27" s="315">
        <v>3262367.8</v>
      </c>
      <c r="ABG27" s="315">
        <v>1040559.15</v>
      </c>
      <c r="ABH27" s="315">
        <v>798001.53</v>
      </c>
      <c r="ABI27" s="315">
        <v>35223.479999999996</v>
      </c>
      <c r="ABJ27" s="315">
        <v>93462.51</v>
      </c>
      <c r="ABK27" s="315">
        <v>502825.18</v>
      </c>
      <c r="ABL27" s="315">
        <v>13196.58</v>
      </c>
      <c r="ABM27" s="315">
        <v>1183027.03</v>
      </c>
      <c r="ABN27" s="315">
        <v>225601.25</v>
      </c>
      <c r="ABO27" s="315">
        <v>0</v>
      </c>
      <c r="ABP27" s="315">
        <v>2820</v>
      </c>
      <c r="ABQ27" s="315">
        <v>3618</v>
      </c>
      <c r="ABR27" s="315">
        <v>0</v>
      </c>
      <c r="ABS27" s="315">
        <v>0</v>
      </c>
      <c r="ABT27" s="315">
        <v>0</v>
      </c>
      <c r="ABU27" s="315">
        <v>0</v>
      </c>
      <c r="ABV27" s="315">
        <v>48324945.219999999</v>
      </c>
      <c r="ABW27" s="315">
        <v>384504.07999999996</v>
      </c>
      <c r="ABX27" s="315">
        <v>1115534.06</v>
      </c>
      <c r="ABY27" s="315">
        <v>196518.98</v>
      </c>
      <c r="ABZ27" s="315">
        <v>419875.30000000005</v>
      </c>
      <c r="ACA27" s="315">
        <v>1355667.05</v>
      </c>
      <c r="ACB27" s="315">
        <v>105542.15</v>
      </c>
      <c r="ACC27" s="315">
        <v>116513.57</v>
      </c>
      <c r="ACD27" s="315">
        <v>48731.45</v>
      </c>
      <c r="ACE27" s="315">
        <v>1036857.79</v>
      </c>
      <c r="ACF27" s="315">
        <v>406958.84</v>
      </c>
      <c r="ACG27" s="315">
        <v>4547598.72</v>
      </c>
      <c r="ACH27" s="315">
        <v>0</v>
      </c>
      <c r="ACI27" s="315">
        <v>32683.8</v>
      </c>
      <c r="ACJ27" s="315">
        <v>0</v>
      </c>
      <c r="ACK27" s="315"/>
      <c r="ACL27" s="315">
        <v>0</v>
      </c>
      <c r="ACM27" s="315">
        <v>0</v>
      </c>
      <c r="ACN27" s="315">
        <v>477689.48</v>
      </c>
      <c r="ACO27" s="315">
        <v>0</v>
      </c>
      <c r="ACP27" s="315">
        <v>0</v>
      </c>
      <c r="ACQ27" s="315">
        <v>0</v>
      </c>
      <c r="ACR27" s="315">
        <v>2217667.08</v>
      </c>
      <c r="ACS27" s="315">
        <v>0</v>
      </c>
      <c r="ACT27" s="315">
        <v>0</v>
      </c>
      <c r="ACU27" s="315">
        <v>164</v>
      </c>
      <c r="ACV27" s="315">
        <v>739579.4</v>
      </c>
      <c r="ACW27" s="315">
        <v>0</v>
      </c>
      <c r="ACX27" s="315">
        <v>0</v>
      </c>
      <c r="ACY27" s="315">
        <v>37789.1</v>
      </c>
      <c r="ACZ27" s="315">
        <v>0</v>
      </c>
      <c r="ADA27" s="315">
        <v>0</v>
      </c>
      <c r="ADB27" s="315">
        <v>80769.95</v>
      </c>
      <c r="ADC27" s="315">
        <v>53298.8</v>
      </c>
      <c r="ADD27" s="315">
        <v>30470911.720000003</v>
      </c>
      <c r="ADE27" s="315">
        <v>30511641.160000004</v>
      </c>
      <c r="ADF27" s="315">
        <v>0</v>
      </c>
      <c r="ADG27" s="315">
        <v>134498.18</v>
      </c>
      <c r="ADH27" s="315">
        <v>0</v>
      </c>
      <c r="ADI27" s="315">
        <v>0</v>
      </c>
      <c r="ADJ27" s="315">
        <v>289994.81999999995</v>
      </c>
      <c r="ADK27" s="315">
        <v>30730.600000000002</v>
      </c>
      <c r="ADL27" s="315">
        <v>0</v>
      </c>
      <c r="ADM27" s="315">
        <v>21711981.859999999</v>
      </c>
      <c r="ADN27" s="315">
        <v>0</v>
      </c>
      <c r="ADO27" s="315">
        <v>0</v>
      </c>
      <c r="ADP27" s="315">
        <v>0</v>
      </c>
      <c r="ADQ27" s="315">
        <v>12674.9</v>
      </c>
      <c r="ADR27" s="315">
        <v>0</v>
      </c>
      <c r="ADS27" s="315">
        <v>389453.1</v>
      </c>
      <c r="ADT27" s="315">
        <v>42256.95</v>
      </c>
      <c r="ADU27" s="315">
        <v>10432152.970000001</v>
      </c>
      <c r="ADV27" s="315">
        <v>1425480.7</v>
      </c>
      <c r="ADW27" s="315">
        <v>1280572.5</v>
      </c>
      <c r="ADX27" s="315">
        <v>328667.5</v>
      </c>
      <c r="ADY27" s="315">
        <v>336739.37</v>
      </c>
      <c r="ADZ27" s="315">
        <v>50042.05</v>
      </c>
      <c r="AEA27" s="315">
        <v>543135.80000000005</v>
      </c>
      <c r="AEB27" s="315">
        <v>293939</v>
      </c>
      <c r="AEC27" s="315">
        <v>109131.95000000001</v>
      </c>
      <c r="AED27" s="315">
        <v>59879.01</v>
      </c>
      <c r="AEE27" s="315">
        <v>85131.94</v>
      </c>
      <c r="AEF27" s="315">
        <v>110155.25</v>
      </c>
      <c r="AEG27" s="315">
        <v>129461.25</v>
      </c>
      <c r="AEH27" s="315">
        <v>74491</v>
      </c>
      <c r="AEI27" s="315">
        <v>403380.58999999997</v>
      </c>
      <c r="AEJ27" s="315">
        <v>411568.25</v>
      </c>
      <c r="AEK27" s="315">
        <v>105138.4</v>
      </c>
      <c r="AEL27" s="315">
        <v>633866.4</v>
      </c>
      <c r="AEM27" s="315">
        <v>123751.4</v>
      </c>
      <c r="AEN27" s="315">
        <v>604192.85</v>
      </c>
      <c r="AEO27" s="315">
        <v>9530703.5199999996</v>
      </c>
      <c r="AEP27" s="315">
        <v>0</v>
      </c>
      <c r="AEQ27" s="315">
        <v>809505.55</v>
      </c>
      <c r="AER27" s="315">
        <v>44273.799999999996</v>
      </c>
      <c r="AES27" s="315">
        <v>46268.5</v>
      </c>
      <c r="AET27" s="315">
        <v>784146.39</v>
      </c>
      <c r="AEU27" s="315">
        <v>24301.949999999997</v>
      </c>
      <c r="AEV27" s="315">
        <v>0</v>
      </c>
      <c r="AEW27" s="315">
        <v>192850</v>
      </c>
      <c r="AEX27" s="315">
        <v>182572.33</v>
      </c>
      <c r="AEY27" s="315">
        <v>442978.6</v>
      </c>
      <c r="AEZ27" s="315">
        <v>50746.2</v>
      </c>
      <c r="AFA27" s="315">
        <v>0</v>
      </c>
      <c r="AFB27" s="315">
        <v>0</v>
      </c>
      <c r="AFC27" s="315">
        <v>0</v>
      </c>
      <c r="AFD27" s="315">
        <v>0</v>
      </c>
      <c r="AFE27" s="315">
        <v>0</v>
      </c>
      <c r="AFF27" s="315">
        <v>0</v>
      </c>
      <c r="AFG27" s="315">
        <v>0</v>
      </c>
      <c r="AFH27" s="315">
        <v>0</v>
      </c>
      <c r="AFI27" s="315">
        <v>0</v>
      </c>
      <c r="AFJ27" s="315">
        <v>0</v>
      </c>
      <c r="AFK27" s="315">
        <v>0</v>
      </c>
      <c r="AFL27" s="315">
        <v>109371.44</v>
      </c>
      <c r="AFM27" s="315">
        <v>0</v>
      </c>
      <c r="AFN27" s="315">
        <v>0</v>
      </c>
      <c r="AFO27" s="315">
        <v>0</v>
      </c>
      <c r="AFP27" s="315">
        <v>0</v>
      </c>
      <c r="AFQ27" s="315">
        <v>0</v>
      </c>
      <c r="AFR27" s="315">
        <v>0</v>
      </c>
      <c r="AFS27" s="315">
        <v>324972.5</v>
      </c>
      <c r="AFT27" s="315">
        <v>0</v>
      </c>
      <c r="AFU27" s="315">
        <v>0</v>
      </c>
      <c r="AFV27" s="315">
        <v>0</v>
      </c>
      <c r="AFW27" s="315">
        <v>0</v>
      </c>
      <c r="AFX27" s="315">
        <v>295255.90000000002</v>
      </c>
      <c r="AFY27" s="315">
        <v>351213.07999999996</v>
      </c>
      <c r="AFZ27" s="315">
        <v>6654.75</v>
      </c>
      <c r="AGA27" s="315">
        <v>240653.94999999998</v>
      </c>
      <c r="AGB27" s="315">
        <v>1223370.99</v>
      </c>
      <c r="AGC27" s="315">
        <v>68650.320000000007</v>
      </c>
      <c r="AGD27" s="315">
        <v>60689.54</v>
      </c>
      <c r="AGE27" s="315">
        <v>36884.700000000004</v>
      </c>
      <c r="AGF27" s="315">
        <v>80142</v>
      </c>
      <c r="AGG27" s="315">
        <v>186618.74</v>
      </c>
      <c r="AGH27" s="315">
        <v>86203.95</v>
      </c>
      <c r="AGI27" s="315">
        <v>1080919.6299999999</v>
      </c>
      <c r="AGJ27" s="315">
        <v>493074.5</v>
      </c>
      <c r="AGK27" s="315">
        <v>0</v>
      </c>
      <c r="AGL27" s="315">
        <v>0</v>
      </c>
      <c r="AGM27" s="315">
        <v>0</v>
      </c>
      <c r="AGN27" s="315">
        <v>0</v>
      </c>
      <c r="AGO27" s="315">
        <v>0</v>
      </c>
      <c r="AGP27" s="315">
        <v>0</v>
      </c>
      <c r="AGQ27" s="315">
        <v>27611499.359999999</v>
      </c>
      <c r="AGR27" s="315">
        <v>14274255.57</v>
      </c>
      <c r="AGS27" s="315">
        <v>256272.90000000002</v>
      </c>
      <c r="AGT27" s="315">
        <v>1316356.3999999999</v>
      </c>
      <c r="AGU27" s="315">
        <v>1538612.9</v>
      </c>
      <c r="AGV27" s="315">
        <v>450609.71</v>
      </c>
      <c r="AGW27" s="315">
        <v>66411</v>
      </c>
      <c r="AGX27" s="315">
        <v>570700.30000000005</v>
      </c>
      <c r="AGY27" s="315">
        <v>104185.60000000001</v>
      </c>
      <c r="AGZ27" s="315">
        <v>581725.32000000007</v>
      </c>
      <c r="AHA27" s="315">
        <v>671846.15</v>
      </c>
      <c r="AHB27" s="315">
        <v>216590.5</v>
      </c>
      <c r="AHC27" s="315">
        <v>137903.9</v>
      </c>
      <c r="AHD27" s="315">
        <v>301162.90000000002</v>
      </c>
      <c r="AHE27" s="315">
        <v>662403.76</v>
      </c>
      <c r="AHF27" s="315">
        <v>863654.82000000007</v>
      </c>
      <c r="AHG27" s="315">
        <v>397543.5</v>
      </c>
      <c r="AHH27" s="315">
        <v>2765727.2</v>
      </c>
      <c r="AHI27" s="315">
        <v>171848.34999999998</v>
      </c>
      <c r="AHJ27" s="315">
        <v>242774.05</v>
      </c>
      <c r="AHK27" s="315">
        <v>288171.39999999997</v>
      </c>
      <c r="AHL27" s="315">
        <v>500395.9</v>
      </c>
      <c r="AHM27" s="315">
        <v>308169.11</v>
      </c>
      <c r="AHN27" s="315">
        <v>378114.25</v>
      </c>
      <c r="AHO27" s="315">
        <v>1448430023.069001</v>
      </c>
    </row>
    <row r="28" spans="1:899" s="317" customFormat="1" ht="21" customHeight="1" x14ac:dyDescent="0.25">
      <c r="A28" s="316" t="s">
        <v>41</v>
      </c>
      <c r="B28" s="317" t="s">
        <v>42</v>
      </c>
      <c r="C28" s="318">
        <v>89024902.049999997</v>
      </c>
      <c r="D28" s="318">
        <v>15105840.49</v>
      </c>
      <c r="E28" s="318">
        <v>14154869.609999999</v>
      </c>
      <c r="F28" s="318">
        <v>33979161.070000008</v>
      </c>
      <c r="G28" s="318">
        <v>9676711.3499999996</v>
      </c>
      <c r="H28" s="318">
        <v>27782633.079999998</v>
      </c>
      <c r="I28" s="318">
        <v>6420126.7299999995</v>
      </c>
      <c r="J28" s="318">
        <v>30893257.990000002</v>
      </c>
      <c r="K28" s="318">
        <v>39020762.520000003</v>
      </c>
      <c r="L28" s="318">
        <v>8871639.6600000001</v>
      </c>
      <c r="M28" s="318">
        <v>20095504.25</v>
      </c>
      <c r="N28" s="318">
        <v>24758197.240000002</v>
      </c>
      <c r="O28" s="318">
        <v>35829615.359999992</v>
      </c>
      <c r="P28" s="318">
        <v>19744239.780000001</v>
      </c>
      <c r="Q28" s="318">
        <v>15976406.09</v>
      </c>
      <c r="R28" s="318">
        <v>6709081.2999999998</v>
      </c>
      <c r="S28" s="318">
        <v>21207373.780000001</v>
      </c>
      <c r="T28" s="318">
        <v>22553541.939999998</v>
      </c>
      <c r="U28" s="318">
        <v>6899216.8200000003</v>
      </c>
      <c r="V28" s="318">
        <v>14311531.409999998</v>
      </c>
      <c r="W28" s="318">
        <v>10797323.950000001</v>
      </c>
      <c r="X28" s="318">
        <v>9076667.3100000005</v>
      </c>
      <c r="Y28" s="318">
        <v>5611880.0999999987</v>
      </c>
      <c r="Z28" s="318">
        <v>5102378.57</v>
      </c>
      <c r="AA28" s="318">
        <v>197535681.14999998</v>
      </c>
      <c r="AB28" s="318">
        <v>47955630.07</v>
      </c>
      <c r="AC28" s="318">
        <v>55200306.310000002</v>
      </c>
      <c r="AD28" s="318">
        <v>13880094.41</v>
      </c>
      <c r="AE28" s="318">
        <v>46498879.810000002</v>
      </c>
      <c r="AF28" s="318">
        <v>8535786.7899999991</v>
      </c>
      <c r="AG28" s="318">
        <v>59785897.049999997</v>
      </c>
      <c r="AH28" s="318">
        <v>40497522.020000003</v>
      </c>
      <c r="AI28" s="318">
        <v>27552811.220000003</v>
      </c>
      <c r="AJ28" s="318">
        <v>24856636.790000003</v>
      </c>
      <c r="AK28" s="318">
        <v>9346954.6600000001</v>
      </c>
      <c r="AL28" s="318">
        <v>23476253.960000001</v>
      </c>
      <c r="AM28" s="318">
        <v>28818414.550000004</v>
      </c>
      <c r="AN28" s="318">
        <v>17207503.75</v>
      </c>
      <c r="AO28" s="318">
        <v>15116035.680000002</v>
      </c>
      <c r="AP28" s="318">
        <v>49416666.509999998</v>
      </c>
      <c r="AQ28" s="318">
        <v>25624208.490000002</v>
      </c>
      <c r="AR28" s="318">
        <v>16215890.699999999</v>
      </c>
      <c r="AS28" s="318">
        <v>24536700.240000002</v>
      </c>
      <c r="AT28" s="318">
        <v>22121952.849999998</v>
      </c>
      <c r="AU28" s="318">
        <v>26539476.100000001</v>
      </c>
      <c r="AV28" s="318">
        <v>43032888.740000002</v>
      </c>
      <c r="AW28" s="318">
        <v>27175286.440000001</v>
      </c>
      <c r="AX28" s="318">
        <v>18824068.969999999</v>
      </c>
      <c r="AY28" s="318">
        <v>4468996.8499999996</v>
      </c>
      <c r="AZ28" s="318">
        <v>13162199.01</v>
      </c>
      <c r="BA28" s="318">
        <v>14843302.33</v>
      </c>
      <c r="BB28" s="318">
        <v>7261108.3799999999</v>
      </c>
      <c r="BC28" s="318">
        <v>9122345.2800000012</v>
      </c>
      <c r="BD28" s="318">
        <v>9772303.1199999992</v>
      </c>
      <c r="BE28" s="318">
        <v>6496208.4199999999</v>
      </c>
      <c r="BF28" s="318">
        <v>9160106.3000000007</v>
      </c>
      <c r="BG28" s="318">
        <v>6597394.0199999996</v>
      </c>
      <c r="BH28" s="318">
        <v>13760988.499999998</v>
      </c>
      <c r="BI28" s="318">
        <v>5556053.79</v>
      </c>
      <c r="BJ28" s="318">
        <v>5841760.8300000001</v>
      </c>
      <c r="BK28" s="318">
        <v>2129670.9900000002</v>
      </c>
      <c r="BL28" s="318">
        <v>27440421.91</v>
      </c>
      <c r="BM28" s="318">
        <v>41928030.939999998</v>
      </c>
      <c r="BN28" s="318">
        <v>4084063.8099999996</v>
      </c>
      <c r="BO28" s="318">
        <v>9301341.0800000001</v>
      </c>
      <c r="BP28" s="318">
        <v>5905079.7700000005</v>
      </c>
      <c r="BQ28" s="318">
        <v>1469229.18</v>
      </c>
      <c r="BR28" s="318">
        <v>5049707.41</v>
      </c>
      <c r="BS28" s="318">
        <v>3273846.05</v>
      </c>
      <c r="BT28" s="318">
        <v>5082136.1500000004</v>
      </c>
      <c r="BU28" s="318">
        <v>3418261</v>
      </c>
      <c r="BV28" s="318">
        <v>20414798.039999999</v>
      </c>
      <c r="BW28" s="318">
        <v>22992839.73</v>
      </c>
      <c r="BX28" s="318">
        <v>8336978.209999999</v>
      </c>
      <c r="BY28" s="318">
        <v>23915936.260000002</v>
      </c>
      <c r="BZ28" s="318">
        <v>5583599.5899999999</v>
      </c>
      <c r="CA28" s="318">
        <v>17754128.330000002</v>
      </c>
      <c r="CB28" s="318">
        <v>20798921.050000004</v>
      </c>
      <c r="CC28" s="318">
        <v>11613260.85</v>
      </c>
      <c r="CD28" s="318">
        <v>0</v>
      </c>
      <c r="CE28" s="318">
        <v>0</v>
      </c>
      <c r="CF28" s="318">
        <v>45673028.350000001</v>
      </c>
      <c r="CG28" s="318">
        <v>14914688.83</v>
      </c>
      <c r="CH28" s="318">
        <v>23406569.359999999</v>
      </c>
      <c r="CI28" s="318">
        <v>13229473.75</v>
      </c>
      <c r="CJ28" s="318">
        <v>21031599.039999999</v>
      </c>
      <c r="CK28" s="318">
        <v>17032090.920000002</v>
      </c>
      <c r="CL28" s="318">
        <v>15485837.84</v>
      </c>
      <c r="CM28" s="318">
        <v>17569901.91</v>
      </c>
      <c r="CN28" s="318">
        <v>6441916.25</v>
      </c>
      <c r="CO28" s="318">
        <v>30124815.25</v>
      </c>
      <c r="CP28" s="318">
        <v>12023035.550000001</v>
      </c>
      <c r="CQ28" s="318">
        <v>22723707.5</v>
      </c>
      <c r="CR28" s="318">
        <v>15766125.92</v>
      </c>
      <c r="CS28" s="318">
        <v>11975090.93</v>
      </c>
      <c r="CT28" s="318">
        <v>15717584.85</v>
      </c>
      <c r="CU28" s="318">
        <v>21266424.609999999</v>
      </c>
      <c r="CV28" s="318">
        <v>28263334.399999999</v>
      </c>
      <c r="CW28" s="318">
        <v>7110808.4000000004</v>
      </c>
      <c r="CX28" s="318">
        <v>29545037.800000001</v>
      </c>
      <c r="CY28" s="318">
        <v>7733630.7299999995</v>
      </c>
      <c r="CZ28" s="318">
        <v>10502312.359999999</v>
      </c>
      <c r="DA28" s="318">
        <v>21195852.509999998</v>
      </c>
      <c r="DB28" s="318">
        <v>16874537.530000001</v>
      </c>
      <c r="DC28" s="318">
        <v>40002491.940000005</v>
      </c>
      <c r="DD28" s="318">
        <v>14412036.719999999</v>
      </c>
      <c r="DE28" s="318">
        <v>8598405.4000000004</v>
      </c>
      <c r="DF28" s="318">
        <v>8626248.2400000002</v>
      </c>
      <c r="DG28" s="318">
        <v>13552583.549999999</v>
      </c>
      <c r="DH28" s="318">
        <v>2930712.5399999996</v>
      </c>
      <c r="DI28" s="318">
        <v>6012326.5100000007</v>
      </c>
      <c r="DJ28" s="318">
        <v>10634606.26</v>
      </c>
      <c r="DK28" s="318">
        <v>6994484.5599999996</v>
      </c>
      <c r="DL28" s="318">
        <v>49161461.129999995</v>
      </c>
      <c r="DM28" s="318">
        <v>71877850.109999999</v>
      </c>
      <c r="DN28" s="318">
        <v>13053127.999999998</v>
      </c>
      <c r="DO28" s="318">
        <v>9419947.4100000001</v>
      </c>
      <c r="DP28" s="318">
        <v>18972158.039999999</v>
      </c>
      <c r="DQ28" s="318">
        <v>22076977.780000001</v>
      </c>
      <c r="DR28" s="318">
        <v>26625743.780000001</v>
      </c>
      <c r="DS28" s="318">
        <v>44057374.609999999</v>
      </c>
      <c r="DT28" s="318">
        <v>16937702.390000001</v>
      </c>
      <c r="DU28" s="318">
        <v>129678260.85000001</v>
      </c>
      <c r="DV28" s="318">
        <v>16017236.960000001</v>
      </c>
      <c r="DW28" s="318">
        <v>45966639.030000001</v>
      </c>
      <c r="DX28" s="318">
        <v>30166053.800000001</v>
      </c>
      <c r="DY28" s="318">
        <v>37692415.859999999</v>
      </c>
      <c r="DZ28" s="318">
        <v>17004806.670000002</v>
      </c>
      <c r="EA28" s="318">
        <v>74402744.299999997</v>
      </c>
      <c r="EB28" s="318">
        <v>26801379.5</v>
      </c>
      <c r="EC28" s="318">
        <v>33834865.329999998</v>
      </c>
      <c r="ED28" s="318">
        <v>11700518.119999999</v>
      </c>
      <c r="EE28" s="318">
        <v>10528325.300000001</v>
      </c>
      <c r="EF28" s="318">
        <v>11350515.899999999</v>
      </c>
      <c r="EG28" s="318">
        <v>12315566.290000001</v>
      </c>
      <c r="EH28" s="318">
        <v>16080479.149999999</v>
      </c>
      <c r="EI28" s="318">
        <v>10810887.950000001</v>
      </c>
      <c r="EJ28" s="318">
        <v>20492518.699999999</v>
      </c>
      <c r="EK28" s="318">
        <v>6059994.5499999998</v>
      </c>
      <c r="EL28" s="318">
        <v>10111904.51</v>
      </c>
      <c r="EM28" s="318">
        <v>22951877.260000002</v>
      </c>
      <c r="EN28" s="318">
        <v>19918646.330000002</v>
      </c>
      <c r="EO28" s="318">
        <v>19838353.75</v>
      </c>
      <c r="EP28" s="318">
        <v>18056268.18</v>
      </c>
      <c r="EQ28" s="318">
        <v>7901291.6599999992</v>
      </c>
      <c r="ER28" s="318">
        <v>7407370.2800000012</v>
      </c>
      <c r="ES28" s="318">
        <v>35870118.239999995</v>
      </c>
      <c r="ET28" s="318">
        <v>35418431.950000003</v>
      </c>
      <c r="EU28" s="318">
        <v>17332773.75</v>
      </c>
      <c r="EV28" s="318">
        <v>32306649.120000001</v>
      </c>
      <c r="EW28" s="318">
        <v>5707757.9299999997</v>
      </c>
      <c r="EX28" s="318">
        <v>18126528.170000002</v>
      </c>
      <c r="EY28" s="318">
        <v>19628360.890000001</v>
      </c>
      <c r="EZ28" s="318">
        <v>21489201.210000001</v>
      </c>
      <c r="FA28" s="318">
        <v>24513642.589999996</v>
      </c>
      <c r="FB28" s="318">
        <v>19770221.870000001</v>
      </c>
      <c r="FC28" s="318">
        <v>9262398.5</v>
      </c>
      <c r="FD28" s="318">
        <v>7976878.9199999999</v>
      </c>
      <c r="FE28" s="318">
        <v>9408072.5399999991</v>
      </c>
      <c r="FF28" s="318">
        <v>9448627.25</v>
      </c>
      <c r="FG28" s="318">
        <v>9900993.6799999997</v>
      </c>
      <c r="FH28" s="318">
        <v>9745423.7699999996</v>
      </c>
      <c r="FI28" s="318">
        <v>9247552.290000001</v>
      </c>
      <c r="FJ28" s="318">
        <v>5489202.0999999996</v>
      </c>
      <c r="FK28" s="318">
        <v>10916997.109999999</v>
      </c>
      <c r="FL28" s="318">
        <v>13612135.510000002</v>
      </c>
      <c r="FM28" s="318">
        <v>23180622.039999999</v>
      </c>
      <c r="FN28" s="318">
        <v>5270330.830000001</v>
      </c>
      <c r="FO28" s="318">
        <v>7505458.0999999996</v>
      </c>
      <c r="FP28" s="318">
        <v>41301941.259999998</v>
      </c>
      <c r="FQ28" s="318">
        <v>11192774.279999999</v>
      </c>
      <c r="FR28" s="318">
        <v>19329656.420000002</v>
      </c>
      <c r="FS28" s="318">
        <v>14645368.34</v>
      </c>
      <c r="FT28" s="318">
        <v>21142760.139999997</v>
      </c>
      <c r="FU28" s="318">
        <v>12665728.199999999</v>
      </c>
      <c r="FV28" s="318">
        <v>19258799.73</v>
      </c>
      <c r="FW28" s="318">
        <v>22720371.050000001</v>
      </c>
      <c r="FX28" s="318">
        <v>23771208.560000002</v>
      </c>
      <c r="FY28" s="318">
        <v>17301892.390000001</v>
      </c>
      <c r="FZ28" s="318">
        <v>16678725.99</v>
      </c>
      <c r="GA28" s="318">
        <v>6782522.3700000001</v>
      </c>
      <c r="GB28" s="318">
        <v>13294602.52</v>
      </c>
      <c r="GC28" s="318">
        <v>14738887.610000001</v>
      </c>
      <c r="GD28" s="318">
        <v>35907259.189999998</v>
      </c>
      <c r="GE28" s="318">
        <v>5869630.8700000001</v>
      </c>
      <c r="GF28" s="318">
        <v>8374796.1500000004</v>
      </c>
      <c r="GG28" s="318">
        <v>14634242.520000001</v>
      </c>
      <c r="GH28" s="318">
        <v>8157995.5300000003</v>
      </c>
      <c r="GI28" s="318">
        <v>8892163.5199999996</v>
      </c>
      <c r="GJ28" s="318">
        <v>3861383.53</v>
      </c>
      <c r="GK28" s="318">
        <v>8130748.29</v>
      </c>
      <c r="GL28" s="318">
        <v>8121477.0999999996</v>
      </c>
      <c r="GM28" s="318">
        <v>6170090.9199999999</v>
      </c>
      <c r="GN28" s="318">
        <v>5490492.4000000004</v>
      </c>
      <c r="GO28" s="318">
        <v>5084543.7</v>
      </c>
      <c r="GP28" s="318">
        <v>4223830.6099999994</v>
      </c>
      <c r="GQ28" s="318">
        <v>5894380.2999999998</v>
      </c>
      <c r="GR28" s="318">
        <v>5024053.3600000003</v>
      </c>
      <c r="GS28" s="318">
        <v>11497400.68</v>
      </c>
      <c r="GT28" s="318">
        <v>2666559.12</v>
      </c>
      <c r="GU28" s="318">
        <v>7005480.7599999998</v>
      </c>
      <c r="GV28" s="318">
        <v>6653463.4299999997</v>
      </c>
      <c r="GW28" s="318">
        <v>3259903.74</v>
      </c>
      <c r="GX28" s="318">
        <v>11949197.779999999</v>
      </c>
      <c r="GY28" s="318">
        <v>6001747.5800000001</v>
      </c>
      <c r="GZ28" s="318">
        <v>19652986.25</v>
      </c>
      <c r="HA28" s="318">
        <v>10198470.199999999</v>
      </c>
      <c r="HB28" s="318">
        <v>28383367.079999998</v>
      </c>
      <c r="HC28" s="318">
        <v>17704465.810000002</v>
      </c>
      <c r="HD28" s="318">
        <v>22480745.059999999</v>
      </c>
      <c r="HE28" s="318">
        <v>29989279.529999997</v>
      </c>
      <c r="HF28" s="318">
        <v>29420898.950000003</v>
      </c>
      <c r="HG28" s="318">
        <v>19136374.07</v>
      </c>
      <c r="HH28" s="318">
        <v>9684045.7300000004</v>
      </c>
      <c r="HI28" s="318">
        <v>29028787.93</v>
      </c>
      <c r="HJ28" s="318">
        <v>65621480.510000005</v>
      </c>
      <c r="HK28" s="318">
        <v>19041248.059999999</v>
      </c>
      <c r="HL28" s="318">
        <v>20685074.710000005</v>
      </c>
      <c r="HM28" s="318">
        <v>6365603.4500000002</v>
      </c>
      <c r="HN28" s="318">
        <v>19013748.890000001</v>
      </c>
      <c r="HO28" s="318">
        <v>14829182.889999999</v>
      </c>
      <c r="HP28" s="318">
        <v>10409250.220000001</v>
      </c>
      <c r="HQ28" s="318">
        <v>35346137.089999996</v>
      </c>
      <c r="HR28" s="318">
        <v>13907327.32</v>
      </c>
      <c r="HS28" s="318">
        <v>10202825.619999999</v>
      </c>
      <c r="HT28" s="318">
        <v>5756422.5499999998</v>
      </c>
      <c r="HU28" s="318">
        <v>5842387.9000000004</v>
      </c>
      <c r="HV28" s="318">
        <v>10332077.550000001</v>
      </c>
      <c r="HW28" s="318">
        <v>27502765.41</v>
      </c>
      <c r="HX28" s="318">
        <v>6213346.4000000004</v>
      </c>
      <c r="HY28" s="318">
        <v>11828120.4</v>
      </c>
      <c r="HZ28" s="318">
        <v>10480938</v>
      </c>
      <c r="IA28" s="318">
        <v>8383693.7700000005</v>
      </c>
      <c r="IB28" s="318">
        <v>21744782.440000005</v>
      </c>
      <c r="IC28" s="318">
        <v>4859726.05</v>
      </c>
      <c r="ID28" s="318">
        <v>18392368.100000001</v>
      </c>
      <c r="IE28" s="318">
        <v>141360</v>
      </c>
      <c r="IF28" s="318">
        <v>3020206.75</v>
      </c>
      <c r="IG28" s="318">
        <v>21902693.080000002</v>
      </c>
      <c r="IH28" s="318">
        <v>16289191.02</v>
      </c>
      <c r="II28" s="318">
        <v>9710659.6500000004</v>
      </c>
      <c r="IJ28" s="318">
        <v>14175892.34</v>
      </c>
      <c r="IK28" s="318">
        <v>7629460.8899999997</v>
      </c>
      <c r="IL28" s="318">
        <v>8080263</v>
      </c>
      <c r="IM28" s="318">
        <v>9036559.4499999993</v>
      </c>
      <c r="IN28" s="318">
        <v>5144754.97</v>
      </c>
      <c r="IO28" s="318">
        <v>5398229.46</v>
      </c>
      <c r="IP28" s="318">
        <v>4512780.76</v>
      </c>
      <c r="IQ28" s="318">
        <v>7992566.3300000001</v>
      </c>
      <c r="IR28" s="318">
        <v>33617039.839999996</v>
      </c>
      <c r="IS28" s="318">
        <v>6561970.0299999993</v>
      </c>
      <c r="IT28" s="318">
        <v>10150950.599999998</v>
      </c>
      <c r="IU28" s="318">
        <v>10820998.67</v>
      </c>
      <c r="IV28" s="318">
        <v>7716759.2400000002</v>
      </c>
      <c r="IW28" s="318">
        <v>8305457.6799999997</v>
      </c>
      <c r="IX28" s="318">
        <v>8961354.1099999994</v>
      </c>
      <c r="IY28" s="318">
        <v>2407768.87</v>
      </c>
      <c r="IZ28" s="318">
        <v>3915832.56</v>
      </c>
      <c r="JA28" s="318">
        <v>6639821.5</v>
      </c>
      <c r="JB28" s="318">
        <v>9805860.9100000001</v>
      </c>
      <c r="JC28" s="318">
        <v>3734326.56</v>
      </c>
      <c r="JD28" s="318">
        <v>17229558.760000002</v>
      </c>
      <c r="JE28" s="318">
        <v>13388703.890000001</v>
      </c>
      <c r="JF28" s="318">
        <v>12126378.41</v>
      </c>
      <c r="JG28" s="318">
        <v>10890132.829999998</v>
      </c>
      <c r="JH28" s="318">
        <v>3000136.38</v>
      </c>
      <c r="JI28" s="318">
        <v>6795746.4299999997</v>
      </c>
      <c r="JJ28" s="318">
        <v>7203167.1100000013</v>
      </c>
      <c r="JK28" s="318">
        <v>9797207.3199999984</v>
      </c>
      <c r="JL28" s="318">
        <v>8003205.6699999999</v>
      </c>
      <c r="JM28" s="318">
        <v>15358154.43</v>
      </c>
      <c r="JN28" s="318">
        <v>10006070.549999999</v>
      </c>
      <c r="JO28" s="318">
        <v>12517099.290000001</v>
      </c>
      <c r="JP28" s="318">
        <v>5558103.5</v>
      </c>
      <c r="JQ28" s="318">
        <v>14064792.479999999</v>
      </c>
      <c r="JR28" s="318">
        <v>10229939.359999999</v>
      </c>
      <c r="JS28" s="318">
        <v>2764357.26</v>
      </c>
      <c r="JT28" s="318">
        <v>17463060.210000001</v>
      </c>
      <c r="JU28" s="318">
        <v>23970499.23</v>
      </c>
      <c r="JV28" s="318">
        <v>19113771.760000002</v>
      </c>
      <c r="JW28" s="318">
        <v>35182352.219999999</v>
      </c>
      <c r="JX28" s="318">
        <v>6498227.7999999998</v>
      </c>
      <c r="JY28" s="318">
        <v>43621207.469999999</v>
      </c>
      <c r="JZ28" s="318">
        <v>26739738.82</v>
      </c>
      <c r="KA28" s="318">
        <v>6201990.0299999993</v>
      </c>
      <c r="KB28" s="318">
        <v>1332055</v>
      </c>
      <c r="KC28" s="318">
        <v>19319924.399999999</v>
      </c>
      <c r="KD28" s="318">
        <v>1804474.2</v>
      </c>
      <c r="KE28" s="318">
        <v>22664431.68</v>
      </c>
      <c r="KF28" s="318">
        <v>4965936.0999999996</v>
      </c>
      <c r="KG28" s="318">
        <v>13462842.33</v>
      </c>
      <c r="KH28" s="318">
        <v>11585375.109999999</v>
      </c>
      <c r="KI28" s="318">
        <v>7345360.3299999991</v>
      </c>
      <c r="KJ28" s="318">
        <v>5835977.25</v>
      </c>
      <c r="KK28" s="318">
        <v>6161677.4499999993</v>
      </c>
      <c r="KL28" s="318">
        <v>2930302.25</v>
      </c>
      <c r="KM28" s="318">
        <v>9087618.9199999999</v>
      </c>
      <c r="KN28" s="318">
        <v>45005335.340000004</v>
      </c>
      <c r="KO28" s="318">
        <v>42505620.189999998</v>
      </c>
      <c r="KP28" s="318">
        <v>11240149.5</v>
      </c>
      <c r="KQ28" s="318">
        <v>25579378.640000001</v>
      </c>
      <c r="KR28" s="318">
        <v>15286382.390000001</v>
      </c>
      <c r="KS28" s="318">
        <v>21892322.52</v>
      </c>
      <c r="KT28" s="318">
        <v>52359992.979999997</v>
      </c>
      <c r="KU28" s="318">
        <v>8650203.4800000004</v>
      </c>
      <c r="KV28" s="318">
        <v>10395577</v>
      </c>
      <c r="KW28" s="318">
        <v>8781429.459999999</v>
      </c>
      <c r="KX28" s="318">
        <v>19394525.540000003</v>
      </c>
      <c r="KY28" s="318">
        <v>15089228.189999999</v>
      </c>
      <c r="KZ28" s="318">
        <v>22769428.870000001</v>
      </c>
      <c r="LA28" s="318">
        <v>8493637.7699999996</v>
      </c>
      <c r="LB28" s="318">
        <v>17421122.210000001</v>
      </c>
      <c r="LC28" s="318">
        <v>31635303.100000001</v>
      </c>
      <c r="LD28" s="318">
        <v>10182331.219999999</v>
      </c>
      <c r="LE28" s="318">
        <v>59091380.729999997</v>
      </c>
      <c r="LF28" s="318">
        <v>15991454.690000001</v>
      </c>
      <c r="LG28" s="318">
        <v>16554717.030000001</v>
      </c>
      <c r="LH28" s="318">
        <v>36408673.340000004</v>
      </c>
      <c r="LI28" s="318">
        <v>14181196.720000001</v>
      </c>
      <c r="LJ28" s="318">
        <v>11265296.18</v>
      </c>
      <c r="LK28" s="318">
        <v>3916472.3000000003</v>
      </c>
      <c r="LL28" s="318">
        <v>23207366.890000001</v>
      </c>
      <c r="LM28" s="318">
        <v>5511115.1199999992</v>
      </c>
      <c r="LN28" s="318">
        <v>15887972.329999998</v>
      </c>
      <c r="LO28" s="318">
        <v>7177529.71</v>
      </c>
      <c r="LP28" s="318">
        <v>21179030.110000003</v>
      </c>
      <c r="LQ28" s="318">
        <v>2716582.86</v>
      </c>
      <c r="LR28" s="318">
        <v>6622777.0099999998</v>
      </c>
      <c r="LS28" s="318">
        <v>52408479.650000006</v>
      </c>
      <c r="LT28" s="318">
        <v>37023606.109999999</v>
      </c>
      <c r="LU28" s="318">
        <v>13498745.23</v>
      </c>
      <c r="LV28" s="318">
        <v>15903413.790000001</v>
      </c>
      <c r="LW28" s="318">
        <v>7962443.5899999999</v>
      </c>
      <c r="LX28" s="318">
        <v>15428344.369999999</v>
      </c>
      <c r="LY28" s="318">
        <v>16496795.590000002</v>
      </c>
      <c r="LZ28" s="318">
        <v>9373224.2400000002</v>
      </c>
      <c r="MA28" s="318">
        <v>11442953.630000001</v>
      </c>
      <c r="MB28" s="318">
        <v>11084549.050000001</v>
      </c>
      <c r="MC28" s="318">
        <v>23061121.920000002</v>
      </c>
      <c r="MD28" s="318">
        <v>9674787.2899999991</v>
      </c>
      <c r="ME28" s="318">
        <v>46193539.060000002</v>
      </c>
      <c r="MF28" s="318">
        <v>18785726.48</v>
      </c>
      <c r="MG28" s="318">
        <v>14940164.6</v>
      </c>
      <c r="MH28" s="318">
        <v>7642400.25</v>
      </c>
      <c r="MI28" s="318">
        <v>9591800.1999999993</v>
      </c>
      <c r="MJ28" s="318">
        <v>14658940</v>
      </c>
      <c r="MK28" s="318">
        <v>14180881.380000001</v>
      </c>
      <c r="ML28" s="318">
        <v>11318753.300000001</v>
      </c>
      <c r="MM28" s="318">
        <v>14750884.65</v>
      </c>
      <c r="MN28" s="318">
        <v>13967014.380000001</v>
      </c>
      <c r="MO28" s="318">
        <v>14078202.09</v>
      </c>
      <c r="MP28" s="318">
        <v>9037958.8600000013</v>
      </c>
      <c r="MQ28" s="318">
        <v>67037707.729999997</v>
      </c>
      <c r="MR28" s="318">
        <v>11800443.07</v>
      </c>
      <c r="MS28" s="318">
        <v>20502506</v>
      </c>
      <c r="MT28" s="318">
        <v>11571902.129999999</v>
      </c>
      <c r="MU28" s="318">
        <v>21587184.199999999</v>
      </c>
      <c r="MV28" s="318">
        <v>7085688.0700000003</v>
      </c>
      <c r="MW28" s="318">
        <v>25998721.199999999</v>
      </c>
      <c r="MX28" s="318">
        <v>13070307.99</v>
      </c>
      <c r="MY28" s="318">
        <v>5463207.7999999998</v>
      </c>
      <c r="MZ28" s="318">
        <v>4822483.5199999996</v>
      </c>
      <c r="NA28" s="318">
        <v>6376203.0499999998</v>
      </c>
      <c r="NB28" s="318">
        <v>78096363.699999988</v>
      </c>
      <c r="NC28" s="318">
        <v>29359356.910000004</v>
      </c>
      <c r="ND28" s="318">
        <v>4440810.75</v>
      </c>
      <c r="NE28" s="318">
        <v>72686847.440000013</v>
      </c>
      <c r="NF28" s="318">
        <v>6915693.5999999987</v>
      </c>
      <c r="NG28" s="318">
        <v>21531950.170000002</v>
      </c>
      <c r="NH28" s="318">
        <v>32037712.300000001</v>
      </c>
      <c r="NI28" s="318">
        <v>25776180.670000002</v>
      </c>
      <c r="NJ28" s="318">
        <v>1995432.25</v>
      </c>
      <c r="NK28" s="318">
        <v>17303668.920000002</v>
      </c>
      <c r="NL28" s="318">
        <v>16810456.210000001</v>
      </c>
      <c r="NM28" s="318">
        <v>6925913.0499999998</v>
      </c>
      <c r="NN28" s="318">
        <v>17081615.050000001</v>
      </c>
      <c r="NO28" s="318">
        <v>5523406.1100000003</v>
      </c>
      <c r="NP28" s="318">
        <v>14999264.18</v>
      </c>
      <c r="NQ28" s="318">
        <v>8828283.4800000004</v>
      </c>
      <c r="NR28" s="318">
        <v>11068578.560000001</v>
      </c>
      <c r="NS28" s="318">
        <v>1470387.75</v>
      </c>
      <c r="NT28" s="318">
        <v>3359433.0999999996</v>
      </c>
      <c r="NU28" s="318">
        <v>34381719.739999995</v>
      </c>
      <c r="NV28" s="318">
        <v>28487826.740000002</v>
      </c>
      <c r="NW28" s="318">
        <v>9762222.0999999996</v>
      </c>
      <c r="NX28" s="318">
        <v>14311913.440000001</v>
      </c>
      <c r="NY28" s="318">
        <v>16987447.600000001</v>
      </c>
      <c r="NZ28" s="318">
        <v>26415726.669999998</v>
      </c>
      <c r="OA28" s="318">
        <v>7332690.0700000003</v>
      </c>
      <c r="OB28" s="318">
        <v>40342488.319999993</v>
      </c>
      <c r="OC28" s="318">
        <v>12083042.880000001</v>
      </c>
      <c r="OD28" s="318">
        <v>8974382.8500000015</v>
      </c>
      <c r="OE28" s="318">
        <v>7563581.5499999998</v>
      </c>
      <c r="OF28" s="318">
        <v>9029096.3399999999</v>
      </c>
      <c r="OG28" s="318">
        <v>21623087.869999997</v>
      </c>
      <c r="OH28" s="318">
        <v>15895275.620000001</v>
      </c>
      <c r="OI28" s="318">
        <v>1562552.27</v>
      </c>
      <c r="OJ28" s="318">
        <v>8091381.8700000001</v>
      </c>
      <c r="OK28" s="318">
        <v>107593831.12</v>
      </c>
      <c r="OL28" s="318">
        <v>18824655.93</v>
      </c>
      <c r="OM28" s="318">
        <v>33424460.009999998</v>
      </c>
      <c r="ON28" s="318">
        <v>30538586.799999997</v>
      </c>
      <c r="OO28" s="318">
        <v>32949294.579999998</v>
      </c>
      <c r="OP28" s="318">
        <v>14933216.75</v>
      </c>
      <c r="OQ28" s="318">
        <v>15751294.520000001</v>
      </c>
      <c r="OR28" s="318">
        <v>8058817.6300000008</v>
      </c>
      <c r="OS28" s="318">
        <v>11015113.699999999</v>
      </c>
      <c r="OT28" s="318">
        <v>9676001.5300000012</v>
      </c>
      <c r="OU28" s="318">
        <v>25610596.120000001</v>
      </c>
      <c r="OV28" s="318">
        <v>9984980.25</v>
      </c>
      <c r="OW28" s="318">
        <v>11876634.139999999</v>
      </c>
      <c r="OX28" s="318">
        <v>6694913.5999999996</v>
      </c>
      <c r="OY28" s="318">
        <v>4536378.9000000004</v>
      </c>
      <c r="OZ28" s="318">
        <v>59325414.829999998</v>
      </c>
      <c r="PA28" s="318">
        <v>2172572.13</v>
      </c>
      <c r="PB28" s="318">
        <v>1448872.35</v>
      </c>
      <c r="PC28" s="318">
        <v>1319957.8</v>
      </c>
      <c r="PD28" s="318">
        <v>12622669.4</v>
      </c>
      <c r="PE28" s="318">
        <v>3867107.8</v>
      </c>
      <c r="PF28" s="318">
        <v>2089578.19</v>
      </c>
      <c r="PG28" s="318">
        <v>1053412.44</v>
      </c>
      <c r="PH28" s="318">
        <v>5681238.2400000002</v>
      </c>
      <c r="PI28" s="318">
        <v>1520270.9300000002</v>
      </c>
      <c r="PJ28" s="318">
        <v>2896600.63</v>
      </c>
      <c r="PK28" s="318">
        <v>10370838.109999999</v>
      </c>
      <c r="PL28" s="318">
        <v>1138472.2</v>
      </c>
      <c r="PM28" s="318">
        <v>15214093.380000001</v>
      </c>
      <c r="PN28" s="318">
        <v>5867221.8499999996</v>
      </c>
      <c r="PO28" s="318">
        <v>1777971.72</v>
      </c>
      <c r="PP28" s="318">
        <v>1037696.75</v>
      </c>
      <c r="PQ28" s="318">
        <v>3400715.4699999997</v>
      </c>
      <c r="PR28" s="318">
        <v>44813714.140000001</v>
      </c>
      <c r="PS28" s="318">
        <v>3893549.36</v>
      </c>
      <c r="PT28" s="318">
        <v>2560888</v>
      </c>
      <c r="PU28" s="318">
        <v>4208685.0999999996</v>
      </c>
      <c r="PV28" s="318">
        <v>7740832.79</v>
      </c>
      <c r="PW28" s="318">
        <v>9555735.1500000004</v>
      </c>
      <c r="PX28" s="318">
        <v>966327.2</v>
      </c>
      <c r="PY28" s="318">
        <v>2290108.9500000002</v>
      </c>
      <c r="PZ28" s="318">
        <v>11995087.170000002</v>
      </c>
      <c r="QA28" s="318">
        <v>1664699.6400000001</v>
      </c>
      <c r="QB28" s="318">
        <v>9073310.0399999991</v>
      </c>
      <c r="QC28" s="318">
        <v>4869228.5</v>
      </c>
      <c r="QD28" s="318">
        <v>3121046.73</v>
      </c>
      <c r="QE28" s="318">
        <v>4226006</v>
      </c>
      <c r="QF28" s="318">
        <v>1071355</v>
      </c>
      <c r="QG28" s="318">
        <v>12910925.15</v>
      </c>
      <c r="QH28" s="318">
        <v>1923865.04</v>
      </c>
      <c r="QI28" s="318">
        <v>2858665.15</v>
      </c>
      <c r="QJ28" s="318">
        <v>2516077.1</v>
      </c>
      <c r="QK28" s="318">
        <v>8748555.5199999996</v>
      </c>
      <c r="QL28" s="318">
        <v>5974302.5399999991</v>
      </c>
      <c r="QM28" s="318">
        <v>4938532.05</v>
      </c>
      <c r="QN28" s="318">
        <v>1593451.83</v>
      </c>
      <c r="QO28" s="318">
        <v>720852.2</v>
      </c>
      <c r="QP28" s="318">
        <v>3430601.73</v>
      </c>
      <c r="QQ28" s="318">
        <v>3871577.8600000003</v>
      </c>
      <c r="QR28" s="318">
        <v>33894654.010000005</v>
      </c>
      <c r="QS28" s="318">
        <v>3729011.25</v>
      </c>
      <c r="QT28" s="318">
        <v>7338004.25</v>
      </c>
      <c r="QU28" s="318">
        <v>8523096.3200000003</v>
      </c>
      <c r="QV28" s="318">
        <v>5999697.4900000002</v>
      </c>
      <c r="QW28" s="318">
        <v>13858713.879999999</v>
      </c>
      <c r="QX28" s="318">
        <v>4631246.76</v>
      </c>
      <c r="QY28" s="318">
        <v>2999763.94</v>
      </c>
      <c r="QZ28" s="318">
        <v>11935076.060000001</v>
      </c>
      <c r="RA28" s="318">
        <v>3636491.15</v>
      </c>
      <c r="RB28" s="318">
        <v>4843354.5</v>
      </c>
      <c r="RC28" s="318">
        <v>7364883.2300000004</v>
      </c>
      <c r="RD28" s="318">
        <v>3301637.5</v>
      </c>
      <c r="RE28" s="318">
        <v>10712815.630000001</v>
      </c>
      <c r="RF28" s="318">
        <v>10023085.16</v>
      </c>
      <c r="RG28" s="318">
        <v>6546806.6799999997</v>
      </c>
      <c r="RH28" s="318">
        <v>11284055.99</v>
      </c>
      <c r="RI28" s="318">
        <v>15769976.67</v>
      </c>
      <c r="RJ28" s="318">
        <v>10536086.01</v>
      </c>
      <c r="RK28" s="318">
        <v>11588180.029999999</v>
      </c>
      <c r="RL28" s="318">
        <v>8925321.5</v>
      </c>
      <c r="RM28" s="318">
        <v>5128128.7300000004</v>
      </c>
      <c r="RN28" s="318">
        <v>18216226.880000003</v>
      </c>
      <c r="RO28" s="318">
        <v>7467961.6500000004</v>
      </c>
      <c r="RP28" s="318">
        <v>1218151</v>
      </c>
      <c r="RQ28" s="318">
        <v>4656247.5</v>
      </c>
      <c r="RR28" s="318">
        <v>8202697.3899999997</v>
      </c>
      <c r="RS28" s="318">
        <v>4022878.23</v>
      </c>
      <c r="RT28" s="318">
        <v>5903133.1699999999</v>
      </c>
      <c r="RU28" s="318">
        <v>8875125.75</v>
      </c>
      <c r="RV28" s="318">
        <v>3942781.01</v>
      </c>
      <c r="RW28" s="318">
        <v>4050484.23</v>
      </c>
      <c r="RX28" s="318">
        <v>3775292.75</v>
      </c>
      <c r="RY28" s="318">
        <v>16729930.450000001</v>
      </c>
      <c r="RZ28" s="318">
        <v>5875441.6299999999</v>
      </c>
      <c r="SA28" s="318">
        <v>8835946.9799999986</v>
      </c>
      <c r="SB28" s="318">
        <v>20971028.810000002</v>
      </c>
      <c r="SC28" s="318">
        <v>3308709.75</v>
      </c>
      <c r="SD28" s="318">
        <v>8743752.9900000002</v>
      </c>
      <c r="SE28" s="318">
        <v>3628428.15</v>
      </c>
      <c r="SF28" s="318">
        <v>11177255.82</v>
      </c>
      <c r="SG28" s="318">
        <v>4812920.37</v>
      </c>
      <c r="SH28" s="318">
        <v>7548269.7699999996</v>
      </c>
      <c r="SI28" s="318">
        <v>9585707.3300000001</v>
      </c>
      <c r="SJ28" s="318">
        <v>13699697.430000002</v>
      </c>
      <c r="SK28" s="318">
        <v>3758224.75</v>
      </c>
      <c r="SL28" s="318">
        <v>4722042.5199999996</v>
      </c>
      <c r="SM28" s="318">
        <v>28338194</v>
      </c>
      <c r="SN28" s="318">
        <v>8713211.0600000005</v>
      </c>
      <c r="SO28" s="318">
        <v>9342529.8300000019</v>
      </c>
      <c r="SP28" s="318">
        <v>5219903.7399999993</v>
      </c>
      <c r="SQ28" s="318">
        <v>2029082.04</v>
      </c>
      <c r="SR28" s="318">
        <v>10631872.199999999</v>
      </c>
      <c r="SS28" s="318">
        <v>17078018.210000001</v>
      </c>
      <c r="ST28" s="318">
        <v>8502040.75</v>
      </c>
      <c r="SU28" s="318">
        <v>8035065.0099999998</v>
      </c>
      <c r="SV28" s="318">
        <v>7114193.5</v>
      </c>
      <c r="SW28" s="318">
        <v>17246819.350000001</v>
      </c>
      <c r="SX28" s="318">
        <v>2338160.69</v>
      </c>
      <c r="SY28" s="318">
        <v>13274913.460000001</v>
      </c>
      <c r="SZ28" s="318">
        <v>13723236.74</v>
      </c>
      <c r="TA28" s="318">
        <v>18018733.52</v>
      </c>
      <c r="TB28" s="318">
        <v>8230775.0499999998</v>
      </c>
      <c r="TC28" s="318">
        <v>6150714.5700000003</v>
      </c>
      <c r="TD28" s="318">
        <v>5829088.2400000002</v>
      </c>
      <c r="TE28" s="318">
        <v>7456573.0499999998</v>
      </c>
      <c r="TF28" s="318">
        <v>4341125.92</v>
      </c>
      <c r="TG28" s="318">
        <v>58369441.32</v>
      </c>
      <c r="TH28" s="318">
        <v>6513636.4199999999</v>
      </c>
      <c r="TI28" s="318">
        <v>2754157.12</v>
      </c>
      <c r="TJ28" s="318">
        <v>16264428.509999998</v>
      </c>
      <c r="TK28" s="318">
        <v>8248730.5700000003</v>
      </c>
      <c r="TL28" s="318">
        <v>6831863.8500000006</v>
      </c>
      <c r="TM28" s="318">
        <v>2921173.69</v>
      </c>
      <c r="TN28" s="318">
        <v>16425316.200000001</v>
      </c>
      <c r="TO28" s="318">
        <v>7421023.4800000014</v>
      </c>
      <c r="TP28" s="318">
        <v>4311018.88</v>
      </c>
      <c r="TQ28" s="318">
        <v>13313545.270000001</v>
      </c>
      <c r="TR28" s="318">
        <v>5204465.25</v>
      </c>
      <c r="TS28" s="318">
        <v>3367623.9999999995</v>
      </c>
      <c r="TT28" s="318">
        <v>4493883.67</v>
      </c>
      <c r="TU28" s="318">
        <v>3710735.73</v>
      </c>
      <c r="TV28" s="318">
        <v>5696402.0300000003</v>
      </c>
      <c r="TW28" s="318">
        <v>20698468.549999997</v>
      </c>
      <c r="TX28" s="318">
        <v>4743349.17</v>
      </c>
      <c r="TY28" s="318">
        <v>15780167.48</v>
      </c>
      <c r="TZ28" s="318">
        <v>20726273.039999999</v>
      </c>
      <c r="UA28" s="318">
        <v>10000982.6</v>
      </c>
      <c r="UB28" s="318">
        <v>6593961.6699999999</v>
      </c>
      <c r="UC28" s="318">
        <v>29982287.739999995</v>
      </c>
      <c r="UD28" s="318">
        <v>5544468.5800000001</v>
      </c>
      <c r="UE28" s="318">
        <v>5200118.3</v>
      </c>
      <c r="UF28" s="318">
        <v>12259789.289999999</v>
      </c>
      <c r="UG28" s="318">
        <v>8628630.2899999991</v>
      </c>
      <c r="UH28" s="318">
        <v>6375450.3299999991</v>
      </c>
      <c r="UI28" s="318">
        <v>11939582.939999998</v>
      </c>
      <c r="UJ28" s="318">
        <v>11411176.26</v>
      </c>
      <c r="UK28" s="318">
        <v>9980874.3499999996</v>
      </c>
      <c r="UL28" s="318">
        <v>9938676.9699999988</v>
      </c>
      <c r="UM28" s="318">
        <v>6919933.5099999998</v>
      </c>
      <c r="UN28" s="318">
        <v>66207579.229999997</v>
      </c>
      <c r="UO28" s="318">
        <v>20251151.529999997</v>
      </c>
      <c r="UP28" s="318">
        <v>19351954.199999999</v>
      </c>
      <c r="UQ28" s="318">
        <v>23318305.770000003</v>
      </c>
      <c r="UR28" s="318">
        <v>2494008.38</v>
      </c>
      <c r="US28" s="318">
        <v>11180720.630000001</v>
      </c>
      <c r="UT28" s="318">
        <v>19070803.789999999</v>
      </c>
      <c r="UU28" s="318">
        <v>8718608.9499999993</v>
      </c>
      <c r="UV28" s="318">
        <v>8131502.4800000004</v>
      </c>
      <c r="UW28" s="318">
        <v>12878578.560000001</v>
      </c>
      <c r="UX28" s="318">
        <v>14076579.110000001</v>
      </c>
      <c r="UY28" s="318">
        <v>23092671.23</v>
      </c>
      <c r="UZ28" s="318">
        <v>10644754.68</v>
      </c>
      <c r="VA28" s="318">
        <v>24238881.359999999</v>
      </c>
      <c r="VB28" s="318">
        <v>8436004.0599999987</v>
      </c>
      <c r="VC28" s="318">
        <v>7256952.4000000004</v>
      </c>
      <c r="VD28" s="318">
        <v>5144792.4700000007</v>
      </c>
      <c r="VE28" s="318">
        <v>5187366.9400000004</v>
      </c>
      <c r="VF28" s="318">
        <v>19844335.030000001</v>
      </c>
      <c r="VG28" s="318">
        <v>10244865.039999999</v>
      </c>
      <c r="VH28" s="318">
        <v>6308179.9299999997</v>
      </c>
      <c r="VI28" s="318">
        <v>3416863.55</v>
      </c>
      <c r="VJ28" s="318">
        <v>28860544.029999997</v>
      </c>
      <c r="VK28" s="318">
        <v>10622204.039999999</v>
      </c>
      <c r="VL28" s="318">
        <v>16139809.09</v>
      </c>
      <c r="VM28" s="318">
        <v>18104086.060000002</v>
      </c>
      <c r="VN28" s="318">
        <v>16248785.18</v>
      </c>
      <c r="VO28" s="318">
        <v>12061264.83</v>
      </c>
      <c r="VP28" s="318">
        <v>6373265.3199999994</v>
      </c>
      <c r="VQ28" s="318">
        <v>3253363.5300000003</v>
      </c>
      <c r="VR28" s="318">
        <v>11325615.610000001</v>
      </c>
      <c r="VS28" s="318">
        <v>21523200.07</v>
      </c>
      <c r="VT28" s="318">
        <v>12963755.32</v>
      </c>
      <c r="VU28" s="318">
        <v>23173872.479999997</v>
      </c>
      <c r="VV28" s="318">
        <v>13489076.039999999</v>
      </c>
      <c r="VW28" s="318">
        <v>7469951.2699999996</v>
      </c>
      <c r="VX28" s="318">
        <v>4426085.1899999995</v>
      </c>
      <c r="VY28" s="318">
        <v>89667828.649999991</v>
      </c>
      <c r="VZ28" s="318">
        <v>9018317.1400000006</v>
      </c>
      <c r="WA28" s="318">
        <v>9182370.0999999996</v>
      </c>
      <c r="WB28" s="318">
        <v>14927388.07</v>
      </c>
      <c r="WC28" s="318">
        <v>1739866.1799999997</v>
      </c>
      <c r="WD28" s="318">
        <v>12473562.24</v>
      </c>
      <c r="WE28" s="318">
        <v>15502413.68</v>
      </c>
      <c r="WF28" s="318">
        <v>22457384.18</v>
      </c>
      <c r="WG28" s="318">
        <v>11917907.690000001</v>
      </c>
      <c r="WH28" s="318">
        <v>11903807.530000001</v>
      </c>
      <c r="WI28" s="318">
        <v>5519361.7999999998</v>
      </c>
      <c r="WJ28" s="318">
        <v>11085141.58</v>
      </c>
      <c r="WK28" s="318">
        <v>5430431.3899999997</v>
      </c>
      <c r="WL28" s="318">
        <v>17902250.640000001</v>
      </c>
      <c r="WM28" s="318">
        <v>28133515.84</v>
      </c>
      <c r="WN28" s="318">
        <v>24398395.419999998</v>
      </c>
      <c r="WO28" s="318">
        <v>20779184.629999999</v>
      </c>
      <c r="WP28" s="318">
        <v>12428287.24</v>
      </c>
      <c r="WQ28" s="318">
        <v>5245826.8999999994</v>
      </c>
      <c r="WR28" s="318">
        <v>12661297.049999999</v>
      </c>
      <c r="WS28" s="318">
        <v>24412478.969999999</v>
      </c>
      <c r="WT28" s="318">
        <v>2175012</v>
      </c>
      <c r="WU28" s="318">
        <v>3094067.9999999995</v>
      </c>
      <c r="WV28" s="318">
        <v>821420.7</v>
      </c>
      <c r="WW28" s="318">
        <v>6361978.5999999996</v>
      </c>
      <c r="WX28" s="318">
        <v>4175494.1499999994</v>
      </c>
      <c r="WY28" s="318">
        <v>6385067.79</v>
      </c>
      <c r="WZ28" s="318">
        <v>4792024.26</v>
      </c>
      <c r="XA28" s="318">
        <v>18719551.510000002</v>
      </c>
      <c r="XB28" s="318">
        <v>6030235.8500000006</v>
      </c>
      <c r="XC28" s="318">
        <v>3561182.9499999997</v>
      </c>
      <c r="XD28" s="318">
        <v>4387651.93</v>
      </c>
      <c r="XE28" s="318">
        <v>2301515.4299999997</v>
      </c>
      <c r="XF28" s="318">
        <v>37359547.659999996</v>
      </c>
      <c r="XG28" s="318">
        <v>18060601.310000002</v>
      </c>
      <c r="XH28" s="318">
        <v>39326005.989999995</v>
      </c>
      <c r="XI28" s="318">
        <v>31104978.389999997</v>
      </c>
      <c r="XJ28" s="318">
        <v>19979403.530000001</v>
      </c>
      <c r="XK28" s="318">
        <v>20692867.419999998</v>
      </c>
      <c r="XL28" s="318">
        <v>46410442.119999997</v>
      </c>
      <c r="XM28" s="318">
        <v>25586493.52</v>
      </c>
      <c r="XN28" s="318">
        <v>13959143.800000001</v>
      </c>
      <c r="XO28" s="318">
        <v>52706948.039999999</v>
      </c>
      <c r="XP28" s="318">
        <v>45010705.900000006</v>
      </c>
      <c r="XQ28" s="318">
        <v>14642191.549999999</v>
      </c>
      <c r="XR28" s="318">
        <v>7242918.2599999998</v>
      </c>
      <c r="XS28" s="318">
        <v>14788808.43</v>
      </c>
      <c r="XT28" s="318">
        <v>14882855.479999999</v>
      </c>
      <c r="XU28" s="318">
        <v>13583303.390000001</v>
      </c>
      <c r="XV28" s="318">
        <v>7342952.9000000004</v>
      </c>
      <c r="XW28" s="318">
        <v>14704578.41</v>
      </c>
      <c r="XX28" s="318">
        <v>8732280.629999999</v>
      </c>
      <c r="XY28" s="318">
        <v>5825209.6799999997</v>
      </c>
      <c r="XZ28" s="318">
        <v>11910660.17</v>
      </c>
      <c r="YA28" s="318">
        <v>12464515.050000001</v>
      </c>
      <c r="YB28" s="318">
        <v>17328069.719999999</v>
      </c>
      <c r="YC28" s="318">
        <v>75619057.850000009</v>
      </c>
      <c r="YD28" s="318">
        <v>12505836.66</v>
      </c>
      <c r="YE28" s="318">
        <v>18327666.219999999</v>
      </c>
      <c r="YF28" s="318">
        <v>10169154.699999999</v>
      </c>
      <c r="YG28" s="318">
        <v>14307994.209999999</v>
      </c>
      <c r="YH28" s="318">
        <v>12016195.689999999</v>
      </c>
      <c r="YI28" s="318">
        <v>17772725.859999999</v>
      </c>
      <c r="YJ28" s="318">
        <v>5912291.5100000007</v>
      </c>
      <c r="YK28" s="318">
        <v>13549265.450000001</v>
      </c>
      <c r="YL28" s="318">
        <v>22706988.050000001</v>
      </c>
      <c r="YM28" s="318">
        <v>13413371.549999999</v>
      </c>
      <c r="YN28" s="318">
        <v>12408253.949999999</v>
      </c>
      <c r="YO28" s="318">
        <v>8062064.46</v>
      </c>
      <c r="YP28" s="318">
        <v>6398452.2300000004</v>
      </c>
      <c r="YQ28" s="318">
        <v>11229619.91</v>
      </c>
      <c r="YR28" s="318">
        <v>6687164.9800000004</v>
      </c>
      <c r="YS28" s="318">
        <v>9282319.1099999994</v>
      </c>
      <c r="YT28" s="318">
        <v>45175837.329999998</v>
      </c>
      <c r="YU28" s="318">
        <v>11237824.800000001</v>
      </c>
      <c r="YV28" s="318">
        <v>9667094.7899999991</v>
      </c>
      <c r="YW28" s="318">
        <v>10539999.15</v>
      </c>
      <c r="YX28" s="318">
        <v>4388839.3599999994</v>
      </c>
      <c r="YY28" s="318">
        <v>5064711.41</v>
      </c>
      <c r="YZ28" s="318">
        <v>5093399.21</v>
      </c>
      <c r="ZA28" s="318">
        <v>15419809.689999999</v>
      </c>
      <c r="ZB28" s="318">
        <v>1290422.5</v>
      </c>
      <c r="ZC28" s="318">
        <v>6560980.0800000001</v>
      </c>
      <c r="ZD28" s="318">
        <v>2242565.73</v>
      </c>
      <c r="ZE28" s="318">
        <v>3028027.88</v>
      </c>
      <c r="ZF28" s="318">
        <v>2527460.98</v>
      </c>
      <c r="ZG28" s="318">
        <v>1392148.54</v>
      </c>
      <c r="ZH28" s="318">
        <v>2035783.75</v>
      </c>
      <c r="ZI28" s="318">
        <v>6485139.5099999998</v>
      </c>
      <c r="ZJ28" s="318">
        <v>67964585.980000004</v>
      </c>
      <c r="ZK28" s="318">
        <v>8755376</v>
      </c>
      <c r="ZL28" s="318">
        <v>6051099.71</v>
      </c>
      <c r="ZM28" s="318">
        <v>37425356.210000001</v>
      </c>
      <c r="ZN28" s="318">
        <v>19707768.23</v>
      </c>
      <c r="ZO28" s="318">
        <v>5810196.5302999998</v>
      </c>
      <c r="ZP28" s="318">
        <v>10764015.260000002</v>
      </c>
      <c r="ZQ28" s="318">
        <v>9647928.4000000004</v>
      </c>
      <c r="ZR28" s="318">
        <v>10267461.01</v>
      </c>
      <c r="ZS28" s="318">
        <v>20022158.23</v>
      </c>
      <c r="ZT28" s="318">
        <v>3436623.96</v>
      </c>
      <c r="ZU28" s="318">
        <v>6494659.4900000002</v>
      </c>
      <c r="ZV28" s="318">
        <v>6060039.8599999994</v>
      </c>
      <c r="ZW28" s="318">
        <v>8120646.71</v>
      </c>
      <c r="ZX28" s="318">
        <v>7418823.0499999998</v>
      </c>
      <c r="ZY28" s="318">
        <v>7692971.9199999999</v>
      </c>
      <c r="ZZ28" s="318">
        <v>6418835.6600000001</v>
      </c>
      <c r="AAA28" s="318">
        <v>3583648.92</v>
      </c>
      <c r="AAB28" s="318">
        <v>9740086.2699999996</v>
      </c>
      <c r="AAC28" s="318">
        <v>5766646.6800000006</v>
      </c>
      <c r="AAD28" s="318">
        <v>8178354.6799999997</v>
      </c>
      <c r="AAE28" s="318">
        <v>2934666.24</v>
      </c>
      <c r="AAF28" s="318">
        <v>12474000.440000001</v>
      </c>
      <c r="AAG28" s="318">
        <v>5561645.5</v>
      </c>
      <c r="AAH28" s="318">
        <v>3295528.39</v>
      </c>
      <c r="AAI28" s="318">
        <v>2991985.48</v>
      </c>
      <c r="AAJ28" s="318">
        <v>3906707.15</v>
      </c>
      <c r="AAK28" s="318">
        <v>12410865.109999999</v>
      </c>
      <c r="AAL28" s="318">
        <v>9674864.3499999996</v>
      </c>
      <c r="AAM28" s="318">
        <v>55721004.189999998</v>
      </c>
      <c r="AAN28" s="318">
        <v>6540150</v>
      </c>
      <c r="AAO28" s="318">
        <v>6668659.9000000004</v>
      </c>
      <c r="AAP28" s="318">
        <v>13690408.869999999</v>
      </c>
      <c r="AAQ28" s="318">
        <v>7757093.3300000001</v>
      </c>
      <c r="AAR28" s="318">
        <v>8041399.9299999997</v>
      </c>
      <c r="AAS28" s="318">
        <v>8374940.8300000001</v>
      </c>
      <c r="AAT28" s="318">
        <v>6725745</v>
      </c>
      <c r="AAU28" s="318">
        <v>19224175.300000001</v>
      </c>
      <c r="AAV28" s="318">
        <v>9780182.3300000001</v>
      </c>
      <c r="AAW28" s="318">
        <v>15072702.84</v>
      </c>
      <c r="AAX28" s="318">
        <v>5105384.5</v>
      </c>
      <c r="AAY28" s="318">
        <v>12944820.75</v>
      </c>
      <c r="AAZ28" s="318">
        <v>4283965.6899999995</v>
      </c>
      <c r="ABA28" s="318">
        <v>6989554.5700000003</v>
      </c>
      <c r="ABB28" s="318">
        <v>5077688.5</v>
      </c>
      <c r="ABC28" s="318">
        <v>2169056.9299999997</v>
      </c>
      <c r="ABD28" s="318">
        <v>7700139.2999999998</v>
      </c>
      <c r="ABE28" s="318">
        <v>6480345.25</v>
      </c>
      <c r="ABF28" s="318">
        <v>18514012.600000001</v>
      </c>
      <c r="ABG28" s="318">
        <v>33240675.020000003</v>
      </c>
      <c r="ABH28" s="318">
        <v>3828695.5</v>
      </c>
      <c r="ABI28" s="318">
        <v>3762296.66</v>
      </c>
      <c r="ABJ28" s="318">
        <v>6191650.1200000001</v>
      </c>
      <c r="ABK28" s="318">
        <v>5265111</v>
      </c>
      <c r="ABL28" s="318">
        <v>7097579</v>
      </c>
      <c r="ABM28" s="318">
        <v>25693988.609999999</v>
      </c>
      <c r="ABN28" s="318">
        <v>16831875.990000002</v>
      </c>
      <c r="ABO28" s="318">
        <v>5635617.5399999991</v>
      </c>
      <c r="ABP28" s="318">
        <v>32594101.620000001</v>
      </c>
      <c r="ABQ28" s="318">
        <v>18362258.32</v>
      </c>
      <c r="ABR28" s="318">
        <v>11651983.189999999</v>
      </c>
      <c r="ABS28" s="318">
        <v>7231449.8599999994</v>
      </c>
      <c r="ABT28" s="318">
        <v>18498293.190000001</v>
      </c>
      <c r="ABU28" s="318">
        <v>3887811.92</v>
      </c>
      <c r="ABV28" s="318">
        <v>15220494.580000002</v>
      </c>
      <c r="ABW28" s="318">
        <v>11507343.890000001</v>
      </c>
      <c r="ABX28" s="318">
        <v>24330384.759999998</v>
      </c>
      <c r="ABY28" s="318">
        <v>5016324.43</v>
      </c>
      <c r="ABZ28" s="318">
        <v>10033422.549999999</v>
      </c>
      <c r="ACA28" s="318">
        <v>13718512.57</v>
      </c>
      <c r="ACB28" s="318">
        <v>1891841.36</v>
      </c>
      <c r="ACC28" s="318">
        <v>3452877.75</v>
      </c>
      <c r="ACD28" s="318">
        <v>4314015.0399999991</v>
      </c>
      <c r="ACE28" s="318">
        <v>6764752.5299999993</v>
      </c>
      <c r="ACF28" s="318">
        <v>2349220</v>
      </c>
      <c r="ACG28" s="318">
        <v>43241333.390000001</v>
      </c>
      <c r="ACH28" s="318">
        <v>1190648.45</v>
      </c>
      <c r="ACI28" s="318">
        <v>2926987.49</v>
      </c>
      <c r="ACJ28" s="318">
        <v>7482500.5600000005</v>
      </c>
      <c r="ACK28" s="318">
        <v>4535193.2399999993</v>
      </c>
      <c r="ACL28" s="318">
        <v>2070499.3900000001</v>
      </c>
      <c r="ACM28" s="318">
        <v>3846010.43</v>
      </c>
      <c r="ACN28" s="318">
        <v>15508444.41</v>
      </c>
      <c r="ACO28" s="318">
        <v>39946018.480000004</v>
      </c>
      <c r="ACP28" s="318">
        <v>660421.18999999994</v>
      </c>
      <c r="ACQ28" s="318">
        <v>439459.18</v>
      </c>
      <c r="ACR28" s="318">
        <v>6885105.0099999998</v>
      </c>
      <c r="ACS28" s="318">
        <v>889442.24</v>
      </c>
      <c r="ACT28" s="318">
        <v>9714306.5999999996</v>
      </c>
      <c r="ACU28" s="318">
        <v>1966377.22</v>
      </c>
      <c r="ACV28" s="318">
        <v>6531269.2399999993</v>
      </c>
      <c r="ACW28" s="318">
        <v>2218084.4899999998</v>
      </c>
      <c r="ACX28" s="318">
        <v>1880280</v>
      </c>
      <c r="ACY28" s="318">
        <v>2487359.6</v>
      </c>
      <c r="ACZ28" s="318">
        <v>3229218.13</v>
      </c>
      <c r="ADA28" s="318">
        <v>1432571.25</v>
      </c>
      <c r="ADB28" s="318">
        <v>1651108.62</v>
      </c>
      <c r="ADC28" s="318">
        <v>3517537.44</v>
      </c>
      <c r="ADD28" s="318">
        <v>10194420.52</v>
      </c>
      <c r="ADE28" s="318">
        <v>7272981.29</v>
      </c>
      <c r="ADF28" s="318">
        <v>4557177.3499999996</v>
      </c>
      <c r="ADG28" s="318">
        <v>2140752.15</v>
      </c>
      <c r="ADH28" s="318">
        <v>3488081.83</v>
      </c>
      <c r="ADI28" s="318">
        <v>4226756.25</v>
      </c>
      <c r="ADJ28" s="318">
        <v>5531148.2799999993</v>
      </c>
      <c r="ADK28" s="318">
        <v>2571526.66</v>
      </c>
      <c r="ADL28" s="318">
        <v>5104827.96</v>
      </c>
      <c r="ADM28" s="318">
        <v>61834234.560000002</v>
      </c>
      <c r="ADN28" s="318">
        <v>8202412.1500000004</v>
      </c>
      <c r="ADO28" s="318">
        <v>1032547.3799999999</v>
      </c>
      <c r="ADP28" s="318">
        <v>19606542.739999998</v>
      </c>
      <c r="ADQ28" s="318">
        <v>3493869.8499999996</v>
      </c>
      <c r="ADR28" s="318">
        <v>2518196.83</v>
      </c>
      <c r="ADS28" s="318">
        <v>20130364.59</v>
      </c>
      <c r="ADT28" s="318">
        <v>3589739.0500000003</v>
      </c>
      <c r="ADU28" s="318">
        <v>51731426.590000004</v>
      </c>
      <c r="ADV28" s="318">
        <v>8261661.5800000001</v>
      </c>
      <c r="ADW28" s="318">
        <v>7929403.7299999995</v>
      </c>
      <c r="ADX28" s="318">
        <v>2463924.96</v>
      </c>
      <c r="ADY28" s="318">
        <v>11754516</v>
      </c>
      <c r="ADZ28" s="318">
        <v>6236515.2199999997</v>
      </c>
      <c r="AEA28" s="318">
        <v>3448108.99</v>
      </c>
      <c r="AEB28" s="318">
        <v>2275988.09</v>
      </c>
      <c r="AEC28" s="318">
        <v>4115065.71</v>
      </c>
      <c r="AED28" s="318">
        <v>1816272.7200000002</v>
      </c>
      <c r="AEE28" s="318">
        <v>4145421.07</v>
      </c>
      <c r="AEF28" s="318">
        <v>9067191.4699999988</v>
      </c>
      <c r="AEG28" s="318">
        <v>755502.98</v>
      </c>
      <c r="AEH28" s="318">
        <v>4083393.67</v>
      </c>
      <c r="AEI28" s="318">
        <v>3698540.0700000003</v>
      </c>
      <c r="AEJ28" s="318">
        <v>4621762.33</v>
      </c>
      <c r="AEK28" s="318">
        <v>1717951.71</v>
      </c>
      <c r="AEL28" s="318">
        <v>4849830.9000000004</v>
      </c>
      <c r="AEM28" s="318">
        <v>619210.30000000005</v>
      </c>
      <c r="AEN28" s="318">
        <v>5734912.9199999999</v>
      </c>
      <c r="AEO28" s="318">
        <v>48336764.210000001</v>
      </c>
      <c r="AEP28" s="318">
        <v>39432577.799999997</v>
      </c>
      <c r="AEQ28" s="318">
        <v>26692953.110000003</v>
      </c>
      <c r="AER28" s="318">
        <v>29498317.32</v>
      </c>
      <c r="AES28" s="318">
        <v>16934421.510000002</v>
      </c>
      <c r="AET28" s="318">
        <v>32687499.859999999</v>
      </c>
      <c r="AEU28" s="318">
        <v>15658491.119999999</v>
      </c>
      <c r="AEV28" s="318">
        <v>15139440.93</v>
      </c>
      <c r="AEW28" s="318">
        <v>12073571.610000001</v>
      </c>
      <c r="AEX28" s="318">
        <v>7638047</v>
      </c>
      <c r="AEY28" s="318">
        <v>18620970.329999998</v>
      </c>
      <c r="AEZ28" s="318">
        <v>8001994.4499999993</v>
      </c>
      <c r="AFA28" s="318">
        <v>11752327</v>
      </c>
      <c r="AFB28" s="318">
        <v>11578040.67</v>
      </c>
      <c r="AFC28" s="318">
        <v>11216760.709999999</v>
      </c>
      <c r="AFD28" s="318">
        <v>9999019.6699999999</v>
      </c>
      <c r="AFE28" s="318">
        <v>4869359.6399999997</v>
      </c>
      <c r="AFF28" s="318">
        <v>9730654.9100000001</v>
      </c>
      <c r="AFG28" s="318">
        <v>2608417.38</v>
      </c>
      <c r="AFH28" s="318">
        <v>5725285.5899999999</v>
      </c>
      <c r="AFI28" s="318">
        <v>3832897.52</v>
      </c>
      <c r="AFJ28" s="318">
        <v>4076600.1500000004</v>
      </c>
      <c r="AFK28" s="318">
        <v>9000634.040000001</v>
      </c>
      <c r="AFL28" s="318">
        <v>13179505</v>
      </c>
      <c r="AFM28" s="318">
        <v>14644732.050000001</v>
      </c>
      <c r="AFN28" s="318">
        <v>13394430.35</v>
      </c>
      <c r="AFO28" s="318">
        <v>8481853.120000001</v>
      </c>
      <c r="AFP28" s="318">
        <v>12089810.4</v>
      </c>
      <c r="AFQ28" s="318">
        <v>5727732.9800000004</v>
      </c>
      <c r="AFR28" s="318">
        <v>3109019</v>
      </c>
      <c r="AFS28" s="318">
        <v>18084907.5</v>
      </c>
      <c r="AFT28" s="318">
        <v>21235593.210000001</v>
      </c>
      <c r="AFU28" s="318">
        <v>4165080.5</v>
      </c>
      <c r="AFV28" s="318">
        <v>11432076.539999999</v>
      </c>
      <c r="AFW28" s="318">
        <v>4410037.9000000004</v>
      </c>
      <c r="AFX28" s="318">
        <v>165565860.62</v>
      </c>
      <c r="AFY28" s="318">
        <v>15307207.850000001</v>
      </c>
      <c r="AFZ28" s="318">
        <v>16522594.08</v>
      </c>
      <c r="AGA28" s="318">
        <v>12414452.51</v>
      </c>
      <c r="AGB28" s="318">
        <v>35085873.340000004</v>
      </c>
      <c r="AGC28" s="318">
        <v>17434315.229999997</v>
      </c>
      <c r="AGD28" s="318">
        <v>6498368.6600000001</v>
      </c>
      <c r="AGE28" s="318">
        <v>12681386.729999999</v>
      </c>
      <c r="AGF28" s="318">
        <v>7911026.25</v>
      </c>
      <c r="AGG28" s="318">
        <v>14587578.18</v>
      </c>
      <c r="AGH28" s="318">
        <v>12731131.379999999</v>
      </c>
      <c r="AGI28" s="318">
        <v>32141544.889999997</v>
      </c>
      <c r="AGJ28" s="318">
        <v>8956105.3599999994</v>
      </c>
      <c r="AGK28" s="318">
        <v>12616558.530000001</v>
      </c>
      <c r="AGL28" s="318">
        <v>5347863</v>
      </c>
      <c r="AGM28" s="318">
        <v>20863484.319999997</v>
      </c>
      <c r="AGN28" s="318">
        <v>19896688.27</v>
      </c>
      <c r="AGO28" s="318">
        <v>7221748.75</v>
      </c>
      <c r="AGP28" s="318">
        <v>9641353.5999999996</v>
      </c>
      <c r="AGQ28" s="318">
        <v>70269723.599999994</v>
      </c>
      <c r="AGR28" s="318">
        <v>15926395.639999999</v>
      </c>
      <c r="AGS28" s="318">
        <v>12461276.189999999</v>
      </c>
      <c r="AGT28" s="318">
        <v>37153860.199999996</v>
      </c>
      <c r="AGU28" s="318">
        <v>11125510.640000001</v>
      </c>
      <c r="AGV28" s="318">
        <v>22691427.98</v>
      </c>
      <c r="AGW28" s="318">
        <v>12244873.450000001</v>
      </c>
      <c r="AGX28" s="318">
        <v>21510631.539999999</v>
      </c>
      <c r="AGY28" s="318">
        <v>6724340.0099999998</v>
      </c>
      <c r="AGZ28" s="318">
        <v>20040971.669999998</v>
      </c>
      <c r="AHA28" s="318">
        <v>17899168.120000001</v>
      </c>
      <c r="AHB28" s="318">
        <v>5491148.9799999995</v>
      </c>
      <c r="AHC28" s="318">
        <v>8101645.5599999996</v>
      </c>
      <c r="AHD28" s="318">
        <v>12776212.120000001</v>
      </c>
      <c r="AHE28" s="318">
        <v>7094608.8000000007</v>
      </c>
      <c r="AHF28" s="318">
        <v>12829814.52</v>
      </c>
      <c r="AHG28" s="318">
        <v>7245394.5999999996</v>
      </c>
      <c r="AHH28" s="318">
        <v>7154943.3700000001</v>
      </c>
      <c r="AHI28" s="318">
        <v>6844377.4899999993</v>
      </c>
      <c r="AHJ28" s="318">
        <v>7692455.4100000001</v>
      </c>
      <c r="AHK28" s="318">
        <v>6648700.3099999996</v>
      </c>
      <c r="AHL28" s="318">
        <v>11675233.02</v>
      </c>
      <c r="AHM28" s="318">
        <v>6636383.1600000001</v>
      </c>
      <c r="AHN28" s="318">
        <v>5447919.6500000004</v>
      </c>
      <c r="AHO28" s="318">
        <v>13067595288.330294</v>
      </c>
    </row>
    <row r="29" spans="1:899" x14ac:dyDescent="0.25">
      <c r="A29" s="313" t="s">
        <v>1198</v>
      </c>
      <c r="B29" s="314" t="s">
        <v>1199</v>
      </c>
      <c r="C29" s="315">
        <v>865691584.71000004</v>
      </c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>
        <v>2978166697.8899999</v>
      </c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>
        <v>1766003.02</v>
      </c>
      <c r="AT29" s="315"/>
      <c r="AU29" s="315"/>
      <c r="AV29" s="315"/>
      <c r="AW29" s="315"/>
      <c r="AX29" s="315"/>
      <c r="AY29" s="315"/>
      <c r="AZ29" s="315"/>
      <c r="BA29" s="315">
        <v>330623.09999999998</v>
      </c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>
        <v>1468.56</v>
      </c>
      <c r="BN29" s="315"/>
      <c r="BO29" s="315"/>
      <c r="BP29" s="315"/>
      <c r="BQ29" s="315"/>
      <c r="BR29" s="315"/>
      <c r="BS29" s="315"/>
      <c r="BT29" s="315"/>
      <c r="BU29" s="315"/>
      <c r="BV29" s="315"/>
      <c r="BW29" s="315">
        <v>113474092.86999999</v>
      </c>
      <c r="BX29" s="315">
        <v>358998382.15999997</v>
      </c>
      <c r="BY29" s="315"/>
      <c r="BZ29" s="315"/>
      <c r="CA29" s="315"/>
      <c r="CB29" s="315"/>
      <c r="CC29" s="315"/>
      <c r="CD29" s="315"/>
      <c r="CE29" s="315"/>
      <c r="CF29" s="315">
        <v>1296843009</v>
      </c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>
        <v>1009023.79</v>
      </c>
      <c r="CT29" s="315"/>
      <c r="CU29" s="315"/>
      <c r="CV29" s="315"/>
      <c r="CW29" s="315"/>
      <c r="CX29" s="315"/>
      <c r="CY29" s="315"/>
      <c r="CZ29" s="315"/>
      <c r="DA29" s="315">
        <v>123049.23</v>
      </c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>
        <v>21539114.530000001</v>
      </c>
      <c r="DM29" s="315">
        <v>2293191.7999999998</v>
      </c>
      <c r="DN29" s="315"/>
      <c r="DO29" s="315"/>
      <c r="DP29" s="315"/>
      <c r="DQ29" s="315"/>
      <c r="DR29" s="315"/>
      <c r="DS29" s="315"/>
      <c r="DT29" s="315"/>
      <c r="DU29" s="315">
        <v>603394102.54000008</v>
      </c>
      <c r="DV29" s="315"/>
      <c r="DW29" s="315"/>
      <c r="DX29" s="315"/>
      <c r="DY29" s="315"/>
      <c r="DZ29" s="315"/>
      <c r="EA29" s="315"/>
      <c r="EB29" s="315"/>
      <c r="EC29" s="315"/>
      <c r="ED29" s="315">
        <v>81984782.050000012</v>
      </c>
      <c r="EE29" s="315">
        <v>27299571.960000001</v>
      </c>
      <c r="EF29" s="315"/>
      <c r="EG29" s="315"/>
      <c r="EH29" s="315"/>
      <c r="EI29" s="315"/>
      <c r="EJ29" s="315"/>
      <c r="EK29" s="315"/>
      <c r="EL29" s="315"/>
      <c r="EM29" s="315">
        <v>493429430.37</v>
      </c>
      <c r="EN29" s="315"/>
      <c r="EO29" s="315"/>
      <c r="EP29" s="315"/>
      <c r="EQ29" s="315"/>
      <c r="ER29" s="315"/>
      <c r="ES29" s="315"/>
      <c r="ET29" s="315"/>
      <c r="EU29" s="315"/>
      <c r="EV29" s="315">
        <v>180258.31</v>
      </c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>
        <v>215666423.5</v>
      </c>
      <c r="FI29" s="315"/>
      <c r="FJ29" s="315"/>
      <c r="FK29" s="315"/>
      <c r="FL29" s="315"/>
      <c r="FM29" s="315"/>
      <c r="FN29" s="315"/>
      <c r="FO29" s="315"/>
      <c r="FP29" s="315">
        <v>13913.39</v>
      </c>
      <c r="FQ29" s="315"/>
      <c r="FR29" s="315"/>
      <c r="FS29" s="315"/>
      <c r="FT29" s="315"/>
      <c r="FU29" s="315"/>
      <c r="FV29" s="315"/>
      <c r="FW29" s="315"/>
      <c r="FX29" s="315"/>
      <c r="FY29" s="315"/>
      <c r="FZ29" s="315"/>
      <c r="GA29" s="315"/>
      <c r="GB29" s="315"/>
      <c r="GC29" s="315"/>
      <c r="GD29" s="315">
        <v>2384289.38</v>
      </c>
      <c r="GE29" s="315"/>
      <c r="GF29" s="315"/>
      <c r="GG29" s="315"/>
      <c r="GH29" s="315"/>
      <c r="GI29" s="315">
        <v>44664</v>
      </c>
      <c r="GJ29" s="315"/>
      <c r="GK29" s="315"/>
      <c r="GL29" s="315"/>
      <c r="GM29" s="315"/>
      <c r="GN29" s="315"/>
      <c r="GO29" s="315"/>
      <c r="GP29" s="315">
        <v>552860</v>
      </c>
      <c r="GQ29" s="315"/>
      <c r="GR29" s="315"/>
      <c r="GS29" s="315"/>
      <c r="GT29" s="315"/>
      <c r="GU29" s="315"/>
      <c r="GV29" s="315"/>
      <c r="GW29" s="315"/>
      <c r="GX29" s="315"/>
      <c r="GY29" s="315"/>
      <c r="GZ29" s="315"/>
      <c r="HA29" s="315"/>
      <c r="HB29" s="315">
        <v>745199.99</v>
      </c>
      <c r="HC29" s="315"/>
      <c r="HD29" s="315"/>
      <c r="HE29" s="315"/>
      <c r="HF29" s="315"/>
      <c r="HG29" s="315"/>
      <c r="HH29" s="315"/>
      <c r="HI29" s="315"/>
      <c r="HJ29" s="315"/>
      <c r="HK29" s="315"/>
      <c r="HL29" s="315"/>
      <c r="HM29" s="315"/>
      <c r="HN29" s="315"/>
      <c r="HO29" s="315"/>
      <c r="HP29" s="315"/>
      <c r="HQ29" s="315">
        <v>866090.31</v>
      </c>
      <c r="HR29" s="315">
        <v>309913.84000000003</v>
      </c>
      <c r="HS29" s="315"/>
      <c r="HT29" s="315"/>
      <c r="HU29" s="315"/>
      <c r="HV29" s="315"/>
      <c r="HW29" s="315"/>
      <c r="HX29" s="315"/>
      <c r="HY29" s="315"/>
      <c r="HZ29" s="315"/>
      <c r="IA29" s="315"/>
      <c r="IB29" s="315"/>
      <c r="IC29" s="315"/>
      <c r="ID29" s="315"/>
      <c r="IE29" s="315"/>
      <c r="IF29" s="315"/>
      <c r="IG29" s="315">
        <v>230326.36</v>
      </c>
      <c r="IH29" s="315">
        <v>130247874.92</v>
      </c>
      <c r="II29" s="315"/>
      <c r="IJ29" s="315"/>
      <c r="IK29" s="315"/>
      <c r="IL29" s="315"/>
      <c r="IM29" s="315"/>
      <c r="IN29" s="315"/>
      <c r="IO29" s="315"/>
      <c r="IP29" s="315"/>
      <c r="IQ29" s="315"/>
      <c r="IR29" s="315"/>
      <c r="IS29" s="315">
        <v>17255.88</v>
      </c>
      <c r="IT29" s="315"/>
      <c r="IU29" s="315"/>
      <c r="IV29" s="315"/>
      <c r="IW29" s="315"/>
      <c r="IX29" s="315"/>
      <c r="IY29" s="315"/>
      <c r="IZ29" s="315"/>
      <c r="JA29" s="315"/>
      <c r="JB29" s="315"/>
      <c r="JC29" s="315"/>
      <c r="JD29" s="315">
        <v>419884330.34000003</v>
      </c>
      <c r="JE29" s="315"/>
      <c r="JF29" s="315"/>
      <c r="JG29" s="315"/>
      <c r="JH29" s="315"/>
      <c r="JI29" s="315"/>
      <c r="JJ29" s="315">
        <v>2753572.2</v>
      </c>
      <c r="JK29" s="315"/>
      <c r="JL29" s="315"/>
      <c r="JM29" s="315"/>
      <c r="JN29" s="315"/>
      <c r="JO29" s="315"/>
      <c r="JP29" s="315"/>
      <c r="JQ29" s="315">
        <v>4044.66</v>
      </c>
      <c r="JR29" s="315"/>
      <c r="JS29" s="315"/>
      <c r="JT29" s="315"/>
      <c r="JU29" s="315"/>
      <c r="JV29" s="315"/>
      <c r="JW29" s="315"/>
      <c r="JX29" s="315"/>
      <c r="JY29" s="315">
        <v>157471791.86999997</v>
      </c>
      <c r="JZ29" s="315">
        <v>143011.87</v>
      </c>
      <c r="KA29" s="315"/>
      <c r="KB29" s="315"/>
      <c r="KC29" s="315"/>
      <c r="KD29" s="315"/>
      <c r="KE29" s="315"/>
      <c r="KF29" s="315"/>
      <c r="KG29" s="315"/>
      <c r="KH29" s="315"/>
      <c r="KI29" s="315"/>
      <c r="KJ29" s="315"/>
      <c r="KK29" s="315"/>
      <c r="KL29" s="315"/>
      <c r="KM29" s="315"/>
      <c r="KN29" s="315">
        <v>2354850.38</v>
      </c>
      <c r="KO29" s="315"/>
      <c r="KP29" s="315"/>
      <c r="KQ29" s="315"/>
      <c r="KR29" s="315"/>
      <c r="KS29" s="315"/>
      <c r="KT29" s="315"/>
      <c r="KU29" s="315"/>
      <c r="KV29" s="315"/>
      <c r="KW29" s="315">
        <v>45363520.780000001</v>
      </c>
      <c r="KX29" s="315"/>
      <c r="KY29" s="315"/>
      <c r="KZ29" s="315"/>
      <c r="LA29" s="315"/>
      <c r="LB29" s="315"/>
      <c r="LC29" s="315">
        <v>12545106.699999999</v>
      </c>
      <c r="LD29" s="315"/>
      <c r="LE29" s="315">
        <v>731618.26</v>
      </c>
      <c r="LF29" s="315">
        <v>503840.97</v>
      </c>
      <c r="LG29" s="315">
        <v>556362</v>
      </c>
      <c r="LH29" s="315"/>
      <c r="LI29" s="315"/>
      <c r="LJ29" s="315"/>
      <c r="LK29" s="315"/>
      <c r="LL29" s="315"/>
      <c r="LM29" s="315"/>
      <c r="LN29" s="315"/>
      <c r="LO29" s="315"/>
      <c r="LP29" s="315">
        <v>62795.71</v>
      </c>
      <c r="LQ29" s="315"/>
      <c r="LR29" s="315">
        <v>6500</v>
      </c>
      <c r="LS29" s="315">
        <v>13624533.699999999</v>
      </c>
      <c r="LT29" s="315">
        <v>8823235.8100000005</v>
      </c>
      <c r="LU29" s="315">
        <v>25289.41</v>
      </c>
      <c r="LV29" s="315"/>
      <c r="LW29" s="315"/>
      <c r="LX29" s="315"/>
      <c r="LY29" s="315"/>
      <c r="LZ29" s="315"/>
      <c r="MA29" s="315"/>
      <c r="MB29" s="315"/>
      <c r="MC29" s="315"/>
      <c r="MD29" s="315"/>
      <c r="ME29" s="315">
        <v>33250654.869999997</v>
      </c>
      <c r="MF29" s="315"/>
      <c r="MG29" s="315"/>
      <c r="MH29" s="315"/>
      <c r="MI29" s="315"/>
      <c r="MJ29" s="315"/>
      <c r="MK29" s="315"/>
      <c r="ML29" s="315"/>
      <c r="MM29" s="315"/>
      <c r="MN29" s="315"/>
      <c r="MO29" s="315"/>
      <c r="MP29" s="315"/>
      <c r="MQ29" s="315">
        <v>498634948.65999997</v>
      </c>
      <c r="MR29" s="315"/>
      <c r="MS29" s="315"/>
      <c r="MT29" s="315"/>
      <c r="MU29" s="315"/>
      <c r="MV29" s="315"/>
      <c r="MW29" s="315"/>
      <c r="MX29" s="315"/>
      <c r="MY29" s="315"/>
      <c r="MZ29" s="315"/>
      <c r="NA29" s="315"/>
      <c r="NB29" s="315">
        <v>1136355777.9799998</v>
      </c>
      <c r="NC29" s="315"/>
      <c r="ND29" s="315"/>
      <c r="NE29" s="315"/>
      <c r="NF29" s="315"/>
      <c r="NG29" s="315"/>
      <c r="NH29" s="315"/>
      <c r="NI29" s="315"/>
      <c r="NJ29" s="315"/>
      <c r="NK29" s="315"/>
      <c r="NL29" s="315"/>
      <c r="NM29" s="315"/>
      <c r="NN29" s="315">
        <v>8689755.3200000003</v>
      </c>
      <c r="NO29" s="315"/>
      <c r="NP29" s="315"/>
      <c r="NQ29" s="315"/>
      <c r="NR29" s="315"/>
      <c r="NS29" s="315"/>
      <c r="NT29" s="315"/>
      <c r="NU29" s="315">
        <v>845581935.30999994</v>
      </c>
      <c r="NV29" s="315"/>
      <c r="NW29" s="315"/>
      <c r="NX29" s="315"/>
      <c r="NY29" s="315"/>
      <c r="NZ29" s="315"/>
      <c r="OA29" s="315"/>
      <c r="OB29" s="315"/>
      <c r="OC29" s="315"/>
      <c r="OD29" s="315"/>
      <c r="OE29" s="315"/>
      <c r="OF29" s="315"/>
      <c r="OG29" s="315"/>
      <c r="OH29" s="315"/>
      <c r="OI29" s="315"/>
      <c r="OJ29" s="315"/>
      <c r="OK29" s="315">
        <v>4065015.88</v>
      </c>
      <c r="OL29" s="315"/>
      <c r="OM29" s="315"/>
      <c r="ON29" s="315"/>
      <c r="OO29" s="315"/>
      <c r="OP29" s="315"/>
      <c r="OQ29" s="315">
        <v>1337192.43</v>
      </c>
      <c r="OR29" s="315"/>
      <c r="OS29" s="315"/>
      <c r="OT29" s="315"/>
      <c r="OU29" s="315"/>
      <c r="OV29" s="315"/>
      <c r="OW29" s="315"/>
      <c r="OX29" s="315"/>
      <c r="OY29" s="315"/>
      <c r="OZ29" s="315">
        <v>33996661.659999996</v>
      </c>
      <c r="PA29" s="315"/>
      <c r="PB29" s="315"/>
      <c r="PC29" s="315"/>
      <c r="PD29" s="315"/>
      <c r="PE29" s="315"/>
      <c r="PF29" s="315"/>
      <c r="PG29" s="315"/>
      <c r="PH29" s="315"/>
      <c r="PI29" s="315"/>
      <c r="PJ29" s="315"/>
      <c r="PK29" s="315"/>
      <c r="PL29" s="315"/>
      <c r="PM29" s="315"/>
      <c r="PN29" s="315"/>
      <c r="PO29" s="315"/>
      <c r="PP29" s="315"/>
      <c r="PQ29" s="315"/>
      <c r="PR29" s="315">
        <v>1283849.06</v>
      </c>
      <c r="PS29" s="315"/>
      <c r="PT29" s="315"/>
      <c r="PU29" s="315"/>
      <c r="PV29" s="315"/>
      <c r="PW29" s="315"/>
      <c r="PX29" s="315"/>
      <c r="PY29" s="315"/>
      <c r="PZ29" s="315"/>
      <c r="QA29" s="315"/>
      <c r="QB29" s="315"/>
      <c r="QC29" s="315"/>
      <c r="QD29" s="315"/>
      <c r="QE29" s="315"/>
      <c r="QF29" s="315"/>
      <c r="QG29" s="315"/>
      <c r="QH29" s="315"/>
      <c r="QI29" s="315"/>
      <c r="QJ29" s="315"/>
      <c r="QK29" s="315"/>
      <c r="QL29" s="315">
        <v>399010.01</v>
      </c>
      <c r="QM29" s="315"/>
      <c r="QN29" s="315"/>
      <c r="QO29" s="315"/>
      <c r="QP29" s="315"/>
      <c r="QQ29" s="315"/>
      <c r="QR29" s="315">
        <v>103571.08</v>
      </c>
      <c r="QS29" s="315"/>
      <c r="QT29" s="315"/>
      <c r="QU29" s="315"/>
      <c r="QV29" s="315"/>
      <c r="QW29" s="315"/>
      <c r="QX29" s="315"/>
      <c r="QY29" s="315">
        <v>0</v>
      </c>
      <c r="QZ29" s="315"/>
      <c r="RA29" s="315"/>
      <c r="RB29" s="315"/>
      <c r="RC29" s="315"/>
      <c r="RD29" s="315"/>
      <c r="RE29" s="315">
        <v>234868.88</v>
      </c>
      <c r="RF29" s="315"/>
      <c r="RG29" s="315"/>
      <c r="RH29" s="315"/>
      <c r="RI29" s="315"/>
      <c r="RJ29" s="315"/>
      <c r="RK29" s="315"/>
      <c r="RL29" s="315"/>
      <c r="RM29" s="315"/>
      <c r="RN29" s="315"/>
      <c r="RO29" s="315"/>
      <c r="RP29" s="315"/>
      <c r="RQ29" s="315"/>
      <c r="RR29" s="315"/>
      <c r="RS29" s="315"/>
      <c r="RT29" s="315"/>
      <c r="RU29" s="315"/>
      <c r="RV29" s="315"/>
      <c r="RW29" s="315"/>
      <c r="RX29" s="315"/>
      <c r="RY29" s="315">
        <v>729747.23</v>
      </c>
      <c r="RZ29" s="315"/>
      <c r="SA29" s="315"/>
      <c r="SB29" s="315"/>
      <c r="SC29" s="315"/>
      <c r="SD29" s="315"/>
      <c r="SE29" s="315"/>
      <c r="SF29" s="315"/>
      <c r="SG29" s="315"/>
      <c r="SH29" s="315"/>
      <c r="SI29" s="315"/>
      <c r="SJ29" s="315"/>
      <c r="SK29" s="315"/>
      <c r="SL29" s="315"/>
      <c r="SM29" s="315">
        <v>5246507.87</v>
      </c>
      <c r="SN29" s="315">
        <v>80850</v>
      </c>
      <c r="SO29" s="315"/>
      <c r="SP29" s="315"/>
      <c r="SQ29" s="315"/>
      <c r="SR29" s="315"/>
      <c r="SS29" s="315"/>
      <c r="ST29" s="315"/>
      <c r="SU29" s="315"/>
      <c r="SV29" s="315"/>
      <c r="SW29" s="315"/>
      <c r="SX29" s="315"/>
      <c r="SY29" s="315"/>
      <c r="SZ29" s="315"/>
      <c r="TA29" s="315"/>
      <c r="TB29" s="315"/>
      <c r="TC29" s="315"/>
      <c r="TD29" s="315"/>
      <c r="TE29" s="315"/>
      <c r="TF29" s="315"/>
      <c r="TG29" s="315">
        <v>221800</v>
      </c>
      <c r="TH29" s="315"/>
      <c r="TI29" s="315"/>
      <c r="TJ29" s="315"/>
      <c r="TK29" s="315"/>
      <c r="TL29" s="315"/>
      <c r="TM29" s="315"/>
      <c r="TN29" s="315"/>
      <c r="TO29" s="315"/>
      <c r="TP29" s="315"/>
      <c r="TQ29" s="315"/>
      <c r="TR29" s="315"/>
      <c r="TS29" s="315"/>
      <c r="TT29" s="315"/>
      <c r="TU29" s="315"/>
      <c r="TV29" s="315"/>
      <c r="TW29" s="315"/>
      <c r="TX29" s="315"/>
      <c r="TY29" s="315">
        <v>1217315.82</v>
      </c>
      <c r="TZ29" s="315"/>
      <c r="UA29" s="315"/>
      <c r="UB29" s="315"/>
      <c r="UC29" s="315"/>
      <c r="UD29" s="315"/>
      <c r="UE29" s="315"/>
      <c r="UF29" s="315"/>
      <c r="UG29" s="315"/>
      <c r="UH29" s="315">
        <v>293726.33999999997</v>
      </c>
      <c r="UI29" s="315"/>
      <c r="UJ29" s="315"/>
      <c r="UK29" s="315"/>
      <c r="UL29" s="315"/>
      <c r="UM29" s="315"/>
      <c r="UN29" s="315">
        <v>10171454.689999999</v>
      </c>
      <c r="UO29" s="315"/>
      <c r="UP29" s="315"/>
      <c r="UQ29" s="315"/>
      <c r="UR29" s="315"/>
      <c r="US29" s="315"/>
      <c r="UT29" s="315">
        <v>10000</v>
      </c>
      <c r="UU29" s="315"/>
      <c r="UV29" s="315"/>
      <c r="UW29" s="315"/>
      <c r="UX29" s="315"/>
      <c r="UY29" s="315"/>
      <c r="UZ29" s="315"/>
      <c r="VA29" s="315"/>
      <c r="VB29" s="315"/>
      <c r="VC29" s="315"/>
      <c r="VD29" s="315"/>
      <c r="VE29" s="315"/>
      <c r="VF29" s="315"/>
      <c r="VG29" s="315"/>
      <c r="VH29" s="315"/>
      <c r="VI29" s="315"/>
      <c r="VJ29" s="315">
        <v>15508897.560000001</v>
      </c>
      <c r="VK29" s="315"/>
      <c r="VL29" s="315"/>
      <c r="VM29" s="315"/>
      <c r="VN29" s="315"/>
      <c r="VO29" s="315"/>
      <c r="VP29" s="315"/>
      <c r="VQ29" s="315"/>
      <c r="VR29" s="315">
        <v>16118.2</v>
      </c>
      <c r="VS29" s="315"/>
      <c r="VT29" s="315"/>
      <c r="VU29" s="315"/>
      <c r="VV29" s="315"/>
      <c r="VW29" s="315"/>
      <c r="VX29" s="315"/>
      <c r="VY29" s="315">
        <v>39492548.850000001</v>
      </c>
      <c r="VZ29" s="315"/>
      <c r="WA29" s="315"/>
      <c r="WB29" s="315"/>
      <c r="WC29" s="315"/>
      <c r="WD29" s="315"/>
      <c r="WE29" s="315"/>
      <c r="WF29" s="315"/>
      <c r="WG29" s="315"/>
      <c r="WH29" s="315"/>
      <c r="WI29" s="315"/>
      <c r="WJ29" s="315"/>
      <c r="WK29" s="315"/>
      <c r="WL29" s="315"/>
      <c r="WM29" s="315"/>
      <c r="WN29" s="315"/>
      <c r="WO29" s="315"/>
      <c r="WP29" s="315"/>
      <c r="WQ29" s="315"/>
      <c r="WR29" s="315"/>
      <c r="WS29" s="315">
        <v>257500</v>
      </c>
      <c r="WT29" s="315"/>
      <c r="WU29" s="315"/>
      <c r="WV29" s="315"/>
      <c r="WW29" s="315"/>
      <c r="WX29" s="315"/>
      <c r="WY29" s="315"/>
      <c r="WZ29" s="315"/>
      <c r="XA29" s="315"/>
      <c r="XB29" s="315"/>
      <c r="XC29" s="315"/>
      <c r="XD29" s="315"/>
      <c r="XE29" s="315"/>
      <c r="XF29" s="315">
        <v>1100367.1299999999</v>
      </c>
      <c r="XG29" s="315"/>
      <c r="XH29" s="315"/>
      <c r="XI29" s="315">
        <v>58422.080000000002</v>
      </c>
      <c r="XJ29" s="315"/>
      <c r="XK29" s="315"/>
      <c r="XL29" s="315"/>
      <c r="XM29" s="315"/>
      <c r="XN29" s="315"/>
      <c r="XO29" s="315"/>
      <c r="XP29" s="315"/>
      <c r="XQ29" s="315"/>
      <c r="XR29" s="315"/>
      <c r="XS29" s="315"/>
      <c r="XT29" s="315"/>
      <c r="XU29" s="315"/>
      <c r="XV29" s="315"/>
      <c r="XW29" s="315"/>
      <c r="XX29" s="315"/>
      <c r="XY29" s="315"/>
      <c r="XZ29" s="315"/>
      <c r="YA29" s="315"/>
      <c r="YB29" s="315"/>
      <c r="YC29" s="315">
        <v>109779.12</v>
      </c>
      <c r="YD29" s="315"/>
      <c r="YE29" s="315"/>
      <c r="YF29" s="315"/>
      <c r="YG29" s="315"/>
      <c r="YH29" s="315"/>
      <c r="YI29" s="315"/>
      <c r="YJ29" s="315"/>
      <c r="YK29" s="315"/>
      <c r="YL29" s="315"/>
      <c r="YM29" s="315"/>
      <c r="YN29" s="315"/>
      <c r="YO29" s="315"/>
      <c r="YP29" s="315"/>
      <c r="YQ29" s="315"/>
      <c r="YR29" s="315"/>
      <c r="YS29" s="315"/>
      <c r="YT29" s="315">
        <v>129878886.93000001</v>
      </c>
      <c r="YU29" s="315"/>
      <c r="YV29" s="315"/>
      <c r="YW29" s="315"/>
      <c r="YX29" s="315"/>
      <c r="YY29" s="315"/>
      <c r="YZ29" s="315"/>
      <c r="ZA29" s="315">
        <v>442416.99</v>
      </c>
      <c r="ZB29" s="315"/>
      <c r="ZC29" s="315"/>
      <c r="ZD29" s="315"/>
      <c r="ZE29" s="315"/>
      <c r="ZF29" s="315"/>
      <c r="ZG29" s="315"/>
      <c r="ZH29" s="315"/>
      <c r="ZI29" s="315"/>
      <c r="ZJ29" s="315">
        <v>35132701.130000003</v>
      </c>
      <c r="ZK29" s="315"/>
      <c r="ZL29" s="315"/>
      <c r="ZM29" s="315"/>
      <c r="ZN29" s="315"/>
      <c r="ZO29" s="315"/>
      <c r="ZP29" s="315"/>
      <c r="ZQ29" s="315"/>
      <c r="ZR29" s="315"/>
      <c r="ZS29" s="315"/>
      <c r="ZT29" s="315"/>
      <c r="ZU29" s="315"/>
      <c r="ZV29" s="315"/>
      <c r="ZW29" s="315"/>
      <c r="ZX29" s="315"/>
      <c r="ZY29" s="315"/>
      <c r="ZZ29" s="315"/>
      <c r="AAA29" s="315"/>
      <c r="AAB29" s="315">
        <v>39.76</v>
      </c>
      <c r="AAC29" s="315">
        <v>759</v>
      </c>
      <c r="AAD29" s="315"/>
      <c r="AAE29" s="315"/>
      <c r="AAF29" s="315">
        <v>56003.35</v>
      </c>
      <c r="AAG29" s="315"/>
      <c r="AAH29" s="315"/>
      <c r="AAI29" s="315"/>
      <c r="AAJ29" s="315"/>
      <c r="AAK29" s="315"/>
      <c r="AAL29" s="315"/>
      <c r="AAM29" s="315">
        <v>40373220.689999998</v>
      </c>
      <c r="AAN29" s="315"/>
      <c r="AAO29" s="315"/>
      <c r="AAP29" s="315"/>
      <c r="AAQ29" s="315"/>
      <c r="AAR29" s="315"/>
      <c r="AAS29" s="315"/>
      <c r="AAT29" s="315"/>
      <c r="AAU29" s="315"/>
      <c r="AAV29" s="315"/>
      <c r="AAW29" s="315"/>
      <c r="AAX29" s="315"/>
      <c r="AAY29" s="315"/>
      <c r="AAZ29" s="315"/>
      <c r="ABA29" s="315"/>
      <c r="ABB29" s="315"/>
      <c r="ABC29" s="315"/>
      <c r="ABD29" s="315">
        <v>5699.51</v>
      </c>
      <c r="ABE29" s="315"/>
      <c r="ABF29" s="315"/>
      <c r="ABG29" s="315"/>
      <c r="ABH29" s="315"/>
      <c r="ABI29" s="315"/>
      <c r="ABJ29" s="315"/>
      <c r="ABK29" s="315"/>
      <c r="ABL29" s="315"/>
      <c r="ABM29" s="315">
        <v>191746.67</v>
      </c>
      <c r="ABN29" s="315"/>
      <c r="ABO29" s="315"/>
      <c r="ABP29" s="315"/>
      <c r="ABQ29" s="315"/>
      <c r="ABR29" s="315"/>
      <c r="ABS29" s="315"/>
      <c r="ABT29" s="315"/>
      <c r="ABU29" s="315"/>
      <c r="ABV29" s="315">
        <v>235522.78</v>
      </c>
      <c r="ABW29" s="315"/>
      <c r="ABX29" s="315"/>
      <c r="ABY29" s="315"/>
      <c r="ABZ29" s="315"/>
      <c r="ACA29" s="315"/>
      <c r="ACB29" s="315"/>
      <c r="ACC29" s="315"/>
      <c r="ACD29" s="315"/>
      <c r="ACE29" s="315"/>
      <c r="ACF29" s="315"/>
      <c r="ACG29" s="315">
        <v>25389000</v>
      </c>
      <c r="ACH29" s="315"/>
      <c r="ACI29" s="315"/>
      <c r="ACJ29" s="315"/>
      <c r="ACK29" s="315"/>
      <c r="ACL29" s="315"/>
      <c r="ACM29" s="315"/>
      <c r="ACN29" s="315"/>
      <c r="ACO29" s="315"/>
      <c r="ACP29" s="315"/>
      <c r="ACQ29" s="315"/>
      <c r="ACR29" s="315"/>
      <c r="ACS29" s="315"/>
      <c r="ACT29" s="315"/>
      <c r="ACU29" s="315"/>
      <c r="ACV29" s="315"/>
      <c r="ACW29" s="315"/>
      <c r="ACX29" s="315"/>
      <c r="ACY29" s="315"/>
      <c r="ACZ29" s="315"/>
      <c r="ADA29" s="315"/>
      <c r="ADB29" s="315"/>
      <c r="ADC29" s="315"/>
      <c r="ADD29" s="315">
        <v>1572128.35</v>
      </c>
      <c r="ADE29" s="315">
        <v>22691978.710000001</v>
      </c>
      <c r="ADF29" s="315"/>
      <c r="ADG29" s="315"/>
      <c r="ADH29" s="315"/>
      <c r="ADI29" s="315"/>
      <c r="ADJ29" s="315"/>
      <c r="ADK29" s="315"/>
      <c r="ADL29" s="315"/>
      <c r="ADM29" s="315">
        <v>47405085.07</v>
      </c>
      <c r="ADN29" s="315"/>
      <c r="ADO29" s="315"/>
      <c r="ADP29" s="315">
        <v>44853262.43</v>
      </c>
      <c r="ADQ29" s="315"/>
      <c r="ADR29" s="315"/>
      <c r="ADS29" s="315"/>
      <c r="ADT29" s="315"/>
      <c r="ADU29" s="315">
        <v>1831437.48</v>
      </c>
      <c r="ADV29" s="315">
        <v>590416.48</v>
      </c>
      <c r="ADW29" s="315"/>
      <c r="ADX29" s="315"/>
      <c r="ADY29" s="315"/>
      <c r="ADZ29" s="315"/>
      <c r="AEA29" s="315"/>
      <c r="AEB29" s="315"/>
      <c r="AEC29" s="315"/>
      <c r="AED29" s="315"/>
      <c r="AEE29" s="315"/>
      <c r="AEF29" s="315"/>
      <c r="AEG29" s="315"/>
      <c r="AEH29" s="315"/>
      <c r="AEI29" s="315"/>
      <c r="AEJ29" s="315"/>
      <c r="AEK29" s="315"/>
      <c r="AEL29" s="315"/>
      <c r="AEM29" s="315"/>
      <c r="AEN29" s="315"/>
      <c r="AEO29" s="315">
        <v>23278404.719999999</v>
      </c>
      <c r="AEP29" s="315"/>
      <c r="AEQ29" s="315"/>
      <c r="AER29" s="315"/>
      <c r="AES29" s="315"/>
      <c r="AET29" s="315"/>
      <c r="AEU29" s="315"/>
      <c r="AEV29" s="315"/>
      <c r="AEW29" s="315"/>
      <c r="AEX29" s="315"/>
      <c r="AEY29" s="315">
        <v>532.64</v>
      </c>
      <c r="AEZ29" s="315">
        <v>1681274.11</v>
      </c>
      <c r="AFA29" s="315"/>
      <c r="AFB29" s="315"/>
      <c r="AFC29" s="315"/>
      <c r="AFD29" s="315"/>
      <c r="AFE29" s="315"/>
      <c r="AFF29" s="315"/>
      <c r="AFG29" s="315"/>
      <c r="AFH29" s="315"/>
      <c r="AFI29" s="315"/>
      <c r="AFJ29" s="315"/>
      <c r="AFK29" s="315"/>
      <c r="AFL29" s="315">
        <v>21500</v>
      </c>
      <c r="AFM29" s="315"/>
      <c r="AFN29" s="315"/>
      <c r="AFO29" s="315"/>
      <c r="AFP29" s="315"/>
      <c r="AFQ29" s="315"/>
      <c r="AFR29" s="315"/>
      <c r="AFS29" s="315"/>
      <c r="AFT29" s="315"/>
      <c r="AFU29" s="315"/>
      <c r="AFV29" s="315"/>
      <c r="AFW29" s="315"/>
      <c r="AFX29" s="315">
        <v>20613022.399999999</v>
      </c>
      <c r="AFY29" s="315"/>
      <c r="AFZ29" s="315"/>
      <c r="AGA29" s="315"/>
      <c r="AGB29" s="315"/>
      <c r="AGC29" s="315"/>
      <c r="AGD29" s="315"/>
      <c r="AGE29" s="315"/>
      <c r="AGF29" s="315"/>
      <c r="AGG29" s="315"/>
      <c r="AGH29" s="315"/>
      <c r="AGI29" s="315">
        <v>15189762.16</v>
      </c>
      <c r="AGJ29" s="315">
        <v>15390.63</v>
      </c>
      <c r="AGK29" s="315"/>
      <c r="AGL29" s="315"/>
      <c r="AGM29" s="315"/>
      <c r="AGN29" s="315"/>
      <c r="AGO29" s="315"/>
      <c r="AGP29" s="315"/>
      <c r="AGQ29" s="315">
        <v>35509443.540000007</v>
      </c>
      <c r="AGR29" s="315">
        <v>20874000</v>
      </c>
      <c r="AGS29" s="315"/>
      <c r="AGT29" s="315"/>
      <c r="AGU29" s="315"/>
      <c r="AGV29" s="315"/>
      <c r="AGW29" s="315"/>
      <c r="AGX29" s="315"/>
      <c r="AGY29" s="315"/>
      <c r="AGZ29" s="315"/>
      <c r="AHA29" s="315"/>
      <c r="AHB29" s="315"/>
      <c r="AHC29" s="315"/>
      <c r="AHD29" s="315"/>
      <c r="AHE29" s="315"/>
      <c r="AHF29" s="315"/>
      <c r="AHG29" s="315"/>
      <c r="AHH29" s="315">
        <v>2887346.33</v>
      </c>
      <c r="AHI29" s="315"/>
      <c r="AHJ29" s="315"/>
      <c r="AHK29" s="315"/>
      <c r="AHL29" s="315"/>
      <c r="AHM29" s="315"/>
      <c r="AHN29" s="315"/>
      <c r="AHO29" s="315">
        <v>10971626860.009996</v>
      </c>
    </row>
    <row r="30" spans="1:899" s="319" customFormat="1" x14ac:dyDescent="0.25">
      <c r="A30" s="312"/>
      <c r="B30" s="319" t="s">
        <v>661</v>
      </c>
      <c r="C30" s="403">
        <f>SUM(C15:C29)</f>
        <v>3113218556.8700004</v>
      </c>
      <c r="D30" s="403">
        <f t="shared" ref="D30:BO30" si="15">SUM(D15:D29)</f>
        <v>503205975.26999998</v>
      </c>
      <c r="E30" s="403">
        <f t="shared" si="15"/>
        <v>117245420.47</v>
      </c>
      <c r="F30" s="403">
        <f t="shared" si="15"/>
        <v>209673682.48000002</v>
      </c>
      <c r="G30" s="403">
        <f t="shared" si="15"/>
        <v>137810011.95999998</v>
      </c>
      <c r="H30" s="403">
        <f t="shared" si="15"/>
        <v>163213223.27000004</v>
      </c>
      <c r="I30" s="403">
        <f t="shared" si="15"/>
        <v>70522454.340000004</v>
      </c>
      <c r="J30" s="403">
        <f t="shared" si="15"/>
        <v>559295694.29999995</v>
      </c>
      <c r="K30" s="403">
        <f t="shared" si="15"/>
        <v>220034812.62000003</v>
      </c>
      <c r="L30" s="403">
        <f t="shared" si="15"/>
        <v>108275213.24000001</v>
      </c>
      <c r="M30" s="403">
        <f t="shared" si="15"/>
        <v>411472417</v>
      </c>
      <c r="N30" s="403">
        <f t="shared" si="15"/>
        <v>141458388.56999999</v>
      </c>
      <c r="O30" s="403">
        <f t="shared" si="15"/>
        <v>390766804.53999996</v>
      </c>
      <c r="P30" s="403">
        <f t="shared" si="15"/>
        <v>209776688.30000001</v>
      </c>
      <c r="Q30" s="403">
        <f t="shared" si="15"/>
        <v>138804877.81</v>
      </c>
      <c r="R30" s="403">
        <f t="shared" si="15"/>
        <v>83523219.599999979</v>
      </c>
      <c r="S30" s="403">
        <f t="shared" si="15"/>
        <v>148939428.10999998</v>
      </c>
      <c r="T30" s="403">
        <f t="shared" si="15"/>
        <v>160059436.49000001</v>
      </c>
      <c r="U30" s="403">
        <f t="shared" si="15"/>
        <v>84101089.929999977</v>
      </c>
      <c r="V30" s="403">
        <f t="shared" si="15"/>
        <v>114486157.03999999</v>
      </c>
      <c r="W30" s="403">
        <f t="shared" si="15"/>
        <v>98713880.299999997</v>
      </c>
      <c r="X30" s="403">
        <f t="shared" si="15"/>
        <v>80171162.950000003</v>
      </c>
      <c r="Y30" s="403">
        <f t="shared" si="15"/>
        <v>74901268.349999994</v>
      </c>
      <c r="Z30" s="403">
        <f t="shared" si="15"/>
        <v>56322931.149999999</v>
      </c>
      <c r="AA30" s="403">
        <f t="shared" si="15"/>
        <v>6254916312.3299999</v>
      </c>
      <c r="AB30" s="403">
        <f t="shared" si="15"/>
        <v>203857006.67999998</v>
      </c>
      <c r="AC30" s="403">
        <f t="shared" si="15"/>
        <v>319384943.02999997</v>
      </c>
      <c r="AD30" s="403">
        <f t="shared" si="15"/>
        <v>98045677.759999976</v>
      </c>
      <c r="AE30" s="403">
        <f t="shared" si="15"/>
        <v>414582096.75000006</v>
      </c>
      <c r="AF30" s="403">
        <f t="shared" si="15"/>
        <v>141553516.16</v>
      </c>
      <c r="AG30" s="403">
        <f t="shared" si="15"/>
        <v>349218240.13</v>
      </c>
      <c r="AH30" s="403">
        <f t="shared" si="15"/>
        <v>194967006.64000002</v>
      </c>
      <c r="AI30" s="403">
        <f t="shared" si="15"/>
        <v>191531562.19000003</v>
      </c>
      <c r="AJ30" s="403">
        <f t="shared" si="15"/>
        <v>150089340.47</v>
      </c>
      <c r="AK30" s="403">
        <f t="shared" si="15"/>
        <v>93015804.960000008</v>
      </c>
      <c r="AL30" s="403">
        <f t="shared" si="15"/>
        <v>108866206.82999998</v>
      </c>
      <c r="AM30" s="403">
        <f t="shared" si="15"/>
        <v>127265867.07999998</v>
      </c>
      <c r="AN30" s="403">
        <f t="shared" si="15"/>
        <v>108759828.66999997</v>
      </c>
      <c r="AO30" s="403">
        <f t="shared" si="15"/>
        <v>93127593.530000001</v>
      </c>
      <c r="AP30" s="403">
        <f t="shared" si="15"/>
        <v>242273382.69999996</v>
      </c>
      <c r="AQ30" s="403">
        <f t="shared" si="15"/>
        <v>226830743.88</v>
      </c>
      <c r="AR30" s="403">
        <f t="shared" si="15"/>
        <v>51585909.939999998</v>
      </c>
      <c r="AS30" s="403">
        <f t="shared" si="15"/>
        <v>1234449312.0899999</v>
      </c>
      <c r="AT30" s="403">
        <f t="shared" si="15"/>
        <v>153636134.23000002</v>
      </c>
      <c r="AU30" s="403">
        <f t="shared" si="15"/>
        <v>128538365.34999999</v>
      </c>
      <c r="AV30" s="403">
        <f t="shared" si="15"/>
        <v>167847740.11000001</v>
      </c>
      <c r="AW30" s="403">
        <f t="shared" si="15"/>
        <v>128619613.03000002</v>
      </c>
      <c r="AX30" s="403">
        <f t="shared" si="15"/>
        <v>107497621.77</v>
      </c>
      <c r="AY30" s="403">
        <f t="shared" si="15"/>
        <v>79040055.349999979</v>
      </c>
      <c r="AZ30" s="403">
        <f t="shared" si="15"/>
        <v>129153453.48999999</v>
      </c>
      <c r="BA30" s="403">
        <f t="shared" si="15"/>
        <v>450255586.86000001</v>
      </c>
      <c r="BB30" s="403">
        <f t="shared" si="15"/>
        <v>89675922.989999995</v>
      </c>
      <c r="BC30" s="403">
        <f t="shared" si="15"/>
        <v>132949308.15000001</v>
      </c>
      <c r="BD30" s="403">
        <f t="shared" si="15"/>
        <v>247103108.14000002</v>
      </c>
      <c r="BE30" s="403">
        <f t="shared" si="15"/>
        <v>84293708.840000004</v>
      </c>
      <c r="BF30" s="403">
        <f t="shared" si="15"/>
        <v>82469390.069999978</v>
      </c>
      <c r="BG30" s="403">
        <f t="shared" si="15"/>
        <v>80006500</v>
      </c>
      <c r="BH30" s="403">
        <f t="shared" si="15"/>
        <v>1237048900.6800001</v>
      </c>
      <c r="BI30" s="403">
        <f t="shared" si="15"/>
        <v>56381558.689999998</v>
      </c>
      <c r="BJ30" s="403">
        <f t="shared" si="15"/>
        <v>52401383.469999999</v>
      </c>
      <c r="BK30" s="403">
        <f t="shared" si="15"/>
        <v>79956561.539999977</v>
      </c>
      <c r="BL30" s="403">
        <f t="shared" si="15"/>
        <v>142479249.12</v>
      </c>
      <c r="BM30" s="403">
        <f t="shared" si="15"/>
        <v>186237802.40000001</v>
      </c>
      <c r="BN30" s="403">
        <f t="shared" si="15"/>
        <v>63266826.140000001</v>
      </c>
      <c r="BO30" s="403">
        <f t="shared" si="15"/>
        <v>82760414.36999999</v>
      </c>
      <c r="BP30" s="403">
        <f t="shared" ref="BP30:EA30" si="16">SUM(BP15:BP29)</f>
        <v>56411286.18999999</v>
      </c>
      <c r="BQ30" s="403">
        <f t="shared" si="16"/>
        <v>56768839.43</v>
      </c>
      <c r="BR30" s="403">
        <f t="shared" si="16"/>
        <v>48186566.969999999</v>
      </c>
      <c r="BS30" s="403">
        <f t="shared" si="16"/>
        <v>45613946.940000013</v>
      </c>
      <c r="BT30" s="403">
        <f t="shared" si="16"/>
        <v>301577549.19</v>
      </c>
      <c r="BU30" s="403">
        <f t="shared" si="16"/>
        <v>48084988.460000001</v>
      </c>
      <c r="BV30" s="403">
        <f t="shared" si="16"/>
        <v>59231539.100000009</v>
      </c>
      <c r="BW30" s="403">
        <f t="shared" si="16"/>
        <v>1091576162.99</v>
      </c>
      <c r="BX30" s="403">
        <f t="shared" si="16"/>
        <v>913154520.63</v>
      </c>
      <c r="BY30" s="403">
        <f t="shared" si="16"/>
        <v>137166224.07999998</v>
      </c>
      <c r="BZ30" s="403">
        <f t="shared" si="16"/>
        <v>81817715.219999999</v>
      </c>
      <c r="CA30" s="403">
        <f t="shared" si="16"/>
        <v>163296198.46000001</v>
      </c>
      <c r="CB30" s="403">
        <f t="shared" si="16"/>
        <v>137638483.55000001</v>
      </c>
      <c r="CC30" s="403">
        <f t="shared" si="16"/>
        <v>106610130.62999998</v>
      </c>
      <c r="CD30" s="403">
        <f t="shared" si="16"/>
        <v>14244772.279999997</v>
      </c>
      <c r="CE30" s="403">
        <f t="shared" si="16"/>
        <v>11726630.5</v>
      </c>
      <c r="CF30" s="403">
        <f t="shared" si="16"/>
        <v>3853899938.8399992</v>
      </c>
      <c r="CG30" s="403">
        <f t="shared" si="16"/>
        <v>133194420.07999998</v>
      </c>
      <c r="CH30" s="403">
        <f t="shared" si="16"/>
        <v>301522980.51000005</v>
      </c>
      <c r="CI30" s="403">
        <f t="shared" si="16"/>
        <v>97980733.420000002</v>
      </c>
      <c r="CJ30" s="403">
        <f t="shared" si="16"/>
        <v>131398467.41000003</v>
      </c>
      <c r="CK30" s="403">
        <f t="shared" si="16"/>
        <v>123318590.40000001</v>
      </c>
      <c r="CL30" s="403">
        <f t="shared" si="16"/>
        <v>116057708.98</v>
      </c>
      <c r="CM30" s="403">
        <f t="shared" si="16"/>
        <v>207881706.80000001</v>
      </c>
      <c r="CN30" s="403">
        <f t="shared" si="16"/>
        <v>60175724.659999996</v>
      </c>
      <c r="CO30" s="403">
        <f t="shared" si="16"/>
        <v>142320954.49000001</v>
      </c>
      <c r="CP30" s="403">
        <f t="shared" si="16"/>
        <v>92251061.299999997</v>
      </c>
      <c r="CQ30" s="403">
        <f t="shared" si="16"/>
        <v>138141755.22000003</v>
      </c>
      <c r="CR30" s="403">
        <f t="shared" si="16"/>
        <v>95784030.999999985</v>
      </c>
      <c r="CS30" s="403">
        <f t="shared" si="16"/>
        <v>1077020431.2999997</v>
      </c>
      <c r="CT30" s="403">
        <f t="shared" si="16"/>
        <v>98584711.289999992</v>
      </c>
      <c r="CU30" s="403">
        <f t="shared" si="16"/>
        <v>119154600.35999998</v>
      </c>
      <c r="CV30" s="403">
        <f t="shared" si="16"/>
        <v>206213108.11000004</v>
      </c>
      <c r="CW30" s="403">
        <f t="shared" si="16"/>
        <v>81147023.019999996</v>
      </c>
      <c r="CX30" s="403">
        <f t="shared" si="16"/>
        <v>184186886.28999999</v>
      </c>
      <c r="CY30" s="403">
        <f t="shared" si="16"/>
        <v>85752856.569999993</v>
      </c>
      <c r="CZ30" s="403">
        <f t="shared" si="16"/>
        <v>55021185.150000006</v>
      </c>
      <c r="DA30" s="403">
        <f t="shared" si="16"/>
        <v>1195182173.04</v>
      </c>
      <c r="DB30" s="403">
        <f t="shared" si="16"/>
        <v>166924846.34</v>
      </c>
      <c r="DC30" s="403">
        <f t="shared" si="16"/>
        <v>397494205.11000007</v>
      </c>
      <c r="DD30" s="403">
        <f t="shared" si="16"/>
        <v>464042787.60000002</v>
      </c>
      <c r="DE30" s="403">
        <f t="shared" si="16"/>
        <v>132988357.04000001</v>
      </c>
      <c r="DF30" s="403">
        <f t="shared" si="16"/>
        <v>201348436.19999999</v>
      </c>
      <c r="DG30" s="403">
        <f t="shared" si="16"/>
        <v>173149172.56000006</v>
      </c>
      <c r="DH30" s="403">
        <f t="shared" si="16"/>
        <v>53416653.679999992</v>
      </c>
      <c r="DI30" s="403">
        <f t="shared" si="16"/>
        <v>100231758.39</v>
      </c>
      <c r="DJ30" s="403">
        <f t="shared" si="16"/>
        <v>101291052.25</v>
      </c>
      <c r="DK30" s="403">
        <f t="shared" si="16"/>
        <v>232836471.92000005</v>
      </c>
      <c r="DL30" s="403">
        <f t="shared" si="16"/>
        <v>729066849.43000007</v>
      </c>
      <c r="DM30" s="403">
        <f t="shared" si="16"/>
        <v>1002769583.4299999</v>
      </c>
      <c r="DN30" s="403">
        <f t="shared" si="16"/>
        <v>123146513.00999999</v>
      </c>
      <c r="DO30" s="403">
        <f t="shared" si="16"/>
        <v>100192745.25</v>
      </c>
      <c r="DP30" s="403">
        <f t="shared" si="16"/>
        <v>232010838.64999998</v>
      </c>
      <c r="DQ30" s="403">
        <f t="shared" si="16"/>
        <v>201227798.31000003</v>
      </c>
      <c r="DR30" s="403">
        <f t="shared" si="16"/>
        <v>190023953.02000001</v>
      </c>
      <c r="DS30" s="403">
        <f t="shared" si="16"/>
        <v>231265070.83999997</v>
      </c>
      <c r="DT30" s="403">
        <f t="shared" si="16"/>
        <v>78872497.280000001</v>
      </c>
      <c r="DU30" s="403">
        <f t="shared" si="16"/>
        <v>3759648822.0699997</v>
      </c>
      <c r="DV30" s="403">
        <f t="shared" si="16"/>
        <v>123663951.17000002</v>
      </c>
      <c r="DW30" s="403">
        <f t="shared" si="16"/>
        <v>202212140.88999996</v>
      </c>
      <c r="DX30" s="403">
        <f t="shared" si="16"/>
        <v>163252019.06</v>
      </c>
      <c r="DY30" s="403">
        <f t="shared" si="16"/>
        <v>183220741.98000002</v>
      </c>
      <c r="DZ30" s="403">
        <f t="shared" si="16"/>
        <v>132270460.48999999</v>
      </c>
      <c r="EA30" s="403">
        <f t="shared" si="16"/>
        <v>286011770.50999999</v>
      </c>
      <c r="EB30" s="403">
        <f t="shared" ref="EB30:GM30" si="17">SUM(EB15:EB29)</f>
        <v>144549378.48000002</v>
      </c>
      <c r="EC30" s="403">
        <f t="shared" si="17"/>
        <v>262172482.69000006</v>
      </c>
      <c r="ED30" s="403">
        <f t="shared" si="17"/>
        <v>734443239.58000016</v>
      </c>
      <c r="EE30" s="403">
        <f t="shared" si="17"/>
        <v>585541761.37999988</v>
      </c>
      <c r="EF30" s="403">
        <f t="shared" si="17"/>
        <v>113208778.96999997</v>
      </c>
      <c r="EG30" s="403">
        <f t="shared" si="17"/>
        <v>130185686.20000003</v>
      </c>
      <c r="EH30" s="403">
        <f t="shared" si="17"/>
        <v>127973110.69</v>
      </c>
      <c r="EI30" s="403">
        <f t="shared" si="17"/>
        <v>170648711.94000003</v>
      </c>
      <c r="EJ30" s="403">
        <f t="shared" si="17"/>
        <v>246909327.12000003</v>
      </c>
      <c r="EK30" s="403">
        <f t="shared" si="17"/>
        <v>80765163.780000001</v>
      </c>
      <c r="EL30" s="403">
        <f t="shared" si="17"/>
        <v>116087006.06999999</v>
      </c>
      <c r="EM30" s="403">
        <f t="shared" si="17"/>
        <v>2217357441.52</v>
      </c>
      <c r="EN30" s="403">
        <f t="shared" si="17"/>
        <v>115581459.88999997</v>
      </c>
      <c r="EO30" s="403">
        <f t="shared" si="17"/>
        <v>116129832.28000002</v>
      </c>
      <c r="EP30" s="403">
        <f t="shared" si="17"/>
        <v>111167908.13000003</v>
      </c>
      <c r="EQ30" s="403">
        <f t="shared" si="17"/>
        <v>66125619.920000002</v>
      </c>
      <c r="ER30" s="403">
        <f t="shared" si="17"/>
        <v>60500523.469999999</v>
      </c>
      <c r="ES30" s="403">
        <f t="shared" si="17"/>
        <v>179695996.06999999</v>
      </c>
      <c r="ET30" s="403">
        <f t="shared" si="17"/>
        <v>158230560.90000001</v>
      </c>
      <c r="EU30" s="403">
        <f t="shared" si="17"/>
        <v>104556705.06</v>
      </c>
      <c r="EV30" s="403">
        <f t="shared" si="17"/>
        <v>1211739834.1499999</v>
      </c>
      <c r="EW30" s="403">
        <f t="shared" si="17"/>
        <v>56069472.039999999</v>
      </c>
      <c r="EX30" s="403">
        <f t="shared" si="17"/>
        <v>112769426.96999998</v>
      </c>
      <c r="EY30" s="403">
        <f t="shared" si="17"/>
        <v>164730484.15999997</v>
      </c>
      <c r="EZ30" s="403">
        <f t="shared" si="17"/>
        <v>212892157.56</v>
      </c>
      <c r="FA30" s="403">
        <f t="shared" si="17"/>
        <v>202654984.79999998</v>
      </c>
      <c r="FB30" s="403">
        <f t="shared" si="17"/>
        <v>157170465.92000002</v>
      </c>
      <c r="FC30" s="403">
        <f t="shared" si="17"/>
        <v>96853083.060000017</v>
      </c>
      <c r="FD30" s="403">
        <f t="shared" si="17"/>
        <v>89276006.299999997</v>
      </c>
      <c r="FE30" s="403">
        <f t="shared" si="17"/>
        <v>75461660.25999999</v>
      </c>
      <c r="FF30" s="403">
        <f t="shared" si="17"/>
        <v>79805058.030000001</v>
      </c>
      <c r="FG30" s="403">
        <f t="shared" si="17"/>
        <v>56559120.390000008</v>
      </c>
      <c r="FH30" s="403">
        <f t="shared" si="17"/>
        <v>975930531.69999993</v>
      </c>
      <c r="FI30" s="403">
        <f t="shared" si="17"/>
        <v>84452579.460000008</v>
      </c>
      <c r="FJ30" s="403">
        <f t="shared" si="17"/>
        <v>94467431.109999999</v>
      </c>
      <c r="FK30" s="403">
        <f t="shared" si="17"/>
        <v>90084956.650000006</v>
      </c>
      <c r="FL30" s="403">
        <f t="shared" si="17"/>
        <v>147606489.62</v>
      </c>
      <c r="FM30" s="403">
        <f t="shared" si="17"/>
        <v>135141269.16999999</v>
      </c>
      <c r="FN30" s="403">
        <f t="shared" si="17"/>
        <v>51764876.609999999</v>
      </c>
      <c r="FO30" s="403">
        <f t="shared" si="17"/>
        <v>27703126.240000002</v>
      </c>
      <c r="FP30" s="403">
        <f t="shared" si="17"/>
        <v>2190960860.5299997</v>
      </c>
      <c r="FQ30" s="403">
        <f t="shared" si="17"/>
        <v>96475928.469999999</v>
      </c>
      <c r="FR30" s="403">
        <f t="shared" si="17"/>
        <v>168272292.17000002</v>
      </c>
      <c r="FS30" s="403">
        <f t="shared" si="17"/>
        <v>128672712.77999999</v>
      </c>
      <c r="FT30" s="403">
        <f t="shared" si="17"/>
        <v>194586022.09999996</v>
      </c>
      <c r="FU30" s="403">
        <f t="shared" si="17"/>
        <v>104586489.26000001</v>
      </c>
      <c r="FV30" s="403">
        <f t="shared" si="17"/>
        <v>249538778.84999999</v>
      </c>
      <c r="FW30" s="403">
        <f t="shared" si="17"/>
        <v>158120116.68000001</v>
      </c>
      <c r="FX30" s="403">
        <f t="shared" si="17"/>
        <v>144650486.17999998</v>
      </c>
      <c r="FY30" s="403">
        <f t="shared" si="17"/>
        <v>126032093.27999999</v>
      </c>
      <c r="FZ30" s="403">
        <f t="shared" si="17"/>
        <v>237249849.49999997</v>
      </c>
      <c r="GA30" s="403">
        <f t="shared" si="17"/>
        <v>102963844.64</v>
      </c>
      <c r="GB30" s="403">
        <f t="shared" si="17"/>
        <v>97635207.900000006</v>
      </c>
      <c r="GC30" s="403">
        <f t="shared" si="17"/>
        <v>50091202.130000003</v>
      </c>
      <c r="GD30" s="403">
        <f t="shared" si="17"/>
        <v>1058900870.4700001</v>
      </c>
      <c r="GE30" s="403">
        <f t="shared" si="17"/>
        <v>80656245.480000004</v>
      </c>
      <c r="GF30" s="403">
        <f t="shared" si="17"/>
        <v>89912875.570000023</v>
      </c>
      <c r="GG30" s="403">
        <f t="shared" si="17"/>
        <v>223076837.69</v>
      </c>
      <c r="GH30" s="403">
        <f t="shared" si="17"/>
        <v>116046809.98999996</v>
      </c>
      <c r="GI30" s="403">
        <f t="shared" si="17"/>
        <v>99695097.689999998</v>
      </c>
      <c r="GJ30" s="403">
        <f t="shared" si="17"/>
        <v>91905690.080000013</v>
      </c>
      <c r="GK30" s="403">
        <f t="shared" si="17"/>
        <v>248515957.08000001</v>
      </c>
      <c r="GL30" s="403">
        <f t="shared" si="17"/>
        <v>85371132.319999993</v>
      </c>
      <c r="GM30" s="403">
        <f t="shared" si="17"/>
        <v>40464520.740000002</v>
      </c>
      <c r="GN30" s="403">
        <f t="shared" ref="GN30:IY30" si="18">SUM(GN15:GN29)</f>
        <v>35720667.75</v>
      </c>
      <c r="GO30" s="403">
        <f t="shared" si="18"/>
        <v>34328290.700000003</v>
      </c>
      <c r="GP30" s="403">
        <f t="shared" si="18"/>
        <v>652290624.35000002</v>
      </c>
      <c r="GQ30" s="403">
        <f t="shared" si="18"/>
        <v>167598397.16</v>
      </c>
      <c r="GR30" s="403">
        <f t="shared" si="18"/>
        <v>94479207.819999993</v>
      </c>
      <c r="GS30" s="403">
        <f t="shared" si="18"/>
        <v>184732308.97999999</v>
      </c>
      <c r="GT30" s="403">
        <f t="shared" si="18"/>
        <v>42617794.220000006</v>
      </c>
      <c r="GU30" s="403">
        <f t="shared" si="18"/>
        <v>120187595.56</v>
      </c>
      <c r="GV30" s="403">
        <f t="shared" si="18"/>
        <v>127243530.69000003</v>
      </c>
      <c r="GW30" s="403">
        <f t="shared" si="18"/>
        <v>67561467.180000007</v>
      </c>
      <c r="GX30" s="403">
        <f t="shared" si="18"/>
        <v>717735271.49000001</v>
      </c>
      <c r="GY30" s="403">
        <f t="shared" si="18"/>
        <v>76569473.969999999</v>
      </c>
      <c r="GZ30" s="403">
        <f t="shared" si="18"/>
        <v>169326295.99000001</v>
      </c>
      <c r="HA30" s="403">
        <f t="shared" si="18"/>
        <v>116979274.94000001</v>
      </c>
      <c r="HB30" s="403">
        <f t="shared" si="18"/>
        <v>1944210627.1499999</v>
      </c>
      <c r="HC30" s="403">
        <f t="shared" si="18"/>
        <v>225484135.52999997</v>
      </c>
      <c r="HD30" s="403">
        <f t="shared" si="18"/>
        <v>285695235.65999997</v>
      </c>
      <c r="HE30" s="403">
        <f t="shared" si="18"/>
        <v>265758780.72000003</v>
      </c>
      <c r="HF30" s="403">
        <f t="shared" si="18"/>
        <v>179037954.01999998</v>
      </c>
      <c r="HG30" s="403">
        <f t="shared" si="18"/>
        <v>271580816.31999999</v>
      </c>
      <c r="HH30" s="403">
        <f t="shared" si="18"/>
        <v>64379412.910000011</v>
      </c>
      <c r="HI30" s="403">
        <f t="shared" si="18"/>
        <v>1141918389.5</v>
      </c>
      <c r="HJ30" s="403">
        <f t="shared" si="18"/>
        <v>232870353.94999999</v>
      </c>
      <c r="HK30" s="403">
        <f t="shared" si="18"/>
        <v>212896882.56</v>
      </c>
      <c r="HL30" s="403">
        <f t="shared" si="18"/>
        <v>151883480.11000001</v>
      </c>
      <c r="HM30" s="403">
        <f t="shared" si="18"/>
        <v>104618081.21000001</v>
      </c>
      <c r="HN30" s="403">
        <f t="shared" si="18"/>
        <v>116242965.20999998</v>
      </c>
      <c r="HO30" s="403">
        <f t="shared" si="18"/>
        <v>163477666.15999997</v>
      </c>
      <c r="HP30" s="403">
        <f t="shared" si="18"/>
        <v>83565912.519999981</v>
      </c>
      <c r="HQ30" s="403">
        <f t="shared" si="18"/>
        <v>1520888714.72</v>
      </c>
      <c r="HR30" s="403">
        <f t="shared" si="18"/>
        <v>481607073.16999996</v>
      </c>
      <c r="HS30" s="403">
        <f t="shared" si="18"/>
        <v>106173421.86</v>
      </c>
      <c r="HT30" s="403">
        <f t="shared" si="18"/>
        <v>85532652.299999997</v>
      </c>
      <c r="HU30" s="403">
        <f t="shared" si="18"/>
        <v>87429874.689999998</v>
      </c>
      <c r="HV30" s="403">
        <f t="shared" si="18"/>
        <v>77241538.989999995</v>
      </c>
      <c r="HW30" s="403">
        <f t="shared" si="18"/>
        <v>214672048.92000005</v>
      </c>
      <c r="HX30" s="403">
        <f t="shared" si="18"/>
        <v>79988038.280000001</v>
      </c>
      <c r="HY30" s="403">
        <f t="shared" si="18"/>
        <v>89917077.410000011</v>
      </c>
      <c r="HZ30" s="403">
        <f t="shared" si="18"/>
        <v>86206023.400000006</v>
      </c>
      <c r="IA30" s="403">
        <f t="shared" si="18"/>
        <v>87464448.25999999</v>
      </c>
      <c r="IB30" s="403">
        <f t="shared" si="18"/>
        <v>159259643.69</v>
      </c>
      <c r="IC30" s="403">
        <f t="shared" si="18"/>
        <v>49026471.36999999</v>
      </c>
      <c r="ID30" s="403">
        <f t="shared" si="18"/>
        <v>110214032.02000001</v>
      </c>
      <c r="IE30" s="403">
        <f t="shared" si="18"/>
        <v>53551030.939999998</v>
      </c>
      <c r="IF30" s="403">
        <f t="shared" si="18"/>
        <v>57856605.790000007</v>
      </c>
      <c r="IG30" s="403">
        <f t="shared" si="18"/>
        <v>1146784892.79</v>
      </c>
      <c r="IH30" s="403">
        <f t="shared" si="18"/>
        <v>591967229.17000008</v>
      </c>
      <c r="II30" s="403">
        <f t="shared" si="18"/>
        <v>139375564.08000001</v>
      </c>
      <c r="IJ30" s="403">
        <f t="shared" si="18"/>
        <v>209861071.30000001</v>
      </c>
      <c r="IK30" s="403">
        <f t="shared" si="18"/>
        <v>310356140.28999996</v>
      </c>
      <c r="IL30" s="403">
        <f t="shared" si="18"/>
        <v>104416310.78000002</v>
      </c>
      <c r="IM30" s="403">
        <f t="shared" si="18"/>
        <v>99843339.270000011</v>
      </c>
      <c r="IN30" s="403">
        <f t="shared" si="18"/>
        <v>62710109.430000007</v>
      </c>
      <c r="IO30" s="403">
        <f t="shared" si="18"/>
        <v>67584211.309999987</v>
      </c>
      <c r="IP30" s="403">
        <f t="shared" si="18"/>
        <v>76892712.430000007</v>
      </c>
      <c r="IQ30" s="403">
        <f t="shared" si="18"/>
        <v>83410376.980000004</v>
      </c>
      <c r="IR30" s="403">
        <f t="shared" si="18"/>
        <v>1922649193.78</v>
      </c>
      <c r="IS30" s="403">
        <f t="shared" si="18"/>
        <v>655177914.00999999</v>
      </c>
      <c r="IT30" s="403">
        <f t="shared" si="18"/>
        <v>182353318.53999999</v>
      </c>
      <c r="IU30" s="403">
        <f t="shared" si="18"/>
        <v>121822014.07999998</v>
      </c>
      <c r="IV30" s="403">
        <f t="shared" si="18"/>
        <v>94167630.579999983</v>
      </c>
      <c r="IW30" s="403">
        <f t="shared" si="18"/>
        <v>57386386.130000003</v>
      </c>
      <c r="IX30" s="403">
        <f t="shared" si="18"/>
        <v>96955337.25</v>
      </c>
      <c r="IY30" s="403">
        <f t="shared" si="18"/>
        <v>51372371.090000004</v>
      </c>
      <c r="IZ30" s="403">
        <f t="shared" ref="IZ30:LK30" si="19">SUM(IZ15:IZ29)</f>
        <v>65281288.650000006</v>
      </c>
      <c r="JA30" s="403">
        <f t="shared" si="19"/>
        <v>116186135.63</v>
      </c>
      <c r="JB30" s="403">
        <f t="shared" si="19"/>
        <v>113023530.52</v>
      </c>
      <c r="JC30" s="403">
        <f t="shared" si="19"/>
        <v>74285693.030000016</v>
      </c>
      <c r="JD30" s="403">
        <f t="shared" si="19"/>
        <v>1075436972.1100001</v>
      </c>
      <c r="JE30" s="403">
        <f t="shared" si="19"/>
        <v>378780308.43000007</v>
      </c>
      <c r="JF30" s="403">
        <f t="shared" si="19"/>
        <v>93334126.030000001</v>
      </c>
      <c r="JG30" s="403">
        <f t="shared" si="19"/>
        <v>81919783.099999994</v>
      </c>
      <c r="JH30" s="403">
        <f t="shared" si="19"/>
        <v>61126596.790000007</v>
      </c>
      <c r="JI30" s="403">
        <f t="shared" si="19"/>
        <v>75453726.889999986</v>
      </c>
      <c r="JJ30" s="403">
        <f t="shared" si="19"/>
        <v>662033405.34000003</v>
      </c>
      <c r="JK30" s="403">
        <f t="shared" si="19"/>
        <v>74550669.049999997</v>
      </c>
      <c r="JL30" s="403">
        <f t="shared" si="19"/>
        <v>102565322.40000002</v>
      </c>
      <c r="JM30" s="403">
        <f t="shared" si="19"/>
        <v>139681125.94999999</v>
      </c>
      <c r="JN30" s="403">
        <f t="shared" si="19"/>
        <v>93662581.5</v>
      </c>
      <c r="JO30" s="403">
        <f t="shared" si="19"/>
        <v>196540014.11999995</v>
      </c>
      <c r="JP30" s="403">
        <f t="shared" si="19"/>
        <v>66387856.019999996</v>
      </c>
      <c r="JQ30" s="403">
        <f t="shared" si="19"/>
        <v>1078257503.7100003</v>
      </c>
      <c r="JR30" s="403">
        <f t="shared" si="19"/>
        <v>113358298.03</v>
      </c>
      <c r="JS30" s="403">
        <f t="shared" si="19"/>
        <v>67749139.960000008</v>
      </c>
      <c r="JT30" s="403">
        <f t="shared" si="19"/>
        <v>218382071.30000001</v>
      </c>
      <c r="JU30" s="403">
        <f t="shared" si="19"/>
        <v>208739164.72999996</v>
      </c>
      <c r="JV30" s="403">
        <f t="shared" si="19"/>
        <v>125226112.32000001</v>
      </c>
      <c r="JW30" s="403">
        <f t="shared" si="19"/>
        <v>131328395.72</v>
      </c>
      <c r="JX30" s="403">
        <f t="shared" si="19"/>
        <v>78269848.970000014</v>
      </c>
      <c r="JY30" s="403">
        <f t="shared" si="19"/>
        <v>1600704500.7700002</v>
      </c>
      <c r="JZ30" s="403">
        <f t="shared" si="19"/>
        <v>611860648.20000005</v>
      </c>
      <c r="KA30" s="403">
        <f t="shared" si="19"/>
        <v>110477897.40000001</v>
      </c>
      <c r="KB30" s="403">
        <f t="shared" si="19"/>
        <v>62693146.809999995</v>
      </c>
      <c r="KC30" s="403">
        <f t="shared" si="19"/>
        <v>159154480.75</v>
      </c>
      <c r="KD30" s="403">
        <f t="shared" si="19"/>
        <v>46797158.550000004</v>
      </c>
      <c r="KE30" s="403">
        <f t="shared" si="19"/>
        <v>349020464.26000005</v>
      </c>
      <c r="KF30" s="403">
        <f t="shared" si="19"/>
        <v>179346064.72999993</v>
      </c>
      <c r="KG30" s="403">
        <f t="shared" si="19"/>
        <v>102381704.43000001</v>
      </c>
      <c r="KH30" s="403">
        <f t="shared" si="19"/>
        <v>140585908.54000002</v>
      </c>
      <c r="KI30" s="403">
        <f t="shared" si="19"/>
        <v>98506605.879999995</v>
      </c>
      <c r="KJ30" s="403">
        <f t="shared" si="19"/>
        <v>102252751.47999999</v>
      </c>
      <c r="KK30" s="403">
        <f t="shared" si="19"/>
        <v>92780735.129999995</v>
      </c>
      <c r="KL30" s="403">
        <f t="shared" si="19"/>
        <v>35106565.540000007</v>
      </c>
      <c r="KM30" s="403">
        <f t="shared" si="19"/>
        <v>82022645.390000015</v>
      </c>
      <c r="KN30" s="403">
        <f t="shared" si="19"/>
        <v>2221980691.8800006</v>
      </c>
      <c r="KO30" s="403">
        <f t="shared" si="19"/>
        <v>271365882.26999998</v>
      </c>
      <c r="KP30" s="403">
        <f t="shared" si="19"/>
        <v>121211014.12999998</v>
      </c>
      <c r="KQ30" s="403">
        <f t="shared" si="19"/>
        <v>160565464.81</v>
      </c>
      <c r="KR30" s="403">
        <f t="shared" si="19"/>
        <v>144389989.47000003</v>
      </c>
      <c r="KS30" s="403">
        <f t="shared" si="19"/>
        <v>127660523.61999999</v>
      </c>
      <c r="KT30" s="403">
        <f t="shared" si="19"/>
        <v>430429333.55000007</v>
      </c>
      <c r="KU30" s="403">
        <f t="shared" si="19"/>
        <v>94716938.460000008</v>
      </c>
      <c r="KV30" s="403">
        <f t="shared" si="19"/>
        <v>92704657.189999998</v>
      </c>
      <c r="KW30" s="403">
        <f t="shared" si="19"/>
        <v>656560245.9799999</v>
      </c>
      <c r="KX30" s="403">
        <f t="shared" si="19"/>
        <v>117566349.90999998</v>
      </c>
      <c r="KY30" s="403">
        <f t="shared" si="19"/>
        <v>148568871.78999999</v>
      </c>
      <c r="KZ30" s="403">
        <f t="shared" si="19"/>
        <v>343381367.25999999</v>
      </c>
      <c r="LA30" s="403">
        <f t="shared" si="19"/>
        <v>99734874.840000004</v>
      </c>
      <c r="LB30" s="403">
        <f t="shared" si="19"/>
        <v>161026483.58000001</v>
      </c>
      <c r="LC30" s="403">
        <f t="shared" si="19"/>
        <v>1060356364.3200001</v>
      </c>
      <c r="LD30" s="403">
        <f t="shared" si="19"/>
        <v>157534805.72</v>
      </c>
      <c r="LE30" s="403">
        <f t="shared" si="19"/>
        <v>2496033752.1700006</v>
      </c>
      <c r="LF30" s="403">
        <f t="shared" si="19"/>
        <v>455920315.11000007</v>
      </c>
      <c r="LG30" s="403">
        <f t="shared" si="19"/>
        <v>654434498.83999991</v>
      </c>
      <c r="LH30" s="403">
        <f t="shared" si="19"/>
        <v>548034450.0200001</v>
      </c>
      <c r="LI30" s="403">
        <f t="shared" si="19"/>
        <v>147827595.81</v>
      </c>
      <c r="LJ30" s="403">
        <f t="shared" si="19"/>
        <v>108027282.21000001</v>
      </c>
      <c r="LK30" s="403">
        <f t="shared" si="19"/>
        <v>74600235.459999993</v>
      </c>
      <c r="LL30" s="403">
        <f t="shared" ref="LL30:NW30" si="20">SUM(LL15:LL29)</f>
        <v>152486281.55000001</v>
      </c>
      <c r="LM30" s="403">
        <f t="shared" si="20"/>
        <v>86038002.700000003</v>
      </c>
      <c r="LN30" s="403">
        <f t="shared" si="20"/>
        <v>168110147.61000001</v>
      </c>
      <c r="LO30" s="403">
        <f t="shared" si="20"/>
        <v>56654516.449999996</v>
      </c>
      <c r="LP30" s="403">
        <f t="shared" si="20"/>
        <v>747533842.17999995</v>
      </c>
      <c r="LQ30" s="403">
        <f t="shared" si="20"/>
        <v>160118394.23000002</v>
      </c>
      <c r="LR30" s="403">
        <f t="shared" si="20"/>
        <v>93585982.750000015</v>
      </c>
      <c r="LS30" s="403">
        <f t="shared" si="20"/>
        <v>1815806171.7100003</v>
      </c>
      <c r="LT30" s="403">
        <f t="shared" si="20"/>
        <v>765468534.24999988</v>
      </c>
      <c r="LU30" s="403">
        <f t="shared" si="20"/>
        <v>1635322347.7300003</v>
      </c>
      <c r="LV30" s="403">
        <f t="shared" si="20"/>
        <v>518918803.59000009</v>
      </c>
      <c r="LW30" s="403">
        <f t="shared" si="20"/>
        <v>219724307.90000001</v>
      </c>
      <c r="LX30" s="403">
        <f t="shared" si="20"/>
        <v>196466733.65000001</v>
      </c>
      <c r="LY30" s="403">
        <f t="shared" si="20"/>
        <v>160883635.77000001</v>
      </c>
      <c r="LZ30" s="403">
        <f t="shared" si="20"/>
        <v>149713066.535</v>
      </c>
      <c r="MA30" s="403">
        <f t="shared" si="20"/>
        <v>142752671.55000001</v>
      </c>
      <c r="MB30" s="403">
        <f t="shared" si="20"/>
        <v>187166209.41000003</v>
      </c>
      <c r="MC30" s="403">
        <f t="shared" si="20"/>
        <v>338992370.22000003</v>
      </c>
      <c r="MD30" s="403">
        <f t="shared" si="20"/>
        <v>101710552.03</v>
      </c>
      <c r="ME30" s="403">
        <f t="shared" si="20"/>
        <v>2177909784.9299998</v>
      </c>
      <c r="MF30" s="403">
        <f t="shared" si="20"/>
        <v>134896758.95000002</v>
      </c>
      <c r="MG30" s="403">
        <f t="shared" si="20"/>
        <v>78251809.893000007</v>
      </c>
      <c r="MH30" s="403">
        <f t="shared" si="20"/>
        <v>74420454.219999999</v>
      </c>
      <c r="MI30" s="403">
        <f t="shared" si="20"/>
        <v>72430343.359999999</v>
      </c>
      <c r="MJ30" s="403">
        <f t="shared" si="20"/>
        <v>126750866.73999999</v>
      </c>
      <c r="MK30" s="403">
        <f t="shared" si="20"/>
        <v>99924463.189999998</v>
      </c>
      <c r="ML30" s="403">
        <f t="shared" si="20"/>
        <v>98098268.410000011</v>
      </c>
      <c r="MM30" s="403">
        <f t="shared" si="20"/>
        <v>157418371.71000001</v>
      </c>
      <c r="MN30" s="403">
        <f t="shared" si="20"/>
        <v>94828708.079999983</v>
      </c>
      <c r="MO30" s="403">
        <f t="shared" si="20"/>
        <v>97224352.790000007</v>
      </c>
      <c r="MP30" s="403">
        <f t="shared" si="20"/>
        <v>85472497.120000005</v>
      </c>
      <c r="MQ30" s="403">
        <f t="shared" si="20"/>
        <v>2011847186.73</v>
      </c>
      <c r="MR30" s="403">
        <f t="shared" si="20"/>
        <v>118056945.90000001</v>
      </c>
      <c r="MS30" s="403">
        <f t="shared" si="20"/>
        <v>140091583.60000002</v>
      </c>
      <c r="MT30" s="403">
        <f t="shared" si="20"/>
        <v>182495675.77999997</v>
      </c>
      <c r="MU30" s="403">
        <f t="shared" si="20"/>
        <v>182063057.94999996</v>
      </c>
      <c r="MV30" s="403">
        <f t="shared" si="20"/>
        <v>128669693.81999999</v>
      </c>
      <c r="MW30" s="403">
        <f t="shared" si="20"/>
        <v>295588321.72069997</v>
      </c>
      <c r="MX30" s="403">
        <f t="shared" si="20"/>
        <v>204234163.53</v>
      </c>
      <c r="MY30" s="403">
        <f t="shared" si="20"/>
        <v>121499499.01000001</v>
      </c>
      <c r="MZ30" s="403">
        <f t="shared" si="20"/>
        <v>52171064.969999999</v>
      </c>
      <c r="NA30" s="403">
        <f t="shared" si="20"/>
        <v>38318951.57</v>
      </c>
      <c r="NB30" s="403">
        <f t="shared" si="20"/>
        <v>4176753292.4299994</v>
      </c>
      <c r="NC30" s="403">
        <f t="shared" si="20"/>
        <v>355246688.52000004</v>
      </c>
      <c r="ND30" s="403">
        <f t="shared" si="20"/>
        <v>100007010.24000001</v>
      </c>
      <c r="NE30" s="403">
        <f t="shared" si="20"/>
        <v>873966429.58000016</v>
      </c>
      <c r="NF30" s="403">
        <f t="shared" si="20"/>
        <v>86722542.74000001</v>
      </c>
      <c r="NG30" s="403">
        <f t="shared" si="20"/>
        <v>242079312.08000004</v>
      </c>
      <c r="NH30" s="403">
        <f t="shared" si="20"/>
        <v>496100127.31</v>
      </c>
      <c r="NI30" s="403">
        <f t="shared" si="20"/>
        <v>441577320.42000002</v>
      </c>
      <c r="NJ30" s="403">
        <f t="shared" si="20"/>
        <v>42307868.399999999</v>
      </c>
      <c r="NK30" s="403">
        <f t="shared" si="20"/>
        <v>164625298.63819999</v>
      </c>
      <c r="NL30" s="403">
        <f t="shared" si="20"/>
        <v>138984754.19</v>
      </c>
      <c r="NM30" s="403">
        <f t="shared" si="20"/>
        <v>89000502.370000005</v>
      </c>
      <c r="NN30" s="403">
        <f t="shared" si="20"/>
        <v>703150109.68000007</v>
      </c>
      <c r="NO30" s="403">
        <f t="shared" si="20"/>
        <v>96731097.190000013</v>
      </c>
      <c r="NP30" s="403">
        <f t="shared" si="20"/>
        <v>98585500.840000004</v>
      </c>
      <c r="NQ30" s="403">
        <f t="shared" si="20"/>
        <v>93884193.399999976</v>
      </c>
      <c r="NR30" s="403">
        <f t="shared" si="20"/>
        <v>87044651.549999997</v>
      </c>
      <c r="NS30" s="403">
        <f t="shared" si="20"/>
        <v>33153688.889999997</v>
      </c>
      <c r="NT30" s="403">
        <f t="shared" si="20"/>
        <v>54969310.149999991</v>
      </c>
      <c r="NU30" s="403">
        <f t="shared" si="20"/>
        <v>2160877813.8199997</v>
      </c>
      <c r="NV30" s="403">
        <f t="shared" si="20"/>
        <v>511410010.98999995</v>
      </c>
      <c r="NW30" s="403">
        <f t="shared" si="20"/>
        <v>108931139.56999999</v>
      </c>
      <c r="NX30" s="403">
        <f t="shared" ref="NX30:QI30" si="21">SUM(NX15:NX29)</f>
        <v>79356202.030000001</v>
      </c>
      <c r="NY30" s="403">
        <f t="shared" si="21"/>
        <v>111127180.75999999</v>
      </c>
      <c r="NZ30" s="403">
        <f t="shared" si="21"/>
        <v>165505887.39999998</v>
      </c>
      <c r="OA30" s="403">
        <f t="shared" si="21"/>
        <v>73134381.290000007</v>
      </c>
      <c r="OB30" s="403">
        <f t="shared" si="21"/>
        <v>1755047929.5600002</v>
      </c>
      <c r="OC30" s="403">
        <f t="shared" si="21"/>
        <v>341640213.65000004</v>
      </c>
      <c r="OD30" s="403">
        <f t="shared" si="21"/>
        <v>170053206.43000001</v>
      </c>
      <c r="OE30" s="403">
        <f t="shared" si="21"/>
        <v>441355138.60000002</v>
      </c>
      <c r="OF30" s="403">
        <f t="shared" si="21"/>
        <v>117107941.64</v>
      </c>
      <c r="OG30" s="403">
        <f t="shared" si="21"/>
        <v>160839216.48999998</v>
      </c>
      <c r="OH30" s="403">
        <f t="shared" si="21"/>
        <v>168604295.22000003</v>
      </c>
      <c r="OI30" s="403">
        <f t="shared" si="21"/>
        <v>65456964.529999994</v>
      </c>
      <c r="OJ30" s="403">
        <f t="shared" si="21"/>
        <v>73708032.060000002</v>
      </c>
      <c r="OK30" s="403">
        <f t="shared" si="21"/>
        <v>1583467744.7200003</v>
      </c>
      <c r="OL30" s="403">
        <f t="shared" si="21"/>
        <v>375814086.06</v>
      </c>
      <c r="OM30" s="403">
        <f t="shared" si="21"/>
        <v>631293974.67999995</v>
      </c>
      <c r="ON30" s="403">
        <f t="shared" si="21"/>
        <v>209204042.19</v>
      </c>
      <c r="OO30" s="403">
        <f t="shared" si="21"/>
        <v>188792978.27000004</v>
      </c>
      <c r="OP30" s="403">
        <f t="shared" si="21"/>
        <v>74297965.560000002</v>
      </c>
      <c r="OQ30" s="403">
        <f t="shared" si="21"/>
        <v>859042881.72000003</v>
      </c>
      <c r="OR30" s="403">
        <f t="shared" si="21"/>
        <v>89971308.520000011</v>
      </c>
      <c r="OS30" s="403">
        <f t="shared" si="21"/>
        <v>93931115.550000012</v>
      </c>
      <c r="OT30" s="403">
        <f t="shared" si="21"/>
        <v>143907038.59999999</v>
      </c>
      <c r="OU30" s="403">
        <f t="shared" si="21"/>
        <v>161332284.55000001</v>
      </c>
      <c r="OV30" s="403">
        <f t="shared" si="21"/>
        <v>317841817.99000001</v>
      </c>
      <c r="OW30" s="403">
        <f t="shared" si="21"/>
        <v>105569743.79000001</v>
      </c>
      <c r="OX30" s="403">
        <f t="shared" si="21"/>
        <v>55500946.899999999</v>
      </c>
      <c r="OY30" s="403">
        <f t="shared" si="21"/>
        <v>52810044.530000001</v>
      </c>
      <c r="OZ30" s="403">
        <f t="shared" si="21"/>
        <v>1279252526.6800001</v>
      </c>
      <c r="PA30" s="403">
        <f t="shared" si="21"/>
        <v>73228504.539999977</v>
      </c>
      <c r="PB30" s="403">
        <f t="shared" si="21"/>
        <v>231805389.77000001</v>
      </c>
      <c r="PC30" s="403">
        <f t="shared" si="21"/>
        <v>55982645.020000003</v>
      </c>
      <c r="PD30" s="403">
        <f t="shared" si="21"/>
        <v>153862893.15000001</v>
      </c>
      <c r="PE30" s="403">
        <f t="shared" si="21"/>
        <v>268703144.10999995</v>
      </c>
      <c r="PF30" s="403">
        <f t="shared" si="21"/>
        <v>90382074.489999995</v>
      </c>
      <c r="PG30" s="403">
        <f t="shared" si="21"/>
        <v>79089008.13000001</v>
      </c>
      <c r="PH30" s="403">
        <f t="shared" si="21"/>
        <v>124755438.99999999</v>
      </c>
      <c r="PI30" s="403">
        <f t="shared" si="21"/>
        <v>102735932.97000001</v>
      </c>
      <c r="PJ30" s="403">
        <f t="shared" si="21"/>
        <v>129143933.7</v>
      </c>
      <c r="PK30" s="403">
        <f t="shared" si="21"/>
        <v>195088029.67000002</v>
      </c>
      <c r="PL30" s="403">
        <f t="shared" si="21"/>
        <v>72985337.299999997</v>
      </c>
      <c r="PM30" s="403">
        <f t="shared" si="21"/>
        <v>327616450.7100001</v>
      </c>
      <c r="PN30" s="403">
        <f t="shared" si="21"/>
        <v>57820605.779999994</v>
      </c>
      <c r="PO30" s="403">
        <f t="shared" si="21"/>
        <v>37919118.919999994</v>
      </c>
      <c r="PP30" s="403">
        <f t="shared" si="21"/>
        <v>31257414.920000002</v>
      </c>
      <c r="PQ30" s="403">
        <f t="shared" si="21"/>
        <v>47267865.810000002</v>
      </c>
      <c r="PR30" s="403">
        <f t="shared" si="21"/>
        <v>3439231527.4800005</v>
      </c>
      <c r="PS30" s="403">
        <f t="shared" si="21"/>
        <v>112739427.52000001</v>
      </c>
      <c r="PT30" s="403">
        <f t="shared" si="21"/>
        <v>105183430.7</v>
      </c>
      <c r="PU30" s="403">
        <f t="shared" si="21"/>
        <v>173497603.55000001</v>
      </c>
      <c r="PV30" s="403">
        <f t="shared" si="21"/>
        <v>636260005.63999999</v>
      </c>
      <c r="PW30" s="403">
        <f t="shared" si="21"/>
        <v>133795346.42000002</v>
      </c>
      <c r="PX30" s="403">
        <f t="shared" si="21"/>
        <v>267856173.81999999</v>
      </c>
      <c r="PY30" s="403">
        <f t="shared" si="21"/>
        <v>109071716.56999999</v>
      </c>
      <c r="PZ30" s="403">
        <f t="shared" si="21"/>
        <v>259779934.70000005</v>
      </c>
      <c r="QA30" s="403">
        <f t="shared" si="21"/>
        <v>67605227.799999997</v>
      </c>
      <c r="QB30" s="403">
        <f t="shared" si="21"/>
        <v>230346438.53000003</v>
      </c>
      <c r="QC30" s="403">
        <f t="shared" si="21"/>
        <v>80371141.220000014</v>
      </c>
      <c r="QD30" s="403">
        <f t="shared" si="21"/>
        <v>108664645.03999999</v>
      </c>
      <c r="QE30" s="403">
        <f t="shared" si="21"/>
        <v>145616659.32999998</v>
      </c>
      <c r="QF30" s="403">
        <f t="shared" si="21"/>
        <v>159123076.72</v>
      </c>
      <c r="QG30" s="403">
        <f t="shared" si="21"/>
        <v>192120922.16000003</v>
      </c>
      <c r="QH30" s="403">
        <f t="shared" si="21"/>
        <v>98798792.190000013</v>
      </c>
      <c r="QI30" s="403">
        <f t="shared" si="21"/>
        <v>89035745.170000002</v>
      </c>
      <c r="QJ30" s="403">
        <f t="shared" ref="QJ30:SU30" si="22">SUM(QJ15:QJ29)</f>
        <v>69438817.879999995</v>
      </c>
      <c r="QK30" s="403">
        <f t="shared" si="22"/>
        <v>235219948.09999999</v>
      </c>
      <c r="QL30" s="403">
        <f t="shared" si="22"/>
        <v>277771606.40000004</v>
      </c>
      <c r="QM30" s="403">
        <f t="shared" si="22"/>
        <v>78161804.939999983</v>
      </c>
      <c r="QN30" s="403">
        <f t="shared" si="22"/>
        <v>35305304.839999996</v>
      </c>
      <c r="QO30" s="403">
        <f t="shared" si="22"/>
        <v>29459523.68</v>
      </c>
      <c r="QP30" s="403">
        <f t="shared" si="22"/>
        <v>36456461.780000001</v>
      </c>
      <c r="QQ30" s="403">
        <f t="shared" si="22"/>
        <v>31008134.350000001</v>
      </c>
      <c r="QR30" s="403">
        <f t="shared" si="22"/>
        <v>1496104705.01</v>
      </c>
      <c r="QS30" s="403">
        <f t="shared" si="22"/>
        <v>72063982.929999992</v>
      </c>
      <c r="QT30" s="403">
        <f t="shared" si="22"/>
        <v>245669121.94000003</v>
      </c>
      <c r="QU30" s="403">
        <f t="shared" si="22"/>
        <v>123288318.94999999</v>
      </c>
      <c r="QV30" s="403">
        <f t="shared" si="22"/>
        <v>128674058.01000001</v>
      </c>
      <c r="QW30" s="403">
        <f t="shared" si="22"/>
        <v>283756555.63</v>
      </c>
      <c r="QX30" s="403">
        <f t="shared" si="22"/>
        <v>92513332.210000008</v>
      </c>
      <c r="QY30" s="403">
        <f t="shared" si="22"/>
        <v>175887581.31</v>
      </c>
      <c r="QZ30" s="403">
        <f t="shared" si="22"/>
        <v>233092485.12</v>
      </c>
      <c r="RA30" s="403">
        <f t="shared" si="22"/>
        <v>78403334.910000011</v>
      </c>
      <c r="RB30" s="403">
        <f t="shared" si="22"/>
        <v>82911880.219999999</v>
      </c>
      <c r="RC30" s="403">
        <f t="shared" si="22"/>
        <v>44117443.659999996</v>
      </c>
      <c r="RD30" s="403">
        <f t="shared" si="22"/>
        <v>33833578.649999999</v>
      </c>
      <c r="RE30" s="403">
        <f t="shared" si="22"/>
        <v>2019437599.0000002</v>
      </c>
      <c r="RF30" s="403">
        <f t="shared" si="22"/>
        <v>244073370.47</v>
      </c>
      <c r="RG30" s="403">
        <f t="shared" si="22"/>
        <v>111980490.56</v>
      </c>
      <c r="RH30" s="403">
        <f t="shared" si="22"/>
        <v>154343366.25</v>
      </c>
      <c r="RI30" s="403">
        <f t="shared" si="22"/>
        <v>129895041.56</v>
      </c>
      <c r="RJ30" s="403">
        <f t="shared" si="22"/>
        <v>163021741.11999997</v>
      </c>
      <c r="RK30" s="403">
        <f t="shared" si="22"/>
        <v>270484975.03999996</v>
      </c>
      <c r="RL30" s="403">
        <f t="shared" si="22"/>
        <v>104045479.28000002</v>
      </c>
      <c r="RM30" s="403">
        <f t="shared" si="22"/>
        <v>129081600.45</v>
      </c>
      <c r="RN30" s="403">
        <f t="shared" si="22"/>
        <v>250846138.64000002</v>
      </c>
      <c r="RO30" s="403">
        <f t="shared" si="22"/>
        <v>284279200.11000001</v>
      </c>
      <c r="RP30" s="403">
        <f t="shared" si="22"/>
        <v>73217615.039999992</v>
      </c>
      <c r="RQ30" s="403">
        <f t="shared" si="22"/>
        <v>62280282.080000006</v>
      </c>
      <c r="RR30" s="403">
        <f t="shared" si="22"/>
        <v>124221871.99000002</v>
      </c>
      <c r="RS30" s="403">
        <f t="shared" si="22"/>
        <v>66655380.329999991</v>
      </c>
      <c r="RT30" s="403">
        <f t="shared" si="22"/>
        <v>81281554.989999995</v>
      </c>
      <c r="RU30" s="403">
        <f t="shared" si="22"/>
        <v>103445347.63</v>
      </c>
      <c r="RV30" s="403">
        <f t="shared" si="22"/>
        <v>35892277.549999997</v>
      </c>
      <c r="RW30" s="403">
        <f t="shared" si="22"/>
        <v>33983319.570000008</v>
      </c>
      <c r="RX30" s="403">
        <f t="shared" si="22"/>
        <v>35001605.539999992</v>
      </c>
      <c r="RY30" s="403">
        <f t="shared" si="22"/>
        <v>1110026618.6100001</v>
      </c>
      <c r="RZ30" s="403">
        <f t="shared" si="22"/>
        <v>73205033.390000001</v>
      </c>
      <c r="SA30" s="403">
        <f t="shared" si="22"/>
        <v>135698406.93000001</v>
      </c>
      <c r="SB30" s="403">
        <f t="shared" si="22"/>
        <v>126068355.21000001</v>
      </c>
      <c r="SC30" s="403">
        <f t="shared" si="22"/>
        <v>50001639.589999989</v>
      </c>
      <c r="SD30" s="403">
        <f t="shared" si="22"/>
        <v>72855485.430000007</v>
      </c>
      <c r="SE30" s="403">
        <f t="shared" si="22"/>
        <v>96006539.980000019</v>
      </c>
      <c r="SF30" s="403">
        <f t="shared" si="22"/>
        <v>260361229.78</v>
      </c>
      <c r="SG30" s="403">
        <f t="shared" si="22"/>
        <v>88564989.12999998</v>
      </c>
      <c r="SH30" s="403">
        <f t="shared" si="22"/>
        <v>79371738.299999982</v>
      </c>
      <c r="SI30" s="403">
        <f t="shared" si="22"/>
        <v>100840776.13000001</v>
      </c>
      <c r="SJ30" s="403">
        <f t="shared" si="22"/>
        <v>178869561.85999998</v>
      </c>
      <c r="SK30" s="403">
        <f t="shared" si="22"/>
        <v>83008223.459999993</v>
      </c>
      <c r="SL30" s="403">
        <f t="shared" si="22"/>
        <v>60705060.090000018</v>
      </c>
      <c r="SM30" s="403">
        <f t="shared" si="22"/>
        <v>894078022.18999994</v>
      </c>
      <c r="SN30" s="403">
        <f t="shared" si="22"/>
        <v>107612377.00000001</v>
      </c>
      <c r="SO30" s="403">
        <f t="shared" si="22"/>
        <v>95490932.189999983</v>
      </c>
      <c r="SP30" s="403">
        <f t="shared" si="22"/>
        <v>88086091.179999992</v>
      </c>
      <c r="SQ30" s="403">
        <f t="shared" si="22"/>
        <v>57127323.119999997</v>
      </c>
      <c r="SR30" s="403">
        <f t="shared" si="22"/>
        <v>112440133.76000001</v>
      </c>
      <c r="SS30" s="403">
        <f t="shared" si="22"/>
        <v>126709149.5</v>
      </c>
      <c r="ST30" s="403">
        <f t="shared" si="22"/>
        <v>173680605.78999999</v>
      </c>
      <c r="SU30" s="403">
        <f t="shared" si="22"/>
        <v>88869463.99000001</v>
      </c>
      <c r="SV30" s="403">
        <f t="shared" ref="SV30:VG30" si="23">SUM(SV15:SV29)</f>
        <v>93013785.690000013</v>
      </c>
      <c r="SW30" s="403">
        <f t="shared" si="23"/>
        <v>247687342.58000001</v>
      </c>
      <c r="SX30" s="403">
        <f t="shared" si="23"/>
        <v>33963680.109999999</v>
      </c>
      <c r="SY30" s="403">
        <f t="shared" si="23"/>
        <v>548787026.44999993</v>
      </c>
      <c r="SZ30" s="403">
        <f t="shared" si="23"/>
        <v>107479328.44</v>
      </c>
      <c r="TA30" s="403">
        <f t="shared" si="23"/>
        <v>132449064.62000002</v>
      </c>
      <c r="TB30" s="403">
        <f t="shared" si="23"/>
        <v>212072778.89999998</v>
      </c>
      <c r="TC30" s="403">
        <f t="shared" si="23"/>
        <v>103753490.36999997</v>
      </c>
      <c r="TD30" s="403">
        <f t="shared" si="23"/>
        <v>104708669.09</v>
      </c>
      <c r="TE30" s="403">
        <f t="shared" si="23"/>
        <v>86796889.069999993</v>
      </c>
      <c r="TF30" s="403">
        <f t="shared" si="23"/>
        <v>51662112.230000004</v>
      </c>
      <c r="TG30" s="403">
        <f t="shared" si="23"/>
        <v>2005352428.5799999</v>
      </c>
      <c r="TH30" s="403">
        <f t="shared" si="23"/>
        <v>99410877.169999987</v>
      </c>
      <c r="TI30" s="403">
        <f t="shared" si="23"/>
        <v>73551169.980000004</v>
      </c>
      <c r="TJ30" s="403">
        <f t="shared" si="23"/>
        <v>200480344.33000001</v>
      </c>
      <c r="TK30" s="403">
        <f t="shared" si="23"/>
        <v>162516154.49000001</v>
      </c>
      <c r="TL30" s="403">
        <f t="shared" si="23"/>
        <v>100400069.66999999</v>
      </c>
      <c r="TM30" s="403">
        <f t="shared" si="23"/>
        <v>49619413.299999982</v>
      </c>
      <c r="TN30" s="403">
        <f t="shared" si="23"/>
        <v>356785977.19999999</v>
      </c>
      <c r="TO30" s="403">
        <f t="shared" si="23"/>
        <v>95268585.210000008</v>
      </c>
      <c r="TP30" s="403">
        <f t="shared" si="23"/>
        <v>162973274.34999999</v>
      </c>
      <c r="TQ30" s="403">
        <f t="shared" si="23"/>
        <v>173597849.06000003</v>
      </c>
      <c r="TR30" s="403">
        <f t="shared" si="23"/>
        <v>84713088.810000017</v>
      </c>
      <c r="TS30" s="403">
        <f t="shared" si="23"/>
        <v>63720266.710000001</v>
      </c>
      <c r="TT30" s="403">
        <f t="shared" si="23"/>
        <v>99490073.489999995</v>
      </c>
      <c r="TU30" s="403">
        <f t="shared" si="23"/>
        <v>84754034.299999997</v>
      </c>
      <c r="TV30" s="403">
        <f t="shared" si="23"/>
        <v>75626740.679999992</v>
      </c>
      <c r="TW30" s="403">
        <f t="shared" si="23"/>
        <v>584694425.11000001</v>
      </c>
      <c r="TX30" s="403">
        <f t="shared" si="23"/>
        <v>84341573.480000004</v>
      </c>
      <c r="TY30" s="403">
        <f t="shared" si="23"/>
        <v>958975462.6400001</v>
      </c>
      <c r="TZ30" s="403">
        <f t="shared" si="23"/>
        <v>217557283.28999999</v>
      </c>
      <c r="UA30" s="403">
        <f t="shared" si="23"/>
        <v>87091546.719999984</v>
      </c>
      <c r="UB30" s="403">
        <f t="shared" si="23"/>
        <v>82032305.519999996</v>
      </c>
      <c r="UC30" s="403">
        <f t="shared" si="23"/>
        <v>645579472.25999999</v>
      </c>
      <c r="UD30" s="403">
        <f t="shared" si="23"/>
        <v>59497293.720000006</v>
      </c>
      <c r="UE30" s="403">
        <f t="shared" si="23"/>
        <v>44104392.630000003</v>
      </c>
      <c r="UF30" s="403">
        <f t="shared" si="23"/>
        <v>76989053.359999999</v>
      </c>
      <c r="UG30" s="403">
        <f t="shared" si="23"/>
        <v>66922616.299999997</v>
      </c>
      <c r="UH30" s="403">
        <f t="shared" si="23"/>
        <v>714123989.22000027</v>
      </c>
      <c r="UI30" s="403">
        <f t="shared" si="23"/>
        <v>171463618.66</v>
      </c>
      <c r="UJ30" s="403">
        <f t="shared" si="23"/>
        <v>121726562.88000001</v>
      </c>
      <c r="UK30" s="403">
        <f t="shared" si="23"/>
        <v>196862707.63</v>
      </c>
      <c r="UL30" s="403">
        <f t="shared" si="23"/>
        <v>127871661.78999999</v>
      </c>
      <c r="UM30" s="403">
        <f t="shared" si="23"/>
        <v>97877001.659999996</v>
      </c>
      <c r="UN30" s="403">
        <f t="shared" si="23"/>
        <v>3260829519</v>
      </c>
      <c r="UO30" s="403">
        <f t="shared" si="23"/>
        <v>135568589.06</v>
      </c>
      <c r="UP30" s="403">
        <f t="shared" si="23"/>
        <v>122568150.11</v>
      </c>
      <c r="UQ30" s="403">
        <f t="shared" si="23"/>
        <v>471657489.44999999</v>
      </c>
      <c r="UR30" s="403">
        <f t="shared" si="23"/>
        <v>35843204.649999999</v>
      </c>
      <c r="US30" s="403">
        <f t="shared" si="23"/>
        <v>103472805.51000001</v>
      </c>
      <c r="UT30" s="403">
        <f t="shared" si="23"/>
        <v>270476461.11999995</v>
      </c>
      <c r="UU30" s="403">
        <f t="shared" si="23"/>
        <v>82414280.170000017</v>
      </c>
      <c r="UV30" s="403">
        <f t="shared" si="23"/>
        <v>78882558.060000002</v>
      </c>
      <c r="UW30" s="403">
        <f t="shared" si="23"/>
        <v>91312315.450000003</v>
      </c>
      <c r="UX30" s="403">
        <f t="shared" si="23"/>
        <v>132270466.82000002</v>
      </c>
      <c r="UY30" s="403">
        <f t="shared" si="23"/>
        <v>268324473.88999996</v>
      </c>
      <c r="UZ30" s="403">
        <f t="shared" si="23"/>
        <v>143623149.25</v>
      </c>
      <c r="VA30" s="403">
        <f t="shared" si="23"/>
        <v>223110947.02999997</v>
      </c>
      <c r="VB30" s="403">
        <f t="shared" si="23"/>
        <v>72677376.169999987</v>
      </c>
      <c r="VC30" s="403">
        <f t="shared" si="23"/>
        <v>71913413.900000006</v>
      </c>
      <c r="VD30" s="403">
        <f t="shared" si="23"/>
        <v>65692665.869999997</v>
      </c>
      <c r="VE30" s="403">
        <f t="shared" si="23"/>
        <v>72191772.420000002</v>
      </c>
      <c r="VF30" s="403">
        <f t="shared" si="23"/>
        <v>305420467.06000006</v>
      </c>
      <c r="VG30" s="403">
        <f t="shared" si="23"/>
        <v>53321858.690000005</v>
      </c>
      <c r="VH30" s="403">
        <f t="shared" ref="VH30:XS30" si="24">SUM(VH15:VH29)</f>
        <v>51069976.649999991</v>
      </c>
      <c r="VI30" s="403">
        <f t="shared" si="24"/>
        <v>38853375.209999993</v>
      </c>
      <c r="VJ30" s="403">
        <f t="shared" si="24"/>
        <v>1457145241.1900001</v>
      </c>
      <c r="VK30" s="403">
        <f t="shared" si="24"/>
        <v>111895059.61000001</v>
      </c>
      <c r="VL30" s="403">
        <f t="shared" si="24"/>
        <v>119751961.99999999</v>
      </c>
      <c r="VM30" s="403">
        <f t="shared" si="24"/>
        <v>198530189.46000004</v>
      </c>
      <c r="VN30" s="403">
        <f t="shared" si="24"/>
        <v>230913424.55000001</v>
      </c>
      <c r="VO30" s="403">
        <f t="shared" si="24"/>
        <v>199910732.60000002</v>
      </c>
      <c r="VP30" s="403">
        <f t="shared" si="24"/>
        <v>149324908.93000001</v>
      </c>
      <c r="VQ30" s="403">
        <f t="shared" si="24"/>
        <v>102863143.19999999</v>
      </c>
      <c r="VR30" s="403">
        <f t="shared" si="24"/>
        <v>116865678.55</v>
      </c>
      <c r="VS30" s="403">
        <f t="shared" si="24"/>
        <v>441214100.21999997</v>
      </c>
      <c r="VT30" s="403">
        <f t="shared" si="24"/>
        <v>111308647.84999999</v>
      </c>
      <c r="VU30" s="403">
        <f t="shared" si="24"/>
        <v>231513364.29999998</v>
      </c>
      <c r="VV30" s="403">
        <f t="shared" si="24"/>
        <v>121807306.97999999</v>
      </c>
      <c r="VW30" s="403">
        <f t="shared" si="24"/>
        <v>79037200.599999994</v>
      </c>
      <c r="VX30" s="403">
        <f t="shared" si="24"/>
        <v>70319972.189999998</v>
      </c>
      <c r="VY30" s="403">
        <f t="shared" si="24"/>
        <v>4917730389.2400007</v>
      </c>
      <c r="VZ30" s="403">
        <f t="shared" si="24"/>
        <v>218569075.62</v>
      </c>
      <c r="WA30" s="403">
        <f t="shared" si="24"/>
        <v>146992058.32999998</v>
      </c>
      <c r="WB30" s="403">
        <f t="shared" si="24"/>
        <v>132053673.58999997</v>
      </c>
      <c r="WC30" s="403">
        <f t="shared" si="24"/>
        <v>85505973.819999993</v>
      </c>
      <c r="WD30" s="403">
        <f t="shared" si="24"/>
        <v>169690970.38999999</v>
      </c>
      <c r="WE30" s="403">
        <f t="shared" si="24"/>
        <v>230890728.81000003</v>
      </c>
      <c r="WF30" s="403">
        <f t="shared" si="24"/>
        <v>292025333.92000002</v>
      </c>
      <c r="WG30" s="403">
        <f t="shared" si="24"/>
        <v>159545837.20000002</v>
      </c>
      <c r="WH30" s="403">
        <f t="shared" si="24"/>
        <v>207534426.56</v>
      </c>
      <c r="WI30" s="403">
        <f t="shared" si="24"/>
        <v>122286183.96000001</v>
      </c>
      <c r="WJ30" s="403">
        <f t="shared" si="24"/>
        <v>351615133.96999997</v>
      </c>
      <c r="WK30" s="403">
        <f t="shared" si="24"/>
        <v>155963535.31</v>
      </c>
      <c r="WL30" s="403">
        <f t="shared" si="24"/>
        <v>262136030.03000003</v>
      </c>
      <c r="WM30" s="403">
        <f t="shared" si="24"/>
        <v>372353207.98999995</v>
      </c>
      <c r="WN30" s="403">
        <f t="shared" si="24"/>
        <v>169736284.37</v>
      </c>
      <c r="WO30" s="403">
        <f t="shared" si="24"/>
        <v>188557078.13999999</v>
      </c>
      <c r="WP30" s="403">
        <f t="shared" si="24"/>
        <v>215631484.27000004</v>
      </c>
      <c r="WQ30" s="403">
        <f t="shared" si="24"/>
        <v>105107823.33999999</v>
      </c>
      <c r="WR30" s="403">
        <f t="shared" si="24"/>
        <v>276352352.06</v>
      </c>
      <c r="WS30" s="403">
        <f t="shared" si="24"/>
        <v>676663143.13999987</v>
      </c>
      <c r="WT30" s="403">
        <f t="shared" si="24"/>
        <v>129790311.84</v>
      </c>
      <c r="WU30" s="403">
        <f t="shared" si="24"/>
        <v>90980285.620000005</v>
      </c>
      <c r="WV30" s="403">
        <f t="shared" si="24"/>
        <v>78990584.790000021</v>
      </c>
      <c r="WW30" s="403">
        <f t="shared" si="24"/>
        <v>104629582.39999999</v>
      </c>
      <c r="WX30" s="403">
        <f t="shared" si="24"/>
        <v>77594723.469999999</v>
      </c>
      <c r="WY30" s="403">
        <f t="shared" si="24"/>
        <v>85222840.170000002</v>
      </c>
      <c r="WZ30" s="403">
        <f t="shared" si="24"/>
        <v>92527822.060000002</v>
      </c>
      <c r="XA30" s="403">
        <f t="shared" si="24"/>
        <v>458440878.3599999</v>
      </c>
      <c r="XB30" s="403">
        <f t="shared" si="24"/>
        <v>59844660.539999999</v>
      </c>
      <c r="XC30" s="403">
        <f t="shared" si="24"/>
        <v>39847405.475200005</v>
      </c>
      <c r="XD30" s="403">
        <f t="shared" si="24"/>
        <v>43822056.960000001</v>
      </c>
      <c r="XE30" s="403">
        <f t="shared" si="24"/>
        <v>50856574.529999986</v>
      </c>
      <c r="XF30" s="403">
        <f t="shared" si="24"/>
        <v>2223454602.5500002</v>
      </c>
      <c r="XG30" s="403">
        <f t="shared" si="24"/>
        <v>165784454.46000001</v>
      </c>
      <c r="XH30" s="403">
        <f t="shared" si="24"/>
        <v>195318753.61000001</v>
      </c>
      <c r="XI30" s="403">
        <f t="shared" si="24"/>
        <v>713864655.51999998</v>
      </c>
      <c r="XJ30" s="403">
        <f t="shared" si="24"/>
        <v>158946119.54000002</v>
      </c>
      <c r="XK30" s="403">
        <f t="shared" si="24"/>
        <v>207591847.84999999</v>
      </c>
      <c r="XL30" s="403">
        <f t="shared" si="24"/>
        <v>301120908.81999999</v>
      </c>
      <c r="XM30" s="403">
        <f t="shared" si="24"/>
        <v>160891588.17000002</v>
      </c>
      <c r="XN30" s="403">
        <f t="shared" si="24"/>
        <v>139023092.18000001</v>
      </c>
      <c r="XO30" s="403">
        <f t="shared" si="24"/>
        <v>342630857.53999996</v>
      </c>
      <c r="XP30" s="403">
        <f t="shared" si="24"/>
        <v>249328217.63000003</v>
      </c>
      <c r="XQ30" s="403">
        <f t="shared" si="24"/>
        <v>103632529.99000001</v>
      </c>
      <c r="XR30" s="403">
        <f t="shared" si="24"/>
        <v>89634288.450000003</v>
      </c>
      <c r="XS30" s="403">
        <f t="shared" si="24"/>
        <v>111720608.81</v>
      </c>
      <c r="XT30" s="403">
        <f t="shared" ref="XT30:AAE30" si="25">SUM(XT15:XT29)</f>
        <v>101539324.84</v>
      </c>
      <c r="XU30" s="403">
        <f t="shared" si="25"/>
        <v>92861320.37000002</v>
      </c>
      <c r="XV30" s="403">
        <f t="shared" si="25"/>
        <v>71327879.399999991</v>
      </c>
      <c r="XW30" s="403">
        <f t="shared" si="25"/>
        <v>93676933.900000006</v>
      </c>
      <c r="XX30" s="403">
        <f t="shared" si="25"/>
        <v>87840083.540000007</v>
      </c>
      <c r="XY30" s="403">
        <f t="shared" si="25"/>
        <v>82626769.370000005</v>
      </c>
      <c r="XZ30" s="403">
        <f t="shared" si="25"/>
        <v>91128442.289999992</v>
      </c>
      <c r="YA30" s="403">
        <f t="shared" si="25"/>
        <v>73476275.489999995</v>
      </c>
      <c r="YB30" s="403">
        <f t="shared" si="25"/>
        <v>76652804.799999997</v>
      </c>
      <c r="YC30" s="403">
        <f t="shared" si="25"/>
        <v>2247437079.9199996</v>
      </c>
      <c r="YD30" s="403">
        <f t="shared" si="25"/>
        <v>127731996.77999999</v>
      </c>
      <c r="YE30" s="403">
        <f t="shared" si="25"/>
        <v>267455820.93000001</v>
      </c>
      <c r="YF30" s="403">
        <f t="shared" si="25"/>
        <v>113070559.37</v>
      </c>
      <c r="YG30" s="403">
        <f t="shared" si="25"/>
        <v>496208636.50999993</v>
      </c>
      <c r="YH30" s="403">
        <f t="shared" si="25"/>
        <v>148236192.22</v>
      </c>
      <c r="YI30" s="403">
        <f t="shared" si="25"/>
        <v>227262637.89999998</v>
      </c>
      <c r="YJ30" s="403">
        <f t="shared" si="25"/>
        <v>83007643.049999997</v>
      </c>
      <c r="YK30" s="403">
        <f t="shared" si="25"/>
        <v>347391452.89000005</v>
      </c>
      <c r="YL30" s="403">
        <f t="shared" si="25"/>
        <v>304900078.72000009</v>
      </c>
      <c r="YM30" s="403">
        <f t="shared" si="25"/>
        <v>175127674.07000002</v>
      </c>
      <c r="YN30" s="403">
        <f t="shared" si="25"/>
        <v>113290243.11000003</v>
      </c>
      <c r="YO30" s="403">
        <f t="shared" si="25"/>
        <v>90916600.599999979</v>
      </c>
      <c r="YP30" s="403">
        <f t="shared" si="25"/>
        <v>92936491.670000002</v>
      </c>
      <c r="YQ30" s="403">
        <f t="shared" si="25"/>
        <v>60131509.420000002</v>
      </c>
      <c r="YR30" s="403">
        <f t="shared" si="25"/>
        <v>67533599.849999994</v>
      </c>
      <c r="YS30" s="403">
        <f t="shared" si="25"/>
        <v>67374957.700000003</v>
      </c>
      <c r="YT30" s="403">
        <f t="shared" si="25"/>
        <v>950604872.54999995</v>
      </c>
      <c r="YU30" s="403">
        <f t="shared" si="25"/>
        <v>106041827.52000001</v>
      </c>
      <c r="YV30" s="403">
        <f t="shared" si="25"/>
        <v>102679630.91999999</v>
      </c>
      <c r="YW30" s="403">
        <f t="shared" si="25"/>
        <v>89460624.659999996</v>
      </c>
      <c r="YX30" s="403">
        <f t="shared" si="25"/>
        <v>116207839.38000001</v>
      </c>
      <c r="YY30" s="403">
        <f t="shared" si="25"/>
        <v>65299138.399999991</v>
      </c>
      <c r="YZ30" s="403">
        <f t="shared" si="25"/>
        <v>80265465.510000005</v>
      </c>
      <c r="ZA30" s="403">
        <f t="shared" si="25"/>
        <v>884936615.20000005</v>
      </c>
      <c r="ZB30" s="403">
        <f t="shared" si="25"/>
        <v>76472756.329999998</v>
      </c>
      <c r="ZC30" s="403">
        <f t="shared" si="25"/>
        <v>124757246.17</v>
      </c>
      <c r="ZD30" s="403">
        <f t="shared" si="25"/>
        <v>136344281.87</v>
      </c>
      <c r="ZE30" s="403">
        <f t="shared" si="25"/>
        <v>71449270.749999985</v>
      </c>
      <c r="ZF30" s="403">
        <f t="shared" si="25"/>
        <v>99435702.330000013</v>
      </c>
      <c r="ZG30" s="403">
        <f t="shared" si="25"/>
        <v>66557636.820000008</v>
      </c>
      <c r="ZH30" s="403">
        <f t="shared" si="25"/>
        <v>68150834.900000006</v>
      </c>
      <c r="ZI30" s="403">
        <f t="shared" si="25"/>
        <v>256363859.73999998</v>
      </c>
      <c r="ZJ30" s="403">
        <f t="shared" si="25"/>
        <v>1907820624.2700002</v>
      </c>
      <c r="ZK30" s="403">
        <f t="shared" si="25"/>
        <v>83386206.409999996</v>
      </c>
      <c r="ZL30" s="403">
        <f t="shared" si="25"/>
        <v>173899930.69</v>
      </c>
      <c r="ZM30" s="403">
        <f t="shared" si="25"/>
        <v>444088731.76999998</v>
      </c>
      <c r="ZN30" s="403">
        <f t="shared" si="25"/>
        <v>287666310.66000003</v>
      </c>
      <c r="ZO30" s="403">
        <f t="shared" si="25"/>
        <v>90796854.440300018</v>
      </c>
      <c r="ZP30" s="403">
        <f t="shared" si="25"/>
        <v>121685400.27000001</v>
      </c>
      <c r="ZQ30" s="403">
        <f t="shared" si="25"/>
        <v>220312459.24300003</v>
      </c>
      <c r="ZR30" s="403">
        <f t="shared" si="25"/>
        <v>221613525.28999999</v>
      </c>
      <c r="ZS30" s="403">
        <f t="shared" si="25"/>
        <v>274334908.49999994</v>
      </c>
      <c r="ZT30" s="403">
        <f t="shared" si="25"/>
        <v>61068297.019999996</v>
      </c>
      <c r="ZU30" s="403">
        <f t="shared" si="25"/>
        <v>87878002.279999986</v>
      </c>
      <c r="ZV30" s="403">
        <f t="shared" si="25"/>
        <v>82982150.070000008</v>
      </c>
      <c r="ZW30" s="403">
        <f t="shared" si="25"/>
        <v>118856030.56999998</v>
      </c>
      <c r="ZX30" s="403">
        <f t="shared" si="25"/>
        <v>88164649.840000004</v>
      </c>
      <c r="ZY30" s="403">
        <f t="shared" si="25"/>
        <v>98473304.021199986</v>
      </c>
      <c r="ZZ30" s="403">
        <f t="shared" si="25"/>
        <v>98196106.429999992</v>
      </c>
      <c r="AAA30" s="403">
        <f t="shared" si="25"/>
        <v>62886243.550000004</v>
      </c>
      <c r="AAB30" s="403">
        <f t="shared" si="25"/>
        <v>89188463.670000002</v>
      </c>
      <c r="AAC30" s="403">
        <f t="shared" si="25"/>
        <v>60638493.789999999</v>
      </c>
      <c r="AAD30" s="403">
        <f t="shared" si="25"/>
        <v>56616814.039999992</v>
      </c>
      <c r="AAE30" s="403">
        <f t="shared" si="25"/>
        <v>45795053.469999991</v>
      </c>
      <c r="AAF30" s="403">
        <f t="shared" ref="AAF30:ACQ30" si="26">SUM(AAF15:AAF29)</f>
        <v>751392840.19000006</v>
      </c>
      <c r="AAG30" s="403">
        <f t="shared" si="26"/>
        <v>91408011.300000012</v>
      </c>
      <c r="AAH30" s="403">
        <f t="shared" si="26"/>
        <v>104098962.90000001</v>
      </c>
      <c r="AAI30" s="403">
        <f t="shared" si="26"/>
        <v>86552965.319999993</v>
      </c>
      <c r="AAJ30" s="403">
        <f t="shared" si="26"/>
        <v>83732388.920000002</v>
      </c>
      <c r="AAK30" s="403">
        <f t="shared" si="26"/>
        <v>134187383.10000001</v>
      </c>
      <c r="AAL30" s="403">
        <f t="shared" si="26"/>
        <v>80748096.319999993</v>
      </c>
      <c r="AAM30" s="403">
        <f t="shared" si="26"/>
        <v>4202985274.3100004</v>
      </c>
      <c r="AAN30" s="403">
        <f t="shared" si="26"/>
        <v>122096870</v>
      </c>
      <c r="AAO30" s="403">
        <f t="shared" si="26"/>
        <v>75066906.770000011</v>
      </c>
      <c r="AAP30" s="403">
        <f t="shared" si="26"/>
        <v>197716020.04999998</v>
      </c>
      <c r="AAQ30" s="403">
        <f t="shared" si="26"/>
        <v>173021772.77000001</v>
      </c>
      <c r="AAR30" s="403">
        <f t="shared" si="26"/>
        <v>103843616.96000001</v>
      </c>
      <c r="AAS30" s="403">
        <f t="shared" si="26"/>
        <v>127883900.13000001</v>
      </c>
      <c r="AAT30" s="403">
        <f t="shared" si="26"/>
        <v>159576844.66</v>
      </c>
      <c r="AAU30" s="403">
        <f t="shared" si="26"/>
        <v>264564284.04000002</v>
      </c>
      <c r="AAV30" s="403">
        <f t="shared" si="26"/>
        <v>86918675.439999998</v>
      </c>
      <c r="AAW30" s="403">
        <f t="shared" si="26"/>
        <v>159867227.30000001</v>
      </c>
      <c r="AAX30" s="403">
        <f t="shared" si="26"/>
        <v>582904706.38999999</v>
      </c>
      <c r="AAY30" s="403">
        <f t="shared" si="26"/>
        <v>265525330.25000003</v>
      </c>
      <c r="AAZ30" s="403">
        <f t="shared" si="26"/>
        <v>66942340.269999996</v>
      </c>
      <c r="ABA30" s="403">
        <f t="shared" si="26"/>
        <v>97002392.060000002</v>
      </c>
      <c r="ABB30" s="403">
        <f t="shared" si="26"/>
        <v>97280451.64000003</v>
      </c>
      <c r="ABC30" s="403">
        <f t="shared" si="26"/>
        <v>58137696.280000016</v>
      </c>
      <c r="ABD30" s="403">
        <f t="shared" si="26"/>
        <v>100240868.67</v>
      </c>
      <c r="ABE30" s="403">
        <f t="shared" si="26"/>
        <v>69303765</v>
      </c>
      <c r="ABF30" s="403">
        <f t="shared" si="26"/>
        <v>673852545.28999996</v>
      </c>
      <c r="ABG30" s="403">
        <f t="shared" si="26"/>
        <v>548016503.44000006</v>
      </c>
      <c r="ABH30" s="403">
        <f t="shared" si="26"/>
        <v>60533025.75999999</v>
      </c>
      <c r="ABI30" s="403">
        <f t="shared" si="26"/>
        <v>58146454.140000001</v>
      </c>
      <c r="ABJ30" s="403">
        <f t="shared" si="26"/>
        <v>57954521.079999991</v>
      </c>
      <c r="ABK30" s="403">
        <f t="shared" si="26"/>
        <v>53155414.600000009</v>
      </c>
      <c r="ABL30" s="403">
        <f t="shared" si="26"/>
        <v>55937517.409999996</v>
      </c>
      <c r="ABM30" s="403">
        <f t="shared" si="26"/>
        <v>894129411.45000005</v>
      </c>
      <c r="ABN30" s="403">
        <f t="shared" si="26"/>
        <v>126507478.72999999</v>
      </c>
      <c r="ABO30" s="403">
        <f t="shared" si="26"/>
        <v>81416692.310000002</v>
      </c>
      <c r="ABP30" s="403">
        <f t="shared" si="26"/>
        <v>169394482.16000003</v>
      </c>
      <c r="ABQ30" s="403">
        <f t="shared" si="26"/>
        <v>161036563.43999997</v>
      </c>
      <c r="ABR30" s="403">
        <f t="shared" si="26"/>
        <v>102706428.81999999</v>
      </c>
      <c r="ABS30" s="403">
        <f t="shared" si="26"/>
        <v>87226730.100000009</v>
      </c>
      <c r="ABT30" s="403">
        <f t="shared" si="26"/>
        <v>132837621.26999998</v>
      </c>
      <c r="ABU30" s="403">
        <f t="shared" si="26"/>
        <v>36329292.559999995</v>
      </c>
      <c r="ABV30" s="403">
        <f t="shared" si="26"/>
        <v>1109069136.6799998</v>
      </c>
      <c r="ABW30" s="403">
        <f t="shared" si="26"/>
        <v>80395182.329999998</v>
      </c>
      <c r="ABX30" s="403">
        <f t="shared" si="26"/>
        <v>185036955.42999998</v>
      </c>
      <c r="ABY30" s="403">
        <f t="shared" si="26"/>
        <v>91147110.730000019</v>
      </c>
      <c r="ABZ30" s="403">
        <f t="shared" si="26"/>
        <v>73277192.299999997</v>
      </c>
      <c r="ACA30" s="403">
        <f t="shared" si="26"/>
        <v>269140873.77000004</v>
      </c>
      <c r="ACB30" s="403">
        <f t="shared" si="26"/>
        <v>50632377.519999996</v>
      </c>
      <c r="ACC30" s="403">
        <f t="shared" si="26"/>
        <v>92043712.889999971</v>
      </c>
      <c r="ACD30" s="403">
        <f t="shared" si="26"/>
        <v>73220043.629999995</v>
      </c>
      <c r="ACE30" s="403">
        <f t="shared" si="26"/>
        <v>137037287.44999999</v>
      </c>
      <c r="ACF30" s="403">
        <f t="shared" si="26"/>
        <v>60268343.970000006</v>
      </c>
      <c r="ACG30" s="403">
        <f t="shared" si="26"/>
        <v>2177368441.6300001</v>
      </c>
      <c r="ACH30" s="403">
        <f t="shared" si="26"/>
        <v>90850786.160000011</v>
      </c>
      <c r="ACI30" s="403">
        <f t="shared" si="26"/>
        <v>116438376.18999998</v>
      </c>
      <c r="ACJ30" s="403">
        <f t="shared" si="26"/>
        <v>190459438.21000001</v>
      </c>
      <c r="ACK30" s="403">
        <f t="shared" si="26"/>
        <v>84955848.260000005</v>
      </c>
      <c r="ACL30" s="403">
        <f t="shared" si="26"/>
        <v>107328082.84</v>
      </c>
      <c r="ACM30" s="403">
        <f t="shared" si="26"/>
        <v>171423915.44</v>
      </c>
      <c r="ACN30" s="403">
        <f t="shared" si="26"/>
        <v>444170270.80000001</v>
      </c>
      <c r="ACO30" s="403">
        <f t="shared" si="26"/>
        <v>605865454.94000006</v>
      </c>
      <c r="ACP30" s="403">
        <f t="shared" si="26"/>
        <v>99564930.719999999</v>
      </c>
      <c r="ACQ30" s="403">
        <f t="shared" si="26"/>
        <v>125386271.47999999</v>
      </c>
      <c r="ACR30" s="403">
        <f t="shared" ref="ACR30:AFC30" si="27">SUM(ACR15:ACR29)</f>
        <v>169815100.28000003</v>
      </c>
      <c r="ACS30" s="403">
        <f t="shared" si="27"/>
        <v>131485002.05999999</v>
      </c>
      <c r="ACT30" s="403">
        <f t="shared" si="27"/>
        <v>419727628.71000004</v>
      </c>
      <c r="ACU30" s="403">
        <f t="shared" si="27"/>
        <v>106424648.55000001</v>
      </c>
      <c r="ACV30" s="403">
        <f t="shared" si="27"/>
        <v>134161321.73</v>
      </c>
      <c r="ACW30" s="403">
        <f t="shared" si="27"/>
        <v>95912985.13000001</v>
      </c>
      <c r="ACX30" s="403">
        <f t="shared" si="27"/>
        <v>63994845.470000006</v>
      </c>
      <c r="ACY30" s="403">
        <f t="shared" si="27"/>
        <v>72895738.309999987</v>
      </c>
      <c r="ACZ30" s="403">
        <f t="shared" si="27"/>
        <v>58018295.280000009</v>
      </c>
      <c r="ADA30" s="403">
        <f t="shared" si="27"/>
        <v>44062427.07</v>
      </c>
      <c r="ADB30" s="403">
        <f t="shared" si="27"/>
        <v>39411077.82</v>
      </c>
      <c r="ADC30" s="403">
        <f t="shared" si="27"/>
        <v>55010505.700000003</v>
      </c>
      <c r="ADD30" s="403">
        <f t="shared" si="27"/>
        <v>517498401.60000002</v>
      </c>
      <c r="ADE30" s="403">
        <f t="shared" si="27"/>
        <v>496111635.41000003</v>
      </c>
      <c r="ADF30" s="403">
        <f t="shared" si="27"/>
        <v>62015029.259999998</v>
      </c>
      <c r="ADG30" s="403">
        <f t="shared" si="27"/>
        <v>56572315.670000002</v>
      </c>
      <c r="ADH30" s="403">
        <f t="shared" si="27"/>
        <v>98126053.730000019</v>
      </c>
      <c r="ADI30" s="403">
        <f t="shared" si="27"/>
        <v>48600359.030000009</v>
      </c>
      <c r="ADJ30" s="403">
        <f t="shared" si="27"/>
        <v>88671001.819999978</v>
      </c>
      <c r="ADK30" s="403">
        <f t="shared" si="27"/>
        <v>70344567.399999976</v>
      </c>
      <c r="ADL30" s="403">
        <f t="shared" si="27"/>
        <v>91778836.338</v>
      </c>
      <c r="ADM30" s="403">
        <f t="shared" si="27"/>
        <v>2351333951.46</v>
      </c>
      <c r="ADN30" s="403">
        <f t="shared" si="27"/>
        <v>254469175.31999999</v>
      </c>
      <c r="ADO30" s="403">
        <f t="shared" si="27"/>
        <v>204641924.54999998</v>
      </c>
      <c r="ADP30" s="403">
        <f t="shared" si="27"/>
        <v>675663658.01999998</v>
      </c>
      <c r="ADQ30" s="403">
        <f t="shared" si="27"/>
        <v>52101247.520000011</v>
      </c>
      <c r="ADR30" s="403">
        <f t="shared" si="27"/>
        <v>66173920.240000002</v>
      </c>
      <c r="ADS30" s="403">
        <f t="shared" si="27"/>
        <v>127586407.39</v>
      </c>
      <c r="ADT30" s="403">
        <f t="shared" si="27"/>
        <v>56959680.119999997</v>
      </c>
      <c r="ADU30" s="403">
        <f t="shared" si="27"/>
        <v>2650464772.0599995</v>
      </c>
      <c r="ADV30" s="403">
        <f t="shared" si="27"/>
        <v>420538153.95000005</v>
      </c>
      <c r="ADW30" s="403">
        <f t="shared" si="27"/>
        <v>311752841.75</v>
      </c>
      <c r="ADX30" s="403">
        <f t="shared" si="27"/>
        <v>91425768.779999986</v>
      </c>
      <c r="ADY30" s="403">
        <f t="shared" si="27"/>
        <v>105072911.61</v>
      </c>
      <c r="ADZ30" s="403">
        <f t="shared" si="27"/>
        <v>148461611.17000002</v>
      </c>
      <c r="AEA30" s="403">
        <f t="shared" si="27"/>
        <v>113620417.67</v>
      </c>
      <c r="AEB30" s="403">
        <f t="shared" si="27"/>
        <v>101754405.04000001</v>
      </c>
      <c r="AEC30" s="403">
        <f t="shared" si="27"/>
        <v>89357068.929999992</v>
      </c>
      <c r="AED30" s="403">
        <f t="shared" si="27"/>
        <v>80668954.440000013</v>
      </c>
      <c r="AEE30" s="403">
        <f t="shared" si="27"/>
        <v>89491114.019999981</v>
      </c>
      <c r="AEF30" s="403">
        <f t="shared" si="27"/>
        <v>173369671.36000001</v>
      </c>
      <c r="AEG30" s="403">
        <f t="shared" si="27"/>
        <v>83091335.88000001</v>
      </c>
      <c r="AEH30" s="403">
        <f t="shared" si="27"/>
        <v>107936722.31999999</v>
      </c>
      <c r="AEI30" s="403">
        <f t="shared" si="27"/>
        <v>141705647.91</v>
      </c>
      <c r="AEJ30" s="403">
        <f t="shared" si="27"/>
        <v>142006426.33000001</v>
      </c>
      <c r="AEK30" s="403">
        <f t="shared" si="27"/>
        <v>82239371.969999999</v>
      </c>
      <c r="AEL30" s="403">
        <f t="shared" si="27"/>
        <v>204471256.22</v>
      </c>
      <c r="AEM30" s="403">
        <f t="shared" si="27"/>
        <v>69213231.719999999</v>
      </c>
      <c r="AEN30" s="403">
        <f t="shared" si="27"/>
        <v>151237118.88999999</v>
      </c>
      <c r="AEO30" s="403">
        <f t="shared" si="27"/>
        <v>1649521770.0700002</v>
      </c>
      <c r="AEP30" s="403">
        <f t="shared" si="27"/>
        <v>222081147.05000001</v>
      </c>
      <c r="AEQ30" s="403">
        <f t="shared" si="27"/>
        <v>184840232.27000004</v>
      </c>
      <c r="AER30" s="403">
        <f t="shared" si="27"/>
        <v>145953896.06999999</v>
      </c>
      <c r="AES30" s="403">
        <f t="shared" si="27"/>
        <v>114330990.06</v>
      </c>
      <c r="AET30" s="403">
        <f t="shared" si="27"/>
        <v>290071757.57999998</v>
      </c>
      <c r="AEU30" s="403">
        <f t="shared" si="27"/>
        <v>112912663.08000003</v>
      </c>
      <c r="AEV30" s="403">
        <f t="shared" si="27"/>
        <v>142128269.62999997</v>
      </c>
      <c r="AEW30" s="403">
        <f t="shared" si="27"/>
        <v>106178195.22</v>
      </c>
      <c r="AEX30" s="403">
        <f t="shared" si="27"/>
        <v>58197166.189999998</v>
      </c>
      <c r="AEY30" s="403">
        <f t="shared" si="27"/>
        <v>1022013803.4700001</v>
      </c>
      <c r="AEZ30" s="403">
        <f t="shared" si="27"/>
        <v>576170894.4000001</v>
      </c>
      <c r="AFA30" s="403">
        <f t="shared" si="27"/>
        <v>210120593.37000003</v>
      </c>
      <c r="AFB30" s="403">
        <f t="shared" si="27"/>
        <v>170213953.12999994</v>
      </c>
      <c r="AFC30" s="403">
        <f t="shared" si="27"/>
        <v>255844822.80999997</v>
      </c>
      <c r="AFD30" s="403">
        <f t="shared" ref="AFD30:AHO30" si="28">SUM(AFD15:AFD29)</f>
        <v>194320400.03999996</v>
      </c>
      <c r="AFE30" s="403">
        <f t="shared" si="28"/>
        <v>123565261.64</v>
      </c>
      <c r="AFF30" s="403">
        <f t="shared" si="28"/>
        <v>164186603.75000003</v>
      </c>
      <c r="AFG30" s="403">
        <f t="shared" si="28"/>
        <v>96315921.310000002</v>
      </c>
      <c r="AFH30" s="403">
        <f t="shared" si="28"/>
        <v>149924263.97</v>
      </c>
      <c r="AFI30" s="403">
        <f t="shared" si="28"/>
        <v>129954752.54000001</v>
      </c>
      <c r="AFJ30" s="403">
        <f t="shared" si="28"/>
        <v>130462729.38999999</v>
      </c>
      <c r="AFK30" s="403">
        <f t="shared" si="28"/>
        <v>163072028.34999999</v>
      </c>
      <c r="AFL30" s="403">
        <f t="shared" si="28"/>
        <v>1090069508.5900002</v>
      </c>
      <c r="AFM30" s="403">
        <f t="shared" si="28"/>
        <v>220730403.41</v>
      </c>
      <c r="AFN30" s="403">
        <f t="shared" si="28"/>
        <v>160053240.29999998</v>
      </c>
      <c r="AFO30" s="403">
        <f t="shared" si="28"/>
        <v>134349602.17000002</v>
      </c>
      <c r="AFP30" s="403">
        <f t="shared" si="28"/>
        <v>152190083.03</v>
      </c>
      <c r="AFQ30" s="403">
        <f t="shared" si="28"/>
        <v>107379889.69000003</v>
      </c>
      <c r="AFR30" s="403">
        <f t="shared" si="28"/>
        <v>85696371.969999999</v>
      </c>
      <c r="AFS30" s="403">
        <f t="shared" si="28"/>
        <v>202470838.57000002</v>
      </c>
      <c r="AFT30" s="403">
        <f t="shared" si="28"/>
        <v>199871182.78000003</v>
      </c>
      <c r="AFU30" s="403">
        <f t="shared" si="28"/>
        <v>88496948.039999992</v>
      </c>
      <c r="AFV30" s="403">
        <f t="shared" si="28"/>
        <v>213980681.37999997</v>
      </c>
      <c r="AFW30" s="403">
        <f t="shared" si="28"/>
        <v>92072192.650000006</v>
      </c>
      <c r="AFX30" s="403">
        <f t="shared" si="28"/>
        <v>1275964815.3900003</v>
      </c>
      <c r="AFY30" s="403">
        <f t="shared" si="28"/>
        <v>90479349.300000012</v>
      </c>
      <c r="AFZ30" s="403">
        <f t="shared" si="28"/>
        <v>103535578.11999999</v>
      </c>
      <c r="AGA30" s="403">
        <f t="shared" si="28"/>
        <v>98701148.580000013</v>
      </c>
      <c r="AGB30" s="403">
        <f t="shared" si="28"/>
        <v>256433578.37000003</v>
      </c>
      <c r="AGC30" s="403">
        <f t="shared" si="28"/>
        <v>116952492.29999998</v>
      </c>
      <c r="AGD30" s="403">
        <f t="shared" si="28"/>
        <v>70196834.189999998</v>
      </c>
      <c r="AGE30" s="403">
        <f t="shared" si="28"/>
        <v>94919612.239999995</v>
      </c>
      <c r="AGF30" s="403">
        <f t="shared" si="28"/>
        <v>76718466.86999999</v>
      </c>
      <c r="AGG30" s="403">
        <f t="shared" si="28"/>
        <v>107945176.86840001</v>
      </c>
      <c r="AGH30" s="403">
        <f t="shared" si="28"/>
        <v>72455352.260000005</v>
      </c>
      <c r="AGI30" s="403">
        <f t="shared" si="28"/>
        <v>1576795093.9900005</v>
      </c>
      <c r="AGJ30" s="403">
        <f t="shared" si="28"/>
        <v>344909860.43000001</v>
      </c>
      <c r="AGK30" s="403">
        <f t="shared" si="28"/>
        <v>165866956.01000002</v>
      </c>
      <c r="AGL30" s="403">
        <f t="shared" si="28"/>
        <v>96477825.579999998</v>
      </c>
      <c r="AGM30" s="403">
        <f t="shared" si="28"/>
        <v>233980376.80000001</v>
      </c>
      <c r="AGN30" s="403">
        <f t="shared" si="28"/>
        <v>201738185.92000002</v>
      </c>
      <c r="AGO30" s="403">
        <f t="shared" si="28"/>
        <v>92463450.36999999</v>
      </c>
      <c r="AGP30" s="403">
        <f t="shared" si="28"/>
        <v>95946012.76000002</v>
      </c>
      <c r="AGQ30" s="403">
        <f t="shared" si="28"/>
        <v>2689450114.2600002</v>
      </c>
      <c r="AGR30" s="403">
        <f t="shared" si="28"/>
        <v>1492745425.2000003</v>
      </c>
      <c r="AGS30" s="403">
        <f t="shared" si="28"/>
        <v>127423934.67</v>
      </c>
      <c r="AGT30" s="403">
        <f t="shared" si="28"/>
        <v>255252712.13</v>
      </c>
      <c r="AGU30" s="403">
        <f t="shared" si="28"/>
        <v>340210202.63999993</v>
      </c>
      <c r="AGV30" s="403">
        <f t="shared" si="28"/>
        <v>221355492.43000001</v>
      </c>
      <c r="AGW30" s="403">
        <f t="shared" si="28"/>
        <v>183534984.38</v>
      </c>
      <c r="AGX30" s="403">
        <f t="shared" si="28"/>
        <v>175300895.29000002</v>
      </c>
      <c r="AGY30" s="403">
        <f t="shared" si="28"/>
        <v>63561084.869999997</v>
      </c>
      <c r="AGZ30" s="403">
        <f t="shared" si="28"/>
        <v>145649832.66999996</v>
      </c>
      <c r="AHA30" s="403">
        <f t="shared" si="28"/>
        <v>169001614.30999997</v>
      </c>
      <c r="AHB30" s="403">
        <f t="shared" si="28"/>
        <v>90360310.299999997</v>
      </c>
      <c r="AHC30" s="403">
        <f t="shared" si="28"/>
        <v>93582216.020000011</v>
      </c>
      <c r="AHD30" s="403">
        <f t="shared" si="28"/>
        <v>97209548.969999999</v>
      </c>
      <c r="AHE30" s="403">
        <f t="shared" si="28"/>
        <v>90704205.580000013</v>
      </c>
      <c r="AHF30" s="403">
        <f t="shared" si="28"/>
        <v>112862774.49999999</v>
      </c>
      <c r="AHG30" s="403">
        <f t="shared" si="28"/>
        <v>87611862.409999967</v>
      </c>
      <c r="AHH30" s="403">
        <f t="shared" si="28"/>
        <v>623774093.23000014</v>
      </c>
      <c r="AHI30" s="403">
        <f t="shared" si="28"/>
        <v>100807654.80999999</v>
      </c>
      <c r="AHJ30" s="403">
        <f t="shared" si="28"/>
        <v>108486422.75000001</v>
      </c>
      <c r="AHK30" s="403">
        <f t="shared" si="28"/>
        <v>102473988.11999999</v>
      </c>
      <c r="AHL30" s="403">
        <f t="shared" si="28"/>
        <v>203630020.91000006</v>
      </c>
      <c r="AHM30" s="403">
        <f t="shared" si="28"/>
        <v>94099807.670000002</v>
      </c>
      <c r="AHN30" s="403">
        <f t="shared" si="28"/>
        <v>57264185.550000012</v>
      </c>
      <c r="AHO30" s="403">
        <f t="shared" si="28"/>
        <v>255906834811.3931</v>
      </c>
    </row>
    <row r="31" spans="1:899" x14ac:dyDescent="0.25">
      <c r="B31" s="314" t="s">
        <v>2297</v>
      </c>
      <c r="C31" s="315">
        <f>SUM(C14-C30)</f>
        <v>256656913.71999979</v>
      </c>
      <c r="D31" s="315">
        <f t="shared" ref="D31:BO31" si="29">SUM(D14-D30)</f>
        <v>-25238561.01000005</v>
      </c>
      <c r="E31" s="315">
        <f t="shared" si="29"/>
        <v>-3775168.1099999994</v>
      </c>
      <c r="F31" s="315">
        <f t="shared" si="29"/>
        <v>4513071.75</v>
      </c>
      <c r="G31" s="315">
        <f t="shared" si="29"/>
        <v>275470.06000003219</v>
      </c>
      <c r="H31" s="315">
        <f t="shared" si="29"/>
        <v>-4616062.0999999642</v>
      </c>
      <c r="I31" s="315">
        <f t="shared" si="29"/>
        <v>488199.83999998868</v>
      </c>
      <c r="J31" s="315">
        <f t="shared" si="29"/>
        <v>39334250.110000014</v>
      </c>
      <c r="K31" s="315">
        <f t="shared" si="29"/>
        <v>-12568504.960000008</v>
      </c>
      <c r="L31" s="315">
        <f t="shared" si="29"/>
        <v>1075605.2599999756</v>
      </c>
      <c r="M31" s="315">
        <f t="shared" si="29"/>
        <v>-2928158.1099999547</v>
      </c>
      <c r="N31" s="315">
        <f t="shared" si="29"/>
        <v>-10452174.030000016</v>
      </c>
      <c r="O31" s="315">
        <f t="shared" si="29"/>
        <v>57438978.180000007</v>
      </c>
      <c r="P31" s="315">
        <f t="shared" si="29"/>
        <v>-4303300.0400000215</v>
      </c>
      <c r="Q31" s="315">
        <f t="shared" si="29"/>
        <v>-3830945.5700000226</v>
      </c>
      <c r="R31" s="315">
        <f t="shared" si="29"/>
        <v>2227810.6500000209</v>
      </c>
      <c r="S31" s="315">
        <f t="shared" si="29"/>
        <v>1226700.2400000095</v>
      </c>
      <c r="T31" s="315">
        <f t="shared" si="29"/>
        <v>-1909632.2999999821</v>
      </c>
      <c r="U31" s="315">
        <f t="shared" si="29"/>
        <v>5205129.9500000328</v>
      </c>
      <c r="V31" s="315">
        <f t="shared" si="29"/>
        <v>478154.76000000536</v>
      </c>
      <c r="W31" s="315">
        <f t="shared" si="29"/>
        <v>85757.609999984503</v>
      </c>
      <c r="X31" s="315">
        <f t="shared" si="29"/>
        <v>-4987730.9099999964</v>
      </c>
      <c r="Y31" s="315">
        <f t="shared" si="29"/>
        <v>-4204718.9399999976</v>
      </c>
      <c r="Z31" s="315">
        <f t="shared" si="29"/>
        <v>-7261597.0699999928</v>
      </c>
      <c r="AA31" s="315">
        <f t="shared" si="29"/>
        <v>42998230.369999886</v>
      </c>
      <c r="AB31" s="315">
        <f t="shared" si="29"/>
        <v>-990847.17999994755</v>
      </c>
      <c r="AC31" s="315">
        <f t="shared" si="29"/>
        <v>501746.0300000906</v>
      </c>
      <c r="AD31" s="315">
        <f t="shared" si="29"/>
        <v>-1968708.5399999768</v>
      </c>
      <c r="AE31" s="315">
        <f t="shared" si="29"/>
        <v>-31061367.790000081</v>
      </c>
      <c r="AF31" s="315">
        <f t="shared" si="29"/>
        <v>12131354.479999989</v>
      </c>
      <c r="AG31" s="315">
        <f t="shared" si="29"/>
        <v>-13038375.270000041</v>
      </c>
      <c r="AH31" s="315">
        <f t="shared" si="29"/>
        <v>-13068937.600000054</v>
      </c>
      <c r="AI31" s="315">
        <f t="shared" si="29"/>
        <v>-18143369.790000021</v>
      </c>
      <c r="AJ31" s="315">
        <f t="shared" si="29"/>
        <v>-5277082.0299999714</v>
      </c>
      <c r="AK31" s="315">
        <f t="shared" si="29"/>
        <v>-1002204.5800000131</v>
      </c>
      <c r="AL31" s="315">
        <f t="shared" si="29"/>
        <v>-4605595.019999966</v>
      </c>
      <c r="AM31" s="315">
        <f t="shared" si="29"/>
        <v>4221646.5100000352</v>
      </c>
      <c r="AN31" s="315">
        <f t="shared" si="29"/>
        <v>11125407.670000002</v>
      </c>
      <c r="AO31" s="315">
        <f t="shared" si="29"/>
        <v>328095.30999997258</v>
      </c>
      <c r="AP31" s="315">
        <f t="shared" si="29"/>
        <v>12208209.800000042</v>
      </c>
      <c r="AQ31" s="315">
        <f t="shared" si="29"/>
        <v>8043222.5500001013</v>
      </c>
      <c r="AR31" s="315">
        <f t="shared" si="29"/>
        <v>5196743.140000008</v>
      </c>
      <c r="AS31" s="315">
        <f t="shared" si="29"/>
        <v>-31800646.970000029</v>
      </c>
      <c r="AT31" s="315">
        <f t="shared" si="29"/>
        <v>-6854957.3000000119</v>
      </c>
      <c r="AU31" s="315">
        <f t="shared" si="29"/>
        <v>1829618.2699999958</v>
      </c>
      <c r="AV31" s="315">
        <f t="shared" si="29"/>
        <v>-1376882.5400000215</v>
      </c>
      <c r="AW31" s="315">
        <f t="shared" si="29"/>
        <v>-3902552.2700000107</v>
      </c>
      <c r="AX31" s="315">
        <f t="shared" si="29"/>
        <v>-2489236.5899999887</v>
      </c>
      <c r="AY31" s="315">
        <f t="shared" si="29"/>
        <v>-1524868.3099999577</v>
      </c>
      <c r="AZ31" s="315">
        <f t="shared" si="29"/>
        <v>-2011478.1800000072</v>
      </c>
      <c r="BA31" s="315">
        <f t="shared" si="29"/>
        <v>-13574971</v>
      </c>
      <c r="BB31" s="315">
        <f t="shared" si="29"/>
        <v>-2522797.4699999988</v>
      </c>
      <c r="BC31" s="315">
        <f t="shared" si="29"/>
        <v>34402360.469999999</v>
      </c>
      <c r="BD31" s="315">
        <f t="shared" si="29"/>
        <v>-4209917.6600000262</v>
      </c>
      <c r="BE31" s="315">
        <f t="shared" si="29"/>
        <v>-4608977.8299999982</v>
      </c>
      <c r="BF31" s="315">
        <f t="shared" si="29"/>
        <v>-473385.38999997079</v>
      </c>
      <c r="BG31" s="315">
        <f t="shared" si="29"/>
        <v>-3092419.2299999893</v>
      </c>
      <c r="BH31" s="315">
        <f t="shared" si="29"/>
        <v>-6044678.4500002861</v>
      </c>
      <c r="BI31" s="315">
        <f t="shared" si="29"/>
        <v>5200099.7799999937</v>
      </c>
      <c r="BJ31" s="315">
        <f t="shared" si="29"/>
        <v>2606169.6000000015</v>
      </c>
      <c r="BK31" s="315">
        <f t="shared" si="29"/>
        <v>17234142.970000044</v>
      </c>
      <c r="BL31" s="315">
        <f t="shared" si="29"/>
        <v>3019994.6899999678</v>
      </c>
      <c r="BM31" s="315">
        <f t="shared" si="29"/>
        <v>-2835562.5200000405</v>
      </c>
      <c r="BN31" s="315">
        <f t="shared" si="29"/>
        <v>-1280938.9299999997</v>
      </c>
      <c r="BO31" s="315">
        <f t="shared" si="29"/>
        <v>-506852.15999998152</v>
      </c>
      <c r="BP31" s="315">
        <f t="shared" ref="BP31:EA31" si="30">SUM(BP14-BP30)</f>
        <v>6353847.1900000125</v>
      </c>
      <c r="BQ31" s="315">
        <f t="shared" si="30"/>
        <v>1127232.0599999875</v>
      </c>
      <c r="BR31" s="315">
        <f t="shared" si="30"/>
        <v>849533.49000000954</v>
      </c>
      <c r="BS31" s="315">
        <f t="shared" si="30"/>
        <v>-708780.96000002325</v>
      </c>
      <c r="BT31" s="315">
        <f t="shared" si="30"/>
        <v>-7773744.3799999952</v>
      </c>
      <c r="BU31" s="315">
        <f t="shared" si="30"/>
        <v>-1790012.7799999937</v>
      </c>
      <c r="BV31" s="315">
        <f t="shared" si="30"/>
        <v>3152765.3999999836</v>
      </c>
      <c r="BW31" s="315">
        <f t="shared" si="30"/>
        <v>1782734.4900000095</v>
      </c>
      <c r="BX31" s="315">
        <f t="shared" si="30"/>
        <v>1376194.3199999332</v>
      </c>
      <c r="BY31" s="315">
        <f t="shared" si="30"/>
        <v>7259867.4300000072</v>
      </c>
      <c r="BZ31" s="315">
        <f t="shared" si="30"/>
        <v>651807.1099999845</v>
      </c>
      <c r="CA31" s="315">
        <f t="shared" si="30"/>
        <v>1312667.400000006</v>
      </c>
      <c r="CB31" s="315">
        <f t="shared" si="30"/>
        <v>-2016981.8900000155</v>
      </c>
      <c r="CC31" s="315">
        <f t="shared" si="30"/>
        <v>1766558.8600000143</v>
      </c>
      <c r="CD31" s="315">
        <f t="shared" si="30"/>
        <v>-2235563.9999999981</v>
      </c>
      <c r="CE31" s="315">
        <f t="shared" si="30"/>
        <v>-1092389.7400000002</v>
      </c>
      <c r="CF31" s="315">
        <f t="shared" si="30"/>
        <v>145831223.76000023</v>
      </c>
      <c r="CG31" s="315">
        <f t="shared" si="30"/>
        <v>14131790.800000012</v>
      </c>
      <c r="CH31" s="315">
        <f t="shared" si="30"/>
        <v>-9774484.3700000048</v>
      </c>
      <c r="CI31" s="315">
        <f t="shared" si="30"/>
        <v>265900.09999997914</v>
      </c>
      <c r="CJ31" s="315">
        <f t="shared" si="30"/>
        <v>1349843.6499999762</v>
      </c>
      <c r="CK31" s="315">
        <f t="shared" si="30"/>
        <v>-3473824.4200000167</v>
      </c>
      <c r="CL31" s="315">
        <f t="shared" si="30"/>
        <v>2853827.7899999917</v>
      </c>
      <c r="CM31" s="315">
        <f t="shared" si="30"/>
        <v>-2573945.0899999738</v>
      </c>
      <c r="CN31" s="315">
        <f t="shared" si="30"/>
        <v>2627213.3599999994</v>
      </c>
      <c r="CO31" s="315">
        <f t="shared" si="30"/>
        <v>-12588728.190000013</v>
      </c>
      <c r="CP31" s="315">
        <f t="shared" si="30"/>
        <v>6313120.1199999899</v>
      </c>
      <c r="CQ31" s="315">
        <f t="shared" si="30"/>
        <v>-2721203.5000000596</v>
      </c>
      <c r="CR31" s="315">
        <f t="shared" si="30"/>
        <v>-1372598.0499999523</v>
      </c>
      <c r="CS31" s="315">
        <f t="shared" si="30"/>
        <v>-28282313.6899997</v>
      </c>
      <c r="CT31" s="315">
        <f t="shared" si="30"/>
        <v>3583447.5399999917</v>
      </c>
      <c r="CU31" s="315">
        <f t="shared" si="30"/>
        <v>428343.74000002444</v>
      </c>
      <c r="CV31" s="315">
        <f t="shared" si="30"/>
        <v>-5114080.6300000548</v>
      </c>
      <c r="CW31" s="315">
        <f t="shared" si="30"/>
        <v>1218786.9199999869</v>
      </c>
      <c r="CX31" s="315">
        <f t="shared" si="30"/>
        <v>67858579.060000032</v>
      </c>
      <c r="CY31" s="315">
        <f t="shared" si="30"/>
        <v>805960.23000001907</v>
      </c>
      <c r="CZ31" s="315">
        <f t="shared" si="30"/>
        <v>898020.52999997884</v>
      </c>
      <c r="DA31" s="315">
        <f t="shared" si="30"/>
        <v>34793521.859999895</v>
      </c>
      <c r="DB31" s="315">
        <f t="shared" si="30"/>
        <v>3756016.8599999845</v>
      </c>
      <c r="DC31" s="315">
        <f t="shared" si="30"/>
        <v>-1790659.310000062</v>
      </c>
      <c r="DD31" s="315">
        <f t="shared" si="30"/>
        <v>-29639373.070000112</v>
      </c>
      <c r="DE31" s="315">
        <f t="shared" si="30"/>
        <v>39912961.999999985</v>
      </c>
      <c r="DF31" s="315">
        <f t="shared" si="30"/>
        <v>13174854.349999964</v>
      </c>
      <c r="DG31" s="315">
        <f t="shared" si="30"/>
        <v>9130950.7399999201</v>
      </c>
      <c r="DH31" s="315">
        <f t="shared" si="30"/>
        <v>6495005.6900000051</v>
      </c>
      <c r="DI31" s="315">
        <f t="shared" si="30"/>
        <v>1548358.6300000101</v>
      </c>
      <c r="DJ31" s="315">
        <f t="shared" si="30"/>
        <v>7106001.4399999976</v>
      </c>
      <c r="DK31" s="315">
        <f t="shared" si="30"/>
        <v>1392100.2699999809</v>
      </c>
      <c r="DL31" s="315">
        <f t="shared" si="30"/>
        <v>146129682.1099999</v>
      </c>
      <c r="DM31" s="315">
        <f t="shared" si="30"/>
        <v>53221202.460000038</v>
      </c>
      <c r="DN31" s="315">
        <f t="shared" si="30"/>
        <v>8201921.6700000316</v>
      </c>
      <c r="DO31" s="315">
        <f t="shared" si="30"/>
        <v>6010423.8900000006</v>
      </c>
      <c r="DP31" s="315">
        <f t="shared" si="30"/>
        <v>59514638.270000041</v>
      </c>
      <c r="DQ31" s="315">
        <f t="shared" si="30"/>
        <v>17258060.169999987</v>
      </c>
      <c r="DR31" s="315">
        <f t="shared" si="30"/>
        <v>4430469.9299999774</v>
      </c>
      <c r="DS31" s="315">
        <f t="shared" si="30"/>
        <v>52936600.75000006</v>
      </c>
      <c r="DT31" s="315">
        <f t="shared" si="30"/>
        <v>-3657768.1700000167</v>
      </c>
      <c r="DU31" s="315">
        <f t="shared" si="30"/>
        <v>248173587.69000149</v>
      </c>
      <c r="DV31" s="315">
        <f t="shared" si="30"/>
        <v>-2442891.2259999812</v>
      </c>
      <c r="DW31" s="315">
        <f t="shared" si="30"/>
        <v>-15621944.879999965</v>
      </c>
      <c r="DX31" s="315">
        <f t="shared" si="30"/>
        <v>3830542.0199999809</v>
      </c>
      <c r="DY31" s="315">
        <f t="shared" si="30"/>
        <v>14954302.059999973</v>
      </c>
      <c r="DZ31" s="315">
        <f t="shared" si="30"/>
        <v>-763248.50999997556</v>
      </c>
      <c r="EA31" s="315">
        <f t="shared" si="30"/>
        <v>-13205641.939999998</v>
      </c>
      <c r="EB31" s="315">
        <f t="shared" ref="EB31:GM31" si="31">SUM(EB14-EB30)</f>
        <v>24963.509999930859</v>
      </c>
      <c r="EC31" s="315">
        <f t="shared" si="31"/>
        <v>48429452.509999931</v>
      </c>
      <c r="ED31" s="315">
        <f t="shared" si="31"/>
        <v>4082619.5599999428</v>
      </c>
      <c r="EE31" s="315">
        <f t="shared" si="31"/>
        <v>17318003.370000124</v>
      </c>
      <c r="EF31" s="315">
        <f t="shared" si="31"/>
        <v>4304292.5900000185</v>
      </c>
      <c r="EG31" s="315">
        <f t="shared" si="31"/>
        <v>-160302.92000007629</v>
      </c>
      <c r="EH31" s="315">
        <f t="shared" si="31"/>
        <v>732362.6400000006</v>
      </c>
      <c r="EI31" s="315">
        <f t="shared" si="31"/>
        <v>10365389.139999956</v>
      </c>
      <c r="EJ31" s="315">
        <f t="shared" si="31"/>
        <v>-916106.15000000596</v>
      </c>
      <c r="EK31" s="315">
        <f t="shared" si="31"/>
        <v>8464129.0000000298</v>
      </c>
      <c r="EL31" s="315">
        <f t="shared" si="31"/>
        <v>811754.26000002027</v>
      </c>
      <c r="EM31" s="315">
        <f t="shared" si="31"/>
        <v>-33290297.779999733</v>
      </c>
      <c r="EN31" s="315">
        <f t="shared" si="31"/>
        <v>6942556.0000000298</v>
      </c>
      <c r="EO31" s="315">
        <f t="shared" si="31"/>
        <v>4290731.3899999857</v>
      </c>
      <c r="EP31" s="315">
        <f t="shared" si="31"/>
        <v>-1183749.4100000262</v>
      </c>
      <c r="EQ31" s="315">
        <f t="shared" si="31"/>
        <v>5010354.8400000036</v>
      </c>
      <c r="ER31" s="315">
        <f t="shared" si="31"/>
        <v>5172960.9399999976</v>
      </c>
      <c r="ES31" s="315">
        <f t="shared" si="31"/>
        <v>1958390.4900000095</v>
      </c>
      <c r="ET31" s="315">
        <f t="shared" si="31"/>
        <v>-11940811.450000048</v>
      </c>
      <c r="EU31" s="315">
        <f t="shared" si="31"/>
        <v>1950367.4600000083</v>
      </c>
      <c r="EV31" s="315">
        <f t="shared" si="31"/>
        <v>1229840.0399999619</v>
      </c>
      <c r="EW31" s="315">
        <f t="shared" si="31"/>
        <v>6767307.7199999988</v>
      </c>
      <c r="EX31" s="315">
        <f t="shared" si="31"/>
        <v>-2462817.3999999762</v>
      </c>
      <c r="EY31" s="315">
        <f t="shared" si="31"/>
        <v>-13209233.789999992</v>
      </c>
      <c r="EZ31" s="315">
        <f t="shared" si="31"/>
        <v>-7730211.9699999392</v>
      </c>
      <c r="FA31" s="315">
        <f t="shared" si="31"/>
        <v>-3445001.3400000334</v>
      </c>
      <c r="FB31" s="315">
        <f t="shared" si="31"/>
        <v>-5643202.8700000048</v>
      </c>
      <c r="FC31" s="315">
        <f t="shared" si="31"/>
        <v>594879.27999998629</v>
      </c>
      <c r="FD31" s="315">
        <f t="shared" si="31"/>
        <v>-5093087.6800000072</v>
      </c>
      <c r="FE31" s="315">
        <f t="shared" si="31"/>
        <v>3645344.3100000173</v>
      </c>
      <c r="FF31" s="315">
        <f t="shared" si="31"/>
        <v>1616818.4199999869</v>
      </c>
      <c r="FG31" s="315">
        <f t="shared" si="31"/>
        <v>3556912</v>
      </c>
      <c r="FH31" s="315">
        <f t="shared" si="31"/>
        <v>-25245700.749999762</v>
      </c>
      <c r="FI31" s="315">
        <f t="shared" si="31"/>
        <v>6097640.369999975</v>
      </c>
      <c r="FJ31" s="315">
        <f t="shared" si="31"/>
        <v>5404670.7000000179</v>
      </c>
      <c r="FK31" s="315">
        <f t="shared" si="31"/>
        <v>4755865.3899999857</v>
      </c>
      <c r="FL31" s="315">
        <f t="shared" si="31"/>
        <v>-1514922.6400000453</v>
      </c>
      <c r="FM31" s="315">
        <f t="shared" si="31"/>
        <v>-3386572.1400000155</v>
      </c>
      <c r="FN31" s="315">
        <f t="shared" si="31"/>
        <v>-1700199.0099999905</v>
      </c>
      <c r="FO31" s="315">
        <f t="shared" si="31"/>
        <v>4076908.1999999955</v>
      </c>
      <c r="FP31" s="315">
        <f t="shared" si="31"/>
        <v>209168638.17000008</v>
      </c>
      <c r="FQ31" s="315">
        <f t="shared" si="31"/>
        <v>669100.96999996901</v>
      </c>
      <c r="FR31" s="315">
        <f t="shared" si="31"/>
        <v>8863986.7199999392</v>
      </c>
      <c r="FS31" s="315">
        <f t="shared" si="31"/>
        <v>13355305.959999964</v>
      </c>
      <c r="FT31" s="315">
        <f t="shared" si="31"/>
        <v>9371696.1200000346</v>
      </c>
      <c r="FU31" s="315">
        <f t="shared" si="31"/>
        <v>6280467.8600000143</v>
      </c>
      <c r="FV31" s="315">
        <f t="shared" si="31"/>
        <v>6516612.099999994</v>
      </c>
      <c r="FW31" s="315">
        <f t="shared" si="31"/>
        <v>5157630.2800000012</v>
      </c>
      <c r="FX31" s="315">
        <f t="shared" si="31"/>
        <v>13163400.450000048</v>
      </c>
      <c r="FY31" s="315">
        <f t="shared" si="31"/>
        <v>11376179.63000001</v>
      </c>
      <c r="FZ31" s="315">
        <f t="shared" si="31"/>
        <v>13094062.270000011</v>
      </c>
      <c r="GA31" s="315">
        <f t="shared" si="31"/>
        <v>-943092.18999999762</v>
      </c>
      <c r="GB31" s="315">
        <f t="shared" si="31"/>
        <v>-535175.22000001371</v>
      </c>
      <c r="GC31" s="315">
        <f t="shared" si="31"/>
        <v>6503996.0899999961</v>
      </c>
      <c r="GD31" s="315">
        <f t="shared" si="31"/>
        <v>41563997.209999681</v>
      </c>
      <c r="GE31" s="315">
        <f t="shared" si="31"/>
        <v>2485656.599999994</v>
      </c>
      <c r="GF31" s="315">
        <f t="shared" si="31"/>
        <v>2870847.8899999708</v>
      </c>
      <c r="GG31" s="315">
        <f t="shared" si="31"/>
        <v>9206673.1199999452</v>
      </c>
      <c r="GH31" s="315">
        <f t="shared" si="31"/>
        <v>2995124.2600000501</v>
      </c>
      <c r="GI31" s="315">
        <f t="shared" si="31"/>
        <v>-1694090.1800000072</v>
      </c>
      <c r="GJ31" s="315">
        <f t="shared" si="31"/>
        <v>7161138.419999972</v>
      </c>
      <c r="GK31" s="315">
        <f t="shared" si="31"/>
        <v>122159.01999998093</v>
      </c>
      <c r="GL31" s="315">
        <f t="shared" si="31"/>
        <v>-1290850.3699999899</v>
      </c>
      <c r="GM31" s="315">
        <f t="shared" si="31"/>
        <v>-2526579.2899999991</v>
      </c>
      <c r="GN31" s="315">
        <f t="shared" ref="GN31:IY31" si="32">SUM(GN14-GN30)</f>
        <v>1387885.5</v>
      </c>
      <c r="GO31" s="315">
        <f t="shared" si="32"/>
        <v>2456322.7100000009</v>
      </c>
      <c r="GP31" s="315">
        <f t="shared" si="32"/>
        <v>73903882.419999957</v>
      </c>
      <c r="GQ31" s="315">
        <f t="shared" si="32"/>
        <v>-2159188.3799999952</v>
      </c>
      <c r="GR31" s="315">
        <f t="shared" si="32"/>
        <v>650680.23000001907</v>
      </c>
      <c r="GS31" s="315">
        <f t="shared" si="32"/>
        <v>16957006.120000005</v>
      </c>
      <c r="GT31" s="315">
        <f t="shared" si="32"/>
        <v>4052869.0700000003</v>
      </c>
      <c r="GU31" s="315">
        <f t="shared" si="32"/>
        <v>93901.229999989271</v>
      </c>
      <c r="GV31" s="315">
        <f t="shared" si="32"/>
        <v>-67975.780000030994</v>
      </c>
      <c r="GW31" s="315">
        <f t="shared" si="32"/>
        <v>2368477.1099999994</v>
      </c>
      <c r="GX31" s="315">
        <f t="shared" si="32"/>
        <v>-12127083.0200001</v>
      </c>
      <c r="GY31" s="315">
        <f t="shared" si="32"/>
        <v>-1067647.6599999815</v>
      </c>
      <c r="GZ31" s="315">
        <f t="shared" si="32"/>
        <v>-6096364.5100000203</v>
      </c>
      <c r="HA31" s="315">
        <f t="shared" si="32"/>
        <v>357737.1099999994</v>
      </c>
      <c r="HB31" s="315">
        <f t="shared" si="32"/>
        <v>40636818.25999999</v>
      </c>
      <c r="HC31" s="315">
        <f t="shared" si="32"/>
        <v>374863142.85000002</v>
      </c>
      <c r="HD31" s="315">
        <f t="shared" si="32"/>
        <v>1438263.9800000787</v>
      </c>
      <c r="HE31" s="315">
        <f t="shared" si="32"/>
        <v>-23504986.450000048</v>
      </c>
      <c r="HF31" s="315">
        <f t="shared" si="32"/>
        <v>3632558.3100000322</v>
      </c>
      <c r="HG31" s="315">
        <f t="shared" si="32"/>
        <v>7705458.4800000191</v>
      </c>
      <c r="HH31" s="315">
        <f t="shared" si="32"/>
        <v>-7929507.6100000143</v>
      </c>
      <c r="HI31" s="315">
        <f t="shared" si="32"/>
        <v>99975896.369999886</v>
      </c>
      <c r="HJ31" s="315">
        <f t="shared" si="32"/>
        <v>-29892062.150000006</v>
      </c>
      <c r="HK31" s="315">
        <f t="shared" si="32"/>
        <v>145131063.08999997</v>
      </c>
      <c r="HL31" s="315">
        <f t="shared" si="32"/>
        <v>-25899762.400000006</v>
      </c>
      <c r="HM31" s="315">
        <f t="shared" si="32"/>
        <v>162835.36000002921</v>
      </c>
      <c r="HN31" s="315">
        <f t="shared" si="32"/>
        <v>-16352348.719999984</v>
      </c>
      <c r="HO31" s="315">
        <f t="shared" si="32"/>
        <v>-6390935.5600000024</v>
      </c>
      <c r="HP31" s="315">
        <f t="shared" si="32"/>
        <v>-11452025.309999987</v>
      </c>
      <c r="HQ31" s="315">
        <f t="shared" si="32"/>
        <v>-116940942.51999998</v>
      </c>
      <c r="HR31" s="315">
        <f t="shared" si="32"/>
        <v>-14613967.379999936</v>
      </c>
      <c r="HS31" s="315">
        <f t="shared" si="32"/>
        <v>1994924.1900000125</v>
      </c>
      <c r="HT31" s="315">
        <f t="shared" si="32"/>
        <v>48705026.339999989</v>
      </c>
      <c r="HU31" s="315">
        <f t="shared" si="32"/>
        <v>-1244138.3599999994</v>
      </c>
      <c r="HV31" s="315">
        <f t="shared" si="32"/>
        <v>621106.54000000656</v>
      </c>
      <c r="HW31" s="315">
        <f t="shared" si="32"/>
        <v>621194.91999992728</v>
      </c>
      <c r="HX31" s="315">
        <f t="shared" si="32"/>
        <v>11968996.410000011</v>
      </c>
      <c r="HY31" s="315">
        <f t="shared" si="32"/>
        <v>374869.07999999821</v>
      </c>
      <c r="HZ31" s="315">
        <f t="shared" si="32"/>
        <v>4034888.0600000024</v>
      </c>
      <c r="IA31" s="315">
        <f t="shared" si="32"/>
        <v>7990688.2300000042</v>
      </c>
      <c r="IB31" s="315">
        <f t="shared" si="32"/>
        <v>-17439236.340000004</v>
      </c>
      <c r="IC31" s="315">
        <f t="shared" si="32"/>
        <v>1552274.150000006</v>
      </c>
      <c r="ID31" s="315">
        <f t="shared" si="32"/>
        <v>1371858.7699999809</v>
      </c>
      <c r="IE31" s="315">
        <f t="shared" si="32"/>
        <v>736067.02999999374</v>
      </c>
      <c r="IF31" s="315">
        <f t="shared" si="32"/>
        <v>2249336.4999999851</v>
      </c>
      <c r="IG31" s="315">
        <f t="shared" si="32"/>
        <v>31340843.75</v>
      </c>
      <c r="IH31" s="315">
        <f t="shared" si="32"/>
        <v>-51794931.440000057</v>
      </c>
      <c r="II31" s="315">
        <f t="shared" si="32"/>
        <v>1695112.6899999678</v>
      </c>
      <c r="IJ31" s="315">
        <f t="shared" si="32"/>
        <v>-1214649.8700000048</v>
      </c>
      <c r="IK31" s="315">
        <f t="shared" si="32"/>
        <v>5138079.8200000525</v>
      </c>
      <c r="IL31" s="315">
        <f t="shared" si="32"/>
        <v>9122373.6599999517</v>
      </c>
      <c r="IM31" s="315">
        <f t="shared" si="32"/>
        <v>-4235033.1100000143</v>
      </c>
      <c r="IN31" s="315">
        <f t="shared" si="32"/>
        <v>8077393.619999975</v>
      </c>
      <c r="IO31" s="315">
        <f t="shared" si="32"/>
        <v>3910364.580000028</v>
      </c>
      <c r="IP31" s="315">
        <f t="shared" si="32"/>
        <v>-1184542.9099999964</v>
      </c>
      <c r="IQ31" s="315">
        <f t="shared" si="32"/>
        <v>7105071.5700000226</v>
      </c>
      <c r="IR31" s="315">
        <f t="shared" si="32"/>
        <v>242222996.09999967</v>
      </c>
      <c r="IS31" s="315">
        <f t="shared" si="32"/>
        <v>20321003.620000005</v>
      </c>
      <c r="IT31" s="315">
        <f t="shared" si="32"/>
        <v>7040306.7400000095</v>
      </c>
      <c r="IU31" s="315">
        <f t="shared" si="32"/>
        <v>-56231.679999962449</v>
      </c>
      <c r="IV31" s="315">
        <f t="shared" si="32"/>
        <v>11963073.220000014</v>
      </c>
      <c r="IW31" s="315">
        <f t="shared" si="32"/>
        <v>308579.02999998629</v>
      </c>
      <c r="IX31" s="315">
        <f t="shared" si="32"/>
        <v>6008061.5399999917</v>
      </c>
      <c r="IY31" s="315">
        <f t="shared" si="32"/>
        <v>4618400.8799999952</v>
      </c>
      <c r="IZ31" s="315">
        <f t="shared" ref="IZ31:LK31" si="33">SUM(IZ14-IZ30)</f>
        <v>719849.19999999553</v>
      </c>
      <c r="JA31" s="315">
        <f t="shared" si="33"/>
        <v>9316318.130000025</v>
      </c>
      <c r="JB31" s="315">
        <f t="shared" si="33"/>
        <v>6920.580000013113</v>
      </c>
      <c r="JC31" s="315">
        <f t="shared" si="33"/>
        <v>6121541.119999975</v>
      </c>
      <c r="JD31" s="315">
        <f t="shared" si="33"/>
        <v>-1781392.3999999762</v>
      </c>
      <c r="JE31" s="315">
        <f t="shared" si="33"/>
        <v>-7850558.4000000358</v>
      </c>
      <c r="JF31" s="315">
        <f t="shared" si="33"/>
        <v>4253872.5799999833</v>
      </c>
      <c r="JG31" s="315">
        <f t="shared" si="33"/>
        <v>-1431987.4699999839</v>
      </c>
      <c r="JH31" s="315">
        <f t="shared" si="33"/>
        <v>1686499.3799999952</v>
      </c>
      <c r="JI31" s="315">
        <f t="shared" si="33"/>
        <v>-1504289.0899999738</v>
      </c>
      <c r="JJ31" s="315">
        <f t="shared" si="33"/>
        <v>4312277.2999999523</v>
      </c>
      <c r="JK31" s="315">
        <f t="shared" si="33"/>
        <v>1216066.5699999928</v>
      </c>
      <c r="JL31" s="315">
        <f t="shared" si="33"/>
        <v>1224884.7399999946</v>
      </c>
      <c r="JM31" s="315">
        <f t="shared" si="33"/>
        <v>445060.27000004053</v>
      </c>
      <c r="JN31" s="315">
        <f t="shared" si="33"/>
        <v>-2699719.9499999732</v>
      </c>
      <c r="JO31" s="315">
        <f t="shared" si="33"/>
        <v>1404098.5700000525</v>
      </c>
      <c r="JP31" s="315">
        <f t="shared" si="33"/>
        <v>4352076.1100000143</v>
      </c>
      <c r="JQ31" s="315">
        <f t="shared" si="33"/>
        <v>-35222301.140000343</v>
      </c>
      <c r="JR31" s="315">
        <f t="shared" si="33"/>
        <v>-1997738.2100000083</v>
      </c>
      <c r="JS31" s="315">
        <f t="shared" si="33"/>
        <v>4128988.4799999893</v>
      </c>
      <c r="JT31" s="315">
        <f t="shared" si="33"/>
        <v>398603.13999998569</v>
      </c>
      <c r="JU31" s="315">
        <f t="shared" si="33"/>
        <v>28791.120000034571</v>
      </c>
      <c r="JV31" s="315">
        <f t="shared" si="33"/>
        <v>-698105.70000001788</v>
      </c>
      <c r="JW31" s="315">
        <f t="shared" si="33"/>
        <v>-7593959.549999997</v>
      </c>
      <c r="JX31" s="315">
        <f t="shared" si="33"/>
        <v>137013.96999999881</v>
      </c>
      <c r="JY31" s="315">
        <f t="shared" si="33"/>
        <v>-3838022.4199998379</v>
      </c>
      <c r="JZ31" s="315">
        <f t="shared" si="33"/>
        <v>15991880.899999976</v>
      </c>
      <c r="KA31" s="315">
        <f t="shared" si="33"/>
        <v>6487898.169999972</v>
      </c>
      <c r="KB31" s="315">
        <f t="shared" si="33"/>
        <v>-4319192</v>
      </c>
      <c r="KC31" s="315">
        <f t="shared" si="33"/>
        <v>-3475635.9999999702</v>
      </c>
      <c r="KD31" s="315">
        <f t="shared" si="33"/>
        <v>12025258.879999995</v>
      </c>
      <c r="KE31" s="315">
        <f t="shared" si="33"/>
        <v>-17924937.450000107</v>
      </c>
      <c r="KF31" s="315">
        <f t="shared" si="33"/>
        <v>-9187233.2199999392</v>
      </c>
      <c r="KG31" s="315">
        <f t="shared" si="33"/>
        <v>9166631.0200000107</v>
      </c>
      <c r="KH31" s="315">
        <f t="shared" si="33"/>
        <v>5114451.1699999273</v>
      </c>
      <c r="KI31" s="315">
        <f t="shared" si="33"/>
        <v>-8720490.2099999785</v>
      </c>
      <c r="KJ31" s="315">
        <f t="shared" si="33"/>
        <v>-2293957.6099999845</v>
      </c>
      <c r="KK31" s="315">
        <f t="shared" si="33"/>
        <v>-8372577.5300000161</v>
      </c>
      <c r="KL31" s="315">
        <f t="shared" si="33"/>
        <v>3776335.9600000009</v>
      </c>
      <c r="KM31" s="315">
        <f t="shared" si="33"/>
        <v>8913973.1800000072</v>
      </c>
      <c r="KN31" s="315">
        <f t="shared" si="33"/>
        <v>12349665.819999218</v>
      </c>
      <c r="KO31" s="315">
        <f t="shared" si="33"/>
        <v>-2755539.6200000048</v>
      </c>
      <c r="KP31" s="315">
        <f t="shared" si="33"/>
        <v>1410749.580000028</v>
      </c>
      <c r="KQ31" s="315">
        <f t="shared" si="33"/>
        <v>-4109688.2800000012</v>
      </c>
      <c r="KR31" s="315">
        <f t="shared" si="33"/>
        <v>26646118.349999994</v>
      </c>
      <c r="KS31" s="315">
        <f t="shared" si="33"/>
        <v>-16440904.969999999</v>
      </c>
      <c r="KT31" s="315">
        <f t="shared" si="33"/>
        <v>-11678163.910000086</v>
      </c>
      <c r="KU31" s="315">
        <f t="shared" si="33"/>
        <v>3995991.5099999756</v>
      </c>
      <c r="KV31" s="315">
        <f t="shared" si="33"/>
        <v>2822687.799999997</v>
      </c>
      <c r="KW31" s="315">
        <f t="shared" si="33"/>
        <v>13217456.790000081</v>
      </c>
      <c r="KX31" s="315">
        <f t="shared" si="33"/>
        <v>-11194507.279999971</v>
      </c>
      <c r="KY31" s="315">
        <f t="shared" si="33"/>
        <v>-3171518.5499999523</v>
      </c>
      <c r="KZ31" s="315">
        <f t="shared" si="33"/>
        <v>-6671465.2200000286</v>
      </c>
      <c r="LA31" s="315">
        <f t="shared" si="33"/>
        <v>-4750744.3200000077</v>
      </c>
      <c r="LB31" s="315">
        <f t="shared" si="33"/>
        <v>-7355547.6799999774</v>
      </c>
      <c r="LC31" s="315">
        <f t="shared" si="33"/>
        <v>593256.65999984741</v>
      </c>
      <c r="LD31" s="315">
        <f t="shared" si="33"/>
        <v>7006701.9100000262</v>
      </c>
      <c r="LE31" s="315">
        <f t="shared" si="33"/>
        <v>79820298.959998608</v>
      </c>
      <c r="LF31" s="315">
        <f t="shared" si="33"/>
        <v>4141111.4900000691</v>
      </c>
      <c r="LG31" s="315">
        <f t="shared" si="33"/>
        <v>10190433.740000129</v>
      </c>
      <c r="LH31" s="315">
        <f t="shared" si="33"/>
        <v>14219081.329999924</v>
      </c>
      <c r="LI31" s="315">
        <f t="shared" si="33"/>
        <v>-16704217.020000011</v>
      </c>
      <c r="LJ31" s="315">
        <f t="shared" si="33"/>
        <v>8224188.6400000155</v>
      </c>
      <c r="LK31" s="315">
        <f t="shared" si="33"/>
        <v>1652332.0700000077</v>
      </c>
      <c r="LL31" s="315">
        <f t="shared" ref="LL31:NW31" si="34">SUM(LL14-LL30)</f>
        <v>-6342405.2700000405</v>
      </c>
      <c r="LM31" s="315">
        <f t="shared" si="34"/>
        <v>4387574.8399999887</v>
      </c>
      <c r="LN31" s="315">
        <f t="shared" si="34"/>
        <v>7777475.0800000429</v>
      </c>
      <c r="LO31" s="315">
        <f t="shared" si="34"/>
        <v>1007910.5500000045</v>
      </c>
      <c r="LP31" s="315">
        <f t="shared" si="34"/>
        <v>32984606.180000186</v>
      </c>
      <c r="LQ31" s="315">
        <f t="shared" si="34"/>
        <v>36808003.189999968</v>
      </c>
      <c r="LR31" s="315">
        <f t="shared" si="34"/>
        <v>-1131272.0600000173</v>
      </c>
      <c r="LS31" s="315">
        <f t="shared" si="34"/>
        <v>34065859.549999714</v>
      </c>
      <c r="LT31" s="315">
        <f t="shared" si="34"/>
        <v>26285141.650000095</v>
      </c>
      <c r="LU31" s="315">
        <f t="shared" si="34"/>
        <v>96336240.169999599</v>
      </c>
      <c r="LV31" s="315">
        <f t="shared" si="34"/>
        <v>66324431.709999859</v>
      </c>
      <c r="LW31" s="315">
        <f t="shared" si="34"/>
        <v>-7262604.8900000155</v>
      </c>
      <c r="LX31" s="315">
        <f t="shared" si="34"/>
        <v>773377.9999999702</v>
      </c>
      <c r="LY31" s="315">
        <f t="shared" si="34"/>
        <v>4948123.9799999893</v>
      </c>
      <c r="LZ31" s="315">
        <f t="shared" si="34"/>
        <v>5406654.5349999964</v>
      </c>
      <c r="MA31" s="315">
        <f t="shared" si="34"/>
        <v>12531037.00999999</v>
      </c>
      <c r="MB31" s="315">
        <f t="shared" si="34"/>
        <v>18401047.269999951</v>
      </c>
      <c r="MC31" s="315">
        <f t="shared" si="34"/>
        <v>-20131376.160000086</v>
      </c>
      <c r="MD31" s="315">
        <f t="shared" si="34"/>
        <v>8679444.0799999684</v>
      </c>
      <c r="ME31" s="315">
        <f t="shared" si="34"/>
        <v>-84740273.709999561</v>
      </c>
      <c r="MF31" s="315">
        <f t="shared" si="34"/>
        <v>-7056029.467599988</v>
      </c>
      <c r="MG31" s="315">
        <f t="shared" si="34"/>
        <v>4570529.077000007</v>
      </c>
      <c r="MH31" s="315">
        <f t="shared" si="34"/>
        <v>3804498.7500000149</v>
      </c>
      <c r="MI31" s="315">
        <f t="shared" si="34"/>
        <v>4971926.6899999976</v>
      </c>
      <c r="MJ31" s="315">
        <f t="shared" si="34"/>
        <v>5753813.75</v>
      </c>
      <c r="MK31" s="315">
        <f t="shared" si="34"/>
        <v>5666846.5100000203</v>
      </c>
      <c r="ML31" s="315">
        <f t="shared" si="34"/>
        <v>7267364.9399999976</v>
      </c>
      <c r="MM31" s="315">
        <f t="shared" si="34"/>
        <v>2703820.3600000143</v>
      </c>
      <c r="MN31" s="315">
        <f t="shared" si="34"/>
        <v>-3260407.3099999875</v>
      </c>
      <c r="MO31" s="315">
        <f t="shared" si="34"/>
        <v>1926470.0799999982</v>
      </c>
      <c r="MP31" s="315">
        <f t="shared" si="34"/>
        <v>7407470.9699999839</v>
      </c>
      <c r="MQ31" s="315">
        <f t="shared" si="34"/>
        <v>-77022638.700000048</v>
      </c>
      <c r="MR31" s="315">
        <f t="shared" si="34"/>
        <v>707505.04999999702</v>
      </c>
      <c r="MS31" s="315">
        <f t="shared" si="34"/>
        <v>-5238769.630000025</v>
      </c>
      <c r="MT31" s="315">
        <f t="shared" si="34"/>
        <v>5527901.9400000572</v>
      </c>
      <c r="MU31" s="315">
        <f t="shared" si="34"/>
        <v>8155493.4100000262</v>
      </c>
      <c r="MV31" s="315">
        <f t="shared" si="34"/>
        <v>14877960.139999986</v>
      </c>
      <c r="MW31" s="315">
        <f t="shared" si="34"/>
        <v>-10496646.030800045</v>
      </c>
      <c r="MX31" s="315">
        <f t="shared" si="34"/>
        <v>45779372.549999982</v>
      </c>
      <c r="MY31" s="315">
        <f t="shared" si="34"/>
        <v>7326603.700000003</v>
      </c>
      <c r="MZ31" s="315">
        <f t="shared" si="34"/>
        <v>-1843744.8700000122</v>
      </c>
      <c r="NA31" s="315">
        <f t="shared" si="34"/>
        <v>1013166.4600000009</v>
      </c>
      <c r="NB31" s="315">
        <f t="shared" si="34"/>
        <v>-331926382.63000011</v>
      </c>
      <c r="NC31" s="315">
        <f t="shared" si="34"/>
        <v>-15578058.540000081</v>
      </c>
      <c r="ND31" s="315">
        <f t="shared" si="34"/>
        <v>-7230020.75</v>
      </c>
      <c r="NE31" s="315">
        <f t="shared" si="34"/>
        <v>-47491550.160000324</v>
      </c>
      <c r="NF31" s="315">
        <f t="shared" si="34"/>
        <v>952239.84000001848</v>
      </c>
      <c r="NG31" s="315">
        <f t="shared" si="34"/>
        <v>-15391879.890000045</v>
      </c>
      <c r="NH31" s="315">
        <f t="shared" si="34"/>
        <v>16976760.329999983</v>
      </c>
      <c r="NI31" s="315">
        <f t="shared" si="34"/>
        <v>-23725129.179999888</v>
      </c>
      <c r="NJ31" s="315">
        <f t="shared" si="34"/>
        <v>4101670.0900000036</v>
      </c>
      <c r="NK31" s="315">
        <f t="shared" si="34"/>
        <v>10105089.621800005</v>
      </c>
      <c r="NL31" s="315">
        <f t="shared" si="34"/>
        <v>9496577.9599999785</v>
      </c>
      <c r="NM31" s="315">
        <f t="shared" si="34"/>
        <v>-4300735.849999994</v>
      </c>
      <c r="NN31" s="315">
        <f t="shared" si="34"/>
        <v>92660230.499999881</v>
      </c>
      <c r="NO31" s="315">
        <f t="shared" si="34"/>
        <v>-1776104.9400000274</v>
      </c>
      <c r="NP31" s="315">
        <f t="shared" si="34"/>
        <v>-4755647.4499999732</v>
      </c>
      <c r="NQ31" s="315">
        <f t="shared" si="34"/>
        <v>-1964483.0599999577</v>
      </c>
      <c r="NR31" s="315">
        <f t="shared" si="34"/>
        <v>-2752110.4799999893</v>
      </c>
      <c r="NS31" s="315">
        <f t="shared" si="34"/>
        <v>8065362.7399999984</v>
      </c>
      <c r="NT31" s="315">
        <f t="shared" si="34"/>
        <v>6481812.3200000003</v>
      </c>
      <c r="NU31" s="315">
        <f t="shared" si="34"/>
        <v>24623477.322000027</v>
      </c>
      <c r="NV31" s="315">
        <f t="shared" si="34"/>
        <v>-5915443.5899999738</v>
      </c>
      <c r="NW31" s="315">
        <f t="shared" si="34"/>
        <v>3087695.4600000083</v>
      </c>
      <c r="NX31" s="315">
        <f t="shared" ref="NX31:QI31" si="35">SUM(NX14-NX30)</f>
        <v>2546703.3299999833</v>
      </c>
      <c r="NY31" s="315">
        <f t="shared" si="35"/>
        <v>-5439630.7099999934</v>
      </c>
      <c r="NZ31" s="315">
        <f t="shared" si="35"/>
        <v>-5790342.4099999666</v>
      </c>
      <c r="OA31" s="315">
        <f t="shared" si="35"/>
        <v>1297876.7300000042</v>
      </c>
      <c r="OB31" s="315">
        <f t="shared" si="35"/>
        <v>-33539963.96999979</v>
      </c>
      <c r="OC31" s="315">
        <f t="shared" si="35"/>
        <v>48593866.549999893</v>
      </c>
      <c r="OD31" s="315">
        <f t="shared" si="35"/>
        <v>-7277209.8300000131</v>
      </c>
      <c r="OE31" s="315">
        <f t="shared" si="35"/>
        <v>9087711.4799998999</v>
      </c>
      <c r="OF31" s="315">
        <f t="shared" si="35"/>
        <v>2745817.6600000113</v>
      </c>
      <c r="OG31" s="315">
        <f t="shared" si="35"/>
        <v>4245446.9699999988</v>
      </c>
      <c r="OH31" s="315">
        <f t="shared" si="35"/>
        <v>-5508361.0599999726</v>
      </c>
      <c r="OI31" s="315">
        <f t="shared" si="35"/>
        <v>5314350.4100000039</v>
      </c>
      <c r="OJ31" s="315">
        <f t="shared" si="35"/>
        <v>9067287.2900000066</v>
      </c>
      <c r="OK31" s="315">
        <f t="shared" si="35"/>
        <v>49158803.459999323</v>
      </c>
      <c r="OL31" s="315">
        <f t="shared" si="35"/>
        <v>35363897.169999957</v>
      </c>
      <c r="OM31" s="315">
        <f t="shared" si="35"/>
        <v>-75713974.059999943</v>
      </c>
      <c r="ON31" s="315">
        <f t="shared" si="35"/>
        <v>-16166913.909999996</v>
      </c>
      <c r="OO31" s="315">
        <f t="shared" si="35"/>
        <v>-35179584.710000038</v>
      </c>
      <c r="OP31" s="315">
        <f t="shared" si="35"/>
        <v>-5074349.1400000155</v>
      </c>
      <c r="OQ31" s="315">
        <f t="shared" si="35"/>
        <v>79356388.5400002</v>
      </c>
      <c r="OR31" s="315">
        <f t="shared" si="35"/>
        <v>972614.21000000834</v>
      </c>
      <c r="OS31" s="315">
        <f t="shared" si="35"/>
        <v>18241796.429999992</v>
      </c>
      <c r="OT31" s="315">
        <f t="shared" si="35"/>
        <v>5840339.780000031</v>
      </c>
      <c r="OU31" s="315">
        <f t="shared" si="35"/>
        <v>11907132.899999976</v>
      </c>
      <c r="OV31" s="315">
        <f t="shared" si="35"/>
        <v>14616634.669999957</v>
      </c>
      <c r="OW31" s="315">
        <f t="shared" si="35"/>
        <v>428481.17000001669</v>
      </c>
      <c r="OX31" s="315">
        <f t="shared" si="35"/>
        <v>9233033.9799999893</v>
      </c>
      <c r="OY31" s="315">
        <f t="shared" si="35"/>
        <v>12917441.50999999</v>
      </c>
      <c r="OZ31" s="315">
        <f t="shared" si="35"/>
        <v>-11241650.690000057</v>
      </c>
      <c r="PA31" s="315">
        <f t="shared" si="35"/>
        <v>1934469.6600000113</v>
      </c>
      <c r="PB31" s="315">
        <f t="shared" si="35"/>
        <v>24835905.209999979</v>
      </c>
      <c r="PC31" s="315">
        <f t="shared" si="35"/>
        <v>-771078.92000000179</v>
      </c>
      <c r="PD31" s="315">
        <f t="shared" si="35"/>
        <v>6923646.3999999762</v>
      </c>
      <c r="PE31" s="315">
        <f t="shared" si="35"/>
        <v>-9396272.5300000012</v>
      </c>
      <c r="PF31" s="315">
        <f t="shared" si="35"/>
        <v>408840.54000000656</v>
      </c>
      <c r="PG31" s="315">
        <f t="shared" si="35"/>
        <v>238424.1099999994</v>
      </c>
      <c r="PH31" s="315">
        <f t="shared" si="35"/>
        <v>3730101.4600000083</v>
      </c>
      <c r="PI31" s="315">
        <f t="shared" si="35"/>
        <v>3120417.1599999964</v>
      </c>
      <c r="PJ31" s="315">
        <f t="shared" si="35"/>
        <v>7110352.9700000137</v>
      </c>
      <c r="PK31" s="315">
        <f t="shared" si="35"/>
        <v>-1372548.3400000334</v>
      </c>
      <c r="PL31" s="315">
        <f t="shared" si="35"/>
        <v>554903.98000000417</v>
      </c>
      <c r="PM31" s="315">
        <f t="shared" si="35"/>
        <v>17924721.47999984</v>
      </c>
      <c r="PN31" s="315">
        <f t="shared" si="35"/>
        <v>2114296.290000014</v>
      </c>
      <c r="PO31" s="315">
        <f t="shared" si="35"/>
        <v>440130.38000000268</v>
      </c>
      <c r="PP31" s="315">
        <f t="shared" si="35"/>
        <v>-1289215.4600000009</v>
      </c>
      <c r="PQ31" s="315">
        <f t="shared" si="35"/>
        <v>575545.75999999791</v>
      </c>
      <c r="PR31" s="315">
        <f t="shared" si="35"/>
        <v>34055709.850000381</v>
      </c>
      <c r="PS31" s="315">
        <f t="shared" si="35"/>
        <v>-8143591.1600000113</v>
      </c>
      <c r="PT31" s="315">
        <f t="shared" si="35"/>
        <v>-704720.21000000834</v>
      </c>
      <c r="PU31" s="315">
        <f t="shared" si="35"/>
        <v>-7863456.6200000048</v>
      </c>
      <c r="PV31" s="315">
        <f t="shared" si="35"/>
        <v>94294884.039999843</v>
      </c>
      <c r="PW31" s="315">
        <f t="shared" si="35"/>
        <v>-805018.63000001013</v>
      </c>
      <c r="PX31" s="315">
        <f t="shared" si="35"/>
        <v>8927642.4600000381</v>
      </c>
      <c r="PY31" s="315">
        <f t="shared" si="35"/>
        <v>8095017.5300000161</v>
      </c>
      <c r="PZ31" s="315">
        <f t="shared" si="35"/>
        <v>-4243540.7000000477</v>
      </c>
      <c r="QA31" s="315">
        <f t="shared" si="35"/>
        <v>-2246454.2200000063</v>
      </c>
      <c r="QB31" s="315">
        <f t="shared" si="35"/>
        <v>8099776.8699999154</v>
      </c>
      <c r="QC31" s="315">
        <f t="shared" si="35"/>
        <v>234490.20999999344</v>
      </c>
      <c r="QD31" s="315">
        <f t="shared" si="35"/>
        <v>332701.54000000656</v>
      </c>
      <c r="QE31" s="315">
        <f t="shared" si="35"/>
        <v>-12811458.739999995</v>
      </c>
      <c r="QF31" s="315">
        <f t="shared" si="35"/>
        <v>-2004532.8500000238</v>
      </c>
      <c r="QG31" s="315">
        <f t="shared" si="35"/>
        <v>-10046224.540000081</v>
      </c>
      <c r="QH31" s="315">
        <f t="shared" si="35"/>
        <v>1328354.7799999863</v>
      </c>
      <c r="QI31" s="315">
        <f t="shared" si="35"/>
        <v>484339.04000000656</v>
      </c>
      <c r="QJ31" s="315">
        <f t="shared" ref="QJ31:SU31" si="36">SUM(QJ14-QJ30)</f>
        <v>72902.459999993443</v>
      </c>
      <c r="QK31" s="315">
        <f t="shared" si="36"/>
        <v>351.26999998092651</v>
      </c>
      <c r="QL31" s="315">
        <f t="shared" si="36"/>
        <v>-3555417.6200000644</v>
      </c>
      <c r="QM31" s="315">
        <f t="shared" si="36"/>
        <v>1939498.630000025</v>
      </c>
      <c r="QN31" s="315">
        <f t="shared" si="36"/>
        <v>-4442924.0599999875</v>
      </c>
      <c r="QO31" s="315">
        <f t="shared" si="36"/>
        <v>-218141.14999999851</v>
      </c>
      <c r="QP31" s="315">
        <f t="shared" si="36"/>
        <v>9659697.4900000021</v>
      </c>
      <c r="QQ31" s="315">
        <f t="shared" si="36"/>
        <v>1079819</v>
      </c>
      <c r="QR31" s="315">
        <f t="shared" si="36"/>
        <v>91894285.7900002</v>
      </c>
      <c r="QS31" s="315">
        <f t="shared" si="36"/>
        <v>2604326.2800000012</v>
      </c>
      <c r="QT31" s="315">
        <f t="shared" si="36"/>
        <v>9729958.2399999499</v>
      </c>
      <c r="QU31" s="315">
        <f t="shared" si="36"/>
        <v>4589733.9400000125</v>
      </c>
      <c r="QV31" s="315">
        <f t="shared" si="36"/>
        <v>1202528.1600000113</v>
      </c>
      <c r="QW31" s="315">
        <f t="shared" si="36"/>
        <v>-2735371.5099999905</v>
      </c>
      <c r="QX31" s="315">
        <f t="shared" si="36"/>
        <v>-2727161.9299999923</v>
      </c>
      <c r="QY31" s="315">
        <f t="shared" si="36"/>
        <v>149333069.66000003</v>
      </c>
      <c r="QZ31" s="315">
        <f t="shared" si="36"/>
        <v>-3920614.1800000072</v>
      </c>
      <c r="RA31" s="315">
        <f t="shared" si="36"/>
        <v>1344008</v>
      </c>
      <c r="RB31" s="315">
        <f t="shared" si="36"/>
        <v>-4687560.3199999779</v>
      </c>
      <c r="RC31" s="315">
        <f t="shared" si="36"/>
        <v>13502439.240000002</v>
      </c>
      <c r="RD31" s="315">
        <f t="shared" si="36"/>
        <v>922180.89000000805</v>
      </c>
      <c r="RE31" s="315">
        <f t="shared" si="36"/>
        <v>81652547.249999285</v>
      </c>
      <c r="RF31" s="315">
        <f t="shared" si="36"/>
        <v>24249668.030000061</v>
      </c>
      <c r="RG31" s="315">
        <f t="shared" si="36"/>
        <v>15187794.979999989</v>
      </c>
      <c r="RH31" s="315">
        <f t="shared" si="36"/>
        <v>-10564444.329999983</v>
      </c>
      <c r="RI31" s="315">
        <f t="shared" si="36"/>
        <v>3832204.4799999893</v>
      </c>
      <c r="RJ31" s="315">
        <f t="shared" si="36"/>
        <v>1154579.6099999845</v>
      </c>
      <c r="RK31" s="315">
        <f t="shared" si="36"/>
        <v>918881.21000003815</v>
      </c>
      <c r="RL31" s="315">
        <f t="shared" si="36"/>
        <v>2176705.5399999768</v>
      </c>
      <c r="RM31" s="315">
        <f t="shared" si="36"/>
        <v>9348848.2099999934</v>
      </c>
      <c r="RN31" s="315">
        <f t="shared" si="36"/>
        <v>129363611.48999998</v>
      </c>
      <c r="RO31" s="315">
        <f t="shared" si="36"/>
        <v>-3276816.1800000072</v>
      </c>
      <c r="RP31" s="315">
        <f t="shared" si="36"/>
        <v>5414294.2800000161</v>
      </c>
      <c r="RQ31" s="315">
        <f t="shared" si="36"/>
        <v>2884423.2799999863</v>
      </c>
      <c r="RR31" s="315">
        <f t="shared" si="36"/>
        <v>9643701.5399999619</v>
      </c>
      <c r="RS31" s="315">
        <f t="shared" si="36"/>
        <v>-1241876.459999986</v>
      </c>
      <c r="RT31" s="315">
        <f t="shared" si="36"/>
        <v>6324238.6000000089</v>
      </c>
      <c r="RU31" s="315">
        <f t="shared" si="36"/>
        <v>-91684.419999986887</v>
      </c>
      <c r="RV31" s="315">
        <f t="shared" si="36"/>
        <v>2880168.150000006</v>
      </c>
      <c r="RW31" s="315">
        <f t="shared" si="36"/>
        <v>-2863956.090000011</v>
      </c>
      <c r="RX31" s="315">
        <f t="shared" si="36"/>
        <v>5453238.9300000146</v>
      </c>
      <c r="RY31" s="315">
        <f t="shared" si="36"/>
        <v>82588144.5400002</v>
      </c>
      <c r="RZ31" s="315">
        <f t="shared" si="36"/>
        <v>287894.35000000894</v>
      </c>
      <c r="SA31" s="315">
        <f t="shared" si="36"/>
        <v>-10603910.710000023</v>
      </c>
      <c r="SB31" s="315">
        <f t="shared" si="36"/>
        <v>-7764737.700000003</v>
      </c>
      <c r="SC31" s="315">
        <f t="shared" si="36"/>
        <v>5925066.1600000188</v>
      </c>
      <c r="SD31" s="315">
        <f t="shared" si="36"/>
        <v>-362289.13000001013</v>
      </c>
      <c r="SE31" s="315">
        <f t="shared" si="36"/>
        <v>-2887856.7300000191</v>
      </c>
      <c r="SF31" s="315">
        <f t="shared" si="36"/>
        <v>-19424365.26000008</v>
      </c>
      <c r="SG31" s="315">
        <f t="shared" si="36"/>
        <v>-6752410.3799999803</v>
      </c>
      <c r="SH31" s="315">
        <f t="shared" si="36"/>
        <v>5958737.3300000131</v>
      </c>
      <c r="SI31" s="315">
        <f t="shared" si="36"/>
        <v>-30432.360000014305</v>
      </c>
      <c r="SJ31" s="315">
        <f t="shared" si="36"/>
        <v>-9214766.8200000226</v>
      </c>
      <c r="SK31" s="315">
        <f t="shared" si="36"/>
        <v>-2597895.8400000036</v>
      </c>
      <c r="SL31" s="315">
        <f t="shared" si="36"/>
        <v>663634.62999997288</v>
      </c>
      <c r="SM31" s="315">
        <f t="shared" si="36"/>
        <v>-72750549.490000129</v>
      </c>
      <c r="SN31" s="315">
        <f t="shared" si="36"/>
        <v>-5934512.8700000346</v>
      </c>
      <c r="SO31" s="315">
        <f t="shared" si="36"/>
        <v>-2320195.150000006</v>
      </c>
      <c r="SP31" s="315">
        <f t="shared" si="36"/>
        <v>9920395.6200000197</v>
      </c>
      <c r="SQ31" s="315">
        <f t="shared" si="36"/>
        <v>2250102.3099999875</v>
      </c>
      <c r="SR31" s="315">
        <f t="shared" si="36"/>
        <v>4589161.1300000101</v>
      </c>
      <c r="SS31" s="315">
        <f t="shared" si="36"/>
        <v>-8009278.25</v>
      </c>
      <c r="ST31" s="315">
        <f t="shared" si="36"/>
        <v>-2072222.5199999809</v>
      </c>
      <c r="SU31" s="315">
        <f t="shared" si="36"/>
        <v>2239585.8199999779</v>
      </c>
      <c r="SV31" s="315">
        <f t="shared" ref="SV31:VG31" si="37">SUM(SV14-SV30)</f>
        <v>25871130.420000032</v>
      </c>
      <c r="SW31" s="315">
        <f t="shared" si="37"/>
        <v>299821.6400000155</v>
      </c>
      <c r="SX31" s="315">
        <f t="shared" si="37"/>
        <v>1033858.700000003</v>
      </c>
      <c r="SY31" s="315">
        <f t="shared" si="37"/>
        <v>-6094185.8399999142</v>
      </c>
      <c r="SZ31" s="315">
        <f t="shared" si="37"/>
        <v>955443.80999998748</v>
      </c>
      <c r="TA31" s="315">
        <f t="shared" si="37"/>
        <v>-11065674.790000051</v>
      </c>
      <c r="TB31" s="315">
        <f t="shared" si="37"/>
        <v>-30852768.129999965</v>
      </c>
      <c r="TC31" s="315">
        <f t="shared" si="37"/>
        <v>828605.5000000447</v>
      </c>
      <c r="TD31" s="315">
        <f t="shared" si="37"/>
        <v>546528.54999998212</v>
      </c>
      <c r="TE31" s="315">
        <f t="shared" si="37"/>
        <v>1484453.0900000185</v>
      </c>
      <c r="TF31" s="315">
        <f t="shared" si="37"/>
        <v>2817726.2199999914</v>
      </c>
      <c r="TG31" s="315">
        <f t="shared" si="37"/>
        <v>36196911.699999571</v>
      </c>
      <c r="TH31" s="315">
        <f t="shared" si="37"/>
        <v>-4186371.5399999917</v>
      </c>
      <c r="TI31" s="315">
        <f t="shared" si="37"/>
        <v>2257489.1099999994</v>
      </c>
      <c r="TJ31" s="315">
        <f t="shared" si="37"/>
        <v>-7706987.75</v>
      </c>
      <c r="TK31" s="315">
        <f t="shared" si="37"/>
        <v>675953.44000005722</v>
      </c>
      <c r="TL31" s="315">
        <f t="shared" si="37"/>
        <v>163469.84999999404</v>
      </c>
      <c r="TM31" s="315">
        <f t="shared" si="37"/>
        <v>1293876.2800000161</v>
      </c>
      <c r="TN31" s="315">
        <f t="shared" si="37"/>
        <v>17164051.25999999</v>
      </c>
      <c r="TO31" s="315">
        <f t="shared" si="37"/>
        <v>-610017.07999999821</v>
      </c>
      <c r="TP31" s="315">
        <f t="shared" si="37"/>
        <v>3148387.7200000584</v>
      </c>
      <c r="TQ31" s="315">
        <f t="shared" si="37"/>
        <v>4057143.8199999928</v>
      </c>
      <c r="TR31" s="315">
        <f t="shared" si="37"/>
        <v>-1838637.2500000298</v>
      </c>
      <c r="TS31" s="315">
        <f t="shared" si="37"/>
        <v>-3948137.1800000072</v>
      </c>
      <c r="TT31" s="315">
        <f t="shared" si="37"/>
        <v>1588219.7900000066</v>
      </c>
      <c r="TU31" s="315">
        <f t="shared" si="37"/>
        <v>-5566604.3700000197</v>
      </c>
      <c r="TV31" s="315">
        <f t="shared" si="37"/>
        <v>1051366.3299999982</v>
      </c>
      <c r="TW31" s="315">
        <f t="shared" si="37"/>
        <v>-10421438.560000062</v>
      </c>
      <c r="TX31" s="315">
        <f t="shared" si="37"/>
        <v>1702665.8599999845</v>
      </c>
      <c r="TY31" s="315">
        <f t="shared" si="37"/>
        <v>159819242.25999999</v>
      </c>
      <c r="TZ31" s="315">
        <f t="shared" si="37"/>
        <v>16514592.480000019</v>
      </c>
      <c r="UA31" s="315">
        <f t="shared" si="37"/>
        <v>5501800.3200000077</v>
      </c>
      <c r="UB31" s="315">
        <f t="shared" si="37"/>
        <v>5868999.2300000191</v>
      </c>
      <c r="UC31" s="315">
        <f t="shared" si="37"/>
        <v>2718293.8500000238</v>
      </c>
      <c r="UD31" s="315">
        <f t="shared" si="37"/>
        <v>-4593107.6199999973</v>
      </c>
      <c r="UE31" s="315">
        <f t="shared" si="37"/>
        <v>10886169.960000001</v>
      </c>
      <c r="UF31" s="315">
        <f t="shared" si="37"/>
        <v>-8655534.1199999899</v>
      </c>
      <c r="UG31" s="315">
        <f t="shared" si="37"/>
        <v>-1262681.6600000188</v>
      </c>
      <c r="UH31" s="315">
        <f t="shared" si="37"/>
        <v>-24812197.8100003</v>
      </c>
      <c r="UI31" s="315">
        <f t="shared" si="37"/>
        <v>1190941.5799999833</v>
      </c>
      <c r="UJ31" s="315">
        <f t="shared" si="37"/>
        <v>9433874.3099999875</v>
      </c>
      <c r="UK31" s="315">
        <f t="shared" si="37"/>
        <v>579507.06999999285</v>
      </c>
      <c r="UL31" s="315">
        <f t="shared" si="37"/>
        <v>5461957.3900000155</v>
      </c>
      <c r="UM31" s="315">
        <f t="shared" si="37"/>
        <v>9667380.4199999869</v>
      </c>
      <c r="UN31" s="315">
        <f t="shared" si="37"/>
        <v>-82001174.129999638</v>
      </c>
      <c r="UO31" s="315">
        <f t="shared" si="37"/>
        <v>3139208.3400000334</v>
      </c>
      <c r="UP31" s="315">
        <f t="shared" si="37"/>
        <v>5292081.6299999505</v>
      </c>
      <c r="UQ31" s="315">
        <f t="shared" si="37"/>
        <v>97787661.479999959</v>
      </c>
      <c r="UR31" s="315">
        <f t="shared" si="37"/>
        <v>8094038.6700000018</v>
      </c>
      <c r="US31" s="315">
        <f t="shared" si="37"/>
        <v>4093663.7699999958</v>
      </c>
      <c r="UT31" s="315">
        <f t="shared" si="37"/>
        <v>15561606.0200001</v>
      </c>
      <c r="UU31" s="315">
        <f t="shared" si="37"/>
        <v>-2627926.3600000143</v>
      </c>
      <c r="UV31" s="315">
        <f t="shared" si="37"/>
        <v>6367868.6300000101</v>
      </c>
      <c r="UW31" s="315">
        <f t="shared" si="37"/>
        <v>10427071.930000007</v>
      </c>
      <c r="UX31" s="315">
        <f t="shared" si="37"/>
        <v>6247426.089999944</v>
      </c>
      <c r="UY31" s="315">
        <f t="shared" si="37"/>
        <v>31394557.960000068</v>
      </c>
      <c r="UZ31" s="315">
        <f t="shared" si="37"/>
        <v>-3567666.3899999857</v>
      </c>
      <c r="VA31" s="315">
        <f t="shared" si="37"/>
        <v>46142939.920000136</v>
      </c>
      <c r="VB31" s="315">
        <f t="shared" si="37"/>
        <v>-5135447.6299999952</v>
      </c>
      <c r="VC31" s="315">
        <f t="shared" si="37"/>
        <v>4126212.6599999815</v>
      </c>
      <c r="VD31" s="315">
        <f t="shared" si="37"/>
        <v>1646148.9700000063</v>
      </c>
      <c r="VE31" s="315">
        <f t="shared" si="37"/>
        <v>-1794474.1999999881</v>
      </c>
      <c r="VF31" s="315">
        <f t="shared" si="37"/>
        <v>-2786305.1800000668</v>
      </c>
      <c r="VG31" s="315">
        <f t="shared" si="37"/>
        <v>3762368.6700000092</v>
      </c>
      <c r="VH31" s="315">
        <f t="shared" ref="VH31:XS31" si="38">SUM(VH14-VH30)</f>
        <v>-575324.45999998599</v>
      </c>
      <c r="VI31" s="315">
        <f t="shared" si="38"/>
        <v>9356076.6900000051</v>
      </c>
      <c r="VJ31" s="315">
        <f t="shared" si="38"/>
        <v>54462624.150000334</v>
      </c>
      <c r="VK31" s="315">
        <f t="shared" si="38"/>
        <v>-2997834.680000037</v>
      </c>
      <c r="VL31" s="315">
        <f t="shared" si="38"/>
        <v>1581.2999999970198</v>
      </c>
      <c r="VM31" s="315">
        <f t="shared" si="38"/>
        <v>-667750.59000003338</v>
      </c>
      <c r="VN31" s="315">
        <f t="shared" si="38"/>
        <v>-6188756.869999975</v>
      </c>
      <c r="VO31" s="315">
        <f t="shared" si="38"/>
        <v>-7507901.1500000656</v>
      </c>
      <c r="VP31" s="315">
        <f t="shared" si="38"/>
        <v>2400727.9399999976</v>
      </c>
      <c r="VQ31" s="315">
        <f t="shared" si="38"/>
        <v>3658318.3299999982</v>
      </c>
      <c r="VR31" s="315">
        <f t="shared" si="38"/>
        <v>-8125556.7100000083</v>
      </c>
      <c r="VS31" s="315">
        <f t="shared" si="38"/>
        <v>19829718.859999955</v>
      </c>
      <c r="VT31" s="315">
        <f t="shared" si="38"/>
        <v>-7218279.3800000101</v>
      </c>
      <c r="VU31" s="315">
        <f t="shared" si="38"/>
        <v>-20479105.299999982</v>
      </c>
      <c r="VV31" s="315">
        <f t="shared" si="38"/>
        <v>6366655.130000025</v>
      </c>
      <c r="VW31" s="315">
        <f t="shared" si="38"/>
        <v>8204607.9900000095</v>
      </c>
      <c r="VX31" s="315">
        <f t="shared" si="38"/>
        <v>2205336.900000006</v>
      </c>
      <c r="VY31" s="315">
        <f t="shared" si="38"/>
        <v>190083777.01000023</v>
      </c>
      <c r="VZ31" s="315">
        <f t="shared" si="38"/>
        <v>-1447378.1200000346</v>
      </c>
      <c r="WA31" s="315">
        <f t="shared" si="38"/>
        <v>-3659589.6799999774</v>
      </c>
      <c r="WB31" s="315">
        <f t="shared" si="38"/>
        <v>-6024546.4099999815</v>
      </c>
      <c r="WC31" s="315">
        <f t="shared" si="38"/>
        <v>-2558107.9200000167</v>
      </c>
      <c r="WD31" s="315">
        <f t="shared" si="38"/>
        <v>942063.23000001907</v>
      </c>
      <c r="WE31" s="315">
        <f t="shared" si="38"/>
        <v>139852066.43999997</v>
      </c>
      <c r="WF31" s="315">
        <f t="shared" si="38"/>
        <v>-31948871.150000006</v>
      </c>
      <c r="WG31" s="315">
        <f t="shared" si="38"/>
        <v>2605995.8299999535</v>
      </c>
      <c r="WH31" s="315">
        <f t="shared" si="38"/>
        <v>-519718.35000002384</v>
      </c>
      <c r="WI31" s="315">
        <f t="shared" si="38"/>
        <v>-4100317.2100000083</v>
      </c>
      <c r="WJ31" s="315">
        <f t="shared" si="38"/>
        <v>-34542615.460000038</v>
      </c>
      <c r="WK31" s="315">
        <f t="shared" si="38"/>
        <v>3564282.6700000167</v>
      </c>
      <c r="WL31" s="315">
        <f t="shared" si="38"/>
        <v>-11921746.550000012</v>
      </c>
      <c r="WM31" s="315">
        <f t="shared" si="38"/>
        <v>-51716498.649999917</v>
      </c>
      <c r="WN31" s="315">
        <f t="shared" si="38"/>
        <v>-7278282.5600000024</v>
      </c>
      <c r="WO31" s="315">
        <f t="shared" si="38"/>
        <v>-4446980.6699999571</v>
      </c>
      <c r="WP31" s="315">
        <f t="shared" si="38"/>
        <v>-12523205.980000019</v>
      </c>
      <c r="WQ31" s="315">
        <f t="shared" si="38"/>
        <v>5228215.4700000137</v>
      </c>
      <c r="WR31" s="315">
        <f t="shared" si="38"/>
        <v>-8910923.4499999583</v>
      </c>
      <c r="WS31" s="315">
        <f t="shared" si="38"/>
        <v>26664586.330000162</v>
      </c>
      <c r="WT31" s="315">
        <f t="shared" si="38"/>
        <v>-3728565.4900000095</v>
      </c>
      <c r="WU31" s="315">
        <f t="shared" si="38"/>
        <v>-1284094.2600000203</v>
      </c>
      <c r="WV31" s="315">
        <f t="shared" si="38"/>
        <v>9020092.9099999815</v>
      </c>
      <c r="WW31" s="315">
        <f t="shared" si="38"/>
        <v>-853749.26999998093</v>
      </c>
      <c r="WX31" s="315">
        <f t="shared" si="38"/>
        <v>-3869299.5799999833</v>
      </c>
      <c r="WY31" s="315">
        <f t="shared" si="38"/>
        <v>-7202338.7800000012</v>
      </c>
      <c r="WZ31" s="315">
        <f t="shared" si="38"/>
        <v>25483958.689999998</v>
      </c>
      <c r="XA31" s="315">
        <f t="shared" si="38"/>
        <v>29597581.070000172</v>
      </c>
      <c r="XB31" s="315">
        <f t="shared" si="38"/>
        <v>1217112.6899999976</v>
      </c>
      <c r="XC31" s="315">
        <f t="shared" si="38"/>
        <v>5362760.4447999895</v>
      </c>
      <c r="XD31" s="315">
        <f t="shared" si="38"/>
        <v>2598877.6600000039</v>
      </c>
      <c r="XE31" s="315">
        <f t="shared" si="38"/>
        <v>3160371.3400000185</v>
      </c>
      <c r="XF31" s="315">
        <f t="shared" si="38"/>
        <v>21171925.96999979</v>
      </c>
      <c r="XG31" s="315">
        <f t="shared" si="38"/>
        <v>47729255.620000005</v>
      </c>
      <c r="XH31" s="315">
        <f t="shared" si="38"/>
        <v>-21254354.290000021</v>
      </c>
      <c r="XI31" s="315">
        <f t="shared" si="38"/>
        <v>28437781.849999905</v>
      </c>
      <c r="XJ31" s="315">
        <f t="shared" si="38"/>
        <v>-6137455.650000006</v>
      </c>
      <c r="XK31" s="315">
        <f t="shared" si="38"/>
        <v>-17131294.75999999</v>
      </c>
      <c r="XL31" s="315">
        <f t="shared" si="38"/>
        <v>-11528757.169999957</v>
      </c>
      <c r="XM31" s="315">
        <f t="shared" si="38"/>
        <v>-3593083.7600000203</v>
      </c>
      <c r="XN31" s="315">
        <f t="shared" si="38"/>
        <v>967339.10000002384</v>
      </c>
      <c r="XO31" s="315">
        <f t="shared" si="38"/>
        <v>-45309664.5</v>
      </c>
      <c r="XP31" s="315">
        <f t="shared" si="38"/>
        <v>-16438996.580000043</v>
      </c>
      <c r="XQ31" s="315">
        <f t="shared" si="38"/>
        <v>-5031962.2100000083</v>
      </c>
      <c r="XR31" s="315">
        <f t="shared" si="38"/>
        <v>-8028699.4499999881</v>
      </c>
      <c r="XS31" s="315">
        <f t="shared" si="38"/>
        <v>471268</v>
      </c>
      <c r="XT31" s="315">
        <f t="shared" ref="XT31:AAE31" si="39">SUM(XT14-XT30)</f>
        <v>2836898.3199999928</v>
      </c>
      <c r="XU31" s="315">
        <f t="shared" si="39"/>
        <v>6278894.7800000161</v>
      </c>
      <c r="XV31" s="315">
        <f t="shared" si="39"/>
        <v>-421202.79999998212</v>
      </c>
      <c r="XW31" s="315">
        <f t="shared" si="39"/>
        <v>-4910831.4999999851</v>
      </c>
      <c r="XX31" s="315">
        <f t="shared" si="39"/>
        <v>-4672694.1899999976</v>
      </c>
      <c r="XY31" s="315">
        <f t="shared" si="39"/>
        <v>-2282481.9399999976</v>
      </c>
      <c r="XZ31" s="315">
        <f t="shared" si="39"/>
        <v>-126623.33999998868</v>
      </c>
      <c r="YA31" s="315">
        <f t="shared" si="39"/>
        <v>7484441.3299999982</v>
      </c>
      <c r="YB31" s="315">
        <f t="shared" si="39"/>
        <v>613862.26999999583</v>
      </c>
      <c r="YC31" s="315">
        <f t="shared" si="39"/>
        <v>-93127015.820000172</v>
      </c>
      <c r="YD31" s="315">
        <f t="shared" si="39"/>
        <v>280595.47999997437</v>
      </c>
      <c r="YE31" s="315">
        <f t="shared" si="39"/>
        <v>891938.09999993443</v>
      </c>
      <c r="YF31" s="315">
        <f t="shared" si="39"/>
        <v>169381.71999999881</v>
      </c>
      <c r="YG31" s="315">
        <f t="shared" si="39"/>
        <v>-9495080.0899999738</v>
      </c>
      <c r="YH31" s="315">
        <f t="shared" si="39"/>
        <v>1505393.5199999809</v>
      </c>
      <c r="YI31" s="315">
        <f t="shared" si="39"/>
        <v>36673933.150000006</v>
      </c>
      <c r="YJ31" s="315">
        <f t="shared" si="39"/>
        <v>16096363.040000007</v>
      </c>
      <c r="YK31" s="315">
        <f t="shared" si="39"/>
        <v>46289429.569999993</v>
      </c>
      <c r="YL31" s="315">
        <f t="shared" si="39"/>
        <v>140078700.27999991</v>
      </c>
      <c r="YM31" s="315">
        <f t="shared" si="39"/>
        <v>1778289.1399999857</v>
      </c>
      <c r="YN31" s="315">
        <f t="shared" si="39"/>
        <v>2776693.769999966</v>
      </c>
      <c r="YO31" s="315">
        <f t="shared" si="39"/>
        <v>-2017677.9099999815</v>
      </c>
      <c r="YP31" s="315">
        <f t="shared" si="39"/>
        <v>4963929.1999999881</v>
      </c>
      <c r="YQ31" s="315">
        <f t="shared" si="39"/>
        <v>8881871</v>
      </c>
      <c r="YR31" s="315">
        <f t="shared" si="39"/>
        <v>4917383.480000034</v>
      </c>
      <c r="YS31" s="315">
        <f t="shared" si="39"/>
        <v>-1529410.4280000031</v>
      </c>
      <c r="YT31" s="315">
        <f t="shared" si="39"/>
        <v>-60851523.519999862</v>
      </c>
      <c r="YU31" s="315">
        <f t="shared" si="39"/>
        <v>-5198516.4899999797</v>
      </c>
      <c r="YV31" s="315">
        <f t="shared" si="39"/>
        <v>3786324.3700000048</v>
      </c>
      <c r="YW31" s="315">
        <f t="shared" si="39"/>
        <v>6345062.2500000149</v>
      </c>
      <c r="YX31" s="315">
        <f t="shared" si="39"/>
        <v>-3315181.9700000137</v>
      </c>
      <c r="YY31" s="315">
        <f t="shared" si="39"/>
        <v>4969658.7300000191</v>
      </c>
      <c r="YZ31" s="315">
        <f t="shared" si="39"/>
        <v>10343694.410000011</v>
      </c>
      <c r="ZA31" s="315">
        <f t="shared" si="39"/>
        <v>-27766612.919999957</v>
      </c>
      <c r="ZB31" s="315">
        <f t="shared" si="39"/>
        <v>-6754915.9899999946</v>
      </c>
      <c r="ZC31" s="315">
        <f t="shared" si="39"/>
        <v>5797189.5600000024</v>
      </c>
      <c r="ZD31" s="315">
        <f t="shared" si="39"/>
        <v>-4384449.2599999905</v>
      </c>
      <c r="ZE31" s="315">
        <f t="shared" si="39"/>
        <v>7632221.6900000125</v>
      </c>
      <c r="ZF31" s="315">
        <f t="shared" si="39"/>
        <v>-4001284.7100000083</v>
      </c>
      <c r="ZG31" s="315">
        <f t="shared" si="39"/>
        <v>-196912.29000000656</v>
      </c>
      <c r="ZH31" s="315">
        <f t="shared" si="39"/>
        <v>6961397.7600000054</v>
      </c>
      <c r="ZI31" s="315">
        <f t="shared" si="39"/>
        <v>638302.61999994516</v>
      </c>
      <c r="ZJ31" s="315">
        <f t="shared" si="39"/>
        <v>-1756599.3300001621</v>
      </c>
      <c r="ZK31" s="315">
        <f t="shared" si="39"/>
        <v>-2548283.4899999797</v>
      </c>
      <c r="ZL31" s="315">
        <f t="shared" si="39"/>
        <v>-6596757.8100000024</v>
      </c>
      <c r="ZM31" s="315">
        <f t="shared" si="39"/>
        <v>-25400981.629999936</v>
      </c>
      <c r="ZN31" s="315">
        <f t="shared" si="39"/>
        <v>-20751039.649999946</v>
      </c>
      <c r="ZO31" s="315">
        <f t="shared" si="39"/>
        <v>3973263.0299999863</v>
      </c>
      <c r="ZP31" s="315">
        <f t="shared" si="39"/>
        <v>1641060.7499999851</v>
      </c>
      <c r="ZQ31" s="315">
        <f t="shared" si="39"/>
        <v>-13740499.492999971</v>
      </c>
      <c r="ZR31" s="315">
        <f t="shared" si="39"/>
        <v>2881807.3000000417</v>
      </c>
      <c r="ZS31" s="315">
        <f t="shared" si="39"/>
        <v>-22324162.22999993</v>
      </c>
      <c r="ZT31" s="315">
        <f t="shared" si="39"/>
        <v>10331643.210000008</v>
      </c>
      <c r="ZU31" s="315">
        <f t="shared" si="39"/>
        <v>9206316.5700000077</v>
      </c>
      <c r="ZV31" s="315">
        <f t="shared" si="39"/>
        <v>4707818.6800000072</v>
      </c>
      <c r="ZW31" s="315">
        <f t="shared" si="39"/>
        <v>-884197.88000001013</v>
      </c>
      <c r="ZX31" s="315">
        <f t="shared" si="39"/>
        <v>5096172.2200000137</v>
      </c>
      <c r="ZY31" s="315">
        <f t="shared" si="39"/>
        <v>-3259899.7411999851</v>
      </c>
      <c r="ZZ31" s="315">
        <f t="shared" si="39"/>
        <v>6176858.6600000113</v>
      </c>
      <c r="AAA31" s="315">
        <f t="shared" si="39"/>
        <v>161872.8199999854</v>
      </c>
      <c r="AAB31" s="315">
        <f t="shared" si="39"/>
        <v>2646361.0299999863</v>
      </c>
      <c r="AAC31" s="315">
        <f t="shared" si="39"/>
        <v>4140902.4699999839</v>
      </c>
      <c r="AAD31" s="315">
        <f t="shared" si="39"/>
        <v>1442380.6300000101</v>
      </c>
      <c r="AAE31" s="315">
        <f t="shared" si="39"/>
        <v>-718850.52999999374</v>
      </c>
      <c r="AAF31" s="315">
        <f t="shared" ref="AAF31:ACQ31" si="40">SUM(AAF14-AAF30)</f>
        <v>-35176135.410000086</v>
      </c>
      <c r="AAG31" s="315">
        <f t="shared" si="40"/>
        <v>-1920578.2600000054</v>
      </c>
      <c r="AAH31" s="315">
        <f t="shared" si="40"/>
        <v>1949274.0099999756</v>
      </c>
      <c r="AAI31" s="315">
        <f t="shared" si="40"/>
        <v>-1547930.8100000024</v>
      </c>
      <c r="AAJ31" s="315">
        <f t="shared" si="40"/>
        <v>266085.37000000477</v>
      </c>
      <c r="AAK31" s="315">
        <f t="shared" si="40"/>
        <v>2452013.4099999815</v>
      </c>
      <c r="AAL31" s="315">
        <f t="shared" si="40"/>
        <v>205131.1099999994</v>
      </c>
      <c r="AAM31" s="315">
        <f t="shared" si="40"/>
        <v>-76769478.620000839</v>
      </c>
      <c r="AAN31" s="315">
        <f t="shared" si="40"/>
        <v>485860.82999998331</v>
      </c>
      <c r="AAO31" s="315">
        <f t="shared" si="40"/>
        <v>4619775.2999999821</v>
      </c>
      <c r="AAP31" s="315">
        <f t="shared" si="40"/>
        <v>1415597.4499999881</v>
      </c>
      <c r="AAQ31" s="315">
        <f t="shared" si="40"/>
        <v>-3793570.2600000203</v>
      </c>
      <c r="AAR31" s="315">
        <f t="shared" si="40"/>
        <v>10238217.889999986</v>
      </c>
      <c r="AAS31" s="315">
        <f t="shared" si="40"/>
        <v>2350002.6099999696</v>
      </c>
      <c r="AAT31" s="315">
        <f t="shared" si="40"/>
        <v>5858727.3399999738</v>
      </c>
      <c r="AAU31" s="315">
        <f t="shared" si="40"/>
        <v>-7584334.6700000763</v>
      </c>
      <c r="AAV31" s="315">
        <f t="shared" si="40"/>
        <v>-4801920.049999997</v>
      </c>
      <c r="AAW31" s="315">
        <f t="shared" si="40"/>
        <v>-3607291.0700000525</v>
      </c>
      <c r="AAX31" s="315">
        <f t="shared" si="40"/>
        <v>81672264.189999938</v>
      </c>
      <c r="AAY31" s="315">
        <f t="shared" si="40"/>
        <v>-8942678.849999994</v>
      </c>
      <c r="AAZ31" s="315">
        <f t="shared" si="40"/>
        <v>5006380.3200000226</v>
      </c>
      <c r="ABA31" s="315">
        <f t="shared" si="40"/>
        <v>3554173.8600000143</v>
      </c>
      <c r="ABB31" s="315">
        <f t="shared" si="40"/>
        <v>6478180.6399999857</v>
      </c>
      <c r="ABC31" s="315">
        <f t="shared" si="40"/>
        <v>4510822.8699999824</v>
      </c>
      <c r="ABD31" s="315">
        <f t="shared" si="40"/>
        <v>3909401.6199999899</v>
      </c>
      <c r="ABE31" s="315">
        <f t="shared" si="40"/>
        <v>2237567.75</v>
      </c>
      <c r="ABF31" s="315">
        <f t="shared" si="40"/>
        <v>-15789684.519999981</v>
      </c>
      <c r="ABG31" s="315">
        <f t="shared" si="40"/>
        <v>1666802.8899998665</v>
      </c>
      <c r="ABH31" s="315">
        <f t="shared" si="40"/>
        <v>-1716558.0899999887</v>
      </c>
      <c r="ABI31" s="315">
        <f t="shared" si="40"/>
        <v>5895745.8200000003</v>
      </c>
      <c r="ABJ31" s="315">
        <f t="shared" si="40"/>
        <v>-1327986.1299999803</v>
      </c>
      <c r="ABK31" s="315">
        <f t="shared" si="40"/>
        <v>10778848.459999993</v>
      </c>
      <c r="ABL31" s="315">
        <f t="shared" si="40"/>
        <v>2426335.5100000054</v>
      </c>
      <c r="ABM31" s="315">
        <f t="shared" si="40"/>
        <v>49339175.970000029</v>
      </c>
      <c r="ABN31" s="315">
        <f t="shared" si="40"/>
        <v>417475.65000002086</v>
      </c>
      <c r="ABO31" s="315">
        <f t="shared" si="40"/>
        <v>-9869639.8100000024</v>
      </c>
      <c r="ABP31" s="315">
        <f t="shared" si="40"/>
        <v>18591079.819999993</v>
      </c>
      <c r="ABQ31" s="315">
        <f t="shared" si="40"/>
        <v>2096539.5400000513</v>
      </c>
      <c r="ABR31" s="315">
        <f t="shared" si="40"/>
        <v>3828580.8100000173</v>
      </c>
      <c r="ABS31" s="315">
        <f t="shared" si="40"/>
        <v>4379975.2299999893</v>
      </c>
      <c r="ABT31" s="315">
        <f t="shared" si="40"/>
        <v>-6573612.7399999946</v>
      </c>
      <c r="ABU31" s="315">
        <f t="shared" si="40"/>
        <v>3714322.9699999988</v>
      </c>
      <c r="ABV31" s="315">
        <f t="shared" si="40"/>
        <v>15772783.640000343</v>
      </c>
      <c r="ABW31" s="315">
        <f t="shared" si="40"/>
        <v>-8286967.9499999881</v>
      </c>
      <c r="ABX31" s="315">
        <f t="shared" si="40"/>
        <v>8808930.2000001073</v>
      </c>
      <c r="ABY31" s="315">
        <f t="shared" si="40"/>
        <v>-8266728.6400000155</v>
      </c>
      <c r="ABZ31" s="315">
        <f t="shared" si="40"/>
        <v>-5840377.4600000083</v>
      </c>
      <c r="ACA31" s="315">
        <f t="shared" si="40"/>
        <v>82737339.469999969</v>
      </c>
      <c r="ACB31" s="315">
        <f t="shared" si="40"/>
        <v>7368045.9099999964</v>
      </c>
      <c r="ACC31" s="315">
        <f t="shared" si="40"/>
        <v>-1916471.6499999613</v>
      </c>
      <c r="ACD31" s="315">
        <f t="shared" si="40"/>
        <v>5727093.3800000101</v>
      </c>
      <c r="ACE31" s="315">
        <f t="shared" si="40"/>
        <v>-2118236.8400000036</v>
      </c>
      <c r="ACF31" s="315">
        <f t="shared" si="40"/>
        <v>1077681.4299999923</v>
      </c>
      <c r="ACG31" s="315">
        <f t="shared" si="40"/>
        <v>443293067.82999992</v>
      </c>
      <c r="ACH31" s="315">
        <f t="shared" si="40"/>
        <v>12425.139999985695</v>
      </c>
      <c r="ACI31" s="315">
        <f t="shared" si="40"/>
        <v>2656171.9000000209</v>
      </c>
      <c r="ACJ31" s="315">
        <f t="shared" si="40"/>
        <v>2466463.4799999893</v>
      </c>
      <c r="ACK31" s="315">
        <f t="shared" si="40"/>
        <v>-1615112.8200000077</v>
      </c>
      <c r="ACL31" s="315">
        <f t="shared" si="40"/>
        <v>174469.66000001132</v>
      </c>
      <c r="ACM31" s="315">
        <f t="shared" si="40"/>
        <v>-19596696.619999975</v>
      </c>
      <c r="ACN31" s="315">
        <f t="shared" si="40"/>
        <v>34351012.209999979</v>
      </c>
      <c r="ACO31" s="315">
        <f t="shared" si="40"/>
        <v>1950511.3099999428</v>
      </c>
      <c r="ACP31" s="315">
        <f t="shared" si="40"/>
        <v>27510.349999979138</v>
      </c>
      <c r="ACQ31" s="315">
        <f t="shared" si="40"/>
        <v>15873130.909999996</v>
      </c>
      <c r="ACR31" s="315">
        <f t="shared" ref="ACR31:AFC31" si="41">SUM(ACR14-ACR30)</f>
        <v>16652268.189999968</v>
      </c>
      <c r="ACS31" s="315">
        <f t="shared" si="41"/>
        <v>819157.78999999166</v>
      </c>
      <c r="ACT31" s="315">
        <f t="shared" si="41"/>
        <v>9424666.159999907</v>
      </c>
      <c r="ACU31" s="315">
        <f t="shared" si="41"/>
        <v>-449298.1400000006</v>
      </c>
      <c r="ACV31" s="315">
        <f t="shared" si="41"/>
        <v>-4410753.7699999809</v>
      </c>
      <c r="ACW31" s="315">
        <f t="shared" si="41"/>
        <v>5329628.369999975</v>
      </c>
      <c r="ACX31" s="315">
        <f t="shared" si="41"/>
        <v>459739.46999998391</v>
      </c>
      <c r="ACY31" s="315">
        <f t="shared" si="41"/>
        <v>-8016676.9899999946</v>
      </c>
      <c r="ACZ31" s="315">
        <f t="shared" si="41"/>
        <v>3611030.0399999917</v>
      </c>
      <c r="ADA31" s="315">
        <f t="shared" si="41"/>
        <v>4527917.4200000018</v>
      </c>
      <c r="ADB31" s="315">
        <f t="shared" si="41"/>
        <v>5624800.1000000015</v>
      </c>
      <c r="ADC31" s="315">
        <f t="shared" si="41"/>
        <v>6643465.6299999878</v>
      </c>
      <c r="ADD31" s="315">
        <f t="shared" si="41"/>
        <v>-45346820.399999976</v>
      </c>
      <c r="ADE31" s="315">
        <f t="shared" si="41"/>
        <v>-77222134.650000036</v>
      </c>
      <c r="ADF31" s="315">
        <f t="shared" si="41"/>
        <v>19420451.770000003</v>
      </c>
      <c r="ADG31" s="315">
        <f t="shared" si="41"/>
        <v>2278115.0699999928</v>
      </c>
      <c r="ADH31" s="315">
        <f t="shared" si="41"/>
        <v>-66538.760000005364</v>
      </c>
      <c r="ADI31" s="315">
        <f t="shared" si="41"/>
        <v>7517030.9699999988</v>
      </c>
      <c r="ADJ31" s="315">
        <f t="shared" si="41"/>
        <v>5154790.380000025</v>
      </c>
      <c r="ADK31" s="315">
        <f t="shared" si="41"/>
        <v>4094384.6300000101</v>
      </c>
      <c r="ADL31" s="315">
        <f t="shared" si="41"/>
        <v>6454403.202000007</v>
      </c>
      <c r="ADM31" s="315">
        <f t="shared" si="41"/>
        <v>20356711.900000095</v>
      </c>
      <c r="ADN31" s="315">
        <f t="shared" si="41"/>
        <v>5038612.7600000203</v>
      </c>
      <c r="ADO31" s="315">
        <f t="shared" si="41"/>
        <v>-17888602.649999946</v>
      </c>
      <c r="ADP31" s="315">
        <f t="shared" si="41"/>
        <v>24206575.089999914</v>
      </c>
      <c r="ADQ31" s="315">
        <f t="shared" si="41"/>
        <v>-4714834.040000014</v>
      </c>
      <c r="ADR31" s="315">
        <f t="shared" si="41"/>
        <v>-1465528.5199999958</v>
      </c>
      <c r="ADS31" s="315">
        <f t="shared" si="41"/>
        <v>-11458926.239999995</v>
      </c>
      <c r="ADT31" s="315">
        <f t="shared" si="41"/>
        <v>-2352745.359999992</v>
      </c>
      <c r="ADU31" s="315">
        <f t="shared" si="41"/>
        <v>44685008.550001144</v>
      </c>
      <c r="ADV31" s="315">
        <f t="shared" si="41"/>
        <v>32303523.820000052</v>
      </c>
      <c r="ADW31" s="315">
        <f t="shared" si="41"/>
        <v>1401636.8700000048</v>
      </c>
      <c r="ADX31" s="315">
        <f t="shared" si="41"/>
        <v>9416565.9900000095</v>
      </c>
      <c r="ADY31" s="315">
        <f t="shared" si="41"/>
        <v>14759473.670000017</v>
      </c>
      <c r="ADZ31" s="315">
        <f t="shared" si="41"/>
        <v>11142515.119999945</v>
      </c>
      <c r="AEA31" s="315">
        <f t="shared" si="41"/>
        <v>3092553.9400000125</v>
      </c>
      <c r="AEB31" s="315">
        <f t="shared" si="41"/>
        <v>6116625.6700000018</v>
      </c>
      <c r="AEC31" s="315">
        <f t="shared" si="41"/>
        <v>13018636</v>
      </c>
      <c r="AED31" s="315">
        <f t="shared" si="41"/>
        <v>1820756.5899999738</v>
      </c>
      <c r="AEE31" s="315">
        <f t="shared" si="41"/>
        <v>30517027.810000017</v>
      </c>
      <c r="AEF31" s="315">
        <f t="shared" si="41"/>
        <v>-4748422.9900000691</v>
      </c>
      <c r="AEG31" s="315">
        <f t="shared" si="41"/>
        <v>1120979.3299999833</v>
      </c>
      <c r="AEH31" s="315">
        <f t="shared" si="41"/>
        <v>689939.06999999285</v>
      </c>
      <c r="AEI31" s="315">
        <f t="shared" si="41"/>
        <v>2168983.8100000322</v>
      </c>
      <c r="AEJ31" s="315">
        <f t="shared" si="41"/>
        <v>21013843.479999989</v>
      </c>
      <c r="AEK31" s="315">
        <f t="shared" si="41"/>
        <v>2843670.299999997</v>
      </c>
      <c r="AEL31" s="315">
        <f t="shared" si="41"/>
        <v>47719957.119999975</v>
      </c>
      <c r="AEM31" s="315">
        <f t="shared" si="41"/>
        <v>9098299.1099999994</v>
      </c>
      <c r="AEN31" s="315">
        <f t="shared" si="41"/>
        <v>135445669.32000005</v>
      </c>
      <c r="AEO31" s="315">
        <f t="shared" si="41"/>
        <v>65859634.4599998</v>
      </c>
      <c r="AEP31" s="315">
        <f t="shared" si="41"/>
        <v>-18209705.520000011</v>
      </c>
      <c r="AEQ31" s="315">
        <f t="shared" si="41"/>
        <v>-11325786.360000044</v>
      </c>
      <c r="AER31" s="315">
        <f t="shared" si="41"/>
        <v>-8304310.3700000048</v>
      </c>
      <c r="AES31" s="315">
        <f t="shared" si="41"/>
        <v>-5391964.1499999911</v>
      </c>
      <c r="AET31" s="315">
        <f t="shared" si="41"/>
        <v>16882021.800000072</v>
      </c>
      <c r="AEU31" s="315">
        <f t="shared" si="41"/>
        <v>-4495570.4500000477</v>
      </c>
      <c r="AEV31" s="315">
        <f t="shared" si="41"/>
        <v>-3793488.2099999189</v>
      </c>
      <c r="AEW31" s="315">
        <f t="shared" si="41"/>
        <v>-6279170.3299999982</v>
      </c>
      <c r="AEX31" s="315">
        <f t="shared" si="41"/>
        <v>4193445.0200000033</v>
      </c>
      <c r="AEY31" s="315">
        <f t="shared" si="41"/>
        <v>-4041875.430000186</v>
      </c>
      <c r="AEZ31" s="315">
        <f t="shared" si="41"/>
        <v>-957917.92000007629</v>
      </c>
      <c r="AFA31" s="315">
        <f t="shared" si="41"/>
        <v>9788485.6299999356</v>
      </c>
      <c r="AFB31" s="315">
        <f t="shared" si="41"/>
        <v>-6190491.8499999344</v>
      </c>
      <c r="AFC31" s="315">
        <f t="shared" si="41"/>
        <v>-5664462.9199999273</v>
      </c>
      <c r="AFD31" s="315">
        <f t="shared" ref="AFD31:AHO31" si="42">SUM(AFD14-AFD30)</f>
        <v>-7704762.9499999881</v>
      </c>
      <c r="AFE31" s="315">
        <f t="shared" si="42"/>
        <v>-340753.59999999404</v>
      </c>
      <c r="AFF31" s="315">
        <f t="shared" si="42"/>
        <v>-3854041.5600000322</v>
      </c>
      <c r="AFG31" s="315">
        <f t="shared" si="42"/>
        <v>3897246.4099999666</v>
      </c>
      <c r="AFH31" s="315">
        <f t="shared" si="42"/>
        <v>-2811063.369999975</v>
      </c>
      <c r="AFI31" s="315">
        <f t="shared" si="42"/>
        <v>8577403.1400000006</v>
      </c>
      <c r="AFJ31" s="315">
        <f t="shared" si="42"/>
        <v>-3507034.7600000054</v>
      </c>
      <c r="AFK31" s="315">
        <f t="shared" si="42"/>
        <v>-9328838.0600000322</v>
      </c>
      <c r="AFL31" s="315">
        <f t="shared" si="42"/>
        <v>165115067.99999976</v>
      </c>
      <c r="AFM31" s="315">
        <f t="shared" si="42"/>
        <v>4242551.6899999976</v>
      </c>
      <c r="AFN31" s="315">
        <f t="shared" si="42"/>
        <v>6977881.8199999928</v>
      </c>
      <c r="AFO31" s="315">
        <f t="shared" si="42"/>
        <v>-1415022.0200000405</v>
      </c>
      <c r="AFP31" s="315">
        <f t="shared" si="42"/>
        <v>-8810758.2599999905</v>
      </c>
      <c r="AFQ31" s="315">
        <f t="shared" si="42"/>
        <v>7044368.0499999821</v>
      </c>
      <c r="AFR31" s="315">
        <f t="shared" si="42"/>
        <v>9602521.7200000286</v>
      </c>
      <c r="AFS31" s="315">
        <f t="shared" si="42"/>
        <v>13263562.180000067</v>
      </c>
      <c r="AFT31" s="315">
        <f t="shared" si="42"/>
        <v>8483746.589999944</v>
      </c>
      <c r="AFU31" s="315">
        <f t="shared" si="42"/>
        <v>10855744.060000017</v>
      </c>
      <c r="AFV31" s="315">
        <f t="shared" si="42"/>
        <v>-6701451.0699999332</v>
      </c>
      <c r="AFW31" s="315">
        <f t="shared" si="42"/>
        <v>7710732.2899999917</v>
      </c>
      <c r="AFX31" s="315">
        <f t="shared" si="42"/>
        <v>92297345.7099998</v>
      </c>
      <c r="AFY31" s="315">
        <f t="shared" si="42"/>
        <v>6665940.3099999577</v>
      </c>
      <c r="AFZ31" s="315">
        <f t="shared" si="42"/>
        <v>2876944.049999997</v>
      </c>
      <c r="AGA31" s="315">
        <f t="shared" si="42"/>
        <v>5599907.2899999768</v>
      </c>
      <c r="AGB31" s="315">
        <f t="shared" si="42"/>
        <v>6330885.9599999189</v>
      </c>
      <c r="AGC31" s="315">
        <f t="shared" si="42"/>
        <v>10666577.180000052</v>
      </c>
      <c r="AGD31" s="315">
        <f t="shared" si="42"/>
        <v>6859778.4800000042</v>
      </c>
      <c r="AGE31" s="315">
        <f t="shared" si="42"/>
        <v>13363094.86999999</v>
      </c>
      <c r="AGF31" s="315">
        <f t="shared" si="42"/>
        <v>5780994.6900000423</v>
      </c>
      <c r="AGG31" s="315">
        <f t="shared" si="42"/>
        <v>2455704.9315999746</v>
      </c>
      <c r="AGH31" s="315">
        <f t="shared" si="42"/>
        <v>-704291.26999999583</v>
      </c>
      <c r="AGI31" s="315">
        <f t="shared" si="42"/>
        <v>293296870.4199996</v>
      </c>
      <c r="AGJ31" s="315">
        <f t="shared" si="42"/>
        <v>12069101.430000007</v>
      </c>
      <c r="AGK31" s="315">
        <f t="shared" si="42"/>
        <v>-2363387.2600000501</v>
      </c>
      <c r="AGL31" s="315">
        <f t="shared" si="42"/>
        <v>4917403.2299999744</v>
      </c>
      <c r="AGM31" s="315">
        <f t="shared" si="42"/>
        <v>-2215488.2899999619</v>
      </c>
      <c r="AGN31" s="315">
        <f t="shared" si="42"/>
        <v>1733584.1100000143</v>
      </c>
      <c r="AGO31" s="315">
        <f t="shared" si="42"/>
        <v>-6741641.549999997</v>
      </c>
      <c r="AGP31" s="315">
        <f t="shared" si="42"/>
        <v>3347759.6999999583</v>
      </c>
      <c r="AGQ31" s="315">
        <f t="shared" si="42"/>
        <v>151491116.28999901</v>
      </c>
      <c r="AGR31" s="315">
        <f t="shared" si="42"/>
        <v>47023823.119999886</v>
      </c>
      <c r="AGS31" s="315">
        <f t="shared" si="42"/>
        <v>2670262.6100000143</v>
      </c>
      <c r="AGT31" s="315">
        <f t="shared" si="42"/>
        <v>-11163818.439999938</v>
      </c>
      <c r="AGU31" s="315">
        <f t="shared" si="42"/>
        <v>-30344258.930000007</v>
      </c>
      <c r="AGV31" s="315">
        <f t="shared" si="42"/>
        <v>-806243.43999996781</v>
      </c>
      <c r="AGW31" s="315">
        <f t="shared" si="42"/>
        <v>20390586.850000024</v>
      </c>
      <c r="AGX31" s="315">
        <f t="shared" si="42"/>
        <v>7098226.8799999654</v>
      </c>
      <c r="AGY31" s="315">
        <f t="shared" si="42"/>
        <v>2673895.7899999991</v>
      </c>
      <c r="AGZ31" s="315">
        <f t="shared" si="42"/>
        <v>1751674.7200000584</v>
      </c>
      <c r="AHA31" s="315">
        <f t="shared" si="42"/>
        <v>-5249981.6499999762</v>
      </c>
      <c r="AHB31" s="315">
        <f t="shared" si="42"/>
        <v>4865243.7099999934</v>
      </c>
      <c r="AHC31" s="315">
        <f t="shared" si="42"/>
        <v>3925007.1199999899</v>
      </c>
      <c r="AHD31" s="315">
        <f t="shared" si="42"/>
        <v>35771097.530000001</v>
      </c>
      <c r="AHE31" s="315">
        <f t="shared" si="42"/>
        <v>-2697219.1700000167</v>
      </c>
      <c r="AHF31" s="315">
        <f t="shared" si="42"/>
        <v>5171388.6800000221</v>
      </c>
      <c r="AHG31" s="315">
        <f t="shared" si="42"/>
        <v>130174.85000000894</v>
      </c>
      <c r="AHH31" s="315">
        <f t="shared" si="42"/>
        <v>24938350.659999728</v>
      </c>
      <c r="AHI31" s="315">
        <f t="shared" si="42"/>
        <v>5438818.1900000274</v>
      </c>
      <c r="AHJ31" s="315">
        <f t="shared" si="42"/>
        <v>5030208.7499999851</v>
      </c>
      <c r="AHK31" s="315">
        <f t="shared" si="42"/>
        <v>9267889.6000000089</v>
      </c>
      <c r="AHL31" s="315">
        <f t="shared" si="42"/>
        <v>-4394660.5700000525</v>
      </c>
      <c r="AHM31" s="315">
        <f t="shared" si="42"/>
        <v>3728501.9499999881</v>
      </c>
      <c r="AHN31" s="315">
        <f t="shared" si="42"/>
        <v>18990412.229999989</v>
      </c>
      <c r="AHO31" s="315">
        <f t="shared" si="42"/>
        <v>5884957615.0173645</v>
      </c>
    </row>
    <row r="32" spans="1:899" x14ac:dyDescent="0.25">
      <c r="B32" s="344" t="s">
        <v>1091</v>
      </c>
      <c r="C32" s="343">
        <f>SUM(C38-C39)</f>
        <v>223349408.75999999</v>
      </c>
      <c r="D32" s="343">
        <f t="shared" ref="D32:BO32" si="43">SUM(D38-D39)</f>
        <v>9009798.9399999976</v>
      </c>
      <c r="E32" s="343">
        <f t="shared" si="43"/>
        <v>9901238.8700000048</v>
      </c>
      <c r="F32" s="343">
        <f t="shared" si="43"/>
        <v>14758620.270000011</v>
      </c>
      <c r="G32" s="343">
        <f t="shared" si="43"/>
        <v>4317591.0000000298</v>
      </c>
      <c r="H32" s="343">
        <f t="shared" si="43"/>
        <v>-572953.54999998212</v>
      </c>
      <c r="I32" s="343">
        <f t="shared" si="43"/>
        <v>3231309.1499999762</v>
      </c>
      <c r="J32" s="343">
        <f t="shared" si="43"/>
        <v>-15746688.560000002</v>
      </c>
      <c r="K32" s="343">
        <f t="shared" si="43"/>
        <v>-5784256.3100000024</v>
      </c>
      <c r="L32" s="343">
        <f t="shared" si="43"/>
        <v>3301149.4099999815</v>
      </c>
      <c r="M32" s="343">
        <f t="shared" si="43"/>
        <v>14181557.390000045</v>
      </c>
      <c r="N32" s="343">
        <f t="shared" si="43"/>
        <v>-3751655.8600000143</v>
      </c>
      <c r="O32" s="343">
        <f t="shared" si="43"/>
        <v>6039023.9300000072</v>
      </c>
      <c r="P32" s="343">
        <f t="shared" si="43"/>
        <v>2581860.9199999869</v>
      </c>
      <c r="Q32" s="343">
        <f t="shared" si="43"/>
        <v>537978.66999998689</v>
      </c>
      <c r="R32" s="343">
        <f t="shared" si="43"/>
        <v>6081208.0800000131</v>
      </c>
      <c r="S32" s="343">
        <f t="shared" si="43"/>
        <v>9606450.8000000119</v>
      </c>
      <c r="T32" s="343">
        <f t="shared" si="43"/>
        <v>841955.09000003338</v>
      </c>
      <c r="U32" s="343">
        <f t="shared" si="43"/>
        <v>12530315.410000026</v>
      </c>
      <c r="V32" s="343">
        <f t="shared" si="43"/>
        <v>2582717.4899999946</v>
      </c>
      <c r="W32" s="343">
        <f t="shared" si="43"/>
        <v>3127729.5099999905</v>
      </c>
      <c r="X32" s="343">
        <f t="shared" si="43"/>
        <v>-3344642.1999999881</v>
      </c>
      <c r="Y32" s="343">
        <f t="shared" si="43"/>
        <v>159399.24000000954</v>
      </c>
      <c r="Z32" s="343">
        <f t="shared" si="43"/>
        <v>-1511348.1499999985</v>
      </c>
      <c r="AA32" s="343">
        <f t="shared" si="43"/>
        <v>141743918.23999977</v>
      </c>
      <c r="AB32" s="343">
        <f t="shared" si="43"/>
        <v>4759331.1200000346</v>
      </c>
      <c r="AC32" s="343">
        <f t="shared" si="43"/>
        <v>5603910.6900000572</v>
      </c>
      <c r="AD32" s="343">
        <f t="shared" si="43"/>
        <v>1926396.5400000215</v>
      </c>
      <c r="AE32" s="343">
        <f t="shared" si="43"/>
        <v>1902367.3099999428</v>
      </c>
      <c r="AF32" s="343">
        <f t="shared" si="43"/>
        <v>19177369.729999989</v>
      </c>
      <c r="AG32" s="343">
        <f t="shared" si="43"/>
        <v>9595413.4200000167</v>
      </c>
      <c r="AH32" s="343">
        <f t="shared" si="43"/>
        <v>-2736715.280000031</v>
      </c>
      <c r="AI32" s="343">
        <f t="shared" si="43"/>
        <v>-10446084.600000024</v>
      </c>
      <c r="AJ32" s="343">
        <f t="shared" si="43"/>
        <v>2358847.130000025</v>
      </c>
      <c r="AK32" s="343">
        <f t="shared" si="43"/>
        <v>-997689.32000000775</v>
      </c>
      <c r="AL32" s="343">
        <f t="shared" si="43"/>
        <v>-1422396.1399999708</v>
      </c>
      <c r="AM32" s="343">
        <f t="shared" si="43"/>
        <v>866518.17000003159</v>
      </c>
      <c r="AN32" s="343">
        <f t="shared" si="43"/>
        <v>11947979.400000006</v>
      </c>
      <c r="AO32" s="343">
        <f t="shared" si="43"/>
        <v>2747453.4299999774</v>
      </c>
      <c r="AP32" s="343">
        <f t="shared" si="43"/>
        <v>-18394222.069999933</v>
      </c>
      <c r="AQ32" s="343">
        <f t="shared" si="43"/>
        <v>7415612.5300000906</v>
      </c>
      <c r="AR32" s="343">
        <f t="shared" si="43"/>
        <v>9786323.7600000054</v>
      </c>
      <c r="AS32" s="343">
        <f t="shared" si="43"/>
        <v>-1327259.8200001717</v>
      </c>
      <c r="AT32" s="343">
        <f t="shared" si="43"/>
        <v>-963899.82000002265</v>
      </c>
      <c r="AU32" s="343">
        <f t="shared" si="43"/>
        <v>4175181.4599999934</v>
      </c>
      <c r="AV32" s="343">
        <f t="shared" si="43"/>
        <v>218036.53000000119</v>
      </c>
      <c r="AW32" s="343">
        <f t="shared" si="43"/>
        <v>32426.12999998033</v>
      </c>
      <c r="AX32" s="343">
        <f t="shared" si="43"/>
        <v>90881.250000014901</v>
      </c>
      <c r="AY32" s="343">
        <f t="shared" si="43"/>
        <v>1571747.180000037</v>
      </c>
      <c r="AZ32" s="343">
        <f t="shared" si="43"/>
        <v>5500983.3999999911</v>
      </c>
      <c r="BA32" s="343">
        <f t="shared" si="43"/>
        <v>28463609.640000045</v>
      </c>
      <c r="BB32" s="343">
        <f t="shared" si="43"/>
        <v>2873613.25</v>
      </c>
      <c r="BC32" s="343">
        <f t="shared" si="43"/>
        <v>5368132.7900000066</v>
      </c>
      <c r="BD32" s="343">
        <f t="shared" si="43"/>
        <v>11748234.829999983</v>
      </c>
      <c r="BE32" s="343">
        <f t="shared" si="43"/>
        <v>-189666.65999999642</v>
      </c>
      <c r="BF32" s="343">
        <f t="shared" si="43"/>
        <v>852869.40000002086</v>
      </c>
      <c r="BG32" s="343">
        <f t="shared" si="43"/>
        <v>1307801.3000000119</v>
      </c>
      <c r="BH32" s="343">
        <f t="shared" si="43"/>
        <v>11972477.289999723</v>
      </c>
      <c r="BI32" s="343">
        <f t="shared" si="43"/>
        <v>4405820.359999992</v>
      </c>
      <c r="BJ32" s="343">
        <f t="shared" si="43"/>
        <v>4367543.5300000012</v>
      </c>
      <c r="BK32" s="343">
        <f t="shared" si="43"/>
        <v>15424855.610000029</v>
      </c>
      <c r="BL32" s="343">
        <f t="shared" si="43"/>
        <v>6765699.5799999833</v>
      </c>
      <c r="BM32" s="343">
        <f t="shared" si="43"/>
        <v>350829.59999996424</v>
      </c>
      <c r="BN32" s="343">
        <f t="shared" si="43"/>
        <v>-1504384.5500000045</v>
      </c>
      <c r="BO32" s="343">
        <f t="shared" si="43"/>
        <v>1397552.1500000209</v>
      </c>
      <c r="BP32" s="343">
        <f t="shared" ref="BP32:EA32" si="44">SUM(BP38-BP39)</f>
        <v>7715489.5500000119</v>
      </c>
      <c r="BQ32" s="343">
        <f t="shared" si="44"/>
        <v>1834413.3699999824</v>
      </c>
      <c r="BR32" s="343">
        <f t="shared" si="44"/>
        <v>1728747.6100000069</v>
      </c>
      <c r="BS32" s="343">
        <f t="shared" si="44"/>
        <v>374715.98999997973</v>
      </c>
      <c r="BT32" s="343">
        <f t="shared" si="44"/>
        <v>6091150.2900000215</v>
      </c>
      <c r="BU32" s="343">
        <f t="shared" si="44"/>
        <v>1206192.8100000098</v>
      </c>
      <c r="BV32" s="343">
        <f t="shared" si="44"/>
        <v>3016678.6899999827</v>
      </c>
      <c r="BW32" s="343">
        <f t="shared" si="44"/>
        <v>36937818.570000052</v>
      </c>
      <c r="BX32" s="343">
        <f t="shared" si="44"/>
        <v>2771433.6499999166</v>
      </c>
      <c r="BY32" s="343">
        <f t="shared" si="44"/>
        <v>3040909.1300000101</v>
      </c>
      <c r="BZ32" s="343">
        <f t="shared" si="44"/>
        <v>3400059.549999997</v>
      </c>
      <c r="CA32" s="343">
        <f t="shared" si="44"/>
        <v>5802358.7199999988</v>
      </c>
      <c r="CB32" s="343">
        <f t="shared" si="44"/>
        <v>1992561.8999999911</v>
      </c>
      <c r="CC32" s="343">
        <f t="shared" si="44"/>
        <v>3062827.3500000089</v>
      </c>
      <c r="CD32" s="343">
        <f t="shared" si="44"/>
        <v>398752.30000000261</v>
      </c>
      <c r="CE32" s="343">
        <f t="shared" si="44"/>
        <v>925364.16999999993</v>
      </c>
      <c r="CF32" s="343">
        <f t="shared" si="44"/>
        <v>268326795.75</v>
      </c>
      <c r="CG32" s="343">
        <f t="shared" si="44"/>
        <v>13599443.060000002</v>
      </c>
      <c r="CH32" s="343">
        <f t="shared" si="44"/>
        <v>1155181.1999999881</v>
      </c>
      <c r="CI32" s="343">
        <f t="shared" si="44"/>
        <v>1783165.4999999851</v>
      </c>
      <c r="CJ32" s="343">
        <f t="shared" si="44"/>
        <v>6015476.4099999666</v>
      </c>
      <c r="CK32" s="343">
        <f t="shared" si="44"/>
        <v>-2238738.4100000113</v>
      </c>
      <c r="CL32" s="343">
        <f t="shared" si="44"/>
        <v>4856853.8699999899</v>
      </c>
      <c r="CM32" s="343">
        <f t="shared" si="44"/>
        <v>8890284.0200000107</v>
      </c>
      <c r="CN32" s="343">
        <f t="shared" si="44"/>
        <v>4721600.2799999937</v>
      </c>
      <c r="CO32" s="343">
        <f t="shared" si="44"/>
        <v>-9392958.5600000024</v>
      </c>
      <c r="CP32" s="343">
        <f t="shared" si="44"/>
        <v>4301356.1899999827</v>
      </c>
      <c r="CQ32" s="343">
        <f t="shared" si="44"/>
        <v>-581191.94000005722</v>
      </c>
      <c r="CR32" s="343">
        <f t="shared" si="44"/>
        <v>781045.83000004292</v>
      </c>
      <c r="CS32" s="343">
        <f t="shared" si="44"/>
        <v>19603881.760000229</v>
      </c>
      <c r="CT32" s="343">
        <f t="shared" si="44"/>
        <v>3880361.0399999917</v>
      </c>
      <c r="CU32" s="343">
        <f t="shared" si="44"/>
        <v>3755811.5000000298</v>
      </c>
      <c r="CV32" s="343">
        <f t="shared" si="44"/>
        <v>2739973.7699999511</v>
      </c>
      <c r="CW32" s="343">
        <f t="shared" si="44"/>
        <v>4054303.9099999815</v>
      </c>
      <c r="CX32" s="343">
        <f t="shared" si="44"/>
        <v>-2799018.869999975</v>
      </c>
      <c r="CY32" s="343">
        <f t="shared" si="44"/>
        <v>2782300.5900000185</v>
      </c>
      <c r="CZ32" s="343">
        <f t="shared" si="44"/>
        <v>5277335.9499999806</v>
      </c>
      <c r="DA32" s="343">
        <f t="shared" si="44"/>
        <v>44575796.019999981</v>
      </c>
      <c r="DB32" s="343">
        <f t="shared" si="44"/>
        <v>8439730.1899999976</v>
      </c>
      <c r="DC32" s="343">
        <f t="shared" si="44"/>
        <v>9459805.4199999571</v>
      </c>
      <c r="DD32" s="343">
        <f t="shared" si="44"/>
        <v>-253390.92000007629</v>
      </c>
      <c r="DE32" s="343">
        <f t="shared" si="44"/>
        <v>3414759.0899999887</v>
      </c>
      <c r="DF32" s="343">
        <f t="shared" si="44"/>
        <v>12106836.98999995</v>
      </c>
      <c r="DG32" s="343">
        <f t="shared" si="44"/>
        <v>4716507.5799999237</v>
      </c>
      <c r="DH32" s="343">
        <f t="shared" si="44"/>
        <v>7122719.700000003</v>
      </c>
      <c r="DI32" s="343">
        <f t="shared" si="44"/>
        <v>4632786.5200000107</v>
      </c>
      <c r="DJ32" s="343">
        <f t="shared" si="44"/>
        <v>9248678.7299999893</v>
      </c>
      <c r="DK32" s="343">
        <f t="shared" si="44"/>
        <v>14811722.779999971</v>
      </c>
      <c r="DL32" s="343">
        <f t="shared" si="44"/>
        <v>51289237.409999847</v>
      </c>
      <c r="DM32" s="343">
        <f t="shared" si="44"/>
        <v>-8452563.7800000906</v>
      </c>
      <c r="DN32" s="343">
        <f t="shared" si="44"/>
        <v>9671928.6100000292</v>
      </c>
      <c r="DO32" s="343">
        <f t="shared" si="44"/>
        <v>2398548.9400000125</v>
      </c>
      <c r="DP32" s="343">
        <f t="shared" si="44"/>
        <v>8804818.410000056</v>
      </c>
      <c r="DQ32" s="343">
        <f t="shared" si="44"/>
        <v>22230013.930000007</v>
      </c>
      <c r="DR32" s="343">
        <f t="shared" si="44"/>
        <v>17132391.279999971</v>
      </c>
      <c r="DS32" s="343">
        <f t="shared" si="44"/>
        <v>44553452.120000064</v>
      </c>
      <c r="DT32" s="343">
        <f t="shared" si="44"/>
        <v>56262.149999976158</v>
      </c>
      <c r="DU32" s="343">
        <f t="shared" si="44"/>
        <v>172039162.3900013</v>
      </c>
      <c r="DV32" s="343">
        <f t="shared" si="44"/>
        <v>2118626.5640000254</v>
      </c>
      <c r="DW32" s="343">
        <f t="shared" si="44"/>
        <v>-6351659.1699999869</v>
      </c>
      <c r="DX32" s="343">
        <f t="shared" si="44"/>
        <v>11078318.24999997</v>
      </c>
      <c r="DY32" s="343">
        <f t="shared" si="44"/>
        <v>7117065.4899999499</v>
      </c>
      <c r="DZ32" s="343">
        <f t="shared" si="44"/>
        <v>3124319.230000034</v>
      </c>
      <c r="EA32" s="343">
        <f t="shared" si="44"/>
        <v>-4523111.3100000322</v>
      </c>
      <c r="EB32" s="343">
        <f t="shared" ref="EB32:GM32" si="45">SUM(EB38-EB39)</f>
        <v>4587051.3499999344</v>
      </c>
      <c r="EC32" s="343">
        <f t="shared" si="45"/>
        <v>17311009.659999937</v>
      </c>
      <c r="ED32" s="343">
        <f t="shared" si="45"/>
        <v>30580444.089999914</v>
      </c>
      <c r="EE32" s="343">
        <f t="shared" si="45"/>
        <v>38416401.710000157</v>
      </c>
      <c r="EF32" s="343">
        <f t="shared" si="45"/>
        <v>6749968.2200000137</v>
      </c>
      <c r="EG32" s="343">
        <f t="shared" si="45"/>
        <v>800976.37999993563</v>
      </c>
      <c r="EH32" s="343">
        <f t="shared" si="45"/>
        <v>1870738.4399999976</v>
      </c>
      <c r="EI32" s="343">
        <f t="shared" si="45"/>
        <v>12308865.829999954</v>
      </c>
      <c r="EJ32" s="343">
        <f t="shared" si="45"/>
        <v>5908249.2700000107</v>
      </c>
      <c r="EK32" s="343">
        <f t="shared" si="45"/>
        <v>8406525.6300000399</v>
      </c>
      <c r="EL32" s="343">
        <f t="shared" si="45"/>
        <v>3618150.7500000149</v>
      </c>
      <c r="EM32" s="343">
        <f t="shared" si="45"/>
        <v>11535607.78000021</v>
      </c>
      <c r="EN32" s="343">
        <f t="shared" si="45"/>
        <v>1186626.9400000423</v>
      </c>
      <c r="EO32" s="343">
        <f t="shared" si="45"/>
        <v>6114563.7099999785</v>
      </c>
      <c r="EP32" s="343">
        <f t="shared" si="45"/>
        <v>3616513.8499999791</v>
      </c>
      <c r="EQ32" s="343">
        <f t="shared" si="45"/>
        <v>7000548.1100000069</v>
      </c>
      <c r="ER32" s="343">
        <f t="shared" si="45"/>
        <v>3984912.359999992</v>
      </c>
      <c r="ES32" s="343">
        <f t="shared" si="45"/>
        <v>4598543.0600000322</v>
      </c>
      <c r="ET32" s="343">
        <f t="shared" si="45"/>
        <v>-1534756.1600000262</v>
      </c>
      <c r="EU32" s="343">
        <f t="shared" si="45"/>
        <v>651011.19000001252</v>
      </c>
      <c r="EV32" s="343">
        <f t="shared" si="45"/>
        <v>-14873777.03000021</v>
      </c>
      <c r="EW32" s="343">
        <f t="shared" si="45"/>
        <v>5699122.7199999988</v>
      </c>
      <c r="EX32" s="343">
        <f t="shared" si="45"/>
        <v>865579.21000002325</v>
      </c>
      <c r="EY32" s="343">
        <f t="shared" si="45"/>
        <v>-7784191.3900000155</v>
      </c>
      <c r="EZ32" s="343">
        <f t="shared" si="45"/>
        <v>4968358.4500000477</v>
      </c>
      <c r="FA32" s="343">
        <f t="shared" si="45"/>
        <v>8687586.1099999547</v>
      </c>
      <c r="FB32" s="343">
        <f t="shared" si="45"/>
        <v>1337446.5099999905</v>
      </c>
      <c r="FC32" s="343">
        <f t="shared" si="45"/>
        <v>3730288.9599999785</v>
      </c>
      <c r="FD32" s="343">
        <f t="shared" si="45"/>
        <v>427486.06999999285</v>
      </c>
      <c r="FE32" s="343">
        <f t="shared" si="45"/>
        <v>6609398.7200000137</v>
      </c>
      <c r="FF32" s="343">
        <f t="shared" si="45"/>
        <v>2901153.7799999863</v>
      </c>
      <c r="FG32" s="343">
        <f t="shared" si="45"/>
        <v>6488638.8400000036</v>
      </c>
      <c r="FH32" s="343">
        <f t="shared" si="45"/>
        <v>26526627.530000091</v>
      </c>
      <c r="FI32" s="343">
        <f t="shared" si="45"/>
        <v>9153483.7699999809</v>
      </c>
      <c r="FJ32" s="343">
        <f t="shared" si="45"/>
        <v>12413380.040000021</v>
      </c>
      <c r="FK32" s="343">
        <f t="shared" si="45"/>
        <v>5198677.7699999958</v>
      </c>
      <c r="FL32" s="343">
        <f t="shared" si="45"/>
        <v>5477322.0299999714</v>
      </c>
      <c r="FM32" s="343">
        <f t="shared" si="45"/>
        <v>-1236854.3200000077</v>
      </c>
      <c r="FN32" s="343">
        <f t="shared" si="45"/>
        <v>2411999.5200000107</v>
      </c>
      <c r="FO32" s="343">
        <f t="shared" si="45"/>
        <v>6063431.7099999972</v>
      </c>
      <c r="FP32" s="343">
        <f t="shared" si="45"/>
        <v>77115301.769999981</v>
      </c>
      <c r="FQ32" s="343">
        <f t="shared" si="45"/>
        <v>2665365.1799999624</v>
      </c>
      <c r="FR32" s="343">
        <f t="shared" si="45"/>
        <v>14748266.799999952</v>
      </c>
      <c r="FS32" s="343">
        <f t="shared" si="45"/>
        <v>15005988.979999959</v>
      </c>
      <c r="FT32" s="343">
        <f t="shared" si="45"/>
        <v>15362948.880000025</v>
      </c>
      <c r="FU32" s="343">
        <f t="shared" si="45"/>
        <v>8589093.6100000143</v>
      </c>
      <c r="FV32" s="343">
        <f t="shared" si="45"/>
        <v>12853956.140000015</v>
      </c>
      <c r="FW32" s="343">
        <f t="shared" si="45"/>
        <v>12046980.550000012</v>
      </c>
      <c r="FX32" s="343">
        <f t="shared" si="45"/>
        <v>16851765.51000005</v>
      </c>
      <c r="FY32" s="343">
        <f t="shared" si="45"/>
        <v>15800957.810000017</v>
      </c>
      <c r="FZ32" s="343">
        <f t="shared" si="45"/>
        <v>14603375.120000005</v>
      </c>
      <c r="GA32" s="343">
        <f t="shared" si="45"/>
        <v>2578481.7300000042</v>
      </c>
      <c r="GB32" s="343">
        <f t="shared" si="45"/>
        <v>4768528.3399999887</v>
      </c>
      <c r="GC32" s="343">
        <f t="shared" si="45"/>
        <v>9478671.2699999958</v>
      </c>
      <c r="GD32" s="343">
        <f t="shared" si="45"/>
        <v>81300701.429999709</v>
      </c>
      <c r="GE32" s="343">
        <f t="shared" si="45"/>
        <v>5894947.0199999958</v>
      </c>
      <c r="GF32" s="343">
        <f t="shared" si="45"/>
        <v>4614865.9299999774</v>
      </c>
      <c r="GG32" s="343">
        <f t="shared" si="45"/>
        <v>20287585.469999939</v>
      </c>
      <c r="GH32" s="343">
        <f t="shared" si="45"/>
        <v>6361938.7000000477</v>
      </c>
      <c r="GI32" s="343">
        <f t="shared" si="45"/>
        <v>5758401.0799999982</v>
      </c>
      <c r="GJ32" s="343">
        <f t="shared" si="45"/>
        <v>7849801.319999963</v>
      </c>
      <c r="GK32" s="343">
        <f t="shared" si="45"/>
        <v>11037493.030000001</v>
      </c>
      <c r="GL32" s="343">
        <f t="shared" si="45"/>
        <v>1061793.5900000036</v>
      </c>
      <c r="GM32" s="343">
        <f t="shared" si="45"/>
        <v>160680.54999999702</v>
      </c>
      <c r="GN32" s="343">
        <f t="shared" ref="GN32:IY32" si="46">SUM(GN38-GN39)</f>
        <v>4805035.1800000034</v>
      </c>
      <c r="GO32" s="343">
        <f t="shared" si="46"/>
        <v>5292475.59</v>
      </c>
      <c r="GP32" s="343">
        <f t="shared" si="46"/>
        <v>30383701.099999905</v>
      </c>
      <c r="GQ32" s="343">
        <f t="shared" si="46"/>
        <v>1808376.4499999881</v>
      </c>
      <c r="GR32" s="343">
        <f t="shared" si="46"/>
        <v>5523946.4200000167</v>
      </c>
      <c r="GS32" s="343">
        <f t="shared" si="46"/>
        <v>2782148.3599999845</v>
      </c>
      <c r="GT32" s="343">
        <f t="shared" si="46"/>
        <v>3699353.75</v>
      </c>
      <c r="GU32" s="343">
        <f t="shared" si="46"/>
        <v>5270910.8399999887</v>
      </c>
      <c r="GV32" s="343">
        <f t="shared" si="46"/>
        <v>4786451.5099999756</v>
      </c>
      <c r="GW32" s="343">
        <f t="shared" si="46"/>
        <v>3068504.8500000015</v>
      </c>
      <c r="GX32" s="343">
        <f t="shared" si="46"/>
        <v>14345882.029999971</v>
      </c>
      <c r="GY32" s="343">
        <f t="shared" si="46"/>
        <v>2158588.6200000197</v>
      </c>
      <c r="GZ32" s="343">
        <f t="shared" si="46"/>
        <v>377693.27999997139</v>
      </c>
      <c r="HA32" s="343">
        <f t="shared" si="46"/>
        <v>6300564.799999997</v>
      </c>
      <c r="HB32" s="343">
        <f t="shared" si="46"/>
        <v>90923743.029999971</v>
      </c>
      <c r="HC32" s="343">
        <f t="shared" si="46"/>
        <v>397097398.20000005</v>
      </c>
      <c r="HD32" s="343">
        <f t="shared" si="46"/>
        <v>25913448.720000058</v>
      </c>
      <c r="HE32" s="343">
        <f t="shared" si="46"/>
        <v>847781.34999996424</v>
      </c>
      <c r="HF32" s="343">
        <f t="shared" si="46"/>
        <v>14808870.340000033</v>
      </c>
      <c r="HG32" s="343">
        <f t="shared" si="46"/>
        <v>27513130.430000007</v>
      </c>
      <c r="HH32" s="343">
        <f t="shared" si="46"/>
        <v>3055970.4399999902</v>
      </c>
      <c r="HI32" s="343">
        <f t="shared" si="46"/>
        <v>86315277.039999962</v>
      </c>
      <c r="HJ32" s="343">
        <f t="shared" si="46"/>
        <v>-21815067.700000018</v>
      </c>
      <c r="HK32" s="343">
        <f t="shared" si="46"/>
        <v>-6609185.7900000215</v>
      </c>
      <c r="HL32" s="343">
        <f t="shared" si="46"/>
        <v>-24478004.740000024</v>
      </c>
      <c r="HM32" s="343">
        <f t="shared" si="46"/>
        <v>3996484.530000031</v>
      </c>
      <c r="HN32" s="343">
        <f t="shared" si="46"/>
        <v>-13558939.909999982</v>
      </c>
      <c r="HO32" s="343">
        <f t="shared" si="46"/>
        <v>-137531.84999999404</v>
      </c>
      <c r="HP32" s="343">
        <f t="shared" si="46"/>
        <v>-7285897.6299999952</v>
      </c>
      <c r="HQ32" s="343">
        <f t="shared" si="46"/>
        <v>-31892635.310000181</v>
      </c>
      <c r="HR32" s="343">
        <f t="shared" si="46"/>
        <v>-19852853.289999962</v>
      </c>
      <c r="HS32" s="343">
        <f t="shared" si="46"/>
        <v>3892103.8900000155</v>
      </c>
      <c r="HT32" s="343">
        <f t="shared" si="46"/>
        <v>425624.8599999994</v>
      </c>
      <c r="HU32" s="343">
        <f t="shared" si="46"/>
        <v>566289.81999999285</v>
      </c>
      <c r="HV32" s="343">
        <f t="shared" si="46"/>
        <v>1911424.3700000048</v>
      </c>
      <c r="HW32" s="343">
        <f t="shared" si="46"/>
        <v>15185137.599999934</v>
      </c>
      <c r="HX32" s="343">
        <f t="shared" si="46"/>
        <v>10575902.660000011</v>
      </c>
      <c r="HY32" s="343">
        <f t="shared" si="46"/>
        <v>4560832.650000006</v>
      </c>
      <c r="HZ32" s="343">
        <f t="shared" si="46"/>
        <v>5959822.599999994</v>
      </c>
      <c r="IA32" s="343">
        <f t="shared" si="46"/>
        <v>8841275.549999997</v>
      </c>
      <c r="IB32" s="343">
        <f t="shared" si="46"/>
        <v>-2789147.3199999928</v>
      </c>
      <c r="IC32" s="343">
        <f t="shared" si="46"/>
        <v>3236420.7100000083</v>
      </c>
      <c r="ID32" s="343">
        <f t="shared" si="46"/>
        <v>4248177.1999999881</v>
      </c>
      <c r="IE32" s="343">
        <f t="shared" si="46"/>
        <v>2446755.409999989</v>
      </c>
      <c r="IF32" s="343">
        <f t="shared" si="46"/>
        <v>5159661.7299999893</v>
      </c>
      <c r="IG32" s="343">
        <f t="shared" si="46"/>
        <v>92199547.909999847</v>
      </c>
      <c r="IH32" s="343">
        <f t="shared" si="46"/>
        <v>-27259478.110000014</v>
      </c>
      <c r="II32" s="343">
        <f t="shared" si="46"/>
        <v>4008465.8099999875</v>
      </c>
      <c r="IJ32" s="343">
        <f t="shared" si="46"/>
        <v>11390727.789999992</v>
      </c>
      <c r="IK32" s="343">
        <f t="shared" si="46"/>
        <v>15517837.49000001</v>
      </c>
      <c r="IL32" s="343">
        <f t="shared" si="46"/>
        <v>10374463.319999948</v>
      </c>
      <c r="IM32" s="343">
        <f t="shared" si="46"/>
        <v>469136.21999998391</v>
      </c>
      <c r="IN32" s="343">
        <f t="shared" si="46"/>
        <v>9472847.8999999836</v>
      </c>
      <c r="IO32" s="343">
        <f t="shared" si="46"/>
        <v>4555642.2600000203</v>
      </c>
      <c r="IP32" s="343">
        <f t="shared" si="46"/>
        <v>2234215.4300000072</v>
      </c>
      <c r="IQ32" s="343">
        <f t="shared" si="46"/>
        <v>5808861.0700000226</v>
      </c>
      <c r="IR32" s="343">
        <f t="shared" si="46"/>
        <v>282102374.29999971</v>
      </c>
      <c r="IS32" s="343">
        <f t="shared" si="46"/>
        <v>40780402.639999986</v>
      </c>
      <c r="IT32" s="343">
        <f t="shared" si="46"/>
        <v>9979258.5900000036</v>
      </c>
      <c r="IU32" s="343">
        <f t="shared" si="46"/>
        <v>3649027.6600000411</v>
      </c>
      <c r="IV32" s="343">
        <f t="shared" si="46"/>
        <v>11354931.74000001</v>
      </c>
      <c r="IW32" s="343">
        <f t="shared" si="46"/>
        <v>2912153.8999999836</v>
      </c>
      <c r="IX32" s="343">
        <f t="shared" si="46"/>
        <v>3352907.1799999923</v>
      </c>
      <c r="IY32" s="343">
        <f t="shared" si="46"/>
        <v>4330975.0399999991</v>
      </c>
      <c r="IZ32" s="343">
        <f t="shared" ref="IZ32:LK32" si="47">SUM(IZ38-IZ39)</f>
        <v>1605938.7599999905</v>
      </c>
      <c r="JA32" s="343">
        <f t="shared" si="47"/>
        <v>17826288.060000032</v>
      </c>
      <c r="JB32" s="343">
        <f t="shared" si="47"/>
        <v>2414150.7000000179</v>
      </c>
      <c r="JC32" s="343">
        <f t="shared" si="47"/>
        <v>8960697.1499999613</v>
      </c>
      <c r="JD32" s="343">
        <f t="shared" si="47"/>
        <v>17458437.880000114</v>
      </c>
      <c r="JE32" s="343">
        <f t="shared" si="47"/>
        <v>6918065.7099999785</v>
      </c>
      <c r="JF32" s="343">
        <f t="shared" si="47"/>
        <v>5896471.3999999762</v>
      </c>
      <c r="JG32" s="343">
        <f t="shared" si="47"/>
        <v>-2321013.9999999851</v>
      </c>
      <c r="JH32" s="343">
        <f t="shared" si="47"/>
        <v>2268928.0399999991</v>
      </c>
      <c r="JI32" s="343">
        <f t="shared" si="47"/>
        <v>453294.21000002325</v>
      </c>
      <c r="JJ32" s="343">
        <f t="shared" si="47"/>
        <v>42753633.300000072</v>
      </c>
      <c r="JK32" s="343">
        <f t="shared" si="47"/>
        <v>2377663.4599999934</v>
      </c>
      <c r="JL32" s="343">
        <f t="shared" si="47"/>
        <v>4732845.0300000012</v>
      </c>
      <c r="JM32" s="343">
        <f t="shared" si="47"/>
        <v>7353349.9900000244</v>
      </c>
      <c r="JN32" s="343">
        <f t="shared" si="47"/>
        <v>960326.77000002563</v>
      </c>
      <c r="JO32" s="343">
        <f t="shared" si="47"/>
        <v>13466891.830000043</v>
      </c>
      <c r="JP32" s="343">
        <f t="shared" si="47"/>
        <v>-801317.45999998599</v>
      </c>
      <c r="JQ32" s="343">
        <f t="shared" si="47"/>
        <v>23776962.21999979</v>
      </c>
      <c r="JR32" s="343">
        <f t="shared" si="47"/>
        <v>776651.90999999642</v>
      </c>
      <c r="JS32" s="343">
        <f t="shared" si="47"/>
        <v>1828070.1099999845</v>
      </c>
      <c r="JT32" s="343">
        <f t="shared" si="47"/>
        <v>2118995.4999999702</v>
      </c>
      <c r="JU32" s="343">
        <f t="shared" si="47"/>
        <v>12849407.850000024</v>
      </c>
      <c r="JV32" s="343">
        <f t="shared" si="47"/>
        <v>1340036.6699999869</v>
      </c>
      <c r="JW32" s="343">
        <f t="shared" si="47"/>
        <v>-2276248.7900000066</v>
      </c>
      <c r="JX32" s="343">
        <f t="shared" si="47"/>
        <v>2444226.6400000006</v>
      </c>
      <c r="JY32" s="343">
        <f t="shared" si="47"/>
        <v>22046562.499999762</v>
      </c>
      <c r="JZ32" s="343">
        <f t="shared" si="47"/>
        <v>23995818.50999999</v>
      </c>
      <c r="KA32" s="343">
        <f t="shared" si="47"/>
        <v>10282359.219999969</v>
      </c>
      <c r="KB32" s="343">
        <f t="shared" si="47"/>
        <v>1734317.6700000018</v>
      </c>
      <c r="KC32" s="343">
        <f t="shared" si="47"/>
        <v>4482274.7000000179</v>
      </c>
      <c r="KD32" s="343">
        <f t="shared" si="47"/>
        <v>14565691.489999995</v>
      </c>
      <c r="KE32" s="343">
        <f t="shared" si="47"/>
        <v>2903263.8899999261</v>
      </c>
      <c r="KF32" s="343">
        <f t="shared" si="47"/>
        <v>2858975.6100000739</v>
      </c>
      <c r="KG32" s="343">
        <f t="shared" si="47"/>
        <v>15512738.930000007</v>
      </c>
      <c r="KH32" s="343">
        <f t="shared" si="47"/>
        <v>9681540.0199999362</v>
      </c>
      <c r="KI32" s="343">
        <f t="shared" si="47"/>
        <v>-4677305.3399999738</v>
      </c>
      <c r="KJ32" s="343">
        <f t="shared" si="47"/>
        <v>5173510.3600000143</v>
      </c>
      <c r="KK32" s="343">
        <f t="shared" si="47"/>
        <v>1296690.549999997</v>
      </c>
      <c r="KL32" s="343">
        <f t="shared" si="47"/>
        <v>5373888.2500000037</v>
      </c>
      <c r="KM32" s="343">
        <f t="shared" si="47"/>
        <v>16867311.070000008</v>
      </c>
      <c r="KN32" s="343">
        <f t="shared" si="47"/>
        <v>-31892579.490000725</v>
      </c>
      <c r="KO32" s="343">
        <f t="shared" si="47"/>
        <v>6911036.9699999988</v>
      </c>
      <c r="KP32" s="343">
        <f t="shared" si="47"/>
        <v>2028653.0900000334</v>
      </c>
      <c r="KQ32" s="343">
        <f t="shared" si="47"/>
        <v>-4331031.0899999738</v>
      </c>
      <c r="KR32" s="343">
        <f t="shared" si="47"/>
        <v>34164094.11999999</v>
      </c>
      <c r="KS32" s="343">
        <f t="shared" si="47"/>
        <v>-11990960.059999987</v>
      </c>
      <c r="KT32" s="343">
        <f t="shared" si="47"/>
        <v>4628942.7599999309</v>
      </c>
      <c r="KU32" s="343">
        <f t="shared" si="47"/>
        <v>5094099.5099999756</v>
      </c>
      <c r="KV32" s="343">
        <f t="shared" si="47"/>
        <v>2593382.4099999964</v>
      </c>
      <c r="KW32" s="343">
        <f t="shared" si="47"/>
        <v>25308597.830000043</v>
      </c>
      <c r="KX32" s="343">
        <f t="shared" si="47"/>
        <v>-7424006.0399999768</v>
      </c>
      <c r="KY32" s="343">
        <f t="shared" si="47"/>
        <v>731734.72000002861</v>
      </c>
      <c r="KZ32" s="343">
        <f t="shared" si="47"/>
        <v>18206878.600000024</v>
      </c>
      <c r="LA32" s="343">
        <f t="shared" si="47"/>
        <v>83622.729999989271</v>
      </c>
      <c r="LB32" s="343">
        <f t="shared" si="47"/>
        <v>1433522.9400000274</v>
      </c>
      <c r="LC32" s="343">
        <f t="shared" si="47"/>
        <v>90691612.029999852</v>
      </c>
      <c r="LD32" s="343">
        <f t="shared" si="47"/>
        <v>10873498.980000019</v>
      </c>
      <c r="LE32" s="343">
        <f t="shared" si="47"/>
        <v>101868058.37999916</v>
      </c>
      <c r="LF32" s="343">
        <f t="shared" si="47"/>
        <v>31339538.160000086</v>
      </c>
      <c r="LG32" s="343">
        <f t="shared" si="47"/>
        <v>8470989.6300001144</v>
      </c>
      <c r="LH32" s="343">
        <f t="shared" si="47"/>
        <v>29788171.579999924</v>
      </c>
      <c r="LI32" s="343">
        <f t="shared" si="47"/>
        <v>-8898592.2399999946</v>
      </c>
      <c r="LJ32" s="343">
        <f t="shared" si="47"/>
        <v>9229532.7000000179</v>
      </c>
      <c r="LK32" s="343">
        <f t="shared" si="47"/>
        <v>1731798.2600000054</v>
      </c>
      <c r="LL32" s="343">
        <f t="shared" ref="LL32:NW32" si="48">SUM(LL38-LL39)</f>
        <v>-3767296.3000000417</v>
      </c>
      <c r="LM32" s="343">
        <f t="shared" si="48"/>
        <v>5113575.2499999851</v>
      </c>
      <c r="LN32" s="343">
        <f t="shared" si="48"/>
        <v>3130713.0700000226</v>
      </c>
      <c r="LO32" s="343">
        <f t="shared" si="48"/>
        <v>5764430.1199999973</v>
      </c>
      <c r="LP32" s="343">
        <f t="shared" si="48"/>
        <v>29010190.610000134</v>
      </c>
      <c r="LQ32" s="343">
        <f t="shared" si="48"/>
        <v>49834729.009999961</v>
      </c>
      <c r="LR32" s="343">
        <f t="shared" si="48"/>
        <v>4424322.9399999827</v>
      </c>
      <c r="LS32" s="343">
        <f t="shared" si="48"/>
        <v>-44716002.270000219</v>
      </c>
      <c r="LT32" s="343">
        <f t="shared" si="48"/>
        <v>27872250.940000057</v>
      </c>
      <c r="LU32" s="343">
        <f t="shared" si="48"/>
        <v>154352686.32999969</v>
      </c>
      <c r="LV32" s="343">
        <f t="shared" si="48"/>
        <v>27195699.21999985</v>
      </c>
      <c r="LW32" s="343">
        <f t="shared" si="48"/>
        <v>10241352.309999973</v>
      </c>
      <c r="LX32" s="343">
        <f t="shared" si="48"/>
        <v>8332453.5599999726</v>
      </c>
      <c r="LY32" s="343">
        <f t="shared" si="48"/>
        <v>5739891.7699999809</v>
      </c>
      <c r="LZ32" s="343">
        <f t="shared" si="48"/>
        <v>7988917.4599999785</v>
      </c>
      <c r="MA32" s="343">
        <f t="shared" si="48"/>
        <v>13773585</v>
      </c>
      <c r="MB32" s="343">
        <f t="shared" si="48"/>
        <v>31552086.439999968</v>
      </c>
      <c r="MC32" s="343">
        <f t="shared" si="48"/>
        <v>-7779270.4800000787</v>
      </c>
      <c r="MD32" s="343">
        <f t="shared" si="48"/>
        <v>11158539.019999981</v>
      </c>
      <c r="ME32" s="343">
        <f t="shared" si="48"/>
        <v>-7473703.1199996471</v>
      </c>
      <c r="MF32" s="343">
        <f t="shared" si="48"/>
        <v>-2393387.7575999945</v>
      </c>
      <c r="MG32" s="343">
        <f t="shared" si="48"/>
        <v>7622196.52700001</v>
      </c>
      <c r="MH32" s="343">
        <f t="shared" si="48"/>
        <v>5833503.4900000095</v>
      </c>
      <c r="MI32" s="343">
        <f t="shared" si="48"/>
        <v>6024669.1099999994</v>
      </c>
      <c r="MJ32" s="343">
        <f t="shared" si="48"/>
        <v>9722154.8299999982</v>
      </c>
      <c r="MK32" s="343">
        <f t="shared" si="48"/>
        <v>5696099.780000031</v>
      </c>
      <c r="ML32" s="343">
        <f t="shared" si="48"/>
        <v>8655741.700000003</v>
      </c>
      <c r="MM32" s="343">
        <f t="shared" si="48"/>
        <v>4648290.5</v>
      </c>
      <c r="MN32" s="343">
        <f t="shared" si="48"/>
        <v>-1193856.7599999905</v>
      </c>
      <c r="MO32" s="343">
        <f t="shared" si="48"/>
        <v>4499071.0199999958</v>
      </c>
      <c r="MP32" s="343">
        <f t="shared" si="48"/>
        <v>7799404.9199999869</v>
      </c>
      <c r="MQ32" s="343">
        <f t="shared" si="48"/>
        <v>9842249.2999997139</v>
      </c>
      <c r="MR32" s="343">
        <f t="shared" si="48"/>
        <v>5827115.700000003</v>
      </c>
      <c r="MS32" s="343">
        <f t="shared" si="48"/>
        <v>-1222733.9800000191</v>
      </c>
      <c r="MT32" s="343">
        <f t="shared" si="48"/>
        <v>13753813.740000039</v>
      </c>
      <c r="MU32" s="343">
        <f t="shared" si="48"/>
        <v>11500470.470000029</v>
      </c>
      <c r="MV32" s="343">
        <f t="shared" si="48"/>
        <v>16129471.579999983</v>
      </c>
      <c r="MW32" s="343">
        <f t="shared" si="48"/>
        <v>3979606.0912999213</v>
      </c>
      <c r="MX32" s="343">
        <f t="shared" si="48"/>
        <v>13483939.659999967</v>
      </c>
      <c r="MY32" s="343">
        <f t="shared" si="48"/>
        <v>9164868.5799999982</v>
      </c>
      <c r="MZ32" s="343">
        <f t="shared" si="48"/>
        <v>-914719.1800000146</v>
      </c>
      <c r="NA32" s="343">
        <f t="shared" si="48"/>
        <v>3431000.0500000045</v>
      </c>
      <c r="NB32" s="343">
        <f t="shared" si="48"/>
        <v>-316275225.42000008</v>
      </c>
      <c r="NC32" s="343">
        <f t="shared" si="48"/>
        <v>15511239.169999957</v>
      </c>
      <c r="ND32" s="343">
        <f t="shared" si="48"/>
        <v>-6100208.2900000066</v>
      </c>
      <c r="NE32" s="343">
        <f t="shared" si="48"/>
        <v>-6062848.7300002575</v>
      </c>
      <c r="NF32" s="343">
        <f t="shared" si="48"/>
        <v>791189.77000002563</v>
      </c>
      <c r="NG32" s="343">
        <f t="shared" si="48"/>
        <v>-4740369.3900000453</v>
      </c>
      <c r="NH32" s="343">
        <f t="shared" si="48"/>
        <v>51550215.899999976</v>
      </c>
      <c r="NI32" s="343">
        <f t="shared" si="48"/>
        <v>-4639255.4199998975</v>
      </c>
      <c r="NJ32" s="343">
        <f t="shared" si="48"/>
        <v>4834406.0800000057</v>
      </c>
      <c r="NK32" s="343">
        <f t="shared" si="48"/>
        <v>12729552.939999998</v>
      </c>
      <c r="NL32" s="343">
        <f t="shared" si="48"/>
        <v>14045607.929999977</v>
      </c>
      <c r="NM32" s="343">
        <f t="shared" si="48"/>
        <v>9113976.049999997</v>
      </c>
      <c r="NN32" s="343">
        <f t="shared" si="48"/>
        <v>67575956.069999933</v>
      </c>
      <c r="NO32" s="343">
        <f t="shared" si="48"/>
        <v>954057.77999997139</v>
      </c>
      <c r="NP32" s="343">
        <f t="shared" si="48"/>
        <v>-1532693.3899999857</v>
      </c>
      <c r="NQ32" s="343">
        <f t="shared" si="48"/>
        <v>711982.80000004172</v>
      </c>
      <c r="NR32" s="343">
        <f t="shared" si="48"/>
        <v>-791457.56000000238</v>
      </c>
      <c r="NS32" s="343">
        <f t="shared" si="48"/>
        <v>7466552.3399999999</v>
      </c>
      <c r="NT32" s="343">
        <f t="shared" si="48"/>
        <v>9786373.4600000009</v>
      </c>
      <c r="NU32" s="343">
        <f t="shared" si="48"/>
        <v>92515851.972000122</v>
      </c>
      <c r="NV32" s="343">
        <f t="shared" si="48"/>
        <v>23081017.610000014</v>
      </c>
      <c r="NW32" s="343">
        <f t="shared" si="48"/>
        <v>6043416.200000003</v>
      </c>
      <c r="NX32" s="343">
        <f t="shared" ref="NX32:QI32" si="49">SUM(NX38-NX39)</f>
        <v>3081463.0999999791</v>
      </c>
      <c r="NY32" s="343">
        <f t="shared" si="49"/>
        <v>-466867.39999999106</v>
      </c>
      <c r="NZ32" s="343">
        <f t="shared" si="49"/>
        <v>-1087424.3599999845</v>
      </c>
      <c r="OA32" s="343">
        <f t="shared" si="49"/>
        <v>3701329.4200000018</v>
      </c>
      <c r="OB32" s="343">
        <f t="shared" si="49"/>
        <v>65540381.160000324</v>
      </c>
      <c r="OC32" s="343">
        <f t="shared" si="49"/>
        <v>14688675.299999893</v>
      </c>
      <c r="OD32" s="343">
        <f t="shared" si="49"/>
        <v>8425376.6999999881</v>
      </c>
      <c r="OE32" s="343">
        <f t="shared" si="49"/>
        <v>41757236.159999907</v>
      </c>
      <c r="OF32" s="343">
        <f t="shared" si="49"/>
        <v>1884179.9900000095</v>
      </c>
      <c r="OG32" s="343">
        <f t="shared" si="49"/>
        <v>7090103.3299999833</v>
      </c>
      <c r="OH32" s="343">
        <f t="shared" si="49"/>
        <v>-3585965.3099999726</v>
      </c>
      <c r="OI32" s="343">
        <f t="shared" si="49"/>
        <v>4138724.2100000009</v>
      </c>
      <c r="OJ32" s="343">
        <f t="shared" si="49"/>
        <v>10099989.26000002</v>
      </c>
      <c r="OK32" s="343">
        <f t="shared" si="49"/>
        <v>99706372.479999542</v>
      </c>
      <c r="OL32" s="343">
        <f t="shared" si="49"/>
        <v>58537211.669999957</v>
      </c>
      <c r="OM32" s="343">
        <f t="shared" si="49"/>
        <v>-51374125.549999952</v>
      </c>
      <c r="ON32" s="343">
        <f t="shared" si="49"/>
        <v>-8819058.1399999857</v>
      </c>
      <c r="OO32" s="343">
        <f t="shared" si="49"/>
        <v>-29203760.570000023</v>
      </c>
      <c r="OP32" s="343">
        <f t="shared" si="49"/>
        <v>-135866.74000001699</v>
      </c>
      <c r="OQ32" s="343">
        <f t="shared" si="49"/>
        <v>121680390.83000016</v>
      </c>
      <c r="OR32" s="343">
        <f t="shared" si="49"/>
        <v>2942512.7100000083</v>
      </c>
      <c r="OS32" s="343">
        <f t="shared" si="49"/>
        <v>22795198.75999999</v>
      </c>
      <c r="OT32" s="343">
        <f t="shared" si="49"/>
        <v>15562457.50000003</v>
      </c>
      <c r="OU32" s="343">
        <f t="shared" si="49"/>
        <v>14478330.849999964</v>
      </c>
      <c r="OV32" s="343">
        <f t="shared" si="49"/>
        <v>23297902.629999995</v>
      </c>
      <c r="OW32" s="343">
        <f t="shared" si="49"/>
        <v>3182658.8200000077</v>
      </c>
      <c r="OX32" s="343">
        <f t="shared" si="49"/>
        <v>13764344.909999989</v>
      </c>
      <c r="OY32" s="343">
        <f t="shared" si="49"/>
        <v>19729491.969999991</v>
      </c>
      <c r="OZ32" s="343">
        <f t="shared" si="49"/>
        <v>29055992.390000105</v>
      </c>
      <c r="PA32" s="343">
        <f t="shared" si="49"/>
        <v>2397503.6000000089</v>
      </c>
      <c r="PB32" s="343">
        <f t="shared" si="49"/>
        <v>31723851.289999992</v>
      </c>
      <c r="PC32" s="343">
        <f t="shared" si="49"/>
        <v>-193622.49000000209</v>
      </c>
      <c r="PD32" s="343">
        <f t="shared" si="49"/>
        <v>11340846.629999965</v>
      </c>
      <c r="PE32" s="343">
        <f t="shared" si="49"/>
        <v>1549024.7000000179</v>
      </c>
      <c r="PF32" s="343">
        <f t="shared" si="49"/>
        <v>-1931126.8399999887</v>
      </c>
      <c r="PG32" s="343">
        <f t="shared" si="49"/>
        <v>-571980.56999999285</v>
      </c>
      <c r="PH32" s="343">
        <f t="shared" si="49"/>
        <v>9966130.3800000101</v>
      </c>
      <c r="PI32" s="343">
        <f t="shared" si="49"/>
        <v>8648508.7699999958</v>
      </c>
      <c r="PJ32" s="343">
        <f t="shared" si="49"/>
        <v>7757161.2100000232</v>
      </c>
      <c r="PK32" s="343">
        <f t="shared" si="49"/>
        <v>7273978.0099999607</v>
      </c>
      <c r="PL32" s="343">
        <f t="shared" si="49"/>
        <v>2570937.0399999917</v>
      </c>
      <c r="PM32" s="343">
        <f t="shared" si="49"/>
        <v>28581454.019999862</v>
      </c>
      <c r="PN32" s="343">
        <f t="shared" si="49"/>
        <v>854169.03000001609</v>
      </c>
      <c r="PO32" s="343">
        <f t="shared" si="49"/>
        <v>3505569.4800000042</v>
      </c>
      <c r="PP32" s="343">
        <f t="shared" si="49"/>
        <v>1010731.2699999958</v>
      </c>
      <c r="PQ32" s="343">
        <f t="shared" si="49"/>
        <v>2515253.5899999961</v>
      </c>
      <c r="PR32" s="343">
        <f t="shared" si="49"/>
        <v>228712299.87000036</v>
      </c>
      <c r="PS32" s="343">
        <f t="shared" si="49"/>
        <v>5621478.0899999887</v>
      </c>
      <c r="PT32" s="343">
        <f t="shared" si="49"/>
        <v>1505892.0199999958</v>
      </c>
      <c r="PU32" s="343">
        <f t="shared" si="49"/>
        <v>-2402840.0400000215</v>
      </c>
      <c r="PV32" s="343">
        <f t="shared" si="49"/>
        <v>49699445.529999852</v>
      </c>
      <c r="PW32" s="343">
        <f t="shared" si="49"/>
        <v>2909042.5499999821</v>
      </c>
      <c r="PX32" s="343">
        <f t="shared" si="49"/>
        <v>20028818.960000038</v>
      </c>
      <c r="PY32" s="343">
        <f t="shared" si="49"/>
        <v>8754985.4500000179</v>
      </c>
      <c r="PZ32" s="343">
        <f t="shared" si="49"/>
        <v>2507865.6799999475</v>
      </c>
      <c r="QA32" s="343">
        <f t="shared" si="49"/>
        <v>-639034.79000000656</v>
      </c>
      <c r="QB32" s="343">
        <f t="shared" si="49"/>
        <v>15440588.819999933</v>
      </c>
      <c r="QC32" s="343">
        <f t="shared" si="49"/>
        <v>3108511.099999994</v>
      </c>
      <c r="QD32" s="343">
        <f t="shared" si="49"/>
        <v>3081981.549999997</v>
      </c>
      <c r="QE32" s="343">
        <f t="shared" si="49"/>
        <v>-3155450.8599999994</v>
      </c>
      <c r="QF32" s="343">
        <f t="shared" si="49"/>
        <v>1584693.8999999762</v>
      </c>
      <c r="QG32" s="343">
        <f t="shared" si="49"/>
        <v>-2738185.0400000811</v>
      </c>
      <c r="QH32" s="343">
        <f t="shared" si="49"/>
        <v>4152951.3699999899</v>
      </c>
      <c r="QI32" s="343">
        <f t="shared" si="49"/>
        <v>3033386.5300000012</v>
      </c>
      <c r="QJ32" s="343">
        <f t="shared" ref="QJ32:SU32" si="50">SUM(QJ38-QJ39)</f>
        <v>2095234.4999999925</v>
      </c>
      <c r="QK32" s="343">
        <f t="shared" si="50"/>
        <v>13037205.519999981</v>
      </c>
      <c r="QL32" s="343">
        <f t="shared" si="50"/>
        <v>11157684.359999925</v>
      </c>
      <c r="QM32" s="343">
        <f t="shared" si="50"/>
        <v>2831127.8400000185</v>
      </c>
      <c r="QN32" s="343">
        <f t="shared" si="50"/>
        <v>-2825467.9199999869</v>
      </c>
      <c r="QO32" s="343">
        <f t="shared" si="50"/>
        <v>-553606.01999999583</v>
      </c>
      <c r="QP32" s="343">
        <f t="shared" si="50"/>
        <v>11115692.199999999</v>
      </c>
      <c r="QQ32" s="343">
        <f t="shared" si="50"/>
        <v>-217724.15000000224</v>
      </c>
      <c r="QR32" s="343">
        <f t="shared" si="50"/>
        <v>22298463.550000191</v>
      </c>
      <c r="QS32" s="343">
        <f t="shared" si="50"/>
        <v>2135882.8500000089</v>
      </c>
      <c r="QT32" s="343">
        <f t="shared" si="50"/>
        <v>14503975.379999965</v>
      </c>
      <c r="QU32" s="343">
        <f t="shared" si="50"/>
        <v>7082597.7800000012</v>
      </c>
      <c r="QV32" s="343">
        <f t="shared" si="50"/>
        <v>3500724.9800000191</v>
      </c>
      <c r="QW32" s="343">
        <f t="shared" si="50"/>
        <v>6528824.5900000036</v>
      </c>
      <c r="QX32" s="343">
        <f t="shared" si="50"/>
        <v>-122275.76999999583</v>
      </c>
      <c r="QY32" s="343">
        <f t="shared" si="50"/>
        <v>5552334.5800000429</v>
      </c>
      <c r="QZ32" s="343">
        <f t="shared" si="50"/>
        <v>3540723.2899999917</v>
      </c>
      <c r="RA32" s="343">
        <f t="shared" si="50"/>
        <v>4861853.9600000083</v>
      </c>
      <c r="RB32" s="343">
        <f t="shared" si="50"/>
        <v>1138901.5300000161</v>
      </c>
      <c r="RC32" s="343">
        <f t="shared" si="50"/>
        <v>10112878.560000002</v>
      </c>
      <c r="RD32" s="343">
        <f t="shared" si="50"/>
        <v>4119003.4400000051</v>
      </c>
      <c r="RE32" s="343">
        <f t="shared" si="50"/>
        <v>10653729.479999542</v>
      </c>
      <c r="RF32" s="343">
        <f t="shared" si="50"/>
        <v>-18763892.049999952</v>
      </c>
      <c r="RG32" s="343">
        <f t="shared" si="50"/>
        <v>17370499.539999992</v>
      </c>
      <c r="RH32" s="343">
        <f t="shared" si="50"/>
        <v>-544938.84000000358</v>
      </c>
      <c r="RI32" s="343">
        <f t="shared" si="50"/>
        <v>4074503.3599999845</v>
      </c>
      <c r="RJ32" s="343">
        <f t="shared" si="50"/>
        <v>8597764.9799999893</v>
      </c>
      <c r="RK32" s="343">
        <f t="shared" si="50"/>
        <v>13263853.960000038</v>
      </c>
      <c r="RL32" s="343">
        <f t="shared" si="50"/>
        <v>5000038.5999999791</v>
      </c>
      <c r="RM32" s="343">
        <f t="shared" si="50"/>
        <v>11319919.900000006</v>
      </c>
      <c r="RN32" s="343">
        <f t="shared" si="50"/>
        <v>-12095802.560000032</v>
      </c>
      <c r="RO32" s="343">
        <f t="shared" si="50"/>
        <v>526692.20999997854</v>
      </c>
      <c r="RP32" s="343">
        <f t="shared" si="50"/>
        <v>7825582.6600000113</v>
      </c>
      <c r="RQ32" s="343">
        <f t="shared" si="50"/>
        <v>5058885.3899999857</v>
      </c>
      <c r="RR32" s="343">
        <f t="shared" si="50"/>
        <v>9881948.4499999732</v>
      </c>
      <c r="RS32" s="343">
        <f t="shared" si="50"/>
        <v>2540839.3100000173</v>
      </c>
      <c r="RT32" s="343">
        <f t="shared" si="50"/>
        <v>9518012.5500000119</v>
      </c>
      <c r="RU32" s="343">
        <f t="shared" si="50"/>
        <v>3220105.0200000107</v>
      </c>
      <c r="RV32" s="343">
        <f t="shared" si="50"/>
        <v>6370135.7300000042</v>
      </c>
      <c r="RW32" s="343">
        <f t="shared" si="50"/>
        <v>2008379.0599999912</v>
      </c>
      <c r="RX32" s="343">
        <f t="shared" si="50"/>
        <v>8444269.8900000155</v>
      </c>
      <c r="RY32" s="343">
        <f t="shared" si="50"/>
        <v>117987336.21000016</v>
      </c>
      <c r="RZ32" s="343">
        <f t="shared" si="50"/>
        <v>2599868.849999994</v>
      </c>
      <c r="SA32" s="343">
        <f t="shared" si="50"/>
        <v>-3831866.2300000191</v>
      </c>
      <c r="SB32" s="343">
        <f t="shared" si="50"/>
        <v>-3817237.0400000066</v>
      </c>
      <c r="SC32" s="343">
        <f t="shared" si="50"/>
        <v>6936882.9600000158</v>
      </c>
      <c r="SD32" s="343">
        <f t="shared" si="50"/>
        <v>2438330.5099999905</v>
      </c>
      <c r="SE32" s="343">
        <f t="shared" si="50"/>
        <v>1663037.4999999851</v>
      </c>
      <c r="SF32" s="343">
        <f t="shared" si="50"/>
        <v>-10830331.120000064</v>
      </c>
      <c r="SG32" s="343">
        <f t="shared" si="50"/>
        <v>-3026680.8899999857</v>
      </c>
      <c r="SH32" s="343">
        <f t="shared" si="50"/>
        <v>8484818.8300000131</v>
      </c>
      <c r="SI32" s="343">
        <f t="shared" si="50"/>
        <v>2631883.7299999893</v>
      </c>
      <c r="SJ32" s="343">
        <f t="shared" si="50"/>
        <v>1022004.0999999642</v>
      </c>
      <c r="SK32" s="343">
        <f t="shared" si="50"/>
        <v>1461345.9200000018</v>
      </c>
      <c r="SL32" s="343">
        <f t="shared" si="50"/>
        <v>6057564.80999998</v>
      </c>
      <c r="SM32" s="343">
        <f t="shared" si="50"/>
        <v>-85508081.650000095</v>
      </c>
      <c r="SN32" s="343">
        <f t="shared" si="50"/>
        <v>-4527812.0000000298</v>
      </c>
      <c r="SO32" s="343">
        <f t="shared" si="50"/>
        <v>-443004.10000000894</v>
      </c>
      <c r="SP32" s="343">
        <f t="shared" si="50"/>
        <v>13637602.360000014</v>
      </c>
      <c r="SQ32" s="343">
        <f t="shared" si="50"/>
        <v>2906406.5599999875</v>
      </c>
      <c r="SR32" s="343">
        <f t="shared" si="50"/>
        <v>5933067.2500000149</v>
      </c>
      <c r="SS32" s="343">
        <f t="shared" si="50"/>
        <v>-3057699.6099999994</v>
      </c>
      <c r="ST32" s="343">
        <f t="shared" si="50"/>
        <v>5553732.0800000131</v>
      </c>
      <c r="SU32" s="343">
        <f t="shared" si="50"/>
        <v>3854993.2399999797</v>
      </c>
      <c r="SV32" s="343">
        <f t="shared" ref="SV32:VG32" si="51">SUM(SV38-SV39)</f>
        <v>24785168.960000038</v>
      </c>
      <c r="SW32" s="343">
        <f t="shared" si="51"/>
        <v>10781295.600000024</v>
      </c>
      <c r="SX32" s="343">
        <f t="shared" si="51"/>
        <v>4740298.4499999993</v>
      </c>
      <c r="SY32" s="343">
        <f t="shared" si="51"/>
        <v>22605574.720000088</v>
      </c>
      <c r="SZ32" s="343">
        <f t="shared" si="51"/>
        <v>4085732.1699999869</v>
      </c>
      <c r="TA32" s="343">
        <f t="shared" si="51"/>
        <v>-6619743.0300000608</v>
      </c>
      <c r="TB32" s="343">
        <f t="shared" si="51"/>
        <v>-18176661.649999976</v>
      </c>
      <c r="TC32" s="343">
        <f t="shared" si="51"/>
        <v>4744088.4500000477</v>
      </c>
      <c r="TD32" s="343">
        <f t="shared" si="51"/>
        <v>3920271.7199999839</v>
      </c>
      <c r="TE32" s="343">
        <f t="shared" si="51"/>
        <v>3566314.2200000137</v>
      </c>
      <c r="TF32" s="343">
        <f t="shared" si="51"/>
        <v>4682893.7099999934</v>
      </c>
      <c r="TG32" s="343">
        <f t="shared" si="51"/>
        <v>91826541.409999609</v>
      </c>
      <c r="TH32" s="343">
        <f t="shared" si="51"/>
        <v>-560564.29999999702</v>
      </c>
      <c r="TI32" s="343">
        <f t="shared" si="51"/>
        <v>3071310.8900000006</v>
      </c>
      <c r="TJ32" s="343">
        <f t="shared" si="51"/>
        <v>-1940339.6800000072</v>
      </c>
      <c r="TK32" s="343">
        <f t="shared" si="51"/>
        <v>5312623.2800000608</v>
      </c>
      <c r="TL32" s="343">
        <f t="shared" si="51"/>
        <v>2518035.4699999988</v>
      </c>
      <c r="TM32" s="343">
        <f t="shared" si="51"/>
        <v>2119999.8700000122</v>
      </c>
      <c r="TN32" s="343">
        <f t="shared" si="51"/>
        <v>22163569.920000017</v>
      </c>
      <c r="TO32" s="343">
        <f t="shared" si="51"/>
        <v>1416789.950000003</v>
      </c>
      <c r="TP32" s="343">
        <f t="shared" si="51"/>
        <v>12398327.870000064</v>
      </c>
      <c r="TQ32" s="343">
        <f t="shared" si="51"/>
        <v>10094025.280000001</v>
      </c>
      <c r="TR32" s="343">
        <f t="shared" si="51"/>
        <v>997724.65999996662</v>
      </c>
      <c r="TS32" s="343">
        <f t="shared" si="51"/>
        <v>-1573683.650000006</v>
      </c>
      <c r="TT32" s="343">
        <f t="shared" si="51"/>
        <v>7484380.2700000107</v>
      </c>
      <c r="TU32" s="343">
        <f t="shared" si="51"/>
        <v>-1098062.7400000095</v>
      </c>
      <c r="TV32" s="343">
        <f t="shared" si="51"/>
        <v>2085149.5199999958</v>
      </c>
      <c r="TW32" s="343">
        <f t="shared" si="51"/>
        <v>26980363.689999938</v>
      </c>
      <c r="TX32" s="343">
        <f t="shared" si="51"/>
        <v>12434327.209999993</v>
      </c>
      <c r="TY32" s="343">
        <f t="shared" si="51"/>
        <v>102514790.42000008</v>
      </c>
      <c r="TZ32" s="343">
        <f t="shared" si="51"/>
        <v>27882024.490000039</v>
      </c>
      <c r="UA32" s="343">
        <f t="shared" si="51"/>
        <v>7552788.6000000089</v>
      </c>
      <c r="UB32" s="343">
        <f t="shared" si="51"/>
        <v>8630678.2300000191</v>
      </c>
      <c r="UC32" s="343">
        <f t="shared" si="51"/>
        <v>35810309.220000029</v>
      </c>
      <c r="UD32" s="343">
        <f t="shared" si="51"/>
        <v>-1637264.9499999955</v>
      </c>
      <c r="UE32" s="343">
        <f t="shared" si="51"/>
        <v>15352615.259999998</v>
      </c>
      <c r="UF32" s="343">
        <f t="shared" si="51"/>
        <v>-4285880.6599999964</v>
      </c>
      <c r="UG32" s="343">
        <f t="shared" si="51"/>
        <v>-1323969.2600000128</v>
      </c>
      <c r="UH32" s="343">
        <f t="shared" si="51"/>
        <v>18252276.71999979</v>
      </c>
      <c r="UI32" s="343">
        <f t="shared" si="51"/>
        <v>9367916.0399999619</v>
      </c>
      <c r="UJ32" s="343">
        <f t="shared" si="51"/>
        <v>12568608.289999992</v>
      </c>
      <c r="UK32" s="343">
        <f t="shared" si="51"/>
        <v>11777841</v>
      </c>
      <c r="UL32" s="343">
        <f t="shared" si="51"/>
        <v>9672133.400000006</v>
      </c>
      <c r="UM32" s="343">
        <f t="shared" si="51"/>
        <v>18100111.199999988</v>
      </c>
      <c r="UN32" s="343">
        <f t="shared" si="51"/>
        <v>27136763.410000801</v>
      </c>
      <c r="UO32" s="343">
        <f t="shared" si="51"/>
        <v>1607661.1200000346</v>
      </c>
      <c r="UP32" s="343">
        <f t="shared" si="51"/>
        <v>4067332.3299999535</v>
      </c>
      <c r="UQ32" s="343">
        <f t="shared" si="51"/>
        <v>20459239.729999959</v>
      </c>
      <c r="UR32" s="343">
        <f t="shared" si="51"/>
        <v>4510448.7100000009</v>
      </c>
      <c r="US32" s="343">
        <f t="shared" si="51"/>
        <v>3854737.4399999976</v>
      </c>
      <c r="UT32" s="343">
        <f t="shared" si="51"/>
        <v>12520495.080000103</v>
      </c>
      <c r="UU32" s="343">
        <f t="shared" si="51"/>
        <v>479153.47999998927</v>
      </c>
      <c r="UV32" s="343">
        <f t="shared" si="51"/>
        <v>8155022.1800000072</v>
      </c>
      <c r="UW32" s="343">
        <f t="shared" si="51"/>
        <v>9440861.3200000077</v>
      </c>
      <c r="UX32" s="343">
        <f t="shared" si="51"/>
        <v>7221266.789999947</v>
      </c>
      <c r="UY32" s="343">
        <f t="shared" si="51"/>
        <v>-8165837.9099999368</v>
      </c>
      <c r="UZ32" s="343">
        <f t="shared" si="51"/>
        <v>622002.28000001609</v>
      </c>
      <c r="VA32" s="343">
        <f t="shared" si="51"/>
        <v>51550996.370000124</v>
      </c>
      <c r="VB32" s="343">
        <f t="shared" si="51"/>
        <v>-2629016.6099999994</v>
      </c>
      <c r="VC32" s="343">
        <f t="shared" si="51"/>
        <v>2875831.1399999857</v>
      </c>
      <c r="VD32" s="343">
        <f t="shared" si="51"/>
        <v>2428294.890000008</v>
      </c>
      <c r="VE32" s="343">
        <f t="shared" si="51"/>
        <v>608570.02000001073</v>
      </c>
      <c r="VF32" s="343">
        <f t="shared" si="51"/>
        <v>12438239.279999912</v>
      </c>
      <c r="VG32" s="343">
        <f t="shared" si="51"/>
        <v>2296963.3500000089</v>
      </c>
      <c r="VH32" s="343">
        <f t="shared" ref="VH32:XS32" si="52">SUM(VH38-VH39)</f>
        <v>4588646.3400000185</v>
      </c>
      <c r="VI32" s="343">
        <f t="shared" si="52"/>
        <v>10527927.790000007</v>
      </c>
      <c r="VJ32" s="343">
        <f t="shared" si="52"/>
        <v>29828577.520000219</v>
      </c>
      <c r="VK32" s="343">
        <f t="shared" si="52"/>
        <v>-642988.11000004411</v>
      </c>
      <c r="VL32" s="343">
        <f t="shared" si="52"/>
        <v>2612134.6800000072</v>
      </c>
      <c r="VM32" s="343">
        <f t="shared" si="52"/>
        <v>1888350.0599999726</v>
      </c>
      <c r="VN32" s="343">
        <f t="shared" si="52"/>
        <v>-5323250.4199999869</v>
      </c>
      <c r="VO32" s="343">
        <f t="shared" si="52"/>
        <v>-1926770.7700000405</v>
      </c>
      <c r="VP32" s="343">
        <f t="shared" si="52"/>
        <v>8012148.3700000048</v>
      </c>
      <c r="VQ32" s="343">
        <f t="shared" si="52"/>
        <v>6716197.6700000018</v>
      </c>
      <c r="VR32" s="343">
        <f t="shared" si="52"/>
        <v>-2244158.0400000066</v>
      </c>
      <c r="VS32" s="343">
        <f t="shared" si="52"/>
        <v>40875867.810000002</v>
      </c>
      <c r="VT32" s="343">
        <f t="shared" si="52"/>
        <v>-4682755.0500000119</v>
      </c>
      <c r="VU32" s="343">
        <f t="shared" si="52"/>
        <v>-10757670.459999979</v>
      </c>
      <c r="VV32" s="343">
        <f t="shared" si="52"/>
        <v>11954596.040000021</v>
      </c>
      <c r="VW32" s="343">
        <f t="shared" si="52"/>
        <v>9555502.2400000095</v>
      </c>
      <c r="VX32" s="343">
        <f t="shared" si="52"/>
        <v>3914676.7700000107</v>
      </c>
      <c r="VY32" s="343">
        <f t="shared" si="52"/>
        <v>375590325.72000027</v>
      </c>
      <c r="VZ32" s="343">
        <f t="shared" si="52"/>
        <v>7119344.6999999583</v>
      </c>
      <c r="WA32" s="343">
        <f t="shared" si="52"/>
        <v>-2471454.4099999964</v>
      </c>
      <c r="WB32" s="343">
        <f t="shared" si="52"/>
        <v>-4275610.0199999809</v>
      </c>
      <c r="WC32" s="343">
        <f t="shared" si="52"/>
        <v>1029646.3399999738</v>
      </c>
      <c r="WD32" s="343">
        <f t="shared" si="52"/>
        <v>2919297.6800000072</v>
      </c>
      <c r="WE32" s="343">
        <f t="shared" si="52"/>
        <v>-2496449.8300000131</v>
      </c>
      <c r="WF32" s="343">
        <f t="shared" si="52"/>
        <v>-4102266.6999999881</v>
      </c>
      <c r="WG32" s="343">
        <f t="shared" si="52"/>
        <v>11231777.98999995</v>
      </c>
      <c r="WH32" s="343">
        <f t="shared" si="52"/>
        <v>5109463.0899999738</v>
      </c>
      <c r="WI32" s="343">
        <f t="shared" si="52"/>
        <v>-2726390.6000000089</v>
      </c>
      <c r="WJ32" s="343">
        <f t="shared" si="52"/>
        <v>-3751312.1500000358</v>
      </c>
      <c r="WK32" s="343">
        <f t="shared" si="52"/>
        <v>11848277.950000018</v>
      </c>
      <c r="WL32" s="343">
        <f t="shared" si="52"/>
        <v>429792.38999998569</v>
      </c>
      <c r="WM32" s="343">
        <f t="shared" si="52"/>
        <v>-36876929.209999919</v>
      </c>
      <c r="WN32" s="343">
        <f t="shared" si="52"/>
        <v>597035.92000001669</v>
      </c>
      <c r="WO32" s="343">
        <f t="shared" si="52"/>
        <v>-1749892.3499999642</v>
      </c>
      <c r="WP32" s="343">
        <f t="shared" si="52"/>
        <v>-3869616.4500000179</v>
      </c>
      <c r="WQ32" s="343">
        <f t="shared" si="52"/>
        <v>4911981.5500000119</v>
      </c>
      <c r="WR32" s="343">
        <f t="shared" si="52"/>
        <v>-1704294.339999944</v>
      </c>
      <c r="WS32" s="343">
        <f t="shared" si="52"/>
        <v>-25137507.789999962</v>
      </c>
      <c r="WT32" s="343">
        <f t="shared" si="52"/>
        <v>719224.32999999821</v>
      </c>
      <c r="WU32" s="343">
        <f t="shared" si="52"/>
        <v>2106173.6999999881</v>
      </c>
      <c r="WV32" s="343">
        <f t="shared" si="52"/>
        <v>11148803.029999986</v>
      </c>
      <c r="WW32" s="343">
        <f t="shared" si="52"/>
        <v>4598457.0600000173</v>
      </c>
      <c r="WX32" s="343">
        <f t="shared" si="52"/>
        <v>-2942298.7799999863</v>
      </c>
      <c r="WY32" s="343">
        <f t="shared" si="52"/>
        <v>-6466466.7500000149</v>
      </c>
      <c r="WZ32" s="343">
        <f t="shared" si="52"/>
        <v>12043975.25</v>
      </c>
      <c r="XA32" s="343">
        <f t="shared" si="52"/>
        <v>29994045.790000141</v>
      </c>
      <c r="XB32" s="343">
        <f t="shared" si="52"/>
        <v>6643155.6599999964</v>
      </c>
      <c r="XC32" s="343">
        <f t="shared" si="52"/>
        <v>7642487.8847999871</v>
      </c>
      <c r="XD32" s="343">
        <f t="shared" si="52"/>
        <v>5235310.650000006</v>
      </c>
      <c r="XE32" s="343">
        <f t="shared" si="52"/>
        <v>5581004.8000000194</v>
      </c>
      <c r="XF32" s="343">
        <f t="shared" si="52"/>
        <v>148787343.88999987</v>
      </c>
      <c r="XG32" s="343">
        <f t="shared" si="52"/>
        <v>53628015.669999987</v>
      </c>
      <c r="XH32" s="343">
        <f t="shared" si="52"/>
        <v>-17400009.640000015</v>
      </c>
      <c r="XI32" s="343">
        <f t="shared" si="52"/>
        <v>45382821.320000052</v>
      </c>
      <c r="XJ32" s="343">
        <f t="shared" si="52"/>
        <v>-1142587.7000000179</v>
      </c>
      <c r="XK32" s="343">
        <f t="shared" si="52"/>
        <v>-10099760.699999988</v>
      </c>
      <c r="XL32" s="343">
        <f t="shared" si="52"/>
        <v>-3615535.5999999642</v>
      </c>
      <c r="XM32" s="343">
        <f t="shared" si="52"/>
        <v>2451479.2299999893</v>
      </c>
      <c r="XN32" s="343">
        <f t="shared" si="52"/>
        <v>3014176.5400000066</v>
      </c>
      <c r="XO32" s="343">
        <f t="shared" si="52"/>
        <v>-26191741.949999988</v>
      </c>
      <c r="XP32" s="343">
        <f t="shared" si="52"/>
        <v>-11126676.210000068</v>
      </c>
      <c r="XQ32" s="343">
        <f t="shared" si="52"/>
        <v>-1378896.5400000066</v>
      </c>
      <c r="XR32" s="343">
        <f t="shared" si="52"/>
        <v>-2702319.0099999905</v>
      </c>
      <c r="XS32" s="343">
        <f t="shared" si="52"/>
        <v>4055120.7800000012</v>
      </c>
      <c r="XT32" s="343">
        <f t="shared" ref="XT32:AAE32" si="53">SUM(XT38-XT39)</f>
        <v>6543769.4699999839</v>
      </c>
      <c r="XU32" s="343">
        <f t="shared" si="53"/>
        <v>9433125.7700000107</v>
      </c>
      <c r="XV32" s="343">
        <f t="shared" si="53"/>
        <v>1580990.6200000197</v>
      </c>
      <c r="XW32" s="343">
        <f t="shared" si="53"/>
        <v>-878162.86999997497</v>
      </c>
      <c r="XX32" s="343">
        <f t="shared" si="53"/>
        <v>-704759.26999999583</v>
      </c>
      <c r="XY32" s="343">
        <f t="shared" si="53"/>
        <v>1757035.3200000077</v>
      </c>
      <c r="XZ32" s="343">
        <f t="shared" si="53"/>
        <v>2051687.7800000012</v>
      </c>
      <c r="YA32" s="343">
        <f t="shared" si="53"/>
        <v>12045785.670000002</v>
      </c>
      <c r="YB32" s="343">
        <f t="shared" si="53"/>
        <v>4795038.1599999964</v>
      </c>
      <c r="YC32" s="343">
        <f t="shared" si="53"/>
        <v>-59846246.830000162</v>
      </c>
      <c r="YD32" s="343">
        <f t="shared" si="53"/>
        <v>4015623.5499999672</v>
      </c>
      <c r="YE32" s="343">
        <f t="shared" si="53"/>
        <v>13358968.689999938</v>
      </c>
      <c r="YF32" s="343">
        <f t="shared" si="53"/>
        <v>3223312.3399999887</v>
      </c>
      <c r="YG32" s="343">
        <f t="shared" si="53"/>
        <v>35796981.860000014</v>
      </c>
      <c r="YH32" s="343">
        <f t="shared" si="53"/>
        <v>8116739.869999975</v>
      </c>
      <c r="YI32" s="343">
        <f t="shared" si="53"/>
        <v>48888091.880000025</v>
      </c>
      <c r="YJ32" s="343">
        <f t="shared" si="53"/>
        <v>19073135.710000008</v>
      </c>
      <c r="YK32" s="343">
        <f t="shared" si="53"/>
        <v>56238491.980000019</v>
      </c>
      <c r="YL32" s="343">
        <f t="shared" si="53"/>
        <v>168167486.79999992</v>
      </c>
      <c r="YM32" s="343">
        <f t="shared" si="53"/>
        <v>11073258.769999981</v>
      </c>
      <c r="YN32" s="343">
        <f t="shared" si="53"/>
        <v>6466716.119999975</v>
      </c>
      <c r="YO32" s="343">
        <f t="shared" si="53"/>
        <v>879574.51000002027</v>
      </c>
      <c r="YP32" s="343">
        <f t="shared" si="53"/>
        <v>10987524.329999983</v>
      </c>
      <c r="YQ32" s="343">
        <f t="shared" si="53"/>
        <v>12491445.199999996</v>
      </c>
      <c r="YR32" s="343">
        <f t="shared" si="53"/>
        <v>9396643.1000000313</v>
      </c>
      <c r="YS32" s="343">
        <f t="shared" si="53"/>
        <v>5831867.8919999972</v>
      </c>
      <c r="YT32" s="343">
        <f t="shared" si="53"/>
        <v>-23531350.719999909</v>
      </c>
      <c r="YU32" s="343">
        <f t="shared" si="53"/>
        <v>-871019.22999997437</v>
      </c>
      <c r="YV32" s="343">
        <f t="shared" si="53"/>
        <v>8569660.6099999994</v>
      </c>
      <c r="YW32" s="343">
        <f t="shared" si="53"/>
        <v>9070479.5100000054</v>
      </c>
      <c r="YX32" s="343">
        <f t="shared" si="53"/>
        <v>656883.51999998093</v>
      </c>
      <c r="YY32" s="343">
        <f t="shared" si="53"/>
        <v>5448388.9200000167</v>
      </c>
      <c r="YZ32" s="343">
        <f t="shared" si="53"/>
        <v>13270956.030000016</v>
      </c>
      <c r="ZA32" s="343">
        <f t="shared" si="53"/>
        <v>5375922.4299999475</v>
      </c>
      <c r="ZB32" s="343">
        <f t="shared" si="53"/>
        <v>-4653847.2599999979</v>
      </c>
      <c r="ZC32" s="343">
        <f t="shared" si="53"/>
        <v>11143248.500000015</v>
      </c>
      <c r="ZD32" s="343">
        <f t="shared" si="53"/>
        <v>-933967.59999999404</v>
      </c>
      <c r="ZE32" s="343">
        <f t="shared" si="53"/>
        <v>7644976.3500000089</v>
      </c>
      <c r="ZF32" s="343">
        <f t="shared" si="53"/>
        <v>-1969794.1099999994</v>
      </c>
      <c r="ZG32" s="343">
        <f t="shared" si="53"/>
        <v>703977.79999999702</v>
      </c>
      <c r="ZH32" s="343">
        <f t="shared" si="53"/>
        <v>9947773.2300000042</v>
      </c>
      <c r="ZI32" s="343">
        <f t="shared" si="53"/>
        <v>11975267.439999938</v>
      </c>
      <c r="ZJ32" s="343">
        <f t="shared" si="53"/>
        <v>87060092.879999876</v>
      </c>
      <c r="ZK32" s="343">
        <f t="shared" si="53"/>
        <v>119645.38000002503</v>
      </c>
      <c r="ZL32" s="343">
        <f t="shared" si="53"/>
        <v>1091358.2400000095</v>
      </c>
      <c r="ZM32" s="343">
        <f t="shared" si="53"/>
        <v>-8617332.3599999547</v>
      </c>
      <c r="ZN32" s="343">
        <f t="shared" si="53"/>
        <v>-8220241.8499999642</v>
      </c>
      <c r="ZO32" s="343">
        <f t="shared" si="53"/>
        <v>6079316.3299999833</v>
      </c>
      <c r="ZP32" s="343">
        <f t="shared" si="53"/>
        <v>5586771.599999994</v>
      </c>
      <c r="ZQ32" s="343">
        <f t="shared" si="53"/>
        <v>-1410502.3229999542</v>
      </c>
      <c r="ZR32" s="343">
        <f t="shared" si="53"/>
        <v>10541213.160000056</v>
      </c>
      <c r="ZS32" s="343">
        <f t="shared" si="53"/>
        <v>-5387782.8299999237</v>
      </c>
      <c r="ZT32" s="343">
        <f t="shared" si="53"/>
        <v>12065792.420000009</v>
      </c>
      <c r="ZU32" s="343">
        <f t="shared" si="53"/>
        <v>6637944.0900000185</v>
      </c>
      <c r="ZV32" s="343">
        <f t="shared" si="53"/>
        <v>4121973.7400000095</v>
      </c>
      <c r="ZW32" s="343">
        <f t="shared" si="53"/>
        <v>1169141.3399999887</v>
      </c>
      <c r="ZX32" s="343">
        <f t="shared" si="53"/>
        <v>8434891.4700000137</v>
      </c>
      <c r="ZY32" s="343">
        <f t="shared" si="53"/>
        <v>-592530.87119999528</v>
      </c>
      <c r="ZZ32" s="343">
        <f t="shared" si="53"/>
        <v>10086121.310000002</v>
      </c>
      <c r="AAA32" s="343">
        <f t="shared" si="53"/>
        <v>6625472.6799999848</v>
      </c>
      <c r="AAB32" s="343">
        <f t="shared" si="53"/>
        <v>2726592.3299999982</v>
      </c>
      <c r="AAC32" s="343">
        <f t="shared" si="53"/>
        <v>9632994.6099999845</v>
      </c>
      <c r="AAD32" s="343">
        <f t="shared" si="53"/>
        <v>4501799.8800000101</v>
      </c>
      <c r="AAE32" s="343">
        <f t="shared" si="53"/>
        <v>3287433.6300000027</v>
      </c>
      <c r="AAF32" s="343">
        <f t="shared" ref="AAF32:ACQ32" si="54">SUM(AAF38-AAF39)</f>
        <v>21815455.199999928</v>
      </c>
      <c r="AAG32" s="343">
        <f t="shared" si="54"/>
        <v>660095.51000000536</v>
      </c>
      <c r="AAH32" s="343">
        <f t="shared" si="54"/>
        <v>5590940.1599999815</v>
      </c>
      <c r="AAI32" s="343">
        <f t="shared" si="54"/>
        <v>3544890.6299999952</v>
      </c>
      <c r="AAJ32" s="343">
        <f t="shared" si="54"/>
        <v>1991260.3100000173</v>
      </c>
      <c r="AAK32" s="343">
        <f t="shared" si="54"/>
        <v>4668334.2899999768</v>
      </c>
      <c r="AAL32" s="343">
        <f t="shared" si="54"/>
        <v>3172475.9299999923</v>
      </c>
      <c r="AAM32" s="343">
        <f t="shared" si="54"/>
        <v>121190226.72999954</v>
      </c>
      <c r="AAN32" s="343">
        <f t="shared" si="54"/>
        <v>2121628.5699999928</v>
      </c>
      <c r="AAO32" s="343">
        <f t="shared" si="54"/>
        <v>7578678.2399999797</v>
      </c>
      <c r="AAP32" s="343">
        <f t="shared" si="54"/>
        <v>9597716.9599999785</v>
      </c>
      <c r="AAQ32" s="343">
        <f t="shared" si="54"/>
        <v>1054514.3299999833</v>
      </c>
      <c r="AAR32" s="343">
        <f t="shared" si="54"/>
        <v>8869815.9099999815</v>
      </c>
      <c r="AAS32" s="343">
        <f t="shared" si="54"/>
        <v>4949467.3999999613</v>
      </c>
      <c r="AAT32" s="343">
        <f t="shared" si="54"/>
        <v>13963603.23999998</v>
      </c>
      <c r="AAU32" s="343">
        <f t="shared" si="54"/>
        <v>8416901.6499999166</v>
      </c>
      <c r="AAV32" s="343">
        <f t="shared" si="54"/>
        <v>-1620474.6199999899</v>
      </c>
      <c r="AAW32" s="343">
        <f t="shared" si="54"/>
        <v>346046.19999995828</v>
      </c>
      <c r="AAX32" s="343">
        <f t="shared" si="54"/>
        <v>-1624698.9800001383</v>
      </c>
      <c r="AAY32" s="343">
        <f t="shared" si="54"/>
        <v>-381484.22999998927</v>
      </c>
      <c r="AAZ32" s="343">
        <f t="shared" si="54"/>
        <v>7856660.2000000179</v>
      </c>
      <c r="ABA32" s="343">
        <f t="shared" si="54"/>
        <v>8816699.6400000155</v>
      </c>
      <c r="ABB32" s="343">
        <f t="shared" si="54"/>
        <v>8457825.2699999958</v>
      </c>
      <c r="ABC32" s="343">
        <f t="shared" si="54"/>
        <v>4026842.2799999863</v>
      </c>
      <c r="ABD32" s="343">
        <f t="shared" si="54"/>
        <v>5016981.299999997</v>
      </c>
      <c r="ABE32" s="343">
        <f t="shared" si="54"/>
        <v>5819917</v>
      </c>
      <c r="ABF32" s="343">
        <f t="shared" si="54"/>
        <v>21607178.060000062</v>
      </c>
      <c r="ABG32" s="343">
        <f t="shared" si="54"/>
        <v>38777339.209999919</v>
      </c>
      <c r="ABH32" s="343">
        <f t="shared" si="54"/>
        <v>1044456.4200000092</v>
      </c>
      <c r="ABI32" s="343">
        <f t="shared" si="54"/>
        <v>8743542.1600000039</v>
      </c>
      <c r="ABJ32" s="343">
        <f t="shared" si="54"/>
        <v>2198335.0600000173</v>
      </c>
      <c r="ABK32" s="343">
        <f t="shared" si="54"/>
        <v>13310584.419999994</v>
      </c>
      <c r="ABL32" s="343">
        <f t="shared" si="54"/>
        <v>3238159.7400000095</v>
      </c>
      <c r="ABM32" s="343">
        <f t="shared" si="54"/>
        <v>1772661.7699999809</v>
      </c>
      <c r="ABN32" s="343">
        <f t="shared" si="54"/>
        <v>7101390.1400000155</v>
      </c>
      <c r="ABO32" s="343">
        <f t="shared" si="54"/>
        <v>-3722983.1000000089</v>
      </c>
      <c r="ABP32" s="343">
        <f t="shared" si="54"/>
        <v>-2164717.150000006</v>
      </c>
      <c r="ABQ32" s="343">
        <f t="shared" si="54"/>
        <v>5864488.9200000465</v>
      </c>
      <c r="ABR32" s="343">
        <f t="shared" si="54"/>
        <v>3047778.6200000197</v>
      </c>
      <c r="ABS32" s="343">
        <f t="shared" si="54"/>
        <v>7524771.2799999863</v>
      </c>
      <c r="ABT32" s="343">
        <f t="shared" si="54"/>
        <v>-746067.53000000119</v>
      </c>
      <c r="ABU32" s="343">
        <f t="shared" si="54"/>
        <v>8580172.25</v>
      </c>
      <c r="ABV32" s="343">
        <f t="shared" si="54"/>
        <v>8409748.5300002098</v>
      </c>
      <c r="ABW32" s="343">
        <f t="shared" si="54"/>
        <v>-6284264.4399999827</v>
      </c>
      <c r="ABX32" s="343">
        <f t="shared" si="54"/>
        <v>-1107257.0999999046</v>
      </c>
      <c r="ABY32" s="343">
        <f t="shared" si="54"/>
        <v>-6783850.0300000161</v>
      </c>
      <c r="ABZ32" s="343">
        <f t="shared" si="54"/>
        <v>-3337966.6100000069</v>
      </c>
      <c r="ACA32" s="343">
        <f t="shared" si="54"/>
        <v>99277187.309999943</v>
      </c>
      <c r="ACB32" s="343">
        <f t="shared" si="54"/>
        <v>6259181.849999994</v>
      </c>
      <c r="ACC32" s="343">
        <f t="shared" si="54"/>
        <v>3539394.0900000334</v>
      </c>
      <c r="ACD32" s="343">
        <f t="shared" si="54"/>
        <v>5663901.8300000131</v>
      </c>
      <c r="ACE32" s="343">
        <f t="shared" si="54"/>
        <v>-3118873.9400000125</v>
      </c>
      <c r="ACF32" s="343">
        <f t="shared" si="54"/>
        <v>2115628.5199999958</v>
      </c>
      <c r="ACG32" s="343">
        <f t="shared" si="54"/>
        <v>92675288.460000038</v>
      </c>
      <c r="ACH32" s="343">
        <f t="shared" si="54"/>
        <v>-55553.940000012517</v>
      </c>
      <c r="ACI32" s="343">
        <f t="shared" si="54"/>
        <v>8416092.7800000161</v>
      </c>
      <c r="ACJ32" s="343">
        <f t="shared" si="54"/>
        <v>7249700.849999994</v>
      </c>
      <c r="ACK32" s="343">
        <f t="shared" si="54"/>
        <v>3676558.3599999845</v>
      </c>
      <c r="ACL32" s="343">
        <f t="shared" si="54"/>
        <v>4507080.4800000042</v>
      </c>
      <c r="ACM32" s="343">
        <f t="shared" si="54"/>
        <v>-16149595.030000001</v>
      </c>
      <c r="ACN32" s="343">
        <f t="shared" si="54"/>
        <v>65885339.360000014</v>
      </c>
      <c r="ACO32" s="343">
        <f t="shared" si="54"/>
        <v>46247434.669999957</v>
      </c>
      <c r="ACP32" s="343">
        <f t="shared" si="54"/>
        <v>4156306.3999999762</v>
      </c>
      <c r="ACQ32" s="343">
        <f t="shared" si="54"/>
        <v>13451960.50999999</v>
      </c>
      <c r="ACR32" s="343">
        <f t="shared" ref="ACR32:AFC32" si="55">SUM(ACR38-ACR39)</f>
        <v>16966435.98999998</v>
      </c>
      <c r="ACS32" s="343">
        <f t="shared" si="55"/>
        <v>4435651.349999994</v>
      </c>
      <c r="ACT32" s="343">
        <f t="shared" si="55"/>
        <v>65049860.699999869</v>
      </c>
      <c r="ACU32" s="343">
        <f t="shared" si="55"/>
        <v>7064180.4700000137</v>
      </c>
      <c r="ACV32" s="343">
        <f t="shared" si="55"/>
        <v>3927113.5300000161</v>
      </c>
      <c r="ACW32" s="343">
        <f t="shared" si="55"/>
        <v>7120110.1599999815</v>
      </c>
      <c r="ACX32" s="343">
        <f t="shared" si="55"/>
        <v>4362093.8699999824</v>
      </c>
      <c r="ACY32" s="343">
        <f t="shared" si="55"/>
        <v>-2809545.8299999982</v>
      </c>
      <c r="ACZ32" s="343">
        <f t="shared" si="55"/>
        <v>4358583.4799999893</v>
      </c>
      <c r="ADA32" s="343">
        <f t="shared" si="55"/>
        <v>8938779.7599999979</v>
      </c>
      <c r="ADB32" s="343">
        <f t="shared" si="55"/>
        <v>8410709.2599999979</v>
      </c>
      <c r="ADC32" s="343">
        <f t="shared" si="55"/>
        <v>9636501.8399999812</v>
      </c>
      <c r="ADD32" s="343">
        <f t="shared" si="55"/>
        <v>-8321633.3700000048</v>
      </c>
      <c r="ADE32" s="343">
        <f t="shared" si="55"/>
        <v>-14668665.939999998</v>
      </c>
      <c r="ADF32" s="343">
        <f t="shared" si="55"/>
        <v>24801938.180000007</v>
      </c>
      <c r="ADG32" s="343">
        <f t="shared" si="55"/>
        <v>5333365.7499999925</v>
      </c>
      <c r="ADH32" s="343">
        <f t="shared" si="55"/>
        <v>2596811.2900000066</v>
      </c>
      <c r="ADI32" s="343">
        <f t="shared" si="55"/>
        <v>9741298.0600000024</v>
      </c>
      <c r="ADJ32" s="343">
        <f t="shared" si="55"/>
        <v>11064336.200000018</v>
      </c>
      <c r="ADK32" s="343">
        <f t="shared" si="55"/>
        <v>4815835.2100000083</v>
      </c>
      <c r="ADL32" s="343">
        <f t="shared" si="55"/>
        <v>12401456.452000007</v>
      </c>
      <c r="ADM32" s="343">
        <f t="shared" si="55"/>
        <v>145898311.38000035</v>
      </c>
      <c r="ADN32" s="343">
        <f t="shared" si="55"/>
        <v>18862575.860000014</v>
      </c>
      <c r="ADO32" s="343">
        <f t="shared" si="55"/>
        <v>-5551402.9199999571</v>
      </c>
      <c r="ADP32" s="343">
        <f t="shared" si="55"/>
        <v>-14257542.2700001</v>
      </c>
      <c r="ADQ32" s="343">
        <f t="shared" si="55"/>
        <v>-2751180.9000000134</v>
      </c>
      <c r="ADR32" s="343">
        <f t="shared" si="55"/>
        <v>-610855.03000000119</v>
      </c>
      <c r="ADS32" s="343">
        <f t="shared" si="55"/>
        <v>-7020841.5099999905</v>
      </c>
      <c r="ADT32" s="343">
        <f t="shared" si="55"/>
        <v>-61340.339999996126</v>
      </c>
      <c r="ADU32" s="343">
        <f t="shared" si="55"/>
        <v>157911283.35000086</v>
      </c>
      <c r="ADV32" s="343">
        <f t="shared" si="55"/>
        <v>27632272.880000055</v>
      </c>
      <c r="ADW32" s="343">
        <f t="shared" si="55"/>
        <v>16820569.790000021</v>
      </c>
      <c r="ADX32" s="343">
        <f t="shared" si="55"/>
        <v>8939071.950000003</v>
      </c>
      <c r="ADY32" s="343">
        <f t="shared" si="55"/>
        <v>16078693.450000018</v>
      </c>
      <c r="ADZ32" s="343">
        <f t="shared" si="55"/>
        <v>6535347.2799999416</v>
      </c>
      <c r="AEA32" s="343">
        <f t="shared" si="55"/>
        <v>6448580.9900000095</v>
      </c>
      <c r="AEB32" s="343">
        <f t="shared" si="55"/>
        <v>9735567.6599999964</v>
      </c>
      <c r="AEC32" s="343">
        <f t="shared" si="55"/>
        <v>18396491.079999998</v>
      </c>
      <c r="AED32" s="343">
        <f t="shared" si="55"/>
        <v>4814899.2899999768</v>
      </c>
      <c r="AEE32" s="343">
        <f t="shared" si="55"/>
        <v>5240955.3900000155</v>
      </c>
      <c r="AEF32" s="343">
        <f t="shared" si="55"/>
        <v>2578290.4999999404</v>
      </c>
      <c r="AEG32" s="343">
        <f t="shared" si="55"/>
        <v>4133535.2099999934</v>
      </c>
      <c r="AEH32" s="343">
        <f t="shared" si="55"/>
        <v>2347237.6099999994</v>
      </c>
      <c r="AEI32" s="343">
        <f t="shared" si="55"/>
        <v>6364895.930000037</v>
      </c>
      <c r="AEJ32" s="343">
        <f t="shared" si="55"/>
        <v>23110814.929999977</v>
      </c>
      <c r="AEK32" s="343">
        <f t="shared" si="55"/>
        <v>5781250.9699999988</v>
      </c>
      <c r="AEL32" s="343">
        <f t="shared" si="55"/>
        <v>13781922.899999976</v>
      </c>
      <c r="AEM32" s="343">
        <f t="shared" si="55"/>
        <v>13274222.439999998</v>
      </c>
      <c r="AEN32" s="343">
        <f t="shared" si="55"/>
        <v>-5349925.1899999678</v>
      </c>
      <c r="AEO32" s="343">
        <f t="shared" si="55"/>
        <v>76778423.119999886</v>
      </c>
      <c r="AEP32" s="343">
        <f t="shared" si="55"/>
        <v>-14373036.890000015</v>
      </c>
      <c r="AEQ32" s="343">
        <f t="shared" si="55"/>
        <v>-4819663.9800000489</v>
      </c>
      <c r="AER32" s="343">
        <f t="shared" si="55"/>
        <v>-5980095.4800000191</v>
      </c>
      <c r="AES32" s="343">
        <f t="shared" si="55"/>
        <v>-3197466.4599999934</v>
      </c>
      <c r="AET32" s="343">
        <f t="shared" si="55"/>
        <v>29606208.240000069</v>
      </c>
      <c r="AEU32" s="343">
        <f t="shared" si="55"/>
        <v>-1773521.0500000417</v>
      </c>
      <c r="AEV32" s="343">
        <f t="shared" si="55"/>
        <v>1799262.7700000852</v>
      </c>
      <c r="AEW32" s="343">
        <f t="shared" si="55"/>
        <v>-2947378.1400000006</v>
      </c>
      <c r="AEX32" s="343">
        <f t="shared" si="55"/>
        <v>10650854.010000005</v>
      </c>
      <c r="AEY32" s="343">
        <f t="shared" si="55"/>
        <v>53126029.659999847</v>
      </c>
      <c r="AEZ32" s="343">
        <f t="shared" si="55"/>
        <v>11031709.549999952</v>
      </c>
      <c r="AFA32" s="343">
        <f t="shared" si="55"/>
        <v>17603586.459999949</v>
      </c>
      <c r="AFB32" s="343">
        <f t="shared" si="55"/>
        <v>-559013.55999994278</v>
      </c>
      <c r="AFC32" s="343">
        <f t="shared" si="55"/>
        <v>2217610.4800000787</v>
      </c>
      <c r="AFD32" s="343">
        <f t="shared" ref="AFD32:AHO32" si="56">SUM(AFD38-AFD39)</f>
        <v>-2996456.7299999893</v>
      </c>
      <c r="AFE32" s="343">
        <f t="shared" si="56"/>
        <v>2780431.0400000066</v>
      </c>
      <c r="AFF32" s="343">
        <f t="shared" si="56"/>
        <v>1602773.5699999928</v>
      </c>
      <c r="AFG32" s="343">
        <f t="shared" si="56"/>
        <v>7933561.4799999595</v>
      </c>
      <c r="AFH32" s="343">
        <f t="shared" si="56"/>
        <v>951008.84000003338</v>
      </c>
      <c r="AFI32" s="343">
        <f t="shared" si="56"/>
        <v>8900188.900000006</v>
      </c>
      <c r="AFJ32" s="343">
        <f t="shared" si="56"/>
        <v>4450820.3799999803</v>
      </c>
      <c r="AFK32" s="343">
        <f t="shared" si="56"/>
        <v>-1764718.5900000334</v>
      </c>
      <c r="AFL32" s="343">
        <f t="shared" si="56"/>
        <v>84909575.509999633</v>
      </c>
      <c r="AFM32" s="343">
        <f t="shared" si="56"/>
        <v>7700397.9199999869</v>
      </c>
      <c r="AFN32" s="343">
        <f t="shared" si="56"/>
        <v>6950456.1100000143</v>
      </c>
      <c r="AFO32" s="343">
        <f t="shared" si="56"/>
        <v>1112386.0299999714</v>
      </c>
      <c r="AFP32" s="343">
        <f t="shared" si="56"/>
        <v>-5292647.8299999833</v>
      </c>
      <c r="AFQ32" s="343">
        <f t="shared" si="56"/>
        <v>10004725.579999983</v>
      </c>
      <c r="AFR32" s="343">
        <f t="shared" si="56"/>
        <v>13176418.010000035</v>
      </c>
      <c r="AFS32" s="343">
        <f t="shared" si="56"/>
        <v>16072812.370000064</v>
      </c>
      <c r="AFT32" s="343">
        <f t="shared" si="56"/>
        <v>18945910.99999994</v>
      </c>
      <c r="AFU32" s="343">
        <f t="shared" si="56"/>
        <v>14397246.650000006</v>
      </c>
      <c r="AFV32" s="343">
        <f t="shared" si="56"/>
        <v>6256507.6400000751</v>
      </c>
      <c r="AFW32" s="343">
        <f t="shared" si="56"/>
        <v>12320493.50999999</v>
      </c>
      <c r="AFX32" s="343">
        <f t="shared" si="56"/>
        <v>87249403.569999933</v>
      </c>
      <c r="AFY32" s="343">
        <f t="shared" si="56"/>
        <v>7806482.8499999493</v>
      </c>
      <c r="AFZ32" s="343">
        <f t="shared" si="56"/>
        <v>4831255.4599999934</v>
      </c>
      <c r="AGA32" s="343">
        <f t="shared" si="56"/>
        <v>6714752.3499999791</v>
      </c>
      <c r="AGB32" s="343">
        <f t="shared" si="56"/>
        <v>14378250.179999948</v>
      </c>
      <c r="AGC32" s="343">
        <f t="shared" si="56"/>
        <v>2011171.4500000477</v>
      </c>
      <c r="AGD32" s="343">
        <f t="shared" si="56"/>
        <v>7806544.8599999994</v>
      </c>
      <c r="AGE32" s="343">
        <f t="shared" si="56"/>
        <v>11820382.979999989</v>
      </c>
      <c r="AGF32" s="343">
        <f t="shared" si="56"/>
        <v>4773645.6300000399</v>
      </c>
      <c r="AGG32" s="343">
        <f t="shared" si="56"/>
        <v>4520661.6899999827</v>
      </c>
      <c r="AGH32" s="343">
        <f t="shared" si="56"/>
        <v>5526027.5600000024</v>
      </c>
      <c r="AGI32" s="343">
        <f t="shared" si="56"/>
        <v>217018887.38999987</v>
      </c>
      <c r="AGJ32" s="343">
        <f t="shared" si="56"/>
        <v>12273664.969999969</v>
      </c>
      <c r="AGK32" s="343">
        <f t="shared" si="56"/>
        <v>3991560.6999999583</v>
      </c>
      <c r="AGL32" s="343">
        <f t="shared" si="56"/>
        <v>9856767.3099999726</v>
      </c>
      <c r="AGM32" s="343">
        <f t="shared" si="56"/>
        <v>5204700.2000000477</v>
      </c>
      <c r="AGN32" s="343">
        <f t="shared" si="56"/>
        <v>20826578.340000033</v>
      </c>
      <c r="AGO32" s="343">
        <f t="shared" si="56"/>
        <v>-2124824.8999999911</v>
      </c>
      <c r="AGP32" s="343">
        <f t="shared" si="56"/>
        <v>7948930.7599999607</v>
      </c>
      <c r="AGQ32" s="343">
        <f t="shared" si="56"/>
        <v>175082336.15999937</v>
      </c>
      <c r="AGR32" s="343">
        <f t="shared" si="56"/>
        <v>81482903.779999971</v>
      </c>
      <c r="AGS32" s="343">
        <f t="shared" si="56"/>
        <v>10854522.600000009</v>
      </c>
      <c r="AGT32" s="343">
        <f t="shared" si="56"/>
        <v>-6462527.7199999392</v>
      </c>
      <c r="AGU32" s="343">
        <f t="shared" si="56"/>
        <v>-15936657.519999981</v>
      </c>
      <c r="AGV32" s="343">
        <f t="shared" si="56"/>
        <v>8176935.1600000262</v>
      </c>
      <c r="AGW32" s="343">
        <f t="shared" si="56"/>
        <v>26053290.220000029</v>
      </c>
      <c r="AGX32" s="343">
        <f t="shared" si="56"/>
        <v>10436084.449999988</v>
      </c>
      <c r="AGY32" s="343">
        <f t="shared" si="56"/>
        <v>3657441.1499999985</v>
      </c>
      <c r="AGZ32" s="343">
        <f t="shared" si="56"/>
        <v>6051214.8600000441</v>
      </c>
      <c r="AHA32" s="343">
        <f t="shared" si="56"/>
        <v>8489618.1500000358</v>
      </c>
      <c r="AHB32" s="343">
        <f t="shared" si="56"/>
        <v>5957766.8700000048</v>
      </c>
      <c r="AHC32" s="343">
        <f t="shared" si="56"/>
        <v>7075781.8599999845</v>
      </c>
      <c r="AHD32" s="343">
        <f t="shared" si="56"/>
        <v>-181176.44000001252</v>
      </c>
      <c r="AHE32" s="343">
        <f t="shared" si="56"/>
        <v>-1996271.7700000107</v>
      </c>
      <c r="AHF32" s="343">
        <f t="shared" si="56"/>
        <v>788814.47000001371</v>
      </c>
      <c r="AHG32" s="343">
        <f t="shared" si="56"/>
        <v>-974747.50999999046</v>
      </c>
      <c r="AHH32" s="343">
        <f t="shared" si="56"/>
        <v>23446489.529999852</v>
      </c>
      <c r="AHI32" s="343">
        <f t="shared" si="56"/>
        <v>7969528.6600000262</v>
      </c>
      <c r="AHJ32" s="343">
        <f t="shared" si="56"/>
        <v>4944973.5199999809</v>
      </c>
      <c r="AHK32" s="343">
        <f t="shared" si="56"/>
        <v>8991378.8200000077</v>
      </c>
      <c r="AHL32" s="343">
        <f t="shared" si="56"/>
        <v>5343707.1999999285</v>
      </c>
      <c r="AHM32" s="343">
        <f t="shared" si="56"/>
        <v>7387538.8299999982</v>
      </c>
      <c r="AHN32" s="343">
        <f t="shared" si="56"/>
        <v>22585198.50999999</v>
      </c>
      <c r="AHO32" s="343">
        <f t="shared" si="56"/>
        <v>10115640446.881073</v>
      </c>
    </row>
    <row r="33" spans="1:899" x14ac:dyDescent="0.25">
      <c r="A33" s="313" t="s">
        <v>43</v>
      </c>
      <c r="B33" s="344" t="s">
        <v>2294</v>
      </c>
      <c r="C33" s="343">
        <v>-769268818.94000006</v>
      </c>
      <c r="D33" s="343">
        <v>6619583.3399999999</v>
      </c>
      <c r="E33" s="343">
        <v>18885997.879999999</v>
      </c>
      <c r="F33" s="343">
        <v>99770419.950000003</v>
      </c>
      <c r="G33" s="343">
        <v>4299521.0199999996</v>
      </c>
      <c r="H33" s="343">
        <v>1119054.19</v>
      </c>
      <c r="I33" s="343">
        <v>10040258.369999999</v>
      </c>
      <c r="J33" s="343">
        <v>12860987.33</v>
      </c>
      <c r="K33" s="343">
        <v>3406857.17</v>
      </c>
      <c r="L33" s="343">
        <v>-5547419.2599999998</v>
      </c>
      <c r="M33" s="343">
        <v>-6129164.29</v>
      </c>
      <c r="N33" s="343">
        <v>-5170407.66</v>
      </c>
      <c r="O33" s="343">
        <v>-27847952.149999999</v>
      </c>
      <c r="P33" s="343">
        <v>-13162268.98</v>
      </c>
      <c r="Q33" s="343">
        <v>396126.22</v>
      </c>
      <c r="R33" s="343">
        <v>1113436.04</v>
      </c>
      <c r="S33" s="343">
        <v>68768886.859999999</v>
      </c>
      <c r="T33" s="343">
        <v>-8197871.0999999996</v>
      </c>
      <c r="U33" s="343">
        <v>52222679.57</v>
      </c>
      <c r="V33" s="343">
        <v>6053586.5199999996</v>
      </c>
      <c r="W33" s="343">
        <v>3064398.94</v>
      </c>
      <c r="X33" s="343">
        <v>1010854.16</v>
      </c>
      <c r="Y33" s="343">
        <v>-5886479.1600000001</v>
      </c>
      <c r="Z33" s="343">
        <v>-3177025.58</v>
      </c>
      <c r="AA33" s="343">
        <v>550618310.35000002</v>
      </c>
      <c r="AB33" s="343">
        <v>90246.12</v>
      </c>
      <c r="AC33" s="343">
        <v>-12224978.65</v>
      </c>
      <c r="AD33" s="343">
        <v>7332001.8899999997</v>
      </c>
      <c r="AE33" s="343">
        <v>47041585.950000003</v>
      </c>
      <c r="AF33" s="343">
        <v>-15015706.279999999</v>
      </c>
      <c r="AG33" s="343">
        <v>280033036.62</v>
      </c>
      <c r="AH33" s="343">
        <v>95158086.760000005</v>
      </c>
      <c r="AI33" s="343">
        <v>16889926.559999999</v>
      </c>
      <c r="AJ33" s="343">
        <v>7483467.9800000004</v>
      </c>
      <c r="AK33" s="343">
        <v>2736623.99</v>
      </c>
      <c r="AL33" s="343">
        <v>5767494.4199999999</v>
      </c>
      <c r="AM33" s="343">
        <v>69406852.349999994</v>
      </c>
      <c r="AN33" s="343">
        <v>13378851.390000001</v>
      </c>
      <c r="AO33" s="343">
        <v>2147362.7599999998</v>
      </c>
      <c r="AP33" s="343">
        <v>24227.39</v>
      </c>
      <c r="AQ33" s="343">
        <v>21024363.77</v>
      </c>
      <c r="AR33" s="343">
        <v>1836840.87</v>
      </c>
      <c r="AS33" s="343">
        <v>216826415.38</v>
      </c>
      <c r="AT33" s="343">
        <v>13513880.800000001</v>
      </c>
      <c r="AU33" s="343">
        <v>8591481.7300000004</v>
      </c>
      <c r="AV33" s="343">
        <v>3820278.76</v>
      </c>
      <c r="AW33" s="343">
        <v>3618755.5</v>
      </c>
      <c r="AX33" s="343">
        <v>3957735.27</v>
      </c>
      <c r="AY33" s="343">
        <v>11288478.720000001</v>
      </c>
      <c r="AZ33" s="343">
        <v>13033884.01</v>
      </c>
      <c r="BA33" s="343">
        <v>97834728.060000002</v>
      </c>
      <c r="BB33" s="343">
        <v>4663162.49</v>
      </c>
      <c r="BC33" s="343">
        <v>14942.6</v>
      </c>
      <c r="BD33" s="343">
        <v>11990779.23</v>
      </c>
      <c r="BE33" s="343">
        <v>3937218.62</v>
      </c>
      <c r="BF33" s="343">
        <v>5950992.6200000001</v>
      </c>
      <c r="BG33" s="343">
        <v>2194872.27</v>
      </c>
      <c r="BH33" s="343">
        <v>158238106.19</v>
      </c>
      <c r="BI33" s="343">
        <v>7386042.46</v>
      </c>
      <c r="BJ33" s="343">
        <v>5383999.4000000004</v>
      </c>
      <c r="BK33" s="343">
        <v>14759716.43</v>
      </c>
      <c r="BL33" s="343">
        <v>1312869.23</v>
      </c>
      <c r="BM33" s="343">
        <v>5512212.0899999999</v>
      </c>
      <c r="BN33" s="343">
        <v>16056138.99</v>
      </c>
      <c r="BO33" s="343">
        <v>9816741.5299999993</v>
      </c>
      <c r="BP33" s="343">
        <v>9302008.1300000008</v>
      </c>
      <c r="BQ33" s="343">
        <v>4784891.03</v>
      </c>
      <c r="BR33" s="343">
        <v>6128930.96</v>
      </c>
      <c r="BS33" s="343">
        <v>1652263.4</v>
      </c>
      <c r="BT33" s="343">
        <v>11608057.9</v>
      </c>
      <c r="BU33" s="343">
        <v>8562606.4800000004</v>
      </c>
      <c r="BV33" s="343">
        <v>24879347.399999999</v>
      </c>
      <c r="BW33" s="343">
        <v>2622523.2400000002</v>
      </c>
      <c r="BX33" s="343">
        <v>76579936.409999996</v>
      </c>
      <c r="BY33" s="343">
        <v>5545497.8600000003</v>
      </c>
      <c r="BZ33" s="343">
        <v>2111181.86</v>
      </c>
      <c r="CA33" s="343">
        <v>4933231.38</v>
      </c>
      <c r="CB33" s="343">
        <v>6194950.8600000003</v>
      </c>
      <c r="CC33" s="343">
        <v>4400948.13</v>
      </c>
      <c r="CD33" s="343">
        <v>1847460.22</v>
      </c>
      <c r="CE33" s="343">
        <v>1198734.49</v>
      </c>
      <c r="CF33" s="343">
        <v>1564441192.5699999</v>
      </c>
      <c r="CG33" s="343">
        <v>23943984.969999999</v>
      </c>
      <c r="CH33" s="343">
        <v>18182333.41</v>
      </c>
      <c r="CI33" s="343">
        <v>10790650.060000001</v>
      </c>
      <c r="CJ33" s="343">
        <v>32445430.199999999</v>
      </c>
      <c r="CK33" s="343">
        <v>16720154.220000001</v>
      </c>
      <c r="CL33" s="343">
        <v>16665335.609999999</v>
      </c>
      <c r="CM33" s="343">
        <v>10426790.609999999</v>
      </c>
      <c r="CN33" s="343">
        <v>10954782.99</v>
      </c>
      <c r="CO33" s="343">
        <v>10683859.75</v>
      </c>
      <c r="CP33" s="343">
        <v>15137671.460000001</v>
      </c>
      <c r="CQ33" s="343">
        <v>17748357.620000001</v>
      </c>
      <c r="CR33" s="343">
        <v>20175674.010000002</v>
      </c>
      <c r="CS33" s="343">
        <v>126671945.83</v>
      </c>
      <c r="CT33" s="343">
        <v>10490021.449999999</v>
      </c>
      <c r="CU33" s="343">
        <v>8384457.6699999999</v>
      </c>
      <c r="CV33" s="343">
        <v>5403972.2000000002</v>
      </c>
      <c r="CW33" s="343">
        <v>12513911.359999999</v>
      </c>
      <c r="CX33" s="343">
        <v>-4022357.42</v>
      </c>
      <c r="CY33" s="343">
        <v>5880844.0599999996</v>
      </c>
      <c r="CZ33" s="343">
        <v>8562550.1600000001</v>
      </c>
      <c r="DA33" s="343">
        <v>169220082.03</v>
      </c>
      <c r="DB33" s="343">
        <v>-10977673.4</v>
      </c>
      <c r="DC33" s="343">
        <v>18943684.289999999</v>
      </c>
      <c r="DD33" s="343">
        <v>-2280264.2799999998</v>
      </c>
      <c r="DE33" s="343">
        <v>-7931777.9400000004</v>
      </c>
      <c r="DF33" s="343">
        <v>6652995.2199999997</v>
      </c>
      <c r="DG33" s="343">
        <v>1010269.9</v>
      </c>
      <c r="DH33" s="343">
        <v>9838681.3599999994</v>
      </c>
      <c r="DI33" s="343">
        <v>164935.07</v>
      </c>
      <c r="DJ33" s="343">
        <v>8344638.2800000003</v>
      </c>
      <c r="DK33" s="343">
        <v>-18307739.760000002</v>
      </c>
      <c r="DL33" s="343">
        <v>34583527.420000002</v>
      </c>
      <c r="DM33" s="343">
        <v>100401055.06999999</v>
      </c>
      <c r="DN33" s="343">
        <v>2695476.99</v>
      </c>
      <c r="DO33" s="343">
        <v>1278404.55</v>
      </c>
      <c r="DP33" s="343">
        <v>251078.78</v>
      </c>
      <c r="DQ33" s="343">
        <v>12306812.439999999</v>
      </c>
      <c r="DR33" s="343">
        <v>3024304.09</v>
      </c>
      <c r="DS33" s="343">
        <v>31593991.649999999</v>
      </c>
      <c r="DT33" s="343">
        <v>6856652.5499999998</v>
      </c>
      <c r="DU33" s="343">
        <v>1017860477.65</v>
      </c>
      <c r="DV33" s="343">
        <v>2902336.97</v>
      </c>
      <c r="DW33" s="343">
        <v>23233693.989999998</v>
      </c>
      <c r="DX33" s="343">
        <v>28184879.969999999</v>
      </c>
      <c r="DY33" s="343">
        <v>10924854.73</v>
      </c>
      <c r="DZ33" s="343">
        <v>13785789.800000001</v>
      </c>
      <c r="EA33" s="343">
        <v>66289331.960000001</v>
      </c>
      <c r="EB33" s="343">
        <v>34223461.130000003</v>
      </c>
      <c r="EC33" s="343">
        <v>33477897.84</v>
      </c>
      <c r="ED33" s="343">
        <v>83466970.319999993</v>
      </c>
      <c r="EE33" s="343">
        <v>164798725.18000001</v>
      </c>
      <c r="EF33" s="343">
        <v>27616155.68</v>
      </c>
      <c r="EG33" s="343">
        <v>6433929.5</v>
      </c>
      <c r="EH33" s="343">
        <v>16670344.51</v>
      </c>
      <c r="EI33" s="343">
        <v>-16613838.59</v>
      </c>
      <c r="EJ33" s="343">
        <v>8336767.7800000003</v>
      </c>
      <c r="EK33" s="343">
        <v>2849356.47</v>
      </c>
      <c r="EL33" s="343">
        <v>7805773.29</v>
      </c>
      <c r="EM33" s="343">
        <v>132710954.56999999</v>
      </c>
      <c r="EN33" s="343">
        <v>1752609.38</v>
      </c>
      <c r="EO33" s="343">
        <v>-6017293.3899999997</v>
      </c>
      <c r="EP33" s="343">
        <v>2900288.73</v>
      </c>
      <c r="EQ33" s="343">
        <v>2545441.41</v>
      </c>
      <c r="ER33" s="343">
        <v>2675094.79</v>
      </c>
      <c r="ES33" s="343">
        <v>-7119598.9000000004</v>
      </c>
      <c r="ET33" s="343">
        <v>2781785.29</v>
      </c>
      <c r="EU33" s="343">
        <v>1109461.58</v>
      </c>
      <c r="EV33" s="343">
        <v>178586285.22999999</v>
      </c>
      <c r="EW33" s="343">
        <v>31929941.949999999</v>
      </c>
      <c r="EX33" s="343">
        <v>24387717.550000001</v>
      </c>
      <c r="EY33" s="343">
        <v>16274332.9</v>
      </c>
      <c r="EZ33" s="343">
        <v>17113006.059999999</v>
      </c>
      <c r="FA33" s="343">
        <v>16836788.789999999</v>
      </c>
      <c r="FB33" s="343">
        <v>15134782.369999999</v>
      </c>
      <c r="FC33" s="343">
        <v>14213167.91</v>
      </c>
      <c r="FD33" s="343">
        <v>18007620.300000001</v>
      </c>
      <c r="FE33" s="343">
        <v>25941734.859999999</v>
      </c>
      <c r="FF33" s="343">
        <v>8921470.7100000009</v>
      </c>
      <c r="FG33" s="343">
        <v>8702895.9299999997</v>
      </c>
      <c r="FH33" s="343">
        <v>95934509.390000001</v>
      </c>
      <c r="FI33" s="343">
        <v>6964093.0499999998</v>
      </c>
      <c r="FJ33" s="343">
        <v>2776137.25</v>
      </c>
      <c r="FK33" s="343">
        <v>6863627.54</v>
      </c>
      <c r="FL33" s="343">
        <v>7509069.1799999997</v>
      </c>
      <c r="FM33" s="343">
        <v>15664191.77</v>
      </c>
      <c r="FN33" s="343">
        <v>1819641.84</v>
      </c>
      <c r="FO33" s="343">
        <v>10717651.789999999</v>
      </c>
      <c r="FP33" s="343">
        <v>1108509664.9300001</v>
      </c>
      <c r="FQ33" s="343">
        <v>2238074.69</v>
      </c>
      <c r="FR33" s="343">
        <v>9450980.1500000004</v>
      </c>
      <c r="FS33" s="343">
        <v>15132333.07</v>
      </c>
      <c r="FT33" s="343">
        <v>5280723.46</v>
      </c>
      <c r="FU33" s="343">
        <v>13829995.060000001</v>
      </c>
      <c r="FV33" s="343">
        <v>-3153500.94</v>
      </c>
      <c r="FW33" s="343">
        <v>-3235010.19</v>
      </c>
      <c r="FX33" s="343">
        <v>5960148.0099999998</v>
      </c>
      <c r="FY33" s="343">
        <v>26103630.77</v>
      </c>
      <c r="FZ33" s="343">
        <v>-773931.48</v>
      </c>
      <c r="GA33" s="343">
        <v>2419538.15</v>
      </c>
      <c r="GB33" s="343">
        <v>9065649.4399999995</v>
      </c>
      <c r="GC33" s="343">
        <v>18766302.34</v>
      </c>
      <c r="GD33" s="343">
        <v>133394274.77</v>
      </c>
      <c r="GE33" s="343">
        <v>5546182.29</v>
      </c>
      <c r="GF33" s="343">
        <v>5232335.29</v>
      </c>
      <c r="GG33" s="343">
        <v>-9071516.6500000004</v>
      </c>
      <c r="GH33" s="343">
        <v>5296434.96</v>
      </c>
      <c r="GI33" s="343">
        <v>1278609.6499999999</v>
      </c>
      <c r="GJ33" s="343">
        <v>-4412363.84</v>
      </c>
      <c r="GK33" s="343">
        <v>12139934.380000001</v>
      </c>
      <c r="GL33" s="343">
        <v>445756.37</v>
      </c>
      <c r="GM33" s="343">
        <v>2290953.14</v>
      </c>
      <c r="GN33" s="343">
        <v>5002427.2699999996</v>
      </c>
      <c r="GO33" s="343">
        <v>124211.44</v>
      </c>
      <c r="GP33" s="343">
        <v>97343832.640000001</v>
      </c>
      <c r="GQ33" s="343">
        <v>62149888.520000003</v>
      </c>
      <c r="GR33" s="343">
        <v>10073350.779999999</v>
      </c>
      <c r="GS33" s="343">
        <v>13683905.720000001</v>
      </c>
      <c r="GT33" s="343">
        <v>5591713.5499999998</v>
      </c>
      <c r="GU33" s="343">
        <v>2359812.52</v>
      </c>
      <c r="GV33" s="343">
        <v>3303638.72</v>
      </c>
      <c r="GW33" s="343">
        <v>7293022.29</v>
      </c>
      <c r="GX33" s="343">
        <v>4957859.3600000003</v>
      </c>
      <c r="GY33" s="343">
        <v>8267465.6299999999</v>
      </c>
      <c r="GZ33" s="343">
        <v>1238445.33</v>
      </c>
      <c r="HA33" s="343">
        <v>-1496403.03</v>
      </c>
      <c r="HB33" s="343">
        <v>80135070.390000001</v>
      </c>
      <c r="HC33" s="343">
        <v>119261941.15000001</v>
      </c>
      <c r="HD33" s="343">
        <v>42288228.090000004</v>
      </c>
      <c r="HE33" s="343">
        <v>12223073.76</v>
      </c>
      <c r="HF33" s="343">
        <v>13559082.35</v>
      </c>
      <c r="HG33" s="343">
        <v>77633451.340000004</v>
      </c>
      <c r="HH33" s="343">
        <v>9604125.8499999996</v>
      </c>
      <c r="HI33" s="343">
        <v>814466597.85000002</v>
      </c>
      <c r="HJ33" s="343">
        <v>15057619.32</v>
      </c>
      <c r="HK33" s="343">
        <v>66330214.390000001</v>
      </c>
      <c r="HL33" s="343">
        <v>82913507.409999996</v>
      </c>
      <c r="HM33" s="343">
        <v>-5515516.1500000004</v>
      </c>
      <c r="HN33" s="343">
        <v>12832974.970000001</v>
      </c>
      <c r="HO33" s="343">
        <v>41381770.170000002</v>
      </c>
      <c r="HP33" s="343">
        <v>-655659.24</v>
      </c>
      <c r="HQ33" s="343">
        <v>475215553.07999998</v>
      </c>
      <c r="HR33" s="343">
        <v>-61339608.990000002</v>
      </c>
      <c r="HS33" s="343">
        <v>3244498.12</v>
      </c>
      <c r="HT33" s="343">
        <v>2936085.75</v>
      </c>
      <c r="HU33" s="343">
        <v>11131338.800000001</v>
      </c>
      <c r="HV33" s="343">
        <v>1372567.42</v>
      </c>
      <c r="HW33" s="343">
        <v>13100074.439999999</v>
      </c>
      <c r="HX33" s="343">
        <v>5118478.26</v>
      </c>
      <c r="HY33" s="343">
        <v>4325399.0999999996</v>
      </c>
      <c r="HZ33" s="343">
        <v>10438768.75</v>
      </c>
      <c r="IA33" s="343">
        <v>11346950.859999999</v>
      </c>
      <c r="IB33" s="343">
        <v>34618859.469999999</v>
      </c>
      <c r="IC33" s="343">
        <v>2362095.58</v>
      </c>
      <c r="ID33" s="343">
        <v>185174.55</v>
      </c>
      <c r="IE33" s="343">
        <v>-4461139.75</v>
      </c>
      <c r="IF33" s="343">
        <v>4946834.05</v>
      </c>
      <c r="IG33" s="343">
        <v>211806744.08000001</v>
      </c>
      <c r="IH33" s="343">
        <v>-8528722.8599999994</v>
      </c>
      <c r="II33" s="343">
        <v>2789286.07</v>
      </c>
      <c r="IJ33" s="343">
        <v>-2934729.77</v>
      </c>
      <c r="IK33" s="343">
        <v>-26033939.140000001</v>
      </c>
      <c r="IL33" s="343">
        <v>8132316.4800000004</v>
      </c>
      <c r="IM33" s="343">
        <v>6720634.04</v>
      </c>
      <c r="IN33" s="343">
        <v>3736544.87</v>
      </c>
      <c r="IO33" s="343">
        <v>6470074.6500000004</v>
      </c>
      <c r="IP33" s="343">
        <v>-6313206.54</v>
      </c>
      <c r="IQ33" s="343">
        <v>37405253.939999998</v>
      </c>
      <c r="IR33" s="343">
        <v>170540302.55000001</v>
      </c>
      <c r="IS33" s="343">
        <v>-21044308.780000001</v>
      </c>
      <c r="IT33" s="343">
        <v>33216387.579999998</v>
      </c>
      <c r="IU33" s="343">
        <v>3289625.85</v>
      </c>
      <c r="IV33" s="343">
        <v>48774004.479999997</v>
      </c>
      <c r="IW33" s="343">
        <v>9902686.3000000007</v>
      </c>
      <c r="IX33" s="343">
        <v>6246870.54</v>
      </c>
      <c r="IY33" s="343">
        <v>8328353.9900000002</v>
      </c>
      <c r="IZ33" s="343">
        <v>3023980.92</v>
      </c>
      <c r="JA33" s="343">
        <v>-18491030.77</v>
      </c>
      <c r="JB33" s="343">
        <v>3895246.3</v>
      </c>
      <c r="JC33" s="343">
        <v>2653233.13</v>
      </c>
      <c r="JD33" s="343">
        <v>216795908.69</v>
      </c>
      <c r="JE33" s="343">
        <v>-27054917.93</v>
      </c>
      <c r="JF33" s="343">
        <v>10551910.02</v>
      </c>
      <c r="JG33" s="343">
        <v>-222602.8</v>
      </c>
      <c r="JH33" s="343">
        <v>543005.31000000006</v>
      </c>
      <c r="JI33" s="343">
        <v>-237558.84</v>
      </c>
      <c r="JJ33" s="343">
        <v>37260470.380000003</v>
      </c>
      <c r="JK33" s="343">
        <v>648446.9</v>
      </c>
      <c r="JL33" s="343">
        <v>119912.52</v>
      </c>
      <c r="JM33" s="343">
        <v>41662514.109999999</v>
      </c>
      <c r="JN33" s="343">
        <v>1958519.28</v>
      </c>
      <c r="JO33" s="343">
        <v>-16248469.189999999</v>
      </c>
      <c r="JP33" s="343">
        <v>1892753.97</v>
      </c>
      <c r="JQ33" s="343">
        <v>145330381.65000001</v>
      </c>
      <c r="JR33" s="343">
        <v>150445.09</v>
      </c>
      <c r="JS33" s="343">
        <v>3542564.62</v>
      </c>
      <c r="JT33" s="343">
        <v>1658526.99</v>
      </c>
      <c r="JU33" s="343">
        <v>295066.42</v>
      </c>
      <c r="JV33" s="343">
        <v>4502702.74</v>
      </c>
      <c r="JW33" s="343">
        <v>905207.77</v>
      </c>
      <c r="JX33" s="343">
        <v>2551518.29</v>
      </c>
      <c r="JY33" s="343">
        <v>227094298.03</v>
      </c>
      <c r="JZ33" s="343">
        <v>60609824.850000001</v>
      </c>
      <c r="KA33" s="343">
        <v>27948677.199999999</v>
      </c>
      <c r="KB33" s="343">
        <v>7673880.1100000003</v>
      </c>
      <c r="KC33" s="343">
        <v>10489175.23</v>
      </c>
      <c r="KD33" s="343">
        <v>8393847.1699999999</v>
      </c>
      <c r="KE33" s="343">
        <v>7712449.3499999996</v>
      </c>
      <c r="KF33" s="343">
        <v>14387417.859999999</v>
      </c>
      <c r="KG33" s="343">
        <v>33004048.829999998</v>
      </c>
      <c r="KH33" s="343">
        <v>6923264.4900000002</v>
      </c>
      <c r="KI33" s="343">
        <v>16095664.58</v>
      </c>
      <c r="KJ33" s="343">
        <v>4559000.29</v>
      </c>
      <c r="KK33" s="343">
        <v>182035.16</v>
      </c>
      <c r="KL33" s="343">
        <v>9246854.0500000007</v>
      </c>
      <c r="KM33" s="343">
        <v>11508484.1</v>
      </c>
      <c r="KN33" s="343">
        <v>647925468.67999995</v>
      </c>
      <c r="KO33" s="343">
        <v>38646220.100000001</v>
      </c>
      <c r="KP33" s="343">
        <v>54579925.549999997</v>
      </c>
      <c r="KQ33" s="343">
        <v>6073070.7400000002</v>
      </c>
      <c r="KR33" s="343">
        <v>55769707.170000002</v>
      </c>
      <c r="KS33" s="343">
        <v>71462861.159999996</v>
      </c>
      <c r="KT33" s="343">
        <v>49073029.630000003</v>
      </c>
      <c r="KU33" s="343">
        <v>15703253.130000001</v>
      </c>
      <c r="KV33" s="343">
        <v>3943891.53</v>
      </c>
      <c r="KW33" s="343">
        <v>75567253.370000005</v>
      </c>
      <c r="KX33" s="343">
        <v>4225116.54</v>
      </c>
      <c r="KY33" s="343">
        <v>2263514.9500000002</v>
      </c>
      <c r="KZ33" s="343">
        <v>-24107869.010000002</v>
      </c>
      <c r="LA33" s="343">
        <v>6776854.5599999996</v>
      </c>
      <c r="LB33" s="343">
        <v>6018.15</v>
      </c>
      <c r="LC33" s="343">
        <v>-2191617.36</v>
      </c>
      <c r="LD33" s="343">
        <v>82472338.799999997</v>
      </c>
      <c r="LE33" s="343">
        <v>712359624.34000003</v>
      </c>
      <c r="LF33" s="343">
        <v>-35017315.090000004</v>
      </c>
      <c r="LG33" s="343">
        <v>69327508.780000001</v>
      </c>
      <c r="LH33" s="343">
        <v>29225999.359999999</v>
      </c>
      <c r="LI33" s="343">
        <v>6186580.1799999997</v>
      </c>
      <c r="LJ33" s="343">
        <v>4075280.38</v>
      </c>
      <c r="LK33" s="343">
        <v>997984.31</v>
      </c>
      <c r="LL33" s="343">
        <v>6981914.8200000003</v>
      </c>
      <c r="LM33" s="343">
        <v>8336919.6299999999</v>
      </c>
      <c r="LN33" s="343">
        <v>2204016.67</v>
      </c>
      <c r="LO33" s="343">
        <v>790222.43</v>
      </c>
      <c r="LP33" s="343">
        <v>-149614.69</v>
      </c>
      <c r="LQ33" s="343">
        <v>494944.16</v>
      </c>
      <c r="LR33" s="343">
        <v>24248787.850000001</v>
      </c>
      <c r="LS33" s="343">
        <v>361853126.81</v>
      </c>
      <c r="LT33" s="343">
        <v>3443842.34</v>
      </c>
      <c r="LU33" s="343">
        <v>141994620.59999999</v>
      </c>
      <c r="LV33" s="343">
        <v>73346280.459999993</v>
      </c>
      <c r="LW33" s="343">
        <v>10366194.050000001</v>
      </c>
      <c r="LX33" s="343">
        <v>19164922.02</v>
      </c>
      <c r="LY33" s="343">
        <v>19970654.379999999</v>
      </c>
      <c r="LZ33" s="343">
        <v>32576317.280000001</v>
      </c>
      <c r="MA33" s="343">
        <v>27498873.420000002</v>
      </c>
      <c r="MB33" s="343">
        <v>96074223.819999993</v>
      </c>
      <c r="MC33" s="343">
        <v>2107320.4700000002</v>
      </c>
      <c r="MD33" s="343">
        <v>32220003.09</v>
      </c>
      <c r="ME33" s="343">
        <v>381966502.00999999</v>
      </c>
      <c r="MF33" s="343">
        <v>13471102.970000001</v>
      </c>
      <c r="MG33" s="343">
        <v>19463039.02</v>
      </c>
      <c r="MH33" s="343">
        <v>12407857.15</v>
      </c>
      <c r="MI33" s="343">
        <v>19114163.739999998</v>
      </c>
      <c r="MJ33" s="343">
        <v>22460368.699999999</v>
      </c>
      <c r="MK33" s="343">
        <v>1001535.84</v>
      </c>
      <c r="ML33" s="343">
        <v>14116688.15</v>
      </c>
      <c r="MM33" s="343">
        <v>7137012.9199999999</v>
      </c>
      <c r="MN33" s="343">
        <v>8700383.0299999993</v>
      </c>
      <c r="MO33" s="343">
        <v>13573358.310000001</v>
      </c>
      <c r="MP33" s="343">
        <v>18328743.82</v>
      </c>
      <c r="MQ33" s="343">
        <v>197250626.91</v>
      </c>
      <c r="MR33" s="343">
        <v>6569279.9199999999</v>
      </c>
      <c r="MS33" s="343">
        <v>82659103.629999995</v>
      </c>
      <c r="MT33" s="343">
        <v>7751900.4800000004</v>
      </c>
      <c r="MU33" s="343">
        <v>33586489.939999998</v>
      </c>
      <c r="MV33" s="343">
        <v>27934135.350000001</v>
      </c>
      <c r="MW33" s="343">
        <v>62217033.689999998</v>
      </c>
      <c r="MX33" s="343">
        <v>649932.67000000004</v>
      </c>
      <c r="MY33" s="343">
        <v>10326310.640000001</v>
      </c>
      <c r="MZ33" s="343">
        <v>1148535.68</v>
      </c>
      <c r="NA33" s="343">
        <v>18812950.260000002</v>
      </c>
      <c r="NB33" s="343">
        <v>1092021458.4400001</v>
      </c>
      <c r="NC33" s="343">
        <v>141150733.41</v>
      </c>
      <c r="ND33" s="343">
        <v>17821147.609999999</v>
      </c>
      <c r="NE33" s="343">
        <v>470564514.17000002</v>
      </c>
      <c r="NF33" s="343">
        <v>22727713.670000002</v>
      </c>
      <c r="NG33" s="343">
        <v>50212616.710000001</v>
      </c>
      <c r="NH33" s="343">
        <v>157957516.56</v>
      </c>
      <c r="NI33" s="343">
        <v>189605855.90000001</v>
      </c>
      <c r="NJ33" s="343">
        <v>20856652.920000002</v>
      </c>
      <c r="NK33" s="343">
        <v>115089257.20999999</v>
      </c>
      <c r="NL33" s="343">
        <v>58387505.960000001</v>
      </c>
      <c r="NM33" s="343">
        <v>39038923.829999998</v>
      </c>
      <c r="NN33" s="343">
        <v>158863130.22999999</v>
      </c>
      <c r="NO33" s="343">
        <v>10897944.23</v>
      </c>
      <c r="NP33" s="343">
        <v>6249346.8300000001</v>
      </c>
      <c r="NQ33" s="343">
        <v>12021989.35</v>
      </c>
      <c r="NR33" s="343">
        <v>8960599.4600000009</v>
      </c>
      <c r="NS33" s="343">
        <v>9105114.5700000003</v>
      </c>
      <c r="NT33" s="343">
        <v>17246535.120000001</v>
      </c>
      <c r="NU33" s="343">
        <v>82178630.150000006</v>
      </c>
      <c r="NV33" s="343">
        <v>142539192.58000001</v>
      </c>
      <c r="NW33" s="343">
        <v>24663314.210000001</v>
      </c>
      <c r="NX33" s="343">
        <v>10286197.289999999</v>
      </c>
      <c r="NY33" s="343">
        <v>12463846.109999999</v>
      </c>
      <c r="NZ33" s="343">
        <v>8197716.8799999999</v>
      </c>
      <c r="OA33" s="343">
        <v>3373747.71</v>
      </c>
      <c r="OB33" s="343">
        <v>847734802.53999996</v>
      </c>
      <c r="OC33" s="343">
        <v>-63789456.170000002</v>
      </c>
      <c r="OD33" s="343">
        <v>46769516.149999999</v>
      </c>
      <c r="OE33" s="343">
        <v>63471987.490000002</v>
      </c>
      <c r="OF33" s="343">
        <v>8692055.5999999996</v>
      </c>
      <c r="OG33" s="343">
        <v>70308758.760000005</v>
      </c>
      <c r="OH33" s="343">
        <v>21804943.920000002</v>
      </c>
      <c r="OI33" s="343">
        <v>15300363.73</v>
      </c>
      <c r="OJ33" s="343">
        <v>77007188.420000002</v>
      </c>
      <c r="OK33" s="343">
        <v>143538006.74000001</v>
      </c>
      <c r="OL33" s="343">
        <v>177182017.22</v>
      </c>
      <c r="OM33" s="343">
        <v>447187075.38999999</v>
      </c>
      <c r="ON33" s="343">
        <v>40322174.770000003</v>
      </c>
      <c r="OO33" s="343">
        <v>61254.78</v>
      </c>
      <c r="OP33" s="343">
        <v>60876724.340000004</v>
      </c>
      <c r="OQ33" s="343">
        <v>252843775.84999999</v>
      </c>
      <c r="OR33" s="343">
        <v>4523740.3</v>
      </c>
      <c r="OS33" s="343">
        <v>43470926.409999996</v>
      </c>
      <c r="OT33" s="343">
        <v>45993708.369999997</v>
      </c>
      <c r="OU33" s="343">
        <v>18585480.170000002</v>
      </c>
      <c r="OV33" s="343">
        <v>58458085.600000001</v>
      </c>
      <c r="OW33" s="343">
        <v>23388087.649999999</v>
      </c>
      <c r="OX33" s="343">
        <v>24842914.920000002</v>
      </c>
      <c r="OY33" s="343">
        <v>9484339.9800000004</v>
      </c>
      <c r="OZ33" s="343">
        <v>44104401.969999999</v>
      </c>
      <c r="PA33" s="343">
        <v>8128379.1100000003</v>
      </c>
      <c r="PB33" s="343">
        <v>-7858301.8099999996</v>
      </c>
      <c r="PC33" s="343">
        <v>472554.99</v>
      </c>
      <c r="PD33" s="343">
        <v>12631438.24</v>
      </c>
      <c r="PE33" s="343">
        <v>2094972.31</v>
      </c>
      <c r="PF33" s="343">
        <v>3790094.38</v>
      </c>
      <c r="PG33" s="343">
        <v>-313813.74</v>
      </c>
      <c r="PH33" s="343">
        <v>-4007574.85</v>
      </c>
      <c r="PI33" s="343">
        <v>-3992823.06</v>
      </c>
      <c r="PJ33" s="343">
        <v>19354165.379999999</v>
      </c>
      <c r="PK33" s="343">
        <v>36349640.700000003</v>
      </c>
      <c r="PL33" s="343">
        <v>-2223962.34</v>
      </c>
      <c r="PM33" s="343">
        <v>-22472264.969999999</v>
      </c>
      <c r="PN33" s="343">
        <v>3699835.77</v>
      </c>
      <c r="PO33" s="343">
        <v>-629706.54</v>
      </c>
      <c r="PP33" s="343">
        <v>1657338.92</v>
      </c>
      <c r="PQ33" s="343">
        <v>-355048.18</v>
      </c>
      <c r="PR33" s="343">
        <v>592974547.15999997</v>
      </c>
      <c r="PS33" s="343">
        <v>22015221.129999999</v>
      </c>
      <c r="PT33" s="343">
        <v>362256.64000000001</v>
      </c>
      <c r="PU33" s="343">
        <v>40124780.32</v>
      </c>
      <c r="PV33" s="343">
        <v>-50936653.659999996</v>
      </c>
      <c r="PW33" s="343">
        <v>4818550.12</v>
      </c>
      <c r="PX33" s="343">
        <v>31092134.32</v>
      </c>
      <c r="PY33" s="343">
        <v>15309434.890000001</v>
      </c>
      <c r="PZ33" s="343">
        <v>9665104.5399999991</v>
      </c>
      <c r="QA33" s="343">
        <v>9570192.75</v>
      </c>
      <c r="QB33" s="343">
        <v>5155484.47</v>
      </c>
      <c r="QC33" s="343">
        <v>-691293.94</v>
      </c>
      <c r="QD33" s="343">
        <v>14457682.630000001</v>
      </c>
      <c r="QE33" s="343">
        <v>47330216.359999999</v>
      </c>
      <c r="QF33" s="343">
        <v>9341096.3699999992</v>
      </c>
      <c r="QG33" s="343">
        <v>54788575.030000001</v>
      </c>
      <c r="QH33" s="343">
        <v>146557.60999999999</v>
      </c>
      <c r="QI33" s="343">
        <v>-3838059.79</v>
      </c>
      <c r="QJ33" s="343">
        <v>-689778.16</v>
      </c>
      <c r="QK33" s="343">
        <v>-27992952.969999999</v>
      </c>
      <c r="QL33" s="343">
        <v>291618.15999999997</v>
      </c>
      <c r="QM33" s="343">
        <v>1939721.36</v>
      </c>
      <c r="QN33" s="343">
        <v>2410971.9700000002</v>
      </c>
      <c r="QO33" s="343">
        <v>712901.31</v>
      </c>
      <c r="QP33" s="343">
        <v>3892362.2</v>
      </c>
      <c r="QQ33" s="343">
        <v>2539846.86</v>
      </c>
      <c r="QR33" s="343">
        <v>258027159.34</v>
      </c>
      <c r="QS33" s="343">
        <v>1034923.11</v>
      </c>
      <c r="QT33" s="343">
        <v>8690305.2699999996</v>
      </c>
      <c r="QU33" s="343">
        <v>30115130.48</v>
      </c>
      <c r="QV33" s="343">
        <v>14354653.68</v>
      </c>
      <c r="QW33" s="343">
        <v>121560381.3</v>
      </c>
      <c r="QX33" s="343">
        <v>6686172.8200000003</v>
      </c>
      <c r="QY33" s="343">
        <v>7322997.9199999999</v>
      </c>
      <c r="QZ33" s="343">
        <v>86869330.489999995</v>
      </c>
      <c r="RA33" s="343">
        <v>11777666.59</v>
      </c>
      <c r="RB33" s="343">
        <v>4774682.43</v>
      </c>
      <c r="RC33" s="343">
        <v>24569274.170000002</v>
      </c>
      <c r="RD33" s="343">
        <v>8087111.3099999996</v>
      </c>
      <c r="RE33" s="343">
        <v>252934435.09</v>
      </c>
      <c r="RF33" s="343">
        <v>-21474363.77</v>
      </c>
      <c r="RG33" s="343">
        <v>6914485.5800000001</v>
      </c>
      <c r="RH33" s="343">
        <v>52911557.130000003</v>
      </c>
      <c r="RI33" s="343">
        <v>-5785570.6100000003</v>
      </c>
      <c r="RJ33" s="343">
        <v>-4112269.07</v>
      </c>
      <c r="RK33" s="343">
        <v>-23866102.190000001</v>
      </c>
      <c r="RL33" s="343">
        <v>8589934.6199999992</v>
      </c>
      <c r="RM33" s="343">
        <v>12097337.43</v>
      </c>
      <c r="RN33" s="343">
        <v>-17689523.890000001</v>
      </c>
      <c r="RO33" s="343">
        <v>22763546.690000001</v>
      </c>
      <c r="RP33" s="343">
        <v>15779201.689999999</v>
      </c>
      <c r="RQ33" s="343">
        <v>2530461.98</v>
      </c>
      <c r="RR33" s="343">
        <v>-12890978.84</v>
      </c>
      <c r="RS33" s="343">
        <v>2123651.12</v>
      </c>
      <c r="RT33" s="343">
        <v>3636076.88</v>
      </c>
      <c r="RU33" s="343">
        <v>2541617.4</v>
      </c>
      <c r="RV33" s="343">
        <v>10301552.24</v>
      </c>
      <c r="RW33" s="343">
        <v>1049042.67</v>
      </c>
      <c r="RX33" s="343">
        <v>-2620407.6</v>
      </c>
      <c r="RY33" s="343">
        <v>121983178.23</v>
      </c>
      <c r="RZ33" s="343">
        <v>6880442.46</v>
      </c>
      <c r="SA33" s="343">
        <v>40210971.039999999</v>
      </c>
      <c r="SB33" s="343">
        <v>11288525.77</v>
      </c>
      <c r="SC33" s="343">
        <v>2620572.89</v>
      </c>
      <c r="SD33" s="343">
        <v>5138556.8099999996</v>
      </c>
      <c r="SE33" s="343">
        <v>19879731.140000001</v>
      </c>
      <c r="SF33" s="343">
        <v>6049389.3600000003</v>
      </c>
      <c r="SG33" s="343">
        <v>4684294.18</v>
      </c>
      <c r="SH33" s="343">
        <v>5217547.4000000004</v>
      </c>
      <c r="SI33" s="343">
        <v>30686517.460000001</v>
      </c>
      <c r="SJ33" s="343">
        <v>5687621.1699999999</v>
      </c>
      <c r="SK33" s="343">
        <v>53566355.119999997</v>
      </c>
      <c r="SL33" s="343">
        <v>3411664.87</v>
      </c>
      <c r="SM33" s="343">
        <v>197793739.16999999</v>
      </c>
      <c r="SN33" s="343">
        <v>35640071.340000004</v>
      </c>
      <c r="SO33" s="343">
        <v>13202220.18</v>
      </c>
      <c r="SP33" s="343">
        <v>15793496.09</v>
      </c>
      <c r="SQ33" s="343">
        <v>10505131.15</v>
      </c>
      <c r="SR33" s="343">
        <v>17328456.940000001</v>
      </c>
      <c r="SS33" s="343">
        <v>30554475.27</v>
      </c>
      <c r="ST33" s="343">
        <v>42631715.229999997</v>
      </c>
      <c r="SU33" s="343">
        <v>24389379.350000001</v>
      </c>
      <c r="SV33" s="343">
        <v>29621847.969999999</v>
      </c>
      <c r="SW33" s="343">
        <v>-8145356.5700000003</v>
      </c>
      <c r="SX33" s="343">
        <v>6252411.4100000001</v>
      </c>
      <c r="SY33" s="343">
        <v>13914436.99</v>
      </c>
      <c r="SZ33" s="343">
        <v>27267760.93</v>
      </c>
      <c r="TA33" s="343">
        <v>18330763.870000001</v>
      </c>
      <c r="TB33" s="343">
        <v>36767877.560000002</v>
      </c>
      <c r="TC33" s="343">
        <v>19193345.390000001</v>
      </c>
      <c r="TD33" s="343">
        <v>19223587.129999999</v>
      </c>
      <c r="TE33" s="343">
        <v>11921397.390000001</v>
      </c>
      <c r="TF33" s="343">
        <v>6393802</v>
      </c>
      <c r="TG33" s="343">
        <v>142423653.13999999</v>
      </c>
      <c r="TH33" s="343">
        <v>6599640.8799999999</v>
      </c>
      <c r="TI33" s="343">
        <v>18126938.890000001</v>
      </c>
      <c r="TJ33" s="343">
        <v>7153594.3399999999</v>
      </c>
      <c r="TK33" s="343">
        <v>-846054.82</v>
      </c>
      <c r="TL33" s="343">
        <v>2127820.9900000002</v>
      </c>
      <c r="TM33" s="343">
        <v>4467903.09</v>
      </c>
      <c r="TN33" s="343">
        <v>21486449.059999999</v>
      </c>
      <c r="TO33" s="343">
        <v>14443454.810000001</v>
      </c>
      <c r="TP33" s="343">
        <v>-2075027.08</v>
      </c>
      <c r="TQ33" s="343">
        <v>-15099371.41</v>
      </c>
      <c r="TR33" s="343">
        <v>11694763.75</v>
      </c>
      <c r="TS33" s="343">
        <v>4338837.7699999996</v>
      </c>
      <c r="TT33" s="343">
        <v>-824604.14</v>
      </c>
      <c r="TU33" s="343">
        <v>4475227.8</v>
      </c>
      <c r="TV33" s="343">
        <v>14468974.17</v>
      </c>
      <c r="TW33" s="343">
        <v>77980231.319999993</v>
      </c>
      <c r="TX33" s="343">
        <v>-781886.53</v>
      </c>
      <c r="TY33" s="343">
        <v>253570461.5</v>
      </c>
      <c r="TZ33" s="343">
        <v>19347134.960000001</v>
      </c>
      <c r="UA33" s="343">
        <v>2006017.16</v>
      </c>
      <c r="UB33" s="343">
        <v>-214985.60000000001</v>
      </c>
      <c r="UC33" s="343">
        <v>-73330446.769999996</v>
      </c>
      <c r="UD33" s="343">
        <v>5821713.75</v>
      </c>
      <c r="UE33" s="343">
        <v>395133.7</v>
      </c>
      <c r="UF33" s="343">
        <v>12652944.17</v>
      </c>
      <c r="UG33" s="343">
        <v>6374991.9000000004</v>
      </c>
      <c r="UH33" s="343">
        <v>55591839.43</v>
      </c>
      <c r="UI33" s="343">
        <v>583478.47</v>
      </c>
      <c r="UJ33" s="343">
        <v>-2715887.06</v>
      </c>
      <c r="UK33" s="343">
        <v>-4099895.37</v>
      </c>
      <c r="UL33" s="343">
        <v>3576392.89</v>
      </c>
      <c r="UM33" s="343">
        <v>488966.76</v>
      </c>
      <c r="UN33" s="343">
        <v>1100888794.2</v>
      </c>
      <c r="UO33" s="343">
        <v>3302898.92</v>
      </c>
      <c r="UP33" s="343">
        <v>633684.73</v>
      </c>
      <c r="UQ33" s="343">
        <v>-19674894.690000001</v>
      </c>
      <c r="UR33" s="343">
        <v>-2122087.14</v>
      </c>
      <c r="US33" s="343">
        <v>12879779.98</v>
      </c>
      <c r="UT33" s="343">
        <v>-9641986.5299999993</v>
      </c>
      <c r="UU33" s="343">
        <v>3485877.76</v>
      </c>
      <c r="UV33" s="343">
        <v>1475098.69</v>
      </c>
      <c r="UW33" s="343">
        <v>12408426.369999999</v>
      </c>
      <c r="UX33" s="343">
        <v>2616094.11</v>
      </c>
      <c r="UY33" s="343">
        <v>16897756.399999999</v>
      </c>
      <c r="UZ33" s="343">
        <v>20512337.449999999</v>
      </c>
      <c r="VA33" s="343">
        <v>38986844.609999999</v>
      </c>
      <c r="VB33" s="343">
        <v>8734947.3800000008</v>
      </c>
      <c r="VC33" s="343">
        <v>8987733.3000000007</v>
      </c>
      <c r="VD33" s="343">
        <v>698465.52</v>
      </c>
      <c r="VE33" s="343">
        <v>5461113.3399999999</v>
      </c>
      <c r="VF33" s="343">
        <v>1571949.69</v>
      </c>
      <c r="VG33" s="343">
        <v>1176203.8600000001</v>
      </c>
      <c r="VH33" s="343">
        <v>8052581.5899999999</v>
      </c>
      <c r="VI33" s="343">
        <v>25682423.52</v>
      </c>
      <c r="VJ33" s="343">
        <v>197193365.58000001</v>
      </c>
      <c r="VK33" s="343">
        <v>4022054.48</v>
      </c>
      <c r="VL33" s="343">
        <v>27640340.829999998</v>
      </c>
      <c r="VM33" s="343">
        <v>5925808.2699999996</v>
      </c>
      <c r="VN33" s="343">
        <v>56248452.130000003</v>
      </c>
      <c r="VO33" s="343">
        <v>22117522.800000001</v>
      </c>
      <c r="VP33" s="343">
        <v>4340254.58</v>
      </c>
      <c r="VQ33" s="343">
        <v>2565606.41</v>
      </c>
      <c r="VR33" s="343">
        <v>29667918.010000002</v>
      </c>
      <c r="VS33" s="343">
        <v>3985056.23</v>
      </c>
      <c r="VT33" s="343">
        <v>4672569.1399999997</v>
      </c>
      <c r="VU33" s="343">
        <v>102124471.54000001</v>
      </c>
      <c r="VV33" s="343">
        <v>4227821.32</v>
      </c>
      <c r="VW33" s="343">
        <v>28046984.780000001</v>
      </c>
      <c r="VX33" s="343">
        <v>2931022.5</v>
      </c>
      <c r="VY33" s="343">
        <v>2724645895.1799998</v>
      </c>
      <c r="VZ33" s="343">
        <v>18927850.039999999</v>
      </c>
      <c r="WA33" s="343">
        <v>55445836.439999998</v>
      </c>
      <c r="WB33" s="343">
        <v>16213699.310000001</v>
      </c>
      <c r="WC33" s="343">
        <v>21607429.789999999</v>
      </c>
      <c r="WD33" s="343">
        <v>11030469.439999999</v>
      </c>
      <c r="WE33" s="343">
        <v>28825109.219999999</v>
      </c>
      <c r="WF33" s="343">
        <v>19588954.640000001</v>
      </c>
      <c r="WG33" s="343">
        <v>30498565.539999999</v>
      </c>
      <c r="WH33" s="343">
        <v>11478330.359999999</v>
      </c>
      <c r="WI33" s="343">
        <v>7468662.9199999999</v>
      </c>
      <c r="WJ33" s="343">
        <v>27802553.530000001</v>
      </c>
      <c r="WK33" s="343">
        <v>22394608.219999999</v>
      </c>
      <c r="WL33" s="343">
        <v>21803272.52</v>
      </c>
      <c r="WM33" s="343">
        <v>55789234.780000001</v>
      </c>
      <c r="WN33" s="343">
        <v>47741958.969999999</v>
      </c>
      <c r="WO33" s="343">
        <v>11740934.58</v>
      </c>
      <c r="WP33" s="343">
        <v>22486550.079999998</v>
      </c>
      <c r="WQ33" s="343">
        <v>2451687.94</v>
      </c>
      <c r="WR33" s="343">
        <v>17912678.420000002</v>
      </c>
      <c r="WS33" s="343">
        <v>59829655.289999999</v>
      </c>
      <c r="WT33" s="343">
        <v>8198516</v>
      </c>
      <c r="WU33" s="343">
        <v>25581871.010000002</v>
      </c>
      <c r="WV33" s="343">
        <v>30077212.350000001</v>
      </c>
      <c r="WW33" s="343">
        <v>6649562.9800000004</v>
      </c>
      <c r="WX33" s="343">
        <v>5099416.09</v>
      </c>
      <c r="WY33" s="343">
        <v>8427981.9499999993</v>
      </c>
      <c r="WZ33" s="343">
        <v>12770001.539999999</v>
      </c>
      <c r="XA33" s="343">
        <v>136249785.91999999</v>
      </c>
      <c r="XB33" s="343">
        <v>14805223.32</v>
      </c>
      <c r="XC33" s="343">
        <v>15903990.300000001</v>
      </c>
      <c r="XD33" s="343">
        <v>18374564.84</v>
      </c>
      <c r="XE33" s="343">
        <v>20223638.899999999</v>
      </c>
      <c r="XF33" s="343">
        <v>607026463.92999995</v>
      </c>
      <c r="XG33" s="343">
        <v>11679203.85</v>
      </c>
      <c r="XH33" s="343">
        <v>74319891.879999995</v>
      </c>
      <c r="XI33" s="343">
        <v>143038735.81999999</v>
      </c>
      <c r="XJ33" s="343">
        <v>5070696.9800000004</v>
      </c>
      <c r="XK33" s="343">
        <v>15929519.699999999</v>
      </c>
      <c r="XL33" s="343">
        <v>11255862.82</v>
      </c>
      <c r="XM33" s="343">
        <v>53013454.869999997</v>
      </c>
      <c r="XN33" s="343">
        <v>7102354.2800000003</v>
      </c>
      <c r="XO33" s="343">
        <v>19868785.07</v>
      </c>
      <c r="XP33" s="343">
        <v>17550995.07</v>
      </c>
      <c r="XQ33" s="343">
        <v>8514290.9800000004</v>
      </c>
      <c r="XR33" s="343">
        <v>12610394.859999999</v>
      </c>
      <c r="XS33" s="343">
        <v>11258736.74</v>
      </c>
      <c r="XT33" s="343">
        <v>24463924.460000001</v>
      </c>
      <c r="XU33" s="343">
        <v>9532266.1699999999</v>
      </c>
      <c r="XV33" s="343">
        <v>13734064.91</v>
      </c>
      <c r="XW33" s="343">
        <v>8667631.9600000009</v>
      </c>
      <c r="XX33" s="343">
        <v>7618768.1500000004</v>
      </c>
      <c r="XY33" s="343">
        <v>7220019.9800000004</v>
      </c>
      <c r="XZ33" s="343">
        <v>7684315.5999999996</v>
      </c>
      <c r="YA33" s="343">
        <v>48785075.210000001</v>
      </c>
      <c r="YB33" s="343">
        <v>45022897.920000002</v>
      </c>
      <c r="YC33" s="343">
        <v>673029650.64999998</v>
      </c>
      <c r="YD33" s="343">
        <v>19965371.68</v>
      </c>
      <c r="YE33" s="343">
        <v>28974388.23</v>
      </c>
      <c r="YF33" s="343">
        <v>49232845.32</v>
      </c>
      <c r="YG33" s="343">
        <v>52027480.18</v>
      </c>
      <c r="YH33" s="343">
        <v>39258167.009999998</v>
      </c>
      <c r="YI33" s="343">
        <v>21290498.890000001</v>
      </c>
      <c r="YJ33" s="343">
        <v>17871622.32</v>
      </c>
      <c r="YK33" s="343">
        <v>16478207.24</v>
      </c>
      <c r="YL33" s="343">
        <v>16095271.99</v>
      </c>
      <c r="YM33" s="343">
        <v>38197686.140000001</v>
      </c>
      <c r="YN33" s="343">
        <v>11488142.369999999</v>
      </c>
      <c r="YO33" s="343">
        <v>24521374.460000001</v>
      </c>
      <c r="YP33" s="343">
        <v>6532981.6100000003</v>
      </c>
      <c r="YQ33" s="343">
        <v>59369936.43</v>
      </c>
      <c r="YR33" s="343">
        <v>58009904.600000001</v>
      </c>
      <c r="YS33" s="343">
        <v>8739668.8300000001</v>
      </c>
      <c r="YT33" s="343">
        <v>165194209.46000001</v>
      </c>
      <c r="YU33" s="343">
        <v>5947557.0499999998</v>
      </c>
      <c r="YV33" s="343">
        <v>16273489.710000001</v>
      </c>
      <c r="YW33" s="343">
        <v>-5379265.5199999996</v>
      </c>
      <c r="YX33" s="343">
        <v>4924990.5199999996</v>
      </c>
      <c r="YY33" s="343">
        <v>8895396.3300000001</v>
      </c>
      <c r="YZ33" s="343">
        <v>27053351.079999998</v>
      </c>
      <c r="ZA33" s="343">
        <v>158795329.99000001</v>
      </c>
      <c r="ZB33" s="343">
        <v>7559191.3600000003</v>
      </c>
      <c r="ZC33" s="343">
        <v>33913464.920000002</v>
      </c>
      <c r="ZD33" s="343">
        <v>6601707.1399999997</v>
      </c>
      <c r="ZE33" s="343">
        <v>25089165.489999998</v>
      </c>
      <c r="ZF33" s="343">
        <v>-3716752.22</v>
      </c>
      <c r="ZG33" s="343">
        <v>3119451.68</v>
      </c>
      <c r="ZH33" s="343">
        <v>5764524.3499999996</v>
      </c>
      <c r="ZI33" s="343">
        <v>9040044.3200000003</v>
      </c>
      <c r="ZJ33" s="343">
        <v>398054618.57999998</v>
      </c>
      <c r="ZK33" s="343">
        <v>19846619.010000002</v>
      </c>
      <c r="ZL33" s="343">
        <v>61317589.920000002</v>
      </c>
      <c r="ZM33" s="343">
        <v>268568645.76999998</v>
      </c>
      <c r="ZN33" s="343">
        <v>99766862.569999993</v>
      </c>
      <c r="ZO33" s="343">
        <v>40163376.090000004</v>
      </c>
      <c r="ZP33" s="343">
        <v>37259427.149999999</v>
      </c>
      <c r="ZQ33" s="343">
        <v>149867495.16999999</v>
      </c>
      <c r="ZR33" s="343">
        <v>313551942.35000002</v>
      </c>
      <c r="ZS33" s="343">
        <v>48866507.170000002</v>
      </c>
      <c r="ZT33" s="343">
        <v>26408341.52</v>
      </c>
      <c r="ZU33" s="343">
        <v>47867974.640000001</v>
      </c>
      <c r="ZV33" s="343">
        <v>18277798.670000002</v>
      </c>
      <c r="ZW33" s="343">
        <v>18923860.079999998</v>
      </c>
      <c r="ZX33" s="343">
        <v>8780674.6099999994</v>
      </c>
      <c r="ZY33" s="343">
        <v>16678783.74</v>
      </c>
      <c r="ZZ33" s="343">
        <v>12782181.960000001</v>
      </c>
      <c r="AAA33" s="343">
        <v>21707066.969999999</v>
      </c>
      <c r="AAB33" s="343">
        <v>25271987.170000002</v>
      </c>
      <c r="AAC33" s="343">
        <v>28146072.82</v>
      </c>
      <c r="AAD33" s="343">
        <v>11226059.02</v>
      </c>
      <c r="AAE33" s="343">
        <v>29516821.539999999</v>
      </c>
      <c r="AAF33" s="343">
        <v>70067780.319999993</v>
      </c>
      <c r="AAG33" s="343">
        <v>10229772.08</v>
      </c>
      <c r="AAH33" s="343">
        <v>7234148.8700000001</v>
      </c>
      <c r="AAI33" s="343">
        <v>5148077.47</v>
      </c>
      <c r="AAJ33" s="343">
        <v>9599911.9900000002</v>
      </c>
      <c r="AAK33" s="343">
        <v>-5899234.1399999997</v>
      </c>
      <c r="AAL33" s="343">
        <v>7989576.8700000001</v>
      </c>
      <c r="AAM33" s="343">
        <v>978491232.57000005</v>
      </c>
      <c r="AAN33" s="343">
        <v>1879590.26</v>
      </c>
      <c r="AAO33" s="343">
        <v>5560522.7000000002</v>
      </c>
      <c r="AAP33" s="343">
        <v>36726233.259999998</v>
      </c>
      <c r="AAQ33" s="343">
        <v>10703826.109999999</v>
      </c>
      <c r="AAR33" s="343">
        <v>48906912.810000002</v>
      </c>
      <c r="AAS33" s="343">
        <v>29292555.239999998</v>
      </c>
      <c r="AAT33" s="343">
        <v>42169946.770000003</v>
      </c>
      <c r="AAU33" s="343">
        <v>31469914.18</v>
      </c>
      <c r="AAV33" s="343">
        <v>6242547.9000000004</v>
      </c>
      <c r="AAW33" s="343">
        <v>6900927.2000000002</v>
      </c>
      <c r="AAX33" s="343">
        <v>-34412996.539999999</v>
      </c>
      <c r="AAY33" s="343">
        <v>18222106.82</v>
      </c>
      <c r="AAZ33" s="343">
        <v>524068.54</v>
      </c>
      <c r="ABA33" s="343">
        <v>7854511.9299999997</v>
      </c>
      <c r="ABB33" s="343">
        <v>1580042.24</v>
      </c>
      <c r="ABC33" s="343">
        <v>16333522.93</v>
      </c>
      <c r="ABD33" s="343">
        <v>20058171.829999998</v>
      </c>
      <c r="ABE33" s="343">
        <v>987906.39</v>
      </c>
      <c r="ABF33" s="343">
        <v>73027813.040000007</v>
      </c>
      <c r="ABG33" s="343">
        <v>-34481822.310000002</v>
      </c>
      <c r="ABH33" s="343">
        <v>13381763.310000001</v>
      </c>
      <c r="ABI33" s="343">
        <v>9152752.0800000001</v>
      </c>
      <c r="ABJ33" s="343">
        <v>1082618.77</v>
      </c>
      <c r="ABK33" s="343">
        <v>30822616.289999999</v>
      </c>
      <c r="ABL33" s="343">
        <v>8960513.8399999999</v>
      </c>
      <c r="ABM33" s="343">
        <v>66788096.439999998</v>
      </c>
      <c r="ABN33" s="343">
        <v>57403025.729999997</v>
      </c>
      <c r="ABO33" s="343">
        <v>8705509.2899999991</v>
      </c>
      <c r="ABP33" s="343">
        <v>31687966.129999999</v>
      </c>
      <c r="ABQ33" s="343">
        <v>430615.8</v>
      </c>
      <c r="ABR33" s="343">
        <v>14439596.710000001</v>
      </c>
      <c r="ABS33" s="343">
        <v>4827637.9400000004</v>
      </c>
      <c r="ABT33" s="343">
        <v>5177624.0599999996</v>
      </c>
      <c r="ABU33" s="343">
        <v>25968404.210000001</v>
      </c>
      <c r="ABV33" s="343">
        <v>6140373.9199999999</v>
      </c>
      <c r="ABW33" s="343">
        <v>26229269.440000001</v>
      </c>
      <c r="ABX33" s="343">
        <v>36022159.770000003</v>
      </c>
      <c r="ABY33" s="343">
        <v>1022558.5</v>
      </c>
      <c r="ABZ33" s="343">
        <v>14936815.99</v>
      </c>
      <c r="ACA33" s="343">
        <v>-8430313.1799999997</v>
      </c>
      <c r="ACB33" s="343">
        <v>9384507.7699999996</v>
      </c>
      <c r="ACC33" s="343">
        <v>7867175.1100000003</v>
      </c>
      <c r="ACD33" s="343">
        <v>1265866.28</v>
      </c>
      <c r="ACE33" s="343">
        <v>3666593.62</v>
      </c>
      <c r="ACF33" s="343">
        <v>8810627.6799999997</v>
      </c>
      <c r="ACG33" s="343">
        <v>702607410.44000006</v>
      </c>
      <c r="ACH33" s="343">
        <v>-189784.22</v>
      </c>
      <c r="ACI33" s="343">
        <v>-348224.36</v>
      </c>
      <c r="ACJ33" s="343">
        <v>-6112308.3099999996</v>
      </c>
      <c r="ACK33" s="343">
        <v>4324104.3499999996</v>
      </c>
      <c r="ACL33" s="343">
        <v>-6561005.7000000002</v>
      </c>
      <c r="ACM33" s="343">
        <v>49592286.600000001</v>
      </c>
      <c r="ACN33" s="343">
        <v>134624758.53999999</v>
      </c>
      <c r="ACO33" s="343">
        <v>69707870.549999997</v>
      </c>
      <c r="ACP33" s="343">
        <v>-3742848.19</v>
      </c>
      <c r="ACQ33" s="343">
        <v>15416943.109999999</v>
      </c>
      <c r="ACR33" s="343">
        <v>6710259.1100000003</v>
      </c>
      <c r="ACS33" s="343">
        <v>3348340.97</v>
      </c>
      <c r="ACT33" s="343">
        <v>180084578.11000001</v>
      </c>
      <c r="ACU33" s="343">
        <v>3826830.93</v>
      </c>
      <c r="ACV33" s="343">
        <v>13947304.439999999</v>
      </c>
      <c r="ACW33" s="343">
        <v>20241997.600000001</v>
      </c>
      <c r="ACX33" s="343">
        <v>-4319063.4000000004</v>
      </c>
      <c r="ACY33" s="343">
        <v>1391131.06</v>
      </c>
      <c r="ACZ33" s="343">
        <v>2867675.82</v>
      </c>
      <c r="ADA33" s="343">
        <v>-3276602.71</v>
      </c>
      <c r="ADB33" s="343">
        <v>10845168.15</v>
      </c>
      <c r="ADC33" s="343">
        <v>36766436.979999997</v>
      </c>
      <c r="ADD33" s="343">
        <v>24683300.530000001</v>
      </c>
      <c r="ADE33" s="343">
        <v>41886878.729999997</v>
      </c>
      <c r="ADF33" s="343">
        <v>2511235.1800000002</v>
      </c>
      <c r="ADG33" s="343">
        <v>-1819716.65</v>
      </c>
      <c r="ADH33" s="343">
        <v>3078297.77</v>
      </c>
      <c r="ADI33" s="343">
        <v>4331433.51</v>
      </c>
      <c r="ADJ33" s="343">
        <v>13025458.58</v>
      </c>
      <c r="ADK33" s="343">
        <v>5786273.9800000004</v>
      </c>
      <c r="ADL33" s="343">
        <v>2422151.9900000002</v>
      </c>
      <c r="ADM33" s="343">
        <v>24474513.120000001</v>
      </c>
      <c r="ADN33" s="343">
        <v>106494103.27</v>
      </c>
      <c r="ADO33" s="343">
        <v>2913884.87</v>
      </c>
      <c r="ADP33" s="343">
        <v>18735146.969999999</v>
      </c>
      <c r="ADQ33" s="343">
        <v>751398.09</v>
      </c>
      <c r="ADR33" s="343">
        <v>2058035.79</v>
      </c>
      <c r="ADS33" s="343">
        <v>32989242.170000002</v>
      </c>
      <c r="ADT33" s="343">
        <v>990404.1</v>
      </c>
      <c r="ADU33" s="343">
        <v>174068817.19</v>
      </c>
      <c r="ADV33" s="343">
        <v>28896215.760000002</v>
      </c>
      <c r="ADW33" s="343">
        <v>-9250554.9499999993</v>
      </c>
      <c r="ADX33" s="343">
        <v>7137581.2800000003</v>
      </c>
      <c r="ADY33" s="343">
        <v>17833235.449999999</v>
      </c>
      <c r="ADZ33" s="343">
        <v>20797230.239999998</v>
      </c>
      <c r="AEA33" s="343">
        <v>6192162.29</v>
      </c>
      <c r="AEB33" s="343">
        <v>-1375.43</v>
      </c>
      <c r="AEC33" s="343">
        <v>3415571.47</v>
      </c>
      <c r="AED33" s="343">
        <v>17393880.34</v>
      </c>
      <c r="AEE33" s="343">
        <v>4327323.99</v>
      </c>
      <c r="AEF33" s="343">
        <v>13496.28</v>
      </c>
      <c r="AEG33" s="343">
        <v>15159013.529999999</v>
      </c>
      <c r="AEH33" s="343">
        <v>726680.5</v>
      </c>
      <c r="AEI33" s="343">
        <v>5542753.7000000002</v>
      </c>
      <c r="AEJ33" s="343">
        <v>8895962.9900000002</v>
      </c>
      <c r="AEK33" s="343">
        <v>1493302.44</v>
      </c>
      <c r="AEL33" s="343">
        <v>-13504842.48</v>
      </c>
      <c r="AEM33" s="343">
        <v>10883240.66</v>
      </c>
      <c r="AEN33" s="343">
        <v>3860049.04</v>
      </c>
      <c r="AEO33" s="343">
        <v>385657872.25999999</v>
      </c>
      <c r="AEP33" s="343">
        <v>20704660.109999999</v>
      </c>
      <c r="AEQ33" s="343">
        <v>2003333.87</v>
      </c>
      <c r="AER33" s="343">
        <v>4289154.3499999996</v>
      </c>
      <c r="AES33" s="343">
        <v>5091402.05</v>
      </c>
      <c r="AET33" s="343">
        <v>3662449.8</v>
      </c>
      <c r="AEU33" s="343">
        <v>12232189.289999999</v>
      </c>
      <c r="AEV33" s="343">
        <v>3651330.34</v>
      </c>
      <c r="AEW33" s="343">
        <v>2741820.69</v>
      </c>
      <c r="AEX33" s="343">
        <v>10458957.35</v>
      </c>
      <c r="AEY33" s="343">
        <v>119713444.09999999</v>
      </c>
      <c r="AEZ33" s="343">
        <v>110545605.19</v>
      </c>
      <c r="AFA33" s="343">
        <v>37064913.310000002</v>
      </c>
      <c r="AFB33" s="343">
        <v>3699346</v>
      </c>
      <c r="AFC33" s="343">
        <v>45747816.920000002</v>
      </c>
      <c r="AFD33" s="343">
        <v>57470346.780000001</v>
      </c>
      <c r="AFE33" s="343">
        <v>3785198.13</v>
      </c>
      <c r="AFF33" s="343">
        <v>13792995.630000001</v>
      </c>
      <c r="AFG33" s="343">
        <v>18460136.07</v>
      </c>
      <c r="AFH33" s="343">
        <v>13463834.15</v>
      </c>
      <c r="AFI33" s="343">
        <v>9324931.3300000001</v>
      </c>
      <c r="AFJ33" s="343">
        <v>3499468.6</v>
      </c>
      <c r="AFK33" s="343">
        <v>7156322.4500000002</v>
      </c>
      <c r="AFL33" s="343">
        <v>151116478.41999999</v>
      </c>
      <c r="AFM33" s="343">
        <v>-1341266.6100000001</v>
      </c>
      <c r="AFN33" s="343">
        <v>26048573.079999998</v>
      </c>
      <c r="AFO33" s="343">
        <v>3252280.79</v>
      </c>
      <c r="AFP33" s="343">
        <v>19514371.420000002</v>
      </c>
      <c r="AFQ33" s="343">
        <v>25687705.690000001</v>
      </c>
      <c r="AFR33" s="343">
        <v>10509395.449999999</v>
      </c>
      <c r="AFS33" s="343">
        <v>20004889.260000002</v>
      </c>
      <c r="AFT33" s="343">
        <v>2707704.26</v>
      </c>
      <c r="AFU33" s="343">
        <v>6249019.3799999999</v>
      </c>
      <c r="AFV33" s="343">
        <v>5435746.2199999997</v>
      </c>
      <c r="AFW33" s="343">
        <v>25493152.329999998</v>
      </c>
      <c r="AFX33" s="343">
        <v>167754510.72</v>
      </c>
      <c r="AFY33" s="343">
        <v>14744483.57</v>
      </c>
      <c r="AFZ33" s="343">
        <v>-1371217.9</v>
      </c>
      <c r="AGA33" s="343">
        <v>8843436.8900000006</v>
      </c>
      <c r="AGB33" s="343">
        <v>1583762.68</v>
      </c>
      <c r="AGC33" s="343">
        <v>5588912.0499999998</v>
      </c>
      <c r="AGD33" s="343">
        <v>10135916.439999999</v>
      </c>
      <c r="AGE33" s="343">
        <v>6147226.9900000002</v>
      </c>
      <c r="AGF33" s="343">
        <v>6192413.4400000004</v>
      </c>
      <c r="AGG33" s="343">
        <v>877115.73</v>
      </c>
      <c r="AGH33" s="343">
        <v>8305901.9000000004</v>
      </c>
      <c r="AGI33" s="343">
        <v>534769683.02999997</v>
      </c>
      <c r="AGJ33" s="343">
        <v>7492914.71</v>
      </c>
      <c r="AGK33" s="343">
        <v>14958686.83</v>
      </c>
      <c r="AGL33" s="343">
        <v>10823539.35</v>
      </c>
      <c r="AGM33" s="343">
        <v>47683288.25</v>
      </c>
      <c r="AGN33" s="343">
        <v>29428626.280000001</v>
      </c>
      <c r="AGO33" s="343">
        <v>5125989.6100000003</v>
      </c>
      <c r="AGP33" s="343">
        <v>36906751.450000003</v>
      </c>
      <c r="AGQ33" s="343">
        <v>392084216.60000002</v>
      </c>
      <c r="AGR33" s="343">
        <v>54351247.600000001</v>
      </c>
      <c r="AGS33" s="343">
        <v>-747354.02</v>
      </c>
      <c r="AGT33" s="343">
        <v>18075032.539999999</v>
      </c>
      <c r="AGU33" s="343">
        <v>26158010.260000002</v>
      </c>
      <c r="AGV33" s="343">
        <v>10348875.630000001</v>
      </c>
      <c r="AGW33" s="343">
        <v>1283818.2</v>
      </c>
      <c r="AGX33" s="343">
        <v>17276932.760000002</v>
      </c>
      <c r="AGY33" s="343">
        <v>2969755.81</v>
      </c>
      <c r="AGZ33" s="343">
        <v>-4301358.7699999996</v>
      </c>
      <c r="AHA33" s="343">
        <v>29915413.34</v>
      </c>
      <c r="AHB33" s="343">
        <v>-809483.46</v>
      </c>
      <c r="AHC33" s="343">
        <v>4110648.78</v>
      </c>
      <c r="AHD33" s="343">
        <v>397055.23</v>
      </c>
      <c r="AHE33" s="343">
        <v>1064848.48</v>
      </c>
      <c r="AHF33" s="343">
        <v>-3618808.25</v>
      </c>
      <c r="AHG33" s="343">
        <v>-8567462.5600000005</v>
      </c>
      <c r="AHH33" s="343">
        <v>26508642.449999999</v>
      </c>
      <c r="AHI33" s="343">
        <v>18628166.699999999</v>
      </c>
      <c r="AHJ33" s="343">
        <v>5637395.8499999996</v>
      </c>
      <c r="AHK33" s="343">
        <v>3540526.72</v>
      </c>
      <c r="AHL33" s="343">
        <v>12579899.539999999</v>
      </c>
      <c r="AHM33" s="343">
        <v>9434393.7899999991</v>
      </c>
      <c r="AHN33" s="343">
        <v>1385138.47</v>
      </c>
    </row>
    <row r="34" spans="1:899" x14ac:dyDescent="0.25">
      <c r="A34" s="313" t="s">
        <v>44</v>
      </c>
      <c r="B34" s="314" t="s">
        <v>2295</v>
      </c>
      <c r="C34" s="410">
        <v>567552041.15999997</v>
      </c>
      <c r="D34" s="410">
        <v>40210023.340000004</v>
      </c>
      <c r="E34" s="410">
        <v>23789557.66</v>
      </c>
      <c r="F34" s="410">
        <v>104373497.81</v>
      </c>
      <c r="G34" s="410">
        <v>11743106.029999999</v>
      </c>
      <c r="H34" s="410">
        <v>15949029.890000001</v>
      </c>
      <c r="I34" s="410">
        <v>21270415.640000001</v>
      </c>
      <c r="J34" s="410">
        <v>45384857.420000002</v>
      </c>
      <c r="K34" s="410">
        <v>24075519.52</v>
      </c>
      <c r="L34" s="410">
        <v>5691938.0700000003</v>
      </c>
      <c r="M34" s="410">
        <v>49567920.200000003</v>
      </c>
      <c r="N34" s="410">
        <v>18339838.75</v>
      </c>
      <c r="O34" s="410">
        <v>36625224.700000003</v>
      </c>
      <c r="P34" s="410">
        <v>25938266.390000001</v>
      </c>
      <c r="Q34" s="410">
        <v>9559618.6300000008</v>
      </c>
      <c r="R34" s="410">
        <v>19972963.170000002</v>
      </c>
      <c r="S34" s="410">
        <v>77325449.079999998</v>
      </c>
      <c r="T34" s="410">
        <v>12538043.039999999</v>
      </c>
      <c r="U34" s="410">
        <v>90411401.989999995</v>
      </c>
      <c r="V34" s="410">
        <v>11816152.18</v>
      </c>
      <c r="W34" s="410">
        <v>17818989.579999998</v>
      </c>
      <c r="X34" s="410">
        <v>11263397.619999999</v>
      </c>
      <c r="Y34" s="410">
        <v>13433402.93</v>
      </c>
      <c r="Z34" s="410">
        <v>3752812.25</v>
      </c>
      <c r="AA34" s="410">
        <v>623803714.63999999</v>
      </c>
      <c r="AB34" s="410">
        <v>17045242.940000001</v>
      </c>
      <c r="AC34" s="410">
        <v>32899083.280000001</v>
      </c>
      <c r="AD34" s="410">
        <v>8033857.8700000001</v>
      </c>
      <c r="AE34" s="410">
        <v>40900884.990000002</v>
      </c>
      <c r="AF34" s="410">
        <v>7787692.29</v>
      </c>
      <c r="AG34" s="410">
        <v>321756873.36000001</v>
      </c>
      <c r="AH34" s="410">
        <v>91060036.359999999</v>
      </c>
      <c r="AI34" s="410">
        <v>18834376.18</v>
      </c>
      <c r="AJ34" s="410">
        <v>8841247.6600000001</v>
      </c>
      <c r="AK34" s="410">
        <v>7699701.7999999998</v>
      </c>
      <c r="AL34" s="410">
        <v>11572598.609999999</v>
      </c>
      <c r="AM34" s="410">
        <v>96656565.480000004</v>
      </c>
      <c r="AN34" s="410">
        <v>10515263.4</v>
      </c>
      <c r="AO34" s="410">
        <v>6856541.2699999996</v>
      </c>
      <c r="AP34" s="410">
        <v>29622557.5</v>
      </c>
      <c r="AQ34" s="410">
        <v>20990216.719999999</v>
      </c>
      <c r="AR34" s="410">
        <v>5955390.2999999998</v>
      </c>
      <c r="AS34" s="410">
        <v>196897190.13999999</v>
      </c>
      <c r="AT34" s="410">
        <v>10289984.960000001</v>
      </c>
      <c r="AU34" s="410">
        <v>8093138.4500000002</v>
      </c>
      <c r="AV34" s="410">
        <v>6760019.4000000004</v>
      </c>
      <c r="AW34" s="410">
        <v>5862628.6299999999</v>
      </c>
      <c r="AX34" s="410">
        <v>6378643.7000000002</v>
      </c>
      <c r="AY34" s="410">
        <v>8758292.8599999994</v>
      </c>
      <c r="AZ34" s="410">
        <v>8182661.2999999998</v>
      </c>
      <c r="BA34" s="410">
        <v>84489309.459999993</v>
      </c>
      <c r="BB34" s="410">
        <v>5612380.1900000004</v>
      </c>
      <c r="BC34" s="410">
        <v>5441782.2199999997</v>
      </c>
      <c r="BD34" s="410">
        <v>19858553.649999999</v>
      </c>
      <c r="BE34" s="410">
        <v>7986712.2699999996</v>
      </c>
      <c r="BF34" s="410">
        <v>11181751.48</v>
      </c>
      <c r="BG34" s="410">
        <v>4414432.51</v>
      </c>
      <c r="BH34" s="410">
        <v>112581895.70999999</v>
      </c>
      <c r="BI34" s="410">
        <v>7862591.0099999998</v>
      </c>
      <c r="BJ34" s="410">
        <v>8655544.2200000007</v>
      </c>
      <c r="BK34" s="410">
        <v>10959144.07</v>
      </c>
      <c r="BL34" s="410">
        <v>6673966.0800000001</v>
      </c>
      <c r="BM34" s="410">
        <v>7921562.0099999998</v>
      </c>
      <c r="BN34" s="410">
        <v>20775286.699999999</v>
      </c>
      <c r="BO34" s="410">
        <v>9952589.7799999993</v>
      </c>
      <c r="BP34" s="410">
        <v>9011112.9100000001</v>
      </c>
      <c r="BQ34" s="410">
        <v>6785611.8899999997</v>
      </c>
      <c r="BR34" s="410">
        <v>5771748.54</v>
      </c>
      <c r="BS34" s="410">
        <v>4655283.1500000004</v>
      </c>
      <c r="BT34" s="410">
        <v>28477144.609999999</v>
      </c>
      <c r="BU34" s="410">
        <v>10117328.16</v>
      </c>
      <c r="BV34" s="410">
        <v>32381931.530000001</v>
      </c>
      <c r="BW34" s="410">
        <v>84013863.260000005</v>
      </c>
      <c r="BX34" s="410">
        <v>79755271.120000005</v>
      </c>
      <c r="BY34" s="410">
        <v>14420232.43</v>
      </c>
      <c r="BZ34" s="410">
        <v>4661534.26</v>
      </c>
      <c r="CA34" s="410">
        <v>11715010.970000001</v>
      </c>
      <c r="CB34" s="410">
        <v>6836733.2800000003</v>
      </c>
      <c r="CC34" s="410">
        <v>15638384.310000001</v>
      </c>
      <c r="CD34" s="410">
        <v>2254384.48</v>
      </c>
      <c r="CE34" s="410">
        <v>1255686.0900000001</v>
      </c>
      <c r="CF34" s="410">
        <v>1143349245.8099999</v>
      </c>
      <c r="CG34" s="410">
        <v>29757722.32</v>
      </c>
      <c r="CH34" s="410">
        <v>39513225.859999999</v>
      </c>
      <c r="CI34" s="410">
        <v>11028966.92</v>
      </c>
      <c r="CJ34" s="410">
        <v>36736551.299999997</v>
      </c>
      <c r="CK34" s="410">
        <v>21493112.27</v>
      </c>
      <c r="CL34" s="410">
        <v>20525552.010000002</v>
      </c>
      <c r="CM34" s="410">
        <v>24583900.190000001</v>
      </c>
      <c r="CN34" s="410">
        <v>12345695.16</v>
      </c>
      <c r="CO34" s="410">
        <v>17104486.440000001</v>
      </c>
      <c r="CP34" s="410">
        <v>19151209.629999999</v>
      </c>
      <c r="CQ34" s="410">
        <v>19244508.039999999</v>
      </c>
      <c r="CR34" s="410">
        <v>22431917.170000002</v>
      </c>
      <c r="CS34" s="410">
        <v>116207828.83</v>
      </c>
      <c r="CT34" s="410">
        <v>14712327.6</v>
      </c>
      <c r="CU34" s="410">
        <v>10583397.369999999</v>
      </c>
      <c r="CV34" s="410">
        <v>19379555.41</v>
      </c>
      <c r="CW34" s="410">
        <v>11924479.48</v>
      </c>
      <c r="CX34" s="410">
        <v>12439649.470000001</v>
      </c>
      <c r="CY34" s="410">
        <v>13077622.029999999</v>
      </c>
      <c r="CZ34" s="410">
        <v>14932209.619999999</v>
      </c>
      <c r="DA34" s="410">
        <v>284898527.48000002</v>
      </c>
      <c r="DB34" s="410">
        <v>10454875.289999999</v>
      </c>
      <c r="DC34" s="410">
        <v>37398773.299999997</v>
      </c>
      <c r="DD34" s="410">
        <v>30676327.620000001</v>
      </c>
      <c r="DE34" s="410">
        <v>23616721.440000001</v>
      </c>
      <c r="DF34" s="410">
        <v>12085092.74</v>
      </c>
      <c r="DG34" s="410">
        <v>16325019.060000001</v>
      </c>
      <c r="DH34" s="410">
        <v>11559512.470000001</v>
      </c>
      <c r="DI34" s="410">
        <v>12678042.15</v>
      </c>
      <c r="DJ34" s="410">
        <v>12329675.189999999</v>
      </c>
      <c r="DK34" s="410">
        <v>28632663.09</v>
      </c>
      <c r="DL34" s="410">
        <v>146096649.38</v>
      </c>
      <c r="DM34" s="410">
        <v>198384608.43000001</v>
      </c>
      <c r="DN34" s="410">
        <v>9677006.9000000004</v>
      </c>
      <c r="DO34" s="410">
        <v>15521158.619999999</v>
      </c>
      <c r="DP34" s="410">
        <v>10944470.369999999</v>
      </c>
      <c r="DQ34" s="410">
        <v>21435990.620000001</v>
      </c>
      <c r="DR34" s="410">
        <v>14865412.58</v>
      </c>
      <c r="DS34" s="410">
        <v>10901287.380000001</v>
      </c>
      <c r="DT34" s="410">
        <v>17947949.890000001</v>
      </c>
      <c r="DU34" s="410">
        <v>1040507507.6799999</v>
      </c>
      <c r="DV34" s="410">
        <v>14439538.970000001</v>
      </c>
      <c r="DW34" s="410">
        <v>27823958.989999998</v>
      </c>
      <c r="DX34" s="410">
        <v>29462230.399999999</v>
      </c>
      <c r="DY34" s="410">
        <v>11273942.8399</v>
      </c>
      <c r="DZ34" s="410">
        <v>17064282.43</v>
      </c>
      <c r="EA34" s="410">
        <v>60478860.789999999</v>
      </c>
      <c r="EB34" s="410">
        <v>35727396.32</v>
      </c>
      <c r="EC34" s="410">
        <v>43106624.740000002</v>
      </c>
      <c r="ED34" s="410">
        <v>191218561.90000001</v>
      </c>
      <c r="EE34" s="410">
        <v>148175445.18000001</v>
      </c>
      <c r="EF34" s="410">
        <v>36340377.82</v>
      </c>
      <c r="EG34" s="410">
        <v>13775175.449999999</v>
      </c>
      <c r="EH34" s="410">
        <v>27795689.82</v>
      </c>
      <c r="EI34" s="410">
        <v>8328707.4400000004</v>
      </c>
      <c r="EJ34" s="410">
        <v>34336079.030000001</v>
      </c>
      <c r="EK34" s="410">
        <v>12106237.43</v>
      </c>
      <c r="EL34" s="410">
        <v>18955163.34</v>
      </c>
      <c r="EM34" s="410">
        <v>189115740.25999999</v>
      </c>
      <c r="EN34" s="410">
        <v>10995211.789999999</v>
      </c>
      <c r="EO34" s="410">
        <v>8401038.0299999993</v>
      </c>
      <c r="EP34" s="410">
        <v>8543716.4700000007</v>
      </c>
      <c r="EQ34" s="410">
        <v>5935744.5800000001</v>
      </c>
      <c r="ER34" s="410">
        <v>6604005.0700000003</v>
      </c>
      <c r="ES34" s="410">
        <v>10974656.539999999</v>
      </c>
      <c r="ET34" s="410">
        <v>16419002.310000001</v>
      </c>
      <c r="EU34" s="410">
        <v>14995233.27</v>
      </c>
      <c r="EV34" s="410">
        <v>170848177.59999999</v>
      </c>
      <c r="EW34" s="410">
        <v>34762040.43</v>
      </c>
      <c r="EX34" s="410">
        <v>32548810.34</v>
      </c>
      <c r="EY34" s="410">
        <v>23908944.239999998</v>
      </c>
      <c r="EZ34" s="410">
        <v>29525361.100000001</v>
      </c>
      <c r="FA34" s="410">
        <v>38148240.350000001</v>
      </c>
      <c r="FB34" s="410">
        <v>31600968.399999999</v>
      </c>
      <c r="FC34" s="410">
        <v>19274461.370000001</v>
      </c>
      <c r="FD34" s="410">
        <v>23605707.41</v>
      </c>
      <c r="FE34" s="410">
        <v>32765638.66</v>
      </c>
      <c r="FF34" s="410">
        <v>10518622.83</v>
      </c>
      <c r="FG34" s="410">
        <v>12149673.539999999</v>
      </c>
      <c r="FH34" s="410">
        <v>64771357.18</v>
      </c>
      <c r="FI34" s="410">
        <v>15989997.609999999</v>
      </c>
      <c r="FJ34" s="410">
        <v>12000107.939999999</v>
      </c>
      <c r="FK34" s="410">
        <v>13788064.029999999</v>
      </c>
      <c r="FL34" s="410">
        <v>16080840.039999999</v>
      </c>
      <c r="FM34" s="410">
        <v>26137018.039999999</v>
      </c>
      <c r="FN34" s="410">
        <v>10148984.65</v>
      </c>
      <c r="FO34" s="410">
        <v>16914501.02</v>
      </c>
      <c r="FP34" s="410">
        <v>1158421313.3199999</v>
      </c>
      <c r="FQ34" s="410">
        <v>9830912.3900000006</v>
      </c>
      <c r="FR34" s="410">
        <v>24858835.690000001</v>
      </c>
      <c r="FS34" s="410">
        <v>26982462.52</v>
      </c>
      <c r="FT34" s="410">
        <v>16624341.890000001</v>
      </c>
      <c r="FU34" s="410">
        <v>14414990.189999999</v>
      </c>
      <c r="FV34" s="410">
        <v>32662170.010000002</v>
      </c>
      <c r="FW34" s="410">
        <v>14133251.67</v>
      </c>
      <c r="FX34" s="410">
        <v>24031768.350000001</v>
      </c>
      <c r="FY34" s="410">
        <v>36341431.399999999</v>
      </c>
      <c r="FZ34" s="410">
        <v>40182655.57</v>
      </c>
      <c r="GA34" s="410">
        <v>12403009.460000001</v>
      </c>
      <c r="GB34" s="410">
        <v>13138926.710000001</v>
      </c>
      <c r="GC34" s="410">
        <v>15455840.77</v>
      </c>
      <c r="GD34" s="410">
        <v>129144214.16</v>
      </c>
      <c r="GE34" s="410">
        <v>9563806.6199999992</v>
      </c>
      <c r="GF34" s="410">
        <v>12909910.289999999</v>
      </c>
      <c r="GG34" s="410">
        <v>16680947.050000001</v>
      </c>
      <c r="GH34" s="410">
        <v>15234282.77</v>
      </c>
      <c r="GI34" s="410">
        <v>18710948.75</v>
      </c>
      <c r="GJ34" s="410">
        <v>8788495.1999999993</v>
      </c>
      <c r="GK34" s="410">
        <v>22520445.789999999</v>
      </c>
      <c r="GL34" s="410">
        <v>5696277.5899999999</v>
      </c>
      <c r="GM34" s="410">
        <v>4608000.37</v>
      </c>
      <c r="GN34" s="410">
        <v>7172689.3399999999</v>
      </c>
      <c r="GO34" s="410">
        <v>6469696.9299999997</v>
      </c>
      <c r="GP34" s="410">
        <v>116383109.56</v>
      </c>
      <c r="GQ34" s="410">
        <v>53084894.049999997</v>
      </c>
      <c r="GR34" s="410">
        <v>14943101.449999999</v>
      </c>
      <c r="GS34" s="410">
        <v>15095570.73</v>
      </c>
      <c r="GT34" s="410">
        <v>10790377.02</v>
      </c>
      <c r="GU34" s="410">
        <v>13893640.859999999</v>
      </c>
      <c r="GV34" s="410">
        <v>11446613.91</v>
      </c>
      <c r="GW34" s="410">
        <v>10979813.619999999</v>
      </c>
      <c r="GX34" s="410">
        <v>94523217.840000004</v>
      </c>
      <c r="GY34" s="410">
        <v>11052651.789999999</v>
      </c>
      <c r="GZ34" s="410">
        <v>16742015.189999999</v>
      </c>
      <c r="HA34" s="410">
        <v>6643503.7300000004</v>
      </c>
      <c r="HB34" s="410">
        <v>237004161.18000001</v>
      </c>
      <c r="HC34" s="410">
        <v>128146856.73</v>
      </c>
      <c r="HD34" s="410">
        <v>75365049.659999996</v>
      </c>
      <c r="HE34" s="410">
        <v>67457652.579999998</v>
      </c>
      <c r="HF34" s="410">
        <v>46015533.310000002</v>
      </c>
      <c r="HG34" s="410">
        <v>86587704.489999995</v>
      </c>
      <c r="HH34" s="410">
        <v>20562682.34</v>
      </c>
      <c r="HI34" s="410">
        <v>555107343.27999997</v>
      </c>
      <c r="HJ34" s="410">
        <v>38106887.289999999</v>
      </c>
      <c r="HK34" s="410">
        <v>127347512.31</v>
      </c>
      <c r="HL34" s="410">
        <v>94758630.319999993</v>
      </c>
      <c r="HM34" s="410">
        <v>8694620.1699999999</v>
      </c>
      <c r="HN34" s="410">
        <v>27006755.32</v>
      </c>
      <c r="HO34" s="410">
        <v>53335822.729999997</v>
      </c>
      <c r="HP34" s="410">
        <v>11882674.140000001</v>
      </c>
      <c r="HQ34" s="410">
        <v>366439667.30000001</v>
      </c>
      <c r="HR34" s="410">
        <v>69251442.890000001</v>
      </c>
      <c r="HS34" s="410">
        <v>15633507.67</v>
      </c>
      <c r="HT34" s="410">
        <v>7504425.1399999997</v>
      </c>
      <c r="HU34" s="410">
        <v>21521036.489999998</v>
      </c>
      <c r="HV34" s="410">
        <v>11231961.859999999</v>
      </c>
      <c r="HW34" s="410">
        <v>18981060.120000001</v>
      </c>
      <c r="HX34" s="410">
        <v>18549570.350000001</v>
      </c>
      <c r="HY34" s="410">
        <v>24571292.690000001</v>
      </c>
      <c r="HZ34" s="410">
        <v>19430881.280000001</v>
      </c>
      <c r="IA34" s="410">
        <v>13927676.67</v>
      </c>
      <c r="IB34" s="410">
        <v>49068018.460000001</v>
      </c>
      <c r="IC34" s="410">
        <v>4695721.6500000004</v>
      </c>
      <c r="ID34" s="410">
        <v>6215423.2699999996</v>
      </c>
      <c r="IE34" s="410">
        <v>3652406.55</v>
      </c>
      <c r="IF34" s="410">
        <v>7965190.0599999996</v>
      </c>
      <c r="IG34" s="410">
        <v>192955286.68000001</v>
      </c>
      <c r="IH34" s="410">
        <v>128712049.31</v>
      </c>
      <c r="II34" s="410">
        <v>17740396.960000001</v>
      </c>
      <c r="IJ34" s="410">
        <v>34203106.780000001</v>
      </c>
      <c r="IK34" s="410">
        <v>39858937.789999999</v>
      </c>
      <c r="IL34" s="410">
        <v>44576629.450000003</v>
      </c>
      <c r="IM34" s="410">
        <v>11314111.84</v>
      </c>
      <c r="IN34" s="410">
        <v>6116836.54</v>
      </c>
      <c r="IO34" s="410">
        <v>16392759.189999999</v>
      </c>
      <c r="IP34" s="410">
        <v>7950143.1600000001</v>
      </c>
      <c r="IQ34" s="410">
        <v>43213430.170000002</v>
      </c>
      <c r="IR34" s="410">
        <v>176809074.46000001</v>
      </c>
      <c r="IS34" s="410">
        <v>119770007.48999999</v>
      </c>
      <c r="IT34" s="410">
        <v>13964695.66</v>
      </c>
      <c r="IU34" s="410">
        <v>15096061.050000001</v>
      </c>
      <c r="IV34" s="410">
        <v>57247419.259999998</v>
      </c>
      <c r="IW34" s="410">
        <v>11748600.93</v>
      </c>
      <c r="IX34" s="410">
        <v>18766518.920000002</v>
      </c>
      <c r="IY34" s="410">
        <v>13217275.109999999</v>
      </c>
      <c r="IZ34" s="410">
        <v>7843286.7000000002</v>
      </c>
      <c r="JA34" s="410">
        <v>8789440.4700000007</v>
      </c>
      <c r="JB34" s="410">
        <v>24452009.300000001</v>
      </c>
      <c r="JC34" s="410">
        <v>10678630.01</v>
      </c>
      <c r="JD34" s="410">
        <v>125094007.8</v>
      </c>
      <c r="JE34" s="410">
        <v>38974981.840000004</v>
      </c>
      <c r="JF34" s="410">
        <v>16041465.08</v>
      </c>
      <c r="JG34" s="410">
        <v>16157132.02</v>
      </c>
      <c r="JH34" s="410">
        <v>5374291.5099999998</v>
      </c>
      <c r="JI34" s="410">
        <v>7112111.6600000001</v>
      </c>
      <c r="JJ34" s="410">
        <v>173203082.88</v>
      </c>
      <c r="JK34" s="410">
        <v>13981751.039999999</v>
      </c>
      <c r="JL34" s="410">
        <v>15734553.98</v>
      </c>
      <c r="JM34" s="410">
        <v>61453085.020000003</v>
      </c>
      <c r="JN34" s="410">
        <v>17099755.550000001</v>
      </c>
      <c r="JO34" s="410">
        <v>19399408.32</v>
      </c>
      <c r="JP34" s="410">
        <v>16939084.030000001</v>
      </c>
      <c r="JQ34" s="410">
        <v>211826944.93000001</v>
      </c>
      <c r="JR34" s="410">
        <v>16798097.879999999</v>
      </c>
      <c r="JS34" s="410">
        <v>10992282.630000001</v>
      </c>
      <c r="JT34" s="410">
        <v>18526280.890000001</v>
      </c>
      <c r="JU34" s="410">
        <v>13828237.619999999</v>
      </c>
      <c r="JV34" s="410">
        <v>9546529.8599999994</v>
      </c>
      <c r="JW34" s="410">
        <v>7480801.6699999999</v>
      </c>
      <c r="JX34" s="410">
        <v>10032583.01</v>
      </c>
      <c r="JY34" s="410">
        <v>225251662.34999999</v>
      </c>
      <c r="JZ34" s="410">
        <v>80048030.430000007</v>
      </c>
      <c r="KA34" s="410">
        <v>18513918.920000002</v>
      </c>
      <c r="KB34" s="410">
        <v>7591815.9500000002</v>
      </c>
      <c r="KC34" s="410">
        <v>11063483.58</v>
      </c>
      <c r="KD34" s="410">
        <v>9194776.3100000005</v>
      </c>
      <c r="KE34" s="410">
        <v>39419098.43</v>
      </c>
      <c r="KF34" s="410">
        <v>22227291.699999999</v>
      </c>
      <c r="KG34" s="410">
        <v>31170415.620000001</v>
      </c>
      <c r="KH34" s="410">
        <v>13227902.98</v>
      </c>
      <c r="KI34" s="410">
        <v>22800627.859999999</v>
      </c>
      <c r="KJ34" s="410">
        <v>7349665.5</v>
      </c>
      <c r="KK34" s="410">
        <v>9723838.5800000001</v>
      </c>
      <c r="KL34" s="410">
        <v>10805213.890000001</v>
      </c>
      <c r="KM34" s="410">
        <v>14691176.34</v>
      </c>
      <c r="KN34" s="410">
        <v>875246055.88999999</v>
      </c>
      <c r="KO34" s="410">
        <v>40610082.149999999</v>
      </c>
      <c r="KP34" s="410">
        <v>55285871.280000001</v>
      </c>
      <c r="KQ34" s="410">
        <v>16503332.68</v>
      </c>
      <c r="KR34" s="410">
        <v>55819798.030000001</v>
      </c>
      <c r="KS34" s="410">
        <v>88370922.209999993</v>
      </c>
      <c r="KT34" s="410">
        <v>92612517.870000005</v>
      </c>
      <c r="KU34" s="410">
        <v>34692777.240000002</v>
      </c>
      <c r="KV34" s="410">
        <v>22001460.289999999</v>
      </c>
      <c r="KW34" s="410">
        <v>179517236.09</v>
      </c>
      <c r="KX34" s="410">
        <v>15657669.119999999</v>
      </c>
      <c r="KY34" s="410">
        <v>15516186.75</v>
      </c>
      <c r="KZ34" s="410">
        <v>27141268.899999999</v>
      </c>
      <c r="LA34" s="410">
        <v>22933060.039999999</v>
      </c>
      <c r="LB34" s="410">
        <v>24898152.739999998</v>
      </c>
      <c r="LC34" s="410">
        <v>66180255.520000003</v>
      </c>
      <c r="LD34" s="410">
        <v>91458338.659999996</v>
      </c>
      <c r="LE34" s="410">
        <v>427312686.48000002</v>
      </c>
      <c r="LF34" s="410">
        <v>95000890.540000007</v>
      </c>
      <c r="LG34" s="410">
        <v>179560961.75</v>
      </c>
      <c r="LH34" s="410">
        <v>87954648.079999998</v>
      </c>
      <c r="LI34" s="410">
        <v>12625621.65</v>
      </c>
      <c r="LJ34" s="410">
        <v>12554324.24</v>
      </c>
      <c r="LK34" s="410">
        <v>4955514.5999999996</v>
      </c>
      <c r="LL34" s="410">
        <v>22119483.75</v>
      </c>
      <c r="LM34" s="410">
        <v>6470084.7300000004</v>
      </c>
      <c r="LN34" s="410">
        <v>21872277.510000002</v>
      </c>
      <c r="LO34" s="410">
        <v>2218815.4900000002</v>
      </c>
      <c r="LP34" s="410">
        <v>49437476.890000001</v>
      </c>
      <c r="LQ34" s="410">
        <v>15605043.220000001</v>
      </c>
      <c r="LR34" s="410">
        <v>30730051.18</v>
      </c>
      <c r="LS34" s="410">
        <v>468747933.31</v>
      </c>
      <c r="LT34" s="410">
        <v>72258624.189999998</v>
      </c>
      <c r="LU34" s="410">
        <v>167586779.09999999</v>
      </c>
      <c r="LV34" s="410">
        <v>81829801.810000002</v>
      </c>
      <c r="LW34" s="410">
        <v>25480333.739999998</v>
      </c>
      <c r="LX34" s="410">
        <v>34285850.689999998</v>
      </c>
      <c r="LY34" s="410">
        <v>30985602.010000002</v>
      </c>
      <c r="LZ34" s="410">
        <v>37469720.920000002</v>
      </c>
      <c r="MA34" s="410">
        <v>31693092.699999999</v>
      </c>
      <c r="MB34" s="410">
        <v>97884527.079999998</v>
      </c>
      <c r="MC34" s="410">
        <v>50397349.340000004</v>
      </c>
      <c r="MD34" s="410">
        <v>34277892.640000001</v>
      </c>
      <c r="ME34" s="410">
        <v>363043609.72000003</v>
      </c>
      <c r="MF34" s="410">
        <v>17107696.32</v>
      </c>
      <c r="MG34" s="410">
        <v>17667540.140000001</v>
      </c>
      <c r="MH34" s="410">
        <v>15656487.82</v>
      </c>
      <c r="MI34" s="410">
        <v>19751930.609999999</v>
      </c>
      <c r="MJ34" s="410">
        <v>19571753.600000001</v>
      </c>
      <c r="MK34" s="410">
        <v>9778855.1699999999</v>
      </c>
      <c r="ML34" s="410">
        <v>13984641.060000001</v>
      </c>
      <c r="MM34" s="410">
        <v>19478970.32</v>
      </c>
      <c r="MN34" s="410">
        <v>14029854.48</v>
      </c>
      <c r="MO34" s="410">
        <v>15835086.34</v>
      </c>
      <c r="MP34" s="410">
        <v>19368744.859999999</v>
      </c>
      <c r="MQ34" s="410">
        <v>376126403.16000003</v>
      </c>
      <c r="MR34" s="410">
        <v>20843005.43</v>
      </c>
      <c r="MS34" s="410">
        <v>67032183.210000001</v>
      </c>
      <c r="MT34" s="410">
        <v>5184412.55</v>
      </c>
      <c r="MU34" s="410">
        <v>49058337.68</v>
      </c>
      <c r="MV34" s="410">
        <v>12246822.699999999</v>
      </c>
      <c r="MW34" s="410">
        <v>75694803.160400003</v>
      </c>
      <c r="MX34" s="410">
        <v>10513003.140000001</v>
      </c>
      <c r="MY34" s="410">
        <v>8632258.4600000009</v>
      </c>
      <c r="MZ34" s="410">
        <v>5759655.4199999999</v>
      </c>
      <c r="NA34" s="410">
        <v>22807230.969999999</v>
      </c>
      <c r="NB34" s="410">
        <v>1024350836.39</v>
      </c>
      <c r="NC34" s="410">
        <v>131437669.06</v>
      </c>
      <c r="ND34" s="410">
        <v>20627494.350000001</v>
      </c>
      <c r="NE34" s="410">
        <v>476984630.63999999</v>
      </c>
      <c r="NF34" s="410">
        <v>26364293.050000001</v>
      </c>
      <c r="NG34" s="410">
        <v>61148770.009999998</v>
      </c>
      <c r="NH34" s="410">
        <v>216161348.63</v>
      </c>
      <c r="NI34" s="410">
        <v>255724436.61000001</v>
      </c>
      <c r="NJ34" s="410">
        <v>24575237.620000001</v>
      </c>
      <c r="NK34" s="410">
        <v>126417907.17</v>
      </c>
      <c r="NL34" s="410">
        <v>52887319.159999996</v>
      </c>
      <c r="NM34" s="410">
        <v>50299522.270000003</v>
      </c>
      <c r="NN34" s="410">
        <v>138985745.25999999</v>
      </c>
      <c r="NO34" s="410">
        <v>20484449.030000001</v>
      </c>
      <c r="NP34" s="410">
        <v>15597254.119999999</v>
      </c>
      <c r="NQ34" s="410">
        <v>13245395.9</v>
      </c>
      <c r="NR34" s="410">
        <v>16630665.09</v>
      </c>
      <c r="NS34" s="410">
        <v>8241567.79</v>
      </c>
      <c r="NT34" s="410">
        <v>15065318.800000001</v>
      </c>
      <c r="NU34" s="410">
        <v>186267727.97</v>
      </c>
      <c r="NV34" s="410">
        <v>185724065.88999999</v>
      </c>
      <c r="NW34" s="410">
        <v>21276767.640000001</v>
      </c>
      <c r="NX34" s="410">
        <v>12352858.58</v>
      </c>
      <c r="NY34" s="410">
        <v>23289580.030000001</v>
      </c>
      <c r="NZ34" s="410">
        <v>20429577.670000002</v>
      </c>
      <c r="OA34" s="410">
        <v>9939804.3300000001</v>
      </c>
      <c r="OB34" s="410">
        <v>866238160.32000005</v>
      </c>
      <c r="OC34" s="410">
        <v>9906826.7799999993</v>
      </c>
      <c r="OD34" s="410">
        <v>47036463.960000001</v>
      </c>
      <c r="OE34" s="410">
        <v>53907763.380000003</v>
      </c>
      <c r="OF34" s="410">
        <v>15061163.51</v>
      </c>
      <c r="OG34" s="410">
        <v>62329378.170000002</v>
      </c>
      <c r="OH34" s="410">
        <v>28675844.989999998</v>
      </c>
      <c r="OI34" s="410">
        <v>12851721.27</v>
      </c>
      <c r="OJ34" s="410">
        <v>87542866.730000004</v>
      </c>
      <c r="OK34" s="410">
        <v>93833497.579999998</v>
      </c>
      <c r="OL34" s="410">
        <v>92314923.760000005</v>
      </c>
      <c r="OM34" s="410">
        <v>518117070.88</v>
      </c>
      <c r="ON34" s="410">
        <v>49841045.140000001</v>
      </c>
      <c r="OO34" s="410">
        <v>18955897.239999998</v>
      </c>
      <c r="OP34" s="410">
        <v>109827949.42</v>
      </c>
      <c r="OQ34" s="410">
        <v>247779142.06</v>
      </c>
      <c r="OR34" s="410">
        <v>18078127.079999998</v>
      </c>
      <c r="OS34" s="410">
        <v>39170589.880000003</v>
      </c>
      <c r="OT34" s="410">
        <v>23993446.32</v>
      </c>
      <c r="OU34" s="410">
        <v>31412398.449999999</v>
      </c>
      <c r="OV34" s="410">
        <v>82740883.769999996</v>
      </c>
      <c r="OW34" s="410">
        <v>28298137.350000001</v>
      </c>
      <c r="OX34" s="410">
        <v>19454862.640000001</v>
      </c>
      <c r="OY34" s="410">
        <v>17568194.629999999</v>
      </c>
      <c r="OZ34" s="410">
        <v>181490678.27000001</v>
      </c>
      <c r="PA34" s="410">
        <v>14485890.609999999</v>
      </c>
      <c r="PB34" s="410">
        <v>53103271.490000002</v>
      </c>
      <c r="PC34" s="410">
        <v>4309006.7</v>
      </c>
      <c r="PD34" s="410">
        <v>17187603.100000001</v>
      </c>
      <c r="PE34" s="410">
        <v>29088173.469999999</v>
      </c>
      <c r="PF34" s="410">
        <v>11553975.15</v>
      </c>
      <c r="PG34" s="410">
        <v>7860535.5899999999</v>
      </c>
      <c r="PH34" s="410">
        <v>11921425.310000001</v>
      </c>
      <c r="PI34" s="410">
        <v>9086888.3300000001</v>
      </c>
      <c r="PJ34" s="410">
        <v>28045726.460000001</v>
      </c>
      <c r="PK34" s="410">
        <v>48861726.670000002</v>
      </c>
      <c r="PL34" s="410">
        <v>6235672.5999999996</v>
      </c>
      <c r="PM34" s="410">
        <v>12297212.550000001</v>
      </c>
      <c r="PN34" s="410">
        <v>8416953.2200000007</v>
      </c>
      <c r="PO34" s="410">
        <v>6072876.4400000004</v>
      </c>
      <c r="PP34" s="410">
        <v>4965566.2300000004</v>
      </c>
      <c r="PQ34" s="410">
        <v>3930574.45</v>
      </c>
      <c r="PR34" s="410">
        <v>756075110.57000005</v>
      </c>
      <c r="PS34" s="410">
        <v>20871878.289999999</v>
      </c>
      <c r="PT34" s="410">
        <v>8833500.3900000006</v>
      </c>
      <c r="PU34" s="410">
        <v>34817149.119999997</v>
      </c>
      <c r="PV34" s="410">
        <v>62546341.719999999</v>
      </c>
      <c r="PW34" s="410">
        <v>13198298.779999999</v>
      </c>
      <c r="PX34" s="410">
        <v>41974555.030000001</v>
      </c>
      <c r="PY34" s="410">
        <v>6699213.9100000001</v>
      </c>
      <c r="PZ34" s="410">
        <v>49519630.240000002</v>
      </c>
      <c r="QA34" s="410">
        <v>9416925.9800000004</v>
      </c>
      <c r="QB34" s="410">
        <v>29205251.789999999</v>
      </c>
      <c r="QC34" s="410">
        <v>4398533.99</v>
      </c>
      <c r="QD34" s="410">
        <v>19721926.440000001</v>
      </c>
      <c r="QE34" s="410">
        <v>52287285.119999997</v>
      </c>
      <c r="QF34" s="410">
        <v>21744361.789999999</v>
      </c>
      <c r="QG34" s="410">
        <v>42470266.240000002</v>
      </c>
      <c r="QH34" s="410">
        <v>11949652.220000001</v>
      </c>
      <c r="QI34" s="410">
        <v>4519977.47</v>
      </c>
      <c r="QJ34" s="410">
        <v>6713113.71</v>
      </c>
      <c r="QK34" s="410">
        <v>36331051.640000001</v>
      </c>
      <c r="QL34" s="410">
        <v>30495461.870000001</v>
      </c>
      <c r="QM34" s="410">
        <v>9115348.75</v>
      </c>
      <c r="QN34" s="410">
        <v>4330917.38</v>
      </c>
      <c r="QO34" s="410">
        <v>2246767.81</v>
      </c>
      <c r="QP34" s="410">
        <v>5485977.6900000004</v>
      </c>
      <c r="QQ34" s="410">
        <v>10828335.67</v>
      </c>
      <c r="QR34" s="410">
        <v>287939333.18000001</v>
      </c>
      <c r="QS34" s="410">
        <v>7022148.9199999999</v>
      </c>
      <c r="QT34" s="410">
        <v>54607501.890000001</v>
      </c>
      <c r="QU34" s="410">
        <v>26247854.670000002</v>
      </c>
      <c r="QV34" s="410">
        <v>20672645.640000001</v>
      </c>
      <c r="QW34" s="410">
        <v>136531046.94</v>
      </c>
      <c r="QX34" s="410">
        <v>21995672.960000001</v>
      </c>
      <c r="QY34" s="410">
        <v>14933483.41</v>
      </c>
      <c r="QZ34" s="410">
        <v>95130951.75</v>
      </c>
      <c r="RA34" s="410">
        <v>19308064.25</v>
      </c>
      <c r="RB34" s="410">
        <v>4379315.29</v>
      </c>
      <c r="RC34" s="410">
        <v>26289850.75</v>
      </c>
      <c r="RD34" s="410">
        <v>11361430.33</v>
      </c>
      <c r="RE34" s="410">
        <v>445664168.32999998</v>
      </c>
      <c r="RF34" s="410">
        <v>17592807.879999999</v>
      </c>
      <c r="RG34" s="410">
        <v>2542367.7799999998</v>
      </c>
      <c r="RH34" s="410">
        <v>52170545.039999999</v>
      </c>
      <c r="RI34" s="410">
        <v>5769824.2000000002</v>
      </c>
      <c r="RJ34" s="410">
        <v>22666541.670000002</v>
      </c>
      <c r="RK34" s="410">
        <v>8529510.2699999996</v>
      </c>
      <c r="RL34" s="410">
        <v>14054645.220000001</v>
      </c>
      <c r="RM34" s="410">
        <v>17187884.579999998</v>
      </c>
      <c r="RN34" s="410">
        <v>20640733.390000001</v>
      </c>
      <c r="RO34" s="410">
        <v>30486727.07</v>
      </c>
      <c r="RP34" s="410">
        <v>11793112.029999999</v>
      </c>
      <c r="RQ34" s="410">
        <v>11401008.029999999</v>
      </c>
      <c r="RR34" s="410">
        <v>9076489.8399999999</v>
      </c>
      <c r="RS34" s="410">
        <v>8149639.96</v>
      </c>
      <c r="RT34" s="410">
        <v>11107392.779999999</v>
      </c>
      <c r="RU34" s="410">
        <v>8777156.9100000001</v>
      </c>
      <c r="RV34" s="410">
        <v>11119076.58</v>
      </c>
      <c r="RW34" s="410">
        <v>3282474.93</v>
      </c>
      <c r="RX34" s="410">
        <v>5230105.38</v>
      </c>
      <c r="RY34" s="410">
        <v>165100329.13</v>
      </c>
      <c r="RZ34" s="410">
        <v>6020783.7800000003</v>
      </c>
      <c r="SA34" s="410">
        <v>31363506.84</v>
      </c>
      <c r="SB34" s="410">
        <v>26090968.329999998</v>
      </c>
      <c r="SC34" s="410">
        <v>4904822.9800000004</v>
      </c>
      <c r="SD34" s="410">
        <v>5832994.4400000004</v>
      </c>
      <c r="SE34" s="410">
        <v>11983420.640000001</v>
      </c>
      <c r="SF34" s="410">
        <v>10154338.84</v>
      </c>
      <c r="SG34" s="410">
        <v>8441920.0899999999</v>
      </c>
      <c r="SH34" s="410">
        <v>7942320.8099999996</v>
      </c>
      <c r="SI34" s="410">
        <v>27557389.969999999</v>
      </c>
      <c r="SJ34" s="410">
        <v>12470459.91</v>
      </c>
      <c r="SK34" s="410">
        <v>55267089.969999999</v>
      </c>
      <c r="SL34" s="410">
        <v>5056246.01</v>
      </c>
      <c r="SM34" s="410">
        <v>160739887.09</v>
      </c>
      <c r="SN34" s="410">
        <v>24659782.870000001</v>
      </c>
      <c r="SO34" s="410">
        <v>18777008.370000001</v>
      </c>
      <c r="SP34" s="410">
        <v>21192480.710000001</v>
      </c>
      <c r="SQ34" s="410">
        <v>13657385.439999999</v>
      </c>
      <c r="SR34" s="410">
        <v>12890725.1</v>
      </c>
      <c r="SS34" s="410">
        <v>31602894.059999999</v>
      </c>
      <c r="ST34" s="410">
        <v>35737161.950000003</v>
      </c>
      <c r="SU34" s="410">
        <v>25491910.98</v>
      </c>
      <c r="SV34" s="410">
        <v>20399831.559999999</v>
      </c>
      <c r="SW34" s="410">
        <v>21847698.649999999</v>
      </c>
      <c r="SX34" s="410">
        <v>9156957.2200000007</v>
      </c>
      <c r="SY34" s="410">
        <v>78581167.140000001</v>
      </c>
      <c r="SZ34" s="410">
        <v>29734276.460000001</v>
      </c>
      <c r="TA34" s="410">
        <v>23960685.030000001</v>
      </c>
      <c r="TB34" s="410">
        <v>43266027.439999998</v>
      </c>
      <c r="TC34" s="410">
        <v>26703379.48</v>
      </c>
      <c r="TD34" s="410">
        <v>24024730.890000001</v>
      </c>
      <c r="TE34" s="410">
        <v>19539463.399999999</v>
      </c>
      <c r="TF34" s="410">
        <v>16050577.77</v>
      </c>
      <c r="TG34" s="410">
        <v>208386208.83000001</v>
      </c>
      <c r="TH34" s="410">
        <v>9756590.6300000008</v>
      </c>
      <c r="TI34" s="410">
        <v>26007413.079999998</v>
      </c>
      <c r="TJ34" s="410">
        <v>23704861.609999999</v>
      </c>
      <c r="TK34" s="410">
        <v>11040724.09</v>
      </c>
      <c r="TL34" s="410">
        <v>8968359.7599999998</v>
      </c>
      <c r="TM34" s="410">
        <v>9588754.6300000008</v>
      </c>
      <c r="TN34" s="410">
        <v>24980995.059999999</v>
      </c>
      <c r="TO34" s="410">
        <v>12687320.039999999</v>
      </c>
      <c r="TP34" s="410">
        <v>12881098.17</v>
      </c>
      <c r="TQ34" s="410">
        <v>6212031.4900000002</v>
      </c>
      <c r="TR34" s="410">
        <v>12500021.82</v>
      </c>
      <c r="TS34" s="410">
        <v>11267156.710000001</v>
      </c>
      <c r="TT34" s="410">
        <v>7501989.75</v>
      </c>
      <c r="TU34" s="410">
        <v>17552037.719999999</v>
      </c>
      <c r="TV34" s="410">
        <v>14411591.58</v>
      </c>
      <c r="TW34" s="410">
        <v>76379208.390000001</v>
      </c>
      <c r="TX34" s="410">
        <v>6554211.5499999998</v>
      </c>
      <c r="TY34" s="410">
        <v>332347080.88999999</v>
      </c>
      <c r="TZ34" s="410">
        <v>30290468.359999999</v>
      </c>
      <c r="UA34" s="410">
        <v>8199342.2999999998</v>
      </c>
      <c r="UB34" s="410">
        <v>9226774.6199999992</v>
      </c>
      <c r="UC34" s="410">
        <v>41893164.600000001</v>
      </c>
      <c r="UD34" s="410">
        <v>8066949.0999999996</v>
      </c>
      <c r="UE34" s="410">
        <v>9021553.6600000001</v>
      </c>
      <c r="UF34" s="410">
        <v>26392122.780000001</v>
      </c>
      <c r="UG34" s="410">
        <v>8818566.6199999992</v>
      </c>
      <c r="UH34" s="410">
        <v>95273749.609999999</v>
      </c>
      <c r="UI34" s="410">
        <v>29867387.800000001</v>
      </c>
      <c r="UJ34" s="410">
        <v>15572878.73</v>
      </c>
      <c r="UK34" s="410">
        <v>16717298.050000001</v>
      </c>
      <c r="UL34" s="410">
        <v>12199375.800000001</v>
      </c>
      <c r="UM34" s="410">
        <v>8444535.1300000008</v>
      </c>
      <c r="UN34" s="410">
        <v>829576238.88</v>
      </c>
      <c r="UO34" s="410">
        <v>17547518.370000001</v>
      </c>
      <c r="UP34" s="410">
        <v>10566518.810000001</v>
      </c>
      <c r="UQ34" s="410">
        <v>33783571.700000003</v>
      </c>
      <c r="UR34" s="410">
        <v>2610108.58</v>
      </c>
      <c r="US34" s="410">
        <v>20317657.91</v>
      </c>
      <c r="UT34" s="410">
        <v>30296474.699999999</v>
      </c>
      <c r="UU34" s="410">
        <v>7317445.21</v>
      </c>
      <c r="UV34" s="410">
        <v>14246410.189999999</v>
      </c>
      <c r="UW34" s="410">
        <v>19063500.760000002</v>
      </c>
      <c r="UX34" s="410">
        <v>12918933.76</v>
      </c>
      <c r="UY34" s="410">
        <v>37377109.600000001</v>
      </c>
      <c r="UZ34" s="410">
        <v>26950550.16</v>
      </c>
      <c r="VA34" s="410">
        <v>40704061.390000001</v>
      </c>
      <c r="VB34" s="410">
        <v>18240044.760000002</v>
      </c>
      <c r="VC34" s="410">
        <v>20310244.800000001</v>
      </c>
      <c r="VD34" s="410">
        <v>10357981.1</v>
      </c>
      <c r="VE34" s="410">
        <v>8153427.6100000003</v>
      </c>
      <c r="VF34" s="410">
        <v>23053736.989999998</v>
      </c>
      <c r="VG34" s="410">
        <v>4406352.88</v>
      </c>
      <c r="VH34" s="410">
        <v>13414272.220000001</v>
      </c>
      <c r="VI34" s="410">
        <v>19397266.010000002</v>
      </c>
      <c r="VJ34" s="410">
        <v>305883211.02999997</v>
      </c>
      <c r="VK34" s="410">
        <v>24734217.760000002</v>
      </c>
      <c r="VL34" s="410">
        <v>44626937.439999998</v>
      </c>
      <c r="VM34" s="410">
        <v>27935385.140000001</v>
      </c>
      <c r="VN34" s="410">
        <v>50437073.710000001</v>
      </c>
      <c r="VO34" s="410">
        <v>26189339.170000002</v>
      </c>
      <c r="VP34" s="410">
        <v>24750519.219999999</v>
      </c>
      <c r="VQ34" s="410">
        <v>1853395.43</v>
      </c>
      <c r="VR34" s="410">
        <v>30420505.73</v>
      </c>
      <c r="VS34" s="410">
        <v>44956910.689999998</v>
      </c>
      <c r="VT34" s="410">
        <v>11971902.539999999</v>
      </c>
      <c r="VU34" s="410">
        <v>95327998.269999996</v>
      </c>
      <c r="VV34" s="410">
        <v>6769513.9000000004</v>
      </c>
      <c r="VW34" s="410">
        <v>28025374.379999999</v>
      </c>
      <c r="VX34" s="410">
        <v>8582632.4399999995</v>
      </c>
      <c r="VY34" s="410">
        <v>2315421416.7600002</v>
      </c>
      <c r="VZ34" s="410">
        <v>30900206</v>
      </c>
      <c r="WA34" s="410">
        <v>69341246.890000001</v>
      </c>
      <c r="WB34" s="410">
        <v>29300034.59</v>
      </c>
      <c r="WC34" s="410">
        <v>21540426.059999999</v>
      </c>
      <c r="WD34" s="410">
        <v>22864707.52</v>
      </c>
      <c r="WE34" s="410">
        <v>36741069.829999998</v>
      </c>
      <c r="WF34" s="410">
        <v>54110474.57</v>
      </c>
      <c r="WG34" s="410">
        <v>33885244.909999996</v>
      </c>
      <c r="WH34" s="410">
        <v>21040141</v>
      </c>
      <c r="WI34" s="410">
        <v>7108295.4299999997</v>
      </c>
      <c r="WJ34" s="410">
        <v>40483756.140000001</v>
      </c>
      <c r="WK34" s="410">
        <v>33700757.280000001</v>
      </c>
      <c r="WL34" s="410">
        <v>51469176.840000004</v>
      </c>
      <c r="WM34" s="410">
        <v>56247381.82</v>
      </c>
      <c r="WN34" s="410">
        <v>42263045.939999998</v>
      </c>
      <c r="WO34" s="410">
        <v>13685287.029999999</v>
      </c>
      <c r="WP34" s="410">
        <v>19828502</v>
      </c>
      <c r="WQ34" s="410">
        <v>8662716.3499999996</v>
      </c>
      <c r="WR34" s="410">
        <v>18435723.620000001</v>
      </c>
      <c r="WS34" s="410">
        <v>138859942.71000001</v>
      </c>
      <c r="WT34" s="410">
        <v>16583384.92</v>
      </c>
      <c r="WU34" s="410">
        <v>32925332.120000001</v>
      </c>
      <c r="WV34" s="410">
        <v>22637485.010000002</v>
      </c>
      <c r="WW34" s="410">
        <v>17801335.670000002</v>
      </c>
      <c r="WX34" s="410">
        <v>12583758.93</v>
      </c>
      <c r="WY34" s="410">
        <v>9680531.1400000006</v>
      </c>
      <c r="WZ34" s="410">
        <v>19691557.460000001</v>
      </c>
      <c r="XA34" s="410">
        <v>183199032.34999999</v>
      </c>
      <c r="XB34" s="410">
        <v>9086157.3300000001</v>
      </c>
      <c r="XC34" s="410">
        <v>23357720.629999999</v>
      </c>
      <c r="XD34" s="410">
        <v>19661261.870000001</v>
      </c>
      <c r="XE34" s="410">
        <v>19753682.559999999</v>
      </c>
      <c r="XF34" s="410">
        <v>490287966.38999999</v>
      </c>
      <c r="XG34" s="410">
        <v>18227862.890000001</v>
      </c>
      <c r="XH34" s="410">
        <v>87413311</v>
      </c>
      <c r="XI34" s="410">
        <v>130763061.44</v>
      </c>
      <c r="XJ34" s="410">
        <v>15715287.76</v>
      </c>
      <c r="XK34" s="410">
        <v>27546115.739999998</v>
      </c>
      <c r="XL34" s="410">
        <v>23804769.5</v>
      </c>
      <c r="XM34" s="410">
        <v>59469022.200000003</v>
      </c>
      <c r="XN34" s="410">
        <v>13148992.99</v>
      </c>
      <c r="XO34" s="410">
        <v>34917873.380000003</v>
      </c>
      <c r="XP34" s="410">
        <v>25319346.649999999</v>
      </c>
      <c r="XQ34" s="410">
        <v>21461722.989999998</v>
      </c>
      <c r="XR34" s="410">
        <v>15963412.109999999</v>
      </c>
      <c r="XS34" s="410">
        <v>15511125.16</v>
      </c>
      <c r="XT34" s="410">
        <v>29159507.030000001</v>
      </c>
      <c r="XU34" s="410">
        <v>23135141.640000001</v>
      </c>
      <c r="XV34" s="410">
        <v>17925948.559999999</v>
      </c>
      <c r="XW34" s="410">
        <v>17466516.75</v>
      </c>
      <c r="XX34" s="410">
        <v>11904413.810000001</v>
      </c>
      <c r="XY34" s="410">
        <v>8782565.0600000005</v>
      </c>
      <c r="XZ34" s="410">
        <v>8399853.4900000002</v>
      </c>
      <c r="YA34" s="410">
        <v>50738944.939999998</v>
      </c>
      <c r="YB34" s="410">
        <v>48599713.07</v>
      </c>
      <c r="YC34" s="410">
        <v>504250449.81</v>
      </c>
      <c r="YD34" s="410">
        <v>30202533.59</v>
      </c>
      <c r="YE34" s="410">
        <v>42440144.859999999</v>
      </c>
      <c r="YF34" s="410">
        <v>43634768.130000003</v>
      </c>
      <c r="YG34" s="410">
        <v>72365385.069999993</v>
      </c>
      <c r="YH34" s="410">
        <v>31059519.66</v>
      </c>
      <c r="YI34" s="410">
        <v>31576402.640000001</v>
      </c>
      <c r="YJ34" s="410">
        <v>13573785.09</v>
      </c>
      <c r="YK34" s="410">
        <v>47353822.799999997</v>
      </c>
      <c r="YL34" s="410">
        <v>39544040.049999997</v>
      </c>
      <c r="YM34" s="410">
        <v>35124546.549999997</v>
      </c>
      <c r="YN34" s="410">
        <v>16409188.91</v>
      </c>
      <c r="YO34" s="410">
        <v>29208876.649999999</v>
      </c>
      <c r="YP34" s="410">
        <v>12076506.720000001</v>
      </c>
      <c r="YQ34" s="410">
        <v>57336227.75</v>
      </c>
      <c r="YR34" s="410">
        <v>58937583.32</v>
      </c>
      <c r="YS34" s="410">
        <v>13431401.300000001</v>
      </c>
      <c r="YT34" s="410">
        <v>155357757.44</v>
      </c>
      <c r="YU34" s="410">
        <v>18440548.149999999</v>
      </c>
      <c r="YV34" s="410">
        <v>19599833.859999999</v>
      </c>
      <c r="YW34" s="410">
        <v>11001180.310000001</v>
      </c>
      <c r="YX34" s="410">
        <v>17400661.460000001</v>
      </c>
      <c r="YY34" s="410">
        <v>10430096.82</v>
      </c>
      <c r="YZ34" s="410">
        <v>24717349.370000001</v>
      </c>
      <c r="ZA34" s="410">
        <v>131828836.88</v>
      </c>
      <c r="ZB34" s="410">
        <v>10106308.109999999</v>
      </c>
      <c r="ZC34" s="410">
        <v>29108651.899999999</v>
      </c>
      <c r="ZD34" s="410">
        <v>11162005.4</v>
      </c>
      <c r="ZE34" s="410">
        <v>28016640.82</v>
      </c>
      <c r="ZF34" s="410">
        <v>5051278.41</v>
      </c>
      <c r="ZG34" s="410">
        <v>8411876.5600000005</v>
      </c>
      <c r="ZH34" s="410">
        <v>10403270.550000001</v>
      </c>
      <c r="ZI34" s="410">
        <v>42920036.509999998</v>
      </c>
      <c r="ZJ34" s="410">
        <v>253944752.96000001</v>
      </c>
      <c r="ZK34" s="410">
        <v>26845897.870000001</v>
      </c>
      <c r="ZL34" s="410">
        <v>70991477.040000007</v>
      </c>
      <c r="ZM34" s="410">
        <v>269078734.49000001</v>
      </c>
      <c r="ZN34" s="410">
        <v>98399880.609999999</v>
      </c>
      <c r="ZO34" s="410">
        <v>44370174.509999998</v>
      </c>
      <c r="ZP34" s="410">
        <v>37208179.909999996</v>
      </c>
      <c r="ZQ34" s="410">
        <v>152112865.38699999</v>
      </c>
      <c r="ZR34" s="410">
        <v>339220281.70999998</v>
      </c>
      <c r="ZS34" s="410">
        <v>52817618.18</v>
      </c>
      <c r="ZT34" s="410">
        <v>25350247.899999999</v>
      </c>
      <c r="ZU34" s="410">
        <v>42563328.530000001</v>
      </c>
      <c r="ZV34" s="410">
        <v>29457359.890000001</v>
      </c>
      <c r="ZW34" s="410">
        <v>29137120.649999999</v>
      </c>
      <c r="ZX34" s="410">
        <v>17188211.140000001</v>
      </c>
      <c r="ZY34" s="410">
        <v>29752319.52</v>
      </c>
      <c r="ZZ34" s="410">
        <v>22125033.739999998</v>
      </c>
      <c r="AAA34" s="410">
        <v>23859294.129999999</v>
      </c>
      <c r="AAB34" s="410">
        <v>42368716.439999998</v>
      </c>
      <c r="AAC34" s="410">
        <v>34273858.439999998</v>
      </c>
      <c r="AAD34" s="410">
        <v>12988029.949999999</v>
      </c>
      <c r="AAE34" s="410">
        <v>33851052.18</v>
      </c>
      <c r="AAF34" s="410">
        <v>95557481.909999996</v>
      </c>
      <c r="AAG34" s="410">
        <v>17301418.890000001</v>
      </c>
      <c r="AAH34" s="410">
        <v>19774772.309999999</v>
      </c>
      <c r="AAI34" s="410">
        <v>8618428.8499999996</v>
      </c>
      <c r="AAJ34" s="410">
        <v>11697510.130000001</v>
      </c>
      <c r="AAK34" s="410">
        <v>10951410.960000001</v>
      </c>
      <c r="AAL34" s="410">
        <v>8363472.9299999997</v>
      </c>
      <c r="AAM34" s="410">
        <v>1166637552.21</v>
      </c>
      <c r="AAN34" s="410">
        <v>35253292.079999998</v>
      </c>
      <c r="AAO34" s="410">
        <v>20424190.309999999</v>
      </c>
      <c r="AAP34" s="410">
        <v>54159109.780000001</v>
      </c>
      <c r="AAQ34" s="410">
        <v>34429434.329999998</v>
      </c>
      <c r="AAR34" s="410">
        <v>49066532.420000002</v>
      </c>
      <c r="AAS34" s="410">
        <v>32558682.91</v>
      </c>
      <c r="AAT34" s="410">
        <v>57111437.210000001</v>
      </c>
      <c r="AAU34" s="410">
        <v>41980047.670000002</v>
      </c>
      <c r="AAV34" s="410">
        <v>19152247.23</v>
      </c>
      <c r="AAW34" s="410">
        <v>21997294.93</v>
      </c>
      <c r="AAX34" s="410">
        <v>64688774.229999997</v>
      </c>
      <c r="AAY34" s="410">
        <v>37828541.840000004</v>
      </c>
      <c r="AAZ34" s="410">
        <v>5351876.1100000003</v>
      </c>
      <c r="ABA34" s="410">
        <v>14700038.949999999</v>
      </c>
      <c r="ABB34" s="410">
        <v>14944233.68</v>
      </c>
      <c r="ABC34" s="410">
        <v>20639398.379999999</v>
      </c>
      <c r="ABD34" s="410">
        <v>23894394.09</v>
      </c>
      <c r="ABE34" s="410">
        <v>10557210.68</v>
      </c>
      <c r="ABF34" s="410">
        <v>98995288.459999993</v>
      </c>
      <c r="ABG34" s="410">
        <v>40569709.659999996</v>
      </c>
      <c r="ABH34" s="410">
        <v>24210967.949999999</v>
      </c>
      <c r="ABI34" s="410">
        <v>7601920.2800000003</v>
      </c>
      <c r="ABJ34" s="410">
        <v>7519901.2300000004</v>
      </c>
      <c r="ABK34" s="410">
        <v>34738445.869999997</v>
      </c>
      <c r="ABL34" s="410">
        <v>14703707.189999999</v>
      </c>
      <c r="ABM34" s="410">
        <v>134805166.94999999</v>
      </c>
      <c r="ABN34" s="410">
        <v>63358853.409999996</v>
      </c>
      <c r="ABO34" s="410">
        <v>13865219.439999999</v>
      </c>
      <c r="ABP34" s="410">
        <v>42271929.920000002</v>
      </c>
      <c r="ABQ34" s="410">
        <v>13656732.76</v>
      </c>
      <c r="ABR34" s="410">
        <v>21182033.809999999</v>
      </c>
      <c r="ABS34" s="410">
        <v>14158609.449999999</v>
      </c>
      <c r="ABT34" s="410">
        <v>17232563.940000001</v>
      </c>
      <c r="ABU34" s="410">
        <v>27074349.68</v>
      </c>
      <c r="ABV34" s="410">
        <v>117277535.31</v>
      </c>
      <c r="ABW34" s="410">
        <v>39892310.969999999</v>
      </c>
      <c r="ABX34" s="410">
        <v>37576313.350000001</v>
      </c>
      <c r="ABY34" s="410">
        <v>7357620.9199999999</v>
      </c>
      <c r="ABZ34" s="410">
        <v>21102715.359999999</v>
      </c>
      <c r="ACA34" s="410">
        <v>35822272.380000003</v>
      </c>
      <c r="ACB34" s="410">
        <v>7657483.1900000004</v>
      </c>
      <c r="ACC34" s="410">
        <v>9591590.4499999993</v>
      </c>
      <c r="ACD34" s="410">
        <v>8255494.2300000004</v>
      </c>
      <c r="ACE34" s="410">
        <v>17083690.960000001</v>
      </c>
      <c r="ACF34" s="410">
        <v>11840057.720000001</v>
      </c>
      <c r="ACG34" s="410">
        <v>391703040.25999999</v>
      </c>
      <c r="ACH34" s="410">
        <v>12033473.859999999</v>
      </c>
      <c r="ACI34" s="410">
        <v>11735600.130000001</v>
      </c>
      <c r="ACJ34" s="410">
        <v>27550093.920000002</v>
      </c>
      <c r="ACK34" s="410">
        <v>10415231.199999999</v>
      </c>
      <c r="ACL34" s="410">
        <v>28528668.219999999</v>
      </c>
      <c r="ACM34" s="410">
        <v>60464401.840000004</v>
      </c>
      <c r="ACN34" s="410">
        <v>143273198.16</v>
      </c>
      <c r="ACO34" s="410">
        <v>166591119.34</v>
      </c>
      <c r="ACP34" s="410">
        <v>9367090.1600000001</v>
      </c>
      <c r="ACQ34" s="410">
        <v>22722122.960000001</v>
      </c>
      <c r="ACR34" s="410">
        <v>37638652.57</v>
      </c>
      <c r="ACS34" s="410">
        <v>22754231.5</v>
      </c>
      <c r="ACT34" s="410">
        <v>190610453.41999999</v>
      </c>
      <c r="ACU34" s="410">
        <v>13608755.34</v>
      </c>
      <c r="ACV34" s="410">
        <v>22444350.640000001</v>
      </c>
      <c r="ACW34" s="410">
        <v>40818875.25</v>
      </c>
      <c r="ACX34" s="410">
        <v>4016936.72</v>
      </c>
      <c r="ACY34" s="410">
        <v>14814780.699999999</v>
      </c>
      <c r="ACZ34" s="410">
        <v>4341627</v>
      </c>
      <c r="ADA34" s="410">
        <v>6076361.0499999998</v>
      </c>
      <c r="ADB34" s="410">
        <v>14083864.09</v>
      </c>
      <c r="ADC34" s="410">
        <v>42143483.789999999</v>
      </c>
      <c r="ADD34" s="410">
        <v>35461890.130000003</v>
      </c>
      <c r="ADE34" s="410">
        <v>49834032.170000002</v>
      </c>
      <c r="ADF34" s="410">
        <v>8755572.1500000004</v>
      </c>
      <c r="ADG34" s="410">
        <v>6643745.0599999996</v>
      </c>
      <c r="ADH34" s="410">
        <v>13763951.16</v>
      </c>
      <c r="ADI34" s="410">
        <v>4394224.7300000004</v>
      </c>
      <c r="ADJ34" s="410">
        <v>16272567.720000001</v>
      </c>
      <c r="ADK34" s="410">
        <v>17568444.969999999</v>
      </c>
      <c r="ADL34" s="410">
        <v>10124727.060000001</v>
      </c>
      <c r="ADM34" s="410">
        <v>304503318.56999999</v>
      </c>
      <c r="ADN34" s="410">
        <v>130388711.73</v>
      </c>
      <c r="ADO34" s="410">
        <v>34863554.359999999</v>
      </c>
      <c r="ADP34" s="410">
        <v>73909286.530000001</v>
      </c>
      <c r="ADQ34" s="410">
        <v>6867341.5499999998</v>
      </c>
      <c r="ADR34" s="410">
        <v>12045313.92</v>
      </c>
      <c r="ADS34" s="410">
        <v>49316236.850000001</v>
      </c>
      <c r="ADT34" s="410">
        <v>2530616.27</v>
      </c>
      <c r="ADU34" s="410">
        <v>725172977.96000004</v>
      </c>
      <c r="ADV34" s="410">
        <v>84476589.920000002</v>
      </c>
      <c r="ADW34" s="410">
        <v>13660624.949999999</v>
      </c>
      <c r="ADX34" s="410">
        <v>31503261.949999999</v>
      </c>
      <c r="ADY34" s="410">
        <v>32094252.920000002</v>
      </c>
      <c r="ADZ34" s="410">
        <v>45304395.609999999</v>
      </c>
      <c r="AEA34" s="410">
        <v>20630255.789999999</v>
      </c>
      <c r="AEB34" s="410">
        <v>11280735.890000001</v>
      </c>
      <c r="AEC34" s="410">
        <v>13263796.68</v>
      </c>
      <c r="AED34" s="410">
        <v>31454691.870000001</v>
      </c>
      <c r="AEE34" s="410">
        <v>23435919.16</v>
      </c>
      <c r="AEF34" s="410">
        <v>6193237.1500000004</v>
      </c>
      <c r="AEG34" s="410">
        <v>20331128.329999998</v>
      </c>
      <c r="AEH34" s="410">
        <v>22416648.52</v>
      </c>
      <c r="AEI34" s="410">
        <v>28791239.079999998</v>
      </c>
      <c r="AEJ34" s="410">
        <v>19813331.68</v>
      </c>
      <c r="AEK34" s="410">
        <v>7932702.4500000002</v>
      </c>
      <c r="AEL34" s="410">
        <v>32513546.23</v>
      </c>
      <c r="AEM34" s="410">
        <v>18828163.109999999</v>
      </c>
      <c r="AEN34" s="410">
        <v>26547619.469999999</v>
      </c>
      <c r="AEO34" s="410">
        <v>288159486.69</v>
      </c>
      <c r="AEP34" s="410">
        <v>36650483.920000002</v>
      </c>
      <c r="AEQ34" s="410">
        <v>28934071.129999999</v>
      </c>
      <c r="AER34" s="410">
        <v>23495766.23</v>
      </c>
      <c r="AES34" s="410">
        <v>11644547.18</v>
      </c>
      <c r="AET34" s="410">
        <v>54071301.549999997</v>
      </c>
      <c r="AEU34" s="410">
        <v>29037004.789999999</v>
      </c>
      <c r="AEV34" s="410">
        <v>27047059.77</v>
      </c>
      <c r="AEW34" s="410">
        <v>17967304.129999999</v>
      </c>
      <c r="AEX34" s="410">
        <v>16682164.68</v>
      </c>
      <c r="AEY34" s="410">
        <v>195160335.94999999</v>
      </c>
      <c r="AEZ34" s="410">
        <v>130055556.95</v>
      </c>
      <c r="AFA34" s="410">
        <v>58027959.93</v>
      </c>
      <c r="AFB34" s="410">
        <v>9958730.5700000003</v>
      </c>
      <c r="AFC34" s="410">
        <v>65734115.380000003</v>
      </c>
      <c r="AFD34" s="410">
        <v>76792948.890000001</v>
      </c>
      <c r="AFE34" s="410">
        <v>14231544.57</v>
      </c>
      <c r="AFF34" s="410">
        <v>20472024.629999999</v>
      </c>
      <c r="AFG34" s="410">
        <v>26542552.52</v>
      </c>
      <c r="AFH34" s="410">
        <v>23224454.210000001</v>
      </c>
      <c r="AFI34" s="410">
        <v>10545818.43</v>
      </c>
      <c r="AFJ34" s="410">
        <v>9229262.3399999999</v>
      </c>
      <c r="AFK34" s="410">
        <v>20448336.649999999</v>
      </c>
      <c r="AFL34" s="410">
        <v>208139213.77000001</v>
      </c>
      <c r="AFM34" s="410">
        <v>28908057.379999999</v>
      </c>
      <c r="AFN34" s="410">
        <v>49167307.75</v>
      </c>
      <c r="AFO34" s="410">
        <v>20301829.399999999</v>
      </c>
      <c r="AFP34" s="410">
        <v>33130630.510000002</v>
      </c>
      <c r="AFQ34" s="410">
        <v>42441851.240000002</v>
      </c>
      <c r="AFR34" s="410">
        <v>18157965.02</v>
      </c>
      <c r="AFS34" s="410">
        <v>45488479.75</v>
      </c>
      <c r="AFT34" s="410">
        <v>35282026.25</v>
      </c>
      <c r="AFU34" s="410">
        <v>18978334.629999999</v>
      </c>
      <c r="AFV34" s="410">
        <v>33070714.280000001</v>
      </c>
      <c r="AFW34" s="410">
        <v>31255198.620000001</v>
      </c>
      <c r="AFX34" s="410">
        <v>185278643.47999999</v>
      </c>
      <c r="AFY34" s="410">
        <v>19083174.579999998</v>
      </c>
      <c r="AFZ34" s="410">
        <v>5511297.3399999999</v>
      </c>
      <c r="AGA34" s="410">
        <v>16121158.560000001</v>
      </c>
      <c r="AGB34" s="410">
        <v>18461596.030000001</v>
      </c>
      <c r="AGC34" s="410">
        <v>12781442.800000001</v>
      </c>
      <c r="AGD34" s="410">
        <v>11631633.49</v>
      </c>
      <c r="AGE34" s="410">
        <v>13124222.039999999</v>
      </c>
      <c r="AGF34" s="410">
        <v>8854905.6099999994</v>
      </c>
      <c r="AGG34" s="410">
        <v>11735253.310000001</v>
      </c>
      <c r="AGH34" s="410">
        <v>14135811.789999999</v>
      </c>
      <c r="AGI34" s="410">
        <v>569730123.61000001</v>
      </c>
      <c r="AGJ34" s="410">
        <v>52273251.039999999</v>
      </c>
      <c r="AGK34" s="410">
        <v>33703310.289999999</v>
      </c>
      <c r="AGL34" s="410">
        <v>15713788.720000001</v>
      </c>
      <c r="AGM34" s="410">
        <v>50761878.090000004</v>
      </c>
      <c r="AGN34" s="410">
        <v>41410690.359999999</v>
      </c>
      <c r="AGO34" s="410">
        <v>13546667.109999999</v>
      </c>
      <c r="AGP34" s="410">
        <v>35948844.289999999</v>
      </c>
      <c r="AGQ34" s="410">
        <v>497427162.24000001</v>
      </c>
      <c r="AGR34" s="410">
        <v>345523916.77999997</v>
      </c>
      <c r="AGS34" s="410">
        <v>13676503.41</v>
      </c>
      <c r="AGT34" s="410">
        <v>41183525.939999998</v>
      </c>
      <c r="AGU34" s="410">
        <v>46059000.329999998</v>
      </c>
      <c r="AGV34" s="410">
        <v>24498439.329999998</v>
      </c>
      <c r="AGW34" s="410">
        <v>14175119.5</v>
      </c>
      <c r="AGX34" s="410">
        <v>17032214.620000001</v>
      </c>
      <c r="AGY34" s="410">
        <v>6763585.8399999999</v>
      </c>
      <c r="AGZ34" s="410">
        <v>20585201.34</v>
      </c>
      <c r="AHA34" s="410">
        <v>41125439.200000003</v>
      </c>
      <c r="AHB34" s="410">
        <v>16393615.6</v>
      </c>
      <c r="AHC34" s="410">
        <v>16629635.720000001</v>
      </c>
      <c r="AHD34" s="410">
        <v>10958775.369999999</v>
      </c>
      <c r="AHE34" s="410">
        <v>7956506.8300000001</v>
      </c>
      <c r="AHF34" s="410">
        <v>11032807.109999999</v>
      </c>
      <c r="AHG34" s="410">
        <v>4447953.9800000004</v>
      </c>
      <c r="AHH34" s="410">
        <v>75415678.560000002</v>
      </c>
      <c r="AHI34" s="410">
        <v>23716593.219999999</v>
      </c>
      <c r="AHJ34" s="410">
        <v>17103850.620000001</v>
      </c>
      <c r="AHK34" s="410">
        <v>13330377.550000001</v>
      </c>
      <c r="AHL34" s="410">
        <v>18008298.57</v>
      </c>
      <c r="AHM34" s="410">
        <v>12787236.07</v>
      </c>
      <c r="AHN34" s="410">
        <v>11682892.289999999</v>
      </c>
    </row>
    <row r="35" spans="1:899" x14ac:dyDescent="0.25">
      <c r="A35" s="313" t="s">
        <v>664</v>
      </c>
      <c r="B35" s="314" t="s">
        <v>2296</v>
      </c>
      <c r="C35" s="412">
        <v>-365636093.5</v>
      </c>
      <c r="D35" s="412">
        <v>-124125876.51000001</v>
      </c>
      <c r="E35" s="412">
        <v>-14286391.02</v>
      </c>
      <c r="F35" s="412">
        <v>-24494090.129999999</v>
      </c>
      <c r="G35" s="412">
        <v>-26908220.890000001</v>
      </c>
      <c r="H35" s="412">
        <v>-44591076.280000001</v>
      </c>
      <c r="I35" s="412">
        <v>-22057159.609999999</v>
      </c>
      <c r="J35" s="412">
        <v>-125918990.55</v>
      </c>
      <c r="K35" s="412">
        <v>-43711227.289999999</v>
      </c>
      <c r="L35" s="412">
        <v>-28229137.760000002</v>
      </c>
      <c r="M35" s="412">
        <v>-124049736.12</v>
      </c>
      <c r="N35" s="412">
        <v>-35007929.119999997</v>
      </c>
      <c r="O35" s="412">
        <v>-117100155.98</v>
      </c>
      <c r="P35" s="412">
        <v>-63305520.880000003</v>
      </c>
      <c r="Q35" s="412">
        <v>-25833008.039999999</v>
      </c>
      <c r="R35" s="412">
        <v>-26454788.859999999</v>
      </c>
      <c r="S35" s="412">
        <v>-21400740.350000001</v>
      </c>
      <c r="T35" s="412">
        <v>-39688700.780000001</v>
      </c>
      <c r="U35" s="412">
        <v>-46556748.210000001</v>
      </c>
      <c r="V35" s="412">
        <v>-14926318.34</v>
      </c>
      <c r="W35" s="412">
        <v>-22407370.420000002</v>
      </c>
      <c r="X35" s="412">
        <v>-16827671.32</v>
      </c>
      <c r="Y35" s="412">
        <v>-24174224.489999998</v>
      </c>
      <c r="Z35" s="412">
        <v>-13812129.42</v>
      </c>
      <c r="AA35" s="412">
        <v>-176563972.96000001</v>
      </c>
      <c r="AB35" s="412">
        <v>-33276492.77</v>
      </c>
      <c r="AC35" s="412">
        <v>-67732685.129999995</v>
      </c>
      <c r="AD35" s="412">
        <v>-8248572.1600000001</v>
      </c>
      <c r="AE35" s="412">
        <v>-35384675.240000002</v>
      </c>
      <c r="AF35" s="412">
        <v>-32727154.52</v>
      </c>
      <c r="AG35" s="412">
        <v>-70050457.719999999</v>
      </c>
      <c r="AH35" s="412">
        <v>-14009450.41</v>
      </c>
      <c r="AI35" s="412">
        <v>-17899639.039999999</v>
      </c>
      <c r="AJ35" s="412">
        <v>-17471296.100000001</v>
      </c>
      <c r="AK35" s="412">
        <v>-14446952.01</v>
      </c>
      <c r="AL35" s="412">
        <v>-20860799.030000001</v>
      </c>
      <c r="AM35" s="412">
        <v>-39630538.159999996</v>
      </c>
      <c r="AN35" s="412">
        <v>-9906745.8800000008</v>
      </c>
      <c r="AO35" s="412">
        <v>-9947651.0800000001</v>
      </c>
      <c r="AP35" s="412">
        <v>-48647149.25</v>
      </c>
      <c r="AQ35" s="412">
        <v>-33164415.420000002</v>
      </c>
      <c r="AR35" s="412">
        <v>-10412251.369999999</v>
      </c>
      <c r="AS35" s="412">
        <v>-149610491.03</v>
      </c>
      <c r="AT35" s="412">
        <v>-4193994.07</v>
      </c>
      <c r="AU35" s="412">
        <v>-8143559.29</v>
      </c>
      <c r="AV35" s="412">
        <v>-13825975.77</v>
      </c>
      <c r="AW35" s="412">
        <v>-10063510.33</v>
      </c>
      <c r="AX35" s="412">
        <v>-9282881.0800000001</v>
      </c>
      <c r="AY35" s="412">
        <v>-2024603.7</v>
      </c>
      <c r="AZ35" s="412">
        <v>-7569106</v>
      </c>
      <c r="BA35" s="412">
        <v>-69776626.590000004</v>
      </c>
      <c r="BB35" s="412">
        <v>-13399270.140000001</v>
      </c>
      <c r="BC35" s="412">
        <v>-20353714.93</v>
      </c>
      <c r="BD35" s="412">
        <v>-30410070.649999999</v>
      </c>
      <c r="BE35" s="412">
        <v>-11498749.34</v>
      </c>
      <c r="BF35" s="412">
        <v>-9521381.1300000008</v>
      </c>
      <c r="BG35" s="412">
        <v>-7359044.9500000002</v>
      </c>
      <c r="BH35" s="412">
        <v>-114722922.45</v>
      </c>
      <c r="BI35" s="412">
        <v>-2793725.27</v>
      </c>
      <c r="BJ35" s="412">
        <v>-5294784.68</v>
      </c>
      <c r="BK35" s="412">
        <v>-4122844.9</v>
      </c>
      <c r="BL35" s="412">
        <v>-12686117.130000001</v>
      </c>
      <c r="BM35" s="412">
        <v>-11017342.390000001</v>
      </c>
      <c r="BN35" s="412">
        <v>-6927236.5700000003</v>
      </c>
      <c r="BO35" s="412">
        <v>-5635188.8300000001</v>
      </c>
      <c r="BP35" s="412">
        <v>-1251363.81</v>
      </c>
      <c r="BQ35" s="412">
        <v>-4364466.9000000004</v>
      </c>
      <c r="BR35" s="412">
        <v>-2620101.89</v>
      </c>
      <c r="BS35" s="412">
        <v>-4896464.51</v>
      </c>
      <c r="BT35" s="412">
        <v>-40234999.759999998</v>
      </c>
      <c r="BU35" s="412">
        <v>-2922885.97</v>
      </c>
      <c r="BV35" s="412">
        <v>-9953001.7699999996</v>
      </c>
      <c r="BW35" s="412">
        <v>-197050093.63</v>
      </c>
      <c r="BX35" s="412">
        <v>-69963341.060000002</v>
      </c>
      <c r="BY35" s="412">
        <v>-19022060.75</v>
      </c>
      <c r="BZ35" s="412">
        <v>-5922464.7999999998</v>
      </c>
      <c r="CA35" s="412">
        <v>-20106404.289999999</v>
      </c>
      <c r="CB35" s="412">
        <v>-11574637.09</v>
      </c>
      <c r="CC35" s="412">
        <v>-20362547.84</v>
      </c>
      <c r="CD35" s="412">
        <v>-688504.75</v>
      </c>
      <c r="CE35" s="412">
        <v>-214174.84</v>
      </c>
      <c r="CF35" s="412">
        <v>-113531684.25</v>
      </c>
      <c r="CG35" s="412">
        <v>-15263957.710000001</v>
      </c>
      <c r="CH35" s="412">
        <v>-45275932.439999998</v>
      </c>
      <c r="CI35" s="412">
        <v>-8504702.7899999991</v>
      </c>
      <c r="CJ35" s="412">
        <v>-12350311.890000001</v>
      </c>
      <c r="CK35" s="412">
        <v>-13668412.66</v>
      </c>
      <c r="CL35" s="412">
        <v>-11176676.51</v>
      </c>
      <c r="CM35" s="412">
        <v>-30236783.309999999</v>
      </c>
      <c r="CN35" s="412">
        <v>-3820801.95</v>
      </c>
      <c r="CO35" s="412">
        <v>-14915357.76</v>
      </c>
      <c r="CP35" s="412">
        <v>-9284704.3000000007</v>
      </c>
      <c r="CQ35" s="412">
        <v>-11995522.41</v>
      </c>
      <c r="CR35" s="412">
        <v>-8016435.4900000002</v>
      </c>
      <c r="CS35" s="412">
        <v>-175453547.66999999</v>
      </c>
      <c r="CT35" s="412">
        <v>-9794087.1600000001</v>
      </c>
      <c r="CU35" s="412">
        <v>-10040531.75</v>
      </c>
      <c r="CV35" s="412">
        <v>-32052773.550000001</v>
      </c>
      <c r="CW35" s="412">
        <v>-6163297.3700000001</v>
      </c>
      <c r="CX35" s="412">
        <v>-28153211.800000001</v>
      </c>
      <c r="CY35" s="412">
        <v>-13015849.140000001</v>
      </c>
      <c r="CZ35" s="412">
        <v>-10073352.68</v>
      </c>
      <c r="DA35" s="412">
        <v>-287316999.17000002</v>
      </c>
      <c r="DB35" s="412">
        <v>-32918353.09</v>
      </c>
      <c r="DC35" s="412">
        <v>-89767518.129999995</v>
      </c>
      <c r="DD35" s="412">
        <v>-122923797.43000001</v>
      </c>
      <c r="DE35" s="412">
        <v>-45562116.119999997</v>
      </c>
      <c r="DF35" s="412">
        <v>-37079711.649999999</v>
      </c>
      <c r="DG35" s="412">
        <v>-30883535.59</v>
      </c>
      <c r="DH35" s="412">
        <v>-5666433.1399999997</v>
      </c>
      <c r="DI35" s="412">
        <v>-20924090.739999998</v>
      </c>
      <c r="DJ35" s="412">
        <v>-14433035.74</v>
      </c>
      <c r="DK35" s="412">
        <v>-66205333.68</v>
      </c>
      <c r="DL35" s="412">
        <v>-222820613.12</v>
      </c>
      <c r="DM35" s="412">
        <v>-206353735.75999999</v>
      </c>
      <c r="DN35" s="412">
        <v>-16160122.359999999</v>
      </c>
      <c r="DO35" s="412">
        <v>-20624734.59</v>
      </c>
      <c r="DP35" s="412">
        <v>-32803645.27</v>
      </c>
      <c r="DQ35" s="412">
        <v>-27507561.609999999</v>
      </c>
      <c r="DR35" s="412">
        <v>-32832188.859999999</v>
      </c>
      <c r="DS35" s="412">
        <v>-21998840.260000002</v>
      </c>
      <c r="DT35" s="412">
        <v>-14624589.08</v>
      </c>
      <c r="DU35" s="412">
        <v>-458312673.76980001</v>
      </c>
      <c r="DV35" s="412">
        <v>-18827183.420000002</v>
      </c>
      <c r="DW35" s="412">
        <v>-21208101.399999999</v>
      </c>
      <c r="DX35" s="412">
        <v>-19918898.949999999</v>
      </c>
      <c r="DY35" s="412">
        <v>-19228190.619800001</v>
      </c>
      <c r="DZ35" s="412">
        <v>-15419876.82</v>
      </c>
      <c r="EA35" s="412">
        <v>-20138885.890000001</v>
      </c>
      <c r="EB35" s="412">
        <v>-11768265.6599</v>
      </c>
      <c r="EC35" s="412">
        <v>-31889760.949999999</v>
      </c>
      <c r="ED35" s="412">
        <v>-201019802.25999999</v>
      </c>
      <c r="EE35" s="412">
        <v>-83083520.180000007</v>
      </c>
      <c r="EF35" s="412">
        <v>-21953617.02</v>
      </c>
      <c r="EG35" s="412">
        <v>-18992206.559999999</v>
      </c>
      <c r="EH35" s="412">
        <v>-20430547.940000001</v>
      </c>
      <c r="EI35" s="412">
        <v>-38860398.390000001</v>
      </c>
      <c r="EJ35" s="412">
        <v>-44221742.899999999</v>
      </c>
      <c r="EK35" s="412">
        <v>-17345879.16</v>
      </c>
      <c r="EL35" s="412">
        <v>-20631567.359999999</v>
      </c>
      <c r="EM35" s="412">
        <v>-315208211.61000001</v>
      </c>
      <c r="EN35" s="412">
        <v>-16847858.48</v>
      </c>
      <c r="EO35" s="412">
        <v>-22316153.120000001</v>
      </c>
      <c r="EP35" s="412">
        <v>-15112268.710000001</v>
      </c>
      <c r="EQ35" s="412">
        <v>-7045387.3700000001</v>
      </c>
      <c r="ER35" s="412">
        <v>-8051088.6699999999</v>
      </c>
      <c r="ES35" s="412">
        <v>-33944074.600000001</v>
      </c>
      <c r="ET35" s="412">
        <v>-27881019.620000001</v>
      </c>
      <c r="EU35" s="412">
        <v>-24336966.039999999</v>
      </c>
      <c r="EV35" s="412">
        <v>-249516434.28999999</v>
      </c>
      <c r="EW35" s="412">
        <v>-7357797.5899999999</v>
      </c>
      <c r="EX35" s="412">
        <v>-14805476.17</v>
      </c>
      <c r="EY35" s="412">
        <v>-18395146.52</v>
      </c>
      <c r="EZ35" s="412">
        <v>-32655265.370000001</v>
      </c>
      <c r="FA35" s="412">
        <v>-41546070.219999999</v>
      </c>
      <c r="FB35" s="412">
        <v>-25460701.940000001</v>
      </c>
      <c r="FC35" s="412">
        <v>-12968812.68</v>
      </c>
      <c r="FD35" s="412">
        <v>-14134570.529999999</v>
      </c>
      <c r="FE35" s="412">
        <v>-11874560.08</v>
      </c>
      <c r="FF35" s="412">
        <v>-7179927.54</v>
      </c>
      <c r="FG35" s="412">
        <v>-6765147.46</v>
      </c>
      <c r="FH35" s="412">
        <v>-66856090.909999996</v>
      </c>
      <c r="FI35" s="412">
        <v>-13761073.310000001</v>
      </c>
      <c r="FJ35" s="412">
        <v>-15082382.960000001</v>
      </c>
      <c r="FK35" s="412">
        <v>-12994356.23</v>
      </c>
      <c r="FL35" s="412">
        <v>-24468807.640000001</v>
      </c>
      <c r="FM35" s="412">
        <v>-19904288.449999999</v>
      </c>
      <c r="FN35" s="412">
        <v>-10754371.359999999</v>
      </c>
      <c r="FO35" s="412">
        <v>-10497669.82</v>
      </c>
      <c r="FP35" s="412">
        <v>-339051170.19999999</v>
      </c>
      <c r="FQ35" s="412">
        <v>-15251135.720000001</v>
      </c>
      <c r="FR35" s="412">
        <v>-31180276.440000001</v>
      </c>
      <c r="FS35" s="412">
        <v>-37327053.07</v>
      </c>
      <c r="FT35" s="412">
        <v>-22595284.969999999</v>
      </c>
      <c r="FU35" s="412">
        <v>-8322300.9500000002</v>
      </c>
      <c r="FV35" s="412">
        <v>-55691252.310000002</v>
      </c>
      <c r="FW35" s="412">
        <v>-33914063.770000003</v>
      </c>
      <c r="FX35" s="412">
        <v>-27141988.550000001</v>
      </c>
      <c r="FY35" s="412">
        <v>-22969079.859999999</v>
      </c>
      <c r="FZ35" s="412">
        <v>-63560660.619999997</v>
      </c>
      <c r="GA35" s="412">
        <v>-19910295.010000002</v>
      </c>
      <c r="GB35" s="412">
        <v>-10137554.52</v>
      </c>
      <c r="GC35" s="412">
        <v>-6439650.96</v>
      </c>
      <c r="GD35" s="412">
        <v>-130095156.56999999</v>
      </c>
      <c r="GE35" s="412">
        <v>-9632495.8499999996</v>
      </c>
      <c r="GF35" s="412">
        <v>-13105725.73</v>
      </c>
      <c r="GG35" s="412">
        <v>-47857602.369999997</v>
      </c>
      <c r="GH35" s="412">
        <v>-21335306.170000002</v>
      </c>
      <c r="GI35" s="412">
        <v>-21542743.370000001</v>
      </c>
      <c r="GJ35" s="412">
        <v>-18280034.140000001</v>
      </c>
      <c r="GK35" s="412">
        <v>-33803624.450000003</v>
      </c>
      <c r="GL35" s="412">
        <v>-8626845.8499999996</v>
      </c>
      <c r="GM35" s="412">
        <v>-4763227.24</v>
      </c>
      <c r="GN35" s="412">
        <v>-3698804.44</v>
      </c>
      <c r="GO35" s="412">
        <v>-7503317.0800000001</v>
      </c>
      <c r="GP35" s="412">
        <v>-101406793.78</v>
      </c>
      <c r="GQ35" s="412">
        <v>-8764539.8300000001</v>
      </c>
      <c r="GR35" s="412">
        <v>-9997789.6699999999</v>
      </c>
      <c r="GS35" s="412">
        <v>-22662760.559999999</v>
      </c>
      <c r="GT35" s="412">
        <v>-6934819.0800000001</v>
      </c>
      <c r="GU35" s="412">
        <v>-19399527.870000001</v>
      </c>
      <c r="GV35" s="412">
        <v>-18941425.890000001</v>
      </c>
      <c r="GW35" s="412">
        <v>-7405170.4500000002</v>
      </c>
      <c r="GX35" s="412">
        <v>-184004341.65000001</v>
      </c>
      <c r="GY35" s="412">
        <v>-9314864.7699999996</v>
      </c>
      <c r="GZ35" s="412">
        <v>-31891454.149999999</v>
      </c>
      <c r="HA35" s="412">
        <v>-15664410.01</v>
      </c>
      <c r="HB35" s="412">
        <v>-496184202.69</v>
      </c>
      <c r="HC35" s="412">
        <v>-30044728.859999999</v>
      </c>
      <c r="HD35" s="412">
        <v>-66065474.909999996</v>
      </c>
      <c r="HE35" s="412">
        <v>-87585663.670000002</v>
      </c>
      <c r="HF35" s="412">
        <v>-46903272.009999998</v>
      </c>
      <c r="HG35" s="412">
        <v>-44227135.520000003</v>
      </c>
      <c r="HH35" s="412">
        <v>-21103526.140000001</v>
      </c>
      <c r="HI35" s="412">
        <v>-213639291.66</v>
      </c>
      <c r="HJ35" s="412">
        <v>-42243688.869999997</v>
      </c>
      <c r="HK35" s="412">
        <v>-80718438.019999996</v>
      </c>
      <c r="HL35" s="412">
        <v>-22646441.699999999</v>
      </c>
      <c r="HM35" s="412">
        <v>-24092273.920000002</v>
      </c>
      <c r="HN35" s="412">
        <v>-31835395.460000001</v>
      </c>
      <c r="HO35" s="412">
        <v>-29056379.02</v>
      </c>
      <c r="HP35" s="412">
        <v>-32811150.120000001</v>
      </c>
      <c r="HQ35" s="412">
        <v>-259548589.65000001</v>
      </c>
      <c r="HR35" s="412">
        <v>-187783105.58000001</v>
      </c>
      <c r="HS35" s="412">
        <v>-23167453.059999999</v>
      </c>
      <c r="HT35" s="412">
        <v>-13046645.57</v>
      </c>
      <c r="HU35" s="412">
        <v>-16962565.550000001</v>
      </c>
      <c r="HV35" s="412">
        <v>-16715377.390000001</v>
      </c>
      <c r="HW35" s="412">
        <v>-36034803.32</v>
      </c>
      <c r="HX35" s="412">
        <v>-24544173.579999998</v>
      </c>
      <c r="HY35" s="412">
        <v>-27831212.370000001</v>
      </c>
      <c r="HZ35" s="412">
        <v>-19536754.02</v>
      </c>
      <c r="IA35" s="412">
        <v>-10786396.09</v>
      </c>
      <c r="IB35" s="412">
        <v>-27434443.09</v>
      </c>
      <c r="IC35" s="412">
        <v>-5320233.41</v>
      </c>
      <c r="ID35" s="412">
        <v>-17514696.949999999</v>
      </c>
      <c r="IE35" s="412">
        <v>-13544343.539999999</v>
      </c>
      <c r="IF35" s="412">
        <v>-7028660.21</v>
      </c>
      <c r="IG35" s="412">
        <v>-296637133.94999999</v>
      </c>
      <c r="IH35" s="412">
        <v>-116688387.79000001</v>
      </c>
      <c r="II35" s="412">
        <v>-25975939.739999998</v>
      </c>
      <c r="IJ35" s="412">
        <v>-61246638.579999998</v>
      </c>
      <c r="IK35" s="412">
        <v>-102178567.81</v>
      </c>
      <c r="IL35" s="412">
        <v>-44858030</v>
      </c>
      <c r="IM35" s="412">
        <v>-11782498.220000001</v>
      </c>
      <c r="IN35" s="412">
        <v>-13312940.17</v>
      </c>
      <c r="IO35" s="412">
        <v>-14004224.789999999</v>
      </c>
      <c r="IP35" s="412">
        <v>-25143048.030000001</v>
      </c>
      <c r="IQ35" s="412">
        <v>-11531664.449999999</v>
      </c>
      <c r="IR35" s="412">
        <v>-468541906.70999998</v>
      </c>
      <c r="IS35" s="412">
        <v>-316104963.80000001</v>
      </c>
      <c r="IT35" s="412">
        <v>-16923386.52</v>
      </c>
      <c r="IU35" s="412">
        <v>-27969894.670000002</v>
      </c>
      <c r="IV35" s="412">
        <v>-28617789.850000001</v>
      </c>
      <c r="IW35" s="412">
        <v>-7153955.5899999999</v>
      </c>
      <c r="IX35" s="412">
        <v>-24080048.07</v>
      </c>
      <c r="IY35" s="412">
        <v>-7718995.5</v>
      </c>
      <c r="IZ35" s="412">
        <v>-10841528.76</v>
      </c>
      <c r="JA35" s="412">
        <v>-35741039.859999999</v>
      </c>
      <c r="JB35" s="412">
        <v>-46479765.93</v>
      </c>
      <c r="JC35" s="412">
        <v>-18119068.890000001</v>
      </c>
      <c r="JD35" s="412">
        <v>-59746184.909999996</v>
      </c>
      <c r="JE35" s="412">
        <v>-93785995.239999995</v>
      </c>
      <c r="JF35" s="412">
        <v>-13746159.800000001</v>
      </c>
      <c r="JG35" s="412">
        <v>-22041906.699999999</v>
      </c>
      <c r="JH35" s="412">
        <v>-14850299.060000001</v>
      </c>
      <c r="JI35" s="412">
        <v>-11011000.689999999</v>
      </c>
      <c r="JJ35" s="412">
        <v>-277958282.25</v>
      </c>
      <c r="JK35" s="412">
        <v>-20083851.18</v>
      </c>
      <c r="JL35" s="412">
        <v>-26708322.23</v>
      </c>
      <c r="JM35" s="412">
        <v>-38158157.229999997</v>
      </c>
      <c r="JN35" s="412">
        <v>-23939967.879999999</v>
      </c>
      <c r="JO35" s="412">
        <v>-51416456.399999999</v>
      </c>
      <c r="JP35" s="412">
        <v>-20452939.460000001</v>
      </c>
      <c r="JQ35" s="412">
        <v>-251695323.34</v>
      </c>
      <c r="JR35" s="412">
        <v>-26498824.93</v>
      </c>
      <c r="JS35" s="412">
        <v>-10764966.039999999</v>
      </c>
      <c r="JT35" s="412">
        <v>-42952817.280000001</v>
      </c>
      <c r="JU35" s="412">
        <v>-30612119.420000002</v>
      </c>
      <c r="JV35" s="412">
        <v>-16100455.449999999</v>
      </c>
      <c r="JW35" s="412">
        <v>-15078116.26</v>
      </c>
      <c r="JX35" s="412">
        <v>-18998068.949999999</v>
      </c>
      <c r="JY35" s="412">
        <v>-293670063.54000002</v>
      </c>
      <c r="JZ35" s="412">
        <v>-121734408.8</v>
      </c>
      <c r="KA35" s="412">
        <v>-13573353.42</v>
      </c>
      <c r="KB35" s="412">
        <v>-9846172.3399999999</v>
      </c>
      <c r="KC35" s="412">
        <v>-16843362.949999999</v>
      </c>
      <c r="KD35" s="412">
        <v>-3391206.18</v>
      </c>
      <c r="KE35" s="412">
        <v>-59111706.359999999</v>
      </c>
      <c r="KF35" s="412">
        <v>-25109135.149999999</v>
      </c>
      <c r="KG35" s="412">
        <v>-13538750.5</v>
      </c>
      <c r="KH35" s="412">
        <v>-21198706.699999999</v>
      </c>
      <c r="KI35" s="412">
        <v>-19676957.989999998</v>
      </c>
      <c r="KJ35" s="412">
        <v>-10294988.060000001</v>
      </c>
      <c r="KK35" s="412">
        <v>-14832542.25</v>
      </c>
      <c r="KL35" s="412">
        <v>-3173125.07</v>
      </c>
      <c r="KM35" s="412">
        <v>-8099497.2699999996</v>
      </c>
      <c r="KN35" s="412">
        <v>-496919748.98000002</v>
      </c>
      <c r="KO35" s="412">
        <v>-51231079.780000001</v>
      </c>
      <c r="KP35" s="412">
        <v>-18769324.149999999</v>
      </c>
      <c r="KQ35" s="412">
        <v>-26860165.140000001</v>
      </c>
      <c r="KR35" s="412">
        <v>-17427840.77</v>
      </c>
      <c r="KS35" s="412">
        <v>-35697230.18</v>
      </c>
      <c r="KT35" s="412">
        <v>-68987880.700000003</v>
      </c>
      <c r="KU35" s="412">
        <v>-32260243.32</v>
      </c>
      <c r="KV35" s="412">
        <v>-23523323.789999999</v>
      </c>
      <c r="KW35" s="412">
        <v>-171958547.46000001</v>
      </c>
      <c r="KX35" s="412">
        <v>-19489667.07</v>
      </c>
      <c r="KY35" s="412">
        <v>-30297672.539999999</v>
      </c>
      <c r="KZ35" s="412">
        <v>-119214696.76000001</v>
      </c>
      <c r="LA35" s="412">
        <v>-21305854.399999999</v>
      </c>
      <c r="LB35" s="412">
        <v>-37732075.420000002</v>
      </c>
      <c r="LC35" s="412">
        <v>-298328446.81999999</v>
      </c>
      <c r="LD35" s="412">
        <v>-24164631.609999999</v>
      </c>
      <c r="LE35" s="412">
        <v>-449545861.82999998</v>
      </c>
      <c r="LF35" s="412">
        <v>-182720685.53999999</v>
      </c>
      <c r="LG35" s="412">
        <v>-175144083.08000001</v>
      </c>
      <c r="LH35" s="412">
        <v>-127324576.2</v>
      </c>
      <c r="LI35" s="412">
        <v>-20721138.789999999</v>
      </c>
      <c r="LJ35" s="412">
        <v>-19555379.129999999</v>
      </c>
      <c r="LK35" s="412">
        <v>-10701786.029999999</v>
      </c>
      <c r="LL35" s="412">
        <v>-22818662.010000002</v>
      </c>
      <c r="LM35" s="412">
        <v>-8326974.8099999996</v>
      </c>
      <c r="LN35" s="412">
        <v>-39788030.609999999</v>
      </c>
      <c r="LO35" s="412">
        <v>-7431216.5499999998</v>
      </c>
      <c r="LP35" s="412">
        <v>-137135704.83000001</v>
      </c>
      <c r="LQ35" s="412">
        <v>-25973368.460000001</v>
      </c>
      <c r="LR35" s="412">
        <v>-11924494.26</v>
      </c>
      <c r="LS35" s="412">
        <v>-277042102.14999998</v>
      </c>
      <c r="LT35" s="412">
        <v>-169684527.61000001</v>
      </c>
      <c r="LU35" s="412">
        <v>-399969729.81</v>
      </c>
      <c r="LV35" s="412">
        <v>-85474811.799999997</v>
      </c>
      <c r="LW35" s="412">
        <v>-36095439.060000002</v>
      </c>
      <c r="LX35" s="412">
        <v>-41232677.899999999</v>
      </c>
      <c r="LY35" s="412">
        <v>-34012496.43</v>
      </c>
      <c r="LZ35" s="412">
        <v>-24334785.822999999</v>
      </c>
      <c r="MA35" s="412">
        <v>-25978327.800000001</v>
      </c>
      <c r="MB35" s="412">
        <v>-28744011.059999999</v>
      </c>
      <c r="MC35" s="412">
        <v>-90485444.480000004</v>
      </c>
      <c r="MD35" s="412">
        <v>-18333831.789999999</v>
      </c>
      <c r="ME35" s="412">
        <v>-279299235.43000001</v>
      </c>
      <c r="MF35" s="412">
        <v>-19411988.190000001</v>
      </c>
      <c r="MG35" s="412">
        <v>-5571010.8499999996</v>
      </c>
      <c r="MH35" s="412">
        <v>-8806102.6600000001</v>
      </c>
      <c r="MI35" s="412">
        <v>-7534976.8399999999</v>
      </c>
      <c r="MJ35" s="412">
        <v>-10233872.539999999</v>
      </c>
      <c r="MK35" s="412">
        <v>-21806228.030000001</v>
      </c>
      <c r="ML35" s="412">
        <v>-8198953.96</v>
      </c>
      <c r="MM35" s="412">
        <v>-29686371.93</v>
      </c>
      <c r="MN35" s="412">
        <v>-14889342.529999999</v>
      </c>
      <c r="MO35" s="412">
        <v>-12558217.859999999</v>
      </c>
      <c r="MP35" s="412">
        <v>-12361759.26</v>
      </c>
      <c r="MQ35" s="412">
        <v>-467441483.5</v>
      </c>
      <c r="MR35" s="412">
        <v>-26043700.41</v>
      </c>
      <c r="MS35" s="412">
        <v>-20769267.199999999</v>
      </c>
      <c r="MT35" s="412">
        <v>-35759730.890000001</v>
      </c>
      <c r="MU35" s="412">
        <v>-33532154.579999998</v>
      </c>
      <c r="MV35" s="412">
        <v>-11288642.42</v>
      </c>
      <c r="MW35" s="412">
        <v>-65345294.420100003</v>
      </c>
      <c r="MX35" s="412">
        <v>-35581428.039999999</v>
      </c>
      <c r="MY35" s="412">
        <v>-19804376.120000001</v>
      </c>
      <c r="MZ35" s="412">
        <v>-11528853.68</v>
      </c>
      <c r="NA35" s="412">
        <v>-9864233.9199999999</v>
      </c>
      <c r="NB35" s="412">
        <v>-805095302.01999998</v>
      </c>
      <c r="NC35" s="412">
        <v>-42917057.140000001</v>
      </c>
      <c r="ND35" s="412">
        <v>-13025394.24</v>
      </c>
      <c r="NE35" s="412">
        <v>-140884542.65000001</v>
      </c>
      <c r="NF35" s="412">
        <v>-16319702.91</v>
      </c>
      <c r="NG35" s="412">
        <v>-41083448.659999996</v>
      </c>
      <c r="NH35" s="412">
        <v>-150855121.11000001</v>
      </c>
      <c r="NI35" s="412">
        <v>-121167711.36</v>
      </c>
      <c r="NJ35" s="412">
        <v>-6437729.8899999997</v>
      </c>
      <c r="NK35" s="412">
        <v>-23045700.670000002</v>
      </c>
      <c r="NL35" s="412">
        <v>-11890677.4</v>
      </c>
      <c r="NM35" s="412">
        <v>-21811231.829999998</v>
      </c>
      <c r="NN35" s="412">
        <v>-96505841.840000004</v>
      </c>
      <c r="NO35" s="412">
        <v>-17014017.84</v>
      </c>
      <c r="NP35" s="412">
        <v>-17059357.609999999</v>
      </c>
      <c r="NQ35" s="412">
        <v>-9625398.0500000007</v>
      </c>
      <c r="NR35" s="412">
        <v>-13324822.73</v>
      </c>
      <c r="NS35" s="412">
        <v>-2762536.63</v>
      </c>
      <c r="NT35" s="412">
        <v>-4612890.4400000004</v>
      </c>
      <c r="NU35" s="412">
        <v>-323139383.04000002</v>
      </c>
      <c r="NV35" s="412">
        <v>-161478209.99000001</v>
      </c>
      <c r="NW35" s="412">
        <v>-21350593.550000001</v>
      </c>
      <c r="NX35" s="412">
        <v>-13501274.050000001</v>
      </c>
      <c r="NY35" s="412">
        <v>-16402320.27</v>
      </c>
      <c r="NZ35" s="412">
        <v>-27711187.48</v>
      </c>
      <c r="OA35" s="412">
        <v>-14512742.449999999</v>
      </c>
      <c r="OB35" s="412">
        <v>-326538151.05000001</v>
      </c>
      <c r="OC35" s="412">
        <v>-123441883.69</v>
      </c>
      <c r="OD35" s="412">
        <v>-15601079.48</v>
      </c>
      <c r="OE35" s="412">
        <v>-107620634.45999999</v>
      </c>
      <c r="OF35" s="412">
        <v>-25040939.960000001</v>
      </c>
      <c r="OG35" s="412">
        <v>-26867386.670000002</v>
      </c>
      <c r="OH35" s="412">
        <v>-51439513.649999999</v>
      </c>
      <c r="OI35" s="412">
        <v>-13566143.91</v>
      </c>
      <c r="OJ35" s="412">
        <v>-23354217.399999999</v>
      </c>
      <c r="OK35" s="412">
        <v>-344714798.56</v>
      </c>
      <c r="OL35" s="412">
        <v>-103722166.51000001</v>
      </c>
      <c r="OM35" s="412">
        <v>-136755569.16</v>
      </c>
      <c r="ON35" s="412">
        <v>-24856502.609999999</v>
      </c>
      <c r="OO35" s="412">
        <v>-34447398.82</v>
      </c>
      <c r="OP35" s="412">
        <v>-54153823.420000002</v>
      </c>
      <c r="OQ35" s="412">
        <v>-158848472.19999999</v>
      </c>
      <c r="OR35" s="412">
        <v>-26658911.48</v>
      </c>
      <c r="OS35" s="412">
        <v>-16477483.539999999</v>
      </c>
      <c r="OT35" s="412">
        <v>-39831175.560000002</v>
      </c>
      <c r="OU35" s="412">
        <v>-31411527.289999999</v>
      </c>
      <c r="OV35" s="412">
        <v>-74919364.980000004</v>
      </c>
      <c r="OW35" s="412">
        <v>-17847276.690000001</v>
      </c>
      <c r="OX35" s="412">
        <v>-4998414.0199999996</v>
      </c>
      <c r="OY35" s="412">
        <v>-14692813.949999999</v>
      </c>
      <c r="OZ35" s="412">
        <v>-303505446.85000002</v>
      </c>
      <c r="PA35" s="412">
        <v>-13272851.109999999</v>
      </c>
      <c r="PB35" s="412">
        <v>-98487160.629999995</v>
      </c>
      <c r="PC35" s="412">
        <v>-7513870.5099999998</v>
      </c>
      <c r="PD35" s="412">
        <v>-19231811.629999999</v>
      </c>
      <c r="PE35" s="412">
        <v>-48046058.509999998</v>
      </c>
      <c r="PF35" s="412">
        <v>-17987751.77</v>
      </c>
      <c r="PG35" s="412">
        <v>-15820022.77</v>
      </c>
      <c r="PH35" s="412">
        <v>-26781386.760000002</v>
      </c>
      <c r="PI35" s="412">
        <v>-23528343.460000001</v>
      </c>
      <c r="PJ35" s="412">
        <v>-22047445.719999999</v>
      </c>
      <c r="PK35" s="412">
        <v>-42710064.469999999</v>
      </c>
      <c r="PL35" s="412">
        <v>-15482873.859999999</v>
      </c>
      <c r="PM35" s="412">
        <v>-80540722.069999993</v>
      </c>
      <c r="PN35" s="412">
        <v>-11006459.310000001</v>
      </c>
      <c r="PO35" s="412">
        <v>-9276821.8599999994</v>
      </c>
      <c r="PP35" s="412">
        <v>-9242637.6899999995</v>
      </c>
      <c r="PQ35" s="412">
        <v>-8972553.2300000004</v>
      </c>
      <c r="PR35" s="412">
        <v>-705306202.38</v>
      </c>
      <c r="PS35" s="412">
        <v>-19620102.870000001</v>
      </c>
      <c r="PT35" s="412">
        <v>-19818469.949999999</v>
      </c>
      <c r="PU35" s="412">
        <v>-16285174.48</v>
      </c>
      <c r="PV35" s="412">
        <v>-232353990.38999999</v>
      </c>
      <c r="PW35" s="412">
        <v>-28331021.129999999</v>
      </c>
      <c r="PX35" s="412">
        <v>-78178405.579999998</v>
      </c>
      <c r="PY35" s="412">
        <v>-10707886.130000001</v>
      </c>
      <c r="PZ35" s="412">
        <v>-63460003.689999998</v>
      </c>
      <c r="QA35" s="412">
        <v>-6119448.7300000004</v>
      </c>
      <c r="QB35" s="412">
        <v>-49726913.079999998</v>
      </c>
      <c r="QC35" s="412">
        <v>-16380349.029999999</v>
      </c>
      <c r="QD35" s="412">
        <v>-12507897.67</v>
      </c>
      <c r="QE35" s="412">
        <v>-13093691.369999999</v>
      </c>
      <c r="QF35" s="412">
        <v>-50178721.219999999</v>
      </c>
      <c r="QG35" s="412">
        <v>-17910597.899999999</v>
      </c>
      <c r="QH35" s="412">
        <v>-22553843.109999999</v>
      </c>
      <c r="QI35" s="412">
        <v>-25533547.09</v>
      </c>
      <c r="QJ35" s="412">
        <v>-13504944.92</v>
      </c>
      <c r="QK35" s="412">
        <v>-90856981.400000006</v>
      </c>
      <c r="QL35" s="412">
        <v>-82078186.819999993</v>
      </c>
      <c r="QM35" s="412">
        <v>-17800261.48</v>
      </c>
      <c r="QN35" s="412">
        <v>-5180486.5999999996</v>
      </c>
      <c r="QO35" s="412">
        <v>-8300035.9400000004</v>
      </c>
      <c r="QP35" s="412">
        <v>-6854742.6799999997</v>
      </c>
      <c r="QQ35" s="412">
        <v>-11576524.25</v>
      </c>
      <c r="QR35" s="412">
        <v>-296582991.44</v>
      </c>
      <c r="QS35" s="412">
        <v>-13066279.279999999</v>
      </c>
      <c r="QT35" s="412">
        <v>-69458870.849999994</v>
      </c>
      <c r="QU35" s="412">
        <v>-5062874.2</v>
      </c>
      <c r="QV35" s="412">
        <v>-20996434.25</v>
      </c>
      <c r="QW35" s="412">
        <v>-44600119.009999998</v>
      </c>
      <c r="QX35" s="412">
        <v>-20281820.899999999</v>
      </c>
      <c r="QY35" s="412">
        <v>-28374073.469999999</v>
      </c>
      <c r="QZ35" s="412">
        <v>-27613464.280000001</v>
      </c>
      <c r="RA35" s="412">
        <v>-19258694.66</v>
      </c>
      <c r="RB35" s="412">
        <v>-9291465.2100000009</v>
      </c>
      <c r="RC35" s="412">
        <v>-5966614.4900000002</v>
      </c>
      <c r="RD35" s="412">
        <v>-6551082.1399999997</v>
      </c>
      <c r="RE35" s="412">
        <v>-480052571.44</v>
      </c>
      <c r="RF35" s="412">
        <v>-65105727.729999997</v>
      </c>
      <c r="RG35" s="412">
        <v>-27196889.73</v>
      </c>
      <c r="RH35" s="412">
        <v>-15805579.060000001</v>
      </c>
      <c r="RI35" s="412">
        <v>-29153079.510000002</v>
      </c>
      <c r="RJ35" s="412">
        <v>-51860779.689999998</v>
      </c>
      <c r="RK35" s="412">
        <v>-83880754.019999996</v>
      </c>
      <c r="RL35" s="412">
        <v>-18007659.75</v>
      </c>
      <c r="RM35" s="412">
        <v>-22762030.690000001</v>
      </c>
      <c r="RN35" s="412">
        <v>-66672695.439999998</v>
      </c>
      <c r="RO35" s="412">
        <v>-42978482.479999997</v>
      </c>
      <c r="RP35" s="412">
        <v>-13977863.26</v>
      </c>
      <c r="RQ35" s="412">
        <v>-17064084.129999999</v>
      </c>
      <c r="RR35" s="412">
        <v>-37044263.920000002</v>
      </c>
      <c r="RS35" s="412">
        <v>-15492640.51</v>
      </c>
      <c r="RT35" s="412">
        <v>-14427979.07</v>
      </c>
      <c r="RU35" s="412">
        <v>-16051492.369999999</v>
      </c>
      <c r="RV35" s="412">
        <v>-6579192.6299999999</v>
      </c>
      <c r="RW35" s="412">
        <v>-8939694.0199999996</v>
      </c>
      <c r="RX35" s="412">
        <v>-13070946.23</v>
      </c>
      <c r="RY35" s="412">
        <v>-271540077.75</v>
      </c>
      <c r="RZ35" s="412">
        <v>-6779843.7000000002</v>
      </c>
      <c r="SA35" s="412">
        <v>-11091631.9</v>
      </c>
      <c r="SB35" s="412">
        <v>-26906633.75</v>
      </c>
      <c r="SC35" s="412">
        <v>-7142601.5199999996</v>
      </c>
      <c r="SD35" s="412">
        <v>-6716233.2000000002</v>
      </c>
      <c r="SE35" s="412">
        <v>-1827529.64</v>
      </c>
      <c r="SF35" s="412">
        <v>-41453866.439999998</v>
      </c>
      <c r="SG35" s="412">
        <v>-12314761.800000001</v>
      </c>
      <c r="SH35" s="412">
        <v>-15216839.66</v>
      </c>
      <c r="SI35" s="412">
        <v>-7466402.3499999996</v>
      </c>
      <c r="SJ35" s="412">
        <v>-24418209.969999999</v>
      </c>
      <c r="SK35" s="412">
        <v>-11413683.59</v>
      </c>
      <c r="SL35" s="412">
        <v>-9199032.3200000003</v>
      </c>
      <c r="SM35" s="412">
        <v>-164945637.72999999</v>
      </c>
      <c r="SN35" s="412">
        <v>-7730400.2000000002</v>
      </c>
      <c r="SO35" s="412">
        <v>-13985804.359999999</v>
      </c>
      <c r="SP35" s="412">
        <v>-15309410.880000001</v>
      </c>
      <c r="SQ35" s="412">
        <v>-9083233.9399999995</v>
      </c>
      <c r="SR35" s="412">
        <v>-14131395.52</v>
      </c>
      <c r="SS35" s="412">
        <v>-14724757.699999999</v>
      </c>
      <c r="ST35" s="412">
        <v>-22339490.710000001</v>
      </c>
      <c r="SU35" s="412">
        <v>-12224323.92</v>
      </c>
      <c r="SV35" s="412">
        <v>-5211485.5</v>
      </c>
      <c r="SW35" s="412">
        <v>-69401721.030000001</v>
      </c>
      <c r="SX35" s="412">
        <v>-5636188.7000000002</v>
      </c>
      <c r="SY35" s="412">
        <v>-157148298.21000001</v>
      </c>
      <c r="SZ35" s="412">
        <v>-14751471.859999999</v>
      </c>
      <c r="TA35" s="412">
        <v>-19917595.489999998</v>
      </c>
      <c r="TB35" s="412">
        <v>-48160074.390000001</v>
      </c>
      <c r="TC35" s="412">
        <v>-23060124.34</v>
      </c>
      <c r="TD35" s="412">
        <v>-14423499.16</v>
      </c>
      <c r="TE35" s="412">
        <v>-19356040.48</v>
      </c>
      <c r="TF35" s="412">
        <v>-14548060.789999999</v>
      </c>
      <c r="TG35" s="412">
        <v>-593535537.05999994</v>
      </c>
      <c r="TH35" s="412">
        <v>-14017470.01</v>
      </c>
      <c r="TI35" s="412">
        <v>-15777721.33</v>
      </c>
      <c r="TJ35" s="412">
        <v>-63765200.079999998</v>
      </c>
      <c r="TK35" s="412">
        <v>-29522397.289999999</v>
      </c>
      <c r="TL35" s="412">
        <v>-16097809.390000001</v>
      </c>
      <c r="TM35" s="412">
        <v>-8098297.3600000003</v>
      </c>
      <c r="TN35" s="412">
        <v>-60024404.789999999</v>
      </c>
      <c r="TO35" s="412">
        <v>-9638755.9700000007</v>
      </c>
      <c r="TP35" s="412">
        <v>-33752035.350000001</v>
      </c>
      <c r="TQ35" s="412">
        <v>-41710027.560000002</v>
      </c>
      <c r="TR35" s="412">
        <v>-9293209.6899999995</v>
      </c>
      <c r="TS35" s="412">
        <v>-13225676.35</v>
      </c>
      <c r="TT35" s="412">
        <v>-17848845.109999999</v>
      </c>
      <c r="TU35" s="412">
        <v>-22006884.789999999</v>
      </c>
      <c r="TV35" s="412">
        <v>-7416292.8499999996</v>
      </c>
      <c r="TW35" s="412">
        <v>-95971436.019999996</v>
      </c>
      <c r="TX35" s="412">
        <v>-16883227.530000001</v>
      </c>
      <c r="TY35" s="412">
        <v>-234361169.41</v>
      </c>
      <c r="TZ35" s="412">
        <v>-45704608.82</v>
      </c>
      <c r="UA35" s="412">
        <v>-19229744.969999999</v>
      </c>
      <c r="UB35" s="412">
        <v>-17319050.66</v>
      </c>
      <c r="UC35" s="412">
        <v>-226554666.46000001</v>
      </c>
      <c r="UD35" s="412">
        <v>-10388919.050000001</v>
      </c>
      <c r="UE35" s="412">
        <v>-13903778.279999999</v>
      </c>
      <c r="UF35" s="412">
        <v>-26136703.469999999</v>
      </c>
      <c r="UG35" s="412">
        <v>-9953082.1799999997</v>
      </c>
      <c r="UH35" s="412">
        <v>-190111721.69</v>
      </c>
      <c r="UI35" s="412">
        <v>-46196013.689999998</v>
      </c>
      <c r="UJ35" s="412">
        <v>-37990463.600000001</v>
      </c>
      <c r="UK35" s="412">
        <v>-41570654.630000003</v>
      </c>
      <c r="UL35" s="412">
        <v>-25365577.59</v>
      </c>
      <c r="UM35" s="412">
        <v>-21068727.32</v>
      </c>
      <c r="UN35" s="412">
        <v>-367463997.93000001</v>
      </c>
      <c r="UO35" s="412">
        <v>-26656459.280000001</v>
      </c>
      <c r="UP35" s="412">
        <v>-23126835.420000002</v>
      </c>
      <c r="UQ35" s="412">
        <v>-141577592.78999999</v>
      </c>
      <c r="UR35" s="412">
        <v>-7815353.7400000002</v>
      </c>
      <c r="US35" s="412">
        <v>-17638812.370000001</v>
      </c>
      <c r="UT35" s="412">
        <v>-71020048.819999993</v>
      </c>
      <c r="UU35" s="412">
        <v>-12788847.689999999</v>
      </c>
      <c r="UV35" s="412">
        <v>-18906553.559999999</v>
      </c>
      <c r="UW35" s="412">
        <v>-15291472.16</v>
      </c>
      <c r="UX35" s="412">
        <v>-27737373.210000001</v>
      </c>
      <c r="UY35" s="412">
        <v>-51952406.759999998</v>
      </c>
      <c r="UZ35" s="412">
        <v>-21909711.789999999</v>
      </c>
      <c r="VA35" s="412">
        <v>-27661054.010000002</v>
      </c>
      <c r="VB35" s="412">
        <v>-14852689.060000001</v>
      </c>
      <c r="VC35" s="412">
        <v>-17987790.52</v>
      </c>
      <c r="VD35" s="412">
        <v>-17551367.719999999</v>
      </c>
      <c r="VE35" s="412">
        <v>-9535956.3599999994</v>
      </c>
      <c r="VF35" s="412">
        <v>-53175045.259999998</v>
      </c>
      <c r="VG35" s="412">
        <v>-9724192.6500000004</v>
      </c>
      <c r="VH35" s="412">
        <v>-9509197.8300000001</v>
      </c>
      <c r="VI35" s="412">
        <v>-5172740.6100000003</v>
      </c>
      <c r="VJ35" s="412">
        <v>-427845744.76999998</v>
      </c>
      <c r="VK35" s="412">
        <v>-28890402.27</v>
      </c>
      <c r="VL35" s="412">
        <v>-29085290.469999999</v>
      </c>
      <c r="VM35" s="412">
        <v>-40744270.770000003</v>
      </c>
      <c r="VN35" s="412">
        <v>-37690487.590000004</v>
      </c>
      <c r="VO35" s="412">
        <v>-39704902.630000003</v>
      </c>
      <c r="VP35" s="412">
        <v>-37580661.880000003</v>
      </c>
      <c r="VQ35" s="412">
        <v>-14802438.5</v>
      </c>
      <c r="VR35" s="412">
        <v>-15815383.039999999</v>
      </c>
      <c r="VS35" s="412">
        <v>-114000677.64</v>
      </c>
      <c r="VT35" s="412">
        <v>-14783087.58</v>
      </c>
      <c r="VU35" s="412">
        <v>-41976792.219999999</v>
      </c>
      <c r="VV35" s="412">
        <v>-14694145.5</v>
      </c>
      <c r="VW35" s="412">
        <v>-6155783.7599999998</v>
      </c>
      <c r="VX35" s="412">
        <v>-11854443.23</v>
      </c>
      <c r="VY35" s="412">
        <v>-706405817.05999994</v>
      </c>
      <c r="VZ35" s="412">
        <v>-31464602.059999999</v>
      </c>
      <c r="WA35" s="412">
        <v>-23772616.379999999</v>
      </c>
      <c r="WB35" s="412">
        <v>-32500060.440000001</v>
      </c>
      <c r="WC35" s="412">
        <v>-11443125.310000001</v>
      </c>
      <c r="WD35" s="412">
        <v>-28353099.390000001</v>
      </c>
      <c r="WE35" s="412">
        <v>-39278216.890000001</v>
      </c>
      <c r="WF35" s="412">
        <v>-58362127.060000002</v>
      </c>
      <c r="WG35" s="412">
        <v>-16167518.51</v>
      </c>
      <c r="WH35" s="412">
        <v>-38868095.530000001</v>
      </c>
      <c r="WI35" s="412">
        <v>-15573958.76</v>
      </c>
      <c r="WJ35" s="412">
        <v>-57678054.719999999</v>
      </c>
      <c r="WK35" s="412">
        <v>-34445489.890000001</v>
      </c>
      <c r="WL35" s="412">
        <v>-63498040.909999996</v>
      </c>
      <c r="WM35" s="412">
        <v>-73773695.159999996</v>
      </c>
      <c r="WN35" s="412">
        <v>-28151601.27</v>
      </c>
      <c r="WO35" s="412">
        <v>-26189483.829999998</v>
      </c>
      <c r="WP35" s="412">
        <v>-31754461.379999999</v>
      </c>
      <c r="WQ35" s="412">
        <v>-15573582.1</v>
      </c>
      <c r="WR35" s="412">
        <v>-40450944.829999998</v>
      </c>
      <c r="WS35" s="412">
        <v>-158900236.90000001</v>
      </c>
      <c r="WT35" s="412">
        <v>-27082384.050000001</v>
      </c>
      <c r="WU35" s="412">
        <v>-17215904.91</v>
      </c>
      <c r="WV35" s="412">
        <v>-18394412.859999999</v>
      </c>
      <c r="WW35" s="412">
        <v>-17277487.920000002</v>
      </c>
      <c r="WX35" s="412">
        <v>-15650631.43</v>
      </c>
      <c r="WY35" s="412">
        <v>-8488104.4299999997</v>
      </c>
      <c r="WZ35" s="412">
        <v>-14270781.470000001</v>
      </c>
      <c r="XA35" s="412">
        <v>-153270924.63</v>
      </c>
      <c r="XB35" s="412">
        <v>-10791568.609999999</v>
      </c>
      <c r="XC35" s="412">
        <v>-10841536.390000001</v>
      </c>
      <c r="XD35" s="412">
        <v>-7425029.1600000001</v>
      </c>
      <c r="XE35" s="412">
        <v>-14588465.18</v>
      </c>
      <c r="XF35" s="412">
        <v>-235072412.34999999</v>
      </c>
      <c r="XG35" s="412">
        <v>-26350086.550000001</v>
      </c>
      <c r="XH35" s="412">
        <v>-25863826.440000001</v>
      </c>
      <c r="XI35" s="412">
        <v>-90976908.609999999</v>
      </c>
      <c r="XJ35" s="412">
        <v>-23536609</v>
      </c>
      <c r="XK35" s="412">
        <v>-27614607.949999999</v>
      </c>
      <c r="XL35" s="412">
        <v>-45107539.799999997</v>
      </c>
      <c r="XM35" s="412">
        <v>-19003375.710000001</v>
      </c>
      <c r="XN35" s="412">
        <v>-16787014.370000001</v>
      </c>
      <c r="XO35" s="412">
        <v>-40473591.579999998</v>
      </c>
      <c r="XP35" s="412">
        <v>-31869318.91</v>
      </c>
      <c r="XQ35" s="412">
        <v>-20188897.23</v>
      </c>
      <c r="XR35" s="412">
        <v>-10632079.810000001</v>
      </c>
      <c r="XS35" s="412">
        <v>-14235459.220000001</v>
      </c>
      <c r="XT35" s="412">
        <v>-12090871.279999999</v>
      </c>
      <c r="XU35" s="412">
        <v>-19507312.719999999</v>
      </c>
      <c r="XV35" s="412">
        <v>-10834339.390000001</v>
      </c>
      <c r="XW35" s="412">
        <v>-15472939.77</v>
      </c>
      <c r="XX35" s="412">
        <v>-11938808.390000001</v>
      </c>
      <c r="XY35" s="412">
        <v>-9148746.6699999999</v>
      </c>
      <c r="XZ35" s="412">
        <v>-8320791.3399999999</v>
      </c>
      <c r="YA35" s="412">
        <v>-11040185.74</v>
      </c>
      <c r="YB35" s="412">
        <v>-13216016.560000001</v>
      </c>
      <c r="YC35" s="412">
        <v>-251985305.84</v>
      </c>
      <c r="YD35" s="412">
        <v>-19902811.870000001</v>
      </c>
      <c r="YE35" s="412">
        <v>-48428102.630000003</v>
      </c>
      <c r="YF35" s="412">
        <v>-6997147.96</v>
      </c>
      <c r="YG35" s="412">
        <v>-85479378.890000001</v>
      </c>
      <c r="YH35" s="412">
        <v>-12589932.310000001</v>
      </c>
      <c r="YI35" s="412">
        <v>-48991095.880000003</v>
      </c>
      <c r="YJ35" s="412">
        <v>-9908588.9600000009</v>
      </c>
      <c r="YK35" s="412">
        <v>-80840083.519999996</v>
      </c>
      <c r="YL35" s="412">
        <v>-58516661.140000001</v>
      </c>
      <c r="YM35" s="412">
        <v>-17760266.059999999</v>
      </c>
      <c r="YN35" s="412">
        <v>-14773605.039999999</v>
      </c>
      <c r="YO35" s="412">
        <v>-11312638.310000001</v>
      </c>
      <c r="YP35" s="412">
        <v>-14204671.560000001</v>
      </c>
      <c r="YQ35" s="412">
        <v>-5716719.5199999996</v>
      </c>
      <c r="YR35" s="412">
        <v>-14907442.18</v>
      </c>
      <c r="YS35" s="412">
        <v>-11896083.59</v>
      </c>
      <c r="YT35" s="412">
        <v>-99326415.379999995</v>
      </c>
      <c r="YU35" s="412">
        <v>-17977021.640000001</v>
      </c>
      <c r="YV35" s="412">
        <v>-10556945.1</v>
      </c>
      <c r="YW35" s="412">
        <v>-23718724.989999998</v>
      </c>
      <c r="YX35" s="412">
        <v>-27011262.5</v>
      </c>
      <c r="YY35" s="412">
        <v>-7668139.96</v>
      </c>
      <c r="YZ35" s="412">
        <v>-9582932.2699999996</v>
      </c>
      <c r="ZA35" s="412">
        <v>-129544047.75</v>
      </c>
      <c r="ZB35" s="412">
        <v>-7688597.4500000002</v>
      </c>
      <c r="ZC35" s="412">
        <v>-10717087.26</v>
      </c>
      <c r="ZD35" s="412">
        <v>-14849171.6</v>
      </c>
      <c r="ZE35" s="412">
        <v>-9689912.8300000001</v>
      </c>
      <c r="ZF35" s="412">
        <v>-17205270.760000002</v>
      </c>
      <c r="ZG35" s="412">
        <v>-9703346.3200000003</v>
      </c>
      <c r="ZH35" s="412">
        <v>-8996483.3100000005</v>
      </c>
      <c r="ZI35" s="412">
        <v>-59467632.710000001</v>
      </c>
      <c r="ZJ35" s="412">
        <v>-314764672.05000001</v>
      </c>
      <c r="ZK35" s="412">
        <v>-12272781.42</v>
      </c>
      <c r="ZL35" s="412">
        <v>-35569762.979999997</v>
      </c>
      <c r="ZM35" s="412">
        <v>-51235548.740000002</v>
      </c>
      <c r="ZN35" s="412">
        <v>-30483382.609999999</v>
      </c>
      <c r="ZO35" s="412">
        <v>-11292884.539999999</v>
      </c>
      <c r="ZP35" s="412">
        <v>-16243929.92</v>
      </c>
      <c r="ZQ35" s="412">
        <v>-26707962.140000001</v>
      </c>
      <c r="ZR35" s="412">
        <v>-48963627.960000001</v>
      </c>
      <c r="ZS35" s="412">
        <v>-39828041.619999997</v>
      </c>
      <c r="ZT35" s="412">
        <v>-4150915.75</v>
      </c>
      <c r="ZU35" s="412">
        <v>-12126688.74</v>
      </c>
      <c r="ZV35" s="412">
        <v>-18098750.949999999</v>
      </c>
      <c r="ZW35" s="412">
        <v>-23053635.260000002</v>
      </c>
      <c r="ZX35" s="412">
        <v>-15975060.300000001</v>
      </c>
      <c r="ZY35" s="412">
        <v>-20241216.59</v>
      </c>
      <c r="ZZ35" s="412">
        <v>-20574864.07</v>
      </c>
      <c r="AAA35" s="412">
        <v>-6705541.54</v>
      </c>
      <c r="AAB35" s="412">
        <v>-26207756.02</v>
      </c>
      <c r="AAC35" s="412">
        <v>-13902845.35</v>
      </c>
      <c r="AAD35" s="412">
        <v>-6099170.2599999998</v>
      </c>
      <c r="AAE35" s="412">
        <v>-8999288.0999999996</v>
      </c>
      <c r="AAF35" s="412">
        <v>-95013057.25</v>
      </c>
      <c r="AAG35" s="412">
        <v>-13544614.09</v>
      </c>
      <c r="AAH35" s="412">
        <v>-22862541.879999999</v>
      </c>
      <c r="AAI35" s="412">
        <v>-14264208.279999999</v>
      </c>
      <c r="AAJ35" s="412">
        <v>-9219714.6699999999</v>
      </c>
      <c r="AAK35" s="412">
        <v>-28038585.23</v>
      </c>
      <c r="AAL35" s="412">
        <v>-8018563.0300000003</v>
      </c>
      <c r="AAM35" s="412">
        <v>-932965743.14999998</v>
      </c>
      <c r="AAN35" s="412">
        <v>-42747070.509999998</v>
      </c>
      <c r="AAO35" s="412">
        <v>-25862511.079999998</v>
      </c>
      <c r="AAP35" s="412">
        <v>-37658659.649999999</v>
      </c>
      <c r="AAQ35" s="412">
        <v>-42928797.460000001</v>
      </c>
      <c r="AAR35" s="412">
        <v>-13065606.369999999</v>
      </c>
      <c r="AAS35" s="412">
        <v>-16370343.49</v>
      </c>
      <c r="AAT35" s="412">
        <v>-33260193.579999998</v>
      </c>
      <c r="AAU35" s="412">
        <v>-70626663.200000003</v>
      </c>
      <c r="AAV35" s="412">
        <v>-20181769.289999999</v>
      </c>
      <c r="AAW35" s="412">
        <v>-30224015.210000001</v>
      </c>
      <c r="AAX35" s="412">
        <v>-204210878.05000001</v>
      </c>
      <c r="AAY35" s="412">
        <v>-48593893.479999997</v>
      </c>
      <c r="AAZ35" s="412">
        <v>-13780047.369999999</v>
      </c>
      <c r="ABA35" s="412">
        <v>-14155810.82</v>
      </c>
      <c r="ABB35" s="412">
        <v>-23756265.829999998</v>
      </c>
      <c r="ABC35" s="412">
        <v>-11497924.01</v>
      </c>
      <c r="ABD35" s="412">
        <v>-13632464.800000001</v>
      </c>
      <c r="ABE35" s="412">
        <v>-15147620.18</v>
      </c>
      <c r="ABF35" s="412">
        <v>-120405440.40000001</v>
      </c>
      <c r="ABG35" s="412">
        <v>-152748281.19999999</v>
      </c>
      <c r="ABH35" s="412">
        <v>-16254687.220000001</v>
      </c>
      <c r="ABI35" s="412">
        <v>-9364463.4600000009</v>
      </c>
      <c r="ABJ35" s="412">
        <v>-12001550.4</v>
      </c>
      <c r="ABK35" s="412">
        <v>-9845024.9800000004</v>
      </c>
      <c r="ABL35" s="412">
        <v>-10702869.810000001</v>
      </c>
      <c r="ABM35" s="412">
        <v>-209376708.69</v>
      </c>
      <c r="ABN35" s="412">
        <v>-13350580.77</v>
      </c>
      <c r="ABO35" s="412">
        <v>-14533408.060000001</v>
      </c>
      <c r="ABP35" s="412">
        <v>-24920164.34</v>
      </c>
      <c r="ABQ35" s="412">
        <v>-24943538.670000002</v>
      </c>
      <c r="ABR35" s="412">
        <v>-14330587.5</v>
      </c>
      <c r="ABS35" s="412">
        <v>-14888237.41</v>
      </c>
      <c r="ABT35" s="412">
        <v>-20290736.390000001</v>
      </c>
      <c r="ABU35" s="412">
        <v>-3276682.91</v>
      </c>
      <c r="ABV35" s="412">
        <v>-250923274.74000001</v>
      </c>
      <c r="ABW35" s="412">
        <v>-20750099.199999999</v>
      </c>
      <c r="ABX35" s="412">
        <v>-14836836.91</v>
      </c>
      <c r="ABY35" s="412">
        <v>-12469154.93</v>
      </c>
      <c r="ABZ35" s="412">
        <v>-11132213.359999999</v>
      </c>
      <c r="ACA35" s="412">
        <v>-79254905.439999998</v>
      </c>
      <c r="ACB35" s="412">
        <v>-9399075.2599999998</v>
      </c>
      <c r="ACC35" s="412">
        <v>-10383473.18</v>
      </c>
      <c r="ACD35" s="412">
        <v>-12760568.35</v>
      </c>
      <c r="ACE35" s="412">
        <v>-26137384.09</v>
      </c>
      <c r="ACF35" s="412">
        <v>-14430726.65</v>
      </c>
      <c r="ACG35" s="412">
        <v>-381693710.47000003</v>
      </c>
      <c r="ACH35" s="412">
        <v>-18823450.030000001</v>
      </c>
      <c r="ACI35" s="412">
        <v>-28047611.789999999</v>
      </c>
      <c r="ACJ35" s="412">
        <v>-49909256.840000004</v>
      </c>
      <c r="ACK35" s="412">
        <v>-10494338.630000001</v>
      </c>
      <c r="ACL35" s="412">
        <v>-46493817.979999997</v>
      </c>
      <c r="ACM35" s="412">
        <v>-19255067.02</v>
      </c>
      <c r="ACN35" s="412">
        <v>-82208422.959999993</v>
      </c>
      <c r="ACO35" s="412">
        <v>-166116355.81</v>
      </c>
      <c r="ACP35" s="412">
        <v>-24040141.579999998</v>
      </c>
      <c r="ACQ35" s="412">
        <v>-38366710.880000003</v>
      </c>
      <c r="ACR35" s="412">
        <v>-49437884.829999998</v>
      </c>
      <c r="ACS35" s="412">
        <v>-31007901.938999999</v>
      </c>
      <c r="ACT35" s="412">
        <v>-57360257.409999996</v>
      </c>
      <c r="ACU35" s="412">
        <v>-19300698.140000001</v>
      </c>
      <c r="ACV35" s="412">
        <v>-16868320.829999998</v>
      </c>
      <c r="ACW35" s="412">
        <v>-27608755.52</v>
      </c>
      <c r="ACX35" s="412">
        <v>-15538206.970000001</v>
      </c>
      <c r="ACY35" s="412">
        <v>-18886686.649999999</v>
      </c>
      <c r="ACZ35" s="412">
        <v>-11063483.1</v>
      </c>
      <c r="ADA35" s="412">
        <v>-16748345.67</v>
      </c>
      <c r="ADB35" s="412">
        <v>-6522446.6699999999</v>
      </c>
      <c r="ADC35" s="412">
        <v>-10741169.41</v>
      </c>
      <c r="ADD35" s="412">
        <v>-76913744.549999997</v>
      </c>
      <c r="ADE35" s="412">
        <v>-45544748.700000003</v>
      </c>
      <c r="ADF35" s="412">
        <v>-9582450.9700000007</v>
      </c>
      <c r="ADG35" s="412">
        <v>-15858852.58</v>
      </c>
      <c r="ADH35" s="412">
        <v>-30603294.07</v>
      </c>
      <c r="ADI35" s="412">
        <v>-10027496.470000001</v>
      </c>
      <c r="ADJ35" s="412">
        <v>-12633848.57</v>
      </c>
      <c r="ADK35" s="412">
        <v>-18429641.859999999</v>
      </c>
      <c r="ADL35" s="412">
        <v>-24323715.23</v>
      </c>
      <c r="ADM35" s="412">
        <v>-564743338.95000005</v>
      </c>
      <c r="ADN35" s="412">
        <v>-69410272.099999994</v>
      </c>
      <c r="ADO35" s="412">
        <v>-49924748.18</v>
      </c>
      <c r="ADP35" s="412">
        <v>-119940000.52</v>
      </c>
      <c r="ADQ35" s="412">
        <v>-7472099.3200000003</v>
      </c>
      <c r="ADR35" s="412">
        <v>-15143805.539999999</v>
      </c>
      <c r="ADS35" s="412">
        <v>-21097254.440000001</v>
      </c>
      <c r="ADT35" s="412">
        <v>-4223550.2300000004</v>
      </c>
      <c r="ADU35" s="412">
        <v>-848330519.47000003</v>
      </c>
      <c r="ADV35" s="412">
        <v>-122688098</v>
      </c>
      <c r="ADW35" s="412">
        <v>-71748992.379999995</v>
      </c>
      <c r="ADX35" s="412">
        <v>-33436328.129999999</v>
      </c>
      <c r="ADY35" s="412">
        <v>-28579224.420000002</v>
      </c>
      <c r="ADZ35" s="412">
        <v>-42643288.880000003</v>
      </c>
      <c r="AEA35" s="412">
        <v>-28655917.07</v>
      </c>
      <c r="AEB35" s="412">
        <v>-20899301.489999998</v>
      </c>
      <c r="AEC35" s="412">
        <v>-19046603.93</v>
      </c>
      <c r="AED35" s="412">
        <v>-19634133.609999999</v>
      </c>
      <c r="AEE35" s="412">
        <v>-47083058.149999999</v>
      </c>
      <c r="AEF35" s="412">
        <v>-20196786.600000001</v>
      </c>
      <c r="AEG35" s="412">
        <v>-11504499.359999999</v>
      </c>
      <c r="AEH35" s="412">
        <v>-30417066.579999998</v>
      </c>
      <c r="AEI35" s="412">
        <v>-39183481.310000002</v>
      </c>
      <c r="AEJ35" s="412">
        <v>-24608831.09</v>
      </c>
      <c r="AEK35" s="412">
        <v>-10660314.369999999</v>
      </c>
      <c r="AEL35" s="412">
        <v>-71992064.310000002</v>
      </c>
      <c r="AEM35" s="412">
        <v>-16491977.26</v>
      </c>
      <c r="AEN35" s="412">
        <v>-46449752.18</v>
      </c>
      <c r="AEO35" s="412">
        <v>-188758595.78</v>
      </c>
      <c r="AEP35" s="412">
        <v>-29467286.829999998</v>
      </c>
      <c r="AEQ35" s="412">
        <v>-44943704.960000001</v>
      </c>
      <c r="AER35" s="412">
        <v>-27291368</v>
      </c>
      <c r="AES35" s="412">
        <v>-15460574.619999999</v>
      </c>
      <c r="AET35" s="412">
        <v>-78828227.359999999</v>
      </c>
      <c r="AEU35" s="412">
        <v>-25421827.09</v>
      </c>
      <c r="AEV35" s="412">
        <v>-33472688.23</v>
      </c>
      <c r="AEW35" s="412">
        <v>-22513439.559999999</v>
      </c>
      <c r="AEX35" s="412">
        <v>-11510438.439999999</v>
      </c>
      <c r="AEY35" s="412">
        <v>-263115881.99000001</v>
      </c>
      <c r="AEZ35" s="412">
        <v>-80176086.620000005</v>
      </c>
      <c r="AFA35" s="412">
        <v>-33017583.739999998</v>
      </c>
      <c r="AFB35" s="412">
        <v>-17159746.199999999</v>
      </c>
      <c r="AFC35" s="412">
        <v>-29756249.960000001</v>
      </c>
      <c r="AFD35" s="412">
        <v>-27490937.829999998</v>
      </c>
      <c r="AFE35" s="412">
        <v>-19256707.859999999</v>
      </c>
      <c r="AFF35" s="412">
        <v>-14687207.880000001</v>
      </c>
      <c r="AFG35" s="412">
        <v>-16811348.149999999</v>
      </c>
      <c r="AFH35" s="412">
        <v>-16347268.710000001</v>
      </c>
      <c r="AFI35" s="412">
        <v>-12969664.4</v>
      </c>
      <c r="AFJ35" s="412">
        <v>-13394554.210000001</v>
      </c>
      <c r="AFK35" s="412">
        <v>-18997072.350000001</v>
      </c>
      <c r="AFL35" s="412">
        <v>-261570539.47999999</v>
      </c>
      <c r="AFM35" s="412">
        <v>-44337323.68</v>
      </c>
      <c r="AFN35" s="412">
        <v>-35384282.439999998</v>
      </c>
      <c r="AFO35" s="412">
        <v>-26151910.73</v>
      </c>
      <c r="AFP35" s="412">
        <v>-22689974.809999999</v>
      </c>
      <c r="AFQ35" s="412">
        <v>-21647618.789999999</v>
      </c>
      <c r="AFR35" s="412">
        <v>-14112053.32</v>
      </c>
      <c r="AFS35" s="412">
        <v>-38993925.939999998</v>
      </c>
      <c r="AFT35" s="412">
        <v>-46031793.990000002</v>
      </c>
      <c r="AFU35" s="412">
        <v>-17713592.629999999</v>
      </c>
      <c r="AFV35" s="412">
        <v>-45647033.509999998</v>
      </c>
      <c r="AFW35" s="412">
        <v>-11820348.5</v>
      </c>
      <c r="AFX35" s="412">
        <v>-203518688.28999999</v>
      </c>
      <c r="AFY35" s="412">
        <v>-11896279.24</v>
      </c>
      <c r="AFZ35" s="412">
        <v>-16777517.23</v>
      </c>
      <c r="AGA35" s="412">
        <v>-15118276.220000001</v>
      </c>
      <c r="AGB35" s="412">
        <v>-41275936.789999999</v>
      </c>
      <c r="AGC35" s="412">
        <v>-17658730.370000001</v>
      </c>
      <c r="AGD35" s="412">
        <v>-5025990.57</v>
      </c>
      <c r="AGE35" s="412">
        <v>-12197599.65</v>
      </c>
      <c r="AGF35" s="412">
        <v>-7550263.9900000002</v>
      </c>
      <c r="AGG35" s="412">
        <v>-17688198.149999999</v>
      </c>
      <c r="AGH35" s="412">
        <v>-11350357.6</v>
      </c>
      <c r="AGI35" s="412">
        <v>-161347782.75</v>
      </c>
      <c r="AGJ35" s="412">
        <v>-74607044.209999993</v>
      </c>
      <c r="AGK35" s="412">
        <v>-32819997.359999999</v>
      </c>
      <c r="AGL35" s="412">
        <v>-15059021.74</v>
      </c>
      <c r="AGM35" s="412">
        <v>-23536972.829999998</v>
      </c>
      <c r="AGN35" s="412">
        <v>-28463314.920000002</v>
      </c>
      <c r="AGO35" s="412">
        <v>-14310228.48</v>
      </c>
      <c r="AGP35" s="412">
        <v>-6824736.1299999999</v>
      </c>
      <c r="AGQ35" s="412">
        <v>-627994439.15999997</v>
      </c>
      <c r="AGR35" s="412">
        <v>-458824536.43000001</v>
      </c>
      <c r="AGS35" s="412">
        <v>-26218515.859999999</v>
      </c>
      <c r="AGT35" s="412">
        <v>-37699133.770000003</v>
      </c>
      <c r="AGU35" s="412">
        <v>-53133963.439999998</v>
      </c>
      <c r="AGV35" s="412">
        <v>-26846363.620000001</v>
      </c>
      <c r="AGW35" s="412">
        <v>-21786787.350000001</v>
      </c>
      <c r="AGX35" s="412">
        <v>-18756524.890000001</v>
      </c>
      <c r="AGY35" s="412">
        <v>-6574603.0700000003</v>
      </c>
      <c r="AGZ35" s="412">
        <v>-41323725.840000004</v>
      </c>
      <c r="AHA35" s="412">
        <v>-24240527.329999998</v>
      </c>
      <c r="AHB35" s="412">
        <v>-24947970.309999999</v>
      </c>
      <c r="AHC35" s="412">
        <v>-18083559.09</v>
      </c>
      <c r="AHD35" s="412">
        <v>-17645392.75</v>
      </c>
      <c r="AHE35" s="412">
        <v>-11737853.289999999</v>
      </c>
      <c r="AHF35" s="412">
        <v>-24058290.719999999</v>
      </c>
      <c r="AHG35" s="412">
        <v>-17920357.030000001</v>
      </c>
      <c r="AHH35" s="412">
        <v>-127722758.36</v>
      </c>
      <c r="AHI35" s="412">
        <v>-11762131.67</v>
      </c>
      <c r="AHJ35" s="412">
        <v>-16955695.010000002</v>
      </c>
      <c r="AHK35" s="412">
        <v>-14586604.73</v>
      </c>
      <c r="AHL35" s="412">
        <v>-17978536.960000001</v>
      </c>
      <c r="AHM35" s="412">
        <v>-7903842.6699999999</v>
      </c>
      <c r="AHN35" s="412">
        <v>-17337718.460000001</v>
      </c>
    </row>
    <row r="36" spans="1:899" x14ac:dyDescent="0.25">
      <c r="B36" s="314" t="s">
        <v>2298</v>
      </c>
      <c r="C36" s="315">
        <f>SUM(C34:C35)</f>
        <v>201915947.65999997</v>
      </c>
      <c r="D36" s="315">
        <f t="shared" ref="D36:BO36" si="57">SUM(D34:D35)</f>
        <v>-83915853.170000002</v>
      </c>
      <c r="E36" s="315">
        <f t="shared" si="57"/>
        <v>9503166.6400000006</v>
      </c>
      <c r="F36" s="315">
        <f t="shared" si="57"/>
        <v>79879407.680000007</v>
      </c>
      <c r="G36" s="315">
        <f t="shared" si="57"/>
        <v>-15165114.860000001</v>
      </c>
      <c r="H36" s="315">
        <f t="shared" si="57"/>
        <v>-28642046.390000001</v>
      </c>
      <c r="I36" s="315">
        <f t="shared" si="57"/>
        <v>-786743.96999999881</v>
      </c>
      <c r="J36" s="315">
        <f t="shared" si="57"/>
        <v>-80534133.129999995</v>
      </c>
      <c r="K36" s="315">
        <f t="shared" si="57"/>
        <v>-19635707.77</v>
      </c>
      <c r="L36" s="315">
        <f t="shared" si="57"/>
        <v>-22537199.690000001</v>
      </c>
      <c r="M36" s="315">
        <f t="shared" si="57"/>
        <v>-74481815.920000002</v>
      </c>
      <c r="N36" s="315">
        <f t="shared" si="57"/>
        <v>-16668090.369999997</v>
      </c>
      <c r="O36" s="315">
        <f t="shared" si="57"/>
        <v>-80474931.280000001</v>
      </c>
      <c r="P36" s="315">
        <f t="shared" si="57"/>
        <v>-37367254.490000002</v>
      </c>
      <c r="Q36" s="315">
        <f t="shared" si="57"/>
        <v>-16273389.409999998</v>
      </c>
      <c r="R36" s="315">
        <f t="shared" si="57"/>
        <v>-6481825.6899999976</v>
      </c>
      <c r="S36" s="315">
        <f t="shared" si="57"/>
        <v>55924708.729999997</v>
      </c>
      <c r="T36" s="315">
        <f t="shared" si="57"/>
        <v>-27150657.740000002</v>
      </c>
      <c r="U36" s="315">
        <f t="shared" si="57"/>
        <v>43854653.779999994</v>
      </c>
      <c r="V36" s="315">
        <f t="shared" si="57"/>
        <v>-3110166.16</v>
      </c>
      <c r="W36" s="315">
        <f t="shared" si="57"/>
        <v>-4588380.8400000036</v>
      </c>
      <c r="X36" s="315">
        <f t="shared" si="57"/>
        <v>-5564273.7000000011</v>
      </c>
      <c r="Y36" s="315">
        <f t="shared" si="57"/>
        <v>-10740821.559999999</v>
      </c>
      <c r="Z36" s="315">
        <f t="shared" si="57"/>
        <v>-10059317.17</v>
      </c>
      <c r="AA36" s="315">
        <f t="shared" si="57"/>
        <v>447239741.67999995</v>
      </c>
      <c r="AB36" s="315">
        <f t="shared" si="57"/>
        <v>-16231249.829999998</v>
      </c>
      <c r="AC36" s="315">
        <f t="shared" si="57"/>
        <v>-34833601.849999994</v>
      </c>
      <c r="AD36" s="315">
        <f t="shared" si="57"/>
        <v>-214714.29000000004</v>
      </c>
      <c r="AE36" s="315">
        <f t="shared" si="57"/>
        <v>5516209.75</v>
      </c>
      <c r="AF36" s="315">
        <f t="shared" si="57"/>
        <v>-24939462.23</v>
      </c>
      <c r="AG36" s="315">
        <f t="shared" si="57"/>
        <v>251706415.64000002</v>
      </c>
      <c r="AH36" s="315">
        <f t="shared" si="57"/>
        <v>77050585.950000003</v>
      </c>
      <c r="AI36" s="315">
        <f t="shared" si="57"/>
        <v>934737.1400000006</v>
      </c>
      <c r="AJ36" s="315">
        <f t="shared" si="57"/>
        <v>-8630048.4400000013</v>
      </c>
      <c r="AK36" s="315">
        <f t="shared" si="57"/>
        <v>-6747250.21</v>
      </c>
      <c r="AL36" s="315">
        <f t="shared" si="57"/>
        <v>-9288200.4200000018</v>
      </c>
      <c r="AM36" s="315">
        <f t="shared" si="57"/>
        <v>57026027.320000008</v>
      </c>
      <c r="AN36" s="315">
        <f t="shared" si="57"/>
        <v>608517.51999999955</v>
      </c>
      <c r="AO36" s="315">
        <f t="shared" si="57"/>
        <v>-3091109.8100000005</v>
      </c>
      <c r="AP36" s="315">
        <f t="shared" si="57"/>
        <v>-19024591.75</v>
      </c>
      <c r="AQ36" s="315">
        <f t="shared" si="57"/>
        <v>-12174198.700000003</v>
      </c>
      <c r="AR36" s="315">
        <f t="shared" si="57"/>
        <v>-4456861.0699999994</v>
      </c>
      <c r="AS36" s="315">
        <f t="shared" si="57"/>
        <v>47286699.109999985</v>
      </c>
      <c r="AT36" s="315">
        <f t="shared" si="57"/>
        <v>6095990.8900000006</v>
      </c>
      <c r="AU36" s="315">
        <f t="shared" si="57"/>
        <v>-50420.839999999851</v>
      </c>
      <c r="AV36" s="315">
        <f t="shared" si="57"/>
        <v>-7065956.3699999992</v>
      </c>
      <c r="AW36" s="315">
        <f t="shared" si="57"/>
        <v>-4200881.7</v>
      </c>
      <c r="AX36" s="315">
        <f t="shared" si="57"/>
        <v>-2904237.38</v>
      </c>
      <c r="AY36" s="315">
        <f t="shared" si="57"/>
        <v>6733689.1599999992</v>
      </c>
      <c r="AZ36" s="315">
        <f t="shared" si="57"/>
        <v>613555.29999999981</v>
      </c>
      <c r="BA36" s="315">
        <f t="shared" si="57"/>
        <v>14712682.86999999</v>
      </c>
      <c r="BB36" s="315">
        <f t="shared" si="57"/>
        <v>-7786889.9500000002</v>
      </c>
      <c r="BC36" s="315">
        <f t="shared" si="57"/>
        <v>-14911932.710000001</v>
      </c>
      <c r="BD36" s="315">
        <f t="shared" si="57"/>
        <v>-10551517</v>
      </c>
      <c r="BE36" s="315">
        <f t="shared" si="57"/>
        <v>-3512037.0700000003</v>
      </c>
      <c r="BF36" s="315">
        <f t="shared" si="57"/>
        <v>1660370.3499999996</v>
      </c>
      <c r="BG36" s="315">
        <f t="shared" si="57"/>
        <v>-2944612.4400000004</v>
      </c>
      <c r="BH36" s="315">
        <f t="shared" si="57"/>
        <v>-2141026.7400000095</v>
      </c>
      <c r="BI36" s="315">
        <f t="shared" si="57"/>
        <v>5068865.74</v>
      </c>
      <c r="BJ36" s="315">
        <f t="shared" si="57"/>
        <v>3360759.540000001</v>
      </c>
      <c r="BK36" s="315">
        <f t="shared" si="57"/>
        <v>6836299.1699999999</v>
      </c>
      <c r="BL36" s="315">
        <f t="shared" si="57"/>
        <v>-6012151.0500000007</v>
      </c>
      <c r="BM36" s="315">
        <f t="shared" si="57"/>
        <v>-3095780.3800000008</v>
      </c>
      <c r="BN36" s="315">
        <f t="shared" si="57"/>
        <v>13848050.129999999</v>
      </c>
      <c r="BO36" s="315">
        <f t="shared" si="57"/>
        <v>4317400.9499999993</v>
      </c>
      <c r="BP36" s="315">
        <f t="shared" ref="BP36:EA36" si="58">SUM(BP34:BP35)</f>
        <v>7759749.0999999996</v>
      </c>
      <c r="BQ36" s="315">
        <f t="shared" si="58"/>
        <v>2421144.9899999993</v>
      </c>
      <c r="BR36" s="315">
        <f t="shared" si="58"/>
        <v>3151646.65</v>
      </c>
      <c r="BS36" s="315">
        <f t="shared" si="58"/>
        <v>-241181.3599999994</v>
      </c>
      <c r="BT36" s="315">
        <f t="shared" si="58"/>
        <v>-11757855.149999999</v>
      </c>
      <c r="BU36" s="315">
        <f t="shared" si="58"/>
        <v>7194442.1899999995</v>
      </c>
      <c r="BV36" s="315">
        <f t="shared" si="58"/>
        <v>22428929.760000002</v>
      </c>
      <c r="BW36" s="315">
        <f t="shared" si="58"/>
        <v>-113036230.36999999</v>
      </c>
      <c r="BX36" s="315">
        <f t="shared" si="58"/>
        <v>9791930.0600000024</v>
      </c>
      <c r="BY36" s="315">
        <f t="shared" si="58"/>
        <v>-4601828.32</v>
      </c>
      <c r="BZ36" s="315">
        <f t="shared" si="58"/>
        <v>-1260930.54</v>
      </c>
      <c r="CA36" s="315">
        <f t="shared" si="58"/>
        <v>-8391393.3199999984</v>
      </c>
      <c r="CB36" s="315">
        <f t="shared" si="58"/>
        <v>-4737903.8099999996</v>
      </c>
      <c r="CC36" s="315">
        <f t="shared" si="58"/>
        <v>-4724163.5299999993</v>
      </c>
      <c r="CD36" s="315">
        <f t="shared" si="58"/>
        <v>1565879.73</v>
      </c>
      <c r="CE36" s="315">
        <f t="shared" si="58"/>
        <v>1041511.2500000001</v>
      </c>
      <c r="CF36" s="315">
        <f t="shared" si="58"/>
        <v>1029817561.5599999</v>
      </c>
      <c r="CG36" s="315">
        <f t="shared" si="58"/>
        <v>14493764.609999999</v>
      </c>
      <c r="CH36" s="315">
        <f t="shared" si="58"/>
        <v>-5762706.5799999982</v>
      </c>
      <c r="CI36" s="315">
        <f t="shared" si="58"/>
        <v>2524264.1300000008</v>
      </c>
      <c r="CJ36" s="315">
        <f t="shared" si="58"/>
        <v>24386239.409999996</v>
      </c>
      <c r="CK36" s="315">
        <f t="shared" si="58"/>
        <v>7824699.6099999994</v>
      </c>
      <c r="CL36" s="315">
        <f t="shared" si="58"/>
        <v>9348875.5000000019</v>
      </c>
      <c r="CM36" s="315">
        <f t="shared" si="58"/>
        <v>-5652883.1199999973</v>
      </c>
      <c r="CN36" s="315">
        <f t="shared" si="58"/>
        <v>8524893.2100000009</v>
      </c>
      <c r="CO36" s="315">
        <f t="shared" si="58"/>
        <v>2189128.6800000016</v>
      </c>
      <c r="CP36" s="315">
        <f t="shared" si="58"/>
        <v>9866505.3299999982</v>
      </c>
      <c r="CQ36" s="315">
        <f t="shared" si="58"/>
        <v>7248985.629999999</v>
      </c>
      <c r="CR36" s="315">
        <f t="shared" si="58"/>
        <v>14415481.680000002</v>
      </c>
      <c r="CS36" s="315">
        <f t="shared" si="58"/>
        <v>-59245718.839999989</v>
      </c>
      <c r="CT36" s="315">
        <f t="shared" si="58"/>
        <v>4918240.4399999995</v>
      </c>
      <c r="CU36" s="315">
        <f t="shared" si="58"/>
        <v>542865.61999999918</v>
      </c>
      <c r="CV36" s="315">
        <f t="shared" si="58"/>
        <v>-12673218.140000001</v>
      </c>
      <c r="CW36" s="315">
        <f t="shared" si="58"/>
        <v>5761182.1100000003</v>
      </c>
      <c r="CX36" s="315">
        <f t="shared" si="58"/>
        <v>-15713562.33</v>
      </c>
      <c r="CY36" s="315">
        <f t="shared" si="58"/>
        <v>61772.889999998733</v>
      </c>
      <c r="CZ36" s="315">
        <f t="shared" si="58"/>
        <v>4858856.9399999995</v>
      </c>
      <c r="DA36" s="315">
        <f t="shared" si="58"/>
        <v>-2418471.6899999976</v>
      </c>
      <c r="DB36" s="315">
        <f t="shared" si="58"/>
        <v>-22463477.800000001</v>
      </c>
      <c r="DC36" s="315">
        <f t="shared" si="58"/>
        <v>-52368744.829999998</v>
      </c>
      <c r="DD36" s="315">
        <f t="shared" si="58"/>
        <v>-92247469.810000002</v>
      </c>
      <c r="DE36" s="315">
        <f t="shared" si="58"/>
        <v>-21945394.679999996</v>
      </c>
      <c r="DF36" s="315">
        <f t="shared" si="58"/>
        <v>-24994618.909999996</v>
      </c>
      <c r="DG36" s="315">
        <f t="shared" si="58"/>
        <v>-14558516.529999999</v>
      </c>
      <c r="DH36" s="315">
        <f t="shared" si="58"/>
        <v>5893079.330000001</v>
      </c>
      <c r="DI36" s="315">
        <f t="shared" si="58"/>
        <v>-8246048.589999998</v>
      </c>
      <c r="DJ36" s="315">
        <f t="shared" si="58"/>
        <v>-2103360.5500000007</v>
      </c>
      <c r="DK36" s="315">
        <f t="shared" si="58"/>
        <v>-37572670.590000004</v>
      </c>
      <c r="DL36" s="315">
        <f t="shared" si="58"/>
        <v>-76723963.74000001</v>
      </c>
      <c r="DM36" s="315">
        <f t="shared" si="58"/>
        <v>-7969127.3299999833</v>
      </c>
      <c r="DN36" s="315">
        <f t="shared" si="58"/>
        <v>-6483115.459999999</v>
      </c>
      <c r="DO36" s="315">
        <f t="shared" si="58"/>
        <v>-5103575.9700000007</v>
      </c>
      <c r="DP36" s="315">
        <f t="shared" si="58"/>
        <v>-21859174.899999999</v>
      </c>
      <c r="DQ36" s="315">
        <f t="shared" si="58"/>
        <v>-6071570.9899999984</v>
      </c>
      <c r="DR36" s="315">
        <f t="shared" si="58"/>
        <v>-17966776.280000001</v>
      </c>
      <c r="DS36" s="315">
        <f t="shared" si="58"/>
        <v>-11097552.880000001</v>
      </c>
      <c r="DT36" s="315">
        <f t="shared" si="58"/>
        <v>3323360.8100000005</v>
      </c>
      <c r="DU36" s="315">
        <f t="shared" si="58"/>
        <v>582194833.91019988</v>
      </c>
      <c r="DV36" s="315">
        <f t="shared" si="58"/>
        <v>-4387644.4500000011</v>
      </c>
      <c r="DW36" s="315">
        <f t="shared" si="58"/>
        <v>6615857.5899999999</v>
      </c>
      <c r="DX36" s="315">
        <f t="shared" si="58"/>
        <v>9543331.4499999993</v>
      </c>
      <c r="DY36" s="315">
        <f t="shared" si="58"/>
        <v>-7954247.7799000014</v>
      </c>
      <c r="DZ36" s="315">
        <f t="shared" si="58"/>
        <v>1644405.6099999994</v>
      </c>
      <c r="EA36" s="315">
        <f t="shared" si="58"/>
        <v>40339974.899999999</v>
      </c>
      <c r="EB36" s="315">
        <f t="shared" ref="EB36:GM36" si="59">SUM(EB34:EB35)</f>
        <v>23959130.660099998</v>
      </c>
      <c r="EC36" s="315">
        <f t="shared" si="59"/>
        <v>11216863.790000003</v>
      </c>
      <c r="ED36" s="315">
        <f t="shared" si="59"/>
        <v>-9801240.3599999845</v>
      </c>
      <c r="EE36" s="315">
        <f t="shared" si="59"/>
        <v>65091925</v>
      </c>
      <c r="EF36" s="315">
        <f t="shared" si="59"/>
        <v>14386760.800000001</v>
      </c>
      <c r="EG36" s="315">
        <f t="shared" si="59"/>
        <v>-5217031.1099999994</v>
      </c>
      <c r="EH36" s="315">
        <f t="shared" si="59"/>
        <v>7365141.879999999</v>
      </c>
      <c r="EI36" s="315">
        <f t="shared" si="59"/>
        <v>-30531690.949999999</v>
      </c>
      <c r="EJ36" s="315">
        <f t="shared" si="59"/>
        <v>-9885663.8699999973</v>
      </c>
      <c r="EK36" s="315">
        <f t="shared" si="59"/>
        <v>-5239641.7300000004</v>
      </c>
      <c r="EL36" s="315">
        <f t="shared" si="59"/>
        <v>-1676404.0199999996</v>
      </c>
      <c r="EM36" s="315">
        <f t="shared" si="59"/>
        <v>-126092471.35000002</v>
      </c>
      <c r="EN36" s="315">
        <f t="shared" si="59"/>
        <v>-5852646.6900000013</v>
      </c>
      <c r="EO36" s="315">
        <f t="shared" si="59"/>
        <v>-13915115.090000002</v>
      </c>
      <c r="EP36" s="315">
        <f t="shared" si="59"/>
        <v>-6568552.2400000002</v>
      </c>
      <c r="EQ36" s="315">
        <f t="shared" si="59"/>
        <v>-1109642.79</v>
      </c>
      <c r="ER36" s="315">
        <f t="shared" si="59"/>
        <v>-1447083.5999999996</v>
      </c>
      <c r="ES36" s="315">
        <f t="shared" si="59"/>
        <v>-22969418.060000002</v>
      </c>
      <c r="ET36" s="315">
        <f t="shared" si="59"/>
        <v>-11462017.310000001</v>
      </c>
      <c r="EU36" s="315">
        <f t="shared" si="59"/>
        <v>-9341732.7699999996</v>
      </c>
      <c r="EV36" s="315">
        <f t="shared" si="59"/>
        <v>-78668256.689999998</v>
      </c>
      <c r="EW36" s="315">
        <f t="shared" si="59"/>
        <v>27404242.84</v>
      </c>
      <c r="EX36" s="315">
        <f t="shared" si="59"/>
        <v>17743334.170000002</v>
      </c>
      <c r="EY36" s="315">
        <f t="shared" si="59"/>
        <v>5513797.7199999988</v>
      </c>
      <c r="EZ36" s="315">
        <f t="shared" si="59"/>
        <v>-3129904.2699999996</v>
      </c>
      <c r="FA36" s="315">
        <f t="shared" si="59"/>
        <v>-3397829.8699999973</v>
      </c>
      <c r="FB36" s="315">
        <f t="shared" si="59"/>
        <v>6140266.4599999972</v>
      </c>
      <c r="FC36" s="315">
        <f t="shared" si="59"/>
        <v>6305648.6900000013</v>
      </c>
      <c r="FD36" s="315">
        <f t="shared" si="59"/>
        <v>9471136.8800000008</v>
      </c>
      <c r="FE36" s="315">
        <f t="shared" si="59"/>
        <v>20891078.579999998</v>
      </c>
      <c r="FF36" s="315">
        <f t="shared" si="59"/>
        <v>3338695.29</v>
      </c>
      <c r="FG36" s="315">
        <f t="shared" si="59"/>
        <v>5384526.0799999991</v>
      </c>
      <c r="FH36" s="315">
        <f t="shared" si="59"/>
        <v>-2084733.7299999967</v>
      </c>
      <c r="FI36" s="315">
        <f t="shared" si="59"/>
        <v>2228924.2999999989</v>
      </c>
      <c r="FJ36" s="315">
        <f t="shared" si="59"/>
        <v>-3082275.0200000014</v>
      </c>
      <c r="FK36" s="315">
        <f t="shared" si="59"/>
        <v>793707.79999999888</v>
      </c>
      <c r="FL36" s="315">
        <f t="shared" si="59"/>
        <v>-8387967.6000000015</v>
      </c>
      <c r="FM36" s="315">
        <f t="shared" si="59"/>
        <v>6232729.5899999999</v>
      </c>
      <c r="FN36" s="315">
        <f t="shared" si="59"/>
        <v>-605386.70999999903</v>
      </c>
      <c r="FO36" s="315">
        <f t="shared" si="59"/>
        <v>6416831.1999999993</v>
      </c>
      <c r="FP36" s="315">
        <f t="shared" si="59"/>
        <v>819370143.11999989</v>
      </c>
      <c r="FQ36" s="315">
        <f t="shared" si="59"/>
        <v>-5420223.3300000001</v>
      </c>
      <c r="FR36" s="315">
        <f t="shared" si="59"/>
        <v>-6321440.75</v>
      </c>
      <c r="FS36" s="315">
        <f t="shared" si="59"/>
        <v>-10344590.550000001</v>
      </c>
      <c r="FT36" s="315">
        <f t="shared" si="59"/>
        <v>-5970943.0799999982</v>
      </c>
      <c r="FU36" s="315">
        <f t="shared" si="59"/>
        <v>6092689.2399999993</v>
      </c>
      <c r="FV36" s="315">
        <f t="shared" si="59"/>
        <v>-23029082.300000001</v>
      </c>
      <c r="FW36" s="315">
        <f t="shared" si="59"/>
        <v>-19780812.100000001</v>
      </c>
      <c r="FX36" s="315">
        <f t="shared" si="59"/>
        <v>-3110220.1999999993</v>
      </c>
      <c r="FY36" s="315">
        <f t="shared" si="59"/>
        <v>13372351.539999999</v>
      </c>
      <c r="FZ36" s="315">
        <f t="shared" si="59"/>
        <v>-23378005.049999997</v>
      </c>
      <c r="GA36" s="315">
        <f t="shared" si="59"/>
        <v>-7507285.5500000007</v>
      </c>
      <c r="GB36" s="315">
        <f t="shared" si="59"/>
        <v>3001372.1900000013</v>
      </c>
      <c r="GC36" s="315">
        <f t="shared" si="59"/>
        <v>9016189.8099999987</v>
      </c>
      <c r="GD36" s="315">
        <f t="shared" si="59"/>
        <v>-950942.40999999642</v>
      </c>
      <c r="GE36" s="315">
        <f t="shared" si="59"/>
        <v>-68689.230000000447</v>
      </c>
      <c r="GF36" s="315">
        <f t="shared" si="59"/>
        <v>-195815.44000000134</v>
      </c>
      <c r="GG36" s="315">
        <f t="shared" si="59"/>
        <v>-31176655.319999997</v>
      </c>
      <c r="GH36" s="315">
        <f t="shared" si="59"/>
        <v>-6101023.4000000022</v>
      </c>
      <c r="GI36" s="315">
        <f t="shared" si="59"/>
        <v>-2831794.620000001</v>
      </c>
      <c r="GJ36" s="315">
        <f t="shared" si="59"/>
        <v>-9491538.9400000013</v>
      </c>
      <c r="GK36" s="315">
        <f t="shared" si="59"/>
        <v>-11283178.660000004</v>
      </c>
      <c r="GL36" s="315">
        <f t="shared" si="59"/>
        <v>-2930568.26</v>
      </c>
      <c r="GM36" s="315">
        <f t="shared" si="59"/>
        <v>-155226.87000000011</v>
      </c>
      <c r="GN36" s="315">
        <f t="shared" ref="GN36:IY36" si="60">SUM(GN34:GN35)</f>
        <v>3473884.9</v>
      </c>
      <c r="GO36" s="315">
        <f t="shared" si="60"/>
        <v>-1033620.1500000004</v>
      </c>
      <c r="GP36" s="315">
        <f t="shared" si="60"/>
        <v>14976315.780000001</v>
      </c>
      <c r="GQ36" s="315">
        <f t="shared" si="60"/>
        <v>44320354.219999999</v>
      </c>
      <c r="GR36" s="315">
        <f t="shared" si="60"/>
        <v>4945311.7799999993</v>
      </c>
      <c r="GS36" s="315">
        <f t="shared" si="60"/>
        <v>-7567189.8299999982</v>
      </c>
      <c r="GT36" s="315">
        <f t="shared" si="60"/>
        <v>3855557.9399999995</v>
      </c>
      <c r="GU36" s="315">
        <f t="shared" si="60"/>
        <v>-5505887.0100000016</v>
      </c>
      <c r="GV36" s="315">
        <f t="shared" si="60"/>
        <v>-7494811.9800000004</v>
      </c>
      <c r="GW36" s="315">
        <f t="shared" si="60"/>
        <v>3574643.169999999</v>
      </c>
      <c r="GX36" s="315">
        <f t="shared" si="60"/>
        <v>-89481123.810000002</v>
      </c>
      <c r="GY36" s="315">
        <f t="shared" si="60"/>
        <v>1737787.0199999996</v>
      </c>
      <c r="GZ36" s="315">
        <f t="shared" si="60"/>
        <v>-15149438.959999999</v>
      </c>
      <c r="HA36" s="315">
        <f t="shared" si="60"/>
        <v>-9020906.2799999993</v>
      </c>
      <c r="HB36" s="315">
        <f t="shared" si="60"/>
        <v>-259180041.50999999</v>
      </c>
      <c r="HC36" s="315">
        <f t="shared" si="60"/>
        <v>98102127.870000005</v>
      </c>
      <c r="HD36" s="315">
        <f t="shared" si="60"/>
        <v>9299574.75</v>
      </c>
      <c r="HE36" s="315">
        <f t="shared" si="60"/>
        <v>-20128011.090000004</v>
      </c>
      <c r="HF36" s="315">
        <f t="shared" si="60"/>
        <v>-887738.69999999553</v>
      </c>
      <c r="HG36" s="315">
        <f t="shared" si="60"/>
        <v>42360568.969999991</v>
      </c>
      <c r="HH36" s="315">
        <f t="shared" si="60"/>
        <v>-540843.80000000075</v>
      </c>
      <c r="HI36" s="315">
        <f t="shared" si="60"/>
        <v>341468051.62</v>
      </c>
      <c r="HJ36" s="315">
        <f t="shared" si="60"/>
        <v>-4136801.5799999982</v>
      </c>
      <c r="HK36" s="315">
        <f t="shared" si="60"/>
        <v>46629074.290000007</v>
      </c>
      <c r="HL36" s="315">
        <f t="shared" si="60"/>
        <v>72112188.61999999</v>
      </c>
      <c r="HM36" s="315">
        <f t="shared" si="60"/>
        <v>-15397653.750000002</v>
      </c>
      <c r="HN36" s="315">
        <f t="shared" si="60"/>
        <v>-4828640.1400000006</v>
      </c>
      <c r="HO36" s="315">
        <f t="shared" si="60"/>
        <v>24279443.709999997</v>
      </c>
      <c r="HP36" s="315">
        <f t="shared" si="60"/>
        <v>-20928475.98</v>
      </c>
      <c r="HQ36" s="315">
        <f t="shared" si="60"/>
        <v>106891077.65000001</v>
      </c>
      <c r="HR36" s="315">
        <f t="shared" si="60"/>
        <v>-118531662.69000001</v>
      </c>
      <c r="HS36" s="315">
        <f t="shared" si="60"/>
        <v>-7533945.3899999987</v>
      </c>
      <c r="HT36" s="315">
        <f t="shared" si="60"/>
        <v>-5542220.4300000006</v>
      </c>
      <c r="HU36" s="315">
        <f t="shared" si="60"/>
        <v>4558470.9399999976</v>
      </c>
      <c r="HV36" s="315">
        <f t="shared" si="60"/>
        <v>-5483415.5300000012</v>
      </c>
      <c r="HW36" s="315">
        <f t="shared" si="60"/>
        <v>-17053743.199999999</v>
      </c>
      <c r="HX36" s="315">
        <f t="shared" si="60"/>
        <v>-5994603.2299999967</v>
      </c>
      <c r="HY36" s="315">
        <f t="shared" si="60"/>
        <v>-3259919.6799999997</v>
      </c>
      <c r="HZ36" s="315">
        <f t="shared" si="60"/>
        <v>-105872.73999999836</v>
      </c>
      <c r="IA36" s="315">
        <f t="shared" si="60"/>
        <v>3141280.58</v>
      </c>
      <c r="IB36" s="315">
        <f t="shared" si="60"/>
        <v>21633575.370000001</v>
      </c>
      <c r="IC36" s="315">
        <f t="shared" si="60"/>
        <v>-624511.75999999978</v>
      </c>
      <c r="ID36" s="315">
        <f t="shared" si="60"/>
        <v>-11299273.68</v>
      </c>
      <c r="IE36" s="315">
        <f t="shared" si="60"/>
        <v>-9891936.9899999984</v>
      </c>
      <c r="IF36" s="315">
        <f t="shared" si="60"/>
        <v>936529.84999999963</v>
      </c>
      <c r="IG36" s="315">
        <f t="shared" si="60"/>
        <v>-103681847.26999998</v>
      </c>
      <c r="IH36" s="315">
        <f t="shared" si="60"/>
        <v>12023661.519999996</v>
      </c>
      <c r="II36" s="315">
        <f t="shared" si="60"/>
        <v>-8235542.7799999975</v>
      </c>
      <c r="IJ36" s="315">
        <f t="shared" si="60"/>
        <v>-27043531.799999997</v>
      </c>
      <c r="IK36" s="315">
        <f t="shared" si="60"/>
        <v>-62319630.020000003</v>
      </c>
      <c r="IL36" s="315">
        <f t="shared" si="60"/>
        <v>-281400.54999999702</v>
      </c>
      <c r="IM36" s="315">
        <f t="shared" si="60"/>
        <v>-468386.38000000082</v>
      </c>
      <c r="IN36" s="315">
        <f t="shared" si="60"/>
        <v>-7196103.6299999999</v>
      </c>
      <c r="IO36" s="315">
        <f t="shared" si="60"/>
        <v>2388534.4000000004</v>
      </c>
      <c r="IP36" s="315">
        <f t="shared" si="60"/>
        <v>-17192904.870000001</v>
      </c>
      <c r="IQ36" s="315">
        <f t="shared" si="60"/>
        <v>31681765.720000003</v>
      </c>
      <c r="IR36" s="315">
        <f t="shared" si="60"/>
        <v>-291732832.25</v>
      </c>
      <c r="IS36" s="315">
        <f t="shared" si="60"/>
        <v>-196334956.31</v>
      </c>
      <c r="IT36" s="315">
        <f t="shared" si="60"/>
        <v>-2958690.8599999994</v>
      </c>
      <c r="IU36" s="315">
        <f t="shared" si="60"/>
        <v>-12873833.620000001</v>
      </c>
      <c r="IV36" s="315">
        <f t="shared" si="60"/>
        <v>28629629.409999996</v>
      </c>
      <c r="IW36" s="315">
        <f t="shared" si="60"/>
        <v>4594645.34</v>
      </c>
      <c r="IX36" s="315">
        <f t="shared" si="60"/>
        <v>-5313529.1499999985</v>
      </c>
      <c r="IY36" s="315">
        <f t="shared" si="60"/>
        <v>5498279.6099999994</v>
      </c>
      <c r="IZ36" s="315">
        <f t="shared" ref="IZ36:LK36" si="61">SUM(IZ34:IZ35)</f>
        <v>-2998242.0599999996</v>
      </c>
      <c r="JA36" s="315">
        <f t="shared" si="61"/>
        <v>-26951599.390000001</v>
      </c>
      <c r="JB36" s="315">
        <f t="shared" si="61"/>
        <v>-22027756.629999999</v>
      </c>
      <c r="JC36" s="315">
        <f t="shared" si="61"/>
        <v>-7440438.8800000008</v>
      </c>
      <c r="JD36" s="315">
        <f t="shared" si="61"/>
        <v>65347822.890000001</v>
      </c>
      <c r="JE36" s="315">
        <f t="shared" si="61"/>
        <v>-54811013.399999991</v>
      </c>
      <c r="JF36" s="315">
        <f t="shared" si="61"/>
        <v>2295305.2799999993</v>
      </c>
      <c r="JG36" s="315">
        <f t="shared" si="61"/>
        <v>-5884774.6799999997</v>
      </c>
      <c r="JH36" s="315">
        <f t="shared" si="61"/>
        <v>-9476007.5500000007</v>
      </c>
      <c r="JI36" s="315">
        <f t="shared" si="61"/>
        <v>-3898889.0299999993</v>
      </c>
      <c r="JJ36" s="315">
        <f t="shared" si="61"/>
        <v>-104755199.37</v>
      </c>
      <c r="JK36" s="315">
        <f t="shared" si="61"/>
        <v>-6102100.1400000006</v>
      </c>
      <c r="JL36" s="315">
        <f t="shared" si="61"/>
        <v>-10973768.25</v>
      </c>
      <c r="JM36" s="315">
        <f t="shared" si="61"/>
        <v>23294927.790000007</v>
      </c>
      <c r="JN36" s="315">
        <f t="shared" si="61"/>
        <v>-6840212.3299999982</v>
      </c>
      <c r="JO36" s="315">
        <f t="shared" si="61"/>
        <v>-32017048.079999998</v>
      </c>
      <c r="JP36" s="315">
        <f t="shared" si="61"/>
        <v>-3513855.4299999997</v>
      </c>
      <c r="JQ36" s="315">
        <f t="shared" si="61"/>
        <v>-39868378.409999996</v>
      </c>
      <c r="JR36" s="315">
        <f t="shared" si="61"/>
        <v>-9700727.0500000007</v>
      </c>
      <c r="JS36" s="315">
        <f t="shared" si="61"/>
        <v>227316.59000000171</v>
      </c>
      <c r="JT36" s="315">
        <f t="shared" si="61"/>
        <v>-24426536.390000001</v>
      </c>
      <c r="JU36" s="315">
        <f t="shared" si="61"/>
        <v>-16783881.800000004</v>
      </c>
      <c r="JV36" s="315">
        <f t="shared" si="61"/>
        <v>-6553925.5899999999</v>
      </c>
      <c r="JW36" s="315">
        <f t="shared" si="61"/>
        <v>-7597314.5899999999</v>
      </c>
      <c r="JX36" s="315">
        <f t="shared" si="61"/>
        <v>-8965485.9399999995</v>
      </c>
      <c r="JY36" s="315">
        <f t="shared" si="61"/>
        <v>-68418401.190000027</v>
      </c>
      <c r="JZ36" s="315">
        <f t="shared" si="61"/>
        <v>-41686378.36999999</v>
      </c>
      <c r="KA36" s="315">
        <f t="shared" si="61"/>
        <v>4940565.5000000019</v>
      </c>
      <c r="KB36" s="315">
        <f t="shared" si="61"/>
        <v>-2254356.3899999997</v>
      </c>
      <c r="KC36" s="315">
        <f t="shared" si="61"/>
        <v>-5779879.3699999992</v>
      </c>
      <c r="KD36" s="315">
        <f t="shared" si="61"/>
        <v>5803570.1300000008</v>
      </c>
      <c r="KE36" s="315">
        <f t="shared" si="61"/>
        <v>-19692607.93</v>
      </c>
      <c r="KF36" s="315">
        <f t="shared" si="61"/>
        <v>-2881843.4499999993</v>
      </c>
      <c r="KG36" s="315">
        <f t="shared" si="61"/>
        <v>17631665.120000001</v>
      </c>
      <c r="KH36" s="315">
        <f t="shared" si="61"/>
        <v>-7970803.7199999988</v>
      </c>
      <c r="KI36" s="315">
        <f t="shared" si="61"/>
        <v>3123669.870000001</v>
      </c>
      <c r="KJ36" s="315">
        <f t="shared" si="61"/>
        <v>-2945322.5600000005</v>
      </c>
      <c r="KK36" s="315">
        <f t="shared" si="61"/>
        <v>-5108703.67</v>
      </c>
      <c r="KL36" s="315">
        <f t="shared" si="61"/>
        <v>7632088.8200000003</v>
      </c>
      <c r="KM36" s="315">
        <f t="shared" si="61"/>
        <v>6591679.0700000003</v>
      </c>
      <c r="KN36" s="315">
        <f t="shared" si="61"/>
        <v>378326306.90999997</v>
      </c>
      <c r="KO36" s="315">
        <f t="shared" si="61"/>
        <v>-10620997.630000003</v>
      </c>
      <c r="KP36" s="315">
        <f t="shared" si="61"/>
        <v>36516547.130000003</v>
      </c>
      <c r="KQ36" s="315">
        <f t="shared" si="61"/>
        <v>-10356832.460000001</v>
      </c>
      <c r="KR36" s="315">
        <f t="shared" si="61"/>
        <v>38391957.260000005</v>
      </c>
      <c r="KS36" s="315">
        <f t="shared" si="61"/>
        <v>52673692.029999994</v>
      </c>
      <c r="KT36" s="315">
        <f t="shared" si="61"/>
        <v>23624637.170000002</v>
      </c>
      <c r="KU36" s="315">
        <f t="shared" si="61"/>
        <v>2432533.9200000018</v>
      </c>
      <c r="KV36" s="315">
        <f t="shared" si="61"/>
        <v>-1521863.5</v>
      </c>
      <c r="KW36" s="315">
        <f t="shared" si="61"/>
        <v>7558688.6299999952</v>
      </c>
      <c r="KX36" s="315">
        <f t="shared" si="61"/>
        <v>-3831997.9500000011</v>
      </c>
      <c r="KY36" s="315">
        <f t="shared" si="61"/>
        <v>-14781485.789999999</v>
      </c>
      <c r="KZ36" s="315">
        <f t="shared" si="61"/>
        <v>-92073427.860000014</v>
      </c>
      <c r="LA36" s="315">
        <f t="shared" si="61"/>
        <v>1627205.6400000006</v>
      </c>
      <c r="LB36" s="315">
        <f t="shared" si="61"/>
        <v>-12833922.680000003</v>
      </c>
      <c r="LC36" s="315">
        <f t="shared" si="61"/>
        <v>-232148191.29999998</v>
      </c>
      <c r="LD36" s="315">
        <f t="shared" si="61"/>
        <v>67293707.049999997</v>
      </c>
      <c r="LE36" s="315">
        <f t="shared" si="61"/>
        <v>-22233175.349999964</v>
      </c>
      <c r="LF36" s="315">
        <f t="shared" si="61"/>
        <v>-87719794.999999985</v>
      </c>
      <c r="LG36" s="315">
        <f t="shared" si="61"/>
        <v>4416878.6699999869</v>
      </c>
      <c r="LH36" s="315">
        <f t="shared" si="61"/>
        <v>-39369928.120000005</v>
      </c>
      <c r="LI36" s="315">
        <f t="shared" si="61"/>
        <v>-8095517.1399999987</v>
      </c>
      <c r="LJ36" s="315">
        <f t="shared" si="61"/>
        <v>-7001054.8899999987</v>
      </c>
      <c r="LK36" s="315">
        <f t="shared" si="61"/>
        <v>-5746271.4299999997</v>
      </c>
      <c r="LL36" s="315">
        <f t="shared" ref="LL36:NW36" si="62">SUM(LL34:LL35)</f>
        <v>-699178.26000000164</v>
      </c>
      <c r="LM36" s="315">
        <f t="shared" si="62"/>
        <v>-1856890.0799999991</v>
      </c>
      <c r="LN36" s="315">
        <f t="shared" si="62"/>
        <v>-17915753.099999998</v>
      </c>
      <c r="LO36" s="315">
        <f t="shared" si="62"/>
        <v>-5212401.0599999996</v>
      </c>
      <c r="LP36" s="315">
        <f t="shared" si="62"/>
        <v>-87698227.940000013</v>
      </c>
      <c r="LQ36" s="315">
        <f t="shared" si="62"/>
        <v>-10368325.24</v>
      </c>
      <c r="LR36" s="315">
        <f t="shared" si="62"/>
        <v>18805556.920000002</v>
      </c>
      <c r="LS36" s="315">
        <f t="shared" si="62"/>
        <v>191705831.16000003</v>
      </c>
      <c r="LT36" s="315">
        <f t="shared" si="62"/>
        <v>-97425903.420000017</v>
      </c>
      <c r="LU36" s="315">
        <f t="shared" si="62"/>
        <v>-232382950.71000001</v>
      </c>
      <c r="LV36" s="315">
        <f t="shared" si="62"/>
        <v>-3645009.9899999946</v>
      </c>
      <c r="LW36" s="315">
        <f t="shared" si="62"/>
        <v>-10615105.320000004</v>
      </c>
      <c r="LX36" s="315">
        <f t="shared" si="62"/>
        <v>-6946827.2100000009</v>
      </c>
      <c r="LY36" s="315">
        <f t="shared" si="62"/>
        <v>-3026894.4199999981</v>
      </c>
      <c r="LZ36" s="315">
        <f t="shared" si="62"/>
        <v>13134935.097000003</v>
      </c>
      <c r="MA36" s="315">
        <f t="shared" si="62"/>
        <v>5714764.8999999985</v>
      </c>
      <c r="MB36" s="315">
        <f t="shared" si="62"/>
        <v>69140516.019999996</v>
      </c>
      <c r="MC36" s="315">
        <f t="shared" si="62"/>
        <v>-40088095.140000001</v>
      </c>
      <c r="MD36" s="315">
        <f t="shared" si="62"/>
        <v>15944060.850000001</v>
      </c>
      <c r="ME36" s="315">
        <f t="shared" si="62"/>
        <v>83744374.290000021</v>
      </c>
      <c r="MF36" s="315">
        <f t="shared" si="62"/>
        <v>-2304291.870000001</v>
      </c>
      <c r="MG36" s="315">
        <f t="shared" si="62"/>
        <v>12096529.290000001</v>
      </c>
      <c r="MH36" s="315">
        <f t="shared" si="62"/>
        <v>6850385.1600000001</v>
      </c>
      <c r="MI36" s="315">
        <f t="shared" si="62"/>
        <v>12216953.77</v>
      </c>
      <c r="MJ36" s="315">
        <f t="shared" si="62"/>
        <v>9337881.0600000024</v>
      </c>
      <c r="MK36" s="315">
        <f t="shared" si="62"/>
        <v>-12027372.860000001</v>
      </c>
      <c r="ML36" s="315">
        <f t="shared" si="62"/>
        <v>5785687.1000000006</v>
      </c>
      <c r="MM36" s="315">
        <f t="shared" si="62"/>
        <v>-10207401.609999999</v>
      </c>
      <c r="MN36" s="315">
        <f t="shared" si="62"/>
        <v>-859488.04999999888</v>
      </c>
      <c r="MO36" s="315">
        <f t="shared" si="62"/>
        <v>3276868.4800000004</v>
      </c>
      <c r="MP36" s="315">
        <f t="shared" si="62"/>
        <v>7006985.5999999996</v>
      </c>
      <c r="MQ36" s="315">
        <f t="shared" si="62"/>
        <v>-91315080.339999974</v>
      </c>
      <c r="MR36" s="315">
        <f t="shared" si="62"/>
        <v>-5200694.9800000004</v>
      </c>
      <c r="MS36" s="315">
        <f t="shared" si="62"/>
        <v>46262916.010000005</v>
      </c>
      <c r="MT36" s="315">
        <f t="shared" si="62"/>
        <v>-30575318.34</v>
      </c>
      <c r="MU36" s="315">
        <f t="shared" si="62"/>
        <v>15526183.100000001</v>
      </c>
      <c r="MV36" s="315">
        <f t="shared" si="62"/>
        <v>958180.27999999933</v>
      </c>
      <c r="MW36" s="315">
        <f t="shared" si="62"/>
        <v>10349508.7403</v>
      </c>
      <c r="MX36" s="315">
        <f t="shared" si="62"/>
        <v>-25068424.899999999</v>
      </c>
      <c r="MY36" s="315">
        <f t="shared" si="62"/>
        <v>-11172117.66</v>
      </c>
      <c r="MZ36" s="315">
        <f t="shared" si="62"/>
        <v>-5769198.2599999998</v>
      </c>
      <c r="NA36" s="315">
        <f t="shared" si="62"/>
        <v>12942997.049999999</v>
      </c>
      <c r="NB36" s="315">
        <f t="shared" si="62"/>
        <v>219255534.37</v>
      </c>
      <c r="NC36" s="315">
        <f t="shared" si="62"/>
        <v>88520611.920000002</v>
      </c>
      <c r="ND36" s="315">
        <f t="shared" si="62"/>
        <v>7602100.1100000013</v>
      </c>
      <c r="NE36" s="315">
        <f t="shared" si="62"/>
        <v>336100087.99000001</v>
      </c>
      <c r="NF36" s="315">
        <f t="shared" si="62"/>
        <v>10044590.140000001</v>
      </c>
      <c r="NG36" s="315">
        <f t="shared" si="62"/>
        <v>20065321.350000001</v>
      </c>
      <c r="NH36" s="315">
        <f t="shared" si="62"/>
        <v>65306227.519999981</v>
      </c>
      <c r="NI36" s="315">
        <f t="shared" si="62"/>
        <v>134556725.25</v>
      </c>
      <c r="NJ36" s="315">
        <f t="shared" si="62"/>
        <v>18137507.73</v>
      </c>
      <c r="NK36" s="315">
        <f t="shared" si="62"/>
        <v>103372206.5</v>
      </c>
      <c r="NL36" s="315">
        <f t="shared" si="62"/>
        <v>40996641.759999998</v>
      </c>
      <c r="NM36" s="315">
        <f t="shared" si="62"/>
        <v>28488290.440000005</v>
      </c>
      <c r="NN36" s="315">
        <f t="shared" si="62"/>
        <v>42479903.419999987</v>
      </c>
      <c r="NO36" s="315">
        <f t="shared" si="62"/>
        <v>3470431.1900000013</v>
      </c>
      <c r="NP36" s="315">
        <f t="shared" si="62"/>
        <v>-1462103.4900000002</v>
      </c>
      <c r="NQ36" s="315">
        <f t="shared" si="62"/>
        <v>3619997.8499999996</v>
      </c>
      <c r="NR36" s="315">
        <f t="shared" si="62"/>
        <v>3305842.3599999994</v>
      </c>
      <c r="NS36" s="315">
        <f t="shared" si="62"/>
        <v>5479031.1600000001</v>
      </c>
      <c r="NT36" s="315">
        <f t="shared" si="62"/>
        <v>10452428.359999999</v>
      </c>
      <c r="NU36" s="315">
        <f t="shared" si="62"/>
        <v>-136871655.07000002</v>
      </c>
      <c r="NV36" s="315">
        <f t="shared" si="62"/>
        <v>24245855.899999976</v>
      </c>
      <c r="NW36" s="315">
        <f t="shared" si="62"/>
        <v>-73825.910000000149</v>
      </c>
      <c r="NX36" s="315">
        <f t="shared" ref="NX36:QI36" si="63">SUM(NX34:NX35)</f>
        <v>-1148415.4700000007</v>
      </c>
      <c r="NY36" s="315">
        <f t="shared" si="63"/>
        <v>6887259.7600000016</v>
      </c>
      <c r="NZ36" s="315">
        <f t="shared" si="63"/>
        <v>-7281609.8099999987</v>
      </c>
      <c r="OA36" s="315">
        <f t="shared" si="63"/>
        <v>-4572938.1199999992</v>
      </c>
      <c r="OB36" s="315">
        <f t="shared" si="63"/>
        <v>539700009.26999998</v>
      </c>
      <c r="OC36" s="315">
        <f t="shared" si="63"/>
        <v>-113535056.91</v>
      </c>
      <c r="OD36" s="315">
        <f t="shared" si="63"/>
        <v>31435384.48</v>
      </c>
      <c r="OE36" s="315">
        <f t="shared" si="63"/>
        <v>-53712871.079999991</v>
      </c>
      <c r="OF36" s="315">
        <f t="shared" si="63"/>
        <v>-9979776.4500000011</v>
      </c>
      <c r="OG36" s="315">
        <f t="shared" si="63"/>
        <v>35461991.5</v>
      </c>
      <c r="OH36" s="315">
        <f t="shared" si="63"/>
        <v>-22763668.66</v>
      </c>
      <c r="OI36" s="315">
        <f t="shared" si="63"/>
        <v>-714422.6400000006</v>
      </c>
      <c r="OJ36" s="315">
        <f t="shared" si="63"/>
        <v>64188649.330000006</v>
      </c>
      <c r="OK36" s="315">
        <f t="shared" si="63"/>
        <v>-250881300.98000002</v>
      </c>
      <c r="OL36" s="315">
        <f t="shared" si="63"/>
        <v>-11407242.75</v>
      </c>
      <c r="OM36" s="315">
        <f t="shared" si="63"/>
        <v>381361501.72000003</v>
      </c>
      <c r="ON36" s="315">
        <f t="shared" si="63"/>
        <v>24984542.530000001</v>
      </c>
      <c r="OO36" s="315">
        <f t="shared" si="63"/>
        <v>-15491501.580000002</v>
      </c>
      <c r="OP36" s="315">
        <f t="shared" si="63"/>
        <v>55674126</v>
      </c>
      <c r="OQ36" s="315">
        <f t="shared" si="63"/>
        <v>88930669.860000014</v>
      </c>
      <c r="OR36" s="315">
        <f t="shared" si="63"/>
        <v>-8580784.4000000022</v>
      </c>
      <c r="OS36" s="315">
        <f t="shared" si="63"/>
        <v>22693106.340000004</v>
      </c>
      <c r="OT36" s="315">
        <f t="shared" si="63"/>
        <v>-15837729.240000002</v>
      </c>
      <c r="OU36" s="315">
        <f t="shared" si="63"/>
        <v>871.16000000014901</v>
      </c>
      <c r="OV36" s="315">
        <f t="shared" si="63"/>
        <v>7821518.7899999917</v>
      </c>
      <c r="OW36" s="315">
        <f t="shared" si="63"/>
        <v>10450860.66</v>
      </c>
      <c r="OX36" s="315">
        <f t="shared" si="63"/>
        <v>14456448.620000001</v>
      </c>
      <c r="OY36" s="315">
        <f t="shared" si="63"/>
        <v>2875380.6799999997</v>
      </c>
      <c r="OZ36" s="315">
        <f t="shared" si="63"/>
        <v>-122014768.58000001</v>
      </c>
      <c r="PA36" s="315">
        <f t="shared" si="63"/>
        <v>1213039.5</v>
      </c>
      <c r="PB36" s="315">
        <f t="shared" si="63"/>
        <v>-45383889.139999993</v>
      </c>
      <c r="PC36" s="315">
        <f t="shared" si="63"/>
        <v>-3204863.8099999996</v>
      </c>
      <c r="PD36" s="315">
        <f t="shared" si="63"/>
        <v>-2044208.5299999975</v>
      </c>
      <c r="PE36" s="315">
        <f t="shared" si="63"/>
        <v>-18957885.039999999</v>
      </c>
      <c r="PF36" s="315">
        <f t="shared" si="63"/>
        <v>-6433776.6199999992</v>
      </c>
      <c r="PG36" s="315">
        <f t="shared" si="63"/>
        <v>-7959487.1799999997</v>
      </c>
      <c r="PH36" s="315">
        <f t="shared" si="63"/>
        <v>-14859961.450000001</v>
      </c>
      <c r="PI36" s="315">
        <f t="shared" si="63"/>
        <v>-14441455.130000001</v>
      </c>
      <c r="PJ36" s="315">
        <f t="shared" si="63"/>
        <v>5998280.7400000021</v>
      </c>
      <c r="PK36" s="315">
        <f t="shared" si="63"/>
        <v>6151662.200000003</v>
      </c>
      <c r="PL36" s="315">
        <f t="shared" si="63"/>
        <v>-9247201.2599999998</v>
      </c>
      <c r="PM36" s="315">
        <f t="shared" si="63"/>
        <v>-68243509.519999996</v>
      </c>
      <c r="PN36" s="315">
        <f t="shared" si="63"/>
        <v>-2589506.09</v>
      </c>
      <c r="PO36" s="315">
        <f t="shared" si="63"/>
        <v>-3203945.419999999</v>
      </c>
      <c r="PP36" s="315">
        <f t="shared" si="63"/>
        <v>-4277071.459999999</v>
      </c>
      <c r="PQ36" s="315">
        <f t="shared" si="63"/>
        <v>-5041978.78</v>
      </c>
      <c r="PR36" s="315">
        <f t="shared" si="63"/>
        <v>50768908.190000057</v>
      </c>
      <c r="PS36" s="315">
        <f t="shared" si="63"/>
        <v>1251775.4199999981</v>
      </c>
      <c r="PT36" s="315">
        <f t="shared" si="63"/>
        <v>-10984969.559999999</v>
      </c>
      <c r="PU36" s="315">
        <f t="shared" si="63"/>
        <v>18531974.639999997</v>
      </c>
      <c r="PV36" s="315">
        <f t="shared" si="63"/>
        <v>-169807648.66999999</v>
      </c>
      <c r="PW36" s="315">
        <f t="shared" si="63"/>
        <v>-15132722.35</v>
      </c>
      <c r="PX36" s="315">
        <f t="shared" si="63"/>
        <v>-36203850.549999997</v>
      </c>
      <c r="PY36" s="315">
        <f t="shared" si="63"/>
        <v>-4008672.2200000007</v>
      </c>
      <c r="PZ36" s="315">
        <f t="shared" si="63"/>
        <v>-13940373.449999996</v>
      </c>
      <c r="QA36" s="315">
        <f t="shared" si="63"/>
        <v>3297477.25</v>
      </c>
      <c r="QB36" s="315">
        <f t="shared" si="63"/>
        <v>-20521661.289999999</v>
      </c>
      <c r="QC36" s="315">
        <f t="shared" si="63"/>
        <v>-11981815.039999999</v>
      </c>
      <c r="QD36" s="315">
        <f t="shared" si="63"/>
        <v>7214028.7700000014</v>
      </c>
      <c r="QE36" s="315">
        <f t="shared" si="63"/>
        <v>39193593.75</v>
      </c>
      <c r="QF36" s="315">
        <f t="shared" si="63"/>
        <v>-28434359.43</v>
      </c>
      <c r="QG36" s="315">
        <f t="shared" si="63"/>
        <v>24559668.340000004</v>
      </c>
      <c r="QH36" s="315">
        <f t="shared" si="63"/>
        <v>-10604190.889999999</v>
      </c>
      <c r="QI36" s="315">
        <f t="shared" si="63"/>
        <v>-21013569.620000001</v>
      </c>
      <c r="QJ36" s="315">
        <f t="shared" ref="QJ36:SU36" si="64">SUM(QJ34:QJ35)</f>
        <v>-6791831.21</v>
      </c>
      <c r="QK36" s="315">
        <f t="shared" si="64"/>
        <v>-54525929.760000005</v>
      </c>
      <c r="QL36" s="315">
        <f t="shared" si="64"/>
        <v>-51582724.949999988</v>
      </c>
      <c r="QM36" s="315">
        <f t="shared" si="64"/>
        <v>-8684912.7300000004</v>
      </c>
      <c r="QN36" s="315">
        <f t="shared" si="64"/>
        <v>-849569.21999999974</v>
      </c>
      <c r="QO36" s="315">
        <f t="shared" si="64"/>
        <v>-6053268.1300000008</v>
      </c>
      <c r="QP36" s="315">
        <f t="shared" si="64"/>
        <v>-1368764.9899999993</v>
      </c>
      <c r="QQ36" s="315">
        <f t="shared" si="64"/>
        <v>-748188.58000000007</v>
      </c>
      <c r="QR36" s="315">
        <f t="shared" si="64"/>
        <v>-8643658.2599999905</v>
      </c>
      <c r="QS36" s="315">
        <f t="shared" si="64"/>
        <v>-6044130.3599999994</v>
      </c>
      <c r="QT36" s="315">
        <f t="shared" si="64"/>
        <v>-14851368.959999993</v>
      </c>
      <c r="QU36" s="315">
        <f t="shared" si="64"/>
        <v>21184980.470000003</v>
      </c>
      <c r="QV36" s="315">
        <f t="shared" si="64"/>
        <v>-323788.6099999994</v>
      </c>
      <c r="QW36" s="315">
        <f t="shared" si="64"/>
        <v>91930927.930000007</v>
      </c>
      <c r="QX36" s="315">
        <f t="shared" si="64"/>
        <v>1713852.0600000024</v>
      </c>
      <c r="QY36" s="315">
        <f t="shared" si="64"/>
        <v>-13440590.059999999</v>
      </c>
      <c r="QZ36" s="315">
        <f t="shared" si="64"/>
        <v>67517487.469999999</v>
      </c>
      <c r="RA36" s="315">
        <f t="shared" si="64"/>
        <v>49369.589999999851</v>
      </c>
      <c r="RB36" s="315">
        <f t="shared" si="64"/>
        <v>-4912149.9200000009</v>
      </c>
      <c r="RC36" s="315">
        <f t="shared" si="64"/>
        <v>20323236.259999998</v>
      </c>
      <c r="RD36" s="315">
        <f t="shared" si="64"/>
        <v>4810348.1900000004</v>
      </c>
      <c r="RE36" s="315">
        <f t="shared" si="64"/>
        <v>-34388403.110000014</v>
      </c>
      <c r="RF36" s="315">
        <f t="shared" si="64"/>
        <v>-47512919.849999994</v>
      </c>
      <c r="RG36" s="315">
        <f t="shared" si="64"/>
        <v>-24654521.949999999</v>
      </c>
      <c r="RH36" s="315">
        <f t="shared" si="64"/>
        <v>36364965.979999997</v>
      </c>
      <c r="RI36" s="315">
        <f t="shared" si="64"/>
        <v>-23383255.310000002</v>
      </c>
      <c r="RJ36" s="315">
        <f t="shared" si="64"/>
        <v>-29194238.019999996</v>
      </c>
      <c r="RK36" s="315">
        <f t="shared" si="64"/>
        <v>-75351243.75</v>
      </c>
      <c r="RL36" s="315">
        <f t="shared" si="64"/>
        <v>-3953014.5299999993</v>
      </c>
      <c r="RM36" s="315">
        <f t="shared" si="64"/>
        <v>-5574146.1100000031</v>
      </c>
      <c r="RN36" s="315">
        <f t="shared" si="64"/>
        <v>-46031962.049999997</v>
      </c>
      <c r="RO36" s="315">
        <f t="shared" si="64"/>
        <v>-12491755.409999996</v>
      </c>
      <c r="RP36" s="315">
        <f t="shared" si="64"/>
        <v>-2184751.2300000004</v>
      </c>
      <c r="RQ36" s="315">
        <f t="shared" si="64"/>
        <v>-5663076.0999999996</v>
      </c>
      <c r="RR36" s="315">
        <f t="shared" si="64"/>
        <v>-27967774.080000002</v>
      </c>
      <c r="RS36" s="315">
        <f t="shared" si="64"/>
        <v>-7343000.5499999998</v>
      </c>
      <c r="RT36" s="315">
        <f t="shared" si="64"/>
        <v>-3320586.290000001</v>
      </c>
      <c r="RU36" s="315">
        <f t="shared" si="64"/>
        <v>-7274335.459999999</v>
      </c>
      <c r="RV36" s="315">
        <f t="shared" si="64"/>
        <v>4539883.95</v>
      </c>
      <c r="RW36" s="315">
        <f t="shared" si="64"/>
        <v>-5657219.0899999999</v>
      </c>
      <c r="RX36" s="315">
        <f t="shared" si="64"/>
        <v>-7840840.8500000006</v>
      </c>
      <c r="RY36" s="315">
        <f t="shared" si="64"/>
        <v>-106439748.62</v>
      </c>
      <c r="RZ36" s="315">
        <f t="shared" si="64"/>
        <v>-759059.91999999993</v>
      </c>
      <c r="SA36" s="315">
        <f t="shared" si="64"/>
        <v>20271874.939999998</v>
      </c>
      <c r="SB36" s="315">
        <f t="shared" si="64"/>
        <v>-815665.42000000179</v>
      </c>
      <c r="SC36" s="315">
        <f t="shared" si="64"/>
        <v>-2237778.5399999991</v>
      </c>
      <c r="SD36" s="315">
        <f t="shared" si="64"/>
        <v>-883238.75999999978</v>
      </c>
      <c r="SE36" s="315">
        <f t="shared" si="64"/>
        <v>10155891</v>
      </c>
      <c r="SF36" s="315">
        <f t="shared" si="64"/>
        <v>-31299527.599999998</v>
      </c>
      <c r="SG36" s="315">
        <f t="shared" si="64"/>
        <v>-3872841.7100000009</v>
      </c>
      <c r="SH36" s="315">
        <f t="shared" si="64"/>
        <v>-7274518.8500000006</v>
      </c>
      <c r="SI36" s="315">
        <f t="shared" si="64"/>
        <v>20090987.619999997</v>
      </c>
      <c r="SJ36" s="315">
        <f t="shared" si="64"/>
        <v>-11947750.059999999</v>
      </c>
      <c r="SK36" s="315">
        <f t="shared" si="64"/>
        <v>43853406.379999995</v>
      </c>
      <c r="SL36" s="315">
        <f t="shared" si="64"/>
        <v>-4142786.3100000005</v>
      </c>
      <c r="SM36" s="315">
        <f t="shared" si="64"/>
        <v>-4205750.6399999857</v>
      </c>
      <c r="SN36" s="315">
        <f t="shared" si="64"/>
        <v>16929382.670000002</v>
      </c>
      <c r="SO36" s="315">
        <f t="shared" si="64"/>
        <v>4791204.0100000016</v>
      </c>
      <c r="SP36" s="315">
        <f t="shared" si="64"/>
        <v>5883069.8300000001</v>
      </c>
      <c r="SQ36" s="315">
        <f t="shared" si="64"/>
        <v>4574151.5</v>
      </c>
      <c r="SR36" s="315">
        <f t="shared" si="64"/>
        <v>-1240670.42</v>
      </c>
      <c r="SS36" s="315">
        <f t="shared" si="64"/>
        <v>16878136.359999999</v>
      </c>
      <c r="ST36" s="315">
        <f t="shared" si="64"/>
        <v>13397671.240000002</v>
      </c>
      <c r="SU36" s="315">
        <f t="shared" si="64"/>
        <v>13267587.060000001</v>
      </c>
      <c r="SV36" s="315">
        <f t="shared" ref="SV36:VG36" si="65">SUM(SV34:SV35)</f>
        <v>15188346.059999999</v>
      </c>
      <c r="SW36" s="315">
        <f t="shared" si="65"/>
        <v>-47554022.380000003</v>
      </c>
      <c r="SX36" s="315">
        <f t="shared" si="65"/>
        <v>3520768.5200000005</v>
      </c>
      <c r="SY36" s="315">
        <f t="shared" si="65"/>
        <v>-78567131.070000008</v>
      </c>
      <c r="SZ36" s="315">
        <f t="shared" si="65"/>
        <v>14982804.600000001</v>
      </c>
      <c r="TA36" s="315">
        <f t="shared" si="65"/>
        <v>4043089.5400000028</v>
      </c>
      <c r="TB36" s="315">
        <f t="shared" si="65"/>
        <v>-4894046.950000003</v>
      </c>
      <c r="TC36" s="315">
        <f t="shared" si="65"/>
        <v>3643255.1400000006</v>
      </c>
      <c r="TD36" s="315">
        <f t="shared" si="65"/>
        <v>9601231.7300000004</v>
      </c>
      <c r="TE36" s="315">
        <f t="shared" si="65"/>
        <v>183422.91999999806</v>
      </c>
      <c r="TF36" s="315">
        <f t="shared" si="65"/>
        <v>1502516.9800000004</v>
      </c>
      <c r="TG36" s="315">
        <f t="shared" si="65"/>
        <v>-385149328.2299999</v>
      </c>
      <c r="TH36" s="315">
        <f t="shared" si="65"/>
        <v>-4260879.379999999</v>
      </c>
      <c r="TI36" s="315">
        <f t="shared" si="65"/>
        <v>10229691.749999998</v>
      </c>
      <c r="TJ36" s="315">
        <f t="shared" si="65"/>
        <v>-40060338.469999999</v>
      </c>
      <c r="TK36" s="315">
        <f t="shared" si="65"/>
        <v>-18481673.199999999</v>
      </c>
      <c r="TL36" s="315">
        <f t="shared" si="65"/>
        <v>-7129449.6300000008</v>
      </c>
      <c r="TM36" s="315">
        <f t="shared" si="65"/>
        <v>1490457.2700000005</v>
      </c>
      <c r="TN36" s="315">
        <f t="shared" si="65"/>
        <v>-35043409.730000004</v>
      </c>
      <c r="TO36" s="315">
        <f t="shared" si="65"/>
        <v>3048564.0699999984</v>
      </c>
      <c r="TP36" s="315">
        <f t="shared" si="65"/>
        <v>-20870937.18</v>
      </c>
      <c r="TQ36" s="315">
        <f t="shared" si="65"/>
        <v>-35497996.07</v>
      </c>
      <c r="TR36" s="315">
        <f t="shared" si="65"/>
        <v>3206812.1300000008</v>
      </c>
      <c r="TS36" s="315">
        <f t="shared" si="65"/>
        <v>-1958519.6399999987</v>
      </c>
      <c r="TT36" s="315">
        <f t="shared" si="65"/>
        <v>-10346855.359999999</v>
      </c>
      <c r="TU36" s="315">
        <f t="shared" si="65"/>
        <v>-4454847.07</v>
      </c>
      <c r="TV36" s="315">
        <f t="shared" si="65"/>
        <v>6995298.7300000004</v>
      </c>
      <c r="TW36" s="315">
        <f t="shared" si="65"/>
        <v>-19592227.629999995</v>
      </c>
      <c r="TX36" s="315">
        <f t="shared" si="65"/>
        <v>-10329015.98</v>
      </c>
      <c r="TY36" s="315">
        <f t="shared" si="65"/>
        <v>97985911.479999989</v>
      </c>
      <c r="TZ36" s="315">
        <f t="shared" si="65"/>
        <v>-15414140.460000001</v>
      </c>
      <c r="UA36" s="315">
        <f t="shared" si="65"/>
        <v>-11030402.669999998</v>
      </c>
      <c r="UB36" s="315">
        <f t="shared" si="65"/>
        <v>-8092276.040000001</v>
      </c>
      <c r="UC36" s="315">
        <f t="shared" si="65"/>
        <v>-184661501.86000001</v>
      </c>
      <c r="UD36" s="315">
        <f t="shared" si="65"/>
        <v>-2321969.9500000011</v>
      </c>
      <c r="UE36" s="315">
        <f t="shared" si="65"/>
        <v>-4882224.6199999992</v>
      </c>
      <c r="UF36" s="315">
        <f t="shared" si="65"/>
        <v>255419.31000000238</v>
      </c>
      <c r="UG36" s="315">
        <f t="shared" si="65"/>
        <v>-1134515.5600000005</v>
      </c>
      <c r="UH36" s="315">
        <f t="shared" si="65"/>
        <v>-94837972.079999998</v>
      </c>
      <c r="UI36" s="315">
        <f t="shared" si="65"/>
        <v>-16328625.889999997</v>
      </c>
      <c r="UJ36" s="315">
        <f t="shared" si="65"/>
        <v>-22417584.870000001</v>
      </c>
      <c r="UK36" s="315">
        <f t="shared" si="65"/>
        <v>-24853356.580000002</v>
      </c>
      <c r="UL36" s="315">
        <f t="shared" si="65"/>
        <v>-13166201.789999999</v>
      </c>
      <c r="UM36" s="315">
        <f t="shared" si="65"/>
        <v>-12624192.189999999</v>
      </c>
      <c r="UN36" s="315">
        <f t="shared" si="65"/>
        <v>462112240.94999999</v>
      </c>
      <c r="UO36" s="315">
        <f t="shared" si="65"/>
        <v>-9108940.9100000001</v>
      </c>
      <c r="UP36" s="315">
        <f t="shared" si="65"/>
        <v>-12560316.610000001</v>
      </c>
      <c r="UQ36" s="315">
        <f t="shared" si="65"/>
        <v>-107794021.08999999</v>
      </c>
      <c r="UR36" s="315">
        <f t="shared" si="65"/>
        <v>-5205245.16</v>
      </c>
      <c r="US36" s="315">
        <f t="shared" si="65"/>
        <v>2678845.5399999991</v>
      </c>
      <c r="UT36" s="315">
        <f t="shared" si="65"/>
        <v>-40723574.11999999</v>
      </c>
      <c r="UU36" s="315">
        <f t="shared" si="65"/>
        <v>-5471402.4799999995</v>
      </c>
      <c r="UV36" s="315">
        <f t="shared" si="65"/>
        <v>-4660143.3699999992</v>
      </c>
      <c r="UW36" s="315">
        <f t="shared" si="65"/>
        <v>3772028.6000000015</v>
      </c>
      <c r="UX36" s="315">
        <f t="shared" si="65"/>
        <v>-14818439.450000001</v>
      </c>
      <c r="UY36" s="315">
        <f t="shared" si="65"/>
        <v>-14575297.159999996</v>
      </c>
      <c r="UZ36" s="315">
        <f t="shared" si="65"/>
        <v>5040838.370000001</v>
      </c>
      <c r="VA36" s="315">
        <f t="shared" si="65"/>
        <v>13043007.379999999</v>
      </c>
      <c r="VB36" s="315">
        <f t="shared" si="65"/>
        <v>3387355.7000000011</v>
      </c>
      <c r="VC36" s="315">
        <f t="shared" si="65"/>
        <v>2322454.2800000012</v>
      </c>
      <c r="VD36" s="315">
        <f t="shared" si="65"/>
        <v>-7193386.6199999992</v>
      </c>
      <c r="VE36" s="315">
        <f t="shared" si="65"/>
        <v>-1382528.7499999991</v>
      </c>
      <c r="VF36" s="315">
        <f t="shared" si="65"/>
        <v>-30121308.27</v>
      </c>
      <c r="VG36" s="315">
        <f t="shared" si="65"/>
        <v>-5317839.7700000005</v>
      </c>
      <c r="VH36" s="315">
        <f t="shared" ref="VH36:XS36" si="66">SUM(VH34:VH35)</f>
        <v>3905074.3900000006</v>
      </c>
      <c r="VI36" s="315">
        <f t="shared" si="66"/>
        <v>14224525.400000002</v>
      </c>
      <c r="VJ36" s="315">
        <f t="shared" si="66"/>
        <v>-121962533.74000001</v>
      </c>
      <c r="VK36" s="315">
        <f t="shared" si="66"/>
        <v>-4156184.5099999979</v>
      </c>
      <c r="VL36" s="315">
        <f t="shared" si="66"/>
        <v>15541646.969999999</v>
      </c>
      <c r="VM36" s="315">
        <f t="shared" si="66"/>
        <v>-12808885.630000003</v>
      </c>
      <c r="VN36" s="315">
        <f t="shared" si="66"/>
        <v>12746586.119999997</v>
      </c>
      <c r="VO36" s="315">
        <f t="shared" si="66"/>
        <v>-13515563.460000001</v>
      </c>
      <c r="VP36" s="315">
        <f t="shared" si="66"/>
        <v>-12830142.660000004</v>
      </c>
      <c r="VQ36" s="315">
        <f t="shared" si="66"/>
        <v>-12949043.07</v>
      </c>
      <c r="VR36" s="315">
        <f t="shared" si="66"/>
        <v>14605122.690000001</v>
      </c>
      <c r="VS36" s="315">
        <f t="shared" si="66"/>
        <v>-69043766.950000003</v>
      </c>
      <c r="VT36" s="315">
        <f t="shared" si="66"/>
        <v>-2811185.040000001</v>
      </c>
      <c r="VU36" s="315">
        <f t="shared" si="66"/>
        <v>53351206.049999997</v>
      </c>
      <c r="VV36" s="315">
        <f t="shared" si="66"/>
        <v>-7924631.5999999996</v>
      </c>
      <c r="VW36" s="315">
        <f t="shared" si="66"/>
        <v>21869590.619999997</v>
      </c>
      <c r="VX36" s="315">
        <f t="shared" si="66"/>
        <v>-3271810.790000001</v>
      </c>
      <c r="VY36" s="315">
        <f t="shared" si="66"/>
        <v>1609015599.7000003</v>
      </c>
      <c r="VZ36" s="315">
        <f t="shared" si="66"/>
        <v>-564396.05999999866</v>
      </c>
      <c r="WA36" s="315">
        <f t="shared" si="66"/>
        <v>45568630.510000005</v>
      </c>
      <c r="WB36" s="315">
        <f t="shared" si="66"/>
        <v>-3200025.8500000015</v>
      </c>
      <c r="WC36" s="315">
        <f t="shared" si="66"/>
        <v>10097300.749999998</v>
      </c>
      <c r="WD36" s="315">
        <f t="shared" si="66"/>
        <v>-5488391.870000001</v>
      </c>
      <c r="WE36" s="315">
        <f t="shared" si="66"/>
        <v>-2537147.0600000024</v>
      </c>
      <c r="WF36" s="315">
        <f t="shared" si="66"/>
        <v>-4251652.4900000021</v>
      </c>
      <c r="WG36" s="315">
        <f t="shared" si="66"/>
        <v>17717726.399999999</v>
      </c>
      <c r="WH36" s="315">
        <f t="shared" si="66"/>
        <v>-17827954.530000001</v>
      </c>
      <c r="WI36" s="315">
        <f t="shared" si="66"/>
        <v>-8465663.3300000001</v>
      </c>
      <c r="WJ36" s="315">
        <f t="shared" si="66"/>
        <v>-17194298.579999998</v>
      </c>
      <c r="WK36" s="315">
        <f t="shared" si="66"/>
        <v>-744732.6099999994</v>
      </c>
      <c r="WL36" s="315">
        <f t="shared" si="66"/>
        <v>-12028864.069999993</v>
      </c>
      <c r="WM36" s="315">
        <f t="shared" si="66"/>
        <v>-17526313.339999996</v>
      </c>
      <c r="WN36" s="315">
        <f t="shared" si="66"/>
        <v>14111444.669999998</v>
      </c>
      <c r="WO36" s="315">
        <f t="shared" si="66"/>
        <v>-12504196.799999999</v>
      </c>
      <c r="WP36" s="315">
        <f t="shared" si="66"/>
        <v>-11925959.379999999</v>
      </c>
      <c r="WQ36" s="315">
        <f t="shared" si="66"/>
        <v>-6910865.75</v>
      </c>
      <c r="WR36" s="315">
        <f t="shared" si="66"/>
        <v>-22015221.209999997</v>
      </c>
      <c r="WS36" s="315">
        <f t="shared" si="66"/>
        <v>-20040294.189999998</v>
      </c>
      <c r="WT36" s="315">
        <f t="shared" si="66"/>
        <v>-10498999.130000001</v>
      </c>
      <c r="WU36" s="315">
        <f t="shared" si="66"/>
        <v>15709427.210000001</v>
      </c>
      <c r="WV36" s="315">
        <f t="shared" si="66"/>
        <v>4243072.1500000022</v>
      </c>
      <c r="WW36" s="315">
        <f t="shared" si="66"/>
        <v>523847.75</v>
      </c>
      <c r="WX36" s="315">
        <f t="shared" si="66"/>
        <v>-3066872.5</v>
      </c>
      <c r="WY36" s="315">
        <f t="shared" si="66"/>
        <v>1192426.7100000009</v>
      </c>
      <c r="WZ36" s="315">
        <f t="shared" si="66"/>
        <v>5420775.9900000002</v>
      </c>
      <c r="XA36" s="315">
        <f t="shared" si="66"/>
        <v>29928107.719999999</v>
      </c>
      <c r="XB36" s="315">
        <f t="shared" si="66"/>
        <v>-1705411.2799999993</v>
      </c>
      <c r="XC36" s="315">
        <f t="shared" si="66"/>
        <v>12516184.239999998</v>
      </c>
      <c r="XD36" s="315">
        <f t="shared" si="66"/>
        <v>12236232.710000001</v>
      </c>
      <c r="XE36" s="315">
        <f t="shared" si="66"/>
        <v>5165217.379999999</v>
      </c>
      <c r="XF36" s="315">
        <f t="shared" si="66"/>
        <v>255215554.03999999</v>
      </c>
      <c r="XG36" s="315">
        <f t="shared" si="66"/>
        <v>-8122223.6600000001</v>
      </c>
      <c r="XH36" s="315">
        <f t="shared" si="66"/>
        <v>61549484.560000002</v>
      </c>
      <c r="XI36" s="315">
        <f t="shared" si="66"/>
        <v>39786152.829999998</v>
      </c>
      <c r="XJ36" s="315">
        <f t="shared" si="66"/>
        <v>-7821321.2400000002</v>
      </c>
      <c r="XK36" s="315">
        <f t="shared" si="66"/>
        <v>-68492.210000000894</v>
      </c>
      <c r="XL36" s="315">
        <f t="shared" si="66"/>
        <v>-21302770.299999997</v>
      </c>
      <c r="XM36" s="315">
        <f t="shared" si="66"/>
        <v>40465646.490000002</v>
      </c>
      <c r="XN36" s="315">
        <f t="shared" si="66"/>
        <v>-3638021.3800000008</v>
      </c>
      <c r="XO36" s="315">
        <f t="shared" si="66"/>
        <v>-5555718.1999999955</v>
      </c>
      <c r="XP36" s="315">
        <f t="shared" si="66"/>
        <v>-6549972.2600000016</v>
      </c>
      <c r="XQ36" s="315">
        <f t="shared" si="66"/>
        <v>1272825.7599999979</v>
      </c>
      <c r="XR36" s="315">
        <f t="shared" si="66"/>
        <v>5331332.2999999989</v>
      </c>
      <c r="XS36" s="315">
        <f t="shared" si="66"/>
        <v>1275665.9399999995</v>
      </c>
      <c r="XT36" s="315">
        <f t="shared" ref="XT36:AAE36" si="67">SUM(XT34:XT35)</f>
        <v>17068635.75</v>
      </c>
      <c r="XU36" s="315">
        <f t="shared" si="67"/>
        <v>3627828.9200000018</v>
      </c>
      <c r="XV36" s="315">
        <f t="shared" si="67"/>
        <v>7091609.1699999981</v>
      </c>
      <c r="XW36" s="315">
        <f t="shared" si="67"/>
        <v>1993576.9800000004</v>
      </c>
      <c r="XX36" s="315">
        <f t="shared" si="67"/>
        <v>-34394.580000000075</v>
      </c>
      <c r="XY36" s="315">
        <f t="shared" si="67"/>
        <v>-366181.6099999994</v>
      </c>
      <c r="XZ36" s="315">
        <f t="shared" si="67"/>
        <v>79062.150000000373</v>
      </c>
      <c r="YA36" s="315">
        <f t="shared" si="67"/>
        <v>39698759.199999996</v>
      </c>
      <c r="YB36" s="315">
        <f t="shared" si="67"/>
        <v>35383696.509999998</v>
      </c>
      <c r="YC36" s="315">
        <f t="shared" si="67"/>
        <v>252265143.97</v>
      </c>
      <c r="YD36" s="315">
        <f t="shared" si="67"/>
        <v>10299721.719999999</v>
      </c>
      <c r="YE36" s="315">
        <f t="shared" si="67"/>
        <v>-5987957.7700000033</v>
      </c>
      <c r="YF36" s="315">
        <f t="shared" si="67"/>
        <v>36637620.170000002</v>
      </c>
      <c r="YG36" s="315">
        <f t="shared" si="67"/>
        <v>-13113993.820000008</v>
      </c>
      <c r="YH36" s="315">
        <f t="shared" si="67"/>
        <v>18469587.350000001</v>
      </c>
      <c r="YI36" s="315">
        <f t="shared" si="67"/>
        <v>-17414693.240000002</v>
      </c>
      <c r="YJ36" s="315">
        <f t="shared" si="67"/>
        <v>3665196.129999999</v>
      </c>
      <c r="YK36" s="315">
        <f t="shared" si="67"/>
        <v>-33486260.719999999</v>
      </c>
      <c r="YL36" s="315">
        <f t="shared" si="67"/>
        <v>-18972621.090000004</v>
      </c>
      <c r="YM36" s="315">
        <f t="shared" si="67"/>
        <v>17364280.489999998</v>
      </c>
      <c r="YN36" s="315">
        <f t="shared" si="67"/>
        <v>1635583.870000001</v>
      </c>
      <c r="YO36" s="315">
        <f t="shared" si="67"/>
        <v>17896238.339999996</v>
      </c>
      <c r="YP36" s="315">
        <f t="shared" si="67"/>
        <v>-2128164.84</v>
      </c>
      <c r="YQ36" s="315">
        <f t="shared" si="67"/>
        <v>51619508.230000004</v>
      </c>
      <c r="YR36" s="315">
        <f t="shared" si="67"/>
        <v>44030141.140000001</v>
      </c>
      <c r="YS36" s="315">
        <f t="shared" si="67"/>
        <v>1535317.7100000009</v>
      </c>
      <c r="YT36" s="315">
        <f t="shared" si="67"/>
        <v>56031342.060000002</v>
      </c>
      <c r="YU36" s="315">
        <f t="shared" si="67"/>
        <v>463526.50999999791</v>
      </c>
      <c r="YV36" s="315">
        <f t="shared" si="67"/>
        <v>9042888.7599999998</v>
      </c>
      <c r="YW36" s="315">
        <f t="shared" si="67"/>
        <v>-12717544.679999998</v>
      </c>
      <c r="YX36" s="315">
        <f t="shared" si="67"/>
        <v>-9610601.0399999991</v>
      </c>
      <c r="YY36" s="315">
        <f t="shared" si="67"/>
        <v>2761956.8600000003</v>
      </c>
      <c r="YZ36" s="315">
        <f t="shared" si="67"/>
        <v>15134417.100000001</v>
      </c>
      <c r="ZA36" s="315">
        <f t="shared" si="67"/>
        <v>2284789.1299999952</v>
      </c>
      <c r="ZB36" s="315">
        <f t="shared" si="67"/>
        <v>2417710.6599999992</v>
      </c>
      <c r="ZC36" s="315">
        <f t="shared" si="67"/>
        <v>18391564.640000001</v>
      </c>
      <c r="ZD36" s="315">
        <f t="shared" si="67"/>
        <v>-3687166.1999999993</v>
      </c>
      <c r="ZE36" s="315">
        <f t="shared" si="67"/>
        <v>18326727.990000002</v>
      </c>
      <c r="ZF36" s="315">
        <f t="shared" si="67"/>
        <v>-12153992.350000001</v>
      </c>
      <c r="ZG36" s="315">
        <f t="shared" si="67"/>
        <v>-1291469.7599999998</v>
      </c>
      <c r="ZH36" s="315">
        <f t="shared" si="67"/>
        <v>1406787.2400000002</v>
      </c>
      <c r="ZI36" s="315">
        <f t="shared" si="67"/>
        <v>-16547596.200000003</v>
      </c>
      <c r="ZJ36" s="315">
        <f t="shared" si="67"/>
        <v>-60819919.090000004</v>
      </c>
      <c r="ZK36" s="315">
        <f t="shared" si="67"/>
        <v>14573116.450000001</v>
      </c>
      <c r="ZL36" s="315">
        <f t="shared" si="67"/>
        <v>35421714.06000001</v>
      </c>
      <c r="ZM36" s="315">
        <f t="shared" si="67"/>
        <v>217843185.75</v>
      </c>
      <c r="ZN36" s="315">
        <f t="shared" si="67"/>
        <v>67916498</v>
      </c>
      <c r="ZO36" s="315">
        <f t="shared" si="67"/>
        <v>33077289.969999999</v>
      </c>
      <c r="ZP36" s="315">
        <f t="shared" si="67"/>
        <v>20964249.989999995</v>
      </c>
      <c r="ZQ36" s="315">
        <f t="shared" si="67"/>
        <v>125404903.24699999</v>
      </c>
      <c r="ZR36" s="315">
        <f t="shared" si="67"/>
        <v>290256653.75</v>
      </c>
      <c r="ZS36" s="315">
        <f t="shared" si="67"/>
        <v>12989576.560000002</v>
      </c>
      <c r="ZT36" s="315">
        <f t="shared" si="67"/>
        <v>21199332.149999999</v>
      </c>
      <c r="ZU36" s="315">
        <f t="shared" si="67"/>
        <v>30436639.789999999</v>
      </c>
      <c r="ZV36" s="315">
        <f t="shared" si="67"/>
        <v>11358608.940000001</v>
      </c>
      <c r="ZW36" s="315">
        <f t="shared" si="67"/>
        <v>6083485.3899999969</v>
      </c>
      <c r="ZX36" s="315">
        <f t="shared" si="67"/>
        <v>1213150.8399999999</v>
      </c>
      <c r="ZY36" s="315">
        <f t="shared" si="67"/>
        <v>9511102.9299999997</v>
      </c>
      <c r="ZZ36" s="315">
        <f t="shared" si="67"/>
        <v>1550169.6699999981</v>
      </c>
      <c r="AAA36" s="315">
        <f t="shared" si="67"/>
        <v>17153752.59</v>
      </c>
      <c r="AAB36" s="315">
        <f t="shared" si="67"/>
        <v>16160960.419999998</v>
      </c>
      <c r="AAC36" s="315">
        <f t="shared" si="67"/>
        <v>20371013.089999996</v>
      </c>
      <c r="AAD36" s="315">
        <f t="shared" si="67"/>
        <v>6888859.6899999995</v>
      </c>
      <c r="AAE36" s="315">
        <f t="shared" si="67"/>
        <v>24851764.079999998</v>
      </c>
      <c r="AAF36" s="315">
        <f t="shared" ref="AAF36:ACQ36" si="68">SUM(AAF34:AAF35)</f>
        <v>544424.65999999642</v>
      </c>
      <c r="AAG36" s="315">
        <f t="shared" si="68"/>
        <v>3756804.8000000007</v>
      </c>
      <c r="AAH36" s="315">
        <f t="shared" si="68"/>
        <v>-3087769.5700000003</v>
      </c>
      <c r="AAI36" s="315">
        <f t="shared" si="68"/>
        <v>-5645779.4299999997</v>
      </c>
      <c r="AAJ36" s="315">
        <f t="shared" si="68"/>
        <v>2477795.4600000009</v>
      </c>
      <c r="AAK36" s="315">
        <f t="shared" si="68"/>
        <v>-17087174.27</v>
      </c>
      <c r="AAL36" s="315">
        <f t="shared" si="68"/>
        <v>344909.89999999944</v>
      </c>
      <c r="AAM36" s="315">
        <f t="shared" si="68"/>
        <v>233671809.06000006</v>
      </c>
      <c r="AAN36" s="315">
        <f t="shared" si="68"/>
        <v>-7493778.4299999997</v>
      </c>
      <c r="AAO36" s="315">
        <f t="shared" si="68"/>
        <v>-5438320.7699999996</v>
      </c>
      <c r="AAP36" s="315">
        <f t="shared" si="68"/>
        <v>16500450.130000003</v>
      </c>
      <c r="AAQ36" s="315">
        <f t="shared" si="68"/>
        <v>-8499363.1300000027</v>
      </c>
      <c r="AAR36" s="315">
        <f t="shared" si="68"/>
        <v>36000926.050000004</v>
      </c>
      <c r="AAS36" s="315">
        <f t="shared" si="68"/>
        <v>16188339.42</v>
      </c>
      <c r="AAT36" s="315">
        <f t="shared" si="68"/>
        <v>23851243.630000003</v>
      </c>
      <c r="AAU36" s="315">
        <f t="shared" si="68"/>
        <v>-28646615.530000001</v>
      </c>
      <c r="AAV36" s="315">
        <f t="shared" si="68"/>
        <v>-1029522.0599999987</v>
      </c>
      <c r="AAW36" s="315">
        <f t="shared" si="68"/>
        <v>-8226720.2800000012</v>
      </c>
      <c r="AAX36" s="315">
        <f t="shared" si="68"/>
        <v>-139522103.82000002</v>
      </c>
      <c r="AAY36" s="315">
        <f t="shared" si="68"/>
        <v>-10765351.639999993</v>
      </c>
      <c r="AAZ36" s="315">
        <f t="shared" si="68"/>
        <v>-8428171.2599999979</v>
      </c>
      <c r="ABA36" s="315">
        <f t="shared" si="68"/>
        <v>544228.12999999896</v>
      </c>
      <c r="ABB36" s="315">
        <f t="shared" si="68"/>
        <v>-8812032.1499999985</v>
      </c>
      <c r="ABC36" s="315">
        <f t="shared" si="68"/>
        <v>9141474.3699999992</v>
      </c>
      <c r="ABD36" s="315">
        <f t="shared" si="68"/>
        <v>10261929.289999999</v>
      </c>
      <c r="ABE36" s="315">
        <f t="shared" si="68"/>
        <v>-4590409.5</v>
      </c>
      <c r="ABF36" s="315">
        <f t="shared" si="68"/>
        <v>-21410151.940000013</v>
      </c>
      <c r="ABG36" s="315">
        <f t="shared" si="68"/>
        <v>-112178571.53999999</v>
      </c>
      <c r="ABH36" s="315">
        <f t="shared" si="68"/>
        <v>7956280.7299999986</v>
      </c>
      <c r="ABI36" s="315">
        <f t="shared" si="68"/>
        <v>-1762543.1800000006</v>
      </c>
      <c r="ABJ36" s="315">
        <f t="shared" si="68"/>
        <v>-4481649.17</v>
      </c>
      <c r="ABK36" s="315">
        <f t="shared" si="68"/>
        <v>24893420.889999997</v>
      </c>
      <c r="ABL36" s="315">
        <f t="shared" si="68"/>
        <v>4000837.379999999</v>
      </c>
      <c r="ABM36" s="315">
        <f t="shared" si="68"/>
        <v>-74571541.74000001</v>
      </c>
      <c r="ABN36" s="315">
        <f t="shared" si="68"/>
        <v>50008272.640000001</v>
      </c>
      <c r="ABO36" s="315">
        <f t="shared" si="68"/>
        <v>-668188.62000000104</v>
      </c>
      <c r="ABP36" s="315">
        <f t="shared" si="68"/>
        <v>17351765.580000002</v>
      </c>
      <c r="ABQ36" s="315">
        <f t="shared" si="68"/>
        <v>-11286805.910000002</v>
      </c>
      <c r="ABR36" s="315">
        <f t="shared" si="68"/>
        <v>6851446.3099999987</v>
      </c>
      <c r="ABS36" s="315">
        <f t="shared" si="68"/>
        <v>-729627.96000000089</v>
      </c>
      <c r="ABT36" s="315">
        <f t="shared" si="68"/>
        <v>-3058172.4499999993</v>
      </c>
      <c r="ABU36" s="315">
        <f t="shared" si="68"/>
        <v>23797666.77</v>
      </c>
      <c r="ABV36" s="315">
        <f t="shared" si="68"/>
        <v>-133645739.43000001</v>
      </c>
      <c r="ABW36" s="315">
        <f t="shared" si="68"/>
        <v>19142211.77</v>
      </c>
      <c r="ABX36" s="315">
        <f t="shared" si="68"/>
        <v>22739476.440000001</v>
      </c>
      <c r="ABY36" s="315">
        <f t="shared" si="68"/>
        <v>-5111534.01</v>
      </c>
      <c r="ABZ36" s="315">
        <f t="shared" si="68"/>
        <v>9970502</v>
      </c>
      <c r="ACA36" s="315">
        <f t="shared" si="68"/>
        <v>-43432633.059999995</v>
      </c>
      <c r="ACB36" s="315">
        <f t="shared" si="68"/>
        <v>-1741592.0699999994</v>
      </c>
      <c r="ACC36" s="315">
        <f t="shared" si="68"/>
        <v>-791882.73000000045</v>
      </c>
      <c r="ACD36" s="315">
        <f t="shared" si="68"/>
        <v>-4505074.1199999992</v>
      </c>
      <c r="ACE36" s="315">
        <f t="shared" si="68"/>
        <v>-9053693.129999999</v>
      </c>
      <c r="ACF36" s="315">
        <f t="shared" si="68"/>
        <v>-2590668.9299999997</v>
      </c>
      <c r="ACG36" s="315">
        <f t="shared" si="68"/>
        <v>10009329.789999962</v>
      </c>
      <c r="ACH36" s="315">
        <f t="shared" si="68"/>
        <v>-6789976.1700000018</v>
      </c>
      <c r="ACI36" s="315">
        <f t="shared" si="68"/>
        <v>-16312011.659999998</v>
      </c>
      <c r="ACJ36" s="315">
        <f t="shared" si="68"/>
        <v>-22359162.920000002</v>
      </c>
      <c r="ACK36" s="315">
        <f t="shared" si="68"/>
        <v>-79107.430000001565</v>
      </c>
      <c r="ACL36" s="315">
        <f t="shared" si="68"/>
        <v>-17965149.759999998</v>
      </c>
      <c r="ACM36" s="315">
        <f t="shared" si="68"/>
        <v>41209334.820000008</v>
      </c>
      <c r="ACN36" s="315">
        <f t="shared" si="68"/>
        <v>61064775.200000003</v>
      </c>
      <c r="ACO36" s="315">
        <f t="shared" si="68"/>
        <v>474763.53000000119</v>
      </c>
      <c r="ACP36" s="315">
        <f t="shared" si="68"/>
        <v>-14673051.419999998</v>
      </c>
      <c r="ACQ36" s="315">
        <f t="shared" si="68"/>
        <v>-15644587.920000002</v>
      </c>
      <c r="ACR36" s="315">
        <f t="shared" ref="ACR36:AFC36" si="69">SUM(ACR34:ACR35)</f>
        <v>-11799232.259999998</v>
      </c>
      <c r="ACS36" s="315">
        <f t="shared" si="69"/>
        <v>-8253670.4389999993</v>
      </c>
      <c r="ACT36" s="315">
        <f t="shared" si="69"/>
        <v>133250196.00999999</v>
      </c>
      <c r="ACU36" s="315">
        <f t="shared" si="69"/>
        <v>-5691942.8000000007</v>
      </c>
      <c r="ACV36" s="315">
        <f t="shared" si="69"/>
        <v>5576029.8100000024</v>
      </c>
      <c r="ACW36" s="315">
        <f t="shared" si="69"/>
        <v>13210119.73</v>
      </c>
      <c r="ACX36" s="315">
        <f t="shared" si="69"/>
        <v>-11521270.25</v>
      </c>
      <c r="ACY36" s="315">
        <f t="shared" si="69"/>
        <v>-4071905.9499999993</v>
      </c>
      <c r="ACZ36" s="315">
        <f t="shared" si="69"/>
        <v>-6721856.0999999996</v>
      </c>
      <c r="ADA36" s="315">
        <f t="shared" si="69"/>
        <v>-10671984.620000001</v>
      </c>
      <c r="ADB36" s="315">
        <f t="shared" si="69"/>
        <v>7561417.4199999999</v>
      </c>
      <c r="ADC36" s="315">
        <f t="shared" si="69"/>
        <v>31402314.379999999</v>
      </c>
      <c r="ADD36" s="315">
        <f t="shared" si="69"/>
        <v>-41451854.419999994</v>
      </c>
      <c r="ADE36" s="315">
        <f t="shared" si="69"/>
        <v>4289283.4699999988</v>
      </c>
      <c r="ADF36" s="315">
        <f t="shared" si="69"/>
        <v>-826878.8200000003</v>
      </c>
      <c r="ADG36" s="315">
        <f t="shared" si="69"/>
        <v>-9215107.5199999996</v>
      </c>
      <c r="ADH36" s="315">
        <f t="shared" si="69"/>
        <v>-16839342.91</v>
      </c>
      <c r="ADI36" s="315">
        <f t="shared" si="69"/>
        <v>-5633271.7400000002</v>
      </c>
      <c r="ADJ36" s="315">
        <f t="shared" si="69"/>
        <v>3638719.1500000004</v>
      </c>
      <c r="ADK36" s="315">
        <f t="shared" si="69"/>
        <v>-861196.8900000006</v>
      </c>
      <c r="ADL36" s="315">
        <f t="shared" si="69"/>
        <v>-14198988.17</v>
      </c>
      <c r="ADM36" s="315">
        <f t="shared" si="69"/>
        <v>-260240020.38000005</v>
      </c>
      <c r="ADN36" s="315">
        <f t="shared" si="69"/>
        <v>60978439.63000001</v>
      </c>
      <c r="ADO36" s="315">
        <f t="shared" si="69"/>
        <v>-15061193.82</v>
      </c>
      <c r="ADP36" s="315">
        <f t="shared" si="69"/>
        <v>-46030713.989999995</v>
      </c>
      <c r="ADQ36" s="315">
        <f t="shared" si="69"/>
        <v>-604757.77000000048</v>
      </c>
      <c r="ADR36" s="315">
        <f t="shared" si="69"/>
        <v>-3098491.6199999992</v>
      </c>
      <c r="ADS36" s="315">
        <f t="shared" si="69"/>
        <v>28218982.41</v>
      </c>
      <c r="ADT36" s="315">
        <f t="shared" si="69"/>
        <v>-1692933.9600000004</v>
      </c>
      <c r="ADU36" s="315">
        <f t="shared" si="69"/>
        <v>-123157541.50999999</v>
      </c>
      <c r="ADV36" s="315">
        <f t="shared" si="69"/>
        <v>-38211508.079999998</v>
      </c>
      <c r="ADW36" s="315">
        <f t="shared" si="69"/>
        <v>-58088367.429999992</v>
      </c>
      <c r="ADX36" s="315">
        <f t="shared" si="69"/>
        <v>-1933066.1799999997</v>
      </c>
      <c r="ADY36" s="315">
        <f t="shared" si="69"/>
        <v>3515028.5</v>
      </c>
      <c r="ADZ36" s="315">
        <f t="shared" si="69"/>
        <v>2661106.7299999967</v>
      </c>
      <c r="AEA36" s="315">
        <f t="shared" si="69"/>
        <v>-8025661.2800000012</v>
      </c>
      <c r="AEB36" s="315">
        <f t="shared" si="69"/>
        <v>-9618565.5999999978</v>
      </c>
      <c r="AEC36" s="315">
        <f t="shared" si="69"/>
        <v>-5782807.25</v>
      </c>
      <c r="AED36" s="315">
        <f t="shared" si="69"/>
        <v>11820558.260000002</v>
      </c>
      <c r="AEE36" s="315">
        <f t="shared" si="69"/>
        <v>-23647138.989999998</v>
      </c>
      <c r="AEF36" s="315">
        <f t="shared" si="69"/>
        <v>-14003549.450000001</v>
      </c>
      <c r="AEG36" s="315">
        <f t="shared" si="69"/>
        <v>8826628.9699999988</v>
      </c>
      <c r="AEH36" s="315">
        <f t="shared" si="69"/>
        <v>-8000418.0599999987</v>
      </c>
      <c r="AEI36" s="315">
        <f t="shared" si="69"/>
        <v>-10392242.230000004</v>
      </c>
      <c r="AEJ36" s="315">
        <f t="shared" si="69"/>
        <v>-4795499.41</v>
      </c>
      <c r="AEK36" s="315">
        <f t="shared" si="69"/>
        <v>-2727611.919999999</v>
      </c>
      <c r="AEL36" s="315">
        <f t="shared" si="69"/>
        <v>-39478518.079999998</v>
      </c>
      <c r="AEM36" s="315">
        <f t="shared" si="69"/>
        <v>2336185.8499999996</v>
      </c>
      <c r="AEN36" s="315">
        <f t="shared" si="69"/>
        <v>-19902132.710000001</v>
      </c>
      <c r="AEO36" s="315">
        <f t="shared" si="69"/>
        <v>99400890.909999996</v>
      </c>
      <c r="AEP36" s="315">
        <f t="shared" si="69"/>
        <v>7183197.0900000036</v>
      </c>
      <c r="AEQ36" s="315">
        <f t="shared" si="69"/>
        <v>-16009633.830000002</v>
      </c>
      <c r="AER36" s="315">
        <f t="shared" si="69"/>
        <v>-3795601.7699999996</v>
      </c>
      <c r="AES36" s="315">
        <f t="shared" si="69"/>
        <v>-3816027.4399999995</v>
      </c>
      <c r="AET36" s="315">
        <f t="shared" si="69"/>
        <v>-24756925.810000002</v>
      </c>
      <c r="AEU36" s="315">
        <f t="shared" si="69"/>
        <v>3615177.6999999993</v>
      </c>
      <c r="AEV36" s="315">
        <f t="shared" si="69"/>
        <v>-6425628.4600000009</v>
      </c>
      <c r="AEW36" s="315">
        <f t="shared" si="69"/>
        <v>-4546135.43</v>
      </c>
      <c r="AEX36" s="315">
        <f t="shared" si="69"/>
        <v>5171726.24</v>
      </c>
      <c r="AEY36" s="315">
        <f t="shared" si="69"/>
        <v>-67955546.040000021</v>
      </c>
      <c r="AEZ36" s="315">
        <f t="shared" si="69"/>
        <v>49879470.329999998</v>
      </c>
      <c r="AFA36" s="315">
        <f t="shared" si="69"/>
        <v>25010376.190000001</v>
      </c>
      <c r="AFB36" s="315">
        <f t="shared" si="69"/>
        <v>-7201015.629999999</v>
      </c>
      <c r="AFC36" s="315">
        <f t="shared" si="69"/>
        <v>35977865.420000002</v>
      </c>
      <c r="AFD36" s="315">
        <f t="shared" ref="AFD36:AHN36" si="70">SUM(AFD34:AFD35)</f>
        <v>49302011.060000002</v>
      </c>
      <c r="AFE36" s="315">
        <f t="shared" si="70"/>
        <v>-5025163.2899999991</v>
      </c>
      <c r="AFF36" s="315">
        <f t="shared" si="70"/>
        <v>5784816.7499999981</v>
      </c>
      <c r="AFG36" s="315">
        <f t="shared" si="70"/>
        <v>9731204.370000001</v>
      </c>
      <c r="AFH36" s="315">
        <f t="shared" si="70"/>
        <v>6877185.5</v>
      </c>
      <c r="AFI36" s="315">
        <f t="shared" si="70"/>
        <v>-2423845.9700000007</v>
      </c>
      <c r="AFJ36" s="315">
        <f t="shared" si="70"/>
        <v>-4165291.870000001</v>
      </c>
      <c r="AFK36" s="315">
        <f t="shared" si="70"/>
        <v>1451264.299999997</v>
      </c>
      <c r="AFL36" s="315">
        <f t="shared" si="70"/>
        <v>-53431325.709999979</v>
      </c>
      <c r="AFM36" s="315">
        <f t="shared" si="70"/>
        <v>-15429266.300000001</v>
      </c>
      <c r="AFN36" s="315">
        <f t="shared" si="70"/>
        <v>13783025.310000002</v>
      </c>
      <c r="AFO36" s="315">
        <f t="shared" si="70"/>
        <v>-5850081.3300000019</v>
      </c>
      <c r="AFP36" s="315">
        <f t="shared" si="70"/>
        <v>10440655.700000003</v>
      </c>
      <c r="AFQ36" s="315">
        <f t="shared" si="70"/>
        <v>20794232.450000003</v>
      </c>
      <c r="AFR36" s="315">
        <f t="shared" si="70"/>
        <v>4045911.6999999993</v>
      </c>
      <c r="AFS36" s="315">
        <f t="shared" si="70"/>
        <v>6494553.8100000024</v>
      </c>
      <c r="AFT36" s="315">
        <f t="shared" si="70"/>
        <v>-10749767.740000002</v>
      </c>
      <c r="AFU36" s="315">
        <f t="shared" si="70"/>
        <v>1264742</v>
      </c>
      <c r="AFV36" s="315">
        <f t="shared" si="70"/>
        <v>-12576319.229999997</v>
      </c>
      <c r="AFW36" s="315">
        <f t="shared" si="70"/>
        <v>19434850.120000001</v>
      </c>
      <c r="AFX36" s="315">
        <f t="shared" si="70"/>
        <v>-18240044.810000002</v>
      </c>
      <c r="AFY36" s="315">
        <f t="shared" si="70"/>
        <v>7186895.339999998</v>
      </c>
      <c r="AFZ36" s="315">
        <f t="shared" si="70"/>
        <v>-11266219.890000001</v>
      </c>
      <c r="AGA36" s="315">
        <f t="shared" si="70"/>
        <v>1002882.3399999999</v>
      </c>
      <c r="AGB36" s="315">
        <f t="shared" si="70"/>
        <v>-22814340.759999998</v>
      </c>
      <c r="AGC36" s="315">
        <f t="shared" si="70"/>
        <v>-4877287.57</v>
      </c>
      <c r="AGD36" s="315">
        <f t="shared" si="70"/>
        <v>6605642.9199999999</v>
      </c>
      <c r="AGE36" s="315">
        <f t="shared" si="70"/>
        <v>926622.38999999873</v>
      </c>
      <c r="AGF36" s="315">
        <f t="shared" si="70"/>
        <v>1304641.6199999992</v>
      </c>
      <c r="AGG36" s="315">
        <f t="shared" si="70"/>
        <v>-5952944.839999998</v>
      </c>
      <c r="AGH36" s="315">
        <f t="shared" si="70"/>
        <v>2785454.1899999995</v>
      </c>
      <c r="AGI36" s="315">
        <f t="shared" si="70"/>
        <v>408382340.86000001</v>
      </c>
      <c r="AGJ36" s="315">
        <f t="shared" si="70"/>
        <v>-22333793.169999994</v>
      </c>
      <c r="AGK36" s="315">
        <f t="shared" si="70"/>
        <v>883312.9299999997</v>
      </c>
      <c r="AGL36" s="315">
        <f t="shared" si="70"/>
        <v>654766.98000000045</v>
      </c>
      <c r="AGM36" s="315">
        <f t="shared" si="70"/>
        <v>27224905.260000005</v>
      </c>
      <c r="AGN36" s="315">
        <f t="shared" si="70"/>
        <v>12947375.439999998</v>
      </c>
      <c r="AGO36" s="315">
        <f t="shared" si="70"/>
        <v>-763561.37000000104</v>
      </c>
      <c r="AGP36" s="315">
        <f t="shared" si="70"/>
        <v>29124108.16</v>
      </c>
      <c r="AGQ36" s="315">
        <f t="shared" si="70"/>
        <v>-130567276.91999996</v>
      </c>
      <c r="AGR36" s="315">
        <f t="shared" si="70"/>
        <v>-113300619.65000004</v>
      </c>
      <c r="AGS36" s="315">
        <f t="shared" si="70"/>
        <v>-12542012.449999999</v>
      </c>
      <c r="AGT36" s="315">
        <f t="shared" si="70"/>
        <v>3484392.1699999943</v>
      </c>
      <c r="AGU36" s="315">
        <f t="shared" si="70"/>
        <v>-7074963.1099999994</v>
      </c>
      <c r="AGV36" s="315">
        <f t="shared" si="70"/>
        <v>-2347924.2900000028</v>
      </c>
      <c r="AGW36" s="315">
        <f t="shared" si="70"/>
        <v>-7611667.8500000015</v>
      </c>
      <c r="AGX36" s="315">
        <f t="shared" si="70"/>
        <v>-1724310.2699999996</v>
      </c>
      <c r="AGY36" s="315">
        <f t="shared" si="70"/>
        <v>188982.76999999955</v>
      </c>
      <c r="AGZ36" s="315">
        <f t="shared" si="70"/>
        <v>-20738524.500000004</v>
      </c>
      <c r="AHA36" s="315">
        <f t="shared" si="70"/>
        <v>16884911.870000005</v>
      </c>
      <c r="AHB36" s="315">
        <f t="shared" si="70"/>
        <v>-8554354.709999999</v>
      </c>
      <c r="AHC36" s="315">
        <f t="shared" si="70"/>
        <v>-1453923.3699999992</v>
      </c>
      <c r="AHD36" s="315">
        <f t="shared" si="70"/>
        <v>-6686617.3800000008</v>
      </c>
      <c r="AHE36" s="315">
        <f t="shared" si="70"/>
        <v>-3781346.459999999</v>
      </c>
      <c r="AHF36" s="315">
        <f t="shared" si="70"/>
        <v>-13025483.609999999</v>
      </c>
      <c r="AHG36" s="315">
        <f t="shared" si="70"/>
        <v>-13472403.050000001</v>
      </c>
      <c r="AHH36" s="315">
        <f t="shared" si="70"/>
        <v>-52307079.799999997</v>
      </c>
      <c r="AHI36" s="315">
        <f t="shared" si="70"/>
        <v>11954461.549999999</v>
      </c>
      <c r="AHJ36" s="315">
        <f t="shared" si="70"/>
        <v>148155.6099999994</v>
      </c>
      <c r="AHK36" s="315">
        <f t="shared" si="70"/>
        <v>-1256227.1799999997</v>
      </c>
      <c r="AHL36" s="315">
        <f t="shared" si="70"/>
        <v>29761.609999999404</v>
      </c>
      <c r="AHM36" s="315">
        <f t="shared" si="70"/>
        <v>4883393.4000000004</v>
      </c>
      <c r="AHN36" s="315">
        <f t="shared" si="70"/>
        <v>-5654826.1700000018</v>
      </c>
    </row>
    <row r="38" spans="1:899" s="405" customFormat="1" ht="27.6" x14ac:dyDescent="0.25">
      <c r="A38" s="404"/>
      <c r="B38" s="405" t="s">
        <v>2393</v>
      </c>
      <c r="C38" s="406">
        <f>SUM(C14-C13-C12)</f>
        <v>2301696766.6400003</v>
      </c>
      <c r="D38" s="406">
        <f t="shared" ref="D38:BO38" si="71">SUM(D14-D13-D12)</f>
        <v>464378641.29999995</v>
      </c>
      <c r="E38" s="406">
        <f t="shared" si="71"/>
        <v>111990592.34</v>
      </c>
      <c r="F38" s="406">
        <f t="shared" si="71"/>
        <v>209751472.84000003</v>
      </c>
      <c r="G38" s="406">
        <f t="shared" si="71"/>
        <v>136136250.68000001</v>
      </c>
      <c r="H38" s="406">
        <f t="shared" si="71"/>
        <v>154606968.68000007</v>
      </c>
      <c r="I38" s="406">
        <f t="shared" si="71"/>
        <v>70372377.529999986</v>
      </c>
      <c r="J38" s="406">
        <f t="shared" si="71"/>
        <v>508154549.88999999</v>
      </c>
      <c r="K38" s="406">
        <f t="shared" si="71"/>
        <v>198381566.79000002</v>
      </c>
      <c r="L38" s="406">
        <f t="shared" si="71"/>
        <v>107429665.74999999</v>
      </c>
      <c r="M38" s="406">
        <f t="shared" si="71"/>
        <v>402349473.13000005</v>
      </c>
      <c r="N38" s="406">
        <f t="shared" si="71"/>
        <v>128781829.43999998</v>
      </c>
      <c r="O38" s="406">
        <f t="shared" si="71"/>
        <v>353360677.88999999</v>
      </c>
      <c r="P38" s="406">
        <f t="shared" si="71"/>
        <v>199836169.66999999</v>
      </c>
      <c r="Q38" s="406">
        <f t="shared" si="71"/>
        <v>130649802.49999999</v>
      </c>
      <c r="R38" s="406">
        <f t="shared" si="71"/>
        <v>84507792.909999996</v>
      </c>
      <c r="S38" s="406">
        <f t="shared" si="71"/>
        <v>147415554.00999999</v>
      </c>
      <c r="T38" s="406">
        <f t="shared" si="71"/>
        <v>155802364.05000004</v>
      </c>
      <c r="U38" s="406">
        <f t="shared" si="71"/>
        <v>88037694.980000004</v>
      </c>
      <c r="V38" s="406">
        <f t="shared" si="71"/>
        <v>110352164.50999999</v>
      </c>
      <c r="W38" s="406">
        <f t="shared" si="71"/>
        <v>97030157.419999987</v>
      </c>
      <c r="X38" s="406">
        <f t="shared" si="71"/>
        <v>73982201.24000001</v>
      </c>
      <c r="Y38" s="406">
        <f t="shared" si="71"/>
        <v>68562534.579999998</v>
      </c>
      <c r="Z38" s="406">
        <f t="shared" si="71"/>
        <v>48456900.060000002</v>
      </c>
      <c r="AA38" s="406">
        <f t="shared" si="71"/>
        <v>3182753343.9599996</v>
      </c>
      <c r="AB38" s="406">
        <f t="shared" si="71"/>
        <v>196514080.14000002</v>
      </c>
      <c r="AC38" s="406">
        <f t="shared" si="71"/>
        <v>313280339.57000005</v>
      </c>
      <c r="AD38" s="406">
        <f t="shared" si="71"/>
        <v>93582676.219999999</v>
      </c>
      <c r="AE38" s="406">
        <f t="shared" si="71"/>
        <v>372356655.58999997</v>
      </c>
      <c r="AF38" s="406">
        <f t="shared" si="71"/>
        <v>150021014.97999999</v>
      </c>
      <c r="AG38" s="406">
        <f t="shared" si="71"/>
        <v>329707646.70999998</v>
      </c>
      <c r="AH38" s="406">
        <f t="shared" si="71"/>
        <v>176408332.64999998</v>
      </c>
      <c r="AI38" s="406">
        <f t="shared" si="71"/>
        <v>169030412.84999999</v>
      </c>
      <c r="AJ38" s="406">
        <f t="shared" si="71"/>
        <v>141723642.42000002</v>
      </c>
      <c r="AK38" s="406">
        <f t="shared" si="71"/>
        <v>90287780.25</v>
      </c>
      <c r="AL38" s="406">
        <f t="shared" si="71"/>
        <v>101135446.00000001</v>
      </c>
      <c r="AM38" s="406">
        <f t="shared" si="71"/>
        <v>121182452.00000001</v>
      </c>
      <c r="AN38" s="406">
        <f t="shared" si="71"/>
        <v>113090503.25999998</v>
      </c>
      <c r="AO38" s="406">
        <f t="shared" si="71"/>
        <v>90197642.599999979</v>
      </c>
      <c r="AP38" s="406">
        <f t="shared" si="71"/>
        <v>215091245.36000001</v>
      </c>
      <c r="AQ38" s="406">
        <f t="shared" si="71"/>
        <v>225043254.00000009</v>
      </c>
      <c r="AR38" s="406">
        <f t="shared" si="71"/>
        <v>55945542.240000002</v>
      </c>
      <c r="AS38" s="406">
        <f t="shared" si="71"/>
        <v>1141222180.2099998</v>
      </c>
      <c r="AT38" s="406">
        <f t="shared" si="71"/>
        <v>143301701.97</v>
      </c>
      <c r="AU38" s="406">
        <f t="shared" si="71"/>
        <v>125709781.55999999</v>
      </c>
      <c r="AV38" s="406">
        <f t="shared" si="71"/>
        <v>161052344.43000001</v>
      </c>
      <c r="AW38" s="406">
        <f t="shared" si="71"/>
        <v>122128929.89</v>
      </c>
      <c r="AX38" s="406">
        <f t="shared" si="71"/>
        <v>102509119.80000001</v>
      </c>
      <c r="AY38" s="406">
        <f t="shared" si="71"/>
        <v>76454772.900000021</v>
      </c>
      <c r="AZ38" s="406">
        <f t="shared" si="71"/>
        <v>125411330.87999998</v>
      </c>
      <c r="BA38" s="406">
        <f t="shared" si="71"/>
        <v>432482646.52000004</v>
      </c>
      <c r="BB38" s="406">
        <f t="shared" si="71"/>
        <v>86051170.729999989</v>
      </c>
      <c r="BC38" s="406">
        <f t="shared" si="71"/>
        <v>130372939.82000001</v>
      </c>
      <c r="BD38" s="406">
        <f t="shared" si="71"/>
        <v>237630625.88</v>
      </c>
      <c r="BE38" s="406">
        <f t="shared" si="71"/>
        <v>77561938.810000002</v>
      </c>
      <c r="BF38" s="406">
        <f t="shared" si="71"/>
        <v>77766989.900000006</v>
      </c>
      <c r="BG38" s="406">
        <f t="shared" si="71"/>
        <v>75870250.63000001</v>
      </c>
      <c r="BH38" s="406">
        <f t="shared" si="71"/>
        <v>1137406203.6399999</v>
      </c>
      <c r="BI38" s="406">
        <f t="shared" si="71"/>
        <v>58899008.469999991</v>
      </c>
      <c r="BJ38" s="406">
        <f t="shared" si="71"/>
        <v>53736029.82</v>
      </c>
      <c r="BK38" s="406">
        <f t="shared" si="71"/>
        <v>94896993.830000013</v>
      </c>
      <c r="BL38" s="406">
        <f t="shared" si="71"/>
        <v>142601475.45999998</v>
      </c>
      <c r="BM38" s="406">
        <f t="shared" si="71"/>
        <v>179195110.99999997</v>
      </c>
      <c r="BN38" s="406">
        <f t="shared" si="71"/>
        <v>59796901.039999999</v>
      </c>
      <c r="BO38" s="406">
        <f t="shared" si="71"/>
        <v>80271756.480000004</v>
      </c>
      <c r="BP38" s="406">
        <f t="shared" ref="BP38:EA38" si="72">SUM(BP14-BP13-BP12)</f>
        <v>61095233.240000002</v>
      </c>
      <c r="BQ38" s="406">
        <f t="shared" si="72"/>
        <v>56695354.969999984</v>
      </c>
      <c r="BR38" s="406">
        <f t="shared" si="72"/>
        <v>46373209.830000006</v>
      </c>
      <c r="BS38" s="406">
        <f t="shared" si="72"/>
        <v>43608165.979999989</v>
      </c>
      <c r="BT38" s="406">
        <f t="shared" si="72"/>
        <v>287496186.10000002</v>
      </c>
      <c r="BU38" s="406">
        <f t="shared" si="72"/>
        <v>44919975.680000007</v>
      </c>
      <c r="BV38" s="406">
        <f t="shared" si="72"/>
        <v>61375503.219999991</v>
      </c>
      <c r="BW38" s="406">
        <f t="shared" si="72"/>
        <v>969009183.34000003</v>
      </c>
      <c r="BX38" s="406">
        <f t="shared" si="72"/>
        <v>518230040.19999993</v>
      </c>
      <c r="BY38" s="406">
        <f t="shared" si="72"/>
        <v>134484704.69</v>
      </c>
      <c r="BZ38" s="406">
        <f t="shared" si="72"/>
        <v>80398882.11999999</v>
      </c>
      <c r="CA38" s="406">
        <f t="shared" si="72"/>
        <v>159956840.64000002</v>
      </c>
      <c r="CB38" s="406">
        <f t="shared" si="72"/>
        <v>132259013.72</v>
      </c>
      <c r="CC38" s="406">
        <f t="shared" si="72"/>
        <v>104273334.72999999</v>
      </c>
      <c r="CD38" s="406">
        <f t="shared" si="72"/>
        <v>12009208.279999999</v>
      </c>
      <c r="CE38" s="406">
        <f t="shared" si="72"/>
        <v>10634240.76</v>
      </c>
      <c r="CF38" s="406">
        <f t="shared" si="72"/>
        <v>2630503067.1799994</v>
      </c>
      <c r="CG38" s="406">
        <f t="shared" si="72"/>
        <v>138371852.07999998</v>
      </c>
      <c r="CH38" s="406">
        <f t="shared" si="72"/>
        <v>276454308.22000003</v>
      </c>
      <c r="CI38" s="406">
        <f t="shared" si="72"/>
        <v>95938362.549999982</v>
      </c>
      <c r="CJ38" s="406">
        <f t="shared" si="72"/>
        <v>130970480.41</v>
      </c>
      <c r="CK38" s="406">
        <f t="shared" si="72"/>
        <v>116854232.66</v>
      </c>
      <c r="CL38" s="406">
        <f t="shared" si="72"/>
        <v>115667545.73999999</v>
      </c>
      <c r="CM38" s="406">
        <f t="shared" si="72"/>
        <v>195608557.09000003</v>
      </c>
      <c r="CN38" s="406">
        <f t="shared" si="72"/>
        <v>61908178.029999994</v>
      </c>
      <c r="CO38" s="406">
        <f t="shared" si="72"/>
        <v>127205316.66</v>
      </c>
      <c r="CP38" s="406">
        <f t="shared" si="72"/>
        <v>93319839.23999998</v>
      </c>
      <c r="CQ38" s="406">
        <f t="shared" si="72"/>
        <v>133497103.69999997</v>
      </c>
      <c r="CR38" s="406">
        <f t="shared" si="72"/>
        <v>92569532.950000033</v>
      </c>
      <c r="CS38" s="406">
        <f t="shared" si="72"/>
        <v>1029918759.26</v>
      </c>
      <c r="CT38" s="406">
        <f t="shared" si="72"/>
        <v>97569423.909999982</v>
      </c>
      <c r="CU38" s="406">
        <f t="shared" si="72"/>
        <v>116619797.55000001</v>
      </c>
      <c r="CV38" s="406">
        <f t="shared" si="72"/>
        <v>196116764.31999999</v>
      </c>
      <c r="CW38" s="406">
        <f t="shared" si="72"/>
        <v>80420039.709999979</v>
      </c>
      <c r="CX38" s="406">
        <f t="shared" si="72"/>
        <v>171928511.31</v>
      </c>
      <c r="CY38" s="406">
        <f t="shared" si="72"/>
        <v>84973870.940000013</v>
      </c>
      <c r="CZ38" s="406">
        <f t="shared" si="72"/>
        <v>55311381.019999988</v>
      </c>
      <c r="DA38" s="406">
        <f t="shared" si="72"/>
        <v>1153293221.6499999</v>
      </c>
      <c r="DB38" s="406">
        <f t="shared" si="72"/>
        <v>163705139.59999999</v>
      </c>
      <c r="DC38" s="406">
        <f t="shared" si="72"/>
        <v>387397137.87</v>
      </c>
      <c r="DD38" s="406">
        <f t="shared" si="72"/>
        <v>427549656.83999991</v>
      </c>
      <c r="DE38" s="406">
        <f t="shared" si="72"/>
        <v>131357995.19</v>
      </c>
      <c r="DF38" s="406">
        <f t="shared" si="72"/>
        <v>206541628.02999994</v>
      </c>
      <c r="DG38" s="406">
        <f t="shared" si="72"/>
        <v>170320155.27999997</v>
      </c>
      <c r="DH38" s="406">
        <f t="shared" si="72"/>
        <v>56068146.729999997</v>
      </c>
      <c r="DI38" s="406">
        <f t="shared" si="72"/>
        <v>99699068.24000001</v>
      </c>
      <c r="DJ38" s="406">
        <f t="shared" si="72"/>
        <v>105377558.56999999</v>
      </c>
      <c r="DK38" s="406">
        <f t="shared" si="72"/>
        <v>225272454.57000002</v>
      </c>
      <c r="DL38" s="406">
        <f t="shared" si="72"/>
        <v>699150025.42999995</v>
      </c>
      <c r="DM38" s="406">
        <f t="shared" si="72"/>
        <v>884863525.94999993</v>
      </c>
      <c r="DN38" s="406">
        <f t="shared" si="72"/>
        <v>127383497.54000002</v>
      </c>
      <c r="DO38" s="406">
        <f t="shared" si="72"/>
        <v>96956556.650000006</v>
      </c>
      <c r="DP38" s="406">
        <f t="shared" si="72"/>
        <v>218278002.65000004</v>
      </c>
      <c r="DQ38" s="406">
        <f t="shared" si="72"/>
        <v>206412438.22000003</v>
      </c>
      <c r="DR38" s="406">
        <f t="shared" si="72"/>
        <v>190315566.95999998</v>
      </c>
      <c r="DS38" s="406">
        <f t="shared" si="72"/>
        <v>263227287.93000004</v>
      </c>
      <c r="DT38" s="406">
        <f t="shared" si="72"/>
        <v>69472415.87999998</v>
      </c>
      <c r="DU38" s="406">
        <f t="shared" si="72"/>
        <v>3107090131.1300011</v>
      </c>
      <c r="DV38" s="406">
        <f t="shared" si="72"/>
        <v>118265114.94400004</v>
      </c>
      <c r="DW38" s="406">
        <f t="shared" si="72"/>
        <v>181911162.76999998</v>
      </c>
      <c r="DX38" s="406">
        <f t="shared" si="72"/>
        <v>162877978.85999998</v>
      </c>
      <c r="DY38" s="406">
        <f t="shared" si="72"/>
        <v>178189299.82999998</v>
      </c>
      <c r="DZ38" s="406">
        <f t="shared" si="72"/>
        <v>128285429.38000003</v>
      </c>
      <c r="EA38" s="406">
        <f t="shared" si="72"/>
        <v>265934229.48999998</v>
      </c>
      <c r="EB38" s="406">
        <f t="shared" ref="EB38:GM38" si="73">SUM(EB14-EB13-EB12)</f>
        <v>141574572.44999996</v>
      </c>
      <c r="EC38" s="406">
        <f t="shared" si="73"/>
        <v>251012641.63999999</v>
      </c>
      <c r="ED38" s="406">
        <f t="shared" si="73"/>
        <v>611614836.2700001</v>
      </c>
      <c r="EE38" s="406">
        <f t="shared" si="73"/>
        <v>551159206.51999998</v>
      </c>
      <c r="EF38" s="406">
        <f t="shared" si="73"/>
        <v>113209850.49999999</v>
      </c>
      <c r="EG38" s="406">
        <f t="shared" si="73"/>
        <v>125469542.50999996</v>
      </c>
      <c r="EH38" s="406">
        <f t="shared" si="73"/>
        <v>125310099.14</v>
      </c>
      <c r="EI38" s="406">
        <f t="shared" si="73"/>
        <v>175625101.07999998</v>
      </c>
      <c r="EJ38" s="406">
        <f t="shared" si="73"/>
        <v>236217588.03000003</v>
      </c>
      <c r="EK38" s="406">
        <f t="shared" si="73"/>
        <v>84702442.460000038</v>
      </c>
      <c r="EL38" s="406">
        <f t="shared" si="73"/>
        <v>113428258.93000001</v>
      </c>
      <c r="EM38" s="406">
        <f t="shared" si="73"/>
        <v>1625714028.7800002</v>
      </c>
      <c r="EN38" s="406">
        <f t="shared" si="73"/>
        <v>109097252.54000001</v>
      </c>
      <c r="EO38" s="406">
        <f t="shared" si="73"/>
        <v>117452063.52</v>
      </c>
      <c r="EP38" s="406">
        <f t="shared" si="73"/>
        <v>108310371.69</v>
      </c>
      <c r="EQ38" s="406">
        <f t="shared" si="73"/>
        <v>68871479.400000006</v>
      </c>
      <c r="ER38" s="406">
        <f t="shared" si="73"/>
        <v>60160532.069999993</v>
      </c>
      <c r="ES38" s="406">
        <f t="shared" si="73"/>
        <v>176308452.92000002</v>
      </c>
      <c r="ET38" s="406">
        <f t="shared" si="73"/>
        <v>144365955.30999997</v>
      </c>
      <c r="EU38" s="406">
        <f t="shared" si="73"/>
        <v>101258652.14000002</v>
      </c>
      <c r="EV38" s="406">
        <f t="shared" si="73"/>
        <v>1106512258.4899998</v>
      </c>
      <c r="EW38" s="406">
        <f t="shared" si="73"/>
        <v>59057724.43</v>
      </c>
      <c r="EX38" s="406">
        <f t="shared" si="73"/>
        <v>107668878.66000001</v>
      </c>
      <c r="EY38" s="406">
        <f t="shared" si="73"/>
        <v>146799305.06999996</v>
      </c>
      <c r="EZ38" s="406">
        <f t="shared" si="73"/>
        <v>201158001.57000005</v>
      </c>
      <c r="FA38" s="406">
        <f t="shared" si="73"/>
        <v>194004220.52999994</v>
      </c>
      <c r="FB38" s="406">
        <f t="shared" si="73"/>
        <v>147398068.27000001</v>
      </c>
      <c r="FC38" s="406">
        <f t="shared" si="73"/>
        <v>95064279.939999998</v>
      </c>
      <c r="FD38" s="406">
        <f t="shared" si="73"/>
        <v>81941918.639999986</v>
      </c>
      <c r="FE38" s="406">
        <f t="shared" si="73"/>
        <v>76934588.520000011</v>
      </c>
      <c r="FF38" s="406">
        <f t="shared" si="73"/>
        <v>77093018.649999991</v>
      </c>
      <c r="FG38" s="406">
        <f t="shared" si="73"/>
        <v>56384171.780000009</v>
      </c>
      <c r="FH38" s="406">
        <f t="shared" si="73"/>
        <v>714122259.93000007</v>
      </c>
      <c r="FI38" s="406">
        <f t="shared" si="73"/>
        <v>88257759.749999985</v>
      </c>
      <c r="FJ38" s="406">
        <f t="shared" si="73"/>
        <v>99602101.810000017</v>
      </c>
      <c r="FK38" s="406">
        <f t="shared" si="73"/>
        <v>91294141.659999996</v>
      </c>
      <c r="FL38" s="406">
        <f t="shared" si="73"/>
        <v>142107780.43999997</v>
      </c>
      <c r="FM38" s="406">
        <f t="shared" si="73"/>
        <v>128825823.33999997</v>
      </c>
      <c r="FN38" s="406">
        <f t="shared" si="73"/>
        <v>48895677.600000009</v>
      </c>
      <c r="FO38" s="406">
        <f t="shared" si="73"/>
        <v>29940819.949999999</v>
      </c>
      <c r="FP38" s="406">
        <f t="shared" si="73"/>
        <v>2109403112.4599998</v>
      </c>
      <c r="FQ38" s="406">
        <f t="shared" si="73"/>
        <v>95470096.939999968</v>
      </c>
      <c r="FR38" s="406">
        <f t="shared" si="73"/>
        <v>172305668.56999996</v>
      </c>
      <c r="FS38" s="406">
        <f t="shared" si="73"/>
        <v>138757518.73999995</v>
      </c>
      <c r="FT38" s="406">
        <f t="shared" si="73"/>
        <v>198729222.13999999</v>
      </c>
      <c r="FU38" s="406">
        <f t="shared" si="73"/>
        <v>107955448.12000002</v>
      </c>
      <c r="FV38" s="406">
        <f t="shared" si="73"/>
        <v>244180503.06</v>
      </c>
      <c r="FW38" s="406">
        <f t="shared" si="73"/>
        <v>160164449.05000001</v>
      </c>
      <c r="FX38" s="406">
        <f t="shared" si="73"/>
        <v>153146489.39000002</v>
      </c>
      <c r="FY38" s="406">
        <f t="shared" si="73"/>
        <v>134845778.72</v>
      </c>
      <c r="FZ38" s="406">
        <f t="shared" si="73"/>
        <v>234942084.01999998</v>
      </c>
      <c r="GA38" s="406">
        <f t="shared" si="73"/>
        <v>99751892.260000005</v>
      </c>
      <c r="GB38" s="406">
        <f t="shared" si="73"/>
        <v>94945432.129999995</v>
      </c>
      <c r="GC38" s="406">
        <f t="shared" si="73"/>
        <v>54787813.879999995</v>
      </c>
      <c r="GD38" s="406">
        <f t="shared" si="73"/>
        <v>1046106892.5899998</v>
      </c>
      <c r="GE38" s="406">
        <f t="shared" si="73"/>
        <v>81281921.799999997</v>
      </c>
      <c r="GF38" s="406">
        <f t="shared" si="73"/>
        <v>90836121.319999993</v>
      </c>
      <c r="GG38" s="406">
        <f t="shared" si="73"/>
        <v>229107498.31999993</v>
      </c>
      <c r="GH38" s="406">
        <f t="shared" si="73"/>
        <v>116424934.25000001</v>
      </c>
      <c r="GI38" s="406">
        <f t="shared" si="73"/>
        <v>95696921.329999998</v>
      </c>
      <c r="GJ38" s="406">
        <f t="shared" si="73"/>
        <v>95908447.099999979</v>
      </c>
      <c r="GK38" s="406">
        <f t="shared" si="73"/>
        <v>244453486.43000001</v>
      </c>
      <c r="GL38" s="406">
        <f t="shared" si="73"/>
        <v>82036936.590000004</v>
      </c>
      <c r="GM38" s="406">
        <f t="shared" si="73"/>
        <v>37076968.640000001</v>
      </c>
      <c r="GN38" s="406">
        <f t="shared" ref="GN38:IY38" si="74">SUM(GN14-GN13-GN12)</f>
        <v>36428045.380000003</v>
      </c>
      <c r="GO38" s="406">
        <f t="shared" si="74"/>
        <v>35275156.600000001</v>
      </c>
      <c r="GP38" s="406">
        <f t="shared" si="74"/>
        <v>638070165.33999991</v>
      </c>
      <c r="GQ38" s="406">
        <f t="shared" si="74"/>
        <v>160942597.38</v>
      </c>
      <c r="GR38" s="406">
        <f t="shared" si="74"/>
        <v>92454944.250000015</v>
      </c>
      <c r="GS38" s="406">
        <f t="shared" si="74"/>
        <v>175218637.69999999</v>
      </c>
      <c r="GT38" s="406">
        <f t="shared" si="74"/>
        <v>43945363.290000007</v>
      </c>
      <c r="GU38" s="406">
        <f t="shared" si="74"/>
        <v>117583496.78999999</v>
      </c>
      <c r="GV38" s="406">
        <f t="shared" si="74"/>
        <v>123100560.05</v>
      </c>
      <c r="GW38" s="406">
        <f t="shared" si="74"/>
        <v>64897809.430000007</v>
      </c>
      <c r="GX38" s="406">
        <f t="shared" si="74"/>
        <v>695410826.92999995</v>
      </c>
      <c r="GY38" s="406">
        <f t="shared" si="74"/>
        <v>72471073.480000019</v>
      </c>
      <c r="GZ38" s="406">
        <f t="shared" si="74"/>
        <v>159530584.16999999</v>
      </c>
      <c r="HA38" s="406">
        <f t="shared" si="74"/>
        <v>112482313.46000001</v>
      </c>
      <c r="HB38" s="406">
        <f t="shared" si="74"/>
        <v>1888166821.6099999</v>
      </c>
      <c r="HC38" s="406">
        <f t="shared" si="74"/>
        <v>589620513.12</v>
      </c>
      <c r="HD38" s="406">
        <f t="shared" si="74"/>
        <v>280518637.92000002</v>
      </c>
      <c r="HE38" s="406">
        <f t="shared" si="74"/>
        <v>235375857.59999999</v>
      </c>
      <c r="HF38" s="406">
        <f t="shared" si="74"/>
        <v>179807593.70000002</v>
      </c>
      <c r="HG38" s="406">
        <f t="shared" si="74"/>
        <v>275244242.82999998</v>
      </c>
      <c r="HH38" s="406">
        <f t="shared" si="74"/>
        <v>55752630.469999999</v>
      </c>
      <c r="HI38" s="406">
        <f t="shared" si="74"/>
        <v>1147566138.01</v>
      </c>
      <c r="HJ38" s="406">
        <f t="shared" si="74"/>
        <v>199994749.17999998</v>
      </c>
      <c r="HK38" s="406">
        <f t="shared" si="74"/>
        <v>189235887.73999998</v>
      </c>
      <c r="HL38" s="406">
        <f t="shared" si="74"/>
        <v>120917543.23</v>
      </c>
      <c r="HM38" s="406">
        <f t="shared" si="74"/>
        <v>103349057.26000004</v>
      </c>
      <c r="HN38" s="406">
        <f t="shared" si="74"/>
        <v>97770650.920000002</v>
      </c>
      <c r="HO38" s="406">
        <f t="shared" si="74"/>
        <v>154409863.33999997</v>
      </c>
      <c r="HP38" s="406">
        <f t="shared" si="74"/>
        <v>70935997.979999989</v>
      </c>
      <c r="HQ38" s="406">
        <f t="shared" si="74"/>
        <v>1383842249.0599999</v>
      </c>
      <c r="HR38" s="406">
        <f t="shared" si="74"/>
        <v>417639944.85000002</v>
      </c>
      <c r="HS38" s="406">
        <f t="shared" si="74"/>
        <v>106426433.83000001</v>
      </c>
      <c r="HT38" s="406">
        <f t="shared" si="74"/>
        <v>79198759.409999996</v>
      </c>
      <c r="HU38" s="406">
        <f t="shared" si="74"/>
        <v>82031597.539999992</v>
      </c>
      <c r="HV38" s="406">
        <f t="shared" si="74"/>
        <v>76264928.400000006</v>
      </c>
      <c r="HW38" s="406">
        <f t="shared" si="74"/>
        <v>211290243.83999997</v>
      </c>
      <c r="HX38" s="406">
        <f t="shared" si="74"/>
        <v>88359329.690000013</v>
      </c>
      <c r="HY38" s="406">
        <f t="shared" si="74"/>
        <v>88520543.530000016</v>
      </c>
      <c r="HZ38" s="406">
        <f t="shared" si="74"/>
        <v>89494170.590000004</v>
      </c>
      <c r="IA38" s="406">
        <f t="shared" si="74"/>
        <v>90576422.949999988</v>
      </c>
      <c r="IB38" s="406">
        <f t="shared" si="74"/>
        <v>139216112.91</v>
      </c>
      <c r="IC38" s="406">
        <f t="shared" si="74"/>
        <v>48569474.439999998</v>
      </c>
      <c r="ID38" s="406">
        <f t="shared" si="74"/>
        <v>110442539.09999999</v>
      </c>
      <c r="IE38" s="406">
        <f t="shared" si="74"/>
        <v>51762414.579999991</v>
      </c>
      <c r="IF38" s="406">
        <f t="shared" si="74"/>
        <v>59013484.349999994</v>
      </c>
      <c r="IG38" s="406">
        <f t="shared" si="74"/>
        <v>1156239726.54</v>
      </c>
      <c r="IH38" s="406">
        <f t="shared" si="74"/>
        <v>395949381.79000002</v>
      </c>
      <c r="II38" s="406">
        <f t="shared" si="74"/>
        <v>136278165.34999999</v>
      </c>
      <c r="IJ38" s="406">
        <f t="shared" si="74"/>
        <v>204809410.68000001</v>
      </c>
      <c r="IK38" s="406">
        <f t="shared" si="74"/>
        <v>307685212</v>
      </c>
      <c r="IL38" s="406">
        <f t="shared" si="74"/>
        <v>110313507.78999996</v>
      </c>
      <c r="IM38" s="406">
        <f t="shared" si="74"/>
        <v>94416565.929999992</v>
      </c>
      <c r="IN38" s="406">
        <f t="shared" si="74"/>
        <v>69978229.309999987</v>
      </c>
      <c r="IO38" s="406">
        <f t="shared" si="74"/>
        <v>67709758.38000001</v>
      </c>
      <c r="IP38" s="406">
        <f t="shared" si="74"/>
        <v>74024681.050000012</v>
      </c>
      <c r="IQ38" s="406">
        <f t="shared" si="74"/>
        <v>87373362.020000026</v>
      </c>
      <c r="IR38" s="406">
        <f t="shared" si="74"/>
        <v>2059876929.0199997</v>
      </c>
      <c r="IS38" s="406">
        <f t="shared" si="74"/>
        <v>655044423.38</v>
      </c>
      <c r="IT38" s="406">
        <f t="shared" si="74"/>
        <v>186316013.93000001</v>
      </c>
      <c r="IU38" s="406">
        <f t="shared" si="74"/>
        <v>120569106.55000003</v>
      </c>
      <c r="IV38" s="406">
        <f t="shared" si="74"/>
        <v>99655897.439999998</v>
      </c>
      <c r="IW38" s="406">
        <f t="shared" si="74"/>
        <v>56803702.309999987</v>
      </c>
      <c r="IX38" s="406">
        <f t="shared" si="74"/>
        <v>97475648.25999999</v>
      </c>
      <c r="IY38" s="406">
        <f t="shared" si="74"/>
        <v>53016111.43</v>
      </c>
      <c r="IZ38" s="406">
        <f t="shared" ref="IZ38:LK38" si="75">SUM(IZ14-IZ13-IZ12)</f>
        <v>63685492.109999999</v>
      </c>
      <c r="JA38" s="406">
        <f t="shared" si="75"/>
        <v>123462599.44000003</v>
      </c>
      <c r="JB38" s="406">
        <f t="shared" si="75"/>
        <v>110505351.10000001</v>
      </c>
      <c r="JC38" s="406">
        <f t="shared" si="75"/>
        <v>79682201.749999985</v>
      </c>
      <c r="JD38" s="406">
        <f t="shared" si="75"/>
        <v>634659886.51000023</v>
      </c>
      <c r="JE38" s="406">
        <f t="shared" si="75"/>
        <v>357746582.79000002</v>
      </c>
      <c r="JF38" s="406">
        <f t="shared" si="75"/>
        <v>95912165.37999998</v>
      </c>
      <c r="JG38" s="406">
        <f t="shared" si="75"/>
        <v>78456825.870000005</v>
      </c>
      <c r="JH38" s="406">
        <f t="shared" si="75"/>
        <v>61589443.630000003</v>
      </c>
      <c r="JI38" s="406">
        <f t="shared" si="75"/>
        <v>73299578.99000001</v>
      </c>
      <c r="JJ38" s="406">
        <f t="shared" si="75"/>
        <v>652193497.96000004</v>
      </c>
      <c r="JK38" s="406">
        <f t="shared" si="75"/>
        <v>72581164.059999987</v>
      </c>
      <c r="JL38" s="406">
        <f t="shared" si="75"/>
        <v>100125020.64000002</v>
      </c>
      <c r="JM38" s="406">
        <f t="shared" si="75"/>
        <v>137244450.98000002</v>
      </c>
      <c r="JN38" s="406">
        <f t="shared" si="75"/>
        <v>89899956.400000021</v>
      </c>
      <c r="JO38" s="406">
        <f t="shared" si="75"/>
        <v>195629857.56</v>
      </c>
      <c r="JP38" s="406">
        <f t="shared" si="75"/>
        <v>60965442.850000009</v>
      </c>
      <c r="JQ38" s="406">
        <f t="shared" si="75"/>
        <v>1024863202.5699999</v>
      </c>
      <c r="JR38" s="406">
        <f t="shared" si="75"/>
        <v>108569302.06999999</v>
      </c>
      <c r="JS38" s="406">
        <f t="shared" si="75"/>
        <v>66875137.099999994</v>
      </c>
      <c r="JT38" s="406">
        <f t="shared" si="75"/>
        <v>204972974.82999998</v>
      </c>
      <c r="JU38" s="406">
        <f t="shared" si="75"/>
        <v>204060922.66</v>
      </c>
      <c r="JV38" s="406">
        <f t="shared" si="75"/>
        <v>121420262.48999999</v>
      </c>
      <c r="JW38" s="406">
        <f t="shared" si="75"/>
        <v>122322864.33</v>
      </c>
      <c r="JX38" s="406">
        <f t="shared" si="75"/>
        <v>76497279.160000011</v>
      </c>
      <c r="JY38" s="406">
        <f t="shared" si="75"/>
        <v>1367986675.7900002</v>
      </c>
      <c r="JZ38" s="406">
        <f t="shared" si="75"/>
        <v>590925325.52999997</v>
      </c>
      <c r="KA38" s="406">
        <f t="shared" si="75"/>
        <v>114721685.62999998</v>
      </c>
      <c r="KB38" s="406">
        <f t="shared" si="75"/>
        <v>57318821.869999997</v>
      </c>
      <c r="KC38" s="406">
        <f t="shared" si="75"/>
        <v>151953055.47000003</v>
      </c>
      <c r="KD38" s="406">
        <f t="shared" si="75"/>
        <v>57554522.719999999</v>
      </c>
      <c r="KE38" s="406">
        <f t="shared" si="75"/>
        <v>324720494.27999997</v>
      </c>
      <c r="KF38" s="406">
        <f t="shared" si="75"/>
        <v>165742831.13999999</v>
      </c>
      <c r="KG38" s="406">
        <f t="shared" si="75"/>
        <v>110544922.09000002</v>
      </c>
      <c r="KH38" s="406">
        <f t="shared" si="75"/>
        <v>143295781.63999996</v>
      </c>
      <c r="KI38" s="406">
        <f t="shared" si="75"/>
        <v>87607342.060000017</v>
      </c>
      <c r="KJ38" s="406">
        <f t="shared" si="75"/>
        <v>97658684.040000007</v>
      </c>
      <c r="KK38" s="406">
        <f t="shared" si="75"/>
        <v>83386993.889999986</v>
      </c>
      <c r="KL38" s="406">
        <f t="shared" si="75"/>
        <v>37254059.24000001</v>
      </c>
      <c r="KM38" s="406">
        <f t="shared" si="75"/>
        <v>89278578.920000017</v>
      </c>
      <c r="KN38" s="406">
        <f t="shared" si="75"/>
        <v>2021667998.2199998</v>
      </c>
      <c r="KO38" s="406">
        <f t="shared" si="75"/>
        <v>263479499.50999999</v>
      </c>
      <c r="KP38" s="406">
        <f t="shared" si="75"/>
        <v>116017192.89000002</v>
      </c>
      <c r="KQ38" s="406">
        <f t="shared" si="75"/>
        <v>149342731.11000001</v>
      </c>
      <c r="KR38" s="406">
        <f t="shared" si="75"/>
        <v>168350612.82000002</v>
      </c>
      <c r="KS38" s="406">
        <f t="shared" si="75"/>
        <v>107144767.23999999</v>
      </c>
      <c r="KT38" s="406">
        <f t="shared" si="75"/>
        <v>401913228.31</v>
      </c>
      <c r="KU38" s="406">
        <f t="shared" si="75"/>
        <v>95101143.459999979</v>
      </c>
      <c r="KV38" s="406">
        <f t="shared" si="75"/>
        <v>90845549.789999992</v>
      </c>
      <c r="KW38" s="406">
        <f t="shared" si="75"/>
        <v>601994290.84000003</v>
      </c>
      <c r="KX38" s="406">
        <f t="shared" si="75"/>
        <v>104316730.65000001</v>
      </c>
      <c r="KY38" s="406">
        <f t="shared" si="75"/>
        <v>141238098.38000003</v>
      </c>
      <c r="KZ38" s="406">
        <f t="shared" si="75"/>
        <v>327854032.13999999</v>
      </c>
      <c r="LA38" s="406">
        <f t="shared" si="75"/>
        <v>92975984.339999989</v>
      </c>
      <c r="LB38" s="406">
        <f t="shared" si="75"/>
        <v>150617161.86000004</v>
      </c>
      <c r="LC38" s="406">
        <f t="shared" si="75"/>
        <v>1026394931.8699999</v>
      </c>
      <c r="LD38" s="406">
        <f t="shared" si="75"/>
        <v>160403342.80000001</v>
      </c>
      <c r="LE38" s="406">
        <f t="shared" si="75"/>
        <v>2485721861.7799993</v>
      </c>
      <c r="LF38" s="406">
        <f t="shared" si="75"/>
        <v>450270828.41000015</v>
      </c>
      <c r="LG38" s="406">
        <f t="shared" si="75"/>
        <v>628941725.17000008</v>
      </c>
      <c r="LH38" s="406">
        <f t="shared" si="75"/>
        <v>540523982.38</v>
      </c>
      <c r="LI38" s="406">
        <f t="shared" si="75"/>
        <v>128493611.52</v>
      </c>
      <c r="LJ38" s="406">
        <f t="shared" si="75"/>
        <v>113305253.38000003</v>
      </c>
      <c r="LK38" s="406">
        <f t="shared" si="75"/>
        <v>72718572.090000004</v>
      </c>
      <c r="LL38" s="406">
        <f t="shared" ref="LL38:NW38" si="76">SUM(LL14-LL13-LL12)</f>
        <v>141252996.85999998</v>
      </c>
      <c r="LM38" s="406">
        <f t="shared" si="76"/>
        <v>86908127.959999993</v>
      </c>
      <c r="LN38" s="406">
        <f t="shared" si="76"/>
        <v>162986773.83000004</v>
      </c>
      <c r="LO38" s="406">
        <f t="shared" si="76"/>
        <v>54652376.459999993</v>
      </c>
      <c r="LP38" s="406">
        <f t="shared" si="76"/>
        <v>704699475.16000009</v>
      </c>
      <c r="LQ38" s="406">
        <f t="shared" si="76"/>
        <v>194818521.44999999</v>
      </c>
      <c r="LR38" s="406">
        <f t="shared" si="76"/>
        <v>90952422.819999993</v>
      </c>
      <c r="LS38" s="406">
        <f t="shared" si="76"/>
        <v>1711663756.99</v>
      </c>
      <c r="LT38" s="406">
        <f t="shared" si="76"/>
        <v>747367418.61000001</v>
      </c>
      <c r="LU38" s="406">
        <f t="shared" si="76"/>
        <v>1657785957.1299999</v>
      </c>
      <c r="LV38" s="406">
        <f t="shared" si="76"/>
        <v>508189985.29999995</v>
      </c>
      <c r="LW38" s="406">
        <f t="shared" si="76"/>
        <v>206778500.60999998</v>
      </c>
      <c r="LX38" s="406">
        <f t="shared" si="76"/>
        <v>191833987.91999999</v>
      </c>
      <c r="LY38" s="406">
        <f t="shared" si="76"/>
        <v>159836566.93000001</v>
      </c>
      <c r="LZ38" s="406">
        <f t="shared" si="76"/>
        <v>150420203.38999999</v>
      </c>
      <c r="MA38" s="406">
        <f t="shared" si="76"/>
        <v>147734421.43000001</v>
      </c>
      <c r="MB38" s="406">
        <f t="shared" si="76"/>
        <v>201849833.94999999</v>
      </c>
      <c r="MC38" s="406">
        <f t="shared" si="76"/>
        <v>309691394.05999994</v>
      </c>
      <c r="MD38" s="406">
        <f t="shared" si="76"/>
        <v>106024199.14999998</v>
      </c>
      <c r="ME38" s="406">
        <f t="shared" si="76"/>
        <v>1971885337.2300003</v>
      </c>
      <c r="MF38" s="406">
        <f t="shared" si="76"/>
        <v>125022101.33240002</v>
      </c>
      <c r="MG38" s="406">
        <f t="shared" si="76"/>
        <v>81710338.970000014</v>
      </c>
      <c r="MH38" s="406">
        <f t="shared" si="76"/>
        <v>76238697.970000014</v>
      </c>
      <c r="MI38" s="406">
        <f t="shared" si="76"/>
        <v>74153932.480000004</v>
      </c>
      <c r="MJ38" s="406">
        <f t="shared" si="76"/>
        <v>129798551.45999999</v>
      </c>
      <c r="MK38" s="406">
        <f t="shared" si="76"/>
        <v>101385356.04000002</v>
      </c>
      <c r="ML38" s="406">
        <f t="shared" si="76"/>
        <v>100951569.71000001</v>
      </c>
      <c r="MM38" s="406">
        <f t="shared" si="76"/>
        <v>151631969.98000002</v>
      </c>
      <c r="MN38" s="406">
        <f t="shared" si="76"/>
        <v>87609220.489999995</v>
      </c>
      <c r="MO38" s="406">
        <f t="shared" si="76"/>
        <v>97268191.950000003</v>
      </c>
      <c r="MP38" s="406">
        <f t="shared" si="76"/>
        <v>88313401.859999985</v>
      </c>
      <c r="MQ38" s="406">
        <f t="shared" si="76"/>
        <v>1412778408.4699998</v>
      </c>
      <c r="MR38" s="406">
        <f t="shared" si="76"/>
        <v>115244571.48</v>
      </c>
      <c r="MS38" s="406">
        <f t="shared" si="76"/>
        <v>130321955.19</v>
      </c>
      <c r="MT38" s="406">
        <f t="shared" si="76"/>
        <v>184493934.86000001</v>
      </c>
      <c r="MU38" s="406">
        <f t="shared" si="76"/>
        <v>187072581.81999999</v>
      </c>
      <c r="MV38" s="406">
        <f t="shared" si="76"/>
        <v>142296099.61999997</v>
      </c>
      <c r="MW38" s="406">
        <f t="shared" si="76"/>
        <v>269391657.6498999</v>
      </c>
      <c r="MX38" s="406">
        <f t="shared" si="76"/>
        <v>204153669.26999998</v>
      </c>
      <c r="MY38" s="406">
        <f t="shared" si="76"/>
        <v>123637818.90000001</v>
      </c>
      <c r="MZ38" s="406">
        <f t="shared" si="76"/>
        <v>49422419.309999987</v>
      </c>
      <c r="NA38" s="406">
        <f t="shared" si="76"/>
        <v>38732926.670000002</v>
      </c>
      <c r="NB38" s="406">
        <f t="shared" si="76"/>
        <v>2521273434.4999995</v>
      </c>
      <c r="NC38" s="406">
        <f t="shared" si="76"/>
        <v>331757385.20999998</v>
      </c>
      <c r="ND38" s="406">
        <f t="shared" si="76"/>
        <v>87340473.99000001</v>
      </c>
      <c r="NE38" s="406">
        <f t="shared" si="76"/>
        <v>789921776.91999984</v>
      </c>
      <c r="NF38" s="406">
        <f t="shared" si="76"/>
        <v>85074917.080000028</v>
      </c>
      <c r="NG38" s="406">
        <f t="shared" si="76"/>
        <v>222254509.13999999</v>
      </c>
      <c r="NH38" s="406">
        <f t="shared" si="76"/>
        <v>501428366.89999998</v>
      </c>
      <c r="NI38" s="406">
        <f t="shared" si="76"/>
        <v>404243791.24000013</v>
      </c>
      <c r="NJ38" s="406">
        <f t="shared" si="76"/>
        <v>44394913.700000003</v>
      </c>
      <c r="NK38" s="406">
        <f t="shared" si="76"/>
        <v>167508088.25999999</v>
      </c>
      <c r="NL38" s="406">
        <f t="shared" si="76"/>
        <v>144326164.26999998</v>
      </c>
      <c r="NM38" s="406">
        <f t="shared" si="76"/>
        <v>82542480.960000008</v>
      </c>
      <c r="NN38" s="406">
        <f t="shared" si="76"/>
        <v>702409194.41999996</v>
      </c>
      <c r="NO38" s="406">
        <f t="shared" si="76"/>
        <v>93664196.999999985</v>
      </c>
      <c r="NP38" s="406">
        <f t="shared" si="76"/>
        <v>91845421.380000025</v>
      </c>
      <c r="NQ38" s="406">
        <f t="shared" si="76"/>
        <v>90009510.340000018</v>
      </c>
      <c r="NR38" s="406">
        <f t="shared" si="76"/>
        <v>83173093.030000001</v>
      </c>
      <c r="NS38" s="406">
        <f t="shared" si="76"/>
        <v>39570333.259999998</v>
      </c>
      <c r="NT38" s="406">
        <f t="shared" si="76"/>
        <v>61242470.959999993</v>
      </c>
      <c r="NU38" s="406">
        <f t="shared" si="76"/>
        <v>1291705753.5419998</v>
      </c>
      <c r="NV38" s="406">
        <f t="shared" si="76"/>
        <v>500736783.40999997</v>
      </c>
      <c r="NW38" s="406">
        <f t="shared" si="76"/>
        <v>108923145.28</v>
      </c>
      <c r="NX38" s="406">
        <f t="shared" ref="NX38:QI38" si="77">SUM(NX14-NX13-NX12)</f>
        <v>79216835.189999983</v>
      </c>
      <c r="NY38" s="406">
        <f t="shared" si="77"/>
        <v>102086970.44</v>
      </c>
      <c r="NZ38" s="406">
        <f t="shared" si="77"/>
        <v>154631594.90000001</v>
      </c>
      <c r="OA38" s="406">
        <f t="shared" si="77"/>
        <v>72627320.100000009</v>
      </c>
      <c r="OB38" s="406">
        <f t="shared" si="77"/>
        <v>1687305904.5300004</v>
      </c>
      <c r="OC38" s="406">
        <f t="shared" si="77"/>
        <v>339143048.62999994</v>
      </c>
      <c r="OD38" s="406">
        <f t="shared" si="77"/>
        <v>160141549.22999999</v>
      </c>
      <c r="OE38" s="406">
        <f t="shared" si="77"/>
        <v>443880846.51999992</v>
      </c>
      <c r="OF38" s="406">
        <f t="shared" si="77"/>
        <v>114052033.65000001</v>
      </c>
      <c r="OG38" s="406">
        <f t="shared" si="77"/>
        <v>162766287.58999997</v>
      </c>
      <c r="OH38" s="406">
        <f t="shared" si="77"/>
        <v>160861746.36000004</v>
      </c>
      <c r="OI38" s="406">
        <f t="shared" si="77"/>
        <v>66074814.939999998</v>
      </c>
      <c r="OJ38" s="406">
        <f t="shared" si="77"/>
        <v>79536836.640000015</v>
      </c>
      <c r="OK38" s="406">
        <f t="shared" si="77"/>
        <v>1568834613.3399997</v>
      </c>
      <c r="OL38" s="406">
        <f t="shared" si="77"/>
        <v>407401575.45999998</v>
      </c>
      <c r="OM38" s="406">
        <f t="shared" si="77"/>
        <v>549163794.57000005</v>
      </c>
      <c r="ON38" s="406">
        <f t="shared" si="77"/>
        <v>188041788.05000001</v>
      </c>
      <c r="OO38" s="406">
        <f t="shared" si="77"/>
        <v>150045750.77000001</v>
      </c>
      <c r="OP38" s="406">
        <f t="shared" si="77"/>
        <v>65481248.209999986</v>
      </c>
      <c r="OQ38" s="406">
        <f t="shared" si="77"/>
        <v>902143599.66000021</v>
      </c>
      <c r="OR38" s="406">
        <f t="shared" si="77"/>
        <v>87943693.920000017</v>
      </c>
      <c r="OS38" s="406">
        <f t="shared" si="77"/>
        <v>108517125.98</v>
      </c>
      <c r="OT38" s="406">
        <f t="shared" si="77"/>
        <v>146977477.66000003</v>
      </c>
      <c r="OU38" s="406">
        <f t="shared" si="77"/>
        <v>168055027.45999998</v>
      </c>
      <c r="OV38" s="406">
        <f t="shared" si="77"/>
        <v>326199923.38</v>
      </c>
      <c r="OW38" s="406">
        <f t="shared" si="77"/>
        <v>102255480.12000002</v>
      </c>
      <c r="OX38" s="406">
        <f t="shared" si="77"/>
        <v>64329180.879999988</v>
      </c>
      <c r="OY38" s="406">
        <f t="shared" si="77"/>
        <v>64287567.849999994</v>
      </c>
      <c r="OZ38" s="406">
        <f t="shared" si="77"/>
        <v>1205421506.8900001</v>
      </c>
      <c r="PA38" s="406">
        <f t="shared" si="77"/>
        <v>71928485.069999993</v>
      </c>
      <c r="PB38" s="406">
        <f t="shared" si="77"/>
        <v>253431789.72999999</v>
      </c>
      <c r="PC38" s="406">
        <f t="shared" si="77"/>
        <v>53409257.840000004</v>
      </c>
      <c r="PD38" s="406">
        <f t="shared" si="77"/>
        <v>157918597.54999998</v>
      </c>
      <c r="PE38" s="406">
        <f t="shared" si="77"/>
        <v>249730793.06999996</v>
      </c>
      <c r="PF38" s="406">
        <f t="shared" si="77"/>
        <v>86948855.570000008</v>
      </c>
      <c r="PG38" s="406">
        <f t="shared" si="77"/>
        <v>75089247.550000012</v>
      </c>
      <c r="PH38" s="406">
        <f t="shared" si="77"/>
        <v>126288772.05</v>
      </c>
      <c r="PI38" s="406">
        <f t="shared" si="77"/>
        <v>102935279.77000001</v>
      </c>
      <c r="PJ38" s="406">
        <f t="shared" si="77"/>
        <v>130444810.04000002</v>
      </c>
      <c r="PK38" s="406">
        <f t="shared" si="77"/>
        <v>190023834.26999998</v>
      </c>
      <c r="PL38" s="406">
        <f t="shared" si="77"/>
        <v>72034619.239999995</v>
      </c>
      <c r="PM38" s="406">
        <f t="shared" si="77"/>
        <v>331347135.19999993</v>
      </c>
      <c r="PN38" s="406">
        <f t="shared" si="77"/>
        <v>55080978.600000009</v>
      </c>
      <c r="PO38" s="406">
        <f t="shared" si="77"/>
        <v>37674289.329999998</v>
      </c>
      <c r="PP38" s="406">
        <f t="shared" si="77"/>
        <v>28940675.949999999</v>
      </c>
      <c r="PQ38" s="406">
        <f t="shared" si="77"/>
        <v>46442200.030000001</v>
      </c>
      <c r="PR38" s="406">
        <f t="shared" si="77"/>
        <v>3374545923.4500008</v>
      </c>
      <c r="PS38" s="406">
        <f t="shared" si="77"/>
        <v>102960836.36</v>
      </c>
      <c r="PT38" s="406">
        <f t="shared" si="77"/>
        <v>101231728.86</v>
      </c>
      <c r="PU38" s="406">
        <f t="shared" si="77"/>
        <v>159850145.72</v>
      </c>
      <c r="PV38" s="406">
        <f t="shared" si="77"/>
        <v>609793724.37999988</v>
      </c>
      <c r="PW38" s="406">
        <f t="shared" si="77"/>
        <v>129585347.53</v>
      </c>
      <c r="PX38" s="406">
        <f t="shared" si="77"/>
        <v>272193273.78000003</v>
      </c>
      <c r="PY38" s="406">
        <f t="shared" si="77"/>
        <v>113234644.68000001</v>
      </c>
      <c r="PZ38" s="406">
        <f t="shared" si="77"/>
        <v>252274108.31999999</v>
      </c>
      <c r="QA38" s="406">
        <f t="shared" si="77"/>
        <v>62708051.109999992</v>
      </c>
      <c r="QB38" s="406">
        <f t="shared" si="77"/>
        <v>234322109.26999995</v>
      </c>
      <c r="QC38" s="406">
        <f t="shared" si="77"/>
        <v>78736531.430000007</v>
      </c>
      <c r="QD38" s="406">
        <f t="shared" si="77"/>
        <v>106091767.78999999</v>
      </c>
      <c r="QE38" s="406">
        <f t="shared" si="77"/>
        <v>129232341.99999999</v>
      </c>
      <c r="QF38" s="406">
        <f t="shared" si="77"/>
        <v>153482172.70999998</v>
      </c>
      <c r="QG38" s="406">
        <f t="shared" si="77"/>
        <v>177272641.55999994</v>
      </c>
      <c r="QH38" s="406">
        <f t="shared" si="77"/>
        <v>97809253.799999997</v>
      </c>
      <c r="QI38" s="406">
        <f t="shared" si="77"/>
        <v>87444836.030000001</v>
      </c>
      <c r="QJ38" s="406">
        <f t="shared" ref="QJ38:SU38" si="78">SUM(QJ14-QJ13-QJ12)</f>
        <v>68134620.339999989</v>
      </c>
      <c r="QK38" s="406">
        <f t="shared" si="78"/>
        <v>233590299.11999997</v>
      </c>
      <c r="QL38" s="406">
        <f t="shared" si="78"/>
        <v>262731666.57999998</v>
      </c>
      <c r="QM38" s="406">
        <f t="shared" si="78"/>
        <v>77447224.180000007</v>
      </c>
      <c r="QN38" s="406">
        <f t="shared" si="78"/>
        <v>28822380.780000009</v>
      </c>
      <c r="QO38" s="406">
        <f t="shared" si="78"/>
        <v>26752761.810000002</v>
      </c>
      <c r="QP38" s="406">
        <f t="shared" si="78"/>
        <v>43754272.670000002</v>
      </c>
      <c r="QQ38" s="406">
        <f t="shared" si="78"/>
        <v>28828642.07</v>
      </c>
      <c r="QR38" s="406">
        <f t="shared" si="78"/>
        <v>1430034260.6600003</v>
      </c>
      <c r="QS38" s="406">
        <f t="shared" si="78"/>
        <v>70623283.75</v>
      </c>
      <c r="QT38" s="406">
        <f t="shared" si="78"/>
        <v>246218166.38999999</v>
      </c>
      <c r="QU38" s="406">
        <f t="shared" si="78"/>
        <v>124842713.59999999</v>
      </c>
      <c r="QV38" s="406">
        <f t="shared" si="78"/>
        <v>123090223.90000002</v>
      </c>
      <c r="QW38" s="406">
        <f t="shared" si="78"/>
        <v>267720951.59999999</v>
      </c>
      <c r="QX38" s="406">
        <f t="shared" si="78"/>
        <v>86076921.850000009</v>
      </c>
      <c r="QY38" s="406">
        <f t="shared" si="78"/>
        <v>171167565.05000004</v>
      </c>
      <c r="QZ38" s="406">
        <f t="shared" si="78"/>
        <v>224276922.31999999</v>
      </c>
      <c r="RA38" s="406">
        <f t="shared" si="78"/>
        <v>78152099.060000017</v>
      </c>
      <c r="RB38" s="406">
        <f t="shared" si="78"/>
        <v>76691542.140000015</v>
      </c>
      <c r="RC38" s="406">
        <f t="shared" si="78"/>
        <v>50114179.850000001</v>
      </c>
      <c r="RD38" s="406">
        <f t="shared" si="78"/>
        <v>33473435.940000005</v>
      </c>
      <c r="RE38" s="406">
        <f t="shared" si="78"/>
        <v>1821285772.8999996</v>
      </c>
      <c r="RF38" s="406">
        <f t="shared" si="78"/>
        <v>209150938.39000005</v>
      </c>
      <c r="RG38" s="406">
        <f t="shared" si="78"/>
        <v>124186080.83</v>
      </c>
      <c r="RH38" s="406">
        <f t="shared" si="78"/>
        <v>140096270.31</v>
      </c>
      <c r="RI38" s="406">
        <f t="shared" si="78"/>
        <v>125587783.97999999</v>
      </c>
      <c r="RJ38" s="406">
        <f t="shared" si="78"/>
        <v>159410952.50999996</v>
      </c>
      <c r="RK38" s="406">
        <f t="shared" si="78"/>
        <v>259864673.25</v>
      </c>
      <c r="RL38" s="406">
        <f t="shared" si="78"/>
        <v>103537579.61999999</v>
      </c>
      <c r="RM38" s="406">
        <f t="shared" si="78"/>
        <v>132647226.03</v>
      </c>
      <c r="RN38" s="406">
        <f t="shared" si="78"/>
        <v>222181068.57999998</v>
      </c>
      <c r="RO38" s="406">
        <f t="shared" si="78"/>
        <v>264965026.40000001</v>
      </c>
      <c r="RP38" s="406">
        <f t="shared" si="78"/>
        <v>76327146.820000008</v>
      </c>
      <c r="RQ38" s="406">
        <f t="shared" si="78"/>
        <v>63730662.409999989</v>
      </c>
      <c r="RR38" s="406">
        <f t="shared" si="78"/>
        <v>127150631.53999999</v>
      </c>
      <c r="RS38" s="406">
        <f t="shared" si="78"/>
        <v>64559918.620000005</v>
      </c>
      <c r="RT38" s="406">
        <f t="shared" si="78"/>
        <v>86047570.980000004</v>
      </c>
      <c r="RU38" s="406">
        <f t="shared" si="78"/>
        <v>101209804.95</v>
      </c>
      <c r="RV38" s="406">
        <f t="shared" si="78"/>
        <v>37406388.450000003</v>
      </c>
      <c r="RW38" s="406">
        <f t="shared" si="78"/>
        <v>30186607.619999997</v>
      </c>
      <c r="RX38" s="406">
        <f t="shared" si="78"/>
        <v>39207050.820000008</v>
      </c>
      <c r="RY38" s="406">
        <f t="shared" si="78"/>
        <v>1166489385.2500002</v>
      </c>
      <c r="RZ38" s="406">
        <f t="shared" si="78"/>
        <v>70527560.560000002</v>
      </c>
      <c r="SA38" s="406">
        <f t="shared" si="78"/>
        <v>122746960.68999998</v>
      </c>
      <c r="SB38" s="406">
        <f t="shared" si="78"/>
        <v>115128294.28</v>
      </c>
      <c r="SC38" s="406">
        <f t="shared" si="78"/>
        <v>54033160.070000008</v>
      </c>
      <c r="SD38" s="406">
        <f t="shared" si="78"/>
        <v>70993037.310000002</v>
      </c>
      <c r="SE38" s="406">
        <f t="shared" si="78"/>
        <v>90609584.390000001</v>
      </c>
      <c r="SF38" s="406">
        <f t="shared" si="78"/>
        <v>229574797.62999994</v>
      </c>
      <c r="SG38" s="406">
        <f t="shared" si="78"/>
        <v>80195110.099999994</v>
      </c>
      <c r="SH38" s="406">
        <f t="shared" si="78"/>
        <v>82861433.679999992</v>
      </c>
      <c r="SI38" s="406">
        <f t="shared" si="78"/>
        <v>98331454.670000002</v>
      </c>
      <c r="SJ38" s="406">
        <f t="shared" si="78"/>
        <v>167255439.56999996</v>
      </c>
      <c r="SK38" s="406">
        <f t="shared" si="78"/>
        <v>78093863.909999996</v>
      </c>
      <c r="SL38" s="406">
        <f t="shared" si="78"/>
        <v>59542296.669999994</v>
      </c>
      <c r="SM38" s="406">
        <f t="shared" si="78"/>
        <v>727724844.29999983</v>
      </c>
      <c r="SN38" s="406">
        <f t="shared" si="78"/>
        <v>98432155.23999998</v>
      </c>
      <c r="SO38" s="406">
        <f t="shared" si="78"/>
        <v>91388294.009999976</v>
      </c>
      <c r="SP38" s="406">
        <f t="shared" si="78"/>
        <v>96313036.540000007</v>
      </c>
      <c r="SQ38" s="406">
        <f t="shared" si="78"/>
        <v>57230069.199999988</v>
      </c>
      <c r="SR38" s="406">
        <f t="shared" si="78"/>
        <v>113032532.50000001</v>
      </c>
      <c r="SS38" s="406">
        <f t="shared" si="78"/>
        <v>117143535.5</v>
      </c>
      <c r="ST38" s="406">
        <f t="shared" si="78"/>
        <v>167471687.03</v>
      </c>
      <c r="SU38" s="406">
        <f t="shared" si="78"/>
        <v>88809079.919999987</v>
      </c>
      <c r="SV38" s="406">
        <f t="shared" ref="SV38:VG38" si="79">SUM(SV14-SV13-SV12)</f>
        <v>114197728.29000005</v>
      </c>
      <c r="SW38" s="406">
        <f t="shared" si="79"/>
        <v>241529922.94000003</v>
      </c>
      <c r="SX38" s="406">
        <f t="shared" si="79"/>
        <v>33627773.789999999</v>
      </c>
      <c r="SY38" s="406">
        <f t="shared" si="79"/>
        <v>509182982.61000001</v>
      </c>
      <c r="SZ38" s="406">
        <f t="shared" si="79"/>
        <v>105875815.09999998</v>
      </c>
      <c r="TA38" s="406">
        <f t="shared" si="79"/>
        <v>119050716.65999997</v>
      </c>
      <c r="TB38" s="406">
        <f t="shared" si="79"/>
        <v>177304614.34</v>
      </c>
      <c r="TC38" s="406">
        <f t="shared" si="79"/>
        <v>102511288.43000002</v>
      </c>
      <c r="TD38" s="406">
        <f t="shared" si="79"/>
        <v>102739985.55999999</v>
      </c>
      <c r="TE38" s="406">
        <f t="shared" si="79"/>
        <v>86603259.960000008</v>
      </c>
      <c r="TF38" s="406">
        <f t="shared" si="79"/>
        <v>53584190.939999998</v>
      </c>
      <c r="TG38" s="406">
        <f t="shared" si="79"/>
        <v>1948436728.9599996</v>
      </c>
      <c r="TH38" s="406">
        <f t="shared" si="79"/>
        <v>91047832.899999991</v>
      </c>
      <c r="TI38" s="406">
        <f t="shared" si="79"/>
        <v>72348414.810000002</v>
      </c>
      <c r="TJ38" s="406">
        <f t="shared" si="79"/>
        <v>188618891.76000002</v>
      </c>
      <c r="TK38" s="406">
        <f t="shared" si="79"/>
        <v>157610231.41000006</v>
      </c>
      <c r="TL38" s="406">
        <f t="shared" si="79"/>
        <v>95741399.969999984</v>
      </c>
      <c r="TM38" s="406">
        <f t="shared" si="79"/>
        <v>47750121.619999997</v>
      </c>
      <c r="TN38" s="406">
        <f t="shared" si="79"/>
        <v>341974815.06</v>
      </c>
      <c r="TO38" s="406">
        <f t="shared" si="79"/>
        <v>90791380.680000007</v>
      </c>
      <c r="TP38" s="406">
        <f t="shared" si="79"/>
        <v>161772433.48000005</v>
      </c>
      <c r="TQ38" s="406">
        <f t="shared" si="79"/>
        <v>171383992.84000003</v>
      </c>
      <c r="TR38" s="406">
        <f t="shared" si="79"/>
        <v>81322441.189999983</v>
      </c>
      <c r="TS38" s="406">
        <f t="shared" si="79"/>
        <v>57366309.529999994</v>
      </c>
      <c r="TT38" s="406">
        <f t="shared" si="79"/>
        <v>99601549.680000007</v>
      </c>
      <c r="TU38" s="406">
        <f t="shared" si="79"/>
        <v>76636663.48999998</v>
      </c>
      <c r="TV38" s="406">
        <f t="shared" si="79"/>
        <v>72152708.989999995</v>
      </c>
      <c r="TW38" s="406">
        <f t="shared" si="79"/>
        <v>549598263.05999994</v>
      </c>
      <c r="TX38" s="406">
        <f t="shared" si="79"/>
        <v>85254875.569999993</v>
      </c>
      <c r="TY38" s="406">
        <f t="shared" si="79"/>
        <v>1005656922.4000001</v>
      </c>
      <c r="TZ38" s="406">
        <f t="shared" si="79"/>
        <v>231470350.54000002</v>
      </c>
      <c r="UA38" s="406">
        <f t="shared" si="79"/>
        <v>91055763.819999993</v>
      </c>
      <c r="UB38" s="406">
        <f t="shared" si="79"/>
        <v>83185618.000000015</v>
      </c>
      <c r="UC38" s="406">
        <f t="shared" si="79"/>
        <v>622267102.48000002</v>
      </c>
      <c r="UD38" s="406">
        <f t="shared" si="79"/>
        <v>53997120.020000011</v>
      </c>
      <c r="UE38" s="406">
        <f t="shared" si="79"/>
        <v>54642529.350000001</v>
      </c>
      <c r="UF38" s="406">
        <f t="shared" si="79"/>
        <v>66040999.74000001</v>
      </c>
      <c r="UG38" s="406">
        <f t="shared" si="79"/>
        <v>60270444.769999981</v>
      </c>
      <c r="UH38" s="406">
        <f t="shared" si="79"/>
        <v>670659413</v>
      </c>
      <c r="UI38" s="406">
        <f t="shared" si="79"/>
        <v>169589734.83999997</v>
      </c>
      <c r="UJ38" s="406">
        <f t="shared" si="79"/>
        <v>125778479.16</v>
      </c>
      <c r="UK38" s="406">
        <f t="shared" si="79"/>
        <v>194403068.91</v>
      </c>
      <c r="UL38" s="406">
        <f t="shared" si="79"/>
        <v>129783698.7</v>
      </c>
      <c r="UM38" s="406">
        <f t="shared" si="79"/>
        <v>105799095.86999999</v>
      </c>
      <c r="UN38" s="406">
        <f t="shared" si="79"/>
        <v>3071772538.7300005</v>
      </c>
      <c r="UO38" s="406">
        <f t="shared" si="79"/>
        <v>130495387.40000004</v>
      </c>
      <c r="UP38" s="406">
        <f t="shared" si="79"/>
        <v>121888415.79999995</v>
      </c>
      <c r="UQ38" s="406">
        <f t="shared" si="79"/>
        <v>454301123.16999996</v>
      </c>
      <c r="UR38" s="406">
        <f t="shared" si="79"/>
        <v>35812544.25</v>
      </c>
      <c r="US38" s="406">
        <f t="shared" si="79"/>
        <v>101136795.55</v>
      </c>
      <c r="UT38" s="406">
        <f t="shared" si="79"/>
        <v>265083593.41000006</v>
      </c>
      <c r="UU38" s="406">
        <f t="shared" si="79"/>
        <v>78027940.510000005</v>
      </c>
      <c r="UV38" s="406">
        <f t="shared" si="79"/>
        <v>81163026.930000007</v>
      </c>
      <c r="UW38" s="406">
        <f t="shared" si="79"/>
        <v>96111057.260000005</v>
      </c>
      <c r="UX38" s="406">
        <f t="shared" si="79"/>
        <v>131253196.18999997</v>
      </c>
      <c r="UY38" s="406">
        <f t="shared" si="79"/>
        <v>240103181.10000002</v>
      </c>
      <c r="UZ38" s="406">
        <f t="shared" si="79"/>
        <v>134147736.13000001</v>
      </c>
      <c r="VA38" s="406">
        <f t="shared" si="79"/>
        <v>261845636.95000011</v>
      </c>
      <c r="VB38" s="406">
        <f t="shared" si="79"/>
        <v>65555514.00999999</v>
      </c>
      <c r="VC38" s="406">
        <f t="shared" si="79"/>
        <v>71625372.209999993</v>
      </c>
      <c r="VD38" s="406">
        <f t="shared" si="79"/>
        <v>62526181.180000007</v>
      </c>
      <c r="VE38" s="406">
        <f t="shared" si="79"/>
        <v>69359582.830000013</v>
      </c>
      <c r="VF38" s="406">
        <f t="shared" si="79"/>
        <v>288879399.26999998</v>
      </c>
      <c r="VG38" s="406">
        <f t="shared" si="79"/>
        <v>49875414.160000011</v>
      </c>
      <c r="VH38" s="406">
        <f t="shared" ref="VH38:XS38" si="80">SUM(VH14-VH13-VH12)</f>
        <v>49677548.570000008</v>
      </c>
      <c r="VI38" s="406">
        <f t="shared" si="80"/>
        <v>46756827.710000001</v>
      </c>
      <c r="VJ38" s="406">
        <f t="shared" si="80"/>
        <v>1380092254.4700003</v>
      </c>
      <c r="VK38" s="406">
        <f t="shared" si="80"/>
        <v>105191424.92999998</v>
      </c>
      <c r="VL38" s="406">
        <f t="shared" si="80"/>
        <v>116658486.58999999</v>
      </c>
      <c r="VM38" s="406">
        <f t="shared" si="80"/>
        <v>187252855.87</v>
      </c>
      <c r="VN38" s="406">
        <f t="shared" si="80"/>
        <v>218828647.53000003</v>
      </c>
      <c r="VO38" s="406">
        <f t="shared" si="80"/>
        <v>187919523.52999997</v>
      </c>
      <c r="VP38" s="406">
        <f t="shared" si="80"/>
        <v>146756311.25</v>
      </c>
      <c r="VQ38" s="406">
        <f t="shared" si="80"/>
        <v>104455270.46999998</v>
      </c>
      <c r="VR38" s="406">
        <f t="shared" si="80"/>
        <v>102467440.79999998</v>
      </c>
      <c r="VS38" s="406">
        <f t="shared" si="80"/>
        <v>450909526.86999995</v>
      </c>
      <c r="VT38" s="406">
        <f t="shared" si="80"/>
        <v>100189194.10999998</v>
      </c>
      <c r="VU38" s="406">
        <f t="shared" si="80"/>
        <v>205306549.21000001</v>
      </c>
      <c r="VV38" s="406">
        <f t="shared" si="80"/>
        <v>125175214.97000001</v>
      </c>
      <c r="VW38" s="406">
        <f t="shared" si="80"/>
        <v>84016875.890000001</v>
      </c>
      <c r="VX38" s="406">
        <f t="shared" si="80"/>
        <v>71196309.090000004</v>
      </c>
      <c r="VY38" s="406">
        <f t="shared" si="80"/>
        <v>4964196597.6100006</v>
      </c>
      <c r="VZ38" s="406">
        <f t="shared" si="80"/>
        <v>208960835.48999998</v>
      </c>
      <c r="WA38" s="406">
        <f t="shared" si="80"/>
        <v>138479682.97</v>
      </c>
      <c r="WB38" s="406">
        <f t="shared" si="80"/>
        <v>119709245.03999999</v>
      </c>
      <c r="WC38" s="406">
        <f t="shared" si="80"/>
        <v>79707359.969999969</v>
      </c>
      <c r="WD38" s="406">
        <f t="shared" si="80"/>
        <v>160440925.88</v>
      </c>
      <c r="WE38" s="406">
        <f t="shared" si="80"/>
        <v>212855262.68000001</v>
      </c>
      <c r="WF38" s="406">
        <f t="shared" si="80"/>
        <v>246798138.79000002</v>
      </c>
      <c r="WG38" s="406">
        <f t="shared" si="80"/>
        <v>156506814.65999997</v>
      </c>
      <c r="WH38" s="406">
        <f t="shared" si="80"/>
        <v>201482742.33999997</v>
      </c>
      <c r="WI38" s="406">
        <f t="shared" si="80"/>
        <v>113820377.53</v>
      </c>
      <c r="WJ38" s="406">
        <f t="shared" si="80"/>
        <v>306054288.85999995</v>
      </c>
      <c r="WK38" s="406">
        <f t="shared" si="80"/>
        <v>156460197.98000002</v>
      </c>
      <c r="WL38" s="406">
        <f t="shared" si="80"/>
        <v>241414545.68000001</v>
      </c>
      <c r="WM38" s="406">
        <f t="shared" si="80"/>
        <v>314342143.61000001</v>
      </c>
      <c r="WN38" s="406">
        <f t="shared" si="80"/>
        <v>159984316.89000002</v>
      </c>
      <c r="WO38" s="406">
        <f t="shared" si="80"/>
        <v>177270987.75000003</v>
      </c>
      <c r="WP38" s="406">
        <f t="shared" si="80"/>
        <v>200352634.46000001</v>
      </c>
      <c r="WQ38" s="406">
        <f t="shared" si="80"/>
        <v>103434367.2</v>
      </c>
      <c r="WR38" s="406">
        <f t="shared" si="80"/>
        <v>255900354.19000006</v>
      </c>
      <c r="WS38" s="406">
        <f t="shared" si="80"/>
        <v>611751658.03999996</v>
      </c>
      <c r="WT38" s="406">
        <f t="shared" si="80"/>
        <v>124371869.5</v>
      </c>
      <c r="WU38" s="406">
        <f t="shared" si="80"/>
        <v>87516429.75999999</v>
      </c>
      <c r="WV38" s="406">
        <f t="shared" si="80"/>
        <v>84360677.700000003</v>
      </c>
      <c r="WW38" s="406">
        <f t="shared" si="80"/>
        <v>99263551.100000009</v>
      </c>
      <c r="WX38" s="406">
        <f t="shared" si="80"/>
        <v>71151142.780000016</v>
      </c>
      <c r="WY38" s="406">
        <f t="shared" si="80"/>
        <v>72536926.489999995</v>
      </c>
      <c r="WZ38" s="406">
        <f t="shared" si="80"/>
        <v>94903053.629999995</v>
      </c>
      <c r="XA38" s="406">
        <f t="shared" si="80"/>
        <v>448049410.69000006</v>
      </c>
      <c r="XB38" s="406">
        <f t="shared" si="80"/>
        <v>60055917.959999993</v>
      </c>
      <c r="XC38" s="406">
        <f t="shared" si="80"/>
        <v>43275159.149999991</v>
      </c>
      <c r="XD38" s="406">
        <f t="shared" si="80"/>
        <v>43550176.840000004</v>
      </c>
      <c r="XE38" s="406">
        <f t="shared" si="80"/>
        <v>52029254.430000007</v>
      </c>
      <c r="XF38" s="406">
        <f t="shared" si="80"/>
        <v>2185353077.29</v>
      </c>
      <c r="XG38" s="406">
        <f t="shared" si="80"/>
        <v>208607996.68000001</v>
      </c>
      <c r="XH38" s="406">
        <f t="shared" si="80"/>
        <v>168520700.06</v>
      </c>
      <c r="XI38" s="406">
        <f t="shared" si="80"/>
        <v>711760453.19999993</v>
      </c>
      <c r="XJ38" s="406">
        <f t="shared" si="80"/>
        <v>148648863.89000002</v>
      </c>
      <c r="XK38" s="406">
        <f t="shared" si="80"/>
        <v>182336638.39000002</v>
      </c>
      <c r="XL38" s="406">
        <f t="shared" si="80"/>
        <v>277730937.95000005</v>
      </c>
      <c r="XM38" s="406">
        <f t="shared" si="80"/>
        <v>153355528.53999999</v>
      </c>
      <c r="XN38" s="406">
        <f t="shared" si="80"/>
        <v>136350826.95000002</v>
      </c>
      <c r="XO38" s="406">
        <f t="shared" si="80"/>
        <v>289937377.53999996</v>
      </c>
      <c r="XP38" s="406">
        <f t="shared" si="80"/>
        <v>221825131.05999997</v>
      </c>
      <c r="XQ38" s="406">
        <f t="shared" si="80"/>
        <v>96112933.950000003</v>
      </c>
      <c r="XR38" s="406">
        <f t="shared" si="80"/>
        <v>79873278.940000013</v>
      </c>
      <c r="XS38" s="406">
        <f t="shared" si="80"/>
        <v>109927645.03</v>
      </c>
      <c r="XT38" s="406">
        <f t="shared" ref="XT38:AAE38" si="81">SUM(XT14-XT13-XT12)</f>
        <v>101323494.22999999</v>
      </c>
      <c r="XU38" s="406">
        <f t="shared" si="81"/>
        <v>97711736.860000029</v>
      </c>
      <c r="XV38" s="406">
        <f t="shared" si="81"/>
        <v>67785718.680000007</v>
      </c>
      <c r="XW38" s="406">
        <f t="shared" si="81"/>
        <v>86815795.990000024</v>
      </c>
      <c r="XX38" s="406">
        <f t="shared" si="81"/>
        <v>81651665.570000008</v>
      </c>
      <c r="XY38" s="406">
        <f t="shared" si="81"/>
        <v>78525985.930000007</v>
      </c>
      <c r="XZ38" s="406">
        <f t="shared" si="81"/>
        <v>87441547.519999996</v>
      </c>
      <c r="YA38" s="406">
        <f t="shared" si="81"/>
        <v>79389542.069999993</v>
      </c>
      <c r="YB38" s="406">
        <f t="shared" si="81"/>
        <v>75526047.75</v>
      </c>
      <c r="YC38" s="406">
        <f t="shared" si="81"/>
        <v>2109855105.8399994</v>
      </c>
      <c r="YD38" s="406">
        <f t="shared" si="81"/>
        <v>123635479.11999996</v>
      </c>
      <c r="YE38" s="406">
        <f t="shared" si="81"/>
        <v>260846932.62999994</v>
      </c>
      <c r="YF38" s="406">
        <f t="shared" si="81"/>
        <v>108364601.83</v>
      </c>
      <c r="YG38" s="406">
        <f t="shared" si="81"/>
        <v>469860066.49999994</v>
      </c>
      <c r="YH38" s="406">
        <f t="shared" si="81"/>
        <v>144577056.80999997</v>
      </c>
      <c r="YI38" s="406">
        <f t="shared" si="81"/>
        <v>255755035.66</v>
      </c>
      <c r="YJ38" s="406">
        <f t="shared" si="81"/>
        <v>95730412.100000009</v>
      </c>
      <c r="YK38" s="406">
        <f t="shared" si="81"/>
        <v>383887990.65000004</v>
      </c>
      <c r="YL38" s="406">
        <f t="shared" si="81"/>
        <v>435242408.11000001</v>
      </c>
      <c r="YM38" s="406">
        <f t="shared" si="81"/>
        <v>171767311.73000002</v>
      </c>
      <c r="YN38" s="406">
        <f t="shared" si="81"/>
        <v>111857102.83</v>
      </c>
      <c r="YO38" s="406">
        <f t="shared" si="81"/>
        <v>85691448.120000005</v>
      </c>
      <c r="YP38" s="406">
        <f t="shared" si="81"/>
        <v>93530529.859999985</v>
      </c>
      <c r="YQ38" s="406">
        <f t="shared" si="81"/>
        <v>66225077.789999999</v>
      </c>
      <c r="YR38" s="406">
        <f t="shared" si="81"/>
        <v>67813162.490000024</v>
      </c>
      <c r="YS38" s="406">
        <f t="shared" si="81"/>
        <v>63016433.272</v>
      </c>
      <c r="YT38" s="406">
        <f t="shared" si="81"/>
        <v>743903994.97000003</v>
      </c>
      <c r="YU38" s="406">
        <f t="shared" si="81"/>
        <v>98860725.760000035</v>
      </c>
      <c r="YV38" s="406">
        <f t="shared" si="81"/>
        <v>104477313.25999999</v>
      </c>
      <c r="YW38" s="406">
        <f t="shared" si="81"/>
        <v>92476822.710000008</v>
      </c>
      <c r="YX38" s="406">
        <f t="shared" si="81"/>
        <v>110021062.66</v>
      </c>
      <c r="YY38" s="406">
        <f t="shared" si="81"/>
        <v>66373295.13000001</v>
      </c>
      <c r="YZ38" s="406">
        <f t="shared" si="81"/>
        <v>89749992.170000017</v>
      </c>
      <c r="ZA38" s="406">
        <f t="shared" si="81"/>
        <v>823159336.97000003</v>
      </c>
      <c r="ZB38" s="406">
        <f t="shared" si="81"/>
        <v>67107226.470000006</v>
      </c>
      <c r="ZC38" s="406">
        <f t="shared" si="81"/>
        <v>128822065.16000001</v>
      </c>
      <c r="ZD38" s="406">
        <f t="shared" si="81"/>
        <v>128587832.61000001</v>
      </c>
      <c r="ZE38" s="406">
        <f t="shared" si="81"/>
        <v>75541965.069999993</v>
      </c>
      <c r="ZF38" s="406">
        <f t="shared" si="81"/>
        <v>92603507.320000008</v>
      </c>
      <c r="ZG38" s="406">
        <f t="shared" si="81"/>
        <v>62084426.140000001</v>
      </c>
      <c r="ZH38" s="406">
        <f t="shared" si="81"/>
        <v>72268543.650000006</v>
      </c>
      <c r="ZI38" s="406">
        <f t="shared" si="81"/>
        <v>252650134.50999993</v>
      </c>
      <c r="ZJ38" s="406">
        <f t="shared" si="81"/>
        <v>1857865093.73</v>
      </c>
      <c r="ZK38" s="406">
        <f t="shared" si="81"/>
        <v>78058491.090000018</v>
      </c>
      <c r="ZL38" s="406">
        <f t="shared" si="81"/>
        <v>164525637.28</v>
      </c>
      <c r="ZM38" s="406">
        <f t="shared" si="81"/>
        <v>392321560.29000002</v>
      </c>
      <c r="ZN38" s="406">
        <f t="shared" si="81"/>
        <v>262644759.48000008</v>
      </c>
      <c r="ZO38" s="406">
        <f t="shared" si="81"/>
        <v>92216715.020300001</v>
      </c>
      <c r="ZP38" s="406">
        <f t="shared" si="81"/>
        <v>121103335.47</v>
      </c>
      <c r="ZQ38" s="406">
        <f t="shared" si="81"/>
        <v>203130796.49000007</v>
      </c>
      <c r="ZR38" s="406">
        <f t="shared" si="81"/>
        <v>221487111.34000003</v>
      </c>
      <c r="ZS38" s="406">
        <f t="shared" si="81"/>
        <v>246614118.11000001</v>
      </c>
      <c r="ZT38" s="406">
        <f t="shared" si="81"/>
        <v>68261244.870000005</v>
      </c>
      <c r="ZU38" s="406">
        <f t="shared" si="81"/>
        <v>88559446.530000001</v>
      </c>
      <c r="ZV38" s="406">
        <f t="shared" si="81"/>
        <v>83807740.360000014</v>
      </c>
      <c r="ZW38" s="406">
        <f t="shared" si="81"/>
        <v>113466799.05999997</v>
      </c>
      <c r="ZX38" s="406">
        <f t="shared" si="81"/>
        <v>90709987.330000013</v>
      </c>
      <c r="ZY38" s="406">
        <f t="shared" si="81"/>
        <v>92193026.629999995</v>
      </c>
      <c r="ZZ38" s="406">
        <f t="shared" si="81"/>
        <v>102437965.09</v>
      </c>
      <c r="AAA38" s="406">
        <f t="shared" si="81"/>
        <v>60250047.679999992</v>
      </c>
      <c r="AAB38" s="406">
        <f t="shared" si="81"/>
        <v>84045142.539999992</v>
      </c>
      <c r="AAC38" s="406">
        <f t="shared" si="81"/>
        <v>61672210.769999981</v>
      </c>
      <c r="AAD38" s="406">
        <f t="shared" si="81"/>
        <v>56067629.469999999</v>
      </c>
      <c r="AAE38" s="406">
        <f t="shared" si="81"/>
        <v>41622894.799999997</v>
      </c>
      <c r="AAF38" s="406">
        <f t="shared" ref="AAF38:ACQ38" si="82">SUM(AAF14-AAF13-AAF12)</f>
        <v>697993456.54999995</v>
      </c>
      <c r="AAG38" s="406">
        <f t="shared" si="82"/>
        <v>86538864.910000011</v>
      </c>
      <c r="AAH38" s="406">
        <f t="shared" si="82"/>
        <v>103795779.71999998</v>
      </c>
      <c r="AAI38" s="406">
        <f t="shared" si="82"/>
        <v>83505034.50999999</v>
      </c>
      <c r="AAJ38" s="406">
        <f t="shared" si="82"/>
        <v>81822997.580000013</v>
      </c>
      <c r="AAK38" s="406">
        <f t="shared" si="82"/>
        <v>132550065.44999999</v>
      </c>
      <c r="AAL38" s="406">
        <f t="shared" si="82"/>
        <v>78629422.699999988</v>
      </c>
      <c r="AAM38" s="406">
        <f t="shared" si="82"/>
        <v>3991494442.0099998</v>
      </c>
      <c r="AAN38" s="406">
        <f t="shared" si="82"/>
        <v>118869230.33999999</v>
      </c>
      <c r="AAO38" s="406">
        <f t="shared" si="82"/>
        <v>77108105.069999993</v>
      </c>
      <c r="AAP38" s="406">
        <f t="shared" si="82"/>
        <v>194684989.34999996</v>
      </c>
      <c r="AAQ38" s="406">
        <f t="shared" si="82"/>
        <v>164456098.82999998</v>
      </c>
      <c r="AAR38" s="406">
        <f t="shared" si="82"/>
        <v>109325674.03999999</v>
      </c>
      <c r="AAS38" s="406">
        <f t="shared" si="82"/>
        <v>127086040.30999997</v>
      </c>
      <c r="AAT38" s="406">
        <f t="shared" si="82"/>
        <v>161670028.79999998</v>
      </c>
      <c r="AAU38" s="406">
        <f t="shared" si="82"/>
        <v>246946813.50999993</v>
      </c>
      <c r="AAV38" s="406">
        <f t="shared" si="82"/>
        <v>78391800.870000005</v>
      </c>
      <c r="AAW38" s="406">
        <f t="shared" si="82"/>
        <v>151993521.08999997</v>
      </c>
      <c r="AAX38" s="406">
        <f t="shared" si="82"/>
        <v>539913434.98999989</v>
      </c>
      <c r="AAY38" s="406">
        <f t="shared" si="82"/>
        <v>246597820.66000003</v>
      </c>
      <c r="AAZ38" s="406">
        <f t="shared" si="82"/>
        <v>69509620.800000012</v>
      </c>
      <c r="ABA38" s="406">
        <f t="shared" si="82"/>
        <v>97600171.650000021</v>
      </c>
      <c r="ABB38" s="406">
        <f t="shared" si="82"/>
        <v>100518428.37000002</v>
      </c>
      <c r="ABC38" s="406">
        <f t="shared" si="82"/>
        <v>59149646.780000001</v>
      </c>
      <c r="ABD38" s="406">
        <f t="shared" si="82"/>
        <v>100594236.28999999</v>
      </c>
      <c r="ABE38" s="406">
        <f t="shared" si="82"/>
        <v>69051932.75</v>
      </c>
      <c r="ABF38" s="406">
        <f t="shared" si="82"/>
        <v>644796311.01999998</v>
      </c>
      <c r="ABG38" s="406">
        <f t="shared" si="82"/>
        <v>541310014.01999998</v>
      </c>
      <c r="ABH38" s="406">
        <f t="shared" si="82"/>
        <v>56794054.670000002</v>
      </c>
      <c r="ABI38" s="406">
        <f t="shared" si="82"/>
        <v>61216190.310000002</v>
      </c>
      <c r="ABJ38" s="406">
        <f t="shared" si="82"/>
        <v>52887910.710000008</v>
      </c>
      <c r="ABK38" s="406">
        <f t="shared" si="82"/>
        <v>60760029.090000004</v>
      </c>
      <c r="ABL38" s="406">
        <f t="shared" si="82"/>
        <v>53676881.760000005</v>
      </c>
      <c r="ABM38" s="406">
        <f t="shared" si="82"/>
        <v>822493817.3900001</v>
      </c>
      <c r="ABN38" s="406">
        <f t="shared" si="82"/>
        <v>125690414.38000001</v>
      </c>
      <c r="ABO38" s="406">
        <f t="shared" si="82"/>
        <v>71097052.5</v>
      </c>
      <c r="ABP38" s="406">
        <f t="shared" si="82"/>
        <v>156040078.57000002</v>
      </c>
      <c r="ABQ38" s="406">
        <f t="shared" si="82"/>
        <v>157576839.66000003</v>
      </c>
      <c r="ABR38" s="406">
        <f t="shared" si="82"/>
        <v>99060039.63000001</v>
      </c>
      <c r="ABS38" s="406">
        <f t="shared" si="82"/>
        <v>89497805.329999998</v>
      </c>
      <c r="ABT38" s="406">
        <f t="shared" si="82"/>
        <v>123783754.49999999</v>
      </c>
      <c r="ABU38" s="406">
        <f t="shared" si="82"/>
        <v>39345957.909999996</v>
      </c>
      <c r="ABV38" s="406">
        <f t="shared" si="82"/>
        <v>1074006829.6500001</v>
      </c>
      <c r="ABW38" s="406">
        <f t="shared" si="82"/>
        <v>70790632.410000011</v>
      </c>
      <c r="ABX38" s="406">
        <f t="shared" si="82"/>
        <v>172980481.10000008</v>
      </c>
      <c r="ABY38" s="406">
        <f t="shared" si="82"/>
        <v>80864723.900000006</v>
      </c>
      <c r="ABZ38" s="406">
        <f t="shared" si="82"/>
        <v>65837063.099999987</v>
      </c>
      <c r="ACA38" s="406">
        <f t="shared" si="82"/>
        <v>348123326.13</v>
      </c>
      <c r="ACB38" s="406">
        <f t="shared" si="82"/>
        <v>56261677.00999999</v>
      </c>
      <c r="ACC38" s="406">
        <f t="shared" si="82"/>
        <v>88829400.24000001</v>
      </c>
      <c r="ACD38" s="406">
        <f t="shared" si="82"/>
        <v>74746387.400000006</v>
      </c>
      <c r="ACE38" s="406">
        <f t="shared" si="82"/>
        <v>130179789.56999998</v>
      </c>
      <c r="ACF38" s="406">
        <f t="shared" si="82"/>
        <v>59562238.039999999</v>
      </c>
      <c r="ACG38" s="406">
        <f t="shared" si="82"/>
        <v>2131526376.9200001</v>
      </c>
      <c r="ACH38" s="406">
        <f t="shared" si="82"/>
        <v>85797587.849999994</v>
      </c>
      <c r="ACI38" s="406">
        <f t="shared" si="82"/>
        <v>117040401.97</v>
      </c>
      <c r="ACJ38" s="406">
        <f t="shared" si="82"/>
        <v>184811344.52000001</v>
      </c>
      <c r="ACK38" s="406">
        <f t="shared" si="82"/>
        <v>81852242.379999995</v>
      </c>
      <c r="ACL38" s="406">
        <f t="shared" si="82"/>
        <v>103408785.05000001</v>
      </c>
      <c r="ACM38" s="406">
        <f t="shared" si="82"/>
        <v>147841540.02000001</v>
      </c>
      <c r="ACN38" s="406">
        <f t="shared" si="82"/>
        <v>467785135.11000001</v>
      </c>
      <c r="ACO38" s="406">
        <f t="shared" si="82"/>
        <v>597547151.11000001</v>
      </c>
      <c r="ACP38" s="406">
        <f t="shared" si="82"/>
        <v>97199845.069999978</v>
      </c>
      <c r="ACQ38" s="406">
        <f t="shared" si="82"/>
        <v>135948916.41999999</v>
      </c>
      <c r="ACR38" s="406">
        <f t="shared" ref="ACR38:AFC38" si="83">SUM(ACR14-ACR13-ACR12)</f>
        <v>176342875.90000001</v>
      </c>
      <c r="ACS38" s="406">
        <f t="shared" si="83"/>
        <v>126926619.68999998</v>
      </c>
      <c r="ACT38" s="406">
        <f t="shared" si="83"/>
        <v>416533129.13999993</v>
      </c>
      <c r="ACU38" s="406">
        <f t="shared" si="83"/>
        <v>104245740.70000002</v>
      </c>
      <c r="ACV38" s="406">
        <f t="shared" si="83"/>
        <v>125459181.12000002</v>
      </c>
      <c r="ACW38" s="406">
        <f t="shared" si="83"/>
        <v>98677168.399999991</v>
      </c>
      <c r="ACX38" s="406">
        <f t="shared" si="83"/>
        <v>62029680.68999999</v>
      </c>
      <c r="ACY38" s="406">
        <f t="shared" si="83"/>
        <v>63160923.149999991</v>
      </c>
      <c r="ACZ38" s="406">
        <f t="shared" si="83"/>
        <v>58605964.469999999</v>
      </c>
      <c r="ADA38" s="406">
        <f t="shared" si="83"/>
        <v>47469654.960000001</v>
      </c>
      <c r="ADB38" s="406">
        <f t="shared" si="83"/>
        <v>43838930.93</v>
      </c>
      <c r="ADC38" s="406">
        <f t="shared" si="83"/>
        <v>60062388.989999987</v>
      </c>
      <c r="ADD38" s="406">
        <f t="shared" si="83"/>
        <v>466044514.10000002</v>
      </c>
      <c r="ADE38" s="406">
        <f t="shared" si="83"/>
        <v>393627256.85000002</v>
      </c>
      <c r="ADF38" s="406">
        <f t="shared" si="83"/>
        <v>80076592.030000001</v>
      </c>
      <c r="ADG38" s="406">
        <f t="shared" si="83"/>
        <v>58725832.739999995</v>
      </c>
      <c r="ADH38" s="406">
        <f t="shared" si="83"/>
        <v>96440028.480000019</v>
      </c>
      <c r="ADI38" s="406">
        <f t="shared" si="83"/>
        <v>55708019.090000011</v>
      </c>
      <c r="ADJ38" s="406">
        <f t="shared" si="83"/>
        <v>93073792.200000003</v>
      </c>
      <c r="ADK38" s="406">
        <f t="shared" si="83"/>
        <v>72649516.059999987</v>
      </c>
      <c r="ADL38" s="406">
        <f t="shared" si="83"/>
        <v>97735097.540000007</v>
      </c>
      <c r="ADM38" s="406">
        <f t="shared" si="83"/>
        <v>2279539831.8200002</v>
      </c>
      <c r="ADN38" s="406">
        <f t="shared" si="83"/>
        <v>242022083.74000001</v>
      </c>
      <c r="ADO38" s="406">
        <f t="shared" si="83"/>
        <v>181887007.54000002</v>
      </c>
      <c r="ADP38" s="406">
        <f t="shared" si="83"/>
        <v>551466860.5999999</v>
      </c>
      <c r="ADQ38" s="406">
        <f t="shared" si="83"/>
        <v>47053021.919999994</v>
      </c>
      <c r="ADR38" s="406">
        <f t="shared" si="83"/>
        <v>62137328.700000003</v>
      </c>
      <c r="ADS38" s="406">
        <f t="shared" si="83"/>
        <v>113942157.74000001</v>
      </c>
      <c r="ADT38" s="406">
        <f t="shared" si="83"/>
        <v>53313753.480000004</v>
      </c>
      <c r="ADU38" s="406">
        <f t="shared" si="83"/>
        <v>2633900260.5400004</v>
      </c>
      <c r="ADV38" s="406">
        <f t="shared" si="83"/>
        <v>418966190.76000011</v>
      </c>
      <c r="ADW38" s="406">
        <f t="shared" si="83"/>
        <v>302426182.75</v>
      </c>
      <c r="ADX38" s="406">
        <f t="shared" si="83"/>
        <v>94370263.209999993</v>
      </c>
      <c r="ADY38" s="406">
        <f t="shared" si="83"/>
        <v>118785285.28000002</v>
      </c>
      <c r="ADZ38" s="406">
        <f t="shared" si="83"/>
        <v>147073496.28999996</v>
      </c>
      <c r="AEA38" s="406">
        <f t="shared" si="83"/>
        <v>113061355.24000001</v>
      </c>
      <c r="AEB38" s="406">
        <f t="shared" si="83"/>
        <v>104821383.67</v>
      </c>
      <c r="AEC38" s="406">
        <f t="shared" si="83"/>
        <v>99774853.439999998</v>
      </c>
      <c r="AED38" s="406">
        <f t="shared" si="83"/>
        <v>80371972.549999982</v>
      </c>
      <c r="AEE38" s="406">
        <f t="shared" si="83"/>
        <v>91270920.280000001</v>
      </c>
      <c r="AEF38" s="406">
        <f t="shared" si="83"/>
        <v>164588919.41999996</v>
      </c>
      <c r="AEG38" s="406">
        <f t="shared" si="83"/>
        <v>83048828.049999997</v>
      </c>
      <c r="AEH38" s="406">
        <f t="shared" si="83"/>
        <v>105531582.50999999</v>
      </c>
      <c r="AEI38" s="406">
        <f t="shared" si="83"/>
        <v>140890883.51000002</v>
      </c>
      <c r="AEJ38" s="406">
        <f t="shared" si="83"/>
        <v>158808112.87</v>
      </c>
      <c r="AEK38" s="406">
        <f t="shared" si="83"/>
        <v>83163141.140000001</v>
      </c>
      <c r="AEL38" s="406">
        <f t="shared" si="83"/>
        <v>201385454.13999999</v>
      </c>
      <c r="AEM38" s="406">
        <f t="shared" si="83"/>
        <v>75079710.659999996</v>
      </c>
      <c r="AEN38" s="406">
        <f t="shared" si="83"/>
        <v>136356940.45000002</v>
      </c>
      <c r="AEO38" s="406">
        <f t="shared" si="83"/>
        <v>1598577694</v>
      </c>
      <c r="AEP38" s="406">
        <f t="shared" si="83"/>
        <v>197095676.96000001</v>
      </c>
      <c r="AEQ38" s="406">
        <f t="shared" si="83"/>
        <v>170258334.15000001</v>
      </c>
      <c r="AER38" s="406">
        <f t="shared" si="83"/>
        <v>133734157.38999999</v>
      </c>
      <c r="AES38" s="406">
        <f t="shared" si="83"/>
        <v>105327149.47000001</v>
      </c>
      <c r="AET38" s="406">
        <f t="shared" si="83"/>
        <v>303581360.69000006</v>
      </c>
      <c r="AEU38" s="406">
        <f t="shared" si="83"/>
        <v>106640167.27999999</v>
      </c>
      <c r="AEV38" s="406">
        <f t="shared" si="83"/>
        <v>135831567.44000006</v>
      </c>
      <c r="AEW38" s="406">
        <f t="shared" si="83"/>
        <v>97379423.310000002</v>
      </c>
      <c r="AEX38" s="406">
        <f t="shared" si="83"/>
        <v>61449910.609999999</v>
      </c>
      <c r="AEY38" s="406">
        <f t="shared" si="83"/>
        <v>977664098.24000001</v>
      </c>
      <c r="AEZ38" s="406">
        <f t="shared" si="83"/>
        <v>524631691.05000001</v>
      </c>
      <c r="AFA38" s="406">
        <f t="shared" si="83"/>
        <v>214197942.58999997</v>
      </c>
      <c r="AFB38" s="406">
        <f t="shared" si="83"/>
        <v>158679219.59</v>
      </c>
      <c r="AFC38" s="406">
        <f t="shared" si="83"/>
        <v>245353447.88000005</v>
      </c>
      <c r="AFD38" s="406">
        <f t="shared" ref="AFD38:AHO38" si="84">SUM(AFD14-AFD13-AFD12)</f>
        <v>181363348.08999997</v>
      </c>
      <c r="AFE38" s="406">
        <f t="shared" si="84"/>
        <v>120147431.79000001</v>
      </c>
      <c r="AFF38" s="406">
        <f t="shared" si="84"/>
        <v>158150085.80000001</v>
      </c>
      <c r="AFG38" s="406">
        <f t="shared" si="84"/>
        <v>98963167.719999969</v>
      </c>
      <c r="AFH38" s="406">
        <f t="shared" si="84"/>
        <v>144527747.42000002</v>
      </c>
      <c r="AFI38" s="406">
        <f t="shared" si="84"/>
        <v>134249709.30000001</v>
      </c>
      <c r="AFJ38" s="406">
        <f t="shared" si="84"/>
        <v>125072499.50999998</v>
      </c>
      <c r="AFK38" s="406">
        <f t="shared" si="84"/>
        <v>149880317.71999997</v>
      </c>
      <c r="AFL38" s="406">
        <f t="shared" si="84"/>
        <v>1117880909.4099998</v>
      </c>
      <c r="AFM38" s="406">
        <f t="shared" si="84"/>
        <v>220024841.76999998</v>
      </c>
      <c r="AFN38" s="406">
        <f t="shared" si="84"/>
        <v>163450010.76999998</v>
      </c>
      <c r="AFO38" s="406">
        <f t="shared" si="84"/>
        <v>129432494.07999998</v>
      </c>
      <c r="AFP38" s="406">
        <f t="shared" si="84"/>
        <v>140701637.55000001</v>
      </c>
      <c r="AFQ38" s="406">
        <f t="shared" si="84"/>
        <v>111253874.52000001</v>
      </c>
      <c r="AFR38" s="406">
        <f t="shared" si="84"/>
        <v>94454186.39000003</v>
      </c>
      <c r="AFS38" s="406">
        <f t="shared" si="84"/>
        <v>208464729.32000008</v>
      </c>
      <c r="AFT38" s="406">
        <f t="shared" si="84"/>
        <v>203881986.77999997</v>
      </c>
      <c r="AFU38" s="406">
        <f t="shared" si="84"/>
        <v>97933665.980000004</v>
      </c>
      <c r="AFV38" s="406">
        <f t="shared" si="84"/>
        <v>201901346.81000003</v>
      </c>
      <c r="AFW38" s="406">
        <f t="shared" si="84"/>
        <v>98360020.859999999</v>
      </c>
      <c r="AFX38" s="406">
        <f t="shared" si="84"/>
        <v>1278452983.2400002</v>
      </c>
      <c r="AFY38" s="406">
        <f t="shared" si="84"/>
        <v>93706218.129999965</v>
      </c>
      <c r="AFZ38" s="406">
        <f t="shared" si="84"/>
        <v>104662061.64999999</v>
      </c>
      <c r="AGA38" s="406">
        <f t="shared" si="84"/>
        <v>101168410.63999999</v>
      </c>
      <c r="AGB38" s="406">
        <f t="shared" si="84"/>
        <v>257551032.68999997</v>
      </c>
      <c r="AGC38" s="406">
        <f t="shared" si="84"/>
        <v>113507153.47000003</v>
      </c>
      <c r="AGD38" s="406">
        <f t="shared" si="84"/>
        <v>75713612.670000002</v>
      </c>
      <c r="AGE38" s="406">
        <f t="shared" si="84"/>
        <v>103291957.10999998</v>
      </c>
      <c r="AGF38" s="406">
        <f t="shared" si="84"/>
        <v>78092918.050000027</v>
      </c>
      <c r="AGG38" s="406">
        <f t="shared" si="84"/>
        <v>107765184.46999998</v>
      </c>
      <c r="AGH38" s="406">
        <f t="shared" si="84"/>
        <v>70138690.430000007</v>
      </c>
      <c r="AGI38" s="406">
        <f t="shared" si="84"/>
        <v>1652460758.2900002</v>
      </c>
      <c r="AGJ38" s="406">
        <f t="shared" si="84"/>
        <v>327433061.13999999</v>
      </c>
      <c r="AGK38" s="406">
        <f t="shared" si="84"/>
        <v>160867282.11999997</v>
      </c>
      <c r="AGL38" s="406">
        <f t="shared" si="84"/>
        <v>99685593.699999973</v>
      </c>
      <c r="AGM38" s="406">
        <f t="shared" si="84"/>
        <v>225363704.03000006</v>
      </c>
      <c r="AGN38" s="406">
        <f t="shared" si="84"/>
        <v>199730642.02000004</v>
      </c>
      <c r="AGO38" s="406">
        <f t="shared" si="84"/>
        <v>84253010.25</v>
      </c>
      <c r="AGP38" s="406">
        <f t="shared" si="84"/>
        <v>98120019.789999977</v>
      </c>
      <c r="AGQ38" s="406">
        <f t="shared" si="84"/>
        <v>2622143332.3299994</v>
      </c>
      <c r="AGR38" s="406">
        <f t="shared" si="84"/>
        <v>1453841736.0800002</v>
      </c>
      <c r="AGS38" s="406">
        <f t="shared" si="84"/>
        <v>127918165.24000001</v>
      </c>
      <c r="AGT38" s="406">
        <f t="shared" si="84"/>
        <v>238811290.87000006</v>
      </c>
      <c r="AGU38" s="406">
        <f t="shared" si="84"/>
        <v>292778641.74999994</v>
      </c>
      <c r="AGV38" s="406">
        <f t="shared" si="84"/>
        <v>216537719.22000003</v>
      </c>
      <c r="AGW38" s="406">
        <f t="shared" si="84"/>
        <v>200116977.61000001</v>
      </c>
      <c r="AGX38" s="406">
        <f t="shared" si="84"/>
        <v>176590448.66</v>
      </c>
      <c r="AGY38" s="406">
        <f t="shared" si="84"/>
        <v>63760894.609999999</v>
      </c>
      <c r="AGZ38" s="406">
        <f t="shared" si="84"/>
        <v>141796186.49000001</v>
      </c>
      <c r="AHA38" s="406">
        <f t="shared" si="84"/>
        <v>160728732.24000001</v>
      </c>
      <c r="AHB38" s="406">
        <f t="shared" si="84"/>
        <v>91029986.769999996</v>
      </c>
      <c r="AHC38" s="406">
        <f t="shared" si="84"/>
        <v>95178619.060000002</v>
      </c>
      <c r="AHD38" s="406">
        <f t="shared" si="84"/>
        <v>91551518.50999999</v>
      </c>
      <c r="AHE38" s="406">
        <f t="shared" si="84"/>
        <v>84702587.920000002</v>
      </c>
      <c r="AHF38" s="406">
        <f t="shared" si="84"/>
        <v>109401169.56</v>
      </c>
      <c r="AHG38" s="406">
        <f t="shared" si="84"/>
        <v>81957115.87999998</v>
      </c>
      <c r="AHH38" s="406">
        <f t="shared" si="84"/>
        <v>600346503.5999999</v>
      </c>
      <c r="AHI38" s="406">
        <f t="shared" si="84"/>
        <v>104538326.27000001</v>
      </c>
      <c r="AHJ38" s="406">
        <f t="shared" si="84"/>
        <v>109794462.59</v>
      </c>
      <c r="AHK38" s="406">
        <f t="shared" si="84"/>
        <v>105921765.25</v>
      </c>
      <c r="AHL38" s="406">
        <f t="shared" si="84"/>
        <v>196788194.47999999</v>
      </c>
      <c r="AHM38" s="406">
        <f t="shared" si="84"/>
        <v>97026132.209999993</v>
      </c>
      <c r="AHN38" s="406">
        <f t="shared" si="84"/>
        <v>74561961.140000001</v>
      </c>
      <c r="AHO38" s="406">
        <f t="shared" si="84"/>
        <v>237964995815.47046</v>
      </c>
    </row>
    <row r="39" spans="1:899" s="405" customFormat="1" ht="41.4" x14ac:dyDescent="0.25">
      <c r="A39" s="404"/>
      <c r="B39" s="405" t="s">
        <v>2394</v>
      </c>
      <c r="C39" s="406">
        <f>SUM(C30-C29-C26)</f>
        <v>2078347357.8800004</v>
      </c>
      <c r="D39" s="406">
        <f t="shared" ref="D39:BO39" si="85">SUM(D30-D29-D26)</f>
        <v>455368842.35999995</v>
      </c>
      <c r="E39" s="406">
        <f t="shared" si="85"/>
        <v>102089353.47</v>
      </c>
      <c r="F39" s="406">
        <f t="shared" si="85"/>
        <v>194992852.57000002</v>
      </c>
      <c r="G39" s="406">
        <f t="shared" si="85"/>
        <v>131818659.67999998</v>
      </c>
      <c r="H39" s="406">
        <f t="shared" si="85"/>
        <v>155179922.23000005</v>
      </c>
      <c r="I39" s="406">
        <f t="shared" si="85"/>
        <v>67141068.38000001</v>
      </c>
      <c r="J39" s="406">
        <f t="shared" si="85"/>
        <v>523901238.44999999</v>
      </c>
      <c r="K39" s="406">
        <f t="shared" si="85"/>
        <v>204165823.10000002</v>
      </c>
      <c r="L39" s="406">
        <f t="shared" si="85"/>
        <v>104128516.34</v>
      </c>
      <c r="M39" s="406">
        <f t="shared" si="85"/>
        <v>388167915.74000001</v>
      </c>
      <c r="N39" s="406">
        <f t="shared" si="85"/>
        <v>132533485.3</v>
      </c>
      <c r="O39" s="406">
        <f t="shared" si="85"/>
        <v>347321653.95999998</v>
      </c>
      <c r="P39" s="406">
        <f t="shared" si="85"/>
        <v>197254308.75</v>
      </c>
      <c r="Q39" s="406">
        <f t="shared" si="85"/>
        <v>130111823.83</v>
      </c>
      <c r="R39" s="406">
        <f t="shared" si="85"/>
        <v>78426584.829999983</v>
      </c>
      <c r="S39" s="406">
        <f t="shared" si="85"/>
        <v>137809103.20999998</v>
      </c>
      <c r="T39" s="406">
        <f t="shared" si="85"/>
        <v>154960408.96000001</v>
      </c>
      <c r="U39" s="406">
        <f t="shared" si="85"/>
        <v>75507379.569999978</v>
      </c>
      <c r="V39" s="406">
        <f t="shared" si="85"/>
        <v>107769447.02</v>
      </c>
      <c r="W39" s="406">
        <f t="shared" si="85"/>
        <v>93902427.909999996</v>
      </c>
      <c r="X39" s="406">
        <f t="shared" si="85"/>
        <v>77326843.439999998</v>
      </c>
      <c r="Y39" s="406">
        <f t="shared" si="85"/>
        <v>68403135.339999989</v>
      </c>
      <c r="Z39" s="406">
        <f t="shared" si="85"/>
        <v>49968248.210000001</v>
      </c>
      <c r="AA39" s="406">
        <f t="shared" si="85"/>
        <v>3041009425.7199998</v>
      </c>
      <c r="AB39" s="406">
        <f t="shared" si="85"/>
        <v>191754749.01999998</v>
      </c>
      <c r="AC39" s="406">
        <f t="shared" si="85"/>
        <v>307676428.88</v>
      </c>
      <c r="AD39" s="406">
        <f t="shared" si="85"/>
        <v>91656279.679999977</v>
      </c>
      <c r="AE39" s="406">
        <f t="shared" si="85"/>
        <v>370454288.28000003</v>
      </c>
      <c r="AF39" s="406">
        <f t="shared" si="85"/>
        <v>130843645.25</v>
      </c>
      <c r="AG39" s="406">
        <f t="shared" si="85"/>
        <v>320112233.28999996</v>
      </c>
      <c r="AH39" s="406">
        <f t="shared" si="85"/>
        <v>179145047.93000001</v>
      </c>
      <c r="AI39" s="406">
        <f t="shared" si="85"/>
        <v>179476497.45000002</v>
      </c>
      <c r="AJ39" s="406">
        <f t="shared" si="85"/>
        <v>139364795.28999999</v>
      </c>
      <c r="AK39" s="406">
        <f t="shared" si="85"/>
        <v>91285469.570000008</v>
      </c>
      <c r="AL39" s="406">
        <f t="shared" si="85"/>
        <v>102557842.13999999</v>
      </c>
      <c r="AM39" s="406">
        <f t="shared" si="85"/>
        <v>120315933.82999998</v>
      </c>
      <c r="AN39" s="406">
        <f t="shared" si="85"/>
        <v>101142523.85999997</v>
      </c>
      <c r="AO39" s="406">
        <f t="shared" si="85"/>
        <v>87450189.170000002</v>
      </c>
      <c r="AP39" s="406">
        <f t="shared" si="85"/>
        <v>233485467.42999995</v>
      </c>
      <c r="AQ39" s="406">
        <f t="shared" si="85"/>
        <v>217627641.47</v>
      </c>
      <c r="AR39" s="406">
        <f t="shared" si="85"/>
        <v>46159218.479999997</v>
      </c>
      <c r="AS39" s="406">
        <f t="shared" si="85"/>
        <v>1142549440.03</v>
      </c>
      <c r="AT39" s="406">
        <f t="shared" si="85"/>
        <v>144265601.79000002</v>
      </c>
      <c r="AU39" s="406">
        <f t="shared" si="85"/>
        <v>121534600.09999999</v>
      </c>
      <c r="AV39" s="406">
        <f t="shared" si="85"/>
        <v>160834307.90000001</v>
      </c>
      <c r="AW39" s="406">
        <f t="shared" si="85"/>
        <v>122096503.76000002</v>
      </c>
      <c r="AX39" s="406">
        <f t="shared" si="85"/>
        <v>102418238.55</v>
      </c>
      <c r="AY39" s="406">
        <f t="shared" si="85"/>
        <v>74883025.719999984</v>
      </c>
      <c r="AZ39" s="406">
        <f t="shared" si="85"/>
        <v>119910347.47999999</v>
      </c>
      <c r="BA39" s="406">
        <f t="shared" si="85"/>
        <v>404019036.88</v>
      </c>
      <c r="BB39" s="406">
        <f t="shared" si="85"/>
        <v>83177557.479999989</v>
      </c>
      <c r="BC39" s="406">
        <f t="shared" si="85"/>
        <v>125004807.03</v>
      </c>
      <c r="BD39" s="406">
        <f t="shared" si="85"/>
        <v>225882391.05000001</v>
      </c>
      <c r="BE39" s="406">
        <f t="shared" si="85"/>
        <v>77751605.469999999</v>
      </c>
      <c r="BF39" s="406">
        <f t="shared" si="85"/>
        <v>76914120.499999985</v>
      </c>
      <c r="BG39" s="406">
        <f t="shared" si="85"/>
        <v>74562449.329999998</v>
      </c>
      <c r="BH39" s="406">
        <f t="shared" si="85"/>
        <v>1125433726.3500001</v>
      </c>
      <c r="BI39" s="406">
        <f t="shared" si="85"/>
        <v>54493188.109999999</v>
      </c>
      <c r="BJ39" s="406">
        <f t="shared" si="85"/>
        <v>49368486.289999999</v>
      </c>
      <c r="BK39" s="406">
        <f t="shared" si="85"/>
        <v>79472138.219999984</v>
      </c>
      <c r="BL39" s="406">
        <f t="shared" si="85"/>
        <v>135835775.88</v>
      </c>
      <c r="BM39" s="406">
        <f t="shared" si="85"/>
        <v>178844281.40000001</v>
      </c>
      <c r="BN39" s="406">
        <f t="shared" si="85"/>
        <v>61301285.590000004</v>
      </c>
      <c r="BO39" s="406">
        <f t="shared" si="85"/>
        <v>78874204.329999983</v>
      </c>
      <c r="BP39" s="406">
        <f t="shared" ref="BP39:EA39" si="86">SUM(BP30-BP29-BP26)</f>
        <v>53379743.68999999</v>
      </c>
      <c r="BQ39" s="406">
        <f t="shared" si="86"/>
        <v>54860941.600000001</v>
      </c>
      <c r="BR39" s="406">
        <f t="shared" si="86"/>
        <v>44644462.219999999</v>
      </c>
      <c r="BS39" s="406">
        <f t="shared" si="86"/>
        <v>43233449.99000001</v>
      </c>
      <c r="BT39" s="406">
        <f t="shared" si="86"/>
        <v>281405035.81</v>
      </c>
      <c r="BU39" s="406">
        <f t="shared" si="86"/>
        <v>43713782.869999997</v>
      </c>
      <c r="BV39" s="406">
        <f t="shared" si="86"/>
        <v>58358824.530000009</v>
      </c>
      <c r="BW39" s="406">
        <f t="shared" si="86"/>
        <v>932071364.76999998</v>
      </c>
      <c r="BX39" s="406">
        <f t="shared" si="86"/>
        <v>515458606.55000001</v>
      </c>
      <c r="BY39" s="406">
        <f t="shared" si="86"/>
        <v>131443795.55999999</v>
      </c>
      <c r="BZ39" s="406">
        <f t="shared" si="86"/>
        <v>76998822.569999993</v>
      </c>
      <c r="CA39" s="406">
        <f t="shared" si="86"/>
        <v>154154481.92000002</v>
      </c>
      <c r="CB39" s="406">
        <f t="shared" si="86"/>
        <v>130266451.82000001</v>
      </c>
      <c r="CC39" s="406">
        <f t="shared" si="86"/>
        <v>101210507.37999998</v>
      </c>
      <c r="CD39" s="406">
        <f t="shared" si="86"/>
        <v>11610455.979999997</v>
      </c>
      <c r="CE39" s="406">
        <f t="shared" si="86"/>
        <v>9708876.5899999999</v>
      </c>
      <c r="CF39" s="406">
        <f t="shared" si="86"/>
        <v>2362176271.4299994</v>
      </c>
      <c r="CG39" s="406">
        <f t="shared" si="86"/>
        <v>124772409.01999998</v>
      </c>
      <c r="CH39" s="406">
        <f t="shared" si="86"/>
        <v>275299127.02000004</v>
      </c>
      <c r="CI39" s="406">
        <f t="shared" si="86"/>
        <v>94155197.049999997</v>
      </c>
      <c r="CJ39" s="406">
        <f t="shared" si="86"/>
        <v>124955004.00000003</v>
      </c>
      <c r="CK39" s="406">
        <f t="shared" si="86"/>
        <v>119092971.07000001</v>
      </c>
      <c r="CL39" s="406">
        <f t="shared" si="86"/>
        <v>110810691.87</v>
      </c>
      <c r="CM39" s="406">
        <f t="shared" si="86"/>
        <v>186718273.07000002</v>
      </c>
      <c r="CN39" s="406">
        <f t="shared" si="86"/>
        <v>57186577.75</v>
      </c>
      <c r="CO39" s="406">
        <f t="shared" si="86"/>
        <v>136598275.22</v>
      </c>
      <c r="CP39" s="406">
        <f t="shared" si="86"/>
        <v>89018483.049999997</v>
      </c>
      <c r="CQ39" s="406">
        <f t="shared" si="86"/>
        <v>134078295.64000003</v>
      </c>
      <c r="CR39" s="406">
        <f t="shared" si="86"/>
        <v>91788487.11999999</v>
      </c>
      <c r="CS39" s="406">
        <f t="shared" si="86"/>
        <v>1010314877.4999998</v>
      </c>
      <c r="CT39" s="406">
        <f t="shared" si="86"/>
        <v>93689062.86999999</v>
      </c>
      <c r="CU39" s="406">
        <f t="shared" si="86"/>
        <v>112863986.04999998</v>
      </c>
      <c r="CV39" s="406">
        <f t="shared" si="86"/>
        <v>193376790.55000004</v>
      </c>
      <c r="CW39" s="406">
        <f t="shared" si="86"/>
        <v>76365735.799999997</v>
      </c>
      <c r="CX39" s="406">
        <f t="shared" si="86"/>
        <v>174727530.17999998</v>
      </c>
      <c r="CY39" s="406">
        <f t="shared" si="86"/>
        <v>82191570.349999994</v>
      </c>
      <c r="CZ39" s="406">
        <f t="shared" si="86"/>
        <v>50034045.070000008</v>
      </c>
      <c r="DA39" s="406">
        <f t="shared" si="86"/>
        <v>1108717425.6299999</v>
      </c>
      <c r="DB39" s="406">
        <f t="shared" si="86"/>
        <v>155265409.41</v>
      </c>
      <c r="DC39" s="406">
        <f t="shared" si="86"/>
        <v>377937332.45000005</v>
      </c>
      <c r="DD39" s="406">
        <f t="shared" si="86"/>
        <v>427803047.75999999</v>
      </c>
      <c r="DE39" s="406">
        <f t="shared" si="86"/>
        <v>127943236.10000001</v>
      </c>
      <c r="DF39" s="406">
        <f t="shared" si="86"/>
        <v>194434791.03999999</v>
      </c>
      <c r="DG39" s="406">
        <f t="shared" si="86"/>
        <v>165603647.70000005</v>
      </c>
      <c r="DH39" s="406">
        <f t="shared" si="86"/>
        <v>48945427.029999994</v>
      </c>
      <c r="DI39" s="406">
        <f t="shared" si="86"/>
        <v>95066281.719999999</v>
      </c>
      <c r="DJ39" s="406">
        <f t="shared" si="86"/>
        <v>96128879.840000004</v>
      </c>
      <c r="DK39" s="406">
        <f t="shared" si="86"/>
        <v>210460731.79000005</v>
      </c>
      <c r="DL39" s="406">
        <f t="shared" si="86"/>
        <v>647860788.0200001</v>
      </c>
      <c r="DM39" s="406">
        <f t="shared" si="86"/>
        <v>893316089.73000002</v>
      </c>
      <c r="DN39" s="406">
        <f t="shared" si="86"/>
        <v>117711568.92999999</v>
      </c>
      <c r="DO39" s="406">
        <f t="shared" si="86"/>
        <v>94558007.709999993</v>
      </c>
      <c r="DP39" s="406">
        <f t="shared" si="86"/>
        <v>209473184.23999998</v>
      </c>
      <c r="DQ39" s="406">
        <f t="shared" si="86"/>
        <v>184182424.29000002</v>
      </c>
      <c r="DR39" s="406">
        <f t="shared" si="86"/>
        <v>173183175.68000001</v>
      </c>
      <c r="DS39" s="406">
        <f t="shared" si="86"/>
        <v>218673835.80999997</v>
      </c>
      <c r="DT39" s="406">
        <f t="shared" si="86"/>
        <v>69416153.730000004</v>
      </c>
      <c r="DU39" s="406">
        <f t="shared" si="86"/>
        <v>2935050968.7399998</v>
      </c>
      <c r="DV39" s="406">
        <f t="shared" si="86"/>
        <v>116146488.38000001</v>
      </c>
      <c r="DW39" s="406">
        <f t="shared" si="86"/>
        <v>188262821.93999997</v>
      </c>
      <c r="DX39" s="406">
        <f t="shared" si="86"/>
        <v>151799660.61000001</v>
      </c>
      <c r="DY39" s="406">
        <f t="shared" si="86"/>
        <v>171072234.34000003</v>
      </c>
      <c r="DZ39" s="406">
        <f t="shared" si="86"/>
        <v>125161110.14999999</v>
      </c>
      <c r="EA39" s="406">
        <f t="shared" si="86"/>
        <v>270457340.80000001</v>
      </c>
      <c r="EB39" s="406">
        <f t="shared" ref="EB39:GM39" si="87">SUM(EB30-EB29-EB26)</f>
        <v>136987521.10000002</v>
      </c>
      <c r="EC39" s="406">
        <f t="shared" si="87"/>
        <v>233701631.98000005</v>
      </c>
      <c r="ED39" s="406">
        <f t="shared" si="87"/>
        <v>581034392.18000019</v>
      </c>
      <c r="EE39" s="406">
        <f t="shared" si="87"/>
        <v>512742804.80999982</v>
      </c>
      <c r="EF39" s="406">
        <f t="shared" si="87"/>
        <v>106459882.27999997</v>
      </c>
      <c r="EG39" s="406">
        <f t="shared" si="87"/>
        <v>124668566.13000003</v>
      </c>
      <c r="EH39" s="406">
        <f t="shared" si="87"/>
        <v>123439360.7</v>
      </c>
      <c r="EI39" s="406">
        <f t="shared" si="87"/>
        <v>163316235.25000003</v>
      </c>
      <c r="EJ39" s="406">
        <f t="shared" si="87"/>
        <v>230309338.76000002</v>
      </c>
      <c r="EK39" s="406">
        <f t="shared" si="87"/>
        <v>76295916.829999998</v>
      </c>
      <c r="EL39" s="406">
        <f t="shared" si="87"/>
        <v>109810108.17999999</v>
      </c>
      <c r="EM39" s="406">
        <f t="shared" si="87"/>
        <v>1614178421</v>
      </c>
      <c r="EN39" s="406">
        <f t="shared" si="87"/>
        <v>107910625.59999996</v>
      </c>
      <c r="EO39" s="406">
        <f t="shared" si="87"/>
        <v>111337499.81000002</v>
      </c>
      <c r="EP39" s="406">
        <f t="shared" si="87"/>
        <v>104693857.84000002</v>
      </c>
      <c r="EQ39" s="406">
        <f t="shared" si="87"/>
        <v>61870931.289999999</v>
      </c>
      <c r="ER39" s="406">
        <f t="shared" si="87"/>
        <v>56175619.710000001</v>
      </c>
      <c r="ES39" s="406">
        <f t="shared" si="87"/>
        <v>171709909.85999998</v>
      </c>
      <c r="ET39" s="406">
        <f t="shared" si="87"/>
        <v>145900711.47</v>
      </c>
      <c r="EU39" s="406">
        <f t="shared" si="87"/>
        <v>100607640.95</v>
      </c>
      <c r="EV39" s="406">
        <f t="shared" si="87"/>
        <v>1121386035.52</v>
      </c>
      <c r="EW39" s="406">
        <f t="shared" si="87"/>
        <v>53358601.710000001</v>
      </c>
      <c r="EX39" s="406">
        <f t="shared" si="87"/>
        <v>106803299.44999999</v>
      </c>
      <c r="EY39" s="406">
        <f t="shared" si="87"/>
        <v>154583496.45999998</v>
      </c>
      <c r="EZ39" s="406">
        <f t="shared" si="87"/>
        <v>196189643.12</v>
      </c>
      <c r="FA39" s="406">
        <f t="shared" si="87"/>
        <v>185316634.41999999</v>
      </c>
      <c r="FB39" s="406">
        <f t="shared" si="87"/>
        <v>146060621.76000002</v>
      </c>
      <c r="FC39" s="406">
        <f t="shared" si="87"/>
        <v>91333990.980000019</v>
      </c>
      <c r="FD39" s="406">
        <f t="shared" si="87"/>
        <v>81514432.569999993</v>
      </c>
      <c r="FE39" s="406">
        <f t="shared" si="87"/>
        <v>70325189.799999997</v>
      </c>
      <c r="FF39" s="406">
        <f t="shared" si="87"/>
        <v>74191864.870000005</v>
      </c>
      <c r="FG39" s="406">
        <f t="shared" si="87"/>
        <v>49895532.940000005</v>
      </c>
      <c r="FH39" s="406">
        <f t="shared" si="87"/>
        <v>687595632.39999998</v>
      </c>
      <c r="FI39" s="406">
        <f t="shared" si="87"/>
        <v>79104275.980000004</v>
      </c>
      <c r="FJ39" s="406">
        <f t="shared" si="87"/>
        <v>87188721.769999996</v>
      </c>
      <c r="FK39" s="406">
        <f t="shared" si="87"/>
        <v>86095463.890000001</v>
      </c>
      <c r="FL39" s="406">
        <f t="shared" si="87"/>
        <v>136630458.41</v>
      </c>
      <c r="FM39" s="406">
        <f t="shared" si="87"/>
        <v>130062677.65999998</v>
      </c>
      <c r="FN39" s="406">
        <f t="shared" si="87"/>
        <v>46483678.079999998</v>
      </c>
      <c r="FO39" s="406">
        <f t="shared" si="87"/>
        <v>23877388.240000002</v>
      </c>
      <c r="FP39" s="406">
        <f t="shared" si="87"/>
        <v>2032287810.6899998</v>
      </c>
      <c r="FQ39" s="406">
        <f t="shared" si="87"/>
        <v>92804731.760000005</v>
      </c>
      <c r="FR39" s="406">
        <f t="shared" si="87"/>
        <v>157557401.77000001</v>
      </c>
      <c r="FS39" s="406">
        <f t="shared" si="87"/>
        <v>123751529.75999999</v>
      </c>
      <c r="FT39" s="406">
        <f t="shared" si="87"/>
        <v>183366273.25999996</v>
      </c>
      <c r="FU39" s="406">
        <f t="shared" si="87"/>
        <v>99366354.510000005</v>
      </c>
      <c r="FV39" s="406">
        <f t="shared" si="87"/>
        <v>231326546.91999999</v>
      </c>
      <c r="FW39" s="406">
        <f t="shared" si="87"/>
        <v>148117468.5</v>
      </c>
      <c r="FX39" s="406">
        <f t="shared" si="87"/>
        <v>136294723.87999997</v>
      </c>
      <c r="FY39" s="406">
        <f t="shared" si="87"/>
        <v>119044820.90999998</v>
      </c>
      <c r="FZ39" s="406">
        <f t="shared" si="87"/>
        <v>220338708.89999998</v>
      </c>
      <c r="GA39" s="406">
        <f t="shared" si="87"/>
        <v>97173410.530000001</v>
      </c>
      <c r="GB39" s="406">
        <f t="shared" si="87"/>
        <v>90176903.790000007</v>
      </c>
      <c r="GC39" s="406">
        <f t="shared" si="87"/>
        <v>45309142.609999999</v>
      </c>
      <c r="GD39" s="406">
        <f t="shared" si="87"/>
        <v>964806191.16000009</v>
      </c>
      <c r="GE39" s="406">
        <f t="shared" si="87"/>
        <v>75386974.780000001</v>
      </c>
      <c r="GF39" s="406">
        <f t="shared" si="87"/>
        <v>86221255.390000015</v>
      </c>
      <c r="GG39" s="406">
        <f t="shared" si="87"/>
        <v>208819912.84999999</v>
      </c>
      <c r="GH39" s="406">
        <f t="shared" si="87"/>
        <v>110062995.54999997</v>
      </c>
      <c r="GI39" s="406">
        <f t="shared" si="87"/>
        <v>89938520.25</v>
      </c>
      <c r="GJ39" s="406">
        <f t="shared" si="87"/>
        <v>88058645.780000016</v>
      </c>
      <c r="GK39" s="406">
        <f t="shared" si="87"/>
        <v>233415993.40000001</v>
      </c>
      <c r="GL39" s="406">
        <f t="shared" si="87"/>
        <v>80975143</v>
      </c>
      <c r="GM39" s="406">
        <f t="shared" si="87"/>
        <v>36916288.090000004</v>
      </c>
      <c r="GN39" s="406">
        <f t="shared" ref="GN39:IY39" si="88">SUM(GN30-GN29-GN26)</f>
        <v>31623010.199999999</v>
      </c>
      <c r="GO39" s="406">
        <f t="shared" si="88"/>
        <v>29982681.010000002</v>
      </c>
      <c r="GP39" s="406">
        <f t="shared" si="88"/>
        <v>607686464.24000001</v>
      </c>
      <c r="GQ39" s="406">
        <f t="shared" si="88"/>
        <v>159134220.93000001</v>
      </c>
      <c r="GR39" s="406">
        <f t="shared" si="88"/>
        <v>86930997.829999998</v>
      </c>
      <c r="GS39" s="406">
        <f t="shared" si="88"/>
        <v>172436489.34</v>
      </c>
      <c r="GT39" s="406">
        <f t="shared" si="88"/>
        <v>40246009.540000007</v>
      </c>
      <c r="GU39" s="406">
        <f t="shared" si="88"/>
        <v>112312585.95</v>
      </c>
      <c r="GV39" s="406">
        <f t="shared" si="88"/>
        <v>118314108.54000002</v>
      </c>
      <c r="GW39" s="406">
        <f t="shared" si="88"/>
        <v>61829304.580000006</v>
      </c>
      <c r="GX39" s="406">
        <f t="shared" si="88"/>
        <v>681064944.89999998</v>
      </c>
      <c r="GY39" s="406">
        <f t="shared" si="88"/>
        <v>70312484.859999999</v>
      </c>
      <c r="GZ39" s="406">
        <f t="shared" si="88"/>
        <v>159152890.89000002</v>
      </c>
      <c r="HA39" s="406">
        <f t="shared" si="88"/>
        <v>106181748.66000001</v>
      </c>
      <c r="HB39" s="406">
        <f t="shared" si="88"/>
        <v>1797243078.5799999</v>
      </c>
      <c r="HC39" s="406">
        <f t="shared" si="88"/>
        <v>192523114.91999996</v>
      </c>
      <c r="HD39" s="406">
        <f t="shared" si="88"/>
        <v>254605189.19999996</v>
      </c>
      <c r="HE39" s="406">
        <f t="shared" si="88"/>
        <v>234528076.25000003</v>
      </c>
      <c r="HF39" s="406">
        <f t="shared" si="88"/>
        <v>164998723.35999998</v>
      </c>
      <c r="HG39" s="406">
        <f t="shared" si="88"/>
        <v>247731112.39999998</v>
      </c>
      <c r="HH39" s="406">
        <f t="shared" si="88"/>
        <v>52696660.030000009</v>
      </c>
      <c r="HI39" s="406">
        <f t="shared" si="88"/>
        <v>1061250860.97</v>
      </c>
      <c r="HJ39" s="406">
        <f t="shared" si="88"/>
        <v>221809816.88</v>
      </c>
      <c r="HK39" s="406">
        <f t="shared" si="88"/>
        <v>195845073.53</v>
      </c>
      <c r="HL39" s="406">
        <f t="shared" si="88"/>
        <v>145395547.97000003</v>
      </c>
      <c r="HM39" s="406">
        <f t="shared" si="88"/>
        <v>99352572.730000004</v>
      </c>
      <c r="HN39" s="406">
        <f t="shared" si="88"/>
        <v>111329590.82999998</v>
      </c>
      <c r="HO39" s="406">
        <f t="shared" si="88"/>
        <v>154547395.18999997</v>
      </c>
      <c r="HP39" s="406">
        <f t="shared" si="88"/>
        <v>78221895.609999985</v>
      </c>
      <c r="HQ39" s="406">
        <f t="shared" si="88"/>
        <v>1415734884.3700001</v>
      </c>
      <c r="HR39" s="406">
        <f t="shared" si="88"/>
        <v>437492798.13999999</v>
      </c>
      <c r="HS39" s="406">
        <f t="shared" si="88"/>
        <v>102534329.94</v>
      </c>
      <c r="HT39" s="406">
        <f t="shared" si="88"/>
        <v>78773134.549999997</v>
      </c>
      <c r="HU39" s="406">
        <f t="shared" si="88"/>
        <v>81465307.719999999</v>
      </c>
      <c r="HV39" s="406">
        <f t="shared" si="88"/>
        <v>74353504.030000001</v>
      </c>
      <c r="HW39" s="406">
        <f t="shared" si="88"/>
        <v>196105106.24000004</v>
      </c>
      <c r="HX39" s="406">
        <f t="shared" si="88"/>
        <v>77783427.030000001</v>
      </c>
      <c r="HY39" s="406">
        <f t="shared" si="88"/>
        <v>83959710.88000001</v>
      </c>
      <c r="HZ39" s="406">
        <f t="shared" si="88"/>
        <v>83534347.99000001</v>
      </c>
      <c r="IA39" s="406">
        <f t="shared" si="88"/>
        <v>81735147.399999991</v>
      </c>
      <c r="IB39" s="406">
        <f t="shared" si="88"/>
        <v>142005260.22999999</v>
      </c>
      <c r="IC39" s="406">
        <f t="shared" si="88"/>
        <v>45333053.729999989</v>
      </c>
      <c r="ID39" s="406">
        <f t="shared" si="88"/>
        <v>106194361.90000001</v>
      </c>
      <c r="IE39" s="406">
        <f t="shared" si="88"/>
        <v>49315659.170000002</v>
      </c>
      <c r="IF39" s="406">
        <f t="shared" si="88"/>
        <v>53853822.620000005</v>
      </c>
      <c r="IG39" s="406">
        <f t="shared" si="88"/>
        <v>1064040178.6300001</v>
      </c>
      <c r="IH39" s="406">
        <f t="shared" si="88"/>
        <v>423208859.90000004</v>
      </c>
      <c r="II39" s="406">
        <f t="shared" si="88"/>
        <v>132269699.54000001</v>
      </c>
      <c r="IJ39" s="406">
        <f t="shared" si="88"/>
        <v>193418682.89000002</v>
      </c>
      <c r="IK39" s="406">
        <f t="shared" si="88"/>
        <v>292167374.50999999</v>
      </c>
      <c r="IL39" s="406">
        <f t="shared" si="88"/>
        <v>99939044.470000014</v>
      </c>
      <c r="IM39" s="406">
        <f t="shared" si="88"/>
        <v>93947429.710000008</v>
      </c>
      <c r="IN39" s="406">
        <f t="shared" si="88"/>
        <v>60505381.410000004</v>
      </c>
      <c r="IO39" s="406">
        <f t="shared" si="88"/>
        <v>63154116.11999999</v>
      </c>
      <c r="IP39" s="406">
        <f t="shared" si="88"/>
        <v>71790465.620000005</v>
      </c>
      <c r="IQ39" s="406">
        <f t="shared" si="88"/>
        <v>81564500.950000003</v>
      </c>
      <c r="IR39" s="406">
        <f t="shared" si="88"/>
        <v>1777774554.72</v>
      </c>
      <c r="IS39" s="406">
        <f t="shared" si="88"/>
        <v>614264020.74000001</v>
      </c>
      <c r="IT39" s="406">
        <f t="shared" si="88"/>
        <v>176336755.34</v>
      </c>
      <c r="IU39" s="406">
        <f t="shared" si="88"/>
        <v>116920078.88999999</v>
      </c>
      <c r="IV39" s="406">
        <f t="shared" si="88"/>
        <v>88300965.699999988</v>
      </c>
      <c r="IW39" s="406">
        <f t="shared" si="88"/>
        <v>53891548.410000004</v>
      </c>
      <c r="IX39" s="406">
        <f t="shared" si="88"/>
        <v>94122741.079999998</v>
      </c>
      <c r="IY39" s="406">
        <f t="shared" si="88"/>
        <v>48685136.390000001</v>
      </c>
      <c r="IZ39" s="406">
        <f t="shared" ref="IZ39:LK39" si="89">SUM(IZ30-IZ29-IZ26)</f>
        <v>62079553.350000009</v>
      </c>
      <c r="JA39" s="406">
        <f t="shared" si="89"/>
        <v>105636311.38</v>
      </c>
      <c r="JB39" s="406">
        <f t="shared" si="89"/>
        <v>108091200.39999999</v>
      </c>
      <c r="JC39" s="406">
        <f t="shared" si="89"/>
        <v>70721504.600000024</v>
      </c>
      <c r="JD39" s="406">
        <f t="shared" si="89"/>
        <v>617201448.63000011</v>
      </c>
      <c r="JE39" s="406">
        <f t="shared" si="89"/>
        <v>350828517.08000004</v>
      </c>
      <c r="JF39" s="406">
        <f t="shared" si="89"/>
        <v>90015693.980000004</v>
      </c>
      <c r="JG39" s="406">
        <f t="shared" si="89"/>
        <v>80777839.86999999</v>
      </c>
      <c r="JH39" s="406">
        <f t="shared" si="89"/>
        <v>59320515.590000004</v>
      </c>
      <c r="JI39" s="406">
        <f t="shared" si="89"/>
        <v>72846284.779999986</v>
      </c>
      <c r="JJ39" s="406">
        <f t="shared" si="89"/>
        <v>609439864.65999997</v>
      </c>
      <c r="JK39" s="406">
        <f t="shared" si="89"/>
        <v>70203500.599999994</v>
      </c>
      <c r="JL39" s="406">
        <f t="shared" si="89"/>
        <v>95392175.610000014</v>
      </c>
      <c r="JM39" s="406">
        <f t="shared" si="89"/>
        <v>129891100.98999999</v>
      </c>
      <c r="JN39" s="406">
        <f t="shared" si="89"/>
        <v>88939629.629999995</v>
      </c>
      <c r="JO39" s="406">
        <f t="shared" si="89"/>
        <v>182162965.72999996</v>
      </c>
      <c r="JP39" s="406">
        <f t="shared" si="89"/>
        <v>61766760.309999995</v>
      </c>
      <c r="JQ39" s="406">
        <f t="shared" si="89"/>
        <v>1001086240.3500001</v>
      </c>
      <c r="JR39" s="406">
        <f t="shared" si="89"/>
        <v>107792650.16</v>
      </c>
      <c r="JS39" s="406">
        <f t="shared" si="89"/>
        <v>65047066.99000001</v>
      </c>
      <c r="JT39" s="406">
        <f t="shared" si="89"/>
        <v>202853979.33000001</v>
      </c>
      <c r="JU39" s="406">
        <f t="shared" si="89"/>
        <v>191211514.80999997</v>
      </c>
      <c r="JV39" s="406">
        <f t="shared" si="89"/>
        <v>120080225.82000001</v>
      </c>
      <c r="JW39" s="406">
        <f t="shared" si="89"/>
        <v>124599113.12</v>
      </c>
      <c r="JX39" s="406">
        <f t="shared" si="89"/>
        <v>74053052.520000011</v>
      </c>
      <c r="JY39" s="406">
        <f t="shared" si="89"/>
        <v>1345940113.2900004</v>
      </c>
      <c r="JZ39" s="406">
        <f t="shared" si="89"/>
        <v>566929507.01999998</v>
      </c>
      <c r="KA39" s="406">
        <f t="shared" si="89"/>
        <v>104439326.41000001</v>
      </c>
      <c r="KB39" s="406">
        <f t="shared" si="89"/>
        <v>55584504.199999996</v>
      </c>
      <c r="KC39" s="406">
        <f t="shared" si="89"/>
        <v>147470780.77000001</v>
      </c>
      <c r="KD39" s="406">
        <f t="shared" si="89"/>
        <v>42988831.230000004</v>
      </c>
      <c r="KE39" s="406">
        <f t="shared" si="89"/>
        <v>321817230.39000005</v>
      </c>
      <c r="KF39" s="406">
        <f t="shared" si="89"/>
        <v>162883855.52999991</v>
      </c>
      <c r="KG39" s="406">
        <f t="shared" si="89"/>
        <v>95032183.160000011</v>
      </c>
      <c r="KH39" s="406">
        <f t="shared" si="89"/>
        <v>133614241.62000002</v>
      </c>
      <c r="KI39" s="406">
        <f t="shared" si="89"/>
        <v>92284647.399999991</v>
      </c>
      <c r="KJ39" s="406">
        <f t="shared" si="89"/>
        <v>92485173.679999992</v>
      </c>
      <c r="KK39" s="406">
        <f t="shared" si="89"/>
        <v>82090303.339999989</v>
      </c>
      <c r="KL39" s="406">
        <f t="shared" si="89"/>
        <v>31880170.990000006</v>
      </c>
      <c r="KM39" s="406">
        <f t="shared" si="89"/>
        <v>72411267.850000009</v>
      </c>
      <c r="KN39" s="406">
        <f t="shared" si="89"/>
        <v>2053560577.7100005</v>
      </c>
      <c r="KO39" s="406">
        <f t="shared" si="89"/>
        <v>256568462.53999999</v>
      </c>
      <c r="KP39" s="406">
        <f t="shared" si="89"/>
        <v>113988539.79999998</v>
      </c>
      <c r="KQ39" s="406">
        <f t="shared" si="89"/>
        <v>153673762.19999999</v>
      </c>
      <c r="KR39" s="406">
        <f t="shared" si="89"/>
        <v>134186518.70000003</v>
      </c>
      <c r="KS39" s="406">
        <f t="shared" si="89"/>
        <v>119135727.29999998</v>
      </c>
      <c r="KT39" s="406">
        <f t="shared" si="89"/>
        <v>397284285.55000007</v>
      </c>
      <c r="KU39" s="406">
        <f t="shared" si="89"/>
        <v>90007043.950000003</v>
      </c>
      <c r="KV39" s="406">
        <f t="shared" si="89"/>
        <v>88252167.379999995</v>
      </c>
      <c r="KW39" s="406">
        <f t="shared" si="89"/>
        <v>576685693.00999999</v>
      </c>
      <c r="KX39" s="406">
        <f t="shared" si="89"/>
        <v>111740736.68999998</v>
      </c>
      <c r="KY39" s="406">
        <f t="shared" si="89"/>
        <v>140506363.66</v>
      </c>
      <c r="KZ39" s="406">
        <f t="shared" si="89"/>
        <v>309647153.53999996</v>
      </c>
      <c r="LA39" s="406">
        <f t="shared" si="89"/>
        <v>92892361.609999999</v>
      </c>
      <c r="LB39" s="406">
        <f t="shared" si="89"/>
        <v>149183638.92000002</v>
      </c>
      <c r="LC39" s="406">
        <f t="shared" si="89"/>
        <v>935703319.84000003</v>
      </c>
      <c r="LD39" s="406">
        <f t="shared" si="89"/>
        <v>149529843.81999999</v>
      </c>
      <c r="LE39" s="406">
        <f t="shared" si="89"/>
        <v>2383853803.4000001</v>
      </c>
      <c r="LF39" s="406">
        <f t="shared" si="89"/>
        <v>418931290.25000006</v>
      </c>
      <c r="LG39" s="406">
        <f t="shared" si="89"/>
        <v>620470735.53999996</v>
      </c>
      <c r="LH39" s="406">
        <f t="shared" si="89"/>
        <v>510735810.80000007</v>
      </c>
      <c r="LI39" s="406">
        <f t="shared" si="89"/>
        <v>137392203.75999999</v>
      </c>
      <c r="LJ39" s="406">
        <f t="shared" si="89"/>
        <v>104075720.68000001</v>
      </c>
      <c r="LK39" s="406">
        <f t="shared" si="89"/>
        <v>70986773.829999998</v>
      </c>
      <c r="LL39" s="406">
        <f t="shared" ref="LL39:NW39" si="90">SUM(LL30-LL29-LL26)</f>
        <v>145020293.16000003</v>
      </c>
      <c r="LM39" s="406">
        <f t="shared" si="90"/>
        <v>81794552.710000008</v>
      </c>
      <c r="LN39" s="406">
        <f t="shared" si="90"/>
        <v>159856060.76000002</v>
      </c>
      <c r="LO39" s="406">
        <f t="shared" si="90"/>
        <v>48887946.339999996</v>
      </c>
      <c r="LP39" s="406">
        <f t="shared" si="90"/>
        <v>675689284.54999995</v>
      </c>
      <c r="LQ39" s="406">
        <f t="shared" si="90"/>
        <v>144983792.44000003</v>
      </c>
      <c r="LR39" s="406">
        <f t="shared" si="90"/>
        <v>86528099.88000001</v>
      </c>
      <c r="LS39" s="406">
        <f t="shared" si="90"/>
        <v>1756379759.2600002</v>
      </c>
      <c r="LT39" s="406">
        <f t="shared" si="90"/>
        <v>719495167.66999996</v>
      </c>
      <c r="LU39" s="406">
        <f t="shared" si="90"/>
        <v>1503433270.8000002</v>
      </c>
      <c r="LV39" s="406">
        <f t="shared" si="90"/>
        <v>480994286.0800001</v>
      </c>
      <c r="LW39" s="406">
        <f t="shared" si="90"/>
        <v>196537148.30000001</v>
      </c>
      <c r="LX39" s="406">
        <f t="shared" si="90"/>
        <v>183501534.36000001</v>
      </c>
      <c r="LY39" s="406">
        <f t="shared" si="90"/>
        <v>154096675.16000003</v>
      </c>
      <c r="LZ39" s="406">
        <f t="shared" si="90"/>
        <v>142431285.93000001</v>
      </c>
      <c r="MA39" s="406">
        <f t="shared" si="90"/>
        <v>133960836.43000001</v>
      </c>
      <c r="MB39" s="406">
        <f t="shared" si="90"/>
        <v>170297747.51000002</v>
      </c>
      <c r="MC39" s="406">
        <f t="shared" si="90"/>
        <v>317470664.54000002</v>
      </c>
      <c r="MD39" s="406">
        <f t="shared" si="90"/>
        <v>94865660.129999995</v>
      </c>
      <c r="ME39" s="406">
        <f t="shared" si="90"/>
        <v>1979359040.3499999</v>
      </c>
      <c r="MF39" s="406">
        <f t="shared" si="90"/>
        <v>127415489.09000002</v>
      </c>
      <c r="MG39" s="406">
        <f t="shared" si="90"/>
        <v>74088142.443000004</v>
      </c>
      <c r="MH39" s="406">
        <f t="shared" si="90"/>
        <v>70405194.480000004</v>
      </c>
      <c r="MI39" s="406">
        <f t="shared" si="90"/>
        <v>68129263.370000005</v>
      </c>
      <c r="MJ39" s="406">
        <f t="shared" si="90"/>
        <v>120076396.63</v>
      </c>
      <c r="MK39" s="406">
        <f t="shared" si="90"/>
        <v>95689256.25999999</v>
      </c>
      <c r="ML39" s="406">
        <f t="shared" si="90"/>
        <v>92295828.010000005</v>
      </c>
      <c r="MM39" s="406">
        <f t="shared" si="90"/>
        <v>146983679.48000002</v>
      </c>
      <c r="MN39" s="406">
        <f t="shared" si="90"/>
        <v>88803077.249999985</v>
      </c>
      <c r="MO39" s="406">
        <f t="shared" si="90"/>
        <v>92769120.930000007</v>
      </c>
      <c r="MP39" s="406">
        <f t="shared" si="90"/>
        <v>80513996.939999998</v>
      </c>
      <c r="MQ39" s="406">
        <f t="shared" si="90"/>
        <v>1402936159.1700001</v>
      </c>
      <c r="MR39" s="406">
        <f t="shared" si="90"/>
        <v>109417455.78</v>
      </c>
      <c r="MS39" s="406">
        <f t="shared" si="90"/>
        <v>131544689.17000002</v>
      </c>
      <c r="MT39" s="406">
        <f t="shared" si="90"/>
        <v>170740121.11999997</v>
      </c>
      <c r="MU39" s="406">
        <f t="shared" si="90"/>
        <v>175572111.34999996</v>
      </c>
      <c r="MV39" s="406">
        <f t="shared" si="90"/>
        <v>126166628.03999999</v>
      </c>
      <c r="MW39" s="406">
        <f t="shared" si="90"/>
        <v>265412051.55859998</v>
      </c>
      <c r="MX39" s="406">
        <f t="shared" si="90"/>
        <v>190669729.61000001</v>
      </c>
      <c r="MY39" s="406">
        <f t="shared" si="90"/>
        <v>114472950.32000001</v>
      </c>
      <c r="MZ39" s="406">
        <f t="shared" si="90"/>
        <v>50337138.490000002</v>
      </c>
      <c r="NA39" s="406">
        <f t="shared" si="90"/>
        <v>35301926.619999997</v>
      </c>
      <c r="NB39" s="406">
        <f t="shared" si="90"/>
        <v>2837548659.9199996</v>
      </c>
      <c r="NC39" s="406">
        <f t="shared" si="90"/>
        <v>316246146.04000002</v>
      </c>
      <c r="ND39" s="406">
        <f t="shared" si="90"/>
        <v>93440682.280000016</v>
      </c>
      <c r="NE39" s="406">
        <f t="shared" si="90"/>
        <v>795984625.6500001</v>
      </c>
      <c r="NF39" s="406">
        <f t="shared" si="90"/>
        <v>84283727.310000002</v>
      </c>
      <c r="NG39" s="406">
        <f t="shared" si="90"/>
        <v>226994878.53000003</v>
      </c>
      <c r="NH39" s="406">
        <f t="shared" si="90"/>
        <v>449878151</v>
      </c>
      <c r="NI39" s="406">
        <f t="shared" si="90"/>
        <v>408883046.66000003</v>
      </c>
      <c r="NJ39" s="406">
        <f t="shared" si="90"/>
        <v>39560507.619999997</v>
      </c>
      <c r="NK39" s="406">
        <f t="shared" si="90"/>
        <v>154778535.31999999</v>
      </c>
      <c r="NL39" s="406">
        <f t="shared" si="90"/>
        <v>130280556.34</v>
      </c>
      <c r="NM39" s="406">
        <f t="shared" si="90"/>
        <v>73428504.910000011</v>
      </c>
      <c r="NN39" s="406">
        <f t="shared" si="90"/>
        <v>634833238.35000002</v>
      </c>
      <c r="NO39" s="406">
        <f t="shared" si="90"/>
        <v>92710139.220000014</v>
      </c>
      <c r="NP39" s="406">
        <f t="shared" si="90"/>
        <v>93378114.770000011</v>
      </c>
      <c r="NQ39" s="406">
        <f t="shared" si="90"/>
        <v>89297527.539999977</v>
      </c>
      <c r="NR39" s="406">
        <f t="shared" si="90"/>
        <v>83964550.590000004</v>
      </c>
      <c r="NS39" s="406">
        <f t="shared" si="90"/>
        <v>32103780.919999998</v>
      </c>
      <c r="NT39" s="406">
        <f t="shared" si="90"/>
        <v>51456097.499999993</v>
      </c>
      <c r="NU39" s="406">
        <f t="shared" si="90"/>
        <v>1199189901.5699997</v>
      </c>
      <c r="NV39" s="406">
        <f t="shared" si="90"/>
        <v>477655765.79999995</v>
      </c>
      <c r="NW39" s="406">
        <f t="shared" si="90"/>
        <v>102879729.08</v>
      </c>
      <c r="NX39" s="406">
        <f t="shared" ref="NX39:QI39" si="91">SUM(NX30-NX29-NX26)</f>
        <v>76135372.090000004</v>
      </c>
      <c r="NY39" s="406">
        <f t="shared" si="91"/>
        <v>102553837.83999999</v>
      </c>
      <c r="NZ39" s="406">
        <f t="shared" si="91"/>
        <v>155719019.25999999</v>
      </c>
      <c r="OA39" s="406">
        <f t="shared" si="91"/>
        <v>68925990.680000007</v>
      </c>
      <c r="OB39" s="406">
        <f t="shared" si="91"/>
        <v>1621765523.3700001</v>
      </c>
      <c r="OC39" s="406">
        <f t="shared" si="91"/>
        <v>324454373.33000004</v>
      </c>
      <c r="OD39" s="406">
        <f t="shared" si="91"/>
        <v>151716172.53</v>
      </c>
      <c r="OE39" s="406">
        <f t="shared" si="91"/>
        <v>402123610.36000001</v>
      </c>
      <c r="OF39" s="406">
        <f t="shared" si="91"/>
        <v>112167853.66</v>
      </c>
      <c r="OG39" s="406">
        <f t="shared" si="91"/>
        <v>155676184.25999999</v>
      </c>
      <c r="OH39" s="406">
        <f t="shared" si="91"/>
        <v>164447711.67000002</v>
      </c>
      <c r="OI39" s="406">
        <f t="shared" si="91"/>
        <v>61936090.729999997</v>
      </c>
      <c r="OJ39" s="406">
        <f t="shared" si="91"/>
        <v>69436847.379999995</v>
      </c>
      <c r="OK39" s="406">
        <f t="shared" si="91"/>
        <v>1469128240.8600001</v>
      </c>
      <c r="OL39" s="406">
        <f t="shared" si="91"/>
        <v>348864363.79000002</v>
      </c>
      <c r="OM39" s="406">
        <f t="shared" si="91"/>
        <v>600537920.12</v>
      </c>
      <c r="ON39" s="406">
        <f t="shared" si="91"/>
        <v>196860846.19</v>
      </c>
      <c r="OO39" s="406">
        <f t="shared" si="91"/>
        <v>179249511.34000003</v>
      </c>
      <c r="OP39" s="406">
        <f t="shared" si="91"/>
        <v>65617114.950000003</v>
      </c>
      <c r="OQ39" s="406">
        <f t="shared" si="91"/>
        <v>780463208.83000004</v>
      </c>
      <c r="OR39" s="406">
        <f t="shared" si="91"/>
        <v>85001181.210000008</v>
      </c>
      <c r="OS39" s="406">
        <f t="shared" si="91"/>
        <v>85721927.220000014</v>
      </c>
      <c r="OT39" s="406">
        <f t="shared" si="91"/>
        <v>131415020.16</v>
      </c>
      <c r="OU39" s="406">
        <f t="shared" si="91"/>
        <v>153576696.61000001</v>
      </c>
      <c r="OV39" s="406">
        <f t="shared" si="91"/>
        <v>302902020.75</v>
      </c>
      <c r="OW39" s="406">
        <f t="shared" si="91"/>
        <v>99072821.300000012</v>
      </c>
      <c r="OX39" s="406">
        <f t="shared" si="91"/>
        <v>50564835.969999999</v>
      </c>
      <c r="OY39" s="406">
        <f t="shared" si="91"/>
        <v>44558075.880000003</v>
      </c>
      <c r="OZ39" s="406">
        <f t="shared" si="91"/>
        <v>1176365514.5</v>
      </c>
      <c r="PA39" s="406">
        <f t="shared" si="91"/>
        <v>69530981.469999984</v>
      </c>
      <c r="PB39" s="406">
        <f t="shared" si="91"/>
        <v>221707938.44</v>
      </c>
      <c r="PC39" s="406">
        <f t="shared" si="91"/>
        <v>53602880.330000006</v>
      </c>
      <c r="PD39" s="406">
        <f t="shared" si="91"/>
        <v>146577750.92000002</v>
      </c>
      <c r="PE39" s="406">
        <f t="shared" si="91"/>
        <v>248181768.36999995</v>
      </c>
      <c r="PF39" s="406">
        <f t="shared" si="91"/>
        <v>88879982.409999996</v>
      </c>
      <c r="PG39" s="406">
        <f t="shared" si="91"/>
        <v>75661228.120000005</v>
      </c>
      <c r="PH39" s="406">
        <f t="shared" si="91"/>
        <v>116322641.66999999</v>
      </c>
      <c r="PI39" s="406">
        <f t="shared" si="91"/>
        <v>94286771.000000015</v>
      </c>
      <c r="PJ39" s="406">
        <f t="shared" si="91"/>
        <v>122687648.83</v>
      </c>
      <c r="PK39" s="406">
        <f t="shared" si="91"/>
        <v>182749856.26000002</v>
      </c>
      <c r="PL39" s="406">
        <f t="shared" si="91"/>
        <v>69463682.200000003</v>
      </c>
      <c r="PM39" s="406">
        <f t="shared" si="91"/>
        <v>302765681.18000007</v>
      </c>
      <c r="PN39" s="406">
        <f t="shared" si="91"/>
        <v>54226809.569999993</v>
      </c>
      <c r="PO39" s="406">
        <f t="shared" si="91"/>
        <v>34168719.849999994</v>
      </c>
      <c r="PP39" s="406">
        <f t="shared" si="91"/>
        <v>27929944.680000003</v>
      </c>
      <c r="PQ39" s="406">
        <f t="shared" si="91"/>
        <v>43926946.440000005</v>
      </c>
      <c r="PR39" s="406">
        <f t="shared" si="91"/>
        <v>3145833623.5800004</v>
      </c>
      <c r="PS39" s="406">
        <f t="shared" si="91"/>
        <v>97339358.270000011</v>
      </c>
      <c r="PT39" s="406">
        <f t="shared" si="91"/>
        <v>99725836.840000004</v>
      </c>
      <c r="PU39" s="406">
        <f t="shared" si="91"/>
        <v>162252985.76000002</v>
      </c>
      <c r="PV39" s="406">
        <f t="shared" si="91"/>
        <v>560094278.85000002</v>
      </c>
      <c r="PW39" s="406">
        <f t="shared" si="91"/>
        <v>126676304.98000002</v>
      </c>
      <c r="PX39" s="406">
        <f t="shared" si="91"/>
        <v>252164454.81999999</v>
      </c>
      <c r="PY39" s="406">
        <f t="shared" si="91"/>
        <v>104479659.22999999</v>
      </c>
      <c r="PZ39" s="406">
        <f t="shared" si="91"/>
        <v>249766242.64000005</v>
      </c>
      <c r="QA39" s="406">
        <f t="shared" si="91"/>
        <v>63347085.899999999</v>
      </c>
      <c r="QB39" s="406">
        <f t="shared" si="91"/>
        <v>218881520.45000002</v>
      </c>
      <c r="QC39" s="406">
        <f t="shared" si="91"/>
        <v>75628020.330000013</v>
      </c>
      <c r="QD39" s="406">
        <f t="shared" si="91"/>
        <v>103009786.23999999</v>
      </c>
      <c r="QE39" s="406">
        <f t="shared" si="91"/>
        <v>132387792.85999998</v>
      </c>
      <c r="QF39" s="406">
        <f t="shared" si="91"/>
        <v>151897478.81</v>
      </c>
      <c r="QG39" s="406">
        <f t="shared" si="91"/>
        <v>180010826.60000002</v>
      </c>
      <c r="QH39" s="406">
        <f t="shared" si="91"/>
        <v>93656302.430000007</v>
      </c>
      <c r="QI39" s="406">
        <f t="shared" si="91"/>
        <v>84411449.5</v>
      </c>
      <c r="QJ39" s="406">
        <f t="shared" ref="QJ39:SU39" si="92">SUM(QJ30-QJ29-QJ26)</f>
        <v>66039385.839999996</v>
      </c>
      <c r="QK39" s="406">
        <f t="shared" si="92"/>
        <v>220553093.59999999</v>
      </c>
      <c r="QL39" s="406">
        <f t="shared" si="92"/>
        <v>251573982.22000006</v>
      </c>
      <c r="QM39" s="406">
        <f t="shared" si="92"/>
        <v>74616096.339999989</v>
      </c>
      <c r="QN39" s="406">
        <f t="shared" si="92"/>
        <v>31647848.699999996</v>
      </c>
      <c r="QO39" s="406">
        <f t="shared" si="92"/>
        <v>27306367.829999998</v>
      </c>
      <c r="QP39" s="406">
        <f t="shared" si="92"/>
        <v>32638580.470000003</v>
      </c>
      <c r="QQ39" s="406">
        <f t="shared" si="92"/>
        <v>29046366.220000003</v>
      </c>
      <c r="QR39" s="406">
        <f t="shared" si="92"/>
        <v>1407735797.1100001</v>
      </c>
      <c r="QS39" s="406">
        <f t="shared" si="92"/>
        <v>68487400.899999991</v>
      </c>
      <c r="QT39" s="406">
        <f t="shared" si="92"/>
        <v>231714191.01000002</v>
      </c>
      <c r="QU39" s="406">
        <f t="shared" si="92"/>
        <v>117760115.81999999</v>
      </c>
      <c r="QV39" s="406">
        <f t="shared" si="92"/>
        <v>119589498.92</v>
      </c>
      <c r="QW39" s="406">
        <f t="shared" si="92"/>
        <v>261192127.00999999</v>
      </c>
      <c r="QX39" s="406">
        <f t="shared" si="92"/>
        <v>86199197.620000005</v>
      </c>
      <c r="QY39" s="406">
        <f t="shared" si="92"/>
        <v>165615230.47</v>
      </c>
      <c r="QZ39" s="406">
        <f t="shared" si="92"/>
        <v>220736199.03</v>
      </c>
      <c r="RA39" s="406">
        <f t="shared" si="92"/>
        <v>73290245.100000009</v>
      </c>
      <c r="RB39" s="406">
        <f t="shared" si="92"/>
        <v>75552640.609999999</v>
      </c>
      <c r="RC39" s="406">
        <f t="shared" si="92"/>
        <v>40001301.289999999</v>
      </c>
      <c r="RD39" s="406">
        <f t="shared" si="92"/>
        <v>29354432.5</v>
      </c>
      <c r="RE39" s="406">
        <f t="shared" si="92"/>
        <v>1810632043.4200001</v>
      </c>
      <c r="RF39" s="406">
        <f t="shared" si="92"/>
        <v>227914830.44</v>
      </c>
      <c r="RG39" s="406">
        <f t="shared" si="92"/>
        <v>106815581.29000001</v>
      </c>
      <c r="RH39" s="406">
        <f t="shared" si="92"/>
        <v>140641209.15000001</v>
      </c>
      <c r="RI39" s="406">
        <f t="shared" si="92"/>
        <v>121513280.62</v>
      </c>
      <c r="RJ39" s="406">
        <f t="shared" si="92"/>
        <v>150813187.52999997</v>
      </c>
      <c r="RK39" s="406">
        <f t="shared" si="92"/>
        <v>246600819.28999996</v>
      </c>
      <c r="RL39" s="406">
        <f t="shared" si="92"/>
        <v>98537541.020000011</v>
      </c>
      <c r="RM39" s="406">
        <f t="shared" si="92"/>
        <v>121327306.13</v>
      </c>
      <c r="RN39" s="406">
        <f t="shared" si="92"/>
        <v>234276871.14000002</v>
      </c>
      <c r="RO39" s="406">
        <f t="shared" si="92"/>
        <v>264438334.19000003</v>
      </c>
      <c r="RP39" s="406">
        <f t="shared" si="92"/>
        <v>68501564.159999996</v>
      </c>
      <c r="RQ39" s="406">
        <f t="shared" si="92"/>
        <v>58671777.020000003</v>
      </c>
      <c r="RR39" s="406">
        <f t="shared" si="92"/>
        <v>117268683.09000002</v>
      </c>
      <c r="RS39" s="406">
        <f t="shared" si="92"/>
        <v>62019079.309999987</v>
      </c>
      <c r="RT39" s="406">
        <f t="shared" si="92"/>
        <v>76529558.429999992</v>
      </c>
      <c r="RU39" s="406">
        <f t="shared" si="92"/>
        <v>97989699.929999992</v>
      </c>
      <c r="RV39" s="406">
        <f t="shared" si="92"/>
        <v>31036252.719999999</v>
      </c>
      <c r="RW39" s="406">
        <f t="shared" si="92"/>
        <v>28178228.560000006</v>
      </c>
      <c r="RX39" s="406">
        <f t="shared" si="92"/>
        <v>30762780.929999992</v>
      </c>
      <c r="RY39" s="406">
        <f t="shared" si="92"/>
        <v>1048502049.0400001</v>
      </c>
      <c r="RZ39" s="406">
        <f t="shared" si="92"/>
        <v>67927691.710000008</v>
      </c>
      <c r="SA39" s="406">
        <f t="shared" si="92"/>
        <v>126578826.92</v>
      </c>
      <c r="SB39" s="406">
        <f t="shared" si="92"/>
        <v>118945531.32000001</v>
      </c>
      <c r="SC39" s="406">
        <f t="shared" si="92"/>
        <v>47096277.109999992</v>
      </c>
      <c r="SD39" s="406">
        <f t="shared" si="92"/>
        <v>68554706.800000012</v>
      </c>
      <c r="SE39" s="406">
        <f t="shared" si="92"/>
        <v>88946546.890000015</v>
      </c>
      <c r="SF39" s="406">
        <f t="shared" si="92"/>
        <v>240405128.75</v>
      </c>
      <c r="SG39" s="406">
        <f t="shared" si="92"/>
        <v>83221790.98999998</v>
      </c>
      <c r="SH39" s="406">
        <f t="shared" si="92"/>
        <v>74376614.849999979</v>
      </c>
      <c r="SI39" s="406">
        <f t="shared" si="92"/>
        <v>95699570.940000013</v>
      </c>
      <c r="SJ39" s="406">
        <f t="shared" si="92"/>
        <v>166233435.47</v>
      </c>
      <c r="SK39" s="406">
        <f t="shared" si="92"/>
        <v>76632517.989999995</v>
      </c>
      <c r="SL39" s="406">
        <f t="shared" si="92"/>
        <v>53484731.860000014</v>
      </c>
      <c r="SM39" s="406">
        <f t="shared" si="92"/>
        <v>813232925.94999993</v>
      </c>
      <c r="SN39" s="406">
        <f t="shared" si="92"/>
        <v>102959967.24000001</v>
      </c>
      <c r="SO39" s="406">
        <f t="shared" si="92"/>
        <v>91831298.109999985</v>
      </c>
      <c r="SP39" s="406">
        <f t="shared" si="92"/>
        <v>82675434.179999992</v>
      </c>
      <c r="SQ39" s="406">
        <f t="shared" si="92"/>
        <v>54323662.640000001</v>
      </c>
      <c r="SR39" s="406">
        <f t="shared" si="92"/>
        <v>107099465.25</v>
      </c>
      <c r="SS39" s="406">
        <f t="shared" si="92"/>
        <v>120201235.11</v>
      </c>
      <c r="ST39" s="406">
        <f t="shared" si="92"/>
        <v>161917954.94999999</v>
      </c>
      <c r="SU39" s="406">
        <f t="shared" si="92"/>
        <v>84954086.680000007</v>
      </c>
      <c r="SV39" s="406">
        <f t="shared" ref="SV39:VG39" si="93">SUM(SV30-SV29-SV26)</f>
        <v>89412559.330000013</v>
      </c>
      <c r="SW39" s="406">
        <f t="shared" si="93"/>
        <v>230748627.34</v>
      </c>
      <c r="SX39" s="406">
        <f t="shared" si="93"/>
        <v>28887475.34</v>
      </c>
      <c r="SY39" s="406">
        <f t="shared" si="93"/>
        <v>486577407.88999993</v>
      </c>
      <c r="SZ39" s="406">
        <f t="shared" si="93"/>
        <v>101790082.92999999</v>
      </c>
      <c r="TA39" s="406">
        <f t="shared" si="93"/>
        <v>125670459.69000003</v>
      </c>
      <c r="TB39" s="406">
        <f t="shared" si="93"/>
        <v>195481275.98999998</v>
      </c>
      <c r="TC39" s="406">
        <f t="shared" si="93"/>
        <v>97767199.979999974</v>
      </c>
      <c r="TD39" s="406">
        <f t="shared" si="93"/>
        <v>98819713.840000004</v>
      </c>
      <c r="TE39" s="406">
        <f t="shared" si="93"/>
        <v>83036945.739999995</v>
      </c>
      <c r="TF39" s="406">
        <f t="shared" si="93"/>
        <v>48901297.230000004</v>
      </c>
      <c r="TG39" s="406">
        <f t="shared" si="93"/>
        <v>1856610187.55</v>
      </c>
      <c r="TH39" s="406">
        <f t="shared" si="93"/>
        <v>91608397.199999988</v>
      </c>
      <c r="TI39" s="406">
        <f t="shared" si="93"/>
        <v>69277103.920000002</v>
      </c>
      <c r="TJ39" s="406">
        <f t="shared" si="93"/>
        <v>190559231.44000003</v>
      </c>
      <c r="TK39" s="406">
        <f t="shared" si="93"/>
        <v>152297608.13</v>
      </c>
      <c r="TL39" s="406">
        <f t="shared" si="93"/>
        <v>93223364.499999985</v>
      </c>
      <c r="TM39" s="406">
        <f t="shared" si="93"/>
        <v>45630121.749999985</v>
      </c>
      <c r="TN39" s="406">
        <f t="shared" si="93"/>
        <v>319811245.13999999</v>
      </c>
      <c r="TO39" s="406">
        <f t="shared" si="93"/>
        <v>89374590.730000004</v>
      </c>
      <c r="TP39" s="406">
        <f t="shared" si="93"/>
        <v>149374105.60999998</v>
      </c>
      <c r="TQ39" s="406">
        <f t="shared" si="93"/>
        <v>161289967.56000003</v>
      </c>
      <c r="TR39" s="406">
        <f t="shared" si="93"/>
        <v>80324716.530000016</v>
      </c>
      <c r="TS39" s="406">
        <f t="shared" si="93"/>
        <v>58939993.18</v>
      </c>
      <c r="TT39" s="406">
        <f t="shared" si="93"/>
        <v>92117169.409999996</v>
      </c>
      <c r="TU39" s="406">
        <f t="shared" si="93"/>
        <v>77734726.229999989</v>
      </c>
      <c r="TV39" s="406">
        <f t="shared" si="93"/>
        <v>70067559.469999999</v>
      </c>
      <c r="TW39" s="406">
        <f t="shared" si="93"/>
        <v>522617899.37</v>
      </c>
      <c r="TX39" s="406">
        <f t="shared" si="93"/>
        <v>72820548.359999999</v>
      </c>
      <c r="TY39" s="406">
        <f t="shared" si="93"/>
        <v>903142131.98000002</v>
      </c>
      <c r="TZ39" s="406">
        <f t="shared" si="93"/>
        <v>203588326.04999998</v>
      </c>
      <c r="UA39" s="406">
        <f t="shared" si="93"/>
        <v>83502975.219999984</v>
      </c>
      <c r="UB39" s="406">
        <f t="shared" si="93"/>
        <v>74554939.769999996</v>
      </c>
      <c r="UC39" s="406">
        <f t="shared" si="93"/>
        <v>586456793.25999999</v>
      </c>
      <c r="UD39" s="406">
        <f t="shared" si="93"/>
        <v>55634384.970000006</v>
      </c>
      <c r="UE39" s="406">
        <f t="shared" si="93"/>
        <v>39289914.090000004</v>
      </c>
      <c r="UF39" s="406">
        <f t="shared" si="93"/>
        <v>70326880.400000006</v>
      </c>
      <c r="UG39" s="406">
        <f t="shared" si="93"/>
        <v>61594414.029999994</v>
      </c>
      <c r="UH39" s="406">
        <f t="shared" si="93"/>
        <v>652407136.28000021</v>
      </c>
      <c r="UI39" s="406">
        <f t="shared" si="93"/>
        <v>160221818.80000001</v>
      </c>
      <c r="UJ39" s="406">
        <f t="shared" si="93"/>
        <v>113209870.87</v>
      </c>
      <c r="UK39" s="406">
        <f t="shared" si="93"/>
        <v>182625227.91</v>
      </c>
      <c r="UL39" s="406">
        <f t="shared" si="93"/>
        <v>120111565.3</v>
      </c>
      <c r="UM39" s="406">
        <f t="shared" si="93"/>
        <v>87698984.670000002</v>
      </c>
      <c r="UN39" s="406">
        <f t="shared" si="93"/>
        <v>3044635775.3199997</v>
      </c>
      <c r="UO39" s="406">
        <f t="shared" si="93"/>
        <v>128887726.28</v>
      </c>
      <c r="UP39" s="406">
        <f t="shared" si="93"/>
        <v>117821083.47</v>
      </c>
      <c r="UQ39" s="406">
        <f t="shared" si="93"/>
        <v>433841883.44</v>
      </c>
      <c r="UR39" s="406">
        <f t="shared" si="93"/>
        <v>31302095.539999999</v>
      </c>
      <c r="US39" s="406">
        <f t="shared" si="93"/>
        <v>97282058.109999999</v>
      </c>
      <c r="UT39" s="406">
        <f t="shared" si="93"/>
        <v>252563098.32999995</v>
      </c>
      <c r="UU39" s="406">
        <f t="shared" si="93"/>
        <v>77548787.030000016</v>
      </c>
      <c r="UV39" s="406">
        <f t="shared" si="93"/>
        <v>73008004.75</v>
      </c>
      <c r="UW39" s="406">
        <f t="shared" si="93"/>
        <v>86670195.939999998</v>
      </c>
      <c r="UX39" s="406">
        <f t="shared" si="93"/>
        <v>124031929.40000002</v>
      </c>
      <c r="UY39" s="406">
        <f t="shared" si="93"/>
        <v>248269019.00999996</v>
      </c>
      <c r="UZ39" s="406">
        <f t="shared" si="93"/>
        <v>133525733.84999999</v>
      </c>
      <c r="VA39" s="406">
        <f t="shared" si="93"/>
        <v>210294640.57999998</v>
      </c>
      <c r="VB39" s="406">
        <f t="shared" si="93"/>
        <v>68184530.61999999</v>
      </c>
      <c r="VC39" s="406">
        <f t="shared" si="93"/>
        <v>68749541.070000008</v>
      </c>
      <c r="VD39" s="406">
        <f t="shared" si="93"/>
        <v>60097886.289999999</v>
      </c>
      <c r="VE39" s="406">
        <f t="shared" si="93"/>
        <v>68751012.810000002</v>
      </c>
      <c r="VF39" s="406">
        <f t="shared" si="93"/>
        <v>276441159.99000007</v>
      </c>
      <c r="VG39" s="406">
        <f t="shared" si="93"/>
        <v>47578450.810000002</v>
      </c>
      <c r="VH39" s="406">
        <f t="shared" ref="VH39:XS39" si="94">SUM(VH30-VH29-VH26)</f>
        <v>45088902.229999989</v>
      </c>
      <c r="VI39" s="406">
        <f t="shared" si="94"/>
        <v>36228899.919999994</v>
      </c>
      <c r="VJ39" s="406">
        <f t="shared" si="94"/>
        <v>1350263676.95</v>
      </c>
      <c r="VK39" s="406">
        <f t="shared" si="94"/>
        <v>105834413.04000002</v>
      </c>
      <c r="VL39" s="406">
        <f t="shared" si="94"/>
        <v>114046351.90999998</v>
      </c>
      <c r="VM39" s="406">
        <f t="shared" si="94"/>
        <v>185364505.81000003</v>
      </c>
      <c r="VN39" s="406">
        <f t="shared" si="94"/>
        <v>224151897.95000002</v>
      </c>
      <c r="VO39" s="406">
        <f t="shared" si="94"/>
        <v>189846294.30000001</v>
      </c>
      <c r="VP39" s="406">
        <f t="shared" si="94"/>
        <v>138744162.88</v>
      </c>
      <c r="VQ39" s="406">
        <f t="shared" si="94"/>
        <v>97739072.799999982</v>
      </c>
      <c r="VR39" s="406">
        <f t="shared" si="94"/>
        <v>104711598.83999999</v>
      </c>
      <c r="VS39" s="406">
        <f t="shared" si="94"/>
        <v>410033659.05999994</v>
      </c>
      <c r="VT39" s="406">
        <f t="shared" si="94"/>
        <v>104871949.16</v>
      </c>
      <c r="VU39" s="406">
        <f t="shared" si="94"/>
        <v>216064219.66999999</v>
      </c>
      <c r="VV39" s="406">
        <f t="shared" si="94"/>
        <v>113220618.92999999</v>
      </c>
      <c r="VW39" s="406">
        <f t="shared" si="94"/>
        <v>74461373.649999991</v>
      </c>
      <c r="VX39" s="406">
        <f t="shared" si="94"/>
        <v>67281632.319999993</v>
      </c>
      <c r="VY39" s="406">
        <f t="shared" si="94"/>
        <v>4588606271.8900003</v>
      </c>
      <c r="VZ39" s="406">
        <f t="shared" si="94"/>
        <v>201841490.79000002</v>
      </c>
      <c r="WA39" s="406">
        <f t="shared" si="94"/>
        <v>140951137.38</v>
      </c>
      <c r="WB39" s="406">
        <f t="shared" si="94"/>
        <v>123984855.05999997</v>
      </c>
      <c r="WC39" s="406">
        <f t="shared" si="94"/>
        <v>78677713.629999995</v>
      </c>
      <c r="WD39" s="406">
        <f t="shared" si="94"/>
        <v>157521628.19999999</v>
      </c>
      <c r="WE39" s="406">
        <f t="shared" si="94"/>
        <v>215351712.51000002</v>
      </c>
      <c r="WF39" s="406">
        <f t="shared" si="94"/>
        <v>250900405.49000001</v>
      </c>
      <c r="WG39" s="406">
        <f t="shared" si="94"/>
        <v>145275036.67000002</v>
      </c>
      <c r="WH39" s="406">
        <f t="shared" si="94"/>
        <v>196373279.25</v>
      </c>
      <c r="WI39" s="406">
        <f t="shared" si="94"/>
        <v>116546768.13000001</v>
      </c>
      <c r="WJ39" s="406">
        <f t="shared" si="94"/>
        <v>309805601.00999999</v>
      </c>
      <c r="WK39" s="406">
        <f t="shared" si="94"/>
        <v>144611920.03</v>
      </c>
      <c r="WL39" s="406">
        <f t="shared" si="94"/>
        <v>240984753.29000002</v>
      </c>
      <c r="WM39" s="406">
        <f t="shared" si="94"/>
        <v>351219072.81999993</v>
      </c>
      <c r="WN39" s="406">
        <f t="shared" si="94"/>
        <v>159387280.97</v>
      </c>
      <c r="WO39" s="406">
        <f t="shared" si="94"/>
        <v>179020880.09999999</v>
      </c>
      <c r="WP39" s="406">
        <f t="shared" si="94"/>
        <v>204222250.91000003</v>
      </c>
      <c r="WQ39" s="406">
        <f t="shared" si="94"/>
        <v>98522385.649999991</v>
      </c>
      <c r="WR39" s="406">
        <f t="shared" si="94"/>
        <v>257604648.53</v>
      </c>
      <c r="WS39" s="406">
        <f t="shared" si="94"/>
        <v>636889165.82999992</v>
      </c>
      <c r="WT39" s="406">
        <f t="shared" si="94"/>
        <v>123652645.17</v>
      </c>
      <c r="WU39" s="406">
        <f t="shared" si="94"/>
        <v>85410256.060000002</v>
      </c>
      <c r="WV39" s="406">
        <f t="shared" si="94"/>
        <v>73211874.670000017</v>
      </c>
      <c r="WW39" s="406">
        <f t="shared" si="94"/>
        <v>94665094.039999992</v>
      </c>
      <c r="WX39" s="406">
        <f t="shared" si="94"/>
        <v>74093441.560000002</v>
      </c>
      <c r="WY39" s="406">
        <f t="shared" si="94"/>
        <v>79003393.24000001</v>
      </c>
      <c r="WZ39" s="406">
        <f t="shared" si="94"/>
        <v>82859078.379999995</v>
      </c>
      <c r="XA39" s="406">
        <f t="shared" si="94"/>
        <v>418055364.89999992</v>
      </c>
      <c r="XB39" s="406">
        <f t="shared" si="94"/>
        <v>53412762.299999997</v>
      </c>
      <c r="XC39" s="406">
        <f t="shared" si="94"/>
        <v>35632671.265200004</v>
      </c>
      <c r="XD39" s="406">
        <f t="shared" si="94"/>
        <v>38314866.189999998</v>
      </c>
      <c r="XE39" s="406">
        <f t="shared" si="94"/>
        <v>46448249.629999988</v>
      </c>
      <c r="XF39" s="406">
        <f t="shared" si="94"/>
        <v>2036565733.4000001</v>
      </c>
      <c r="XG39" s="406">
        <f t="shared" si="94"/>
        <v>154979981.01000002</v>
      </c>
      <c r="XH39" s="406">
        <f t="shared" si="94"/>
        <v>185920709.70000002</v>
      </c>
      <c r="XI39" s="406">
        <f t="shared" si="94"/>
        <v>666377631.87999988</v>
      </c>
      <c r="XJ39" s="406">
        <f t="shared" si="94"/>
        <v>149791451.59000003</v>
      </c>
      <c r="XK39" s="406">
        <f t="shared" si="94"/>
        <v>192436399.09</v>
      </c>
      <c r="XL39" s="406">
        <f t="shared" si="94"/>
        <v>281346473.55000001</v>
      </c>
      <c r="XM39" s="406">
        <f t="shared" si="94"/>
        <v>150904049.31</v>
      </c>
      <c r="XN39" s="406">
        <f t="shared" si="94"/>
        <v>133336650.41000001</v>
      </c>
      <c r="XO39" s="406">
        <f t="shared" si="94"/>
        <v>316129119.48999995</v>
      </c>
      <c r="XP39" s="406">
        <f t="shared" si="94"/>
        <v>232951807.27000004</v>
      </c>
      <c r="XQ39" s="406">
        <f t="shared" si="94"/>
        <v>97491830.49000001</v>
      </c>
      <c r="XR39" s="406">
        <f t="shared" si="94"/>
        <v>82575597.950000003</v>
      </c>
      <c r="XS39" s="406">
        <f t="shared" si="94"/>
        <v>105872524.25</v>
      </c>
      <c r="XT39" s="406">
        <f t="shared" ref="XT39:AAE39" si="95">SUM(XT30-XT29-XT26)</f>
        <v>94779724.760000005</v>
      </c>
      <c r="XU39" s="406">
        <f t="shared" si="95"/>
        <v>88278611.090000018</v>
      </c>
      <c r="XV39" s="406">
        <f t="shared" si="95"/>
        <v>66204728.059999987</v>
      </c>
      <c r="XW39" s="406">
        <f t="shared" si="95"/>
        <v>87693958.859999999</v>
      </c>
      <c r="XX39" s="406">
        <f t="shared" si="95"/>
        <v>82356424.840000004</v>
      </c>
      <c r="XY39" s="406">
        <f t="shared" si="95"/>
        <v>76768950.609999999</v>
      </c>
      <c r="XZ39" s="406">
        <f t="shared" si="95"/>
        <v>85389859.739999995</v>
      </c>
      <c r="YA39" s="406">
        <f t="shared" si="95"/>
        <v>67343756.399999991</v>
      </c>
      <c r="YB39" s="406">
        <f t="shared" si="95"/>
        <v>70731009.590000004</v>
      </c>
      <c r="YC39" s="406">
        <f t="shared" si="95"/>
        <v>2169701352.6699996</v>
      </c>
      <c r="YD39" s="406">
        <f t="shared" si="95"/>
        <v>119619855.56999999</v>
      </c>
      <c r="YE39" s="406">
        <f t="shared" si="95"/>
        <v>247487963.94</v>
      </c>
      <c r="YF39" s="406">
        <f t="shared" si="95"/>
        <v>105141289.49000001</v>
      </c>
      <c r="YG39" s="406">
        <f t="shared" si="95"/>
        <v>434063084.63999993</v>
      </c>
      <c r="YH39" s="406">
        <f t="shared" si="95"/>
        <v>136460316.94</v>
      </c>
      <c r="YI39" s="406">
        <f t="shared" si="95"/>
        <v>206866943.77999997</v>
      </c>
      <c r="YJ39" s="406">
        <f t="shared" si="95"/>
        <v>76657276.390000001</v>
      </c>
      <c r="YK39" s="406">
        <f t="shared" si="95"/>
        <v>327649498.67000002</v>
      </c>
      <c r="YL39" s="406">
        <f t="shared" si="95"/>
        <v>267074921.31000009</v>
      </c>
      <c r="YM39" s="406">
        <f t="shared" si="95"/>
        <v>160694052.96000004</v>
      </c>
      <c r="YN39" s="406">
        <f t="shared" si="95"/>
        <v>105390386.71000002</v>
      </c>
      <c r="YO39" s="406">
        <f t="shared" si="95"/>
        <v>84811873.609999985</v>
      </c>
      <c r="YP39" s="406">
        <f t="shared" si="95"/>
        <v>82543005.530000001</v>
      </c>
      <c r="YQ39" s="406">
        <f t="shared" si="95"/>
        <v>53733632.590000004</v>
      </c>
      <c r="YR39" s="406">
        <f t="shared" si="95"/>
        <v>58416519.389999993</v>
      </c>
      <c r="YS39" s="406">
        <f t="shared" si="95"/>
        <v>57184565.380000003</v>
      </c>
      <c r="YT39" s="406">
        <f t="shared" si="95"/>
        <v>767435345.68999994</v>
      </c>
      <c r="YU39" s="406">
        <f t="shared" si="95"/>
        <v>99731744.99000001</v>
      </c>
      <c r="YV39" s="406">
        <f t="shared" si="95"/>
        <v>95907652.649999991</v>
      </c>
      <c r="YW39" s="406">
        <f t="shared" si="95"/>
        <v>83406343.200000003</v>
      </c>
      <c r="YX39" s="406">
        <f t="shared" si="95"/>
        <v>109364179.14000002</v>
      </c>
      <c r="YY39" s="406">
        <f t="shared" si="95"/>
        <v>60924906.209999993</v>
      </c>
      <c r="YZ39" s="406">
        <f t="shared" si="95"/>
        <v>76479036.140000001</v>
      </c>
      <c r="ZA39" s="406">
        <f t="shared" si="95"/>
        <v>817783414.54000008</v>
      </c>
      <c r="ZB39" s="406">
        <f t="shared" si="95"/>
        <v>71761073.730000004</v>
      </c>
      <c r="ZC39" s="406">
        <f t="shared" si="95"/>
        <v>117678816.66</v>
      </c>
      <c r="ZD39" s="406">
        <f t="shared" si="95"/>
        <v>129521800.21000001</v>
      </c>
      <c r="ZE39" s="406">
        <f t="shared" si="95"/>
        <v>67896988.719999984</v>
      </c>
      <c r="ZF39" s="406">
        <f t="shared" si="95"/>
        <v>94573301.430000007</v>
      </c>
      <c r="ZG39" s="406">
        <f t="shared" si="95"/>
        <v>61380448.340000004</v>
      </c>
      <c r="ZH39" s="406">
        <f t="shared" si="95"/>
        <v>62320770.420000002</v>
      </c>
      <c r="ZI39" s="406">
        <f t="shared" si="95"/>
        <v>240674867.06999999</v>
      </c>
      <c r="ZJ39" s="406">
        <f t="shared" si="95"/>
        <v>1770805000.8500001</v>
      </c>
      <c r="ZK39" s="406">
        <f t="shared" si="95"/>
        <v>77938845.709999993</v>
      </c>
      <c r="ZL39" s="406">
        <f t="shared" si="95"/>
        <v>163434279.03999999</v>
      </c>
      <c r="ZM39" s="406">
        <f t="shared" si="95"/>
        <v>400938892.64999998</v>
      </c>
      <c r="ZN39" s="406">
        <f t="shared" si="95"/>
        <v>270865001.33000004</v>
      </c>
      <c r="ZO39" s="406">
        <f t="shared" si="95"/>
        <v>86137398.690300018</v>
      </c>
      <c r="ZP39" s="406">
        <f t="shared" si="95"/>
        <v>115516563.87</v>
      </c>
      <c r="ZQ39" s="406">
        <f t="shared" si="95"/>
        <v>204541298.81300002</v>
      </c>
      <c r="ZR39" s="406">
        <f t="shared" si="95"/>
        <v>210945898.17999998</v>
      </c>
      <c r="ZS39" s="406">
        <f t="shared" si="95"/>
        <v>252001900.93999994</v>
      </c>
      <c r="ZT39" s="406">
        <f t="shared" si="95"/>
        <v>56195452.449999996</v>
      </c>
      <c r="ZU39" s="406">
        <f t="shared" si="95"/>
        <v>81921502.439999983</v>
      </c>
      <c r="ZV39" s="406">
        <f t="shared" si="95"/>
        <v>79685766.620000005</v>
      </c>
      <c r="ZW39" s="406">
        <f t="shared" si="95"/>
        <v>112297657.71999998</v>
      </c>
      <c r="ZX39" s="406">
        <f t="shared" si="95"/>
        <v>82275095.859999999</v>
      </c>
      <c r="ZY39" s="406">
        <f t="shared" si="95"/>
        <v>92785557.501199991</v>
      </c>
      <c r="ZZ39" s="406">
        <f t="shared" si="95"/>
        <v>92351843.780000001</v>
      </c>
      <c r="AAA39" s="406">
        <f t="shared" si="95"/>
        <v>53624575.000000007</v>
      </c>
      <c r="AAB39" s="406">
        <f t="shared" si="95"/>
        <v>81318550.209999993</v>
      </c>
      <c r="AAC39" s="406">
        <f t="shared" si="95"/>
        <v>52039216.159999996</v>
      </c>
      <c r="AAD39" s="406">
        <f t="shared" si="95"/>
        <v>51565829.589999989</v>
      </c>
      <c r="AAE39" s="406">
        <f t="shared" si="95"/>
        <v>38335461.169999994</v>
      </c>
      <c r="AAF39" s="406">
        <f t="shared" ref="AAF39:ACQ39" si="96">SUM(AAF30-AAF29-AAF26)</f>
        <v>676178001.35000002</v>
      </c>
      <c r="AAG39" s="406">
        <f t="shared" si="96"/>
        <v>85878769.400000006</v>
      </c>
      <c r="AAH39" s="406">
        <f t="shared" si="96"/>
        <v>98204839.560000002</v>
      </c>
      <c r="AAI39" s="406">
        <f t="shared" si="96"/>
        <v>79960143.879999995</v>
      </c>
      <c r="AAJ39" s="406">
        <f t="shared" si="96"/>
        <v>79831737.269999996</v>
      </c>
      <c r="AAK39" s="406">
        <f t="shared" si="96"/>
        <v>127881731.16000001</v>
      </c>
      <c r="AAL39" s="406">
        <f t="shared" si="96"/>
        <v>75456946.769999996</v>
      </c>
      <c r="AAM39" s="406">
        <f t="shared" si="96"/>
        <v>3870304215.2800002</v>
      </c>
      <c r="AAN39" s="406">
        <f t="shared" si="96"/>
        <v>116747601.77</v>
      </c>
      <c r="AAO39" s="406">
        <f t="shared" si="96"/>
        <v>69529426.830000013</v>
      </c>
      <c r="AAP39" s="406">
        <f t="shared" si="96"/>
        <v>185087272.38999999</v>
      </c>
      <c r="AAQ39" s="406">
        <f t="shared" si="96"/>
        <v>163401584.5</v>
      </c>
      <c r="AAR39" s="406">
        <f t="shared" si="96"/>
        <v>100455858.13000001</v>
      </c>
      <c r="AAS39" s="406">
        <f t="shared" si="96"/>
        <v>122136572.91000001</v>
      </c>
      <c r="AAT39" s="406">
        <f t="shared" si="96"/>
        <v>147706425.56</v>
      </c>
      <c r="AAU39" s="406">
        <f t="shared" si="96"/>
        <v>238529911.86000001</v>
      </c>
      <c r="AAV39" s="406">
        <f t="shared" si="96"/>
        <v>80012275.489999995</v>
      </c>
      <c r="AAW39" s="406">
        <f t="shared" si="96"/>
        <v>151647474.89000002</v>
      </c>
      <c r="AAX39" s="406">
        <f t="shared" si="96"/>
        <v>541538133.97000003</v>
      </c>
      <c r="AAY39" s="406">
        <f t="shared" si="96"/>
        <v>246979304.89000002</v>
      </c>
      <c r="AAZ39" s="406">
        <f t="shared" si="96"/>
        <v>61652960.599999994</v>
      </c>
      <c r="ABA39" s="406">
        <f t="shared" si="96"/>
        <v>88783472.010000005</v>
      </c>
      <c r="ABB39" s="406">
        <f t="shared" si="96"/>
        <v>92060603.100000024</v>
      </c>
      <c r="ABC39" s="406">
        <f t="shared" si="96"/>
        <v>55122804.500000015</v>
      </c>
      <c r="ABD39" s="406">
        <f t="shared" si="96"/>
        <v>95577254.989999995</v>
      </c>
      <c r="ABE39" s="406">
        <f t="shared" si="96"/>
        <v>63232015.75</v>
      </c>
      <c r="ABF39" s="406">
        <f t="shared" si="96"/>
        <v>623189132.95999992</v>
      </c>
      <c r="ABG39" s="406">
        <f t="shared" si="96"/>
        <v>502532674.81000006</v>
      </c>
      <c r="ABH39" s="406">
        <f t="shared" si="96"/>
        <v>55749598.249999993</v>
      </c>
      <c r="ABI39" s="406">
        <f t="shared" si="96"/>
        <v>52472648.149999999</v>
      </c>
      <c r="ABJ39" s="406">
        <f t="shared" si="96"/>
        <v>50689575.649999991</v>
      </c>
      <c r="ABK39" s="406">
        <f t="shared" si="96"/>
        <v>47449444.670000009</v>
      </c>
      <c r="ABL39" s="406">
        <f t="shared" si="96"/>
        <v>50438722.019999996</v>
      </c>
      <c r="ABM39" s="406">
        <f t="shared" si="96"/>
        <v>820721155.62000012</v>
      </c>
      <c r="ABN39" s="406">
        <f t="shared" si="96"/>
        <v>118589024.23999999</v>
      </c>
      <c r="ABO39" s="406">
        <f t="shared" si="96"/>
        <v>74820035.600000009</v>
      </c>
      <c r="ABP39" s="406">
        <f t="shared" si="96"/>
        <v>158204795.72000003</v>
      </c>
      <c r="ABQ39" s="406">
        <f t="shared" si="96"/>
        <v>151712350.73999998</v>
      </c>
      <c r="ABR39" s="406">
        <f t="shared" si="96"/>
        <v>96012261.00999999</v>
      </c>
      <c r="ABS39" s="406">
        <f t="shared" si="96"/>
        <v>81973034.050000012</v>
      </c>
      <c r="ABT39" s="406">
        <f t="shared" si="96"/>
        <v>124529822.02999999</v>
      </c>
      <c r="ABU39" s="406">
        <f t="shared" si="96"/>
        <v>30765785.659999996</v>
      </c>
      <c r="ABV39" s="406">
        <f t="shared" si="96"/>
        <v>1065597081.1199999</v>
      </c>
      <c r="ABW39" s="406">
        <f t="shared" si="96"/>
        <v>77074896.849999994</v>
      </c>
      <c r="ABX39" s="406">
        <f t="shared" si="96"/>
        <v>174087738.19999999</v>
      </c>
      <c r="ABY39" s="406">
        <f t="shared" si="96"/>
        <v>87648573.930000022</v>
      </c>
      <c r="ABZ39" s="406">
        <f t="shared" si="96"/>
        <v>69175029.709999993</v>
      </c>
      <c r="ACA39" s="406">
        <f t="shared" si="96"/>
        <v>248846138.82000005</v>
      </c>
      <c r="ACB39" s="406">
        <f t="shared" si="96"/>
        <v>50002495.159999996</v>
      </c>
      <c r="ACC39" s="406">
        <f t="shared" si="96"/>
        <v>85290006.149999976</v>
      </c>
      <c r="ACD39" s="406">
        <f t="shared" si="96"/>
        <v>69082485.569999993</v>
      </c>
      <c r="ACE39" s="406">
        <f t="shared" si="96"/>
        <v>133298663.50999999</v>
      </c>
      <c r="ACF39" s="406">
        <f t="shared" si="96"/>
        <v>57446609.520000003</v>
      </c>
      <c r="ACG39" s="406">
        <f t="shared" si="96"/>
        <v>2038851088.46</v>
      </c>
      <c r="ACH39" s="406">
        <f t="shared" si="96"/>
        <v>85853141.790000007</v>
      </c>
      <c r="ACI39" s="406">
        <f t="shared" si="96"/>
        <v>108624309.18999998</v>
      </c>
      <c r="ACJ39" s="406">
        <f t="shared" si="96"/>
        <v>177561643.67000002</v>
      </c>
      <c r="ACK39" s="406">
        <f t="shared" si="96"/>
        <v>78175684.020000011</v>
      </c>
      <c r="ACL39" s="406">
        <f t="shared" si="96"/>
        <v>98901704.570000008</v>
      </c>
      <c r="ACM39" s="406">
        <f t="shared" si="96"/>
        <v>163991135.05000001</v>
      </c>
      <c r="ACN39" s="406">
        <f t="shared" si="96"/>
        <v>401899795.75</v>
      </c>
      <c r="ACO39" s="406">
        <f t="shared" si="96"/>
        <v>551299716.44000006</v>
      </c>
      <c r="ACP39" s="406">
        <f t="shared" si="96"/>
        <v>93043538.670000002</v>
      </c>
      <c r="ACQ39" s="406">
        <f t="shared" si="96"/>
        <v>122496955.91</v>
      </c>
      <c r="ACR39" s="406">
        <f t="shared" ref="ACR39:AFC39" si="97">SUM(ACR30-ACR29-ACR26)</f>
        <v>159376439.91000003</v>
      </c>
      <c r="ACS39" s="406">
        <f t="shared" si="97"/>
        <v>122490968.33999999</v>
      </c>
      <c r="ACT39" s="406">
        <f t="shared" si="97"/>
        <v>351483268.44000006</v>
      </c>
      <c r="ACU39" s="406">
        <f t="shared" si="97"/>
        <v>97181560.230000004</v>
      </c>
      <c r="ACV39" s="406">
        <f t="shared" si="97"/>
        <v>121532067.59</v>
      </c>
      <c r="ACW39" s="406">
        <f t="shared" si="97"/>
        <v>91557058.24000001</v>
      </c>
      <c r="ACX39" s="406">
        <f t="shared" si="97"/>
        <v>57667586.820000008</v>
      </c>
      <c r="ACY39" s="406">
        <f t="shared" si="97"/>
        <v>65970468.979999989</v>
      </c>
      <c r="ACZ39" s="406">
        <f t="shared" si="97"/>
        <v>54247380.99000001</v>
      </c>
      <c r="ADA39" s="406">
        <f t="shared" si="97"/>
        <v>38530875.200000003</v>
      </c>
      <c r="ADB39" s="406">
        <f t="shared" si="97"/>
        <v>35428221.670000002</v>
      </c>
      <c r="ADC39" s="406">
        <f t="shared" si="97"/>
        <v>50425887.150000006</v>
      </c>
      <c r="ADD39" s="406">
        <f t="shared" si="97"/>
        <v>474366147.47000003</v>
      </c>
      <c r="ADE39" s="406">
        <f t="shared" si="97"/>
        <v>408295922.79000002</v>
      </c>
      <c r="ADF39" s="406">
        <f t="shared" si="97"/>
        <v>55274653.849999994</v>
      </c>
      <c r="ADG39" s="406">
        <f t="shared" si="97"/>
        <v>53392466.990000002</v>
      </c>
      <c r="ADH39" s="406">
        <f t="shared" si="97"/>
        <v>93843217.190000013</v>
      </c>
      <c r="ADI39" s="406">
        <f t="shared" si="97"/>
        <v>45966721.030000009</v>
      </c>
      <c r="ADJ39" s="406">
        <f t="shared" si="97"/>
        <v>82009455.999999985</v>
      </c>
      <c r="ADK39" s="406">
        <f t="shared" si="97"/>
        <v>67833680.849999979</v>
      </c>
      <c r="ADL39" s="406">
        <f t="shared" si="97"/>
        <v>85333641.088</v>
      </c>
      <c r="ADM39" s="406">
        <f t="shared" si="97"/>
        <v>2133641520.4399998</v>
      </c>
      <c r="ADN39" s="406">
        <f t="shared" si="97"/>
        <v>223159507.88</v>
      </c>
      <c r="ADO39" s="406">
        <f t="shared" si="97"/>
        <v>187438410.45999998</v>
      </c>
      <c r="ADP39" s="406">
        <f t="shared" si="97"/>
        <v>565724402.87</v>
      </c>
      <c r="ADQ39" s="406">
        <f t="shared" si="97"/>
        <v>49804202.820000008</v>
      </c>
      <c r="ADR39" s="406">
        <f t="shared" si="97"/>
        <v>62748183.730000004</v>
      </c>
      <c r="ADS39" s="406">
        <f t="shared" si="97"/>
        <v>120962999.25</v>
      </c>
      <c r="ADT39" s="406">
        <f t="shared" si="97"/>
        <v>53375093.82</v>
      </c>
      <c r="ADU39" s="406">
        <f t="shared" si="97"/>
        <v>2475988977.1899996</v>
      </c>
      <c r="ADV39" s="406">
        <f t="shared" si="97"/>
        <v>391333917.88000005</v>
      </c>
      <c r="ADW39" s="406">
        <f t="shared" si="97"/>
        <v>285605612.95999998</v>
      </c>
      <c r="ADX39" s="406">
        <f t="shared" si="97"/>
        <v>85431191.25999999</v>
      </c>
      <c r="ADY39" s="406">
        <f t="shared" si="97"/>
        <v>102706591.83</v>
      </c>
      <c r="ADZ39" s="406">
        <f t="shared" si="97"/>
        <v>140538149.01000002</v>
      </c>
      <c r="AEA39" s="406">
        <f t="shared" si="97"/>
        <v>106612774.25</v>
      </c>
      <c r="AEB39" s="406">
        <f t="shared" si="97"/>
        <v>95085816.010000005</v>
      </c>
      <c r="AEC39" s="406">
        <f t="shared" si="97"/>
        <v>81378362.359999999</v>
      </c>
      <c r="AED39" s="406">
        <f t="shared" si="97"/>
        <v>75557073.260000005</v>
      </c>
      <c r="AEE39" s="406">
        <f t="shared" si="97"/>
        <v>86029964.889999986</v>
      </c>
      <c r="AEF39" s="406">
        <f t="shared" si="97"/>
        <v>162010628.92000002</v>
      </c>
      <c r="AEG39" s="406">
        <f t="shared" si="97"/>
        <v>78915292.840000004</v>
      </c>
      <c r="AEH39" s="406">
        <f t="shared" si="97"/>
        <v>103184344.89999999</v>
      </c>
      <c r="AEI39" s="406">
        <f t="shared" si="97"/>
        <v>134525987.57999998</v>
      </c>
      <c r="AEJ39" s="406">
        <f t="shared" si="97"/>
        <v>135697297.94000003</v>
      </c>
      <c r="AEK39" s="406">
        <f t="shared" si="97"/>
        <v>77381890.170000002</v>
      </c>
      <c r="AEL39" s="406">
        <f t="shared" si="97"/>
        <v>187603531.24000001</v>
      </c>
      <c r="AEM39" s="406">
        <f t="shared" si="97"/>
        <v>61805488.219999999</v>
      </c>
      <c r="AEN39" s="406">
        <f t="shared" si="97"/>
        <v>141706865.63999999</v>
      </c>
      <c r="AEO39" s="406">
        <f t="shared" si="97"/>
        <v>1521799270.8800001</v>
      </c>
      <c r="AEP39" s="406">
        <f t="shared" si="97"/>
        <v>211468713.85000002</v>
      </c>
      <c r="AEQ39" s="406">
        <f t="shared" si="97"/>
        <v>175077998.13000005</v>
      </c>
      <c r="AER39" s="406">
        <f t="shared" si="97"/>
        <v>139714252.87</v>
      </c>
      <c r="AES39" s="406">
        <f t="shared" si="97"/>
        <v>108524615.93000001</v>
      </c>
      <c r="AET39" s="406">
        <f t="shared" si="97"/>
        <v>273975152.44999999</v>
      </c>
      <c r="AEU39" s="406">
        <f t="shared" si="97"/>
        <v>108413688.33000003</v>
      </c>
      <c r="AEV39" s="406">
        <f t="shared" si="97"/>
        <v>134032304.66999997</v>
      </c>
      <c r="AEW39" s="406">
        <f t="shared" si="97"/>
        <v>100326801.45</v>
      </c>
      <c r="AEX39" s="406">
        <f t="shared" si="97"/>
        <v>50799056.599999994</v>
      </c>
      <c r="AEY39" s="406">
        <f t="shared" si="97"/>
        <v>924538068.58000016</v>
      </c>
      <c r="AEZ39" s="406">
        <f t="shared" si="97"/>
        <v>513599981.50000006</v>
      </c>
      <c r="AFA39" s="406">
        <f t="shared" si="97"/>
        <v>196594356.13000003</v>
      </c>
      <c r="AFB39" s="406">
        <f t="shared" si="97"/>
        <v>159238233.14999995</v>
      </c>
      <c r="AFC39" s="406">
        <f t="shared" si="97"/>
        <v>243135837.39999998</v>
      </c>
      <c r="AFD39" s="406">
        <f t="shared" ref="AFD39:AHO39" si="98">SUM(AFD30-AFD29-AFD26)</f>
        <v>184359804.81999996</v>
      </c>
      <c r="AFE39" s="406">
        <f t="shared" si="98"/>
        <v>117367000.75</v>
      </c>
      <c r="AFF39" s="406">
        <f t="shared" si="98"/>
        <v>156547312.23000002</v>
      </c>
      <c r="AFG39" s="406">
        <f t="shared" si="98"/>
        <v>91029606.24000001</v>
      </c>
      <c r="AFH39" s="406">
        <f t="shared" si="98"/>
        <v>143576738.57999998</v>
      </c>
      <c r="AFI39" s="406">
        <f t="shared" si="98"/>
        <v>125349520.40000001</v>
      </c>
      <c r="AFJ39" s="406">
        <f t="shared" si="98"/>
        <v>120621679.13</v>
      </c>
      <c r="AFK39" s="406">
        <f t="shared" si="98"/>
        <v>151645036.31</v>
      </c>
      <c r="AFL39" s="406">
        <f t="shared" si="98"/>
        <v>1032971333.9000002</v>
      </c>
      <c r="AFM39" s="406">
        <f t="shared" si="98"/>
        <v>212324443.84999999</v>
      </c>
      <c r="AFN39" s="406">
        <f t="shared" si="98"/>
        <v>156499554.65999997</v>
      </c>
      <c r="AFO39" s="406">
        <f t="shared" si="98"/>
        <v>128320108.05000001</v>
      </c>
      <c r="AFP39" s="406">
        <f t="shared" si="98"/>
        <v>145994285.38</v>
      </c>
      <c r="AFQ39" s="406">
        <f t="shared" si="98"/>
        <v>101249148.94000003</v>
      </c>
      <c r="AFR39" s="406">
        <f t="shared" si="98"/>
        <v>81277768.379999995</v>
      </c>
      <c r="AFS39" s="406">
        <f t="shared" si="98"/>
        <v>192391916.95000002</v>
      </c>
      <c r="AFT39" s="406">
        <f t="shared" si="98"/>
        <v>184936075.78000003</v>
      </c>
      <c r="AFU39" s="406">
        <f t="shared" si="98"/>
        <v>83536419.329999998</v>
      </c>
      <c r="AFV39" s="406">
        <f t="shared" si="98"/>
        <v>195644839.16999996</v>
      </c>
      <c r="AFW39" s="406">
        <f t="shared" si="98"/>
        <v>86039527.350000009</v>
      </c>
      <c r="AFX39" s="406">
        <f t="shared" si="98"/>
        <v>1191203579.6700003</v>
      </c>
      <c r="AFY39" s="406">
        <f t="shared" si="98"/>
        <v>85899735.280000016</v>
      </c>
      <c r="AFZ39" s="406">
        <f t="shared" si="98"/>
        <v>99830806.189999998</v>
      </c>
      <c r="AGA39" s="406">
        <f t="shared" si="98"/>
        <v>94453658.290000007</v>
      </c>
      <c r="AGB39" s="406">
        <f t="shared" si="98"/>
        <v>243172782.51000002</v>
      </c>
      <c r="AGC39" s="406">
        <f t="shared" si="98"/>
        <v>111495982.01999998</v>
      </c>
      <c r="AGD39" s="406">
        <f t="shared" si="98"/>
        <v>67907067.810000002</v>
      </c>
      <c r="AGE39" s="406">
        <f t="shared" si="98"/>
        <v>91471574.129999995</v>
      </c>
      <c r="AGF39" s="406">
        <f t="shared" si="98"/>
        <v>73319272.419999987</v>
      </c>
      <c r="AGG39" s="406">
        <f t="shared" si="98"/>
        <v>103244522.78</v>
      </c>
      <c r="AGH39" s="406">
        <f t="shared" si="98"/>
        <v>64612662.870000005</v>
      </c>
      <c r="AGI39" s="406">
        <f t="shared" si="98"/>
        <v>1435441870.9000003</v>
      </c>
      <c r="AGJ39" s="406">
        <f t="shared" si="98"/>
        <v>315159396.17000002</v>
      </c>
      <c r="AGK39" s="406">
        <f t="shared" si="98"/>
        <v>156875721.42000002</v>
      </c>
      <c r="AGL39" s="406">
        <f t="shared" si="98"/>
        <v>89828826.390000001</v>
      </c>
      <c r="AGM39" s="406">
        <f t="shared" si="98"/>
        <v>220159003.83000001</v>
      </c>
      <c r="AGN39" s="406">
        <f t="shared" si="98"/>
        <v>178904063.68000001</v>
      </c>
      <c r="AGO39" s="406">
        <f t="shared" si="98"/>
        <v>86377835.149999991</v>
      </c>
      <c r="AGP39" s="406">
        <f t="shared" si="98"/>
        <v>90171089.030000016</v>
      </c>
      <c r="AGQ39" s="406">
        <f t="shared" si="98"/>
        <v>2447060996.1700001</v>
      </c>
      <c r="AGR39" s="406">
        <f t="shared" si="98"/>
        <v>1372358832.3000002</v>
      </c>
      <c r="AGS39" s="406">
        <f t="shared" si="98"/>
        <v>117063642.64</v>
      </c>
      <c r="AGT39" s="406">
        <f t="shared" si="98"/>
        <v>245273818.59</v>
      </c>
      <c r="AGU39" s="406">
        <f t="shared" si="98"/>
        <v>308715299.26999992</v>
      </c>
      <c r="AGV39" s="406">
        <f t="shared" si="98"/>
        <v>208360784.06</v>
      </c>
      <c r="AGW39" s="406">
        <f t="shared" si="98"/>
        <v>174063687.38999999</v>
      </c>
      <c r="AGX39" s="406">
        <f t="shared" si="98"/>
        <v>166154364.21000001</v>
      </c>
      <c r="AGY39" s="406">
        <f t="shared" si="98"/>
        <v>60103453.460000001</v>
      </c>
      <c r="AGZ39" s="406">
        <f t="shared" si="98"/>
        <v>135744971.62999997</v>
      </c>
      <c r="AHA39" s="406">
        <f t="shared" si="98"/>
        <v>152239114.08999997</v>
      </c>
      <c r="AHB39" s="406">
        <f t="shared" si="98"/>
        <v>85072219.899999991</v>
      </c>
      <c r="AHC39" s="406">
        <f t="shared" si="98"/>
        <v>88102837.200000018</v>
      </c>
      <c r="AHD39" s="406">
        <f t="shared" si="98"/>
        <v>91732694.950000003</v>
      </c>
      <c r="AHE39" s="406">
        <f t="shared" si="98"/>
        <v>86698859.690000013</v>
      </c>
      <c r="AHF39" s="406">
        <f t="shared" si="98"/>
        <v>108612355.08999999</v>
      </c>
      <c r="AHG39" s="406">
        <f t="shared" si="98"/>
        <v>82931863.389999971</v>
      </c>
      <c r="AHH39" s="406">
        <f t="shared" si="98"/>
        <v>576900014.07000005</v>
      </c>
      <c r="AHI39" s="406">
        <f t="shared" si="98"/>
        <v>96568797.609999985</v>
      </c>
      <c r="AHJ39" s="406">
        <f t="shared" si="98"/>
        <v>104849489.07000002</v>
      </c>
      <c r="AHK39" s="406">
        <f t="shared" si="98"/>
        <v>96930386.429999992</v>
      </c>
      <c r="AHL39" s="406">
        <f t="shared" si="98"/>
        <v>191444487.28000006</v>
      </c>
      <c r="AHM39" s="406">
        <f t="shared" si="98"/>
        <v>89638593.379999995</v>
      </c>
      <c r="AHN39" s="406">
        <f t="shared" si="98"/>
        <v>51976762.63000001</v>
      </c>
      <c r="AHO39" s="406">
        <f t="shared" si="98"/>
        <v>227849355368.58939</v>
      </c>
    </row>
    <row r="40" spans="1:899" x14ac:dyDescent="0.25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  <c r="AU40" s="411"/>
      <c r="AV40" s="411"/>
      <c r="AW40" s="411"/>
      <c r="AX40" s="411"/>
      <c r="AY40" s="411"/>
      <c r="AZ40" s="411"/>
      <c r="BA40" s="411"/>
      <c r="BB40" s="411"/>
      <c r="BC40" s="411"/>
      <c r="BD40" s="411"/>
      <c r="BE40" s="411"/>
      <c r="BF40" s="411"/>
      <c r="BG40" s="411"/>
      <c r="BH40" s="411"/>
      <c r="BI40" s="411"/>
      <c r="BJ40" s="411"/>
      <c r="BK40" s="411"/>
      <c r="BL40" s="411"/>
      <c r="BM40" s="411"/>
      <c r="BN40" s="411"/>
      <c r="BO40" s="411"/>
      <c r="BP40" s="411"/>
      <c r="BQ40" s="411"/>
      <c r="BR40" s="411"/>
      <c r="BS40" s="411"/>
      <c r="BT40" s="411"/>
      <c r="BU40" s="411"/>
      <c r="BV40" s="411"/>
      <c r="BW40" s="411"/>
      <c r="BX40" s="411"/>
      <c r="BY40" s="411"/>
      <c r="BZ40" s="411"/>
      <c r="CA40" s="411"/>
      <c r="CB40" s="411"/>
      <c r="CC40" s="411"/>
      <c r="CD40" s="411"/>
      <c r="CE40" s="411"/>
      <c r="CF40" s="411"/>
      <c r="CG40" s="411"/>
      <c r="CH40" s="411"/>
      <c r="CI40" s="411"/>
      <c r="CJ40" s="411"/>
      <c r="CK40" s="411"/>
      <c r="CL40" s="411"/>
      <c r="CM40" s="411"/>
      <c r="CN40" s="411"/>
      <c r="CO40" s="411"/>
      <c r="CP40" s="411"/>
      <c r="CQ40" s="411"/>
      <c r="CR40" s="411"/>
      <c r="CS40" s="411"/>
      <c r="CT40" s="411"/>
      <c r="CU40" s="411"/>
      <c r="CV40" s="411"/>
      <c r="CW40" s="411"/>
      <c r="CX40" s="411"/>
      <c r="CY40" s="411"/>
      <c r="CZ40" s="411"/>
      <c r="DA40" s="411"/>
      <c r="DB40" s="411"/>
      <c r="DC40" s="411"/>
      <c r="DD40" s="411"/>
      <c r="DE40" s="411"/>
      <c r="DF40" s="411"/>
      <c r="DG40" s="411"/>
      <c r="DH40" s="411"/>
      <c r="DI40" s="411"/>
      <c r="DJ40" s="411"/>
      <c r="DK40" s="411"/>
      <c r="DL40" s="411"/>
      <c r="DM40" s="411"/>
      <c r="DN40" s="411"/>
      <c r="DO40" s="411"/>
      <c r="DP40" s="411"/>
      <c r="DQ40" s="411"/>
      <c r="DR40" s="411"/>
      <c r="DS40" s="411"/>
      <c r="DT40" s="411"/>
      <c r="DU40" s="411"/>
      <c r="DV40" s="411"/>
      <c r="DW40" s="411"/>
      <c r="DX40" s="411"/>
      <c r="DY40" s="411"/>
      <c r="DZ40" s="411"/>
      <c r="EA40" s="411"/>
      <c r="EB40" s="411"/>
      <c r="EC40" s="411"/>
      <c r="ED40" s="411"/>
      <c r="EE40" s="411"/>
      <c r="EF40" s="411"/>
      <c r="EG40" s="411"/>
      <c r="EH40" s="411"/>
      <c r="EI40" s="411"/>
      <c r="EJ40" s="411"/>
      <c r="EK40" s="411"/>
      <c r="EL40" s="411"/>
      <c r="EM40" s="411"/>
      <c r="EN40" s="411"/>
      <c r="EO40" s="411"/>
      <c r="EP40" s="411"/>
      <c r="EQ40" s="411"/>
      <c r="ER40" s="411"/>
      <c r="ES40" s="411"/>
      <c r="ET40" s="411"/>
      <c r="EU40" s="411"/>
      <c r="EV40" s="411"/>
      <c r="EW40" s="411"/>
      <c r="EX40" s="411"/>
      <c r="EY40" s="411"/>
      <c r="EZ40" s="411"/>
      <c r="FA40" s="411"/>
      <c r="FB40" s="411"/>
      <c r="FC40" s="411"/>
      <c r="FD40" s="411"/>
      <c r="FE40" s="411"/>
      <c r="FF40" s="411"/>
      <c r="FG40" s="411"/>
      <c r="FH40" s="411"/>
      <c r="FI40" s="411"/>
      <c r="FJ40" s="411"/>
      <c r="FK40" s="411"/>
      <c r="FL40" s="411"/>
      <c r="FM40" s="411"/>
      <c r="FN40" s="411"/>
      <c r="FO40" s="411"/>
      <c r="FP40" s="411"/>
      <c r="FQ40" s="411"/>
      <c r="FR40" s="411"/>
      <c r="FS40" s="411"/>
      <c r="FT40" s="411"/>
      <c r="FU40" s="411"/>
      <c r="FV40" s="411"/>
      <c r="FW40" s="411"/>
      <c r="FX40" s="411"/>
      <c r="FY40" s="411"/>
      <c r="FZ40" s="411"/>
      <c r="GA40" s="411"/>
      <c r="GB40" s="411"/>
      <c r="GC40" s="411"/>
      <c r="GD40" s="411"/>
      <c r="GE40" s="411"/>
      <c r="GF40" s="411"/>
      <c r="GG40" s="411"/>
      <c r="GH40" s="411"/>
      <c r="GI40" s="411"/>
      <c r="GJ40" s="411"/>
      <c r="GK40" s="411"/>
      <c r="GL40" s="411"/>
      <c r="GM40" s="411"/>
      <c r="GN40" s="411"/>
      <c r="GO40" s="411"/>
      <c r="GP40" s="411"/>
      <c r="GQ40" s="411"/>
      <c r="GR40" s="411"/>
      <c r="GS40" s="411"/>
      <c r="GT40" s="411"/>
      <c r="GU40" s="411"/>
      <c r="GV40" s="411"/>
      <c r="GW40" s="411"/>
      <c r="GX40" s="411"/>
      <c r="GY40" s="411"/>
      <c r="GZ40" s="411"/>
      <c r="HA40" s="411"/>
      <c r="HB40" s="411"/>
      <c r="HC40" s="411"/>
      <c r="HD40" s="411"/>
      <c r="HE40" s="411"/>
      <c r="HF40" s="411"/>
      <c r="HG40" s="411"/>
      <c r="HH40" s="411"/>
      <c r="HI40" s="411"/>
      <c r="HJ40" s="411"/>
      <c r="HK40" s="411"/>
      <c r="HL40" s="411"/>
      <c r="HM40" s="411"/>
      <c r="HN40" s="411"/>
      <c r="HO40" s="411"/>
      <c r="HP40" s="411"/>
      <c r="HQ40" s="411"/>
      <c r="HR40" s="411"/>
      <c r="HS40" s="411"/>
      <c r="HT40" s="411"/>
      <c r="HU40" s="411"/>
      <c r="HV40" s="411"/>
      <c r="HW40" s="411"/>
      <c r="HX40" s="411"/>
      <c r="HY40" s="411"/>
      <c r="HZ40" s="411"/>
      <c r="IA40" s="411"/>
      <c r="IB40" s="411"/>
      <c r="IC40" s="411"/>
      <c r="ID40" s="411"/>
      <c r="IE40" s="411"/>
      <c r="IF40" s="411"/>
      <c r="IG40" s="411"/>
      <c r="IH40" s="411"/>
      <c r="II40" s="411"/>
      <c r="IJ40" s="411"/>
      <c r="IK40" s="411"/>
      <c r="IL40" s="411"/>
      <c r="IM40" s="411"/>
      <c r="IN40" s="411"/>
      <c r="IO40" s="411"/>
      <c r="IP40" s="411"/>
      <c r="IQ40" s="411"/>
      <c r="IR40" s="411"/>
      <c r="IS40" s="411"/>
      <c r="IT40" s="411"/>
      <c r="IU40" s="411"/>
      <c r="IV40" s="411"/>
      <c r="IW40" s="411"/>
      <c r="IX40" s="411"/>
      <c r="IY40" s="411"/>
      <c r="IZ40" s="411"/>
      <c r="JA40" s="411"/>
      <c r="JB40" s="411"/>
      <c r="JC40" s="411"/>
      <c r="JD40" s="411"/>
      <c r="JE40" s="411"/>
      <c r="JF40" s="411"/>
      <c r="JG40" s="411"/>
      <c r="JH40" s="411"/>
      <c r="JI40" s="411"/>
      <c r="JJ40" s="411"/>
      <c r="JK40" s="411"/>
      <c r="JL40" s="411"/>
      <c r="JM40" s="411"/>
      <c r="JN40" s="411"/>
      <c r="JO40" s="411"/>
      <c r="JP40" s="411"/>
      <c r="JQ40" s="411"/>
      <c r="JR40" s="411"/>
      <c r="JS40" s="411"/>
      <c r="JT40" s="411"/>
      <c r="JU40" s="411"/>
      <c r="JV40" s="411"/>
      <c r="JW40" s="411"/>
      <c r="JX40" s="411"/>
      <c r="JY40" s="411"/>
      <c r="JZ40" s="411"/>
      <c r="KA40" s="411"/>
      <c r="KB40" s="411"/>
      <c r="KC40" s="411"/>
      <c r="KD40" s="411"/>
      <c r="KE40" s="411"/>
      <c r="KF40" s="411"/>
      <c r="KG40" s="411"/>
      <c r="KH40" s="411"/>
      <c r="KI40" s="411"/>
      <c r="KJ40" s="411"/>
      <c r="KK40" s="411"/>
      <c r="KL40" s="411"/>
      <c r="KM40" s="411"/>
      <c r="KN40" s="411"/>
      <c r="KO40" s="411"/>
      <c r="KP40" s="411"/>
      <c r="KQ40" s="411"/>
      <c r="KR40" s="411"/>
      <c r="KS40" s="411"/>
      <c r="KT40" s="411"/>
      <c r="KU40" s="411"/>
      <c r="KV40" s="411"/>
      <c r="KW40" s="411"/>
      <c r="KX40" s="411"/>
      <c r="KY40" s="411"/>
      <c r="KZ40" s="411"/>
      <c r="LA40" s="411"/>
      <c r="LB40" s="411"/>
      <c r="LC40" s="411"/>
      <c r="LD40" s="411"/>
      <c r="LE40" s="411"/>
      <c r="LF40" s="411"/>
      <c r="LG40" s="411"/>
      <c r="LH40" s="411"/>
      <c r="LI40" s="411"/>
      <c r="LJ40" s="411"/>
      <c r="LK40" s="411"/>
      <c r="LL40" s="411"/>
      <c r="LM40" s="411"/>
      <c r="LN40" s="411"/>
      <c r="LO40" s="411"/>
      <c r="LP40" s="411"/>
      <c r="LQ40" s="411"/>
      <c r="LR40" s="411"/>
      <c r="LS40" s="411"/>
      <c r="LT40" s="411"/>
      <c r="LU40" s="411"/>
      <c r="LV40" s="411"/>
      <c r="LW40" s="411"/>
      <c r="LX40" s="411"/>
      <c r="LY40" s="411"/>
      <c r="LZ40" s="411"/>
      <c r="MA40" s="411"/>
      <c r="MB40" s="411"/>
      <c r="MC40" s="411"/>
      <c r="MD40" s="411"/>
      <c r="ME40" s="411"/>
      <c r="MF40" s="411"/>
      <c r="MG40" s="411"/>
      <c r="MH40" s="411"/>
      <c r="MI40" s="411"/>
      <c r="MJ40" s="411"/>
      <c r="MK40" s="411"/>
      <c r="ML40" s="411"/>
      <c r="MM40" s="411"/>
      <c r="MN40" s="411"/>
      <c r="MO40" s="411"/>
      <c r="MP40" s="411"/>
      <c r="MQ40" s="411"/>
      <c r="MR40" s="411"/>
      <c r="MS40" s="411"/>
      <c r="MT40" s="411"/>
      <c r="MU40" s="411"/>
      <c r="MV40" s="411"/>
      <c r="MW40" s="411"/>
      <c r="MX40" s="411"/>
      <c r="MY40" s="411"/>
      <c r="MZ40" s="411"/>
      <c r="NA40" s="411"/>
      <c r="NB40" s="411"/>
      <c r="NC40" s="411"/>
      <c r="ND40" s="411"/>
      <c r="NE40" s="411"/>
      <c r="NF40" s="411"/>
      <c r="NG40" s="411"/>
      <c r="NH40" s="411"/>
      <c r="NI40" s="411"/>
      <c r="NJ40" s="411"/>
      <c r="NK40" s="411"/>
      <c r="NL40" s="411"/>
      <c r="NM40" s="411"/>
      <c r="NN40" s="411"/>
      <c r="NO40" s="411"/>
      <c r="NP40" s="411"/>
      <c r="NQ40" s="411"/>
      <c r="NR40" s="411"/>
      <c r="NS40" s="411"/>
      <c r="NT40" s="411"/>
      <c r="NU40" s="411"/>
      <c r="NV40" s="411"/>
      <c r="NW40" s="411"/>
      <c r="NX40" s="411"/>
      <c r="NY40" s="411"/>
      <c r="NZ40" s="411"/>
      <c r="OA40" s="411"/>
      <c r="OB40" s="411"/>
      <c r="OC40" s="411"/>
      <c r="OD40" s="411"/>
      <c r="OE40" s="411"/>
      <c r="OF40" s="411"/>
      <c r="OG40" s="411"/>
      <c r="OH40" s="411"/>
      <c r="OI40" s="411"/>
      <c r="OJ40" s="411"/>
      <c r="OK40" s="411"/>
      <c r="OL40" s="411"/>
      <c r="OM40" s="411"/>
      <c r="ON40" s="411"/>
      <c r="OO40" s="411"/>
      <c r="OP40" s="411"/>
      <c r="OQ40" s="411"/>
      <c r="OR40" s="411"/>
      <c r="OS40" s="411"/>
      <c r="OT40" s="411"/>
      <c r="OU40" s="411"/>
      <c r="OV40" s="411"/>
      <c r="OW40" s="411"/>
      <c r="OX40" s="411"/>
      <c r="OY40" s="411"/>
      <c r="OZ40" s="411"/>
      <c r="PA40" s="411"/>
      <c r="PB40" s="411"/>
      <c r="PC40" s="411"/>
      <c r="PD40" s="411"/>
      <c r="PE40" s="411"/>
      <c r="PF40" s="411"/>
      <c r="PG40" s="411"/>
      <c r="PH40" s="411"/>
      <c r="PI40" s="411"/>
      <c r="PJ40" s="411"/>
      <c r="PK40" s="411"/>
      <c r="PL40" s="411"/>
      <c r="PM40" s="411"/>
      <c r="PN40" s="411"/>
      <c r="PO40" s="411"/>
      <c r="PP40" s="411"/>
      <c r="PQ40" s="411"/>
      <c r="PR40" s="411"/>
      <c r="PS40" s="411"/>
      <c r="PT40" s="411"/>
      <c r="PU40" s="411"/>
      <c r="PV40" s="411"/>
      <c r="PW40" s="411"/>
      <c r="PX40" s="411"/>
      <c r="PY40" s="411"/>
      <c r="PZ40" s="411"/>
      <c r="QA40" s="411"/>
      <c r="QB40" s="411"/>
      <c r="QC40" s="411"/>
      <c r="QD40" s="411"/>
      <c r="QE40" s="411"/>
      <c r="QF40" s="411"/>
      <c r="QG40" s="411"/>
      <c r="QH40" s="411"/>
      <c r="QI40" s="411"/>
      <c r="QJ40" s="411"/>
      <c r="QK40" s="411"/>
      <c r="QL40" s="411"/>
      <c r="QM40" s="411"/>
      <c r="QN40" s="411"/>
      <c r="QO40" s="411"/>
      <c r="QP40" s="411"/>
      <c r="QQ40" s="411"/>
      <c r="QR40" s="411"/>
      <c r="QS40" s="411"/>
      <c r="QT40" s="411"/>
      <c r="QU40" s="411"/>
      <c r="QV40" s="411"/>
      <c r="QW40" s="411"/>
      <c r="QX40" s="411"/>
      <c r="QY40" s="411"/>
      <c r="QZ40" s="411"/>
      <c r="RA40" s="411"/>
      <c r="RB40" s="411"/>
      <c r="RC40" s="411"/>
      <c r="RD40" s="411"/>
      <c r="RE40" s="411"/>
      <c r="RF40" s="411"/>
      <c r="RG40" s="411"/>
      <c r="RH40" s="411"/>
      <c r="RI40" s="411"/>
      <c r="RJ40" s="411"/>
      <c r="RK40" s="411"/>
      <c r="RL40" s="411"/>
      <c r="RM40" s="411"/>
      <c r="RN40" s="411"/>
      <c r="RO40" s="411"/>
      <c r="RP40" s="411"/>
      <c r="RQ40" s="411"/>
      <c r="RR40" s="411"/>
      <c r="RS40" s="411"/>
      <c r="RT40" s="411"/>
      <c r="RU40" s="411"/>
      <c r="RV40" s="411"/>
      <c r="RW40" s="411"/>
      <c r="RX40" s="411"/>
      <c r="RY40" s="411"/>
      <c r="RZ40" s="411"/>
      <c r="SA40" s="411"/>
      <c r="SB40" s="411"/>
      <c r="SC40" s="411"/>
      <c r="SD40" s="411"/>
      <c r="SE40" s="411"/>
      <c r="SF40" s="411"/>
      <c r="SG40" s="411"/>
      <c r="SH40" s="411"/>
      <c r="SI40" s="411"/>
      <c r="SJ40" s="411"/>
      <c r="SK40" s="411"/>
      <c r="SL40" s="411"/>
      <c r="SM40" s="411"/>
      <c r="SN40" s="411"/>
      <c r="SO40" s="411"/>
      <c r="SP40" s="411"/>
      <c r="SQ40" s="411"/>
      <c r="SR40" s="411"/>
      <c r="SS40" s="411"/>
      <c r="ST40" s="411"/>
      <c r="SU40" s="411"/>
      <c r="SV40" s="411"/>
      <c r="SW40" s="411"/>
      <c r="SX40" s="411"/>
      <c r="SY40" s="411"/>
      <c r="SZ40" s="411"/>
      <c r="TA40" s="411"/>
      <c r="TB40" s="411"/>
      <c r="TC40" s="411"/>
      <c r="TD40" s="411"/>
      <c r="TE40" s="411"/>
      <c r="TF40" s="411"/>
      <c r="TG40" s="411"/>
      <c r="TH40" s="411"/>
      <c r="TI40" s="411"/>
      <c r="TJ40" s="411"/>
      <c r="TK40" s="411"/>
      <c r="TL40" s="411"/>
      <c r="TM40" s="411"/>
      <c r="TN40" s="411"/>
      <c r="TO40" s="411"/>
      <c r="TP40" s="411"/>
      <c r="TQ40" s="411"/>
      <c r="TR40" s="411"/>
      <c r="TS40" s="411"/>
      <c r="TT40" s="411"/>
      <c r="TU40" s="411"/>
      <c r="TV40" s="411"/>
      <c r="TW40" s="411"/>
      <c r="TX40" s="411"/>
      <c r="TY40" s="411"/>
      <c r="TZ40" s="411"/>
      <c r="UA40" s="411"/>
      <c r="UB40" s="411"/>
      <c r="UC40" s="411"/>
      <c r="UD40" s="411"/>
      <c r="UE40" s="411"/>
      <c r="UF40" s="411"/>
      <c r="UG40" s="411"/>
      <c r="UH40" s="411"/>
      <c r="UI40" s="411"/>
      <c r="UJ40" s="411"/>
      <c r="UK40" s="411"/>
      <c r="UL40" s="411"/>
      <c r="UM40" s="411"/>
      <c r="UN40" s="411"/>
      <c r="UO40" s="411"/>
      <c r="UP40" s="411"/>
      <c r="UQ40" s="411"/>
      <c r="UR40" s="411"/>
      <c r="US40" s="411"/>
      <c r="UT40" s="411"/>
      <c r="UU40" s="411"/>
      <c r="UV40" s="411"/>
      <c r="UW40" s="411"/>
      <c r="UX40" s="411"/>
      <c r="UY40" s="411"/>
      <c r="UZ40" s="411"/>
      <c r="VA40" s="411"/>
      <c r="VB40" s="411"/>
      <c r="VC40" s="411"/>
      <c r="VD40" s="411"/>
      <c r="VE40" s="411"/>
      <c r="VF40" s="411"/>
      <c r="VG40" s="411"/>
      <c r="VH40" s="411"/>
      <c r="VI40" s="411"/>
      <c r="VJ40" s="411"/>
      <c r="VK40" s="411"/>
      <c r="VL40" s="411"/>
      <c r="VM40" s="411"/>
      <c r="VN40" s="411"/>
      <c r="VO40" s="411"/>
      <c r="VP40" s="411"/>
      <c r="VQ40" s="411"/>
      <c r="VR40" s="411"/>
      <c r="VS40" s="411"/>
      <c r="VT40" s="411"/>
      <c r="VU40" s="411"/>
      <c r="VV40" s="411"/>
      <c r="VW40" s="411"/>
      <c r="VX40" s="411"/>
      <c r="VY40" s="411"/>
      <c r="VZ40" s="411"/>
      <c r="WA40" s="411"/>
      <c r="WB40" s="411"/>
      <c r="WC40" s="411"/>
      <c r="WD40" s="411"/>
      <c r="WE40" s="411"/>
      <c r="WF40" s="411"/>
      <c r="WG40" s="411"/>
      <c r="WH40" s="411"/>
      <c r="WI40" s="411"/>
      <c r="WJ40" s="411"/>
      <c r="WK40" s="411"/>
      <c r="WL40" s="411"/>
      <c r="WM40" s="411"/>
      <c r="WN40" s="411"/>
      <c r="WO40" s="411"/>
      <c r="WP40" s="411"/>
      <c r="WQ40" s="411"/>
      <c r="WR40" s="411"/>
      <c r="WS40" s="411"/>
      <c r="WT40" s="411"/>
      <c r="WU40" s="411"/>
      <c r="WV40" s="411"/>
      <c r="WW40" s="411"/>
      <c r="WX40" s="411"/>
      <c r="WY40" s="411"/>
      <c r="WZ40" s="411"/>
      <c r="XA40" s="411"/>
      <c r="XB40" s="411"/>
      <c r="XC40" s="411"/>
      <c r="XD40" s="411"/>
      <c r="XE40" s="411"/>
      <c r="XF40" s="411"/>
      <c r="XG40" s="411"/>
      <c r="XH40" s="411"/>
      <c r="XI40" s="411"/>
      <c r="XJ40" s="411"/>
      <c r="XK40" s="411"/>
      <c r="XL40" s="411"/>
      <c r="XM40" s="411"/>
      <c r="XN40" s="411"/>
      <c r="XO40" s="411"/>
      <c r="XP40" s="411"/>
      <c r="XQ40" s="411"/>
      <c r="XR40" s="411"/>
      <c r="XS40" s="411"/>
      <c r="XT40" s="411"/>
      <c r="XU40" s="411"/>
      <c r="XV40" s="411"/>
      <c r="XW40" s="411"/>
      <c r="XX40" s="411"/>
      <c r="XY40" s="411"/>
      <c r="XZ40" s="411"/>
      <c r="YA40" s="411"/>
      <c r="YB40" s="411"/>
      <c r="YC40" s="411"/>
      <c r="YD40" s="411"/>
      <c r="YE40" s="411"/>
      <c r="YF40" s="411"/>
      <c r="YG40" s="411"/>
      <c r="YH40" s="411"/>
      <c r="YI40" s="411"/>
      <c r="YJ40" s="411"/>
      <c r="YK40" s="411"/>
      <c r="YL40" s="411"/>
      <c r="YM40" s="411"/>
      <c r="YN40" s="411"/>
      <c r="YO40" s="411"/>
      <c r="YP40" s="411"/>
      <c r="YQ40" s="411"/>
      <c r="YR40" s="411"/>
      <c r="YS40" s="411"/>
      <c r="YT40" s="411"/>
      <c r="YU40" s="411"/>
      <c r="YV40" s="411"/>
      <c r="YW40" s="411"/>
      <c r="YX40" s="411"/>
      <c r="YY40" s="411"/>
      <c r="YZ40" s="411"/>
      <c r="ZA40" s="411"/>
      <c r="ZB40" s="411"/>
      <c r="ZC40" s="411"/>
      <c r="ZD40" s="411"/>
      <c r="ZE40" s="411"/>
      <c r="ZF40" s="411"/>
      <c r="ZG40" s="411"/>
      <c r="ZH40" s="411"/>
      <c r="ZI40" s="411"/>
      <c r="ZJ40" s="411"/>
      <c r="ZK40" s="411"/>
      <c r="ZL40" s="411"/>
      <c r="ZM40" s="411"/>
      <c r="ZN40" s="411"/>
      <c r="ZO40" s="411"/>
      <c r="ZP40" s="411"/>
      <c r="ZQ40" s="411"/>
      <c r="ZR40" s="411"/>
      <c r="ZS40" s="411"/>
      <c r="ZT40" s="411"/>
      <c r="ZU40" s="411"/>
      <c r="ZV40" s="411"/>
      <c r="ZW40" s="411"/>
      <c r="ZX40" s="411"/>
      <c r="ZY40" s="411"/>
      <c r="ZZ40" s="411"/>
      <c r="AAA40" s="411"/>
      <c r="AAB40" s="411"/>
      <c r="AAC40" s="411"/>
      <c r="AAD40" s="411"/>
      <c r="AAE40" s="411"/>
      <c r="AAF40" s="411"/>
      <c r="AAG40" s="411"/>
      <c r="AAH40" s="411"/>
      <c r="AAI40" s="411"/>
      <c r="AAJ40" s="411"/>
      <c r="AAK40" s="411"/>
      <c r="AAL40" s="411"/>
      <c r="AAM40" s="411"/>
      <c r="AAN40" s="411"/>
      <c r="AAO40" s="411"/>
      <c r="AAP40" s="411"/>
      <c r="AAQ40" s="411"/>
      <c r="AAR40" s="411"/>
      <c r="AAS40" s="411"/>
      <c r="AAT40" s="411"/>
      <c r="AAU40" s="411"/>
      <c r="AAV40" s="411"/>
      <c r="AAW40" s="411"/>
      <c r="AAX40" s="411"/>
      <c r="AAY40" s="411"/>
      <c r="AAZ40" s="411"/>
      <c r="ABA40" s="411"/>
      <c r="ABB40" s="411"/>
      <c r="ABC40" s="411"/>
      <c r="ABD40" s="411"/>
      <c r="ABE40" s="411"/>
      <c r="ABF40" s="411"/>
      <c r="ABG40" s="411"/>
      <c r="ABH40" s="411"/>
      <c r="ABI40" s="411"/>
      <c r="ABJ40" s="411"/>
      <c r="ABK40" s="411"/>
      <c r="ABL40" s="411"/>
      <c r="ABM40" s="411"/>
      <c r="ABN40" s="411"/>
      <c r="ABO40" s="411"/>
      <c r="ABP40" s="411"/>
      <c r="ABQ40" s="411"/>
      <c r="ABR40" s="411"/>
      <c r="ABS40" s="411"/>
      <c r="ABT40" s="411"/>
      <c r="ABU40" s="411"/>
      <c r="ABV40" s="411"/>
      <c r="ABW40" s="411"/>
      <c r="ABX40" s="411"/>
      <c r="ABY40" s="411"/>
      <c r="ABZ40" s="411"/>
      <c r="ACA40" s="411"/>
      <c r="ACB40" s="411"/>
      <c r="ACC40" s="411"/>
      <c r="ACD40" s="411"/>
      <c r="ACE40" s="411"/>
      <c r="ACF40" s="411"/>
      <c r="ACG40" s="411"/>
      <c r="ACH40" s="411"/>
      <c r="ACI40" s="411"/>
      <c r="ACJ40" s="411"/>
      <c r="ACK40" s="411"/>
      <c r="ACL40" s="411"/>
      <c r="ACM40" s="411"/>
      <c r="ACN40" s="411"/>
      <c r="ACO40" s="411"/>
      <c r="ACP40" s="411"/>
      <c r="ACQ40" s="411"/>
      <c r="ACR40" s="411"/>
      <c r="ACS40" s="411"/>
      <c r="ACT40" s="411"/>
      <c r="ACU40" s="411"/>
      <c r="ACV40" s="411"/>
      <c r="ACW40" s="411"/>
      <c r="ACX40" s="411"/>
      <c r="ACY40" s="411"/>
      <c r="ACZ40" s="411"/>
      <c r="ADA40" s="411"/>
      <c r="ADB40" s="411"/>
      <c r="ADC40" s="411"/>
      <c r="ADD40" s="411"/>
      <c r="ADE40" s="411"/>
      <c r="ADF40" s="411"/>
      <c r="ADG40" s="411"/>
      <c r="ADH40" s="411"/>
      <c r="ADI40" s="411"/>
      <c r="ADJ40" s="411"/>
      <c r="ADK40" s="411"/>
      <c r="ADL40" s="411"/>
      <c r="ADM40" s="411"/>
      <c r="ADN40" s="411"/>
      <c r="ADO40" s="411"/>
      <c r="ADP40" s="411"/>
      <c r="ADQ40" s="411"/>
      <c r="ADR40" s="411"/>
      <c r="ADS40" s="411"/>
      <c r="ADT40" s="411"/>
      <c r="ADU40" s="411"/>
      <c r="ADV40" s="411"/>
      <c r="ADW40" s="411"/>
      <c r="ADX40" s="411"/>
      <c r="ADY40" s="411"/>
      <c r="ADZ40" s="411"/>
      <c r="AEA40" s="411"/>
      <c r="AEB40" s="411"/>
      <c r="AEC40" s="411"/>
      <c r="AED40" s="411"/>
      <c r="AEE40" s="411"/>
      <c r="AEF40" s="411"/>
      <c r="AEG40" s="411"/>
      <c r="AEH40" s="411"/>
      <c r="AEI40" s="411"/>
      <c r="AEJ40" s="411"/>
      <c r="AEK40" s="411"/>
      <c r="AEL40" s="411"/>
      <c r="AEM40" s="411"/>
      <c r="AEN40" s="411"/>
      <c r="AEO40" s="411"/>
      <c r="AEP40" s="411"/>
      <c r="AEQ40" s="411"/>
      <c r="AER40" s="411"/>
      <c r="AES40" s="411"/>
      <c r="AET40" s="411"/>
      <c r="AEU40" s="411"/>
      <c r="AEV40" s="411"/>
      <c r="AEW40" s="411"/>
      <c r="AEX40" s="411"/>
      <c r="AEY40" s="411"/>
      <c r="AEZ40" s="411"/>
      <c r="AFA40" s="411"/>
      <c r="AFB40" s="411"/>
      <c r="AFC40" s="411"/>
      <c r="AFD40" s="411"/>
      <c r="AFE40" s="411"/>
      <c r="AFF40" s="411"/>
      <c r="AFG40" s="411"/>
      <c r="AFH40" s="411"/>
      <c r="AFI40" s="411"/>
      <c r="AFJ40" s="411"/>
      <c r="AFK40" s="411"/>
      <c r="AFL40" s="411"/>
      <c r="AFM40" s="411"/>
      <c r="AFN40" s="411"/>
      <c r="AFO40" s="411"/>
      <c r="AFP40" s="411"/>
      <c r="AFQ40" s="411"/>
      <c r="AFR40" s="411"/>
      <c r="AFS40" s="411"/>
      <c r="AFT40" s="411"/>
      <c r="AFU40" s="411"/>
      <c r="AFV40" s="411"/>
      <c r="AFW40" s="411"/>
      <c r="AFX40" s="411"/>
      <c r="AFY40" s="411"/>
      <c r="AFZ40" s="411"/>
      <c r="AGA40" s="411"/>
      <c r="AGB40" s="411"/>
      <c r="AGC40" s="411"/>
      <c r="AGD40" s="411"/>
      <c r="AGE40" s="411"/>
      <c r="AGF40" s="411"/>
      <c r="AGG40" s="411"/>
      <c r="AGH40" s="411"/>
      <c r="AGI40" s="411"/>
      <c r="AGJ40" s="411"/>
      <c r="AGK40" s="411"/>
      <c r="AGL40" s="411"/>
      <c r="AGM40" s="411"/>
      <c r="AGN40" s="411"/>
      <c r="AGO40" s="411"/>
      <c r="AGP40" s="411"/>
      <c r="AGQ40" s="411"/>
      <c r="AGR40" s="411"/>
      <c r="AGS40" s="411"/>
      <c r="AGT40" s="411"/>
      <c r="AGU40" s="411"/>
      <c r="AGV40" s="411"/>
      <c r="AGW40" s="411"/>
      <c r="AGX40" s="411"/>
      <c r="AGY40" s="411"/>
      <c r="AGZ40" s="411"/>
      <c r="AHA40" s="411"/>
      <c r="AHB40" s="411"/>
      <c r="AHC40" s="411"/>
      <c r="AHD40" s="411"/>
      <c r="AHE40" s="411"/>
      <c r="AHF40" s="411"/>
      <c r="AHG40" s="411"/>
      <c r="AHH40" s="411"/>
      <c r="AHI40" s="411"/>
      <c r="AHJ40" s="411"/>
      <c r="AHK40" s="411"/>
      <c r="AHL40" s="411"/>
      <c r="AHM40" s="411"/>
      <c r="AHN40" s="411"/>
    </row>
    <row r="41" spans="1:899" x14ac:dyDescent="0.25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315"/>
      <c r="CS41" s="315"/>
      <c r="CT41" s="315"/>
      <c r="CU41" s="315"/>
      <c r="CV41" s="315"/>
      <c r="CW41" s="315"/>
      <c r="CX41" s="315"/>
      <c r="CY41" s="315"/>
      <c r="CZ41" s="315"/>
      <c r="DA41" s="315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F41" s="315"/>
      <c r="EG41" s="315"/>
      <c r="EH41" s="315"/>
      <c r="EI41" s="315"/>
      <c r="EJ41" s="315"/>
      <c r="EK41" s="315"/>
      <c r="EL41" s="315"/>
      <c r="EM41" s="315"/>
      <c r="EN41" s="315"/>
      <c r="EO41" s="315"/>
      <c r="EP41" s="315"/>
      <c r="EQ41" s="315"/>
      <c r="ER41" s="315"/>
      <c r="ES41" s="315"/>
      <c r="ET41" s="315"/>
      <c r="EU41" s="315"/>
      <c r="EV41" s="315"/>
      <c r="EW41" s="315"/>
      <c r="EX41" s="315"/>
      <c r="EY41" s="315"/>
      <c r="EZ41" s="315"/>
      <c r="FA41" s="315"/>
      <c r="FB41" s="315"/>
      <c r="FC41" s="315"/>
      <c r="FD41" s="315"/>
      <c r="FE41" s="315"/>
      <c r="FF41" s="315"/>
      <c r="FG41" s="315"/>
      <c r="FH41" s="315"/>
      <c r="FI41" s="315"/>
      <c r="FJ41" s="315"/>
      <c r="FK41" s="315"/>
      <c r="FL41" s="315"/>
      <c r="FM41" s="315"/>
      <c r="FN41" s="315"/>
      <c r="FO41" s="315"/>
      <c r="FP41" s="315"/>
      <c r="FQ41" s="315"/>
      <c r="FR41" s="315"/>
      <c r="FS41" s="315"/>
      <c r="FT41" s="315"/>
      <c r="FU41" s="315"/>
      <c r="FV41" s="315"/>
      <c r="FW41" s="315"/>
      <c r="FX41" s="315"/>
      <c r="FY41" s="315"/>
      <c r="FZ41" s="315"/>
      <c r="GA41" s="315"/>
      <c r="GB41" s="315"/>
      <c r="GC41" s="315"/>
      <c r="GD41" s="315"/>
      <c r="GE41" s="315"/>
      <c r="GF41" s="315"/>
      <c r="GG41" s="315"/>
      <c r="GH41" s="315"/>
      <c r="GI41" s="315"/>
      <c r="GJ41" s="315"/>
      <c r="GK41" s="315"/>
      <c r="GL41" s="315"/>
      <c r="GM41" s="315"/>
      <c r="GN41" s="315"/>
      <c r="GO41" s="315"/>
      <c r="GP41" s="315"/>
      <c r="GQ41" s="315"/>
      <c r="GR41" s="315"/>
      <c r="GS41" s="315"/>
      <c r="GT41" s="315"/>
      <c r="GU41" s="315"/>
      <c r="GV41" s="315"/>
      <c r="GW41" s="315"/>
      <c r="GX41" s="315"/>
      <c r="GY41" s="315"/>
      <c r="GZ41" s="315"/>
      <c r="HA41" s="315"/>
      <c r="HB41" s="315"/>
      <c r="HC41" s="315"/>
      <c r="HD41" s="315"/>
      <c r="HE41" s="315"/>
      <c r="HF41" s="315"/>
      <c r="HG41" s="315"/>
      <c r="HH41" s="315"/>
      <c r="HI41" s="315"/>
      <c r="HJ41" s="315"/>
      <c r="HK41" s="315"/>
      <c r="HL41" s="315"/>
      <c r="HM41" s="315"/>
      <c r="HN41" s="315"/>
      <c r="HO41" s="315"/>
      <c r="HP41" s="315"/>
      <c r="HQ41" s="315"/>
      <c r="HR41" s="315"/>
      <c r="HS41" s="315"/>
      <c r="HT41" s="315"/>
      <c r="HU41" s="315"/>
      <c r="HV41" s="315"/>
      <c r="HW41" s="315"/>
      <c r="HX41" s="315"/>
      <c r="HY41" s="315"/>
      <c r="HZ41" s="315"/>
      <c r="IA41" s="315"/>
      <c r="IB41" s="315"/>
      <c r="IC41" s="315"/>
      <c r="ID41" s="315"/>
      <c r="IE41" s="315"/>
      <c r="IF41" s="315"/>
      <c r="IG41" s="315"/>
      <c r="IH41" s="315"/>
      <c r="II41" s="315"/>
      <c r="IJ41" s="315"/>
      <c r="IK41" s="315"/>
      <c r="IL41" s="315"/>
      <c r="IM41" s="315"/>
      <c r="IN41" s="315"/>
      <c r="IO41" s="315"/>
      <c r="IP41" s="315"/>
      <c r="IQ41" s="315"/>
      <c r="IR41" s="315"/>
      <c r="IS41" s="315"/>
      <c r="IT41" s="315"/>
      <c r="IU41" s="315"/>
      <c r="IV41" s="315"/>
      <c r="IW41" s="315"/>
      <c r="IX41" s="315"/>
      <c r="IY41" s="315"/>
      <c r="IZ41" s="315"/>
      <c r="JA41" s="315"/>
      <c r="JB41" s="315"/>
      <c r="JC41" s="315"/>
      <c r="JD41" s="315"/>
      <c r="JE41" s="315"/>
      <c r="JF41" s="315"/>
      <c r="JG41" s="315"/>
      <c r="JH41" s="315"/>
      <c r="JI41" s="315"/>
      <c r="JJ41" s="315"/>
      <c r="JK41" s="315"/>
      <c r="JL41" s="315"/>
      <c r="JM41" s="315"/>
      <c r="JN41" s="315"/>
      <c r="JO41" s="315"/>
      <c r="JP41" s="315"/>
      <c r="JQ41" s="315"/>
      <c r="JR41" s="315"/>
      <c r="JS41" s="315"/>
      <c r="JT41" s="315"/>
      <c r="JU41" s="315"/>
      <c r="JV41" s="315"/>
      <c r="JW41" s="315"/>
      <c r="JX41" s="315"/>
      <c r="JY41" s="315"/>
      <c r="JZ41" s="315"/>
      <c r="KA41" s="315"/>
      <c r="KB41" s="315"/>
      <c r="KC41" s="315"/>
      <c r="KD41" s="315"/>
      <c r="KE41" s="315"/>
      <c r="KF41" s="315"/>
      <c r="KG41" s="315"/>
      <c r="KH41" s="315"/>
      <c r="KI41" s="315"/>
      <c r="KJ41" s="315"/>
      <c r="KK41" s="315"/>
      <c r="KL41" s="315"/>
      <c r="KM41" s="315"/>
      <c r="KN41" s="315"/>
      <c r="KO41" s="315"/>
      <c r="KP41" s="315"/>
      <c r="KQ41" s="315"/>
      <c r="KR41" s="315"/>
      <c r="KS41" s="315"/>
      <c r="KT41" s="315"/>
      <c r="KU41" s="315"/>
      <c r="KV41" s="315"/>
      <c r="KW41" s="315"/>
      <c r="KX41" s="315"/>
      <c r="KY41" s="315"/>
      <c r="KZ41" s="315"/>
      <c r="LA41" s="315"/>
      <c r="LB41" s="315"/>
      <c r="LC41" s="315"/>
      <c r="LD41" s="315"/>
      <c r="LE41" s="315"/>
      <c r="LF41" s="315"/>
      <c r="LG41" s="315"/>
      <c r="LH41" s="315"/>
      <c r="LI41" s="315"/>
      <c r="LJ41" s="315"/>
      <c r="LK41" s="315"/>
      <c r="LL41" s="315"/>
      <c r="LM41" s="315"/>
      <c r="LN41" s="315"/>
      <c r="LO41" s="315"/>
      <c r="LP41" s="315"/>
      <c r="LQ41" s="315"/>
      <c r="LR41" s="315"/>
      <c r="LS41" s="315"/>
      <c r="LT41" s="315"/>
      <c r="LU41" s="315"/>
      <c r="LV41" s="315"/>
      <c r="LW41" s="315"/>
      <c r="LX41" s="315"/>
      <c r="LY41" s="315"/>
      <c r="LZ41" s="315"/>
      <c r="MA41" s="315"/>
      <c r="MB41" s="315"/>
      <c r="MC41" s="315"/>
      <c r="MD41" s="315"/>
      <c r="ME41" s="315"/>
      <c r="MF41" s="315"/>
      <c r="MG41" s="315"/>
      <c r="MH41" s="315"/>
      <c r="MI41" s="315"/>
      <c r="MJ41" s="315"/>
      <c r="MK41" s="315"/>
      <c r="ML41" s="315"/>
      <c r="MM41" s="315"/>
      <c r="MN41" s="315"/>
      <c r="MO41" s="315"/>
      <c r="MP41" s="315"/>
      <c r="MQ41" s="315"/>
      <c r="MR41" s="315"/>
      <c r="MS41" s="315"/>
      <c r="MT41" s="315"/>
      <c r="MU41" s="315"/>
      <c r="MV41" s="315"/>
      <c r="MW41" s="315"/>
      <c r="MX41" s="315"/>
      <c r="MY41" s="315"/>
      <c r="MZ41" s="315"/>
      <c r="NA41" s="315"/>
      <c r="NB41" s="315"/>
      <c r="NC41" s="315"/>
      <c r="ND41" s="315"/>
      <c r="NE41" s="315"/>
      <c r="NF41" s="315"/>
      <c r="NG41" s="315"/>
      <c r="NH41" s="315"/>
      <c r="NI41" s="315"/>
      <c r="NJ41" s="315"/>
      <c r="NK41" s="315"/>
      <c r="NL41" s="315"/>
      <c r="NM41" s="315"/>
      <c r="NN41" s="315"/>
      <c r="NO41" s="315"/>
      <c r="NP41" s="315"/>
      <c r="NQ41" s="315"/>
      <c r="NR41" s="315"/>
      <c r="NS41" s="315"/>
      <c r="NT41" s="315"/>
      <c r="NU41" s="315"/>
      <c r="NV41" s="315"/>
      <c r="NW41" s="315"/>
      <c r="NX41" s="315"/>
      <c r="NY41" s="315"/>
      <c r="NZ41" s="315"/>
      <c r="OA41" s="315"/>
      <c r="OB41" s="315"/>
      <c r="OC41" s="315"/>
      <c r="OD41" s="315"/>
      <c r="OE41" s="315"/>
      <c r="OF41" s="315"/>
      <c r="OG41" s="315"/>
      <c r="OH41" s="315"/>
      <c r="OI41" s="315"/>
      <c r="OJ41" s="315"/>
      <c r="OK41" s="315"/>
      <c r="OL41" s="315"/>
      <c r="OM41" s="315"/>
      <c r="ON41" s="315"/>
      <c r="OO41" s="315"/>
      <c r="OP41" s="315"/>
      <c r="OQ41" s="315"/>
      <c r="OR41" s="315"/>
      <c r="OS41" s="315"/>
      <c r="OT41" s="315"/>
      <c r="OU41" s="315"/>
      <c r="OV41" s="315"/>
      <c r="OW41" s="315"/>
      <c r="OX41" s="315"/>
      <c r="OY41" s="315"/>
      <c r="OZ41" s="315"/>
      <c r="PA41" s="315"/>
      <c r="PB41" s="315"/>
      <c r="PC41" s="315"/>
      <c r="PD41" s="315"/>
      <c r="PE41" s="315"/>
      <c r="PF41" s="315"/>
      <c r="PG41" s="315"/>
      <c r="PH41" s="315"/>
      <c r="PI41" s="315"/>
      <c r="PJ41" s="315"/>
      <c r="PK41" s="315"/>
      <c r="PL41" s="315"/>
      <c r="PM41" s="315"/>
      <c r="PN41" s="315"/>
      <c r="PO41" s="315"/>
      <c r="PP41" s="315"/>
      <c r="PQ41" s="315"/>
      <c r="PR41" s="315"/>
      <c r="PS41" s="315"/>
      <c r="PT41" s="315"/>
      <c r="PU41" s="315"/>
      <c r="PV41" s="315"/>
      <c r="PW41" s="315"/>
      <c r="PX41" s="315"/>
      <c r="PY41" s="315"/>
      <c r="PZ41" s="315"/>
      <c r="QA41" s="315"/>
      <c r="QB41" s="315"/>
      <c r="QC41" s="315"/>
      <c r="QD41" s="315"/>
      <c r="QE41" s="315"/>
      <c r="QF41" s="315"/>
      <c r="QG41" s="315"/>
      <c r="QH41" s="315"/>
      <c r="QI41" s="315"/>
      <c r="QJ41" s="315"/>
      <c r="QK41" s="315"/>
      <c r="QL41" s="315"/>
      <c r="QM41" s="315"/>
      <c r="QN41" s="315"/>
      <c r="QO41" s="315"/>
      <c r="QP41" s="315"/>
      <c r="QQ41" s="315"/>
      <c r="QR41" s="315"/>
      <c r="QS41" s="315"/>
      <c r="QT41" s="315"/>
      <c r="QU41" s="315"/>
      <c r="QV41" s="315"/>
      <c r="QW41" s="315"/>
      <c r="QX41" s="315"/>
      <c r="QY41" s="315"/>
      <c r="QZ41" s="315"/>
      <c r="RA41" s="315"/>
      <c r="RB41" s="315"/>
      <c r="RC41" s="315"/>
      <c r="RD41" s="315"/>
      <c r="RE41" s="315"/>
      <c r="RF41" s="315"/>
      <c r="RG41" s="315"/>
      <c r="RH41" s="315"/>
      <c r="RI41" s="315"/>
      <c r="RJ41" s="315"/>
      <c r="RK41" s="315"/>
      <c r="RL41" s="315"/>
      <c r="RM41" s="315"/>
      <c r="RN41" s="315"/>
      <c r="RO41" s="315"/>
      <c r="RP41" s="315"/>
      <c r="RQ41" s="315"/>
      <c r="RR41" s="315"/>
      <c r="RS41" s="315"/>
      <c r="RT41" s="315"/>
      <c r="RU41" s="315"/>
      <c r="RV41" s="315"/>
      <c r="RW41" s="315"/>
      <c r="RX41" s="315"/>
      <c r="RY41" s="315"/>
      <c r="RZ41" s="315"/>
      <c r="SA41" s="315"/>
      <c r="SB41" s="315"/>
      <c r="SC41" s="315"/>
      <c r="SD41" s="315"/>
      <c r="SE41" s="315"/>
      <c r="SF41" s="315"/>
      <c r="SG41" s="315"/>
      <c r="SH41" s="315"/>
      <c r="SI41" s="315"/>
      <c r="SJ41" s="315"/>
      <c r="SK41" s="315"/>
      <c r="SL41" s="315"/>
      <c r="SM41" s="315"/>
      <c r="SN41" s="315"/>
      <c r="SO41" s="315"/>
      <c r="SP41" s="315"/>
      <c r="SQ41" s="315"/>
      <c r="SR41" s="315"/>
      <c r="SS41" s="315"/>
      <c r="ST41" s="315"/>
      <c r="SU41" s="315"/>
      <c r="SV41" s="315"/>
      <c r="SW41" s="315"/>
      <c r="SX41" s="315"/>
      <c r="SY41" s="315"/>
      <c r="SZ41" s="315"/>
      <c r="TA41" s="315"/>
      <c r="TB41" s="315"/>
      <c r="TC41" s="315"/>
      <c r="TD41" s="315"/>
      <c r="TE41" s="315"/>
      <c r="TF41" s="315"/>
      <c r="TG41" s="315"/>
      <c r="TH41" s="315"/>
      <c r="TI41" s="315"/>
      <c r="TJ41" s="315"/>
      <c r="TK41" s="315"/>
      <c r="TL41" s="315"/>
      <c r="TM41" s="315"/>
      <c r="TN41" s="315"/>
      <c r="TO41" s="315"/>
      <c r="TP41" s="315"/>
      <c r="TQ41" s="315"/>
      <c r="TR41" s="315"/>
      <c r="TS41" s="315"/>
      <c r="TT41" s="315"/>
      <c r="TU41" s="315"/>
      <c r="TV41" s="315"/>
      <c r="TW41" s="315"/>
      <c r="TX41" s="315"/>
      <c r="TY41" s="315"/>
      <c r="TZ41" s="315"/>
      <c r="UA41" s="315"/>
      <c r="UB41" s="315"/>
      <c r="UC41" s="315"/>
      <c r="UD41" s="315"/>
      <c r="UE41" s="315"/>
      <c r="UF41" s="315"/>
      <c r="UG41" s="315"/>
      <c r="UH41" s="315"/>
      <c r="UI41" s="315"/>
      <c r="UJ41" s="315"/>
      <c r="UK41" s="315"/>
      <c r="UL41" s="315"/>
      <c r="UM41" s="315"/>
      <c r="UN41" s="315"/>
      <c r="UO41" s="315"/>
      <c r="UP41" s="315"/>
      <c r="UQ41" s="315"/>
      <c r="UR41" s="315"/>
      <c r="US41" s="315"/>
      <c r="UT41" s="315"/>
      <c r="UU41" s="315"/>
      <c r="UV41" s="315"/>
      <c r="UW41" s="315"/>
      <c r="UX41" s="315"/>
      <c r="UY41" s="315"/>
      <c r="UZ41" s="315"/>
      <c r="VA41" s="315"/>
      <c r="VB41" s="315"/>
      <c r="VC41" s="315"/>
      <c r="VD41" s="315"/>
      <c r="VE41" s="315"/>
      <c r="VF41" s="315"/>
      <c r="VG41" s="315"/>
      <c r="VH41" s="315"/>
      <c r="VI41" s="315"/>
      <c r="VJ41" s="315"/>
      <c r="VK41" s="315"/>
      <c r="VL41" s="315"/>
      <c r="VM41" s="315"/>
      <c r="VN41" s="315"/>
      <c r="VO41" s="315"/>
      <c r="VP41" s="315"/>
      <c r="VQ41" s="315"/>
      <c r="VR41" s="315"/>
      <c r="VS41" s="315"/>
      <c r="VT41" s="315"/>
      <c r="VU41" s="315"/>
      <c r="VV41" s="315"/>
      <c r="VW41" s="315"/>
      <c r="VX41" s="315"/>
      <c r="VY41" s="315"/>
      <c r="VZ41" s="315"/>
      <c r="WA41" s="315"/>
      <c r="WB41" s="315"/>
      <c r="WC41" s="315"/>
      <c r="WD41" s="315"/>
      <c r="WE41" s="315"/>
      <c r="WF41" s="315"/>
      <c r="WG41" s="315"/>
      <c r="WH41" s="315"/>
      <c r="WI41" s="315"/>
      <c r="WJ41" s="315"/>
      <c r="WK41" s="315"/>
      <c r="WL41" s="315"/>
      <c r="WM41" s="315"/>
      <c r="WN41" s="315"/>
      <c r="WO41" s="315"/>
      <c r="WP41" s="315"/>
      <c r="WQ41" s="315"/>
      <c r="WR41" s="315"/>
      <c r="WS41" s="315"/>
      <c r="WT41" s="315"/>
      <c r="WU41" s="315"/>
      <c r="WV41" s="315"/>
      <c r="WW41" s="315"/>
      <c r="WX41" s="315"/>
      <c r="WY41" s="315"/>
      <c r="WZ41" s="315"/>
      <c r="XA41" s="315"/>
      <c r="XB41" s="315"/>
      <c r="XC41" s="315"/>
      <c r="XD41" s="315"/>
      <c r="XE41" s="315"/>
      <c r="XF41" s="315"/>
      <c r="XG41" s="315"/>
      <c r="XH41" s="315"/>
      <c r="XI41" s="315"/>
      <c r="XJ41" s="315"/>
      <c r="XK41" s="315"/>
      <c r="XL41" s="315"/>
      <c r="XM41" s="315"/>
      <c r="XN41" s="315"/>
      <c r="XO41" s="315"/>
      <c r="XP41" s="315"/>
      <c r="XQ41" s="315"/>
      <c r="XR41" s="315"/>
      <c r="XS41" s="315"/>
      <c r="XT41" s="315"/>
      <c r="XU41" s="315"/>
      <c r="XV41" s="315"/>
      <c r="XW41" s="315"/>
      <c r="XX41" s="315"/>
      <c r="XY41" s="315"/>
      <c r="XZ41" s="315"/>
      <c r="YA41" s="315"/>
      <c r="YB41" s="315"/>
      <c r="YC41" s="315"/>
      <c r="YD41" s="315"/>
      <c r="YE41" s="315"/>
      <c r="YF41" s="315"/>
      <c r="YG41" s="315"/>
      <c r="YH41" s="315"/>
      <c r="YI41" s="315"/>
      <c r="YJ41" s="315"/>
      <c r="YK41" s="315"/>
      <c r="YL41" s="315"/>
      <c r="YM41" s="315"/>
      <c r="YN41" s="315"/>
      <c r="YO41" s="315"/>
      <c r="YP41" s="315"/>
      <c r="YQ41" s="315"/>
      <c r="YR41" s="315"/>
      <c r="YS41" s="315"/>
      <c r="YT41" s="315"/>
      <c r="YU41" s="315"/>
      <c r="YV41" s="315"/>
      <c r="YW41" s="315"/>
      <c r="YX41" s="315"/>
      <c r="YY41" s="315"/>
      <c r="YZ41" s="315"/>
      <c r="ZA41" s="315"/>
      <c r="ZB41" s="315"/>
      <c r="ZC41" s="315"/>
      <c r="ZD41" s="315"/>
      <c r="ZE41" s="315"/>
      <c r="ZF41" s="315"/>
      <c r="ZG41" s="315"/>
      <c r="ZH41" s="315"/>
      <c r="ZI41" s="315"/>
      <c r="ZJ41" s="315"/>
      <c r="ZK41" s="315"/>
      <c r="ZL41" s="315"/>
      <c r="ZM41" s="315"/>
      <c r="ZN41" s="315"/>
      <c r="ZO41" s="315"/>
      <c r="ZP41" s="315"/>
      <c r="ZQ41" s="315"/>
      <c r="ZR41" s="315"/>
      <c r="ZS41" s="315"/>
      <c r="ZT41" s="315"/>
      <c r="ZU41" s="315"/>
      <c r="ZV41" s="315"/>
      <c r="ZW41" s="315"/>
      <c r="ZX41" s="315"/>
      <c r="ZY41" s="315"/>
      <c r="ZZ41" s="315"/>
      <c r="AAA41" s="315"/>
      <c r="AAB41" s="315"/>
      <c r="AAC41" s="315"/>
      <c r="AAD41" s="315"/>
      <c r="AAE41" s="315"/>
      <c r="AAF41" s="315"/>
      <c r="AAG41" s="315"/>
      <c r="AAH41" s="315"/>
      <c r="AAI41" s="315"/>
      <c r="AAJ41" s="315"/>
      <c r="AAK41" s="315"/>
      <c r="AAL41" s="315"/>
      <c r="AAM41" s="315"/>
      <c r="AAN41" s="315"/>
      <c r="AAO41" s="315"/>
      <c r="AAP41" s="315"/>
      <c r="AAQ41" s="315"/>
      <c r="AAR41" s="315"/>
      <c r="AAS41" s="315"/>
      <c r="AAT41" s="315"/>
      <c r="AAU41" s="315"/>
      <c r="AAV41" s="315"/>
      <c r="AAW41" s="315"/>
      <c r="AAX41" s="315"/>
      <c r="AAY41" s="315"/>
      <c r="AAZ41" s="315"/>
      <c r="ABA41" s="315"/>
      <c r="ABB41" s="315"/>
      <c r="ABC41" s="315"/>
      <c r="ABD41" s="315"/>
      <c r="ABE41" s="315"/>
      <c r="ABF41" s="315"/>
      <c r="ABG41" s="315"/>
      <c r="ABH41" s="315"/>
      <c r="ABI41" s="315"/>
      <c r="ABJ41" s="315"/>
      <c r="ABK41" s="315"/>
      <c r="ABL41" s="315"/>
      <c r="ABM41" s="315"/>
      <c r="ABN41" s="315"/>
      <c r="ABO41" s="315"/>
      <c r="ABP41" s="315"/>
      <c r="ABQ41" s="315"/>
      <c r="ABR41" s="315"/>
      <c r="ABS41" s="315"/>
      <c r="ABT41" s="315"/>
      <c r="ABU41" s="315"/>
      <c r="ABV41" s="315"/>
      <c r="ABW41" s="315"/>
      <c r="ABX41" s="315"/>
      <c r="ABY41" s="315"/>
      <c r="ABZ41" s="315"/>
      <c r="ACA41" s="315"/>
      <c r="ACB41" s="315"/>
      <c r="ACC41" s="315"/>
      <c r="ACD41" s="315"/>
      <c r="ACE41" s="315"/>
      <c r="ACF41" s="315"/>
      <c r="ACG41" s="315"/>
      <c r="ACH41" s="315"/>
      <c r="ACI41" s="315"/>
      <c r="ACJ41" s="315"/>
      <c r="ACK41" s="315"/>
      <c r="ACL41" s="315"/>
      <c r="ACM41" s="315"/>
      <c r="ACN41" s="315"/>
      <c r="ACO41" s="315"/>
      <c r="ACP41" s="315"/>
      <c r="ACQ41" s="315"/>
      <c r="ACR41" s="315"/>
      <c r="ACS41" s="315"/>
      <c r="ACT41" s="315"/>
      <c r="ACU41" s="315"/>
      <c r="ACV41" s="315"/>
      <c r="ACW41" s="315"/>
      <c r="ACX41" s="315"/>
      <c r="ACY41" s="315"/>
      <c r="ACZ41" s="315"/>
      <c r="ADA41" s="315"/>
      <c r="ADB41" s="315"/>
      <c r="ADC41" s="315"/>
      <c r="ADD41" s="315"/>
      <c r="ADE41" s="315"/>
      <c r="ADF41" s="315"/>
      <c r="ADG41" s="315"/>
      <c r="ADH41" s="315"/>
      <c r="ADI41" s="315"/>
      <c r="ADJ41" s="315"/>
      <c r="ADK41" s="315"/>
      <c r="ADL41" s="315"/>
      <c r="ADM41" s="315"/>
      <c r="ADN41" s="315"/>
      <c r="ADO41" s="315"/>
      <c r="ADP41" s="315"/>
      <c r="ADQ41" s="315"/>
      <c r="ADR41" s="315"/>
      <c r="ADS41" s="315"/>
      <c r="ADT41" s="315"/>
      <c r="ADU41" s="315"/>
      <c r="ADV41" s="315"/>
      <c r="ADW41" s="315"/>
      <c r="ADX41" s="315"/>
      <c r="ADY41" s="315"/>
      <c r="ADZ41" s="315"/>
      <c r="AEA41" s="315"/>
      <c r="AEB41" s="315"/>
      <c r="AEC41" s="315"/>
      <c r="AED41" s="315"/>
      <c r="AEE41" s="315"/>
      <c r="AEF41" s="315"/>
      <c r="AEG41" s="315"/>
      <c r="AEH41" s="315"/>
      <c r="AEI41" s="315"/>
      <c r="AEJ41" s="315"/>
      <c r="AEK41" s="315"/>
      <c r="AEL41" s="315"/>
      <c r="AEM41" s="315"/>
      <c r="AEN41" s="315"/>
      <c r="AEO41" s="315"/>
      <c r="AEP41" s="315"/>
      <c r="AEQ41" s="315"/>
      <c r="AER41" s="315"/>
      <c r="AES41" s="315"/>
      <c r="AET41" s="315"/>
      <c r="AEU41" s="315"/>
      <c r="AEV41" s="315"/>
      <c r="AEW41" s="315"/>
      <c r="AEX41" s="315"/>
      <c r="AEY41" s="315"/>
      <c r="AEZ41" s="315"/>
      <c r="AFA41" s="315"/>
      <c r="AFB41" s="315"/>
      <c r="AFC41" s="315"/>
      <c r="AFD41" s="315"/>
      <c r="AFE41" s="315"/>
      <c r="AFF41" s="315"/>
      <c r="AFG41" s="315"/>
      <c r="AFH41" s="315"/>
      <c r="AFI41" s="315"/>
      <c r="AFJ41" s="315"/>
      <c r="AFK41" s="315"/>
      <c r="AFL41" s="315"/>
      <c r="AFM41" s="315"/>
      <c r="AFN41" s="315"/>
      <c r="AFO41" s="315"/>
      <c r="AFP41" s="315"/>
      <c r="AFQ41" s="315"/>
      <c r="AFR41" s="315"/>
      <c r="AFS41" s="315"/>
      <c r="AFT41" s="315"/>
      <c r="AFU41" s="315"/>
      <c r="AFV41" s="315"/>
      <c r="AFW41" s="315"/>
      <c r="AFX41" s="315"/>
      <c r="AFY41" s="315"/>
      <c r="AFZ41" s="315"/>
      <c r="AGA41" s="315"/>
      <c r="AGB41" s="315"/>
      <c r="AGC41" s="315"/>
      <c r="AGD41" s="315"/>
      <c r="AGE41" s="315"/>
      <c r="AGF41" s="315"/>
      <c r="AGG41" s="315"/>
      <c r="AGH41" s="315"/>
      <c r="AGI41" s="315"/>
      <c r="AGJ41" s="315"/>
      <c r="AGK41" s="315"/>
      <c r="AGL41" s="315"/>
      <c r="AGM41" s="315"/>
      <c r="AGN41" s="315"/>
      <c r="AGO41" s="315"/>
      <c r="AGP41" s="315"/>
      <c r="AGQ41" s="315"/>
      <c r="AGR41" s="315"/>
      <c r="AGS41" s="315"/>
      <c r="AGT41" s="315"/>
      <c r="AGU41" s="315"/>
      <c r="AGV41" s="315"/>
      <c r="AGW41" s="315"/>
      <c r="AGX41" s="315"/>
      <c r="AGY41" s="315"/>
      <c r="AGZ41" s="315"/>
      <c r="AHA41" s="315"/>
      <c r="AHB41" s="315"/>
      <c r="AHC41" s="315"/>
      <c r="AHD41" s="315"/>
      <c r="AHE41" s="315"/>
      <c r="AHF41" s="315"/>
      <c r="AHG41" s="315"/>
      <c r="AHH41" s="315"/>
      <c r="AHI41" s="315"/>
      <c r="AHJ41" s="315"/>
      <c r="AHK41" s="315"/>
      <c r="AHL41" s="315"/>
      <c r="AHM41" s="315"/>
      <c r="AHN41" s="31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94"/>
  <sheetViews>
    <sheetView zoomScale="80" zoomScaleNormal="80" workbookViewId="0">
      <pane xSplit="3" ySplit="5" topLeftCell="AHG27" activePane="bottomRight" state="frozen"/>
      <selection pane="topRight" activeCell="D1" sqref="D1"/>
      <selection pane="bottomLeft" activeCell="A6" sqref="A6"/>
      <selection pane="bottomRight" activeCell="AHL34" sqref="AHL34"/>
    </sheetView>
  </sheetViews>
  <sheetFormatPr defaultColWidth="8.796875" defaultRowHeight="28.8" x14ac:dyDescent="0.55000000000000004"/>
  <cols>
    <col min="1" max="1" width="7.3984375" style="554" bestFit="1" customWidth="1"/>
    <col min="2" max="2" width="36" style="555" bestFit="1" customWidth="1"/>
    <col min="3" max="3" width="17.5" style="555" bestFit="1" customWidth="1"/>
    <col min="4" max="4" width="15.8984375" style="555" bestFit="1" customWidth="1"/>
    <col min="5" max="5" width="18.5" style="555" bestFit="1" customWidth="1"/>
    <col min="6" max="6" width="15.8984375" style="555" bestFit="1" customWidth="1"/>
    <col min="7" max="8" width="14.796875" style="555" bestFit="1" customWidth="1"/>
    <col min="9" max="9" width="15.69921875" style="555" bestFit="1" customWidth="1"/>
    <col min="10" max="11" width="15.8984375" style="555" bestFit="1" customWidth="1"/>
    <col min="12" max="12" width="14.796875" style="555" bestFit="1" customWidth="1"/>
    <col min="13" max="13" width="15.8984375" style="555" bestFit="1" customWidth="1"/>
    <col min="14" max="14" width="14.796875" style="555" bestFit="1" customWidth="1"/>
    <col min="15" max="16" width="15.8984375" style="555" bestFit="1" customWidth="1"/>
    <col min="17" max="20" width="14.796875" style="555" bestFit="1" customWidth="1"/>
    <col min="21" max="21" width="16.796875" style="555" customWidth="1"/>
    <col min="22" max="26" width="14.796875" style="555" bestFit="1" customWidth="1"/>
    <col min="27" max="27" width="18.3984375" style="555" bestFit="1" customWidth="1"/>
    <col min="28" max="29" width="15.8984375" style="555" bestFit="1" customWidth="1"/>
    <col min="30" max="30" width="14.796875" style="555" bestFit="1" customWidth="1"/>
    <col min="31" max="35" width="15.8984375" style="555" bestFit="1" customWidth="1"/>
    <col min="36" max="41" width="14.796875" style="555" bestFit="1" customWidth="1"/>
    <col min="42" max="42" width="16.5" style="555" bestFit="1" customWidth="1"/>
    <col min="43" max="43" width="15.8984375" style="555" bestFit="1" customWidth="1"/>
    <col min="44" max="44" width="14.796875" style="555" bestFit="1" customWidth="1"/>
    <col min="45" max="45" width="17.5" style="555" bestFit="1" customWidth="1"/>
    <col min="46" max="51" width="14.796875" style="555" bestFit="1" customWidth="1"/>
    <col min="52" max="52" width="16.09765625" style="555" bestFit="1" customWidth="1"/>
    <col min="53" max="53" width="15.8984375" style="555" bestFit="1" customWidth="1"/>
    <col min="54" max="55" width="14.796875" style="555" bestFit="1" customWidth="1"/>
    <col min="56" max="56" width="15.8984375" style="555" bestFit="1" customWidth="1"/>
    <col min="57" max="59" width="14.796875" style="555" bestFit="1" customWidth="1"/>
    <col min="60" max="60" width="17.5" style="555" bestFit="1" customWidth="1"/>
    <col min="61" max="71" width="14.796875" style="555" bestFit="1" customWidth="1"/>
    <col min="72" max="72" width="15.8984375" style="555" bestFit="1" customWidth="1"/>
    <col min="73" max="74" width="14.796875" style="555" bestFit="1" customWidth="1"/>
    <col min="75" max="76" width="15.8984375" style="555" bestFit="1" customWidth="1"/>
    <col min="77" max="78" width="14.796875" style="555" bestFit="1" customWidth="1"/>
    <col min="79" max="79" width="15.8984375" style="555" bestFit="1" customWidth="1"/>
    <col min="80" max="81" width="14.796875" style="555" bestFit="1" customWidth="1"/>
    <col min="82" max="83" width="13.5" style="555" bestFit="1" customWidth="1"/>
    <col min="84" max="84" width="17.5" style="555" bestFit="1" customWidth="1"/>
    <col min="85" max="85" width="14.796875" style="555" bestFit="1" customWidth="1"/>
    <col min="86" max="86" width="15.8984375" style="555" bestFit="1" customWidth="1"/>
    <col min="87" max="90" width="14.796875" style="555" bestFit="1" customWidth="1"/>
    <col min="91" max="91" width="15.8984375" style="555" bestFit="1" customWidth="1"/>
    <col min="92" max="96" width="14.796875" style="555" bestFit="1" customWidth="1"/>
    <col min="97" max="97" width="17.5" style="555" bestFit="1" customWidth="1"/>
    <col min="98" max="99" width="14.796875" style="555" bestFit="1" customWidth="1"/>
    <col min="100" max="100" width="15.8984375" style="555" bestFit="1" customWidth="1"/>
    <col min="101" max="101" width="14.796875" style="555" bestFit="1" customWidth="1"/>
    <col min="102" max="102" width="15.8984375" style="555" bestFit="1" customWidth="1"/>
    <col min="103" max="104" width="14.796875" style="555" bestFit="1" customWidth="1"/>
    <col min="105" max="105" width="17.5" style="555" bestFit="1" customWidth="1"/>
    <col min="106" max="108" width="15.8984375" style="555" bestFit="1" customWidth="1"/>
    <col min="109" max="109" width="14.796875" style="555" bestFit="1" customWidth="1"/>
    <col min="110" max="111" width="15.8984375" style="555" bestFit="1" customWidth="1"/>
    <col min="112" max="113" width="14.796875" style="555" bestFit="1" customWidth="1"/>
    <col min="114" max="114" width="16.09765625" style="555" bestFit="1" customWidth="1"/>
    <col min="115" max="115" width="16.5" style="555" bestFit="1" customWidth="1"/>
    <col min="116" max="117" width="15.8984375" style="555" bestFit="1" customWidth="1"/>
    <col min="118" max="119" width="14.796875" style="555" bestFit="1" customWidth="1"/>
    <col min="120" max="121" width="15.8984375" style="555" bestFit="1" customWidth="1"/>
    <col min="122" max="124" width="14.796875" style="555" bestFit="1" customWidth="1"/>
    <col min="125" max="125" width="17.5" style="555" bestFit="1" customWidth="1"/>
    <col min="126" max="126" width="14.796875" style="555" bestFit="1" customWidth="1"/>
    <col min="127" max="129" width="15.8984375" style="555" bestFit="1" customWidth="1"/>
    <col min="130" max="130" width="14.796875" style="555" bestFit="1" customWidth="1"/>
    <col min="131" max="131" width="15.8984375" style="555" bestFit="1" customWidth="1"/>
    <col min="132" max="132" width="14.796875" style="555" bestFit="1" customWidth="1"/>
    <col min="133" max="133" width="16.3984375" style="555" bestFit="1" customWidth="1"/>
    <col min="134" max="135" width="15.8984375" style="555" bestFit="1" customWidth="1"/>
    <col min="136" max="136" width="17.296875" style="555" bestFit="1" customWidth="1"/>
    <col min="137" max="138" width="14.796875" style="555" bestFit="1" customWidth="1"/>
    <col min="139" max="140" width="15.8984375" style="555" bestFit="1" customWidth="1"/>
    <col min="141" max="142" width="14.796875" style="555" bestFit="1" customWidth="1"/>
    <col min="143" max="143" width="17.5" style="555" bestFit="1" customWidth="1"/>
    <col min="144" max="151" width="14.796875" style="555" bestFit="1" customWidth="1"/>
    <col min="152" max="152" width="17.5" style="555" bestFit="1" customWidth="1"/>
    <col min="153" max="155" width="14.796875" style="555" bestFit="1" customWidth="1"/>
    <col min="156" max="157" width="15.8984375" style="555" bestFit="1" customWidth="1"/>
    <col min="158" max="159" width="14.796875" style="555" bestFit="1" customWidth="1"/>
    <col min="160" max="160" width="15.8984375" style="555" bestFit="1" customWidth="1"/>
    <col min="161" max="163" width="14.796875" style="555" bestFit="1" customWidth="1"/>
    <col min="164" max="164" width="15.8984375" style="555" bestFit="1" customWidth="1"/>
    <col min="165" max="171" width="14.796875" style="555" bestFit="1" customWidth="1"/>
    <col min="172" max="172" width="17.5" style="555" bestFit="1" customWidth="1"/>
    <col min="173" max="173" width="14.796875" style="555" bestFit="1" customWidth="1"/>
    <col min="174" max="174" width="15.8984375" style="555" bestFit="1" customWidth="1"/>
    <col min="175" max="175" width="14.796875" style="555" bestFit="1" customWidth="1"/>
    <col min="176" max="176" width="15.8984375" style="555" bestFit="1" customWidth="1"/>
    <col min="177" max="177" width="14.796875" style="555" bestFit="1" customWidth="1"/>
    <col min="178" max="178" width="15.8984375" style="555" bestFit="1" customWidth="1"/>
    <col min="179" max="181" width="14.796875" style="555" bestFit="1" customWidth="1"/>
    <col min="182" max="182" width="15.8984375" style="555" bestFit="1" customWidth="1"/>
    <col min="183" max="185" width="14.796875" style="555" bestFit="1" customWidth="1"/>
    <col min="186" max="186" width="15.8984375" style="555" bestFit="1" customWidth="1"/>
    <col min="187" max="187" width="14.796875" style="555" bestFit="1" customWidth="1"/>
    <col min="188" max="188" width="15.296875" style="555" bestFit="1" customWidth="1"/>
    <col min="189" max="189" width="15.8984375" style="555" bestFit="1" customWidth="1"/>
    <col min="190" max="192" width="14.796875" style="555" bestFit="1" customWidth="1"/>
    <col min="193" max="193" width="15.8984375" style="555" bestFit="1" customWidth="1"/>
    <col min="194" max="197" width="14.796875" style="555" bestFit="1" customWidth="1"/>
    <col min="198" max="198" width="15.8984375" style="555" bestFit="1" customWidth="1"/>
    <col min="199" max="200" width="14.796875" style="555" bestFit="1" customWidth="1"/>
    <col min="201" max="201" width="15.8984375" style="555" bestFit="1" customWidth="1"/>
    <col min="202" max="205" width="14.796875" style="555" bestFit="1" customWidth="1"/>
    <col min="206" max="206" width="15.8984375" style="555" bestFit="1" customWidth="1"/>
    <col min="207" max="209" width="14.796875" style="555" bestFit="1" customWidth="1"/>
    <col min="210" max="210" width="17.5" style="555" bestFit="1" customWidth="1"/>
    <col min="211" max="215" width="15.8984375" style="555" bestFit="1" customWidth="1"/>
    <col min="216" max="216" width="14.796875" style="555" bestFit="1" customWidth="1"/>
    <col min="217" max="217" width="17.5" style="555" bestFit="1" customWidth="1"/>
    <col min="218" max="219" width="15.8984375" style="555" bestFit="1" customWidth="1"/>
    <col min="220" max="224" width="14.796875" style="555" bestFit="1" customWidth="1"/>
    <col min="225" max="225" width="17.5" style="555" bestFit="1" customWidth="1"/>
    <col min="226" max="226" width="15.8984375" style="555" bestFit="1" customWidth="1"/>
    <col min="227" max="230" width="14.796875" style="555" bestFit="1" customWidth="1"/>
    <col min="231" max="231" width="15.8984375" style="555" bestFit="1" customWidth="1"/>
    <col min="232" max="240" width="14.796875" style="555" bestFit="1" customWidth="1"/>
    <col min="241" max="241" width="17.5" style="555" bestFit="1" customWidth="1"/>
    <col min="242" max="242" width="15.8984375" style="555" bestFit="1" customWidth="1"/>
    <col min="243" max="243" width="14.796875" style="555" bestFit="1" customWidth="1"/>
    <col min="244" max="245" width="15.8984375" style="555" bestFit="1" customWidth="1"/>
    <col min="246" max="251" width="14.796875" style="555" bestFit="1" customWidth="1"/>
    <col min="252" max="252" width="17.5" style="555" bestFit="1" customWidth="1"/>
    <col min="253" max="254" width="15.8984375" style="555" bestFit="1" customWidth="1"/>
    <col min="255" max="263" width="14.796875" style="555" bestFit="1" customWidth="1"/>
    <col min="264" max="265" width="15.8984375" style="555" bestFit="1" customWidth="1"/>
    <col min="266" max="269" width="14.796875" style="555" bestFit="1" customWidth="1"/>
    <col min="270" max="270" width="15.8984375" style="555" bestFit="1" customWidth="1"/>
    <col min="271" max="272" width="14.796875" style="555" bestFit="1" customWidth="1"/>
    <col min="273" max="273" width="15.8984375" style="555" bestFit="1" customWidth="1"/>
    <col min="274" max="274" width="14.796875" style="555" bestFit="1" customWidth="1"/>
    <col min="275" max="275" width="15.8984375" style="555" bestFit="1" customWidth="1"/>
    <col min="276" max="276" width="14.796875" style="555" bestFit="1" customWidth="1"/>
    <col min="277" max="277" width="15.8984375" style="555" bestFit="1" customWidth="1"/>
    <col min="278" max="278" width="14.796875" style="555" bestFit="1" customWidth="1"/>
    <col min="279" max="279" width="16.19921875" style="555" bestFit="1" customWidth="1"/>
    <col min="280" max="281" width="15.8984375" style="555" bestFit="1" customWidth="1"/>
    <col min="282" max="284" width="14.796875" style="555" bestFit="1" customWidth="1"/>
    <col min="285" max="285" width="17.5" style="555" bestFit="1" customWidth="1"/>
    <col min="286" max="286" width="15.8984375" style="555" bestFit="1" customWidth="1"/>
    <col min="287" max="288" width="14.796875" style="555" bestFit="1" customWidth="1"/>
    <col min="289" max="289" width="15.8984375" style="555" bestFit="1" customWidth="1"/>
    <col min="290" max="290" width="14.796875" style="555" bestFit="1" customWidth="1"/>
    <col min="291" max="291" width="15.8984375" style="555" bestFit="1" customWidth="1"/>
    <col min="292" max="293" width="14.796875" style="555" bestFit="1" customWidth="1"/>
    <col min="294" max="294" width="17.296875" style="555" bestFit="1" customWidth="1"/>
    <col min="295" max="295" width="14.796875" style="555" bestFit="1" customWidth="1"/>
    <col min="296" max="296" width="15.19921875" style="555" bestFit="1" customWidth="1"/>
    <col min="297" max="297" width="15.5" style="555" bestFit="1" customWidth="1"/>
    <col min="298" max="298" width="15.3984375" style="555" bestFit="1" customWidth="1"/>
    <col min="299" max="299" width="16.296875" style="555" bestFit="1" customWidth="1"/>
    <col min="300" max="300" width="17.5" style="555" bestFit="1" customWidth="1"/>
    <col min="301" max="301" width="15.8984375" style="555" bestFit="1" customWidth="1"/>
    <col min="302" max="305" width="14.796875" style="555" bestFit="1" customWidth="1"/>
    <col min="306" max="306" width="15.8984375" style="555" bestFit="1" customWidth="1"/>
    <col min="307" max="308" width="14.796875" style="555" bestFit="1" customWidth="1"/>
    <col min="309" max="309" width="15.8984375" style="555" bestFit="1" customWidth="1"/>
    <col min="310" max="310" width="14.796875" style="555" bestFit="1" customWidth="1"/>
    <col min="311" max="312" width="15.8984375" style="555" bestFit="1" customWidth="1"/>
    <col min="313" max="313" width="15.796875" style="555" bestFit="1" customWidth="1"/>
    <col min="314" max="316" width="15.8984375" style="555" bestFit="1" customWidth="1"/>
    <col min="317" max="317" width="17.5" style="555" bestFit="1" customWidth="1"/>
    <col min="318" max="320" width="15.8984375" style="555" bestFit="1" customWidth="1"/>
    <col min="321" max="325" width="14.796875" style="555" bestFit="1" customWidth="1"/>
    <col min="326" max="326" width="16.3984375" style="555" bestFit="1" customWidth="1"/>
    <col min="327" max="327" width="14.796875" style="555" bestFit="1" customWidth="1"/>
    <col min="328" max="328" width="17.296875" style="555" bestFit="1" customWidth="1"/>
    <col min="329" max="330" width="14.796875" style="555" bestFit="1" customWidth="1"/>
    <col min="331" max="331" width="17.5" style="555" bestFit="1" customWidth="1"/>
    <col min="332" max="332" width="15.8984375" style="555" bestFit="1" customWidth="1"/>
    <col min="333" max="333" width="17.5" style="555" bestFit="1" customWidth="1"/>
    <col min="334" max="341" width="15.8984375" style="555" bestFit="1" customWidth="1"/>
    <col min="342" max="342" width="14.796875" style="555" bestFit="1" customWidth="1"/>
    <col min="343" max="343" width="17.5" style="555" bestFit="1" customWidth="1"/>
    <col min="344" max="354" width="14.796875" style="555" bestFit="1" customWidth="1"/>
    <col min="355" max="355" width="17.5" style="555" bestFit="1" customWidth="1"/>
    <col min="356" max="357" width="14.796875" style="555" bestFit="1" customWidth="1"/>
    <col min="358" max="359" width="15.8984375" style="555" bestFit="1" customWidth="1"/>
    <col min="360" max="360" width="14.796875" style="555" bestFit="1" customWidth="1"/>
    <col min="361" max="362" width="15.8984375" style="555" bestFit="1" customWidth="1"/>
    <col min="363" max="364" width="14.796875" style="555" bestFit="1" customWidth="1"/>
    <col min="365" max="365" width="15.296875" style="555" bestFit="1" customWidth="1"/>
    <col min="366" max="366" width="17.5" style="555" bestFit="1" customWidth="1"/>
    <col min="367" max="367" width="15.8984375" style="555" bestFit="1" customWidth="1"/>
    <col min="368" max="368" width="14.796875" style="555" bestFit="1" customWidth="1"/>
    <col min="369" max="369" width="15.8984375" style="555" bestFit="1" customWidth="1"/>
    <col min="370" max="370" width="14.796875" style="555" bestFit="1" customWidth="1"/>
    <col min="371" max="373" width="15.8984375" style="555" bestFit="1" customWidth="1"/>
    <col min="374" max="377" width="14.796875" style="555" bestFit="1" customWidth="1"/>
    <col min="378" max="378" width="15.8984375" style="555" bestFit="1" customWidth="1"/>
    <col min="379" max="382" width="14.796875" style="555" bestFit="1" customWidth="1"/>
    <col min="383" max="383" width="13.5" style="555" bestFit="1" customWidth="1"/>
    <col min="384" max="384" width="14.796875" style="555" bestFit="1" customWidth="1"/>
    <col min="385" max="385" width="19.8984375" style="555" bestFit="1" customWidth="1"/>
    <col min="386" max="386" width="15.8984375" style="555" bestFit="1" customWidth="1"/>
    <col min="387" max="390" width="14.796875" style="555" bestFit="1" customWidth="1"/>
    <col min="391" max="391" width="15.296875" style="555" bestFit="1" customWidth="1"/>
    <col min="392" max="392" width="17.5" style="555" bestFit="1" customWidth="1"/>
    <col min="393" max="393" width="17.296875" style="555" bestFit="1" customWidth="1"/>
    <col min="394" max="394" width="14.796875" style="555" bestFit="1" customWidth="1"/>
    <col min="395" max="395" width="15.8984375" style="555" bestFit="1" customWidth="1"/>
    <col min="396" max="397" width="14.796875" style="555" bestFit="1" customWidth="1"/>
    <col min="398" max="398" width="15.8984375" style="555" bestFit="1" customWidth="1"/>
    <col min="399" max="400" width="14.796875" style="555" bestFit="1" customWidth="1"/>
    <col min="401" max="401" width="17.5" style="555" bestFit="1" customWidth="1"/>
    <col min="402" max="404" width="15.8984375" style="555" bestFit="1" customWidth="1"/>
    <col min="405" max="405" width="15.296875" style="555" bestFit="1" customWidth="1"/>
    <col min="406" max="406" width="14.796875" style="555" bestFit="1" customWidth="1"/>
    <col min="407" max="407" width="17.5" style="555" bestFit="1" customWidth="1"/>
    <col min="408" max="410" width="14.796875" style="555" bestFit="1" customWidth="1"/>
    <col min="411" max="412" width="15.8984375" style="555" bestFit="1" customWidth="1"/>
    <col min="413" max="415" width="14.796875" style="555" bestFit="1" customWidth="1"/>
    <col min="416" max="416" width="17.5" style="555" bestFit="1" customWidth="1"/>
    <col min="417" max="417" width="14.796875" style="555" bestFit="1" customWidth="1"/>
    <col min="418" max="418" width="15.8984375" style="555" bestFit="1" customWidth="1"/>
    <col min="419" max="419" width="14.796875" style="555" bestFit="1" customWidth="1"/>
    <col min="420" max="421" width="15.8984375" style="555" bestFit="1" customWidth="1"/>
    <col min="422" max="425" width="14.796875" style="555" bestFit="1" customWidth="1"/>
    <col min="426" max="427" width="15.8984375" style="555" bestFit="1" customWidth="1"/>
    <col min="428" max="428" width="14.796875" style="555" bestFit="1" customWidth="1"/>
    <col min="429" max="429" width="15.8984375" style="555" bestFit="1" customWidth="1"/>
    <col min="430" max="432" width="14.796875" style="555" bestFit="1" customWidth="1"/>
    <col min="433" max="433" width="15.296875" style="555" bestFit="1" customWidth="1"/>
    <col min="434" max="434" width="17.5" style="555" bestFit="1" customWidth="1"/>
    <col min="435" max="436" width="14.796875" style="555" bestFit="1" customWidth="1"/>
    <col min="437" max="438" width="15.8984375" style="555" bestFit="1" customWidth="1"/>
    <col min="439" max="439" width="14.796875" style="555" bestFit="1" customWidth="1"/>
    <col min="440" max="440" width="15.8984375" style="555" bestFit="1" customWidth="1"/>
    <col min="441" max="441" width="14.796875" style="555" bestFit="1" customWidth="1"/>
    <col min="442" max="442" width="15.8984375" style="555" bestFit="1" customWidth="1"/>
    <col min="443" max="443" width="14.796875" style="555" bestFit="1" customWidth="1"/>
    <col min="444" max="444" width="15.8984375" style="555" bestFit="1" customWidth="1"/>
    <col min="445" max="446" width="14.796875" style="555" bestFit="1" customWidth="1"/>
    <col min="447" max="447" width="15.8984375" style="555" bestFit="1" customWidth="1"/>
    <col min="448" max="448" width="14.796875" style="555" bestFit="1" customWidth="1"/>
    <col min="449" max="449" width="15.8984375" style="555" bestFit="1" customWidth="1"/>
    <col min="450" max="452" width="14.796875" style="555" bestFit="1" customWidth="1"/>
    <col min="453" max="454" width="15.8984375" style="555" bestFit="1" customWidth="1"/>
    <col min="455" max="459" width="14.796875" style="555" bestFit="1" customWidth="1"/>
    <col min="460" max="460" width="17.5" style="555" bestFit="1" customWidth="1"/>
    <col min="461" max="461" width="14.796875" style="555" bestFit="1" customWidth="1"/>
    <col min="462" max="462" width="15.8984375" style="555" bestFit="1" customWidth="1"/>
    <col min="463" max="464" width="14.796875" style="555" bestFit="1" customWidth="1"/>
    <col min="465" max="465" width="15.8984375" style="555" bestFit="1" customWidth="1"/>
    <col min="466" max="466" width="14.796875" style="555" bestFit="1" customWidth="1"/>
    <col min="467" max="468" width="15.8984375" style="555" bestFit="1" customWidth="1"/>
    <col min="469" max="472" width="14.796875" style="555" bestFit="1" customWidth="1"/>
    <col min="473" max="473" width="17.5" style="555" bestFit="1" customWidth="1"/>
    <col min="474" max="474" width="15.8984375" style="555" bestFit="1" customWidth="1"/>
    <col min="475" max="475" width="14.796875" style="555" bestFit="1" customWidth="1"/>
    <col min="476" max="476" width="15.8984375" style="555" bestFit="1" customWidth="1"/>
    <col min="477" max="478" width="14.796875" style="555" bestFit="1" customWidth="1"/>
    <col min="479" max="479" width="15.8984375" style="555" bestFit="1" customWidth="1"/>
    <col min="480" max="481" width="14.796875" style="555" bestFit="1" customWidth="1"/>
    <col min="482" max="483" width="15.8984375" style="555" bestFit="1" customWidth="1"/>
    <col min="484" max="492" width="14.796875" style="555" bestFit="1" customWidth="1"/>
    <col min="493" max="493" width="17.5" style="555" bestFit="1" customWidth="1"/>
    <col min="494" max="499" width="14.796875" style="555" bestFit="1" customWidth="1"/>
    <col min="500" max="500" width="15.8984375" style="555" bestFit="1" customWidth="1"/>
    <col min="501" max="503" width="14.796875" style="555" bestFit="1" customWidth="1"/>
    <col min="504" max="504" width="16.3984375" style="555" bestFit="1" customWidth="1"/>
    <col min="505" max="506" width="14.796875" style="555" bestFit="1" customWidth="1"/>
    <col min="507" max="507" width="15.8984375" style="555" bestFit="1" customWidth="1"/>
    <col min="508" max="513" width="14.796875" style="555" bestFit="1" customWidth="1"/>
    <col min="514" max="514" width="15.8984375" style="555" bestFit="1" customWidth="1"/>
    <col min="515" max="516" width="14.796875" style="555" bestFit="1" customWidth="1"/>
    <col min="517" max="517" width="16.19921875" style="555" bestFit="1" customWidth="1"/>
    <col min="518" max="518" width="14.796875" style="555" bestFit="1" customWidth="1"/>
    <col min="519" max="519" width="15.8984375" style="555" bestFit="1" customWidth="1"/>
    <col min="520" max="521" width="14.796875" style="555" bestFit="1" customWidth="1"/>
    <col min="522" max="522" width="15.8984375" style="555" bestFit="1" customWidth="1"/>
    <col min="523" max="526" width="14.796875" style="555" bestFit="1" customWidth="1"/>
    <col min="527" max="527" width="17.5" style="555" bestFit="1" customWidth="1"/>
    <col min="528" max="529" width="14.796875" style="555" bestFit="1" customWidth="1"/>
    <col min="530" max="530" width="17.09765625" style="555" bestFit="1" customWidth="1"/>
    <col min="531" max="531" width="15.8984375" style="555" bestFit="1" customWidth="1"/>
    <col min="532" max="533" width="14.796875" style="555" bestFit="1" customWidth="1"/>
    <col min="534" max="534" width="15.8984375" style="555" bestFit="1" customWidth="1"/>
    <col min="535" max="535" width="14.796875" style="555" bestFit="1" customWidth="1"/>
    <col min="536" max="536" width="15.8984375" style="555" bestFit="1" customWidth="1"/>
    <col min="537" max="542" width="14.796875" style="555" bestFit="1" customWidth="1"/>
    <col min="543" max="543" width="16.8984375" style="555" bestFit="1" customWidth="1"/>
    <col min="544" max="544" width="14.796875" style="555" bestFit="1" customWidth="1"/>
    <col min="545" max="546" width="15.8984375" style="555" bestFit="1" customWidth="1"/>
    <col min="547" max="548" width="14.796875" style="555" bestFit="1" customWidth="1"/>
    <col min="549" max="549" width="17.5" style="555" bestFit="1" customWidth="1"/>
    <col min="550" max="553" width="14.796875" style="555" bestFit="1" customWidth="1"/>
    <col min="554" max="554" width="15.8984375" style="555" bestFit="1" customWidth="1"/>
    <col min="555" max="556" width="14.796875" style="555" bestFit="1" customWidth="1"/>
    <col min="557" max="557" width="15.8984375" style="555" bestFit="1" customWidth="1"/>
    <col min="558" max="558" width="14.796875" style="555" bestFit="1" customWidth="1"/>
    <col min="559" max="559" width="15.296875" style="555" bestFit="1" customWidth="1"/>
    <col min="560" max="560" width="17.5" style="555" bestFit="1" customWidth="1"/>
    <col min="561" max="562" width="14.796875" style="555" bestFit="1" customWidth="1"/>
    <col min="563" max="563" width="15.8984375" style="555" bestFit="1" customWidth="1"/>
    <col min="564" max="564" width="13.5" style="555" bestFit="1" customWidth="1"/>
    <col min="565" max="565" width="14.796875" style="555" bestFit="1" customWidth="1"/>
    <col min="566" max="566" width="15.8984375" style="555" bestFit="1" customWidth="1"/>
    <col min="567" max="570" width="14.796875" style="555" bestFit="1" customWidth="1"/>
    <col min="571" max="571" width="15.8984375" style="555" bestFit="1" customWidth="1"/>
    <col min="572" max="572" width="14.796875" style="555" bestFit="1" customWidth="1"/>
    <col min="573" max="573" width="15.8984375" style="555" bestFit="1" customWidth="1"/>
    <col min="574" max="577" width="14.796875" style="555" bestFit="1" customWidth="1"/>
    <col min="578" max="578" width="16.5" style="555" bestFit="1" customWidth="1"/>
    <col min="579" max="580" width="14.796875" style="555" bestFit="1" customWidth="1"/>
    <col min="581" max="581" width="14.3984375" style="555" customWidth="1"/>
    <col min="582" max="582" width="17.5" style="555" bestFit="1" customWidth="1"/>
    <col min="583" max="584" width="14.796875" style="555" bestFit="1" customWidth="1"/>
    <col min="585" max="588" width="15.8984375" style="555" bestFit="1" customWidth="1"/>
    <col min="589" max="589" width="15.19921875" style="555" bestFit="1" customWidth="1"/>
    <col min="590" max="590" width="14.796875" style="555" bestFit="1" customWidth="1"/>
    <col min="591" max="591" width="16.3984375" style="555" bestFit="1" customWidth="1"/>
    <col min="592" max="592" width="14.796875" style="555" bestFit="1" customWidth="1"/>
    <col min="593" max="593" width="15.8984375" style="555" bestFit="1" customWidth="1"/>
    <col min="594" max="595" width="14.796875" style="555" bestFit="1" customWidth="1"/>
    <col min="596" max="596" width="15.296875" style="555" bestFit="1" customWidth="1"/>
    <col min="597" max="597" width="19.3984375" style="555" bestFit="1" customWidth="1"/>
    <col min="598" max="598" width="15.8984375" style="555" bestFit="1" customWidth="1"/>
    <col min="599" max="602" width="14.796875" style="555" bestFit="1" customWidth="1"/>
    <col min="603" max="606" width="15.8984375" style="555" bestFit="1" customWidth="1"/>
    <col min="607" max="607" width="14.796875" style="555" bestFit="1" customWidth="1"/>
    <col min="608" max="608" width="15.8984375" style="555" bestFit="1" customWidth="1"/>
    <col min="609" max="609" width="14.796875" style="555" bestFit="1" customWidth="1"/>
    <col min="610" max="614" width="15.8984375" style="555" bestFit="1" customWidth="1"/>
    <col min="615" max="615" width="14.796875" style="555" bestFit="1" customWidth="1"/>
    <col min="616" max="617" width="15.8984375" style="555" bestFit="1" customWidth="1"/>
    <col min="618" max="621" width="14.796875" style="555" bestFit="1" customWidth="1"/>
    <col min="622" max="622" width="16.5" style="555" bestFit="1" customWidth="1"/>
    <col min="623" max="623" width="14.796875" style="555" bestFit="1" customWidth="1"/>
    <col min="624" max="624" width="15.796875" style="555" bestFit="1" customWidth="1"/>
    <col min="625" max="625" width="15.8984375" style="555" bestFit="1" customWidth="1"/>
    <col min="626" max="626" width="15.5" style="555" bestFit="1" customWidth="1"/>
    <col min="627" max="628" width="14.796875" style="555" bestFit="1" customWidth="1"/>
    <col min="629" max="629" width="15.296875" style="555" bestFit="1" customWidth="1"/>
    <col min="630" max="630" width="17.5" style="555" bestFit="1" customWidth="1"/>
    <col min="631" max="631" width="14.796875" style="555" bestFit="1" customWidth="1"/>
    <col min="632" max="636" width="15.8984375" style="555" bestFit="1" customWidth="1"/>
    <col min="637" max="638" width="14.796875" style="555" bestFit="1" customWidth="1"/>
    <col min="639" max="640" width="15.8984375" style="555" bestFit="1" customWidth="1"/>
    <col min="641" max="647" width="14.796875" style="555" bestFit="1" customWidth="1"/>
    <col min="648" max="648" width="16.5" style="555" bestFit="1" customWidth="1"/>
    <col min="649" max="651" width="14.796875" style="555" bestFit="1" customWidth="1"/>
    <col min="652" max="652" width="15.296875" style="555" bestFit="1" customWidth="1"/>
    <col min="653" max="653" width="17.5" style="555" bestFit="1" customWidth="1"/>
    <col min="654" max="654" width="14.796875" style="555" bestFit="1" customWidth="1"/>
    <col min="655" max="655" width="15.8984375" style="555" bestFit="1" customWidth="1"/>
    <col min="656" max="656" width="14.796875" style="555" bestFit="1" customWidth="1"/>
    <col min="657" max="657" width="15.8984375" style="555" bestFit="1" customWidth="1"/>
    <col min="658" max="658" width="14.796875" style="555" bestFit="1" customWidth="1"/>
    <col min="659" max="659" width="15.8984375" style="555" bestFit="1" customWidth="1"/>
    <col min="660" max="660" width="14.796875" style="555" bestFit="1" customWidth="1"/>
    <col min="661" max="663" width="15.8984375" style="555" bestFit="1" customWidth="1"/>
    <col min="664" max="665" width="14.796875" style="555" bestFit="1" customWidth="1"/>
    <col min="666" max="666" width="15.09765625" style="555" bestFit="1" customWidth="1"/>
    <col min="667" max="669" width="14.796875" style="555" bestFit="1" customWidth="1"/>
    <col min="670" max="670" width="15.8984375" style="555" bestFit="1" customWidth="1"/>
    <col min="671" max="676" width="14.796875" style="555" bestFit="1" customWidth="1"/>
    <col min="677" max="677" width="15.8984375" style="555" bestFit="1" customWidth="1"/>
    <col min="678" max="684" width="14.796875" style="555" bestFit="1" customWidth="1"/>
    <col min="685" max="685" width="15.8984375" style="555" bestFit="1" customWidth="1"/>
    <col min="686" max="686" width="17.5" style="555" bestFit="1" customWidth="1"/>
    <col min="687" max="687" width="14.796875" style="555" bestFit="1" customWidth="1"/>
    <col min="688" max="690" width="15.8984375" style="555" bestFit="1" customWidth="1"/>
    <col min="691" max="692" width="14.796875" style="555" bestFit="1" customWidth="1"/>
    <col min="693" max="695" width="15.8984375" style="555" bestFit="1" customWidth="1"/>
    <col min="696" max="707" width="14.796875" style="555" bestFit="1" customWidth="1"/>
    <col min="708" max="708" width="15.8984375" style="555" bestFit="1" customWidth="1"/>
    <col min="709" max="713" width="14.796875" style="555" bestFit="1" customWidth="1"/>
    <col min="714" max="714" width="15.296875" style="555" bestFit="1" customWidth="1"/>
    <col min="715" max="715" width="17.5" style="555" bestFit="1" customWidth="1"/>
    <col min="716" max="717" width="14.796875" style="555" bestFit="1" customWidth="1"/>
    <col min="718" max="719" width="15.8984375" style="555" bestFit="1" customWidth="1"/>
    <col min="720" max="722" width="14.796875" style="555" bestFit="1" customWidth="1"/>
    <col min="723" max="723" width="15.8984375" style="555" bestFit="1" customWidth="1"/>
    <col min="724" max="724" width="14.796875" style="555" bestFit="1" customWidth="1"/>
    <col min="725" max="727" width="15.8984375" style="555" bestFit="1" customWidth="1"/>
    <col min="728" max="733" width="14.796875" style="555" bestFit="1" customWidth="1"/>
    <col min="734" max="734" width="15.8984375" style="555" bestFit="1" customWidth="1"/>
    <col min="735" max="735" width="16.19921875" style="555" bestFit="1" customWidth="1"/>
    <col min="736" max="740" width="14.796875" style="555" bestFit="1" customWidth="1"/>
    <col min="741" max="741" width="17.5" style="555" bestFit="1" customWidth="1"/>
    <col min="742" max="748" width="14.796875" style="555" bestFit="1" customWidth="1"/>
    <col min="749" max="749" width="14.5" style="555" bestFit="1" customWidth="1"/>
    <col min="750" max="750" width="17.5" style="555" bestFit="1" customWidth="1"/>
    <col min="751" max="751" width="14.796875" style="555" bestFit="1" customWidth="1"/>
    <col min="752" max="752" width="15.8984375" style="555" bestFit="1" customWidth="1"/>
    <col min="753" max="754" width="14.796875" style="555" bestFit="1" customWidth="1"/>
    <col min="755" max="755" width="15.8984375" style="555" bestFit="1" customWidth="1"/>
    <col min="756" max="756" width="15.796875" style="555" bestFit="1" customWidth="1"/>
    <col min="757" max="758" width="14.796875" style="555" bestFit="1" customWidth="1"/>
    <col min="759" max="759" width="15.8984375" style="555" bestFit="1" customWidth="1"/>
    <col min="760" max="760" width="14.796875" style="555" bestFit="1" customWidth="1"/>
    <col min="761" max="761" width="18.296875" style="555" bestFit="1" customWidth="1"/>
    <col min="762" max="763" width="14.796875" style="555" bestFit="1" customWidth="1"/>
    <col min="764" max="764" width="16.8984375" style="555" bestFit="1" customWidth="1"/>
    <col min="765" max="767" width="14.796875" style="555" bestFit="1" customWidth="1"/>
    <col min="768" max="769" width="15.8984375" style="555" bestFit="1" customWidth="1"/>
    <col min="770" max="771" width="14.796875" style="555" bestFit="1" customWidth="1"/>
    <col min="772" max="772" width="15.8984375" style="555" bestFit="1" customWidth="1"/>
    <col min="773" max="773" width="14.796875" style="555" bestFit="1" customWidth="1"/>
    <col min="774" max="774" width="15.8984375" style="555" bestFit="1" customWidth="1"/>
    <col min="775" max="779" width="14.796875" style="555" bestFit="1" customWidth="1"/>
    <col min="780" max="780" width="15.5" style="555" bestFit="1" customWidth="1"/>
    <col min="781" max="783" width="14.796875" style="555" bestFit="1" customWidth="1"/>
    <col min="784" max="785" width="15.8984375" style="555" bestFit="1" customWidth="1"/>
    <col min="786" max="786" width="16.5" style="555" bestFit="1" customWidth="1"/>
    <col min="787" max="789" width="14.796875" style="555" bestFit="1" customWidth="1"/>
    <col min="790" max="790" width="15.296875" style="555" bestFit="1" customWidth="1"/>
    <col min="791" max="791" width="14.796875" style="555" bestFit="1" customWidth="1"/>
    <col min="792" max="792" width="18.09765625" style="555" bestFit="1" customWidth="1"/>
    <col min="793" max="793" width="17.5" style="555" bestFit="1" customWidth="1"/>
    <col min="794" max="796" width="15.8984375" style="555" bestFit="1" customWidth="1"/>
    <col min="797" max="799" width="14.796875" style="555" bestFit="1" customWidth="1"/>
    <col min="800" max="800" width="15.296875" style="555" bestFit="1" customWidth="1"/>
    <col min="801" max="801" width="17.5" style="555" bestFit="1" customWidth="1"/>
    <col min="802" max="803" width="15.8984375" style="555" bestFit="1" customWidth="1"/>
    <col min="804" max="805" width="14.796875" style="555" bestFit="1" customWidth="1"/>
    <col min="806" max="806" width="15.8984375" style="555" bestFit="1" customWidth="1"/>
    <col min="807" max="811" width="14.796875" style="555" bestFit="1" customWidth="1"/>
    <col min="812" max="812" width="15.8984375" style="555" bestFit="1" customWidth="1"/>
    <col min="813" max="817" width="14.796875" style="555" bestFit="1" customWidth="1"/>
    <col min="818" max="818" width="16.5" style="555" bestFit="1" customWidth="1"/>
    <col min="819" max="820" width="14.796875" style="555" bestFit="1" customWidth="1"/>
    <col min="821" max="821" width="17.5" style="555" bestFit="1" customWidth="1"/>
    <col min="822" max="823" width="15.8984375" style="555" bestFit="1" customWidth="1"/>
    <col min="824" max="825" width="14.796875" style="555" bestFit="1" customWidth="1"/>
    <col min="826" max="826" width="15.8984375" style="555" bestFit="1" customWidth="1"/>
    <col min="827" max="829" width="14.796875" style="555" bestFit="1" customWidth="1"/>
    <col min="830" max="830" width="15.5" style="555" bestFit="1" customWidth="1"/>
    <col min="831" max="831" width="16.5" style="555" bestFit="1" customWidth="1"/>
    <col min="832" max="832" width="15.8984375" style="555" bestFit="1" customWidth="1"/>
    <col min="833" max="834" width="14.796875" style="555" bestFit="1" customWidth="1"/>
    <col min="835" max="835" width="15.8984375" style="555" bestFit="1" customWidth="1"/>
    <col min="836" max="842" width="14.796875" style="555" bestFit="1" customWidth="1"/>
    <col min="843" max="843" width="17.3984375" style="555" bestFit="1" customWidth="1"/>
    <col min="844" max="844" width="15.8984375" style="555" bestFit="1" customWidth="1"/>
    <col min="845" max="853" width="14.796875" style="555" bestFit="1" customWidth="1"/>
    <col min="854" max="854" width="16.296875" style="555" bestFit="1" customWidth="1"/>
    <col min="855" max="855" width="14.796875" style="555" bestFit="1" customWidth="1"/>
    <col min="856" max="856" width="17.5" style="555" bestFit="1" customWidth="1"/>
    <col min="857" max="859" width="14.796875" style="555" bestFit="1" customWidth="1"/>
    <col min="860" max="860" width="15.8984375" style="555" bestFit="1" customWidth="1"/>
    <col min="861" max="866" width="14.796875" style="555" bestFit="1" customWidth="1"/>
    <col min="867" max="867" width="17.5" style="555" bestFit="1" customWidth="1"/>
    <col min="868" max="868" width="15.8984375" style="555" bestFit="1" customWidth="1"/>
    <col min="869" max="870" width="14.796875" style="555" bestFit="1" customWidth="1"/>
    <col min="871" max="871" width="15.8984375" style="555" bestFit="1" customWidth="1"/>
    <col min="872" max="872" width="17.3984375" style="555" bestFit="1" customWidth="1"/>
    <col min="873" max="874" width="14.796875" style="555" bestFit="1" customWidth="1"/>
    <col min="875" max="876" width="17.5" style="555" bestFit="1" customWidth="1"/>
    <col min="877" max="877" width="14.796875" style="555" bestFit="1" customWidth="1"/>
    <col min="878" max="878" width="15.8984375" style="555" bestFit="1" customWidth="1"/>
    <col min="879" max="879" width="16.5" style="555" bestFit="1" customWidth="1"/>
    <col min="880" max="891" width="14.796875" style="555" bestFit="1" customWidth="1"/>
    <col min="892" max="892" width="15.8984375" style="555" bestFit="1" customWidth="1"/>
    <col min="893" max="895" width="14.796875" style="555" bestFit="1" customWidth="1"/>
    <col min="896" max="896" width="15.8984375" style="555" bestFit="1" customWidth="1"/>
    <col min="897" max="897" width="14.796875" style="555" bestFit="1" customWidth="1"/>
    <col min="898" max="898" width="19.3984375" style="555" customWidth="1"/>
    <col min="899" max="899" width="17.8984375" style="555" bestFit="1" customWidth="1"/>
    <col min="900" max="900" width="13.3984375" style="555" bestFit="1" customWidth="1"/>
    <col min="901" max="901" width="8.796875" style="580"/>
    <col min="902" max="16384" width="8.796875" style="555"/>
  </cols>
  <sheetData>
    <row r="1" spans="1:901" x14ac:dyDescent="0.55000000000000004">
      <c r="C1" s="555">
        <v>1</v>
      </c>
      <c r="DA1" s="555">
        <v>2</v>
      </c>
      <c r="EV1" s="555">
        <v>3</v>
      </c>
      <c r="GX1" s="555">
        <v>4</v>
      </c>
      <c r="JQ1" s="555">
        <v>5</v>
      </c>
      <c r="ME1" s="555">
        <v>6</v>
      </c>
      <c r="OZ1" s="555">
        <v>7</v>
      </c>
      <c r="RY1" s="555">
        <v>8</v>
      </c>
      <c r="VI1" s="555">
        <v>9</v>
      </c>
      <c r="YT1" s="555">
        <v>10</v>
      </c>
      <c r="ABM1" s="555">
        <v>11</v>
      </c>
      <c r="AEO1" s="555">
        <v>12</v>
      </c>
      <c r="AHO1" s="555" t="s">
        <v>2214</v>
      </c>
    </row>
    <row r="2" spans="1:901" x14ac:dyDescent="0.55000000000000004">
      <c r="C2" s="555" t="s">
        <v>1259</v>
      </c>
      <c r="AA2" s="555" t="s">
        <v>1258</v>
      </c>
      <c r="AS2" s="555" t="s">
        <v>1262</v>
      </c>
      <c r="BA2" s="555" t="s">
        <v>1263</v>
      </c>
      <c r="BH2" s="555" t="s">
        <v>1260</v>
      </c>
      <c r="BW2" s="555" t="s">
        <v>1261</v>
      </c>
      <c r="CF2" s="555" t="s">
        <v>1264</v>
      </c>
      <c r="CS2" s="555" t="s">
        <v>1265</v>
      </c>
      <c r="DA2" s="555" t="s">
        <v>1268</v>
      </c>
      <c r="DL2" s="555" t="s">
        <v>1266</v>
      </c>
      <c r="DU2" s="555" t="s">
        <v>1267</v>
      </c>
      <c r="ED2" s="555" t="s">
        <v>1269</v>
      </c>
      <c r="EM2" s="555" t="s">
        <v>1270</v>
      </c>
      <c r="EV2" s="555" t="s">
        <v>1271</v>
      </c>
      <c r="FH2" s="555" t="s">
        <v>1272</v>
      </c>
      <c r="FP2" s="555" t="s">
        <v>1273</v>
      </c>
      <c r="GD2" s="555" t="s">
        <v>1274</v>
      </c>
      <c r="GP2" s="555" t="s">
        <v>1275</v>
      </c>
      <c r="GX2" s="555" t="s">
        <v>1276</v>
      </c>
      <c r="HB2" s="555" t="s">
        <v>1277</v>
      </c>
      <c r="HI2" s="555" t="s">
        <v>1278</v>
      </c>
      <c r="HQ2" s="555" t="s">
        <v>1279</v>
      </c>
      <c r="IG2" s="555" t="s">
        <v>1280</v>
      </c>
      <c r="IR2" s="555" t="s">
        <v>1281</v>
      </c>
      <c r="JD2" s="555" t="s">
        <v>1282</v>
      </c>
      <c r="JJ2" s="555" t="s">
        <v>1283</v>
      </c>
      <c r="JQ2" s="555" t="s">
        <v>1287</v>
      </c>
      <c r="JY2" s="555" t="s">
        <v>1284</v>
      </c>
      <c r="KN2" s="555" t="s">
        <v>1285</v>
      </c>
      <c r="KW2" s="555" t="s">
        <v>1286</v>
      </c>
      <c r="LE2" s="555" t="s">
        <v>1288</v>
      </c>
      <c r="LP2" s="555" t="s">
        <v>1289</v>
      </c>
      <c r="LS2" s="555" t="s">
        <v>1290</v>
      </c>
      <c r="LU2" s="555" t="s">
        <v>1291</v>
      </c>
      <c r="ME2" s="555" t="s">
        <v>1292</v>
      </c>
      <c r="MQ2" s="555" t="s">
        <v>1293</v>
      </c>
      <c r="NB2" s="555" t="s">
        <v>1294</v>
      </c>
      <c r="NN2" s="555" t="s">
        <v>1295</v>
      </c>
      <c r="NU2" s="555" t="s">
        <v>1296</v>
      </c>
      <c r="OB2" s="555" t="s">
        <v>1297</v>
      </c>
      <c r="OK2" s="555" t="s">
        <v>1298</v>
      </c>
      <c r="OQ2" s="555" t="s">
        <v>1299</v>
      </c>
      <c r="OZ2" s="555" t="s">
        <v>1300</v>
      </c>
      <c r="PR2" s="555" t="s">
        <v>1301</v>
      </c>
      <c r="QR2" s="555" t="s">
        <v>1302</v>
      </c>
      <c r="RE2" s="555" t="s">
        <v>1303</v>
      </c>
      <c r="RY2" s="555" t="s">
        <v>1306</v>
      </c>
      <c r="SM2" s="555" t="s">
        <v>1304</v>
      </c>
      <c r="SY2" s="555" t="s">
        <v>1305</v>
      </c>
      <c r="TG2" s="555" t="s">
        <v>1307</v>
      </c>
      <c r="TY2" s="555" t="s">
        <v>1308</v>
      </c>
      <c r="UH2" s="555" t="s">
        <v>1309</v>
      </c>
      <c r="UN2" s="555" t="s">
        <v>1310</v>
      </c>
      <c r="VI2" s="555" t="s">
        <v>1311</v>
      </c>
      <c r="VY2" s="555" t="s">
        <v>1312</v>
      </c>
      <c r="XF2" s="555" t="s">
        <v>1313</v>
      </c>
      <c r="YC2" s="555" t="s">
        <v>1314</v>
      </c>
      <c r="YT2" s="555" t="s">
        <v>1315</v>
      </c>
      <c r="ZA2" s="555" t="s">
        <v>1316</v>
      </c>
      <c r="ZJ2" s="555" t="s">
        <v>1317</v>
      </c>
      <c r="AAF2" s="555" t="s">
        <v>1318</v>
      </c>
      <c r="AAM2" s="555" t="s">
        <v>1319</v>
      </c>
      <c r="ABM2" s="555" t="s">
        <v>1320</v>
      </c>
      <c r="ABV2" s="555" t="s">
        <v>1321</v>
      </c>
      <c r="ACG2" s="555" t="s">
        <v>1322</v>
      </c>
      <c r="ADD2" s="555" t="s">
        <v>1323</v>
      </c>
      <c r="ADM2" s="555" t="s">
        <v>1324</v>
      </c>
      <c r="ADP2" s="555" t="s">
        <v>1325</v>
      </c>
      <c r="ADU2" s="555" t="s">
        <v>1326</v>
      </c>
      <c r="AEO2" s="555" t="s">
        <v>1327</v>
      </c>
      <c r="AEY2" s="555" t="s">
        <v>1328</v>
      </c>
      <c r="AFL2" s="555" t="s">
        <v>1329</v>
      </c>
      <c r="AFX2" s="555" t="s">
        <v>1330</v>
      </c>
      <c r="AGI2" s="555" t="s">
        <v>1331</v>
      </c>
      <c r="AGQ2" s="555" t="s">
        <v>1332</v>
      </c>
      <c r="AHH2" s="555" t="s">
        <v>1333</v>
      </c>
    </row>
    <row r="3" spans="1:901" s="556" customFormat="1" x14ac:dyDescent="0.55000000000000004">
      <c r="C3" s="629">
        <v>10713</v>
      </c>
      <c r="D3" s="629">
        <v>11119</v>
      </c>
      <c r="E3" s="629">
        <v>11120</v>
      </c>
      <c r="F3" s="629">
        <v>11121</v>
      </c>
      <c r="G3" s="629">
        <v>11122</v>
      </c>
      <c r="H3" s="629">
        <v>11123</v>
      </c>
      <c r="I3" s="629">
        <v>11124</v>
      </c>
      <c r="J3" s="629">
        <v>11125</v>
      </c>
      <c r="K3" s="629">
        <v>11126</v>
      </c>
      <c r="L3" s="629">
        <v>11127</v>
      </c>
      <c r="M3" s="629">
        <v>11128</v>
      </c>
      <c r="N3" s="629">
        <v>11129</v>
      </c>
      <c r="O3" s="629">
        <v>11130</v>
      </c>
      <c r="P3" s="629">
        <v>11131</v>
      </c>
      <c r="Q3" s="629">
        <v>11132</v>
      </c>
      <c r="R3" s="629">
        <v>11133</v>
      </c>
      <c r="S3" s="629">
        <v>11134</v>
      </c>
      <c r="T3" s="629">
        <v>11135</v>
      </c>
      <c r="U3" s="629">
        <v>11136</v>
      </c>
      <c r="V3" s="629">
        <v>11137</v>
      </c>
      <c r="W3" s="629">
        <v>11138</v>
      </c>
      <c r="X3" s="629">
        <v>11139</v>
      </c>
      <c r="Y3" s="629">
        <v>11643</v>
      </c>
      <c r="Z3" s="629">
        <v>23736</v>
      </c>
      <c r="AA3" s="629">
        <v>10674</v>
      </c>
      <c r="AB3" s="629">
        <v>11189</v>
      </c>
      <c r="AC3" s="629">
        <v>11190</v>
      </c>
      <c r="AD3" s="629">
        <v>11191</v>
      </c>
      <c r="AE3" s="629">
        <v>11192</v>
      </c>
      <c r="AF3" s="629">
        <v>11193</v>
      </c>
      <c r="AG3" s="629">
        <v>11194</v>
      </c>
      <c r="AH3" s="629">
        <v>11195</v>
      </c>
      <c r="AI3" s="629">
        <v>11196</v>
      </c>
      <c r="AJ3" s="629">
        <v>11197</v>
      </c>
      <c r="AK3" s="629">
        <v>11198</v>
      </c>
      <c r="AL3" s="629">
        <v>11199</v>
      </c>
      <c r="AM3" s="629">
        <v>11200</v>
      </c>
      <c r="AN3" s="629">
        <v>11201</v>
      </c>
      <c r="AO3" s="629">
        <v>11202</v>
      </c>
      <c r="AP3" s="629">
        <v>11454</v>
      </c>
      <c r="AQ3" s="629">
        <v>15012</v>
      </c>
      <c r="AR3" s="629">
        <v>28823</v>
      </c>
      <c r="AS3" s="629">
        <v>10715</v>
      </c>
      <c r="AT3" s="629">
        <v>11166</v>
      </c>
      <c r="AU3" s="629">
        <v>11167</v>
      </c>
      <c r="AV3" s="629">
        <v>11169</v>
      </c>
      <c r="AW3" s="629">
        <v>11170</v>
      </c>
      <c r="AX3" s="629">
        <v>11171</v>
      </c>
      <c r="AY3" s="629">
        <v>11172</v>
      </c>
      <c r="AZ3" s="629">
        <v>11452</v>
      </c>
      <c r="BA3" s="629">
        <v>10719</v>
      </c>
      <c r="BB3" s="629">
        <v>11203</v>
      </c>
      <c r="BC3" s="629">
        <v>11204</v>
      </c>
      <c r="BD3" s="629">
        <v>11205</v>
      </c>
      <c r="BE3" s="629">
        <v>11206</v>
      </c>
      <c r="BF3" s="629">
        <v>11207</v>
      </c>
      <c r="BG3" s="629">
        <v>11208</v>
      </c>
      <c r="BH3" s="629">
        <v>10716</v>
      </c>
      <c r="BI3" s="629">
        <v>11173</v>
      </c>
      <c r="BJ3" s="629">
        <v>11174</v>
      </c>
      <c r="BK3" s="629">
        <v>11175</v>
      </c>
      <c r="BL3" s="629">
        <v>11176</v>
      </c>
      <c r="BM3" s="629">
        <v>11177</v>
      </c>
      <c r="BN3" s="629">
        <v>11178</v>
      </c>
      <c r="BO3" s="629">
        <v>11179</v>
      </c>
      <c r="BP3" s="629">
        <v>11180</v>
      </c>
      <c r="BQ3" s="629">
        <v>11181</v>
      </c>
      <c r="BR3" s="629">
        <v>11182</v>
      </c>
      <c r="BS3" s="629">
        <v>11183</v>
      </c>
      <c r="BT3" s="629">
        <v>11453</v>
      </c>
      <c r="BU3" s="629">
        <v>11625</v>
      </c>
      <c r="BV3" s="629">
        <v>25017</v>
      </c>
      <c r="BW3" s="629">
        <v>10717</v>
      </c>
      <c r="BX3" s="629">
        <v>10718</v>
      </c>
      <c r="BY3" s="629">
        <v>11184</v>
      </c>
      <c r="BZ3" s="629">
        <v>11185</v>
      </c>
      <c r="CA3" s="629">
        <v>11186</v>
      </c>
      <c r="CB3" s="629">
        <v>11187</v>
      </c>
      <c r="CC3" s="629">
        <v>11188</v>
      </c>
      <c r="CD3" s="629">
        <v>40744</v>
      </c>
      <c r="CE3" s="629">
        <v>40745</v>
      </c>
      <c r="CF3" s="629">
        <v>10672</v>
      </c>
      <c r="CG3" s="629">
        <v>11146</v>
      </c>
      <c r="CH3" s="629">
        <v>11147</v>
      </c>
      <c r="CI3" s="629">
        <v>11148</v>
      </c>
      <c r="CJ3" s="629">
        <v>11149</v>
      </c>
      <c r="CK3" s="629">
        <v>11150</v>
      </c>
      <c r="CL3" s="629">
        <v>11151</v>
      </c>
      <c r="CM3" s="629">
        <v>11152</v>
      </c>
      <c r="CN3" s="629">
        <v>11153</v>
      </c>
      <c r="CO3" s="629">
        <v>11154</v>
      </c>
      <c r="CP3" s="629">
        <v>11155</v>
      </c>
      <c r="CQ3" s="629">
        <v>11156</v>
      </c>
      <c r="CR3" s="629">
        <v>11157</v>
      </c>
      <c r="CS3" s="629">
        <v>10714</v>
      </c>
      <c r="CT3" s="629">
        <v>11140</v>
      </c>
      <c r="CU3" s="629">
        <v>11141</v>
      </c>
      <c r="CV3" s="629">
        <v>11142</v>
      </c>
      <c r="CW3" s="629">
        <v>11143</v>
      </c>
      <c r="CX3" s="629">
        <v>11144</v>
      </c>
      <c r="CY3" s="629">
        <v>11145</v>
      </c>
      <c r="CZ3" s="629">
        <v>24956</v>
      </c>
      <c r="DA3" s="629">
        <v>10727</v>
      </c>
      <c r="DB3" s="629">
        <v>11264</v>
      </c>
      <c r="DC3" s="629">
        <v>11265</v>
      </c>
      <c r="DD3" s="629">
        <v>11266</v>
      </c>
      <c r="DE3" s="629">
        <v>11267</v>
      </c>
      <c r="DF3" s="629">
        <v>11268</v>
      </c>
      <c r="DG3" s="629">
        <v>11269</v>
      </c>
      <c r="DH3" s="629">
        <v>11270</v>
      </c>
      <c r="DI3" s="629">
        <v>11271</v>
      </c>
      <c r="DJ3" s="629">
        <v>11272</v>
      </c>
      <c r="DK3" s="629">
        <v>11457</v>
      </c>
      <c r="DL3" s="629">
        <v>10722</v>
      </c>
      <c r="DM3" s="629">
        <v>10723</v>
      </c>
      <c r="DN3" s="629">
        <v>11238</v>
      </c>
      <c r="DO3" s="629">
        <v>11239</v>
      </c>
      <c r="DP3" s="629">
        <v>11240</v>
      </c>
      <c r="DQ3" s="629">
        <v>11241</v>
      </c>
      <c r="DR3" s="629">
        <v>11242</v>
      </c>
      <c r="DS3" s="629">
        <v>11243</v>
      </c>
      <c r="DT3" s="629">
        <v>27443</v>
      </c>
      <c r="DU3" s="629">
        <v>10676</v>
      </c>
      <c r="DV3" s="629">
        <v>11251</v>
      </c>
      <c r="DW3" s="629">
        <v>11252</v>
      </c>
      <c r="DX3" s="629">
        <v>11253</v>
      </c>
      <c r="DY3" s="629">
        <v>11254</v>
      </c>
      <c r="DZ3" s="629">
        <v>11255</v>
      </c>
      <c r="EA3" s="629">
        <v>11256</v>
      </c>
      <c r="EB3" s="629">
        <v>11257</v>
      </c>
      <c r="EC3" s="629">
        <v>11455</v>
      </c>
      <c r="ED3" s="629">
        <v>10724</v>
      </c>
      <c r="EE3" s="629">
        <v>10725</v>
      </c>
      <c r="EF3" s="629">
        <v>11244</v>
      </c>
      <c r="EG3" s="629">
        <v>11245</v>
      </c>
      <c r="EH3" s="629">
        <v>11246</v>
      </c>
      <c r="EI3" s="629">
        <v>11247</v>
      </c>
      <c r="EJ3" s="629">
        <v>11248</v>
      </c>
      <c r="EK3" s="629">
        <v>11249</v>
      </c>
      <c r="EL3" s="629">
        <v>11250</v>
      </c>
      <c r="EM3" s="629">
        <v>10673</v>
      </c>
      <c r="EN3" s="629">
        <v>11158</v>
      </c>
      <c r="EO3" s="629">
        <v>11159</v>
      </c>
      <c r="EP3" s="629">
        <v>11160</v>
      </c>
      <c r="EQ3" s="629">
        <v>11161</v>
      </c>
      <c r="ER3" s="629">
        <v>11162</v>
      </c>
      <c r="ES3" s="629">
        <v>11163</v>
      </c>
      <c r="ET3" s="629">
        <v>11164</v>
      </c>
      <c r="EU3" s="629">
        <v>11165</v>
      </c>
      <c r="EV3" s="629">
        <v>10721</v>
      </c>
      <c r="EW3" s="629">
        <v>11228</v>
      </c>
      <c r="EX3" s="629">
        <v>11229</v>
      </c>
      <c r="EY3" s="629">
        <v>11230</v>
      </c>
      <c r="EZ3" s="629">
        <v>11231</v>
      </c>
      <c r="FA3" s="629">
        <v>11232</v>
      </c>
      <c r="FB3" s="629">
        <v>11233</v>
      </c>
      <c r="FC3" s="629">
        <v>11234</v>
      </c>
      <c r="FD3" s="629">
        <v>11235</v>
      </c>
      <c r="FE3" s="629">
        <v>11236</v>
      </c>
      <c r="FF3" s="629">
        <v>14135</v>
      </c>
      <c r="FG3" s="629">
        <v>28010</v>
      </c>
      <c r="FH3" s="629">
        <v>10694</v>
      </c>
      <c r="FI3" s="629">
        <v>10802</v>
      </c>
      <c r="FJ3" s="629">
        <v>10803</v>
      </c>
      <c r="FK3" s="629">
        <v>10804</v>
      </c>
      <c r="FL3" s="629">
        <v>10805</v>
      </c>
      <c r="FM3" s="629">
        <v>10806</v>
      </c>
      <c r="FN3" s="629">
        <v>27974</v>
      </c>
      <c r="FO3" s="629">
        <v>27975</v>
      </c>
      <c r="FP3" s="629">
        <v>10675</v>
      </c>
      <c r="FQ3" s="629">
        <v>11209</v>
      </c>
      <c r="FR3" s="629">
        <v>11210</v>
      </c>
      <c r="FS3" s="629">
        <v>11211</v>
      </c>
      <c r="FT3" s="629">
        <v>11212</v>
      </c>
      <c r="FU3" s="629">
        <v>11213</v>
      </c>
      <c r="FV3" s="629">
        <v>11214</v>
      </c>
      <c r="FW3" s="629">
        <v>11215</v>
      </c>
      <c r="FX3" s="629">
        <v>11216</v>
      </c>
      <c r="FY3" s="629">
        <v>11217</v>
      </c>
      <c r="FZ3" s="629">
        <v>11218</v>
      </c>
      <c r="GA3" s="629">
        <v>11219</v>
      </c>
      <c r="GB3" s="629">
        <v>11220</v>
      </c>
      <c r="GC3" s="629">
        <v>40749</v>
      </c>
      <c r="GD3" s="629">
        <v>10726</v>
      </c>
      <c r="GE3" s="629">
        <v>11258</v>
      </c>
      <c r="GF3" s="629">
        <v>11259</v>
      </c>
      <c r="GG3" s="629">
        <v>11260</v>
      </c>
      <c r="GH3" s="629">
        <v>11261</v>
      </c>
      <c r="GI3" s="629">
        <v>11262</v>
      </c>
      <c r="GJ3" s="629">
        <v>11263</v>
      </c>
      <c r="GK3" s="629">
        <v>11456</v>
      </c>
      <c r="GL3" s="629">
        <v>11631</v>
      </c>
      <c r="GM3" s="629">
        <v>27978</v>
      </c>
      <c r="GN3" s="629">
        <v>27979</v>
      </c>
      <c r="GO3" s="629">
        <v>27980</v>
      </c>
      <c r="GP3" s="629">
        <v>10720</v>
      </c>
      <c r="GQ3" s="629">
        <v>11221</v>
      </c>
      <c r="GR3" s="629">
        <v>11222</v>
      </c>
      <c r="GS3" s="629">
        <v>11223</v>
      </c>
      <c r="GT3" s="629">
        <v>11224</v>
      </c>
      <c r="GU3" s="629">
        <v>11225</v>
      </c>
      <c r="GV3" s="629">
        <v>11226</v>
      </c>
      <c r="GW3" s="629">
        <v>11227</v>
      </c>
      <c r="GX3" s="629">
        <v>10698</v>
      </c>
      <c r="GY3" s="629">
        <v>10863</v>
      </c>
      <c r="GZ3" s="629">
        <v>10864</v>
      </c>
      <c r="HA3" s="629">
        <v>10865</v>
      </c>
      <c r="HB3" s="629">
        <v>10686</v>
      </c>
      <c r="HC3" s="629">
        <v>10756</v>
      </c>
      <c r="HD3" s="629">
        <v>10757</v>
      </c>
      <c r="HE3" s="629">
        <v>10758</v>
      </c>
      <c r="HF3" s="629">
        <v>10759</v>
      </c>
      <c r="HG3" s="629">
        <v>10760</v>
      </c>
      <c r="HH3" s="629">
        <v>28875</v>
      </c>
      <c r="HI3" s="629">
        <v>10687</v>
      </c>
      <c r="HJ3" s="629">
        <v>10761</v>
      </c>
      <c r="HK3" s="629">
        <v>10762</v>
      </c>
      <c r="HL3" s="629">
        <v>10763</v>
      </c>
      <c r="HM3" s="629">
        <v>10764</v>
      </c>
      <c r="HN3" s="629">
        <v>10765</v>
      </c>
      <c r="HO3" s="629">
        <v>10766</v>
      </c>
      <c r="HP3" s="629">
        <v>10767</v>
      </c>
      <c r="HQ3" s="629">
        <v>10660</v>
      </c>
      <c r="HR3" s="629">
        <v>10688</v>
      </c>
      <c r="HS3" s="629">
        <v>10768</v>
      </c>
      <c r="HT3" s="629">
        <v>10769</v>
      </c>
      <c r="HU3" s="629">
        <v>10770</v>
      </c>
      <c r="HV3" s="629">
        <v>10771</v>
      </c>
      <c r="HW3" s="629">
        <v>10772</v>
      </c>
      <c r="HX3" s="629">
        <v>10773</v>
      </c>
      <c r="HY3" s="629">
        <v>10774</v>
      </c>
      <c r="HZ3" s="629">
        <v>10775</v>
      </c>
      <c r="IA3" s="629">
        <v>10776</v>
      </c>
      <c r="IB3" s="629">
        <v>10777</v>
      </c>
      <c r="IC3" s="629">
        <v>10778</v>
      </c>
      <c r="ID3" s="629">
        <v>10779</v>
      </c>
      <c r="IE3" s="629">
        <v>10780</v>
      </c>
      <c r="IF3" s="629">
        <v>10781</v>
      </c>
      <c r="IG3" s="629">
        <v>10690</v>
      </c>
      <c r="IH3" s="629">
        <v>10691</v>
      </c>
      <c r="II3" s="629">
        <v>10789</v>
      </c>
      <c r="IJ3" s="629">
        <v>10790</v>
      </c>
      <c r="IK3" s="629">
        <v>10791</v>
      </c>
      <c r="IL3" s="629">
        <v>10792</v>
      </c>
      <c r="IM3" s="629">
        <v>10793</v>
      </c>
      <c r="IN3" s="629">
        <v>10794</v>
      </c>
      <c r="IO3" s="629">
        <v>10795</v>
      </c>
      <c r="IP3" s="629">
        <v>10796</v>
      </c>
      <c r="IQ3" s="629">
        <v>10797</v>
      </c>
      <c r="IR3" s="629">
        <v>10661</v>
      </c>
      <c r="IS3" s="629">
        <v>10695</v>
      </c>
      <c r="IT3" s="629">
        <v>10807</v>
      </c>
      <c r="IU3" s="629">
        <v>10808</v>
      </c>
      <c r="IV3" s="629">
        <v>10809</v>
      </c>
      <c r="IW3" s="629">
        <v>10810</v>
      </c>
      <c r="IX3" s="629">
        <v>10811</v>
      </c>
      <c r="IY3" s="629">
        <v>10812</v>
      </c>
      <c r="IZ3" s="629">
        <v>10813</v>
      </c>
      <c r="JA3" s="629">
        <v>10814</v>
      </c>
      <c r="JB3" s="629">
        <v>10815</v>
      </c>
      <c r="JC3" s="629">
        <v>10816</v>
      </c>
      <c r="JD3" s="629">
        <v>10692</v>
      </c>
      <c r="JE3" s="629">
        <v>10693</v>
      </c>
      <c r="JF3" s="629">
        <v>10798</v>
      </c>
      <c r="JG3" s="629">
        <v>10799</v>
      </c>
      <c r="JH3" s="629">
        <v>10800</v>
      </c>
      <c r="JI3" s="629">
        <v>10801</v>
      </c>
      <c r="JJ3" s="629">
        <v>10689</v>
      </c>
      <c r="JK3" s="629">
        <v>10782</v>
      </c>
      <c r="JL3" s="629">
        <v>10784</v>
      </c>
      <c r="JM3" s="629">
        <v>10785</v>
      </c>
      <c r="JN3" s="629">
        <v>10786</v>
      </c>
      <c r="JO3" s="629">
        <v>10787</v>
      </c>
      <c r="JP3" s="629">
        <v>10788</v>
      </c>
      <c r="JQ3" s="629">
        <v>10736</v>
      </c>
      <c r="JR3" s="629">
        <v>11308</v>
      </c>
      <c r="JS3" s="629">
        <v>11309</v>
      </c>
      <c r="JT3" s="629">
        <v>11310</v>
      </c>
      <c r="JU3" s="629">
        <v>11311</v>
      </c>
      <c r="JV3" s="629">
        <v>11312</v>
      </c>
      <c r="JW3" s="629">
        <v>11313</v>
      </c>
      <c r="JX3" s="629">
        <v>11314</v>
      </c>
      <c r="JY3" s="629">
        <v>10731</v>
      </c>
      <c r="JZ3" s="629">
        <v>10732</v>
      </c>
      <c r="KA3" s="629">
        <v>11278</v>
      </c>
      <c r="KB3" s="629">
        <v>11279</v>
      </c>
      <c r="KC3" s="629">
        <v>11280</v>
      </c>
      <c r="KD3" s="629">
        <v>11281</v>
      </c>
      <c r="KE3" s="629">
        <v>11282</v>
      </c>
      <c r="KF3" s="629">
        <v>11283</v>
      </c>
      <c r="KG3" s="629">
        <v>11284</v>
      </c>
      <c r="KH3" s="629">
        <v>11285</v>
      </c>
      <c r="KI3" s="629">
        <v>11286</v>
      </c>
      <c r="KJ3" s="629">
        <v>11287</v>
      </c>
      <c r="KK3" s="629">
        <v>11288</v>
      </c>
      <c r="KL3" s="629">
        <v>14136</v>
      </c>
      <c r="KM3" s="629">
        <v>21948</v>
      </c>
      <c r="KN3" s="629">
        <v>10679</v>
      </c>
      <c r="KO3" s="629">
        <v>11297</v>
      </c>
      <c r="KP3" s="629">
        <v>11298</v>
      </c>
      <c r="KQ3" s="629">
        <v>11299</v>
      </c>
      <c r="KR3" s="629">
        <v>11300</v>
      </c>
      <c r="KS3" s="629">
        <v>11301</v>
      </c>
      <c r="KT3" s="629">
        <v>11302</v>
      </c>
      <c r="KU3" s="629">
        <v>11303</v>
      </c>
      <c r="KV3" s="629">
        <v>13819</v>
      </c>
      <c r="KW3" s="629">
        <v>10737</v>
      </c>
      <c r="KX3" s="629">
        <v>11315</v>
      </c>
      <c r="KY3" s="629">
        <v>11316</v>
      </c>
      <c r="KZ3" s="629">
        <v>11317</v>
      </c>
      <c r="LA3" s="629">
        <v>11318</v>
      </c>
      <c r="LB3" s="629">
        <v>11319</v>
      </c>
      <c r="LC3" s="629">
        <v>11320</v>
      </c>
      <c r="LD3" s="629">
        <v>11321</v>
      </c>
      <c r="LE3" s="629">
        <v>10677</v>
      </c>
      <c r="LF3" s="629">
        <v>10728</v>
      </c>
      <c r="LG3" s="629">
        <v>10729</v>
      </c>
      <c r="LH3" s="629">
        <v>10730</v>
      </c>
      <c r="LI3" s="629">
        <v>11273</v>
      </c>
      <c r="LJ3" s="629">
        <v>11274</v>
      </c>
      <c r="LK3" s="629">
        <v>11275</v>
      </c>
      <c r="LL3" s="629">
        <v>11276</v>
      </c>
      <c r="LM3" s="629">
        <v>11277</v>
      </c>
      <c r="LN3" s="629">
        <v>11458</v>
      </c>
      <c r="LO3" s="629">
        <v>28858</v>
      </c>
      <c r="LP3" s="629">
        <v>10735</v>
      </c>
      <c r="LQ3" s="629">
        <v>11306</v>
      </c>
      <c r="LR3" s="629">
        <v>11307</v>
      </c>
      <c r="LS3" s="629">
        <v>10734</v>
      </c>
      <c r="LT3" s="629">
        <v>11304</v>
      </c>
      <c r="LU3" s="629">
        <v>10678</v>
      </c>
      <c r="LV3" s="629">
        <v>10733</v>
      </c>
      <c r="LW3" s="629">
        <v>11289</v>
      </c>
      <c r="LX3" s="629">
        <v>11290</v>
      </c>
      <c r="LY3" s="629">
        <v>11291</v>
      </c>
      <c r="LZ3" s="629">
        <v>11292</v>
      </c>
      <c r="MA3" s="629">
        <v>11293</v>
      </c>
      <c r="MB3" s="629">
        <v>11294</v>
      </c>
      <c r="MC3" s="629">
        <v>11295</v>
      </c>
      <c r="MD3" s="629">
        <v>11296</v>
      </c>
      <c r="ME3" s="629">
        <v>10664</v>
      </c>
      <c r="MF3" s="629">
        <v>10834</v>
      </c>
      <c r="MG3" s="629">
        <v>10835</v>
      </c>
      <c r="MH3" s="629">
        <v>10836</v>
      </c>
      <c r="MI3" s="629">
        <v>10837</v>
      </c>
      <c r="MJ3" s="629">
        <v>10838</v>
      </c>
      <c r="MK3" s="629">
        <v>10839</v>
      </c>
      <c r="ML3" s="629">
        <v>10840</v>
      </c>
      <c r="MM3" s="629">
        <v>10841</v>
      </c>
      <c r="MN3" s="629">
        <v>10842</v>
      </c>
      <c r="MO3" s="629">
        <v>10843</v>
      </c>
      <c r="MP3" s="629">
        <v>10844</v>
      </c>
      <c r="MQ3" s="629">
        <v>10697</v>
      </c>
      <c r="MR3" s="629">
        <v>10833</v>
      </c>
      <c r="MS3" s="629">
        <v>10850</v>
      </c>
      <c r="MT3" s="629">
        <v>10851</v>
      </c>
      <c r="MU3" s="629">
        <v>10852</v>
      </c>
      <c r="MV3" s="629">
        <v>10853</v>
      </c>
      <c r="MW3" s="629">
        <v>10854</v>
      </c>
      <c r="MX3" s="629">
        <v>10855</v>
      </c>
      <c r="MY3" s="629">
        <v>10856</v>
      </c>
      <c r="MZ3" s="629">
        <v>13747</v>
      </c>
      <c r="NA3" s="629">
        <v>31327</v>
      </c>
      <c r="NB3" s="629">
        <v>10662</v>
      </c>
      <c r="NC3" s="629">
        <v>10817</v>
      </c>
      <c r="ND3" s="629">
        <v>10818</v>
      </c>
      <c r="NE3" s="629">
        <v>10819</v>
      </c>
      <c r="NF3" s="629">
        <v>10820</v>
      </c>
      <c r="NG3" s="629">
        <v>10821</v>
      </c>
      <c r="NH3" s="629">
        <v>10822</v>
      </c>
      <c r="NI3" s="629">
        <v>10823</v>
      </c>
      <c r="NJ3" s="629">
        <v>10824</v>
      </c>
      <c r="NK3" s="629">
        <v>10825</v>
      </c>
      <c r="NL3" s="629">
        <v>10826</v>
      </c>
      <c r="NM3" s="629">
        <v>28006</v>
      </c>
      <c r="NN3" s="629">
        <v>10696</v>
      </c>
      <c r="NO3" s="629">
        <v>10845</v>
      </c>
      <c r="NP3" s="629">
        <v>10846</v>
      </c>
      <c r="NQ3" s="629">
        <v>10847</v>
      </c>
      <c r="NR3" s="629">
        <v>10848</v>
      </c>
      <c r="NS3" s="629">
        <v>10849</v>
      </c>
      <c r="NT3" s="629">
        <v>13816</v>
      </c>
      <c r="NU3" s="629">
        <v>10665</v>
      </c>
      <c r="NV3" s="629">
        <v>10857</v>
      </c>
      <c r="NW3" s="629">
        <v>10858</v>
      </c>
      <c r="NX3" s="629">
        <v>10859</v>
      </c>
      <c r="NY3" s="629">
        <v>10860</v>
      </c>
      <c r="NZ3" s="629">
        <v>10861</v>
      </c>
      <c r="OA3" s="629">
        <v>10862</v>
      </c>
      <c r="OB3" s="629">
        <v>10663</v>
      </c>
      <c r="OC3" s="629">
        <v>10827</v>
      </c>
      <c r="OD3" s="629">
        <v>10828</v>
      </c>
      <c r="OE3" s="629">
        <v>10829</v>
      </c>
      <c r="OF3" s="629">
        <v>10830</v>
      </c>
      <c r="OG3" s="629">
        <v>10831</v>
      </c>
      <c r="OH3" s="629">
        <v>10832</v>
      </c>
      <c r="OI3" s="629">
        <v>22734</v>
      </c>
      <c r="OJ3" s="629">
        <v>23962</v>
      </c>
      <c r="OK3" s="629">
        <v>10685</v>
      </c>
      <c r="OL3" s="629">
        <v>10752</v>
      </c>
      <c r="OM3" s="629">
        <v>10753</v>
      </c>
      <c r="ON3" s="629">
        <v>10754</v>
      </c>
      <c r="OO3" s="629">
        <v>10755</v>
      </c>
      <c r="OP3" s="629">
        <v>28785</v>
      </c>
      <c r="OQ3" s="629">
        <v>10699</v>
      </c>
      <c r="OR3" s="629">
        <v>10866</v>
      </c>
      <c r="OS3" s="629">
        <v>10867</v>
      </c>
      <c r="OT3" s="629">
        <v>10868</v>
      </c>
      <c r="OU3" s="629">
        <v>10869</v>
      </c>
      <c r="OV3" s="629">
        <v>10870</v>
      </c>
      <c r="OW3" s="629">
        <v>13817</v>
      </c>
      <c r="OX3" s="629">
        <v>28849</v>
      </c>
      <c r="OY3" s="629">
        <v>28850</v>
      </c>
      <c r="OZ3" s="629">
        <v>10709</v>
      </c>
      <c r="PA3" s="629">
        <v>11077</v>
      </c>
      <c r="PB3" s="629">
        <v>11078</v>
      </c>
      <c r="PC3" s="629">
        <v>11079</v>
      </c>
      <c r="PD3" s="629">
        <v>11080</v>
      </c>
      <c r="PE3" s="629">
        <v>11081</v>
      </c>
      <c r="PF3" s="629">
        <v>11082</v>
      </c>
      <c r="PG3" s="629">
        <v>11083</v>
      </c>
      <c r="PH3" s="629">
        <v>11084</v>
      </c>
      <c r="PI3" s="629">
        <v>11085</v>
      </c>
      <c r="PJ3" s="629">
        <v>11086</v>
      </c>
      <c r="PK3" s="629">
        <v>11087</v>
      </c>
      <c r="PL3" s="629">
        <v>11088</v>
      </c>
      <c r="PM3" s="629">
        <v>11449</v>
      </c>
      <c r="PN3" s="629">
        <v>28017</v>
      </c>
      <c r="PO3" s="629">
        <v>28789</v>
      </c>
      <c r="PP3" s="629">
        <v>28790</v>
      </c>
      <c r="PQ3" s="629">
        <v>28791</v>
      </c>
      <c r="PR3" s="629">
        <v>10670</v>
      </c>
      <c r="PS3" s="629">
        <v>10995</v>
      </c>
      <c r="PT3" s="629">
        <v>10996</v>
      </c>
      <c r="PU3" s="629">
        <v>10997</v>
      </c>
      <c r="PV3" s="629">
        <v>10998</v>
      </c>
      <c r="PW3" s="629">
        <v>10999</v>
      </c>
      <c r="PX3" s="629">
        <v>11000</v>
      </c>
      <c r="PY3" s="629">
        <v>11001</v>
      </c>
      <c r="PZ3" s="629">
        <v>11002</v>
      </c>
      <c r="QA3" s="629">
        <v>11003</v>
      </c>
      <c r="QB3" s="629">
        <v>11004</v>
      </c>
      <c r="QC3" s="629">
        <v>11005</v>
      </c>
      <c r="QD3" s="629">
        <v>11006</v>
      </c>
      <c r="QE3" s="629">
        <v>11007</v>
      </c>
      <c r="QF3" s="629">
        <v>11008</v>
      </c>
      <c r="QG3" s="629">
        <v>11009</v>
      </c>
      <c r="QH3" s="629">
        <v>11010</v>
      </c>
      <c r="QI3" s="629">
        <v>11011</v>
      </c>
      <c r="QJ3" s="629">
        <v>11012</v>
      </c>
      <c r="QK3" s="629">
        <v>11445</v>
      </c>
      <c r="QL3" s="629">
        <v>12275</v>
      </c>
      <c r="QM3" s="629">
        <v>14132</v>
      </c>
      <c r="QN3" s="629">
        <v>77649</v>
      </c>
      <c r="QO3" s="629">
        <v>77650</v>
      </c>
      <c r="QP3" s="629">
        <v>77651</v>
      </c>
      <c r="QQ3" s="629">
        <v>77652</v>
      </c>
      <c r="QR3" s="629">
        <v>10707</v>
      </c>
      <c r="QS3" s="629">
        <v>11051</v>
      </c>
      <c r="QT3" s="629">
        <v>11052</v>
      </c>
      <c r="QU3" s="629">
        <v>11053</v>
      </c>
      <c r="QV3" s="629">
        <v>11054</v>
      </c>
      <c r="QW3" s="629">
        <v>11055</v>
      </c>
      <c r="QX3" s="629">
        <v>11056</v>
      </c>
      <c r="QY3" s="629">
        <v>11057</v>
      </c>
      <c r="QZ3" s="629">
        <v>11058</v>
      </c>
      <c r="RA3" s="629">
        <v>11059</v>
      </c>
      <c r="RB3" s="629">
        <v>11060</v>
      </c>
      <c r="RC3" s="629">
        <v>24704</v>
      </c>
      <c r="RD3" s="629">
        <v>28843</v>
      </c>
      <c r="RE3" s="629">
        <v>10708</v>
      </c>
      <c r="RF3" s="629">
        <v>11061</v>
      </c>
      <c r="RG3" s="629">
        <v>11062</v>
      </c>
      <c r="RH3" s="629">
        <v>11063</v>
      </c>
      <c r="RI3" s="629">
        <v>11064</v>
      </c>
      <c r="RJ3" s="629">
        <v>11065</v>
      </c>
      <c r="RK3" s="629">
        <v>11066</v>
      </c>
      <c r="RL3" s="629">
        <v>11067</v>
      </c>
      <c r="RM3" s="629">
        <v>11068</v>
      </c>
      <c r="RN3" s="629">
        <v>11069</v>
      </c>
      <c r="RO3" s="629">
        <v>11070</v>
      </c>
      <c r="RP3" s="629">
        <v>11071</v>
      </c>
      <c r="RQ3" s="629">
        <v>11072</v>
      </c>
      <c r="RR3" s="629">
        <v>11073</v>
      </c>
      <c r="RS3" s="629">
        <v>11074</v>
      </c>
      <c r="RT3" s="629">
        <v>11075</v>
      </c>
      <c r="RU3" s="629">
        <v>11076</v>
      </c>
      <c r="RV3" s="629">
        <v>27988</v>
      </c>
      <c r="RW3" s="629">
        <v>27989</v>
      </c>
      <c r="RX3" s="629">
        <v>27990</v>
      </c>
      <c r="RY3" s="629">
        <v>10705</v>
      </c>
      <c r="RZ3" s="629">
        <v>11030</v>
      </c>
      <c r="SA3" s="629">
        <v>11031</v>
      </c>
      <c r="SB3" s="629">
        <v>11032</v>
      </c>
      <c r="SC3" s="629">
        <v>11033</v>
      </c>
      <c r="SD3" s="629">
        <v>11034</v>
      </c>
      <c r="SE3" s="629">
        <v>11035</v>
      </c>
      <c r="SF3" s="629">
        <v>11036</v>
      </c>
      <c r="SG3" s="629">
        <v>11037</v>
      </c>
      <c r="SH3" s="629">
        <v>11038</v>
      </c>
      <c r="SI3" s="629">
        <v>11039</v>
      </c>
      <c r="SJ3" s="629">
        <v>11447</v>
      </c>
      <c r="SK3" s="629">
        <v>14133</v>
      </c>
      <c r="SL3" s="629">
        <v>28861</v>
      </c>
      <c r="SM3" s="629">
        <v>10711</v>
      </c>
      <c r="SN3" s="629">
        <v>11104</v>
      </c>
      <c r="SO3" s="629">
        <v>11105</v>
      </c>
      <c r="SP3" s="629">
        <v>11106</v>
      </c>
      <c r="SQ3" s="629">
        <v>11107</v>
      </c>
      <c r="SR3" s="629">
        <v>11108</v>
      </c>
      <c r="SS3" s="629">
        <v>11109</v>
      </c>
      <c r="ST3" s="629">
        <v>11110</v>
      </c>
      <c r="SU3" s="629">
        <v>11111</v>
      </c>
      <c r="SV3" s="629">
        <v>11112</v>
      </c>
      <c r="SW3" s="629">
        <v>11451</v>
      </c>
      <c r="SX3" s="629">
        <v>40840</v>
      </c>
      <c r="SY3" s="629">
        <v>11040</v>
      </c>
      <c r="SZ3" s="629">
        <v>11041</v>
      </c>
      <c r="TA3" s="629">
        <v>11043</v>
      </c>
      <c r="TB3" s="629">
        <v>11046</v>
      </c>
      <c r="TC3" s="629">
        <v>11047</v>
      </c>
      <c r="TD3" s="629">
        <v>11048</v>
      </c>
      <c r="TE3" s="629">
        <v>11049</v>
      </c>
      <c r="TF3" s="629">
        <v>11050</v>
      </c>
      <c r="TG3" s="629">
        <v>10710</v>
      </c>
      <c r="TH3" s="629">
        <v>11089</v>
      </c>
      <c r="TI3" s="629">
        <v>11090</v>
      </c>
      <c r="TJ3" s="629">
        <v>11091</v>
      </c>
      <c r="TK3" s="629">
        <v>11092</v>
      </c>
      <c r="TL3" s="629">
        <v>11093</v>
      </c>
      <c r="TM3" s="629">
        <v>11094</v>
      </c>
      <c r="TN3" s="629">
        <v>11095</v>
      </c>
      <c r="TO3" s="629">
        <v>11096</v>
      </c>
      <c r="TP3" s="629">
        <v>11097</v>
      </c>
      <c r="TQ3" s="629">
        <v>11098</v>
      </c>
      <c r="TR3" s="629">
        <v>11099</v>
      </c>
      <c r="TS3" s="629">
        <v>11100</v>
      </c>
      <c r="TT3" s="629">
        <v>11101</v>
      </c>
      <c r="TU3" s="629">
        <v>11102</v>
      </c>
      <c r="TV3" s="629">
        <v>11103</v>
      </c>
      <c r="TW3" s="629">
        <v>11450</v>
      </c>
      <c r="TX3" s="629">
        <v>21323</v>
      </c>
      <c r="TY3" s="629">
        <v>10706</v>
      </c>
      <c r="TZ3" s="629">
        <v>11042</v>
      </c>
      <c r="UA3" s="629">
        <v>11044</v>
      </c>
      <c r="UB3" s="629">
        <v>11045</v>
      </c>
      <c r="UC3" s="629">
        <v>11448</v>
      </c>
      <c r="UD3" s="629">
        <v>21356</v>
      </c>
      <c r="UE3" s="629">
        <v>28778</v>
      </c>
      <c r="UF3" s="629">
        <v>28811</v>
      </c>
      <c r="UG3" s="629">
        <v>28815</v>
      </c>
      <c r="UH3" s="629">
        <v>10704</v>
      </c>
      <c r="UI3" s="629">
        <v>10991</v>
      </c>
      <c r="UJ3" s="629">
        <v>10992</v>
      </c>
      <c r="UK3" s="629">
        <v>10993</v>
      </c>
      <c r="UL3" s="629">
        <v>10994</v>
      </c>
      <c r="UM3" s="629">
        <v>23367</v>
      </c>
      <c r="UN3" s="629">
        <v>10671</v>
      </c>
      <c r="UO3" s="629">
        <v>11013</v>
      </c>
      <c r="UP3" s="629">
        <v>11014</v>
      </c>
      <c r="UQ3" s="629">
        <v>11015</v>
      </c>
      <c r="UR3" s="629">
        <v>11016</v>
      </c>
      <c r="US3" s="629">
        <v>11017</v>
      </c>
      <c r="UT3" s="629">
        <v>11018</v>
      </c>
      <c r="UU3" s="629">
        <v>11019</v>
      </c>
      <c r="UV3" s="629">
        <v>11020</v>
      </c>
      <c r="UW3" s="629">
        <v>11021</v>
      </c>
      <c r="UX3" s="629">
        <v>11022</v>
      </c>
      <c r="UY3" s="629">
        <v>11023</v>
      </c>
      <c r="UZ3" s="629">
        <v>11024</v>
      </c>
      <c r="VA3" s="629">
        <v>11025</v>
      </c>
      <c r="VB3" s="629">
        <v>11026</v>
      </c>
      <c r="VC3" s="629">
        <v>11027</v>
      </c>
      <c r="VD3" s="629">
        <v>11028</v>
      </c>
      <c r="VE3" s="629">
        <v>11029</v>
      </c>
      <c r="VF3" s="629">
        <v>11446</v>
      </c>
      <c r="VG3" s="629">
        <v>25058</v>
      </c>
      <c r="VH3" s="629">
        <v>25059</v>
      </c>
      <c r="VI3" s="629">
        <v>4007</v>
      </c>
      <c r="VJ3" s="629">
        <v>10702</v>
      </c>
      <c r="VK3" s="629">
        <v>10970</v>
      </c>
      <c r="VL3" s="629">
        <v>10971</v>
      </c>
      <c r="VM3" s="629">
        <v>10972</v>
      </c>
      <c r="VN3" s="629">
        <v>10973</v>
      </c>
      <c r="VO3" s="629">
        <v>10974</v>
      </c>
      <c r="VP3" s="629">
        <v>10975</v>
      </c>
      <c r="VQ3" s="629">
        <v>10976</v>
      </c>
      <c r="VR3" s="629">
        <v>10977</v>
      </c>
      <c r="VS3" s="629">
        <v>10978</v>
      </c>
      <c r="VT3" s="629">
        <v>10979</v>
      </c>
      <c r="VU3" s="629">
        <v>10980</v>
      </c>
      <c r="VV3" s="629">
        <v>10981</v>
      </c>
      <c r="VW3" s="629">
        <v>10982</v>
      </c>
      <c r="VX3" s="629">
        <v>10983</v>
      </c>
      <c r="VY3" s="629">
        <v>10666</v>
      </c>
      <c r="VZ3" s="629">
        <v>10871</v>
      </c>
      <c r="WA3" s="629">
        <v>10872</v>
      </c>
      <c r="WB3" s="629">
        <v>10873</v>
      </c>
      <c r="WC3" s="629">
        <v>10874</v>
      </c>
      <c r="WD3" s="629">
        <v>10875</v>
      </c>
      <c r="WE3" s="629">
        <v>10876</v>
      </c>
      <c r="WF3" s="629">
        <v>10877</v>
      </c>
      <c r="WG3" s="629">
        <v>10878</v>
      </c>
      <c r="WH3" s="629">
        <v>10879</v>
      </c>
      <c r="WI3" s="629">
        <v>10880</v>
      </c>
      <c r="WJ3" s="629">
        <v>10881</v>
      </c>
      <c r="WK3" s="629">
        <v>10882</v>
      </c>
      <c r="WL3" s="629">
        <v>10883</v>
      </c>
      <c r="WM3" s="629">
        <v>10884</v>
      </c>
      <c r="WN3" s="629">
        <v>10885</v>
      </c>
      <c r="WO3" s="629">
        <v>10886</v>
      </c>
      <c r="WP3" s="629">
        <v>10887</v>
      </c>
      <c r="WQ3" s="629">
        <v>10888</v>
      </c>
      <c r="WR3" s="629">
        <v>10889</v>
      </c>
      <c r="WS3" s="629">
        <v>10890</v>
      </c>
      <c r="WT3" s="629">
        <v>10891</v>
      </c>
      <c r="WU3" s="629">
        <v>10892</v>
      </c>
      <c r="WV3" s="629">
        <v>10893</v>
      </c>
      <c r="WW3" s="629">
        <v>10894</v>
      </c>
      <c r="WX3" s="629">
        <v>11602</v>
      </c>
      <c r="WY3" s="629">
        <v>11608</v>
      </c>
      <c r="WZ3" s="629">
        <v>22456</v>
      </c>
      <c r="XA3" s="629">
        <v>23839</v>
      </c>
      <c r="XB3" s="629">
        <v>24692</v>
      </c>
      <c r="XC3" s="629">
        <v>27839</v>
      </c>
      <c r="XD3" s="629">
        <v>27840</v>
      </c>
      <c r="XE3" s="629">
        <v>27841</v>
      </c>
      <c r="XF3" s="629">
        <v>10667</v>
      </c>
      <c r="XG3" s="629">
        <v>10895</v>
      </c>
      <c r="XH3" s="629">
        <v>10896</v>
      </c>
      <c r="XI3" s="629">
        <v>10897</v>
      </c>
      <c r="XJ3" s="629">
        <v>10898</v>
      </c>
      <c r="XK3" s="629">
        <v>10899</v>
      </c>
      <c r="XL3" s="629">
        <v>10900</v>
      </c>
      <c r="XM3" s="629">
        <v>10901</v>
      </c>
      <c r="XN3" s="629">
        <v>10902</v>
      </c>
      <c r="XO3" s="629">
        <v>10904</v>
      </c>
      <c r="XP3" s="629">
        <v>10905</v>
      </c>
      <c r="XQ3" s="629">
        <v>10906</v>
      </c>
      <c r="XR3" s="629">
        <v>10907</v>
      </c>
      <c r="XS3" s="629">
        <v>10908</v>
      </c>
      <c r="XT3" s="629">
        <v>10909</v>
      </c>
      <c r="XU3" s="629">
        <v>10910</v>
      </c>
      <c r="XV3" s="629">
        <v>10911</v>
      </c>
      <c r="XW3" s="629">
        <v>10912</v>
      </c>
      <c r="XX3" s="629">
        <v>10913</v>
      </c>
      <c r="XY3" s="629">
        <v>10914</v>
      </c>
      <c r="XZ3" s="629">
        <v>11619</v>
      </c>
      <c r="YA3" s="629">
        <v>23578</v>
      </c>
      <c r="YB3" s="629">
        <v>28020</v>
      </c>
      <c r="YC3" s="629">
        <v>10668</v>
      </c>
      <c r="YD3" s="629">
        <v>10915</v>
      </c>
      <c r="YE3" s="629">
        <v>10916</v>
      </c>
      <c r="YF3" s="629">
        <v>10917</v>
      </c>
      <c r="YG3" s="629">
        <v>10918</v>
      </c>
      <c r="YH3" s="629">
        <v>10919</v>
      </c>
      <c r="YI3" s="629">
        <v>10920</v>
      </c>
      <c r="YJ3" s="629">
        <v>10921</v>
      </c>
      <c r="YK3" s="629">
        <v>10922</v>
      </c>
      <c r="YL3" s="629">
        <v>10923</v>
      </c>
      <c r="YM3" s="629">
        <v>10924</v>
      </c>
      <c r="YN3" s="629">
        <v>10925</v>
      </c>
      <c r="YO3" s="629">
        <v>10926</v>
      </c>
      <c r="YP3" s="629">
        <v>22302</v>
      </c>
      <c r="YQ3" s="629">
        <v>27842</v>
      </c>
      <c r="YR3" s="629">
        <v>27843</v>
      </c>
      <c r="YS3" s="629">
        <v>27844</v>
      </c>
      <c r="YT3" s="629">
        <v>10712</v>
      </c>
      <c r="YU3" s="629">
        <v>11113</v>
      </c>
      <c r="YV3" s="629">
        <v>11114</v>
      </c>
      <c r="YW3" s="629">
        <v>11115</v>
      </c>
      <c r="YX3" s="629">
        <v>11116</v>
      </c>
      <c r="YY3" s="629">
        <v>11117</v>
      </c>
      <c r="YZ3" s="629">
        <v>11118</v>
      </c>
      <c r="ZA3" s="629">
        <v>10701</v>
      </c>
      <c r="ZB3" s="629">
        <v>10963</v>
      </c>
      <c r="ZC3" s="629">
        <v>10964</v>
      </c>
      <c r="ZD3" s="629">
        <v>10965</v>
      </c>
      <c r="ZE3" s="629">
        <v>10966</v>
      </c>
      <c r="ZF3" s="629">
        <v>10967</v>
      </c>
      <c r="ZG3" s="629">
        <v>10968</v>
      </c>
      <c r="ZH3" s="629">
        <v>10969</v>
      </c>
      <c r="ZI3" s="629">
        <v>11444</v>
      </c>
      <c r="ZJ3" s="629">
        <v>10700</v>
      </c>
      <c r="ZK3" s="629">
        <v>10927</v>
      </c>
      <c r="ZL3" s="629">
        <v>10928</v>
      </c>
      <c r="ZM3" s="629">
        <v>10929</v>
      </c>
      <c r="ZN3" s="629">
        <v>10930</v>
      </c>
      <c r="ZO3" s="629">
        <v>10931</v>
      </c>
      <c r="ZP3" s="629">
        <v>10932</v>
      </c>
      <c r="ZQ3" s="629">
        <v>10933</v>
      </c>
      <c r="ZR3" s="629">
        <v>10934</v>
      </c>
      <c r="ZS3" s="629">
        <v>10935</v>
      </c>
      <c r="ZT3" s="629">
        <v>10936</v>
      </c>
      <c r="ZU3" s="629">
        <v>10937</v>
      </c>
      <c r="ZV3" s="629">
        <v>10938</v>
      </c>
      <c r="ZW3" s="629">
        <v>10939</v>
      </c>
      <c r="ZX3" s="629">
        <v>10940</v>
      </c>
      <c r="ZY3" s="629">
        <v>10941</v>
      </c>
      <c r="ZZ3" s="629">
        <v>10942</v>
      </c>
      <c r="AAA3" s="629">
        <v>10943</v>
      </c>
      <c r="AAB3" s="629">
        <v>23125</v>
      </c>
      <c r="AAC3" s="629">
        <v>28014</v>
      </c>
      <c r="AAD3" s="629">
        <v>28015</v>
      </c>
      <c r="AAE3" s="629">
        <v>28016</v>
      </c>
      <c r="AAF3" s="629">
        <v>10703</v>
      </c>
      <c r="AAG3" s="629">
        <v>10985</v>
      </c>
      <c r="AAH3" s="629">
        <v>10986</v>
      </c>
      <c r="AAI3" s="629">
        <v>10987</v>
      </c>
      <c r="AAJ3" s="629">
        <v>10988</v>
      </c>
      <c r="AAK3" s="629">
        <v>10989</v>
      </c>
      <c r="AAL3" s="629">
        <v>10990</v>
      </c>
      <c r="AAM3" s="629">
        <v>10669</v>
      </c>
      <c r="AAN3" s="629">
        <v>10944</v>
      </c>
      <c r="AAO3" s="629">
        <v>10945</v>
      </c>
      <c r="AAP3" s="629">
        <v>10946</v>
      </c>
      <c r="AAQ3" s="629">
        <v>10947</v>
      </c>
      <c r="AAR3" s="629">
        <v>10948</v>
      </c>
      <c r="AAS3" s="629">
        <v>10949</v>
      </c>
      <c r="AAT3" s="629">
        <v>10950</v>
      </c>
      <c r="AAU3" s="629">
        <v>10951</v>
      </c>
      <c r="AAV3" s="629">
        <v>10952</v>
      </c>
      <c r="AAW3" s="629">
        <v>10953</v>
      </c>
      <c r="AAX3" s="629">
        <v>10954</v>
      </c>
      <c r="AAY3" s="629">
        <v>10956</v>
      </c>
      <c r="AAZ3" s="629">
        <v>10957</v>
      </c>
      <c r="ABA3" s="629">
        <v>10958</v>
      </c>
      <c r="ABB3" s="629">
        <v>10959</v>
      </c>
      <c r="ABC3" s="629">
        <v>10960</v>
      </c>
      <c r="ABD3" s="629">
        <v>10961</v>
      </c>
      <c r="ABE3" s="629">
        <v>10962</v>
      </c>
      <c r="ABF3" s="629">
        <v>11443</v>
      </c>
      <c r="ABG3" s="629">
        <v>21984</v>
      </c>
      <c r="ABH3" s="629">
        <v>24032</v>
      </c>
      <c r="ABI3" s="629">
        <v>24821</v>
      </c>
      <c r="ABJ3" s="629">
        <v>27967</v>
      </c>
      <c r="ABK3" s="629">
        <v>27968</v>
      </c>
      <c r="ABL3" s="629">
        <v>27976</v>
      </c>
      <c r="ABM3" s="629">
        <v>10738</v>
      </c>
      <c r="ABN3" s="629">
        <v>11340</v>
      </c>
      <c r="ABO3" s="629">
        <v>11341</v>
      </c>
      <c r="ABP3" s="629">
        <v>11342</v>
      </c>
      <c r="ABQ3" s="629">
        <v>11343</v>
      </c>
      <c r="ABR3" s="629">
        <v>11344</v>
      </c>
      <c r="ABS3" s="629">
        <v>11345</v>
      </c>
      <c r="ABT3" s="629">
        <v>11346</v>
      </c>
      <c r="ABU3" s="629">
        <v>77753</v>
      </c>
      <c r="ABV3" s="629">
        <v>10744</v>
      </c>
      <c r="ABW3" s="629">
        <v>11375</v>
      </c>
      <c r="ABX3" s="629">
        <v>11376</v>
      </c>
      <c r="ABY3" s="629">
        <v>11377</v>
      </c>
      <c r="ABZ3" s="629">
        <v>11378</v>
      </c>
      <c r="ACA3" s="629">
        <v>11379</v>
      </c>
      <c r="ACB3" s="629">
        <v>11380</v>
      </c>
      <c r="ACC3" s="629">
        <v>11381</v>
      </c>
      <c r="ACD3" s="629">
        <v>11382</v>
      </c>
      <c r="ACE3" s="629">
        <v>11383</v>
      </c>
      <c r="ACF3" s="629">
        <v>11385</v>
      </c>
      <c r="ACG3" s="629">
        <v>10680</v>
      </c>
      <c r="ACH3" s="629">
        <v>11322</v>
      </c>
      <c r="ACI3" s="629">
        <v>11324</v>
      </c>
      <c r="ACJ3" s="629">
        <v>11325</v>
      </c>
      <c r="ACK3" s="629">
        <v>11326</v>
      </c>
      <c r="ACL3" s="629">
        <v>11327</v>
      </c>
      <c r="ACM3" s="629">
        <v>11328</v>
      </c>
      <c r="ACN3" s="629">
        <v>11329</v>
      </c>
      <c r="ACO3" s="629">
        <v>11330</v>
      </c>
      <c r="ACP3" s="629">
        <v>11331</v>
      </c>
      <c r="ACQ3" s="629">
        <v>11332</v>
      </c>
      <c r="ACR3" s="629">
        <v>11333</v>
      </c>
      <c r="ACS3" s="629">
        <v>11334</v>
      </c>
      <c r="ACT3" s="629">
        <v>11335</v>
      </c>
      <c r="ACU3" s="629">
        <v>11336</v>
      </c>
      <c r="ACV3" s="629">
        <v>11337</v>
      </c>
      <c r="ACW3" s="629">
        <v>11338</v>
      </c>
      <c r="ACX3" s="629">
        <v>11339</v>
      </c>
      <c r="ACY3" s="629">
        <v>11660</v>
      </c>
      <c r="ACZ3" s="629">
        <v>40491</v>
      </c>
      <c r="ADA3" s="629">
        <v>40492</v>
      </c>
      <c r="ADB3" s="629">
        <v>40742</v>
      </c>
      <c r="ADC3" s="629">
        <v>40743</v>
      </c>
      <c r="ADD3" s="629">
        <v>10739</v>
      </c>
      <c r="ADE3" s="629">
        <v>10740</v>
      </c>
      <c r="ADF3" s="629">
        <v>11347</v>
      </c>
      <c r="ADG3" s="629">
        <v>11348</v>
      </c>
      <c r="ADH3" s="629">
        <v>11349</v>
      </c>
      <c r="ADI3" s="629">
        <v>11350</v>
      </c>
      <c r="ADJ3" s="629">
        <v>11352</v>
      </c>
      <c r="ADK3" s="629">
        <v>11353</v>
      </c>
      <c r="ADL3" s="629">
        <v>11354</v>
      </c>
      <c r="ADM3" s="629">
        <v>10741</v>
      </c>
      <c r="ADN3" s="629">
        <v>11355</v>
      </c>
      <c r="ADO3" s="629">
        <v>11356</v>
      </c>
      <c r="ADP3" s="629">
        <v>10743</v>
      </c>
      <c r="ADQ3" s="629">
        <v>11323</v>
      </c>
      <c r="ADR3" s="629">
        <v>11372</v>
      </c>
      <c r="ADS3" s="629">
        <v>11373</v>
      </c>
      <c r="ADT3" s="629">
        <v>11374</v>
      </c>
      <c r="ADU3" s="629">
        <v>10681</v>
      </c>
      <c r="ADV3" s="629">
        <v>10742</v>
      </c>
      <c r="ADW3" s="629">
        <v>11357</v>
      </c>
      <c r="ADX3" s="629">
        <v>11358</v>
      </c>
      <c r="ADY3" s="629">
        <v>11359</v>
      </c>
      <c r="ADZ3" s="629">
        <v>11360</v>
      </c>
      <c r="AEA3" s="629">
        <v>11361</v>
      </c>
      <c r="AEB3" s="629">
        <v>11362</v>
      </c>
      <c r="AEC3" s="629">
        <v>11363</v>
      </c>
      <c r="AED3" s="629">
        <v>11364</v>
      </c>
      <c r="AEE3" s="629">
        <v>11365</v>
      </c>
      <c r="AEF3" s="629">
        <v>11366</v>
      </c>
      <c r="AEG3" s="629">
        <v>11367</v>
      </c>
      <c r="AEH3" s="629">
        <v>11368</v>
      </c>
      <c r="AEI3" s="629">
        <v>11369</v>
      </c>
      <c r="AEJ3" s="629">
        <v>11370</v>
      </c>
      <c r="AEK3" s="629">
        <v>11371</v>
      </c>
      <c r="AEL3" s="629">
        <v>11459</v>
      </c>
      <c r="AEM3" s="629">
        <v>11654</v>
      </c>
      <c r="AEN3" s="629">
        <v>14138</v>
      </c>
      <c r="AEO3" s="629">
        <v>10683</v>
      </c>
      <c r="AEP3" s="629">
        <v>11407</v>
      </c>
      <c r="AEQ3" s="629">
        <v>11408</v>
      </c>
      <c r="AER3" s="629">
        <v>11409</v>
      </c>
      <c r="AES3" s="629">
        <v>11410</v>
      </c>
      <c r="AET3" s="629">
        <v>11411</v>
      </c>
      <c r="AEU3" s="629">
        <v>11412</v>
      </c>
      <c r="AEV3" s="629">
        <v>11413</v>
      </c>
      <c r="AEW3" s="629">
        <v>14139</v>
      </c>
      <c r="AEX3" s="629">
        <v>28817</v>
      </c>
      <c r="AEY3" s="629">
        <v>10750</v>
      </c>
      <c r="AEZ3" s="629">
        <v>10751</v>
      </c>
      <c r="AFA3" s="629">
        <v>11435</v>
      </c>
      <c r="AFB3" s="629">
        <v>11436</v>
      </c>
      <c r="AFC3" s="629">
        <v>11437</v>
      </c>
      <c r="AFD3" s="629">
        <v>11438</v>
      </c>
      <c r="AFE3" s="629">
        <v>11439</v>
      </c>
      <c r="AFF3" s="629">
        <v>11440</v>
      </c>
      <c r="AFG3" s="629">
        <v>11441</v>
      </c>
      <c r="AFH3" s="629">
        <v>11442</v>
      </c>
      <c r="AFI3" s="629">
        <v>13818</v>
      </c>
      <c r="AFJ3" s="629">
        <v>15010</v>
      </c>
      <c r="AFK3" s="629">
        <v>23771</v>
      </c>
      <c r="AFL3" s="629">
        <v>10748</v>
      </c>
      <c r="AFM3" s="629">
        <v>11423</v>
      </c>
      <c r="AFN3" s="629">
        <v>11424</v>
      </c>
      <c r="AFO3" s="629">
        <v>11425</v>
      </c>
      <c r="AFP3" s="629">
        <v>11426</v>
      </c>
      <c r="AFQ3" s="629">
        <v>11427</v>
      </c>
      <c r="AFR3" s="629">
        <v>11428</v>
      </c>
      <c r="AFS3" s="629">
        <v>11429</v>
      </c>
      <c r="AFT3" s="629">
        <v>11430</v>
      </c>
      <c r="AFU3" s="629">
        <v>11431</v>
      </c>
      <c r="AFV3" s="629">
        <v>11460</v>
      </c>
      <c r="AFW3" s="629">
        <v>11464</v>
      </c>
      <c r="AFX3" s="629">
        <v>10747</v>
      </c>
      <c r="AFY3" s="629">
        <v>11414</v>
      </c>
      <c r="AFZ3" s="629">
        <v>11415</v>
      </c>
      <c r="AGA3" s="629">
        <v>11416</v>
      </c>
      <c r="AGB3" s="629">
        <v>11417</v>
      </c>
      <c r="AGC3" s="629">
        <v>11418</v>
      </c>
      <c r="AGD3" s="629">
        <v>11419</v>
      </c>
      <c r="AGE3" s="629">
        <v>11420</v>
      </c>
      <c r="AGF3" s="629">
        <v>11421</v>
      </c>
      <c r="AGG3" s="629">
        <v>11422</v>
      </c>
      <c r="AGH3" s="629">
        <v>24673</v>
      </c>
      <c r="AGI3" s="629">
        <v>10684</v>
      </c>
      <c r="AGJ3" s="629">
        <v>10749</v>
      </c>
      <c r="AGK3" s="629">
        <v>11432</v>
      </c>
      <c r="AGL3" s="629">
        <v>11433</v>
      </c>
      <c r="AGM3" s="629">
        <v>11434</v>
      </c>
      <c r="AGN3" s="629">
        <v>11461</v>
      </c>
      <c r="AGO3" s="629">
        <v>13806</v>
      </c>
      <c r="AGP3" s="629">
        <v>24689</v>
      </c>
      <c r="AGQ3" s="629">
        <v>10682</v>
      </c>
      <c r="AGR3" s="629">
        <v>10745</v>
      </c>
      <c r="AGS3" s="629">
        <v>11386</v>
      </c>
      <c r="AGT3" s="629">
        <v>11387</v>
      </c>
      <c r="AGU3" s="629">
        <v>11388</v>
      </c>
      <c r="AGV3" s="629">
        <v>11390</v>
      </c>
      <c r="AGW3" s="629">
        <v>11391</v>
      </c>
      <c r="AGX3" s="629">
        <v>11392</v>
      </c>
      <c r="AGY3" s="629">
        <v>11393</v>
      </c>
      <c r="AGZ3" s="629">
        <v>11394</v>
      </c>
      <c r="AHA3" s="629">
        <v>11395</v>
      </c>
      <c r="AHB3" s="629">
        <v>11396</v>
      </c>
      <c r="AHC3" s="629">
        <v>11397</v>
      </c>
      <c r="AHD3" s="629">
        <v>11398</v>
      </c>
      <c r="AHE3" s="629">
        <v>11399</v>
      </c>
      <c r="AHF3" s="629">
        <v>11400</v>
      </c>
      <c r="AHG3" s="629">
        <v>11401</v>
      </c>
      <c r="AHH3" s="629">
        <v>10746</v>
      </c>
      <c r="AHI3" s="629">
        <v>11402</v>
      </c>
      <c r="AHJ3" s="629">
        <v>11403</v>
      </c>
      <c r="AHK3" s="629">
        <v>11404</v>
      </c>
      <c r="AHL3" s="629">
        <v>11405</v>
      </c>
      <c r="AHM3" s="629">
        <v>11406</v>
      </c>
      <c r="AHN3" s="629">
        <v>28786</v>
      </c>
      <c r="AHQ3" s="580">
        <v>1</v>
      </c>
    </row>
    <row r="4" spans="1:901" s="557" customFormat="1" ht="83.4" customHeight="1" x14ac:dyDescent="0.25">
      <c r="A4" s="557" t="s">
        <v>1335</v>
      </c>
      <c r="B4" s="557" t="s">
        <v>1336</v>
      </c>
      <c r="C4" s="557" t="s">
        <v>1355</v>
      </c>
      <c r="D4" s="557" t="s">
        <v>2215</v>
      </c>
      <c r="E4" s="557" t="s">
        <v>2216</v>
      </c>
      <c r="F4" s="557" t="s">
        <v>1358</v>
      </c>
      <c r="G4" s="557" t="s">
        <v>1359</v>
      </c>
      <c r="H4" s="557" t="s">
        <v>1360</v>
      </c>
      <c r="I4" s="557" t="s">
        <v>1361</v>
      </c>
      <c r="J4" s="557" t="s">
        <v>2217</v>
      </c>
      <c r="K4" s="557" t="s">
        <v>1363</v>
      </c>
      <c r="L4" s="557" t="s">
        <v>1364</v>
      </c>
      <c r="M4" s="557" t="s">
        <v>1365</v>
      </c>
      <c r="N4" s="557" t="s">
        <v>1366</v>
      </c>
      <c r="O4" s="557" t="s">
        <v>1367</v>
      </c>
      <c r="P4" s="557" t="s">
        <v>1368</v>
      </c>
      <c r="Q4" s="557" t="s">
        <v>1369</v>
      </c>
      <c r="R4" s="557" t="s">
        <v>1370</v>
      </c>
      <c r="S4" s="557" t="s">
        <v>1371</v>
      </c>
      <c r="T4" s="557" t="s">
        <v>1372</v>
      </c>
      <c r="U4" s="557" t="s">
        <v>1373</v>
      </c>
      <c r="V4" s="557" t="s">
        <v>1374</v>
      </c>
      <c r="W4" s="557" t="s">
        <v>1375</v>
      </c>
      <c r="X4" s="557" t="s">
        <v>1376</v>
      </c>
      <c r="Y4" s="557" t="s">
        <v>1377</v>
      </c>
      <c r="Z4" s="557" t="s">
        <v>1378</v>
      </c>
      <c r="AA4" s="557" t="s">
        <v>1337</v>
      </c>
      <c r="AB4" s="557" t="s">
        <v>1338</v>
      </c>
      <c r="AC4" s="557" t="s">
        <v>1339</v>
      </c>
      <c r="AD4" s="557" t="s">
        <v>1340</v>
      </c>
      <c r="AE4" s="557" t="s">
        <v>1341</v>
      </c>
      <c r="AF4" s="557" t="s">
        <v>1342</v>
      </c>
      <c r="AG4" s="557" t="s">
        <v>1343</v>
      </c>
      <c r="AH4" s="557" t="s">
        <v>1344</v>
      </c>
      <c r="AI4" s="557" t="s">
        <v>1345</v>
      </c>
      <c r="AJ4" s="557" t="s">
        <v>1346</v>
      </c>
      <c r="AK4" s="557" t="s">
        <v>1347</v>
      </c>
      <c r="AL4" s="557" t="s">
        <v>1348</v>
      </c>
      <c r="AM4" s="557" t="s">
        <v>1349</v>
      </c>
      <c r="AN4" s="557" t="s">
        <v>1350</v>
      </c>
      <c r="AO4" s="557" t="s">
        <v>1351</v>
      </c>
      <c r="AP4" s="557" t="s">
        <v>1352</v>
      </c>
      <c r="AQ4" s="557" t="s">
        <v>1353</v>
      </c>
      <c r="AR4" s="557" t="s">
        <v>1354</v>
      </c>
      <c r="AS4" s="557" t="s">
        <v>1401</v>
      </c>
      <c r="AT4" s="557" t="s">
        <v>1402</v>
      </c>
      <c r="AU4" s="557" t="s">
        <v>1403</v>
      </c>
      <c r="AV4" s="557" t="s">
        <v>1404</v>
      </c>
      <c r="AW4" s="557" t="s">
        <v>1405</v>
      </c>
      <c r="AX4" s="557" t="s">
        <v>1406</v>
      </c>
      <c r="AY4" s="557" t="s">
        <v>1407</v>
      </c>
      <c r="AZ4" s="557" t="s">
        <v>1408</v>
      </c>
      <c r="BA4" s="557" t="s">
        <v>1409</v>
      </c>
      <c r="BB4" s="557" t="s">
        <v>1410</v>
      </c>
      <c r="BC4" s="557" t="s">
        <v>1411</v>
      </c>
      <c r="BD4" s="557" t="s">
        <v>1412</v>
      </c>
      <c r="BE4" s="557" t="s">
        <v>1413</v>
      </c>
      <c r="BF4" s="557" t="s">
        <v>1414</v>
      </c>
      <c r="BG4" s="557" t="s">
        <v>1415</v>
      </c>
      <c r="BH4" s="557" t="s">
        <v>1379</v>
      </c>
      <c r="BI4" s="557" t="s">
        <v>1380</v>
      </c>
      <c r="BJ4" s="557" t="s">
        <v>1381</v>
      </c>
      <c r="BK4" s="557" t="s">
        <v>1382</v>
      </c>
      <c r="BL4" s="557" t="s">
        <v>1383</v>
      </c>
      <c r="BM4" s="557" t="s">
        <v>1384</v>
      </c>
      <c r="BN4" s="557" t="s">
        <v>1385</v>
      </c>
      <c r="BO4" s="557" t="s">
        <v>1386</v>
      </c>
      <c r="BP4" s="557" t="s">
        <v>1387</v>
      </c>
      <c r="BQ4" s="557" t="s">
        <v>1388</v>
      </c>
      <c r="BR4" s="557" t="s">
        <v>1389</v>
      </c>
      <c r="BS4" s="557" t="s">
        <v>1390</v>
      </c>
      <c r="BT4" s="557" t="s">
        <v>1391</v>
      </c>
      <c r="BU4" s="557" t="s">
        <v>1392</v>
      </c>
      <c r="BV4" s="557" t="s">
        <v>2218</v>
      </c>
      <c r="BW4" s="557" t="s">
        <v>1394</v>
      </c>
      <c r="BX4" s="557" t="s">
        <v>1395</v>
      </c>
      <c r="BY4" s="557" t="s">
        <v>1396</v>
      </c>
      <c r="BZ4" s="557" t="s">
        <v>1397</v>
      </c>
      <c r="CA4" s="557" t="s">
        <v>1398</v>
      </c>
      <c r="CB4" s="557" t="s">
        <v>1399</v>
      </c>
      <c r="CC4" s="557" t="s">
        <v>1400</v>
      </c>
      <c r="CD4" s="557" t="s">
        <v>2219</v>
      </c>
      <c r="CE4" s="557" t="s">
        <v>2220</v>
      </c>
      <c r="CF4" s="557" t="s">
        <v>1416</v>
      </c>
      <c r="CG4" s="557" t="s">
        <v>1417</v>
      </c>
      <c r="CH4" s="557" t="s">
        <v>1418</v>
      </c>
      <c r="CI4" s="557" t="s">
        <v>1419</v>
      </c>
      <c r="CJ4" s="557" t="s">
        <v>1420</v>
      </c>
      <c r="CK4" s="557" t="s">
        <v>1421</v>
      </c>
      <c r="CL4" s="557" t="s">
        <v>1422</v>
      </c>
      <c r="CM4" s="557" t="s">
        <v>1423</v>
      </c>
      <c r="CN4" s="557" t="s">
        <v>1424</v>
      </c>
      <c r="CO4" s="557" t="s">
        <v>1425</v>
      </c>
      <c r="CP4" s="557" t="s">
        <v>1426</v>
      </c>
      <c r="CQ4" s="557" t="s">
        <v>1427</v>
      </c>
      <c r="CR4" s="557" t="s">
        <v>1428</v>
      </c>
      <c r="CS4" s="557" t="s">
        <v>1429</v>
      </c>
      <c r="CT4" s="557" t="s">
        <v>1430</v>
      </c>
      <c r="CU4" s="557" t="s">
        <v>1431</v>
      </c>
      <c r="CV4" s="557" t="s">
        <v>1432</v>
      </c>
      <c r="CW4" s="557" t="s">
        <v>1433</v>
      </c>
      <c r="CX4" s="557" t="s">
        <v>1434</v>
      </c>
      <c r="CY4" s="557" t="s">
        <v>1435</v>
      </c>
      <c r="CZ4" s="557" t="s">
        <v>1436</v>
      </c>
      <c r="DA4" s="557" t="s">
        <v>1455</v>
      </c>
      <c r="DB4" s="557" t="s">
        <v>1456</v>
      </c>
      <c r="DC4" s="557" t="s">
        <v>1457</v>
      </c>
      <c r="DD4" s="557" t="s">
        <v>1458</v>
      </c>
      <c r="DE4" s="557" t="s">
        <v>1459</v>
      </c>
      <c r="DF4" s="557" t="s">
        <v>1460</v>
      </c>
      <c r="DG4" s="557" t="s">
        <v>1461</v>
      </c>
      <c r="DH4" s="557" t="s">
        <v>1462</v>
      </c>
      <c r="DI4" s="557" t="s">
        <v>1463</v>
      </c>
      <c r="DJ4" s="557" t="s">
        <v>1464</v>
      </c>
      <c r="DK4" s="557" t="s">
        <v>1465</v>
      </c>
      <c r="DL4" s="557" t="s">
        <v>1437</v>
      </c>
      <c r="DM4" s="557" t="s">
        <v>1438</v>
      </c>
      <c r="DN4" s="557" t="s">
        <v>1439</v>
      </c>
      <c r="DO4" s="557" t="s">
        <v>1440</v>
      </c>
      <c r="DP4" s="557" t="s">
        <v>1441</v>
      </c>
      <c r="DQ4" s="557" t="s">
        <v>1442</v>
      </c>
      <c r="DR4" s="557" t="s">
        <v>1443</v>
      </c>
      <c r="DS4" s="557" t="s">
        <v>1444</v>
      </c>
      <c r="DT4" s="557" t="s">
        <v>1445</v>
      </c>
      <c r="DU4" s="557" t="s">
        <v>1446</v>
      </c>
      <c r="DV4" s="557" t="s">
        <v>1447</v>
      </c>
      <c r="DW4" s="557" t="s">
        <v>1448</v>
      </c>
      <c r="DX4" s="557" t="s">
        <v>1449</v>
      </c>
      <c r="DY4" s="557" t="s">
        <v>1450</v>
      </c>
      <c r="DZ4" s="557" t="s">
        <v>1451</v>
      </c>
      <c r="EA4" s="557" t="s">
        <v>1452</v>
      </c>
      <c r="EB4" s="557" t="s">
        <v>1453</v>
      </c>
      <c r="EC4" s="557" t="s">
        <v>1454</v>
      </c>
      <c r="ED4" s="557" t="s">
        <v>1466</v>
      </c>
      <c r="EE4" s="557" t="s">
        <v>1467</v>
      </c>
      <c r="EF4" s="557" t="s">
        <v>1468</v>
      </c>
      <c r="EG4" s="557" t="s">
        <v>1469</v>
      </c>
      <c r="EH4" s="557" t="s">
        <v>1470</v>
      </c>
      <c r="EI4" s="557" t="s">
        <v>1471</v>
      </c>
      <c r="EJ4" s="557" t="s">
        <v>1472</v>
      </c>
      <c r="EK4" s="557" t="s">
        <v>1473</v>
      </c>
      <c r="EL4" s="557" t="s">
        <v>1474</v>
      </c>
      <c r="EM4" s="557" t="s">
        <v>1475</v>
      </c>
      <c r="EN4" s="557" t="s">
        <v>1476</v>
      </c>
      <c r="EO4" s="557" t="s">
        <v>1477</v>
      </c>
      <c r="EP4" s="557" t="s">
        <v>1478</v>
      </c>
      <c r="EQ4" s="557" t="s">
        <v>1479</v>
      </c>
      <c r="ER4" s="557" t="s">
        <v>1480</v>
      </c>
      <c r="ES4" s="557" t="s">
        <v>1481</v>
      </c>
      <c r="ET4" s="557" t="s">
        <v>1482</v>
      </c>
      <c r="EU4" s="557" t="s">
        <v>1483</v>
      </c>
      <c r="EV4" s="557" t="s">
        <v>1484</v>
      </c>
      <c r="EW4" s="557" t="s">
        <v>1485</v>
      </c>
      <c r="EX4" s="557" t="s">
        <v>1486</v>
      </c>
      <c r="EY4" s="557" t="s">
        <v>1487</v>
      </c>
      <c r="EZ4" s="557" t="s">
        <v>1488</v>
      </c>
      <c r="FA4" s="557" t="s">
        <v>1489</v>
      </c>
      <c r="FB4" s="557" t="s">
        <v>1490</v>
      </c>
      <c r="FC4" s="557" t="s">
        <v>1491</v>
      </c>
      <c r="FD4" s="557" t="s">
        <v>1492</v>
      </c>
      <c r="FE4" s="557" t="s">
        <v>1493</v>
      </c>
      <c r="FF4" s="557" t="s">
        <v>1494</v>
      </c>
      <c r="FG4" s="557" t="s">
        <v>2221</v>
      </c>
      <c r="FH4" s="557" t="s">
        <v>1496</v>
      </c>
      <c r="FI4" s="557" t="s">
        <v>1497</v>
      </c>
      <c r="FJ4" s="557" t="s">
        <v>1498</v>
      </c>
      <c r="FK4" s="557" t="s">
        <v>1499</v>
      </c>
      <c r="FL4" s="557" t="s">
        <v>1500</v>
      </c>
      <c r="FM4" s="557" t="s">
        <v>1501</v>
      </c>
      <c r="FN4" s="557" t="s">
        <v>2222</v>
      </c>
      <c r="FO4" s="557" t="s">
        <v>2223</v>
      </c>
      <c r="FP4" s="557" t="s">
        <v>1504</v>
      </c>
      <c r="FQ4" s="557" t="s">
        <v>1505</v>
      </c>
      <c r="FR4" s="557" t="s">
        <v>1506</v>
      </c>
      <c r="FS4" s="557" t="s">
        <v>1507</v>
      </c>
      <c r="FT4" s="557" t="s">
        <v>1508</v>
      </c>
      <c r="FU4" s="557" t="s">
        <v>1509</v>
      </c>
      <c r="FV4" s="557" t="s">
        <v>1510</v>
      </c>
      <c r="FW4" s="557" t="s">
        <v>1511</v>
      </c>
      <c r="FX4" s="557" t="s">
        <v>1512</v>
      </c>
      <c r="FY4" s="557" t="s">
        <v>1513</v>
      </c>
      <c r="FZ4" s="557" t="s">
        <v>1514</v>
      </c>
      <c r="GA4" s="557" t="s">
        <v>1515</v>
      </c>
      <c r="GB4" s="557" t="s">
        <v>1516</v>
      </c>
      <c r="GC4" s="557" t="s">
        <v>2224</v>
      </c>
      <c r="GD4" s="557" t="s">
        <v>1517</v>
      </c>
      <c r="GE4" s="557" t="s">
        <v>1518</v>
      </c>
      <c r="GF4" s="557" t="s">
        <v>1519</v>
      </c>
      <c r="GG4" s="557" t="s">
        <v>1520</v>
      </c>
      <c r="GH4" s="557" t="s">
        <v>1521</v>
      </c>
      <c r="GI4" s="557" t="s">
        <v>1522</v>
      </c>
      <c r="GJ4" s="557" t="s">
        <v>1523</v>
      </c>
      <c r="GK4" s="557" t="s">
        <v>1524</v>
      </c>
      <c r="GL4" s="557" t="s">
        <v>1525</v>
      </c>
      <c r="GM4" s="557" t="s">
        <v>1526</v>
      </c>
      <c r="GN4" s="557" t="s">
        <v>1527</v>
      </c>
      <c r="GO4" s="557" t="s">
        <v>1528</v>
      </c>
      <c r="GP4" s="557" t="s">
        <v>1529</v>
      </c>
      <c r="GQ4" s="557" t="s">
        <v>1530</v>
      </c>
      <c r="GR4" s="557" t="s">
        <v>1531</v>
      </c>
      <c r="GS4" s="557" t="s">
        <v>1532</v>
      </c>
      <c r="GT4" s="557" t="s">
        <v>1533</v>
      </c>
      <c r="GU4" s="557" t="s">
        <v>1534</v>
      </c>
      <c r="GV4" s="557" t="s">
        <v>1535</v>
      </c>
      <c r="GW4" s="557" t="s">
        <v>1536</v>
      </c>
      <c r="GX4" s="557" t="s">
        <v>1537</v>
      </c>
      <c r="GY4" s="557" t="s">
        <v>1538</v>
      </c>
      <c r="GZ4" s="557" t="s">
        <v>1539</v>
      </c>
      <c r="HA4" s="557" t="s">
        <v>1540</v>
      </c>
      <c r="HB4" s="557" t="s">
        <v>1541</v>
      </c>
      <c r="HC4" s="557" t="s">
        <v>1542</v>
      </c>
      <c r="HD4" s="557" t="s">
        <v>1543</v>
      </c>
      <c r="HE4" s="557" t="s">
        <v>1544</v>
      </c>
      <c r="HF4" s="557" t="s">
        <v>1545</v>
      </c>
      <c r="HG4" s="557" t="s">
        <v>1546</v>
      </c>
      <c r="HH4" s="557" t="s">
        <v>2225</v>
      </c>
      <c r="HI4" s="557" t="s">
        <v>1547</v>
      </c>
      <c r="HJ4" s="557" t="s">
        <v>1548</v>
      </c>
      <c r="HK4" s="557" t="s">
        <v>1549</v>
      </c>
      <c r="HL4" s="557" t="s">
        <v>1550</v>
      </c>
      <c r="HM4" s="557" t="s">
        <v>1551</v>
      </c>
      <c r="HN4" s="557" t="s">
        <v>1552</v>
      </c>
      <c r="HO4" s="557" t="s">
        <v>1553</v>
      </c>
      <c r="HP4" s="557" t="s">
        <v>1554</v>
      </c>
      <c r="HQ4" s="557" t="s">
        <v>1555</v>
      </c>
      <c r="HR4" s="557" t="s">
        <v>1556</v>
      </c>
      <c r="HS4" s="557" t="s">
        <v>1557</v>
      </c>
      <c r="HT4" s="557" t="s">
        <v>1558</v>
      </c>
      <c r="HU4" s="557" t="s">
        <v>1559</v>
      </c>
      <c r="HV4" s="557" t="s">
        <v>1560</v>
      </c>
      <c r="HW4" s="557" t="s">
        <v>1561</v>
      </c>
      <c r="HX4" s="557" t="s">
        <v>1562</v>
      </c>
      <c r="HY4" s="557" t="s">
        <v>1563</v>
      </c>
      <c r="HZ4" s="557" t="s">
        <v>1564</v>
      </c>
      <c r="IA4" s="557" t="s">
        <v>1565</v>
      </c>
      <c r="IB4" s="557" t="s">
        <v>1566</v>
      </c>
      <c r="IC4" s="557" t="s">
        <v>1567</v>
      </c>
      <c r="ID4" s="557" t="s">
        <v>1568</v>
      </c>
      <c r="IE4" s="557" t="s">
        <v>1569</v>
      </c>
      <c r="IF4" s="557" t="s">
        <v>1570</v>
      </c>
      <c r="IG4" s="557" t="s">
        <v>1571</v>
      </c>
      <c r="IH4" s="557" t="s">
        <v>1572</v>
      </c>
      <c r="II4" s="557" t="s">
        <v>1573</v>
      </c>
      <c r="IJ4" s="557" t="s">
        <v>1574</v>
      </c>
      <c r="IK4" s="557" t="s">
        <v>1575</v>
      </c>
      <c r="IL4" s="557" t="s">
        <v>1576</v>
      </c>
      <c r="IM4" s="557" t="s">
        <v>1577</v>
      </c>
      <c r="IN4" s="557" t="s">
        <v>1578</v>
      </c>
      <c r="IO4" s="557" t="s">
        <v>1579</v>
      </c>
      <c r="IP4" s="557" t="s">
        <v>1580</v>
      </c>
      <c r="IQ4" s="557" t="s">
        <v>1581</v>
      </c>
      <c r="IR4" s="557" t="s">
        <v>1582</v>
      </c>
      <c r="IS4" s="557" t="s">
        <v>1583</v>
      </c>
      <c r="IT4" s="557" t="s">
        <v>1584</v>
      </c>
      <c r="IU4" s="557" t="s">
        <v>1585</v>
      </c>
      <c r="IV4" s="557" t="s">
        <v>1586</v>
      </c>
      <c r="IW4" s="557" t="s">
        <v>1587</v>
      </c>
      <c r="IX4" s="557" t="s">
        <v>1588</v>
      </c>
      <c r="IY4" s="557" t="s">
        <v>1589</v>
      </c>
      <c r="IZ4" s="557" t="s">
        <v>1590</v>
      </c>
      <c r="JA4" s="557" t="s">
        <v>1591</v>
      </c>
      <c r="JB4" s="557" t="s">
        <v>1592</v>
      </c>
      <c r="JC4" s="557" t="s">
        <v>1593</v>
      </c>
      <c r="JD4" s="557" t="s">
        <v>1594</v>
      </c>
      <c r="JE4" s="557" t="s">
        <v>1595</v>
      </c>
      <c r="JF4" s="557" t="s">
        <v>1596</v>
      </c>
      <c r="JG4" s="557" t="s">
        <v>1597</v>
      </c>
      <c r="JH4" s="557" t="s">
        <v>1598</v>
      </c>
      <c r="JI4" s="557" t="s">
        <v>1599</v>
      </c>
      <c r="JJ4" s="557" t="s">
        <v>1600</v>
      </c>
      <c r="JK4" s="557" t="s">
        <v>1601</v>
      </c>
      <c r="JL4" s="557" t="s">
        <v>1602</v>
      </c>
      <c r="JM4" s="557" t="s">
        <v>1603</v>
      </c>
      <c r="JN4" s="557" t="s">
        <v>1604</v>
      </c>
      <c r="JO4" s="557" t="s">
        <v>1605</v>
      </c>
      <c r="JP4" s="557" t="s">
        <v>1606</v>
      </c>
      <c r="JQ4" s="557" t="s">
        <v>1639</v>
      </c>
      <c r="JR4" s="557" t="s">
        <v>1640</v>
      </c>
      <c r="JS4" s="557" t="s">
        <v>1641</v>
      </c>
      <c r="JT4" s="557" t="s">
        <v>1642</v>
      </c>
      <c r="JU4" s="557" t="s">
        <v>1643</v>
      </c>
      <c r="JV4" s="557" t="s">
        <v>1644</v>
      </c>
      <c r="JW4" s="557" t="s">
        <v>1645</v>
      </c>
      <c r="JX4" s="557" t="s">
        <v>1646</v>
      </c>
      <c r="JY4" s="557" t="s">
        <v>1607</v>
      </c>
      <c r="JZ4" s="557" t="s">
        <v>1608</v>
      </c>
      <c r="KA4" s="557" t="s">
        <v>1609</v>
      </c>
      <c r="KB4" s="557" t="s">
        <v>1610</v>
      </c>
      <c r="KC4" s="557" t="s">
        <v>1611</v>
      </c>
      <c r="KD4" s="557" t="s">
        <v>1612</v>
      </c>
      <c r="KE4" s="557" t="s">
        <v>1613</v>
      </c>
      <c r="KF4" s="557" t="s">
        <v>1614</v>
      </c>
      <c r="KG4" s="557" t="s">
        <v>1615</v>
      </c>
      <c r="KH4" s="557" t="s">
        <v>1616</v>
      </c>
      <c r="KI4" s="557" t="s">
        <v>1617</v>
      </c>
      <c r="KJ4" s="557" t="s">
        <v>1618</v>
      </c>
      <c r="KK4" s="557" t="s">
        <v>1619</v>
      </c>
      <c r="KL4" s="557" t="s">
        <v>1620</v>
      </c>
      <c r="KM4" s="557" t="s">
        <v>1621</v>
      </c>
      <c r="KN4" s="557" t="s">
        <v>1622</v>
      </c>
      <c r="KO4" s="557" t="s">
        <v>1623</v>
      </c>
      <c r="KP4" s="557" t="s">
        <v>1624</v>
      </c>
      <c r="KQ4" s="557" t="s">
        <v>1625</v>
      </c>
      <c r="KR4" s="557" t="s">
        <v>1626</v>
      </c>
      <c r="KS4" s="557" t="s">
        <v>1627</v>
      </c>
      <c r="KT4" s="557" t="s">
        <v>1628</v>
      </c>
      <c r="KU4" s="557" t="s">
        <v>1629</v>
      </c>
      <c r="KV4" s="557" t="s">
        <v>1630</v>
      </c>
      <c r="KW4" s="557" t="s">
        <v>1631</v>
      </c>
      <c r="KX4" s="557" t="s">
        <v>1632</v>
      </c>
      <c r="KY4" s="557" t="s">
        <v>1633</v>
      </c>
      <c r="KZ4" s="557" t="s">
        <v>1634</v>
      </c>
      <c r="LA4" s="557" t="s">
        <v>1635</v>
      </c>
      <c r="LB4" s="557" t="s">
        <v>1636</v>
      </c>
      <c r="LC4" s="557" t="s">
        <v>1637</v>
      </c>
      <c r="LD4" s="557" t="s">
        <v>1638</v>
      </c>
      <c r="LE4" s="557" t="s">
        <v>1647</v>
      </c>
      <c r="LF4" s="557" t="s">
        <v>1648</v>
      </c>
      <c r="LG4" s="557" t="s">
        <v>1649</v>
      </c>
      <c r="LH4" s="557" t="s">
        <v>1650</v>
      </c>
      <c r="LI4" s="557" t="s">
        <v>1651</v>
      </c>
      <c r="LJ4" s="557" t="s">
        <v>1652</v>
      </c>
      <c r="LK4" s="557" t="s">
        <v>1653</v>
      </c>
      <c r="LL4" s="557" t="s">
        <v>1654</v>
      </c>
      <c r="LM4" s="557" t="s">
        <v>1655</v>
      </c>
      <c r="LN4" s="557" t="s">
        <v>1656</v>
      </c>
      <c r="LO4" s="557" t="s">
        <v>2226</v>
      </c>
      <c r="LP4" s="557" t="s">
        <v>1657</v>
      </c>
      <c r="LQ4" s="557" t="s">
        <v>1658</v>
      </c>
      <c r="LR4" s="557" t="s">
        <v>1659</v>
      </c>
      <c r="LS4" s="557" t="s">
        <v>1660</v>
      </c>
      <c r="LT4" s="557" t="s">
        <v>1661</v>
      </c>
      <c r="LU4" s="557" t="s">
        <v>1662</v>
      </c>
      <c r="LV4" s="557" t="s">
        <v>1663</v>
      </c>
      <c r="LW4" s="557" t="s">
        <v>1664</v>
      </c>
      <c r="LX4" s="557" t="s">
        <v>1665</v>
      </c>
      <c r="LY4" s="557" t="s">
        <v>1666</v>
      </c>
      <c r="LZ4" s="557" t="s">
        <v>1667</v>
      </c>
      <c r="MA4" s="557" t="s">
        <v>1668</v>
      </c>
      <c r="MB4" s="557" t="s">
        <v>1669</v>
      </c>
      <c r="MC4" s="557" t="s">
        <v>1670</v>
      </c>
      <c r="MD4" s="557" t="s">
        <v>1671</v>
      </c>
      <c r="ME4" s="557" t="s">
        <v>1672</v>
      </c>
      <c r="MF4" s="557" t="s">
        <v>1673</v>
      </c>
      <c r="MG4" s="557" t="s">
        <v>1674</v>
      </c>
      <c r="MH4" s="557" t="s">
        <v>1675</v>
      </c>
      <c r="MI4" s="557" t="s">
        <v>1676</v>
      </c>
      <c r="MJ4" s="557" t="s">
        <v>1677</v>
      </c>
      <c r="MK4" s="557" t="s">
        <v>1678</v>
      </c>
      <c r="ML4" s="557" t="s">
        <v>1679</v>
      </c>
      <c r="MM4" s="557" t="s">
        <v>1680</v>
      </c>
      <c r="MN4" s="557" t="s">
        <v>1681</v>
      </c>
      <c r="MO4" s="557" t="s">
        <v>1682</v>
      </c>
      <c r="MP4" s="557" t="s">
        <v>1683</v>
      </c>
      <c r="MQ4" s="557" t="s">
        <v>1684</v>
      </c>
      <c r="MR4" s="557" t="s">
        <v>1685</v>
      </c>
      <c r="MS4" s="557" t="s">
        <v>1686</v>
      </c>
      <c r="MT4" s="557" t="s">
        <v>1687</v>
      </c>
      <c r="MU4" s="557" t="s">
        <v>1688</v>
      </c>
      <c r="MV4" s="557" t="s">
        <v>1689</v>
      </c>
      <c r="MW4" s="557" t="s">
        <v>1690</v>
      </c>
      <c r="MX4" s="557" t="s">
        <v>1691</v>
      </c>
      <c r="MY4" s="557" t="s">
        <v>1692</v>
      </c>
      <c r="MZ4" s="557" t="s">
        <v>1693</v>
      </c>
      <c r="NA4" s="557" t="s">
        <v>2227</v>
      </c>
      <c r="NB4" s="557" t="s">
        <v>1694</v>
      </c>
      <c r="NC4" s="557" t="s">
        <v>1695</v>
      </c>
      <c r="ND4" s="557" t="s">
        <v>1696</v>
      </c>
      <c r="NE4" s="557" t="s">
        <v>2228</v>
      </c>
      <c r="NF4" s="557" t="s">
        <v>1698</v>
      </c>
      <c r="NG4" s="557" t="s">
        <v>1699</v>
      </c>
      <c r="NH4" s="557" t="s">
        <v>1700</v>
      </c>
      <c r="NI4" s="557" t="s">
        <v>1701</v>
      </c>
      <c r="NJ4" s="557" t="s">
        <v>1702</v>
      </c>
      <c r="NK4" s="557" t="s">
        <v>1703</v>
      </c>
      <c r="NL4" s="557" t="s">
        <v>1704</v>
      </c>
      <c r="NM4" s="557" t="s">
        <v>2229</v>
      </c>
      <c r="NN4" s="557" t="s">
        <v>1706</v>
      </c>
      <c r="NO4" s="557" t="s">
        <v>1707</v>
      </c>
      <c r="NP4" s="557" t="s">
        <v>1708</v>
      </c>
      <c r="NQ4" s="557" t="s">
        <v>1709</v>
      </c>
      <c r="NR4" s="557" t="s">
        <v>1710</v>
      </c>
      <c r="NS4" s="557" t="s">
        <v>1711</v>
      </c>
      <c r="NT4" s="557" t="s">
        <v>1712</v>
      </c>
      <c r="NU4" s="557" t="s">
        <v>1713</v>
      </c>
      <c r="NV4" s="557" t="s">
        <v>2230</v>
      </c>
      <c r="NW4" s="557" t="s">
        <v>1715</v>
      </c>
      <c r="NX4" s="557" t="s">
        <v>1716</v>
      </c>
      <c r="NY4" s="557" t="s">
        <v>1717</v>
      </c>
      <c r="NZ4" s="557" t="s">
        <v>1718</v>
      </c>
      <c r="OA4" s="557" t="s">
        <v>1719</v>
      </c>
      <c r="OB4" s="557" t="s">
        <v>1720</v>
      </c>
      <c r="OC4" s="557" t="s">
        <v>2231</v>
      </c>
      <c r="OD4" s="557" t="s">
        <v>1722</v>
      </c>
      <c r="OE4" s="557" t="s">
        <v>2232</v>
      </c>
      <c r="OF4" s="557" t="s">
        <v>1724</v>
      </c>
      <c r="OG4" s="557" t="s">
        <v>1725</v>
      </c>
      <c r="OH4" s="557" t="s">
        <v>1728</v>
      </c>
      <c r="OI4" s="557" t="s">
        <v>1726</v>
      </c>
      <c r="OJ4" s="557" t="s">
        <v>1727</v>
      </c>
      <c r="OK4" s="557" t="s">
        <v>1729</v>
      </c>
      <c r="OL4" s="557" t="s">
        <v>1730</v>
      </c>
      <c r="OM4" s="557" t="s">
        <v>2233</v>
      </c>
      <c r="ON4" s="557" t="s">
        <v>1732</v>
      </c>
      <c r="OO4" s="557" t="s">
        <v>1733</v>
      </c>
      <c r="OP4" s="557" t="s">
        <v>2234</v>
      </c>
      <c r="OQ4" s="557" t="s">
        <v>1735</v>
      </c>
      <c r="OR4" s="557" t="s">
        <v>1736</v>
      </c>
      <c r="OS4" s="557" t="s">
        <v>1737</v>
      </c>
      <c r="OT4" s="557" t="s">
        <v>1738</v>
      </c>
      <c r="OU4" s="557" t="s">
        <v>1739</v>
      </c>
      <c r="OV4" s="557" t="s">
        <v>2235</v>
      </c>
      <c r="OW4" s="557" t="s">
        <v>1741</v>
      </c>
      <c r="OX4" s="557" t="s">
        <v>2236</v>
      </c>
      <c r="OY4" s="557" t="s">
        <v>2237</v>
      </c>
      <c r="OZ4" s="557" t="s">
        <v>1742</v>
      </c>
      <c r="PA4" s="557" t="s">
        <v>1743</v>
      </c>
      <c r="PB4" s="557" t="s">
        <v>2238</v>
      </c>
      <c r="PC4" s="557" t="s">
        <v>1745</v>
      </c>
      <c r="PD4" s="557" t="s">
        <v>1746</v>
      </c>
      <c r="PE4" s="557" t="s">
        <v>1747</v>
      </c>
      <c r="PF4" s="557" t="s">
        <v>1748</v>
      </c>
      <c r="PG4" s="557" t="s">
        <v>1749</v>
      </c>
      <c r="PH4" s="557" t="s">
        <v>1750</v>
      </c>
      <c r="PI4" s="557" t="s">
        <v>1751</v>
      </c>
      <c r="PJ4" s="557" t="s">
        <v>1752</v>
      </c>
      <c r="PK4" s="557" t="s">
        <v>1753</v>
      </c>
      <c r="PL4" s="557" t="s">
        <v>1754</v>
      </c>
      <c r="PM4" s="557" t="s">
        <v>1755</v>
      </c>
      <c r="PN4" s="557" t="s">
        <v>2239</v>
      </c>
      <c r="PO4" s="557" t="s">
        <v>2240</v>
      </c>
      <c r="PP4" s="557" t="s">
        <v>2241</v>
      </c>
      <c r="PQ4" s="557" t="s">
        <v>2242</v>
      </c>
      <c r="PR4" s="557" t="s">
        <v>1756</v>
      </c>
      <c r="PS4" s="557" t="s">
        <v>1757</v>
      </c>
      <c r="PT4" s="557" t="s">
        <v>1758</v>
      </c>
      <c r="PU4" s="557" t="s">
        <v>1759</v>
      </c>
      <c r="PV4" s="557" t="s">
        <v>2243</v>
      </c>
      <c r="PW4" s="557" t="s">
        <v>1761</v>
      </c>
      <c r="PX4" s="557" t="s">
        <v>1762</v>
      </c>
      <c r="PY4" s="557" t="s">
        <v>1763</v>
      </c>
      <c r="PZ4" s="557" t="s">
        <v>1764</v>
      </c>
      <c r="QA4" s="557" t="s">
        <v>1765</v>
      </c>
      <c r="QB4" s="557" t="s">
        <v>1766</v>
      </c>
      <c r="QC4" s="557" t="s">
        <v>1767</v>
      </c>
      <c r="QD4" s="557" t="s">
        <v>1768</v>
      </c>
      <c r="QE4" s="557" t="s">
        <v>1769</v>
      </c>
      <c r="QF4" s="557" t="s">
        <v>1770</v>
      </c>
      <c r="QG4" s="557" t="s">
        <v>1771</v>
      </c>
      <c r="QH4" s="557" t="s">
        <v>1772</v>
      </c>
      <c r="QI4" s="557" t="s">
        <v>1773</v>
      </c>
      <c r="QJ4" s="557" t="s">
        <v>1774</v>
      </c>
      <c r="QK4" s="557" t="s">
        <v>1775</v>
      </c>
      <c r="QL4" s="557" t="s">
        <v>1776</v>
      </c>
      <c r="QM4" s="557" t="s">
        <v>1777</v>
      </c>
      <c r="QN4" s="557" t="s">
        <v>2244</v>
      </c>
      <c r="QO4" s="557" t="s">
        <v>2245</v>
      </c>
      <c r="QP4" s="557" t="s">
        <v>2246</v>
      </c>
      <c r="QQ4" s="557" t="s">
        <v>2247</v>
      </c>
      <c r="QR4" s="557" t="s">
        <v>1778</v>
      </c>
      <c r="QS4" s="557" t="s">
        <v>1779</v>
      </c>
      <c r="QT4" s="557" t="s">
        <v>1780</v>
      </c>
      <c r="QU4" s="557" t="s">
        <v>1781</v>
      </c>
      <c r="QV4" s="557" t="s">
        <v>1782</v>
      </c>
      <c r="QW4" s="557" t="s">
        <v>1783</v>
      </c>
      <c r="QX4" s="557" t="s">
        <v>1784</v>
      </c>
      <c r="QY4" s="557" t="s">
        <v>1785</v>
      </c>
      <c r="QZ4" s="557" t="s">
        <v>1786</v>
      </c>
      <c r="RA4" s="557" t="s">
        <v>1787</v>
      </c>
      <c r="RB4" s="557" t="s">
        <v>1788</v>
      </c>
      <c r="RC4" s="557" t="s">
        <v>2248</v>
      </c>
      <c r="RD4" s="557" t="s">
        <v>2249</v>
      </c>
      <c r="RE4" s="557" t="s">
        <v>1789</v>
      </c>
      <c r="RF4" s="557" t="s">
        <v>1790</v>
      </c>
      <c r="RG4" s="557" t="s">
        <v>1791</v>
      </c>
      <c r="RH4" s="557" t="s">
        <v>1792</v>
      </c>
      <c r="RI4" s="557" t="s">
        <v>1793</v>
      </c>
      <c r="RJ4" s="557" t="s">
        <v>1794</v>
      </c>
      <c r="RK4" s="557" t="s">
        <v>1795</v>
      </c>
      <c r="RL4" s="557" t="s">
        <v>1796</v>
      </c>
      <c r="RM4" s="557" t="s">
        <v>1797</v>
      </c>
      <c r="RN4" s="557" t="s">
        <v>1798</v>
      </c>
      <c r="RO4" s="557" t="s">
        <v>1799</v>
      </c>
      <c r="RP4" s="557" t="s">
        <v>1800</v>
      </c>
      <c r="RQ4" s="557" t="s">
        <v>1801</v>
      </c>
      <c r="RR4" s="557" t="s">
        <v>1802</v>
      </c>
      <c r="RS4" s="557" t="s">
        <v>1803</v>
      </c>
      <c r="RT4" s="557" t="s">
        <v>1804</v>
      </c>
      <c r="RU4" s="557" t="s">
        <v>1805</v>
      </c>
      <c r="RV4" s="557" t="s">
        <v>2250</v>
      </c>
      <c r="RW4" s="557" t="s">
        <v>2251</v>
      </c>
      <c r="RX4" s="557" t="s">
        <v>2252</v>
      </c>
      <c r="RY4" s="557" t="s">
        <v>1828</v>
      </c>
      <c r="RZ4" s="557" t="s">
        <v>1829</v>
      </c>
      <c r="SA4" s="557" t="s">
        <v>1830</v>
      </c>
      <c r="SB4" s="557" t="s">
        <v>1831</v>
      </c>
      <c r="SC4" s="557" t="s">
        <v>1832</v>
      </c>
      <c r="SD4" s="557" t="s">
        <v>1833</v>
      </c>
      <c r="SE4" s="557" t="s">
        <v>1834</v>
      </c>
      <c r="SF4" s="557" t="s">
        <v>1835</v>
      </c>
      <c r="SG4" s="557" t="s">
        <v>1836</v>
      </c>
      <c r="SH4" s="557" t="s">
        <v>1837</v>
      </c>
      <c r="SI4" s="557" t="s">
        <v>1838</v>
      </c>
      <c r="SJ4" s="557" t="s">
        <v>1839</v>
      </c>
      <c r="SK4" s="557" t="s">
        <v>1840</v>
      </c>
      <c r="SL4" s="557" t="s">
        <v>2254</v>
      </c>
      <c r="SM4" s="557" t="s">
        <v>1809</v>
      </c>
      <c r="SN4" s="557" t="s">
        <v>1810</v>
      </c>
      <c r="SO4" s="557" t="s">
        <v>1811</v>
      </c>
      <c r="SP4" s="557" t="s">
        <v>1812</v>
      </c>
      <c r="SQ4" s="557" t="s">
        <v>1813</v>
      </c>
      <c r="SR4" s="557" t="s">
        <v>1814</v>
      </c>
      <c r="SS4" s="557" t="s">
        <v>1815</v>
      </c>
      <c r="ST4" s="557" t="s">
        <v>1816</v>
      </c>
      <c r="SU4" s="557" t="s">
        <v>1817</v>
      </c>
      <c r="SV4" s="557" t="s">
        <v>1818</v>
      </c>
      <c r="SW4" s="557" t="s">
        <v>1819</v>
      </c>
      <c r="SX4" s="557" t="s">
        <v>2253</v>
      </c>
      <c r="SY4" s="557" t="s">
        <v>1820</v>
      </c>
      <c r="SZ4" s="557" t="s">
        <v>1821</v>
      </c>
      <c r="TA4" s="557" t="s">
        <v>1822</v>
      </c>
      <c r="TB4" s="557" t="s">
        <v>1823</v>
      </c>
      <c r="TC4" s="557" t="s">
        <v>1824</v>
      </c>
      <c r="TD4" s="557" t="s">
        <v>1825</v>
      </c>
      <c r="TE4" s="557" t="s">
        <v>1826</v>
      </c>
      <c r="TF4" s="557" t="s">
        <v>1827</v>
      </c>
      <c r="TG4" s="557" t="s">
        <v>1841</v>
      </c>
      <c r="TH4" s="557" t="s">
        <v>1842</v>
      </c>
      <c r="TI4" s="557" t="s">
        <v>1843</v>
      </c>
      <c r="TJ4" s="557" t="s">
        <v>1844</v>
      </c>
      <c r="TK4" s="557" t="s">
        <v>1845</v>
      </c>
      <c r="TL4" s="557" t="s">
        <v>1846</v>
      </c>
      <c r="TM4" s="557" t="s">
        <v>1847</v>
      </c>
      <c r="TN4" s="557" t="s">
        <v>1848</v>
      </c>
      <c r="TO4" s="557" t="s">
        <v>1849</v>
      </c>
      <c r="TP4" s="557" t="s">
        <v>1850</v>
      </c>
      <c r="TQ4" s="557" t="s">
        <v>1851</v>
      </c>
      <c r="TR4" s="557" t="s">
        <v>1852</v>
      </c>
      <c r="TS4" s="557" t="s">
        <v>1853</v>
      </c>
      <c r="TT4" s="557" t="s">
        <v>1854</v>
      </c>
      <c r="TU4" s="557" t="s">
        <v>1855</v>
      </c>
      <c r="TV4" s="557" t="s">
        <v>1856</v>
      </c>
      <c r="TW4" s="557" t="s">
        <v>2255</v>
      </c>
      <c r="TX4" s="557" t="s">
        <v>1858</v>
      </c>
      <c r="TY4" s="557" t="s">
        <v>1859</v>
      </c>
      <c r="TZ4" s="557" t="s">
        <v>1860</v>
      </c>
      <c r="UA4" s="557" t="s">
        <v>1861</v>
      </c>
      <c r="UB4" s="557" t="s">
        <v>1862</v>
      </c>
      <c r="UC4" s="557" t="s">
        <v>1863</v>
      </c>
      <c r="UD4" s="557" t="s">
        <v>1864</v>
      </c>
      <c r="UE4" s="557" t="s">
        <v>2256</v>
      </c>
      <c r="UF4" s="557" t="s">
        <v>2257</v>
      </c>
      <c r="UG4" s="557" t="s">
        <v>2258</v>
      </c>
      <c r="UH4" s="557" t="s">
        <v>1868</v>
      </c>
      <c r="UI4" s="557" t="s">
        <v>1869</v>
      </c>
      <c r="UJ4" s="557" t="s">
        <v>1870</v>
      </c>
      <c r="UK4" s="557" t="s">
        <v>1871</v>
      </c>
      <c r="UL4" s="557" t="s">
        <v>1872</v>
      </c>
      <c r="UM4" s="557" t="s">
        <v>1873</v>
      </c>
      <c r="UN4" s="557" t="s">
        <v>1874</v>
      </c>
      <c r="UO4" s="557" t="s">
        <v>1875</v>
      </c>
      <c r="UP4" s="557" t="s">
        <v>1876</v>
      </c>
      <c r="UQ4" s="557" t="s">
        <v>2259</v>
      </c>
      <c r="UR4" s="557" t="s">
        <v>1878</v>
      </c>
      <c r="US4" s="557" t="s">
        <v>1879</v>
      </c>
      <c r="UT4" s="557" t="s">
        <v>1880</v>
      </c>
      <c r="UU4" s="557" t="s">
        <v>1881</v>
      </c>
      <c r="UV4" s="557" t="s">
        <v>1882</v>
      </c>
      <c r="UW4" s="557" t="s">
        <v>1883</v>
      </c>
      <c r="UX4" s="557" t="s">
        <v>1884</v>
      </c>
      <c r="UY4" s="557" t="s">
        <v>1885</v>
      </c>
      <c r="UZ4" s="557" t="s">
        <v>1886</v>
      </c>
      <c r="VA4" s="557" t="s">
        <v>1887</v>
      </c>
      <c r="VB4" s="557" t="s">
        <v>1888</v>
      </c>
      <c r="VC4" s="557" t="s">
        <v>1889</v>
      </c>
      <c r="VD4" s="557" t="s">
        <v>1890</v>
      </c>
      <c r="VE4" s="557" t="s">
        <v>1891</v>
      </c>
      <c r="VF4" s="557" t="s">
        <v>1892</v>
      </c>
      <c r="VG4" s="557" t="s">
        <v>2260</v>
      </c>
      <c r="VH4" s="557" t="s">
        <v>2261</v>
      </c>
      <c r="VI4" s="557" t="s">
        <v>2262</v>
      </c>
      <c r="VJ4" s="557" t="s">
        <v>1896</v>
      </c>
      <c r="VK4" s="557" t="s">
        <v>1897</v>
      </c>
      <c r="VL4" s="557" t="s">
        <v>1898</v>
      </c>
      <c r="VM4" s="557" t="s">
        <v>1899</v>
      </c>
      <c r="VN4" s="557" t="s">
        <v>1900</v>
      </c>
      <c r="VO4" s="557" t="s">
        <v>1901</v>
      </c>
      <c r="VP4" s="557" t="s">
        <v>1902</v>
      </c>
      <c r="VQ4" s="557" t="s">
        <v>1903</v>
      </c>
      <c r="VR4" s="557" t="s">
        <v>1904</v>
      </c>
      <c r="VS4" s="557" t="s">
        <v>2263</v>
      </c>
      <c r="VT4" s="557" t="s">
        <v>1906</v>
      </c>
      <c r="VU4" s="557" t="s">
        <v>1907</v>
      </c>
      <c r="VV4" s="557" t="s">
        <v>1908</v>
      </c>
      <c r="VW4" s="557" t="s">
        <v>1909</v>
      </c>
      <c r="VX4" s="557" t="s">
        <v>1910</v>
      </c>
      <c r="VY4" s="557" t="s">
        <v>1911</v>
      </c>
      <c r="VZ4" s="557" t="s">
        <v>1912</v>
      </c>
      <c r="WA4" s="557" t="s">
        <v>1913</v>
      </c>
      <c r="WB4" s="557" t="s">
        <v>1914</v>
      </c>
      <c r="WC4" s="557" t="s">
        <v>1915</v>
      </c>
      <c r="WD4" s="557" t="s">
        <v>1916</v>
      </c>
      <c r="WE4" s="557" t="s">
        <v>1917</v>
      </c>
      <c r="WF4" s="557" t="s">
        <v>1918</v>
      </c>
      <c r="WG4" s="557" t="s">
        <v>1919</v>
      </c>
      <c r="WH4" s="557" t="s">
        <v>1920</v>
      </c>
      <c r="WI4" s="557" t="s">
        <v>1921</v>
      </c>
      <c r="WJ4" s="557" t="s">
        <v>1922</v>
      </c>
      <c r="WK4" s="557" t="s">
        <v>1923</v>
      </c>
      <c r="WL4" s="557" t="s">
        <v>1924</v>
      </c>
      <c r="WM4" s="557" t="s">
        <v>1925</v>
      </c>
      <c r="WN4" s="557" t="s">
        <v>1926</v>
      </c>
      <c r="WO4" s="557" t="s">
        <v>1927</v>
      </c>
      <c r="WP4" s="557" t="s">
        <v>1928</v>
      </c>
      <c r="WQ4" s="557" t="s">
        <v>1929</v>
      </c>
      <c r="WR4" s="557" t="s">
        <v>1930</v>
      </c>
      <c r="WS4" s="557" t="s">
        <v>2264</v>
      </c>
      <c r="WT4" s="557" t="s">
        <v>2265</v>
      </c>
      <c r="WU4" s="557" t="s">
        <v>1933</v>
      </c>
      <c r="WV4" s="557" t="s">
        <v>1934</v>
      </c>
      <c r="WW4" s="557" t="s">
        <v>1935</v>
      </c>
      <c r="WX4" s="557" t="s">
        <v>2266</v>
      </c>
      <c r="WY4" s="557" t="s">
        <v>1937</v>
      </c>
      <c r="WZ4" s="557" t="s">
        <v>1938</v>
      </c>
      <c r="XA4" s="557" t="s">
        <v>1939</v>
      </c>
      <c r="XB4" s="557" t="s">
        <v>1940</v>
      </c>
      <c r="XC4" s="557" t="s">
        <v>2267</v>
      </c>
      <c r="XD4" s="557" t="s">
        <v>2268</v>
      </c>
      <c r="XE4" s="557" t="s">
        <v>2269</v>
      </c>
      <c r="XF4" s="557" t="s">
        <v>1944</v>
      </c>
      <c r="XG4" s="557" t="s">
        <v>1945</v>
      </c>
      <c r="XH4" s="557" t="s">
        <v>1946</v>
      </c>
      <c r="XI4" s="557" t="s">
        <v>2270</v>
      </c>
      <c r="XJ4" s="557" t="s">
        <v>1948</v>
      </c>
      <c r="XK4" s="557" t="s">
        <v>1949</v>
      </c>
      <c r="XL4" s="557" t="s">
        <v>1950</v>
      </c>
      <c r="XM4" s="557" t="s">
        <v>1951</v>
      </c>
      <c r="XN4" s="557" t="s">
        <v>1952</v>
      </c>
      <c r="XO4" s="557" t="s">
        <v>1953</v>
      </c>
      <c r="XP4" s="557" t="s">
        <v>1954</v>
      </c>
      <c r="XQ4" s="557" t="s">
        <v>1955</v>
      </c>
      <c r="XR4" s="557" t="s">
        <v>1956</v>
      </c>
      <c r="XS4" s="557" t="s">
        <v>1957</v>
      </c>
      <c r="XT4" s="557" t="s">
        <v>1958</v>
      </c>
      <c r="XU4" s="557" t="s">
        <v>1959</v>
      </c>
      <c r="XV4" s="557" t="s">
        <v>1960</v>
      </c>
      <c r="XW4" s="557" t="s">
        <v>1961</v>
      </c>
      <c r="XX4" s="557" t="s">
        <v>1962</v>
      </c>
      <c r="XY4" s="557" t="s">
        <v>1963</v>
      </c>
      <c r="XZ4" s="557" t="s">
        <v>1964</v>
      </c>
      <c r="YA4" s="557" t="s">
        <v>2271</v>
      </c>
      <c r="YB4" s="557" t="s">
        <v>2272</v>
      </c>
      <c r="YC4" s="557" t="s">
        <v>1967</v>
      </c>
      <c r="YD4" s="557" t="s">
        <v>1968</v>
      </c>
      <c r="YE4" s="557" t="s">
        <v>1969</v>
      </c>
      <c r="YF4" s="557" t="s">
        <v>1970</v>
      </c>
      <c r="YG4" s="557" t="s">
        <v>2273</v>
      </c>
      <c r="YH4" s="557" t="s">
        <v>1972</v>
      </c>
      <c r="YI4" s="557" t="s">
        <v>1973</v>
      </c>
      <c r="YJ4" s="557" t="s">
        <v>1974</v>
      </c>
      <c r="YK4" s="557" t="s">
        <v>1975</v>
      </c>
      <c r="YL4" s="557" t="s">
        <v>1976</v>
      </c>
      <c r="YM4" s="557" t="s">
        <v>1977</v>
      </c>
      <c r="YN4" s="557" t="s">
        <v>1978</v>
      </c>
      <c r="YO4" s="557" t="s">
        <v>1979</v>
      </c>
      <c r="YP4" s="557" t="s">
        <v>1980</v>
      </c>
      <c r="YQ4" s="557" t="s">
        <v>2274</v>
      </c>
      <c r="YR4" s="557" t="s">
        <v>2275</v>
      </c>
      <c r="YS4" s="557" t="s">
        <v>2276</v>
      </c>
      <c r="YT4" s="557" t="s">
        <v>1984</v>
      </c>
      <c r="YU4" s="557" t="s">
        <v>1985</v>
      </c>
      <c r="YV4" s="557" t="s">
        <v>1986</v>
      </c>
      <c r="YW4" s="557" t="s">
        <v>1987</v>
      </c>
      <c r="YX4" s="557" t="s">
        <v>1988</v>
      </c>
      <c r="YY4" s="557" t="s">
        <v>1989</v>
      </c>
      <c r="YZ4" s="557" t="s">
        <v>1990</v>
      </c>
      <c r="ZA4" s="557" t="s">
        <v>1991</v>
      </c>
      <c r="ZB4" s="557" t="s">
        <v>1992</v>
      </c>
      <c r="ZC4" s="557" t="s">
        <v>1993</v>
      </c>
      <c r="ZD4" s="557" t="s">
        <v>1994</v>
      </c>
      <c r="ZE4" s="557" t="s">
        <v>1995</v>
      </c>
      <c r="ZF4" s="557" t="s">
        <v>1996</v>
      </c>
      <c r="ZG4" s="557" t="s">
        <v>1997</v>
      </c>
      <c r="ZH4" s="557" t="s">
        <v>1998</v>
      </c>
      <c r="ZI4" s="557" t="s">
        <v>1999</v>
      </c>
      <c r="ZJ4" s="557" t="s">
        <v>2000</v>
      </c>
      <c r="ZK4" s="557" t="s">
        <v>2001</v>
      </c>
      <c r="ZL4" s="557" t="s">
        <v>2002</v>
      </c>
      <c r="ZM4" s="557" t="s">
        <v>2003</v>
      </c>
      <c r="ZN4" s="557" t="s">
        <v>2004</v>
      </c>
      <c r="ZO4" s="557" t="s">
        <v>2005</v>
      </c>
      <c r="ZP4" s="557" t="s">
        <v>2006</v>
      </c>
      <c r="ZQ4" s="557" t="s">
        <v>2007</v>
      </c>
      <c r="ZR4" s="557" t="s">
        <v>2008</v>
      </c>
      <c r="ZS4" s="557" t="s">
        <v>2009</v>
      </c>
      <c r="ZT4" s="557" t="s">
        <v>2010</v>
      </c>
      <c r="ZU4" s="557" t="s">
        <v>2011</v>
      </c>
      <c r="ZV4" s="557" t="s">
        <v>2012</v>
      </c>
      <c r="ZW4" s="557" t="s">
        <v>2013</v>
      </c>
      <c r="ZX4" s="557" t="s">
        <v>2014</v>
      </c>
      <c r="ZY4" s="557" t="s">
        <v>2015</v>
      </c>
      <c r="ZZ4" s="557" t="s">
        <v>2016</v>
      </c>
      <c r="AAA4" s="557" t="s">
        <v>2017</v>
      </c>
      <c r="AAB4" s="557" t="s">
        <v>2018</v>
      </c>
      <c r="AAC4" s="557" t="s">
        <v>2277</v>
      </c>
      <c r="AAD4" s="557" t="s">
        <v>2278</v>
      </c>
      <c r="AAE4" s="557" t="s">
        <v>2279</v>
      </c>
      <c r="AAF4" s="557" t="s">
        <v>2022</v>
      </c>
      <c r="AAG4" s="557" t="s">
        <v>2023</v>
      </c>
      <c r="AAH4" s="557" t="s">
        <v>2024</v>
      </c>
      <c r="AAI4" s="557" t="s">
        <v>2025</v>
      </c>
      <c r="AAJ4" s="557" t="s">
        <v>2026</v>
      </c>
      <c r="AAK4" s="557" t="s">
        <v>2027</v>
      </c>
      <c r="AAL4" s="557" t="s">
        <v>2028</v>
      </c>
      <c r="AAM4" s="557" t="s">
        <v>2029</v>
      </c>
      <c r="AAN4" s="557" t="s">
        <v>2030</v>
      </c>
      <c r="AAO4" s="557" t="s">
        <v>2031</v>
      </c>
      <c r="AAP4" s="557" t="s">
        <v>2032</v>
      </c>
      <c r="AAQ4" s="557" t="s">
        <v>2033</v>
      </c>
      <c r="AAR4" s="557" t="s">
        <v>2034</v>
      </c>
      <c r="AAS4" s="557" t="s">
        <v>2035</v>
      </c>
      <c r="AAT4" s="557" t="s">
        <v>2036</v>
      </c>
      <c r="AAU4" s="557" t="s">
        <v>2037</v>
      </c>
      <c r="AAV4" s="557" t="s">
        <v>2038</v>
      </c>
      <c r="AAW4" s="557" t="s">
        <v>2039</v>
      </c>
      <c r="AAX4" s="557" t="s">
        <v>2280</v>
      </c>
      <c r="AAY4" s="557" t="s">
        <v>2041</v>
      </c>
      <c r="AAZ4" s="557" t="s">
        <v>2042</v>
      </c>
      <c r="ABA4" s="557" t="s">
        <v>2043</v>
      </c>
      <c r="ABB4" s="557" t="s">
        <v>2044</v>
      </c>
      <c r="ABC4" s="557" t="s">
        <v>2045</v>
      </c>
      <c r="ABD4" s="557" t="s">
        <v>2046</v>
      </c>
      <c r="ABE4" s="557" t="s">
        <v>2047</v>
      </c>
      <c r="ABF4" s="557" t="s">
        <v>2281</v>
      </c>
      <c r="ABG4" s="557" t="s">
        <v>2282</v>
      </c>
      <c r="ABH4" s="557" t="s">
        <v>2050</v>
      </c>
      <c r="ABI4" s="557" t="s">
        <v>2283</v>
      </c>
      <c r="ABJ4" s="557" t="s">
        <v>2284</v>
      </c>
      <c r="ABK4" s="557" t="s">
        <v>2285</v>
      </c>
      <c r="ABL4" s="557" t="s">
        <v>2286</v>
      </c>
      <c r="ABM4" s="557" t="s">
        <v>2055</v>
      </c>
      <c r="ABN4" s="557" t="s">
        <v>2056</v>
      </c>
      <c r="ABO4" s="557" t="s">
        <v>2057</v>
      </c>
      <c r="ABP4" s="557" t="s">
        <v>2058</v>
      </c>
      <c r="ABQ4" s="557" t="s">
        <v>2059</v>
      </c>
      <c r="ABR4" s="557" t="s">
        <v>2060</v>
      </c>
      <c r="ABS4" s="557" t="s">
        <v>2061</v>
      </c>
      <c r="ABT4" s="557" t="s">
        <v>2062</v>
      </c>
      <c r="ABU4" s="557" t="s">
        <v>2287</v>
      </c>
      <c r="ABV4" s="557" t="s">
        <v>2063</v>
      </c>
      <c r="ABW4" s="557" t="s">
        <v>2064</v>
      </c>
      <c r="ABX4" s="557" t="s">
        <v>2065</v>
      </c>
      <c r="ABY4" s="557" t="s">
        <v>2066</v>
      </c>
      <c r="ABZ4" s="557" t="s">
        <v>2067</v>
      </c>
      <c r="ACA4" s="557" t="s">
        <v>2068</v>
      </c>
      <c r="ACB4" s="557" t="s">
        <v>2069</v>
      </c>
      <c r="ACC4" s="557" t="s">
        <v>2070</v>
      </c>
      <c r="ACD4" s="557" t="s">
        <v>2071</v>
      </c>
      <c r="ACE4" s="557" t="s">
        <v>2072</v>
      </c>
      <c r="ACF4" s="557" t="s">
        <v>2073</v>
      </c>
      <c r="ACG4" s="557" t="s">
        <v>2074</v>
      </c>
      <c r="ACH4" s="557" t="s">
        <v>2075</v>
      </c>
      <c r="ACI4" s="557" t="s">
        <v>2076</v>
      </c>
      <c r="ACJ4" s="557" t="s">
        <v>2077</v>
      </c>
      <c r="ACK4" s="557" t="s">
        <v>2078</v>
      </c>
      <c r="ACL4" s="557" t="s">
        <v>2079</v>
      </c>
      <c r="ACM4" s="557" t="s">
        <v>2080</v>
      </c>
      <c r="ACN4" s="557" t="s">
        <v>2081</v>
      </c>
      <c r="ACO4" s="557" t="s">
        <v>2288</v>
      </c>
      <c r="ACP4" s="557" t="s">
        <v>2083</v>
      </c>
      <c r="ACQ4" s="557" t="s">
        <v>2084</v>
      </c>
      <c r="ACR4" s="557" t="s">
        <v>2085</v>
      </c>
      <c r="ACS4" s="557" t="s">
        <v>2086</v>
      </c>
      <c r="ACT4" s="557" t="s">
        <v>2289</v>
      </c>
      <c r="ACU4" s="557" t="s">
        <v>2088</v>
      </c>
      <c r="ACV4" s="557" t="s">
        <v>2089</v>
      </c>
      <c r="ACW4" s="557" t="s">
        <v>2090</v>
      </c>
      <c r="ACX4" s="557" t="s">
        <v>2091</v>
      </c>
      <c r="ACY4" s="557" t="s">
        <v>2092</v>
      </c>
      <c r="ACZ4" s="557" t="s">
        <v>1940</v>
      </c>
      <c r="ADA4" s="557" t="s">
        <v>2290</v>
      </c>
      <c r="ADB4" s="557" t="s">
        <v>2291</v>
      </c>
      <c r="ADC4" s="557" t="s">
        <v>2292</v>
      </c>
      <c r="ADD4" s="557" t="s">
        <v>2093</v>
      </c>
      <c r="ADE4" s="557" t="s">
        <v>2094</v>
      </c>
      <c r="ADF4" s="557" t="s">
        <v>2095</v>
      </c>
      <c r="ADG4" s="557" t="s">
        <v>2096</v>
      </c>
      <c r="ADH4" s="557" t="s">
        <v>2097</v>
      </c>
      <c r="ADI4" s="557" t="s">
        <v>1559</v>
      </c>
      <c r="ADJ4" s="557" t="s">
        <v>2098</v>
      </c>
      <c r="ADK4" s="557" t="s">
        <v>2099</v>
      </c>
      <c r="ADL4" s="557" t="s">
        <v>2100</v>
      </c>
      <c r="ADM4" s="557" t="s">
        <v>2101</v>
      </c>
      <c r="ADN4" s="557" t="s">
        <v>2102</v>
      </c>
      <c r="ADO4" s="557" t="s">
        <v>2103</v>
      </c>
      <c r="ADP4" s="557" t="s">
        <v>2104</v>
      </c>
      <c r="ADQ4" s="557" t="s">
        <v>2105</v>
      </c>
      <c r="ADR4" s="557" t="s">
        <v>2106</v>
      </c>
      <c r="ADS4" s="557" t="s">
        <v>2107</v>
      </c>
      <c r="ADT4" s="557" t="s">
        <v>2108</v>
      </c>
      <c r="ADU4" s="557" t="s">
        <v>2109</v>
      </c>
      <c r="ADV4" s="557" t="s">
        <v>2110</v>
      </c>
      <c r="ADW4" s="557" t="s">
        <v>2111</v>
      </c>
      <c r="ADX4" s="557" t="s">
        <v>2112</v>
      </c>
      <c r="ADY4" s="557" t="s">
        <v>2128</v>
      </c>
      <c r="ADZ4" s="557" t="s">
        <v>2113</v>
      </c>
      <c r="AEA4" s="557" t="s">
        <v>2114</v>
      </c>
      <c r="AEB4" s="557" t="s">
        <v>2115</v>
      </c>
      <c r="AEC4" s="557" t="s">
        <v>2116</v>
      </c>
      <c r="AED4" s="557" t="s">
        <v>2117</v>
      </c>
      <c r="AEE4" s="557" t="s">
        <v>2118</v>
      </c>
      <c r="AEF4" s="557" t="s">
        <v>2119</v>
      </c>
      <c r="AEG4" s="557" t="s">
        <v>2120</v>
      </c>
      <c r="AEH4" s="557" t="s">
        <v>2121</v>
      </c>
      <c r="AEI4" s="557" t="s">
        <v>2122</v>
      </c>
      <c r="AEJ4" s="557" t="s">
        <v>2123</v>
      </c>
      <c r="AEK4" s="557" t="s">
        <v>2124</v>
      </c>
      <c r="AEL4" s="557" t="s">
        <v>2125</v>
      </c>
      <c r="AEM4" s="557" t="s">
        <v>2126</v>
      </c>
      <c r="AEN4" s="557" t="s">
        <v>2127</v>
      </c>
      <c r="AEO4" s="557" t="s">
        <v>2129</v>
      </c>
      <c r="AEP4" s="557" t="s">
        <v>2130</v>
      </c>
      <c r="AEQ4" s="557" t="s">
        <v>2131</v>
      </c>
      <c r="AER4" s="557" t="s">
        <v>2132</v>
      </c>
      <c r="AES4" s="557" t="s">
        <v>2133</v>
      </c>
      <c r="AET4" s="557" t="s">
        <v>2134</v>
      </c>
      <c r="AEU4" s="557" t="s">
        <v>2135</v>
      </c>
      <c r="AEV4" s="557" t="s">
        <v>2136</v>
      </c>
      <c r="AEW4" s="557" t="s">
        <v>2137</v>
      </c>
      <c r="AEX4" s="557" t="s">
        <v>2138</v>
      </c>
      <c r="AEY4" s="557" t="s">
        <v>2139</v>
      </c>
      <c r="AEZ4" s="557" t="s">
        <v>2140</v>
      </c>
      <c r="AFA4" s="557" t="s">
        <v>2141</v>
      </c>
      <c r="AFB4" s="557" t="s">
        <v>2142</v>
      </c>
      <c r="AFC4" s="557" t="s">
        <v>2143</v>
      </c>
      <c r="AFD4" s="557" t="s">
        <v>2144</v>
      </c>
      <c r="AFE4" s="557" t="s">
        <v>2145</v>
      </c>
      <c r="AFF4" s="557" t="s">
        <v>2146</v>
      </c>
      <c r="AFG4" s="557" t="s">
        <v>2147</v>
      </c>
      <c r="AFH4" s="557" t="s">
        <v>2148</v>
      </c>
      <c r="AFI4" s="557" t="s">
        <v>2149</v>
      </c>
      <c r="AFJ4" s="557" t="s">
        <v>2150</v>
      </c>
      <c r="AFK4" s="557" t="s">
        <v>2151</v>
      </c>
      <c r="AFL4" s="557" t="s">
        <v>2152</v>
      </c>
      <c r="AFM4" s="557" t="s">
        <v>2153</v>
      </c>
      <c r="AFN4" s="557" t="s">
        <v>2154</v>
      </c>
      <c r="AFO4" s="557" t="s">
        <v>2155</v>
      </c>
      <c r="AFP4" s="557" t="s">
        <v>2156</v>
      </c>
      <c r="AFQ4" s="557" t="s">
        <v>2157</v>
      </c>
      <c r="AFR4" s="557" t="s">
        <v>2158</v>
      </c>
      <c r="AFS4" s="557" t="s">
        <v>2159</v>
      </c>
      <c r="AFT4" s="557" t="s">
        <v>2160</v>
      </c>
      <c r="AFU4" s="557" t="s">
        <v>2161</v>
      </c>
      <c r="AFV4" s="557" t="s">
        <v>2162</v>
      </c>
      <c r="AFW4" s="557" t="s">
        <v>2163</v>
      </c>
      <c r="AFX4" s="557" t="s">
        <v>2164</v>
      </c>
      <c r="AFY4" s="557" t="s">
        <v>2165</v>
      </c>
      <c r="AFZ4" s="557" t="s">
        <v>2166</v>
      </c>
      <c r="AGA4" s="557" t="s">
        <v>2167</v>
      </c>
      <c r="AGB4" s="557" t="s">
        <v>2168</v>
      </c>
      <c r="AGC4" s="557" t="s">
        <v>2169</v>
      </c>
      <c r="AGD4" s="557" t="s">
        <v>2170</v>
      </c>
      <c r="AGE4" s="557" t="s">
        <v>2171</v>
      </c>
      <c r="AGF4" s="557" t="s">
        <v>2172</v>
      </c>
      <c r="AGG4" s="557" t="s">
        <v>2173</v>
      </c>
      <c r="AGH4" s="557" t="s">
        <v>2174</v>
      </c>
      <c r="AGI4" s="557" t="s">
        <v>2175</v>
      </c>
      <c r="AGJ4" s="557" t="s">
        <v>2176</v>
      </c>
      <c r="AGK4" s="557" t="s">
        <v>2177</v>
      </c>
      <c r="AGL4" s="557" t="s">
        <v>2178</v>
      </c>
      <c r="AGM4" s="557" t="s">
        <v>2179</v>
      </c>
      <c r="AGN4" s="557" t="s">
        <v>2180</v>
      </c>
      <c r="AGO4" s="557" t="s">
        <v>2181</v>
      </c>
      <c r="AGP4" s="557" t="s">
        <v>2182</v>
      </c>
      <c r="AGQ4" s="557" t="s">
        <v>2183</v>
      </c>
      <c r="AGR4" s="557" t="s">
        <v>2184</v>
      </c>
      <c r="AGS4" s="557" t="s">
        <v>2185</v>
      </c>
      <c r="AGT4" s="557" t="s">
        <v>2186</v>
      </c>
      <c r="AGU4" s="557" t="s">
        <v>2187</v>
      </c>
      <c r="AGV4" s="557" t="s">
        <v>2188</v>
      </c>
      <c r="AGW4" s="557" t="s">
        <v>2189</v>
      </c>
      <c r="AGX4" s="557" t="s">
        <v>2190</v>
      </c>
      <c r="AGY4" s="557" t="s">
        <v>2191</v>
      </c>
      <c r="AGZ4" s="557" t="s">
        <v>2192</v>
      </c>
      <c r="AHA4" s="557" t="s">
        <v>2193</v>
      </c>
      <c r="AHB4" s="557" t="s">
        <v>2194</v>
      </c>
      <c r="AHC4" s="557" t="s">
        <v>2195</v>
      </c>
      <c r="AHD4" s="557" t="s">
        <v>2196</v>
      </c>
      <c r="AHE4" s="557" t="s">
        <v>2197</v>
      </c>
      <c r="AHF4" s="557" t="s">
        <v>2198</v>
      </c>
      <c r="AHG4" s="557" t="s">
        <v>2199</v>
      </c>
      <c r="AHH4" s="557" t="s">
        <v>2200</v>
      </c>
      <c r="AHI4" s="557" t="s">
        <v>2201</v>
      </c>
      <c r="AHJ4" s="557" t="s">
        <v>2202</v>
      </c>
      <c r="AHK4" s="557" t="s">
        <v>2203</v>
      </c>
      <c r="AHL4" s="557" t="s">
        <v>2204</v>
      </c>
      <c r="AHM4" s="557" t="s">
        <v>2205</v>
      </c>
      <c r="AHN4" s="557" t="s">
        <v>2206</v>
      </c>
      <c r="AHQ4" s="579">
        <v>2</v>
      </c>
    </row>
    <row r="5" spans="1:901" ht="23.4" customHeight="1" x14ac:dyDescent="0.55000000000000004">
      <c r="A5" s="554" t="s">
        <v>0</v>
      </c>
      <c r="B5" s="555" t="s">
        <v>1</v>
      </c>
      <c r="C5" s="558">
        <v>633217390.56999993</v>
      </c>
      <c r="D5" s="558">
        <v>220754563.97000009</v>
      </c>
      <c r="E5" s="558">
        <v>62933317.289999999</v>
      </c>
      <c r="F5" s="558">
        <v>90166402.550000012</v>
      </c>
      <c r="G5" s="558">
        <v>55287231.269999988</v>
      </c>
      <c r="H5" s="558">
        <v>81803621.730000019</v>
      </c>
      <c r="I5" s="558">
        <v>31288701.430000003</v>
      </c>
      <c r="J5" s="558">
        <v>190138480.52999997</v>
      </c>
      <c r="K5" s="558">
        <v>95347787.640000001</v>
      </c>
      <c r="L5" s="558">
        <v>51911298.840000004</v>
      </c>
      <c r="M5" s="558">
        <v>136747049.83999997</v>
      </c>
      <c r="N5" s="558">
        <v>55568691.539999999</v>
      </c>
      <c r="O5" s="558">
        <v>173970835.33999997</v>
      </c>
      <c r="P5" s="558">
        <v>65813374.320000015</v>
      </c>
      <c r="Q5" s="558">
        <v>56129789.270000011</v>
      </c>
      <c r="R5" s="558">
        <v>54192238.560000017</v>
      </c>
      <c r="S5" s="558">
        <v>94601106.569999978</v>
      </c>
      <c r="T5" s="558">
        <v>54831162.050000004</v>
      </c>
      <c r="U5" s="558">
        <v>36693036.170000009</v>
      </c>
      <c r="V5" s="558">
        <v>48474077.850000001</v>
      </c>
      <c r="W5" s="558">
        <v>40521057.539999984</v>
      </c>
      <c r="X5" s="558">
        <v>36266210.460000001</v>
      </c>
      <c r="Y5" s="558">
        <v>34983037.620000012</v>
      </c>
      <c r="Z5" s="558">
        <v>25063594.529999994</v>
      </c>
      <c r="AA5" s="558">
        <v>876452715.76999974</v>
      </c>
      <c r="AB5" s="558">
        <v>99749998.649999976</v>
      </c>
      <c r="AC5" s="558">
        <v>154582529.90000001</v>
      </c>
      <c r="AD5" s="558">
        <v>41153851.960000023</v>
      </c>
      <c r="AE5" s="558">
        <v>159789128.52000001</v>
      </c>
      <c r="AF5" s="558">
        <v>46906981.470000021</v>
      </c>
      <c r="AG5" s="558">
        <v>97076406.970000014</v>
      </c>
      <c r="AH5" s="558">
        <v>86421030.170000017</v>
      </c>
      <c r="AI5" s="558">
        <v>84491188.099999979</v>
      </c>
      <c r="AJ5" s="558">
        <v>69913806.870000005</v>
      </c>
      <c r="AK5" s="558">
        <v>44448076.780000009</v>
      </c>
      <c r="AL5" s="558">
        <v>60281859.619999997</v>
      </c>
      <c r="AM5" s="558">
        <v>86115294.690000013</v>
      </c>
      <c r="AN5" s="558">
        <v>44148177.860000014</v>
      </c>
      <c r="AO5" s="558">
        <v>38801395.639999993</v>
      </c>
      <c r="AP5" s="558">
        <v>96677334.190000013</v>
      </c>
      <c r="AQ5" s="558">
        <v>102641278.58999996</v>
      </c>
      <c r="AR5" s="558">
        <v>28185138.360000007</v>
      </c>
      <c r="AS5" s="558">
        <v>325432190.15000004</v>
      </c>
      <c r="AT5" s="558">
        <v>50548896.410000011</v>
      </c>
      <c r="AU5" s="558">
        <v>67256834.220000014</v>
      </c>
      <c r="AV5" s="558">
        <v>60423878.439999983</v>
      </c>
      <c r="AW5" s="558">
        <v>57909589.660000011</v>
      </c>
      <c r="AX5" s="558">
        <v>58718190.689999998</v>
      </c>
      <c r="AY5" s="558">
        <v>21469994.789999995</v>
      </c>
      <c r="AZ5" s="558">
        <v>39048045.970000029</v>
      </c>
      <c r="BA5" s="558">
        <v>66495323.860000029</v>
      </c>
      <c r="BB5" s="558">
        <v>35013465.340000004</v>
      </c>
      <c r="BC5" s="558">
        <v>37636779.700000003</v>
      </c>
      <c r="BD5" s="558">
        <v>79660718.440000027</v>
      </c>
      <c r="BE5" s="558">
        <v>39248929.61999999</v>
      </c>
      <c r="BF5" s="558">
        <v>48255001.340000004</v>
      </c>
      <c r="BG5" s="558">
        <v>29112686.289999992</v>
      </c>
      <c r="BH5" s="558">
        <v>265328796.55999997</v>
      </c>
      <c r="BI5" s="558">
        <v>23790274.849999998</v>
      </c>
      <c r="BJ5" s="558">
        <v>25068184.119999997</v>
      </c>
      <c r="BK5" s="558">
        <v>36048910.780000001</v>
      </c>
      <c r="BL5" s="558">
        <v>56818276.420000002</v>
      </c>
      <c r="BM5" s="558">
        <v>80056055.450000018</v>
      </c>
      <c r="BN5" s="558">
        <v>28445297.13000001</v>
      </c>
      <c r="BO5" s="558">
        <v>31388350.12999998</v>
      </c>
      <c r="BP5" s="558">
        <v>25647384.310000002</v>
      </c>
      <c r="BQ5" s="558">
        <v>22292318.210000001</v>
      </c>
      <c r="BR5" s="558">
        <v>23052794.68</v>
      </c>
      <c r="BS5" s="558">
        <v>20601796.369999994</v>
      </c>
      <c r="BT5" s="558">
        <v>81395432.349999979</v>
      </c>
      <c r="BU5" s="558">
        <v>16087110.050000008</v>
      </c>
      <c r="BV5" s="558">
        <v>39743450.940000013</v>
      </c>
      <c r="BW5" s="558">
        <v>218435420.47999987</v>
      </c>
      <c r="BX5" s="558">
        <v>131844021.25999998</v>
      </c>
      <c r="BY5" s="558">
        <v>60434660.079999968</v>
      </c>
      <c r="BZ5" s="558">
        <v>26867739.50999999</v>
      </c>
      <c r="CA5" s="558">
        <v>62680862.549999967</v>
      </c>
      <c r="CB5" s="558">
        <v>62037593.789999992</v>
      </c>
      <c r="CC5" s="558">
        <v>31173537.059999995</v>
      </c>
      <c r="CD5" s="558">
        <v>2264653.59</v>
      </c>
      <c r="CE5" s="558">
        <v>1810436.51</v>
      </c>
      <c r="CF5" s="558">
        <v>849854724.30000019</v>
      </c>
      <c r="CG5" s="558">
        <v>50629092.640000015</v>
      </c>
      <c r="CH5" s="558">
        <v>127475536.55999999</v>
      </c>
      <c r="CI5" s="558">
        <v>45787581.409999989</v>
      </c>
      <c r="CJ5" s="558">
        <v>66691804.54999999</v>
      </c>
      <c r="CK5" s="558">
        <v>43720569.510000005</v>
      </c>
      <c r="CL5" s="558">
        <v>58333432.219999999</v>
      </c>
      <c r="CM5" s="558">
        <v>93559647.700000003</v>
      </c>
      <c r="CN5" s="558">
        <v>26626665.589999996</v>
      </c>
      <c r="CO5" s="558">
        <v>59840926.549999982</v>
      </c>
      <c r="CP5" s="558">
        <v>44274255.060000002</v>
      </c>
      <c r="CQ5" s="558">
        <v>48526319.800000027</v>
      </c>
      <c r="CR5" s="558">
        <v>43311455.069999993</v>
      </c>
      <c r="CS5" s="558">
        <v>290533516.54000014</v>
      </c>
      <c r="CT5" s="558">
        <v>45798128.550000004</v>
      </c>
      <c r="CU5" s="558">
        <v>49651185.920000002</v>
      </c>
      <c r="CV5" s="558">
        <v>94528373.450000003</v>
      </c>
      <c r="CW5" s="558">
        <v>36573751.469999991</v>
      </c>
      <c r="CX5" s="558">
        <v>77231309.689999968</v>
      </c>
      <c r="CY5" s="558">
        <v>26517692.90000001</v>
      </c>
      <c r="CZ5" s="558">
        <v>29154243.849999998</v>
      </c>
      <c r="DA5" s="558">
        <v>425615820.02999955</v>
      </c>
      <c r="DB5" s="558">
        <v>93707069.12999998</v>
      </c>
      <c r="DC5" s="558">
        <v>172593991.70999992</v>
      </c>
      <c r="DD5" s="558">
        <v>240772859.03000009</v>
      </c>
      <c r="DE5" s="558">
        <v>87642303.899999976</v>
      </c>
      <c r="DF5" s="558">
        <v>120955467.61000001</v>
      </c>
      <c r="DG5" s="558">
        <v>83189038.029999986</v>
      </c>
      <c r="DH5" s="558">
        <v>33370650.279999986</v>
      </c>
      <c r="DI5" s="558">
        <v>55011962.569999985</v>
      </c>
      <c r="DJ5" s="558">
        <v>50833465.720000029</v>
      </c>
      <c r="DK5" s="558">
        <v>84191263.649999991</v>
      </c>
      <c r="DL5" s="558">
        <v>164891731.32999983</v>
      </c>
      <c r="DM5" s="558">
        <v>169055193.72</v>
      </c>
      <c r="DN5" s="558">
        <v>43341672.049999982</v>
      </c>
      <c r="DO5" s="558">
        <v>41761529.990000017</v>
      </c>
      <c r="DP5" s="558">
        <v>85643178.610000014</v>
      </c>
      <c r="DQ5" s="558">
        <v>83745112.740000024</v>
      </c>
      <c r="DR5" s="558">
        <v>75487679</v>
      </c>
      <c r="DS5" s="558">
        <v>52529849.279999994</v>
      </c>
      <c r="DT5" s="558">
        <v>45133111.299999997</v>
      </c>
      <c r="DU5" s="558">
        <v>800289816.62</v>
      </c>
      <c r="DV5" s="558">
        <v>61695844.409999974</v>
      </c>
      <c r="DW5" s="558">
        <v>103853513.84000002</v>
      </c>
      <c r="DX5" s="558">
        <v>62034039.620000035</v>
      </c>
      <c r="DY5" s="558">
        <v>91559955.439999998</v>
      </c>
      <c r="DZ5" s="558">
        <v>50849152.399999991</v>
      </c>
      <c r="EA5" s="558">
        <v>140312791.64999998</v>
      </c>
      <c r="EB5" s="558">
        <v>74640861.859999985</v>
      </c>
      <c r="EC5" s="558">
        <v>132616237.52</v>
      </c>
      <c r="ED5" s="558">
        <v>150215080.41000003</v>
      </c>
      <c r="EE5" s="558">
        <v>152397979.00000006</v>
      </c>
      <c r="EF5" s="558">
        <v>56329742.62000002</v>
      </c>
      <c r="EG5" s="558">
        <v>63916256.259999998</v>
      </c>
      <c r="EH5" s="558">
        <v>62653698.270000011</v>
      </c>
      <c r="EI5" s="558">
        <v>93810093.119999975</v>
      </c>
      <c r="EJ5" s="558">
        <v>84870118.859999999</v>
      </c>
      <c r="EK5" s="558">
        <v>31128668.86999999</v>
      </c>
      <c r="EL5" s="558">
        <v>64295442.280000016</v>
      </c>
      <c r="EM5" s="558">
        <v>421728015.52999991</v>
      </c>
      <c r="EN5" s="558">
        <v>49290246.080000028</v>
      </c>
      <c r="EO5" s="558">
        <v>60748788.05999998</v>
      </c>
      <c r="EP5" s="558">
        <v>57042192.400000028</v>
      </c>
      <c r="EQ5" s="558">
        <v>33858316.849999987</v>
      </c>
      <c r="ER5" s="558">
        <v>29753091.609999999</v>
      </c>
      <c r="ES5" s="558">
        <v>99062620.51000002</v>
      </c>
      <c r="ET5" s="558">
        <v>62180194.469999991</v>
      </c>
      <c r="EU5" s="558">
        <v>52127786.719999976</v>
      </c>
      <c r="EV5" s="558">
        <v>471397631.21000016</v>
      </c>
      <c r="EW5" s="558">
        <v>27076360.969999999</v>
      </c>
      <c r="EX5" s="558">
        <v>59917139.369999997</v>
      </c>
      <c r="EY5" s="558">
        <v>82255839.889999971</v>
      </c>
      <c r="EZ5" s="558">
        <v>101497208.09000003</v>
      </c>
      <c r="FA5" s="558">
        <v>89650084.659999996</v>
      </c>
      <c r="FB5" s="558">
        <v>68575316.410000026</v>
      </c>
      <c r="FC5" s="558">
        <v>48367270.989999995</v>
      </c>
      <c r="FD5" s="558">
        <v>43038937.11999999</v>
      </c>
      <c r="FE5" s="558">
        <v>47909110.359999999</v>
      </c>
      <c r="FF5" s="558">
        <v>43874764.75999999</v>
      </c>
      <c r="FG5" s="558">
        <v>39774096.890000001</v>
      </c>
      <c r="FH5" s="558">
        <v>169294770.9000001</v>
      </c>
      <c r="FI5" s="558">
        <v>36586522.020000003</v>
      </c>
      <c r="FJ5" s="558">
        <v>32630665.140000015</v>
      </c>
      <c r="FK5" s="558">
        <v>33699454.570000008</v>
      </c>
      <c r="FL5" s="558">
        <v>60655448.039999999</v>
      </c>
      <c r="FM5" s="558">
        <v>66480394.989999987</v>
      </c>
      <c r="FN5" s="558">
        <v>27923612.500000004</v>
      </c>
      <c r="FO5" s="558">
        <v>16539057.209999997</v>
      </c>
      <c r="FP5" s="558">
        <v>768408546.56999969</v>
      </c>
      <c r="FQ5" s="558">
        <v>37109261.939999998</v>
      </c>
      <c r="FR5" s="558">
        <v>81874260.230000004</v>
      </c>
      <c r="FS5" s="558">
        <v>70586207.980000019</v>
      </c>
      <c r="FT5" s="558">
        <v>105650720.95</v>
      </c>
      <c r="FU5" s="558">
        <v>44476990.289999977</v>
      </c>
      <c r="FV5" s="558">
        <v>113706511.37000003</v>
      </c>
      <c r="FW5" s="558">
        <v>81864030.450000003</v>
      </c>
      <c r="FX5" s="558">
        <v>81799455.329999983</v>
      </c>
      <c r="FY5" s="558">
        <v>58757386.989999995</v>
      </c>
      <c r="FZ5" s="558">
        <v>110323164.93999998</v>
      </c>
      <c r="GA5" s="558">
        <v>46023343.869999997</v>
      </c>
      <c r="GB5" s="558">
        <v>65988161.209999986</v>
      </c>
      <c r="GC5" s="558">
        <v>47399725.840000011</v>
      </c>
      <c r="GD5" s="558">
        <v>289388395.23999989</v>
      </c>
      <c r="GE5" s="558">
        <v>33545129.449999999</v>
      </c>
      <c r="GF5" s="558">
        <v>52318677.610000014</v>
      </c>
      <c r="GG5" s="558">
        <v>95640292.889999956</v>
      </c>
      <c r="GH5" s="558">
        <v>48942072.760000005</v>
      </c>
      <c r="GI5" s="558">
        <v>43700469.239999987</v>
      </c>
      <c r="GJ5" s="558">
        <v>42789202.040000014</v>
      </c>
      <c r="GK5" s="558">
        <v>95591241.669999987</v>
      </c>
      <c r="GL5" s="558">
        <v>37056187.249999978</v>
      </c>
      <c r="GM5" s="558">
        <v>27634719.109999992</v>
      </c>
      <c r="GN5" s="558">
        <v>20224495.109999999</v>
      </c>
      <c r="GO5" s="558">
        <v>22489930.91</v>
      </c>
      <c r="GP5" s="558">
        <v>147117521.03000006</v>
      </c>
      <c r="GQ5" s="558">
        <v>35867895.939999998</v>
      </c>
      <c r="GR5" s="558">
        <v>37959629.709999986</v>
      </c>
      <c r="GS5" s="558">
        <v>57173135.090000004</v>
      </c>
      <c r="GT5" s="558">
        <v>15373863.470000001</v>
      </c>
      <c r="GU5" s="558">
        <v>62346402.740000024</v>
      </c>
      <c r="GV5" s="558">
        <v>60288936.75999999</v>
      </c>
      <c r="GW5" s="558">
        <v>30457274.660000004</v>
      </c>
      <c r="GX5" s="558">
        <v>128807460.79999994</v>
      </c>
      <c r="GY5" s="558">
        <v>19429382.329999994</v>
      </c>
      <c r="GZ5" s="558">
        <v>50737231.529999994</v>
      </c>
      <c r="HA5" s="558">
        <v>38844734.839999974</v>
      </c>
      <c r="HB5" s="558">
        <v>509880545.19000012</v>
      </c>
      <c r="HC5" s="558">
        <v>62686604.020000026</v>
      </c>
      <c r="HD5" s="558">
        <v>86900971.25999999</v>
      </c>
      <c r="HE5" s="558">
        <v>105477235.86999999</v>
      </c>
      <c r="HF5" s="558">
        <v>84861120.449999988</v>
      </c>
      <c r="HG5" s="558">
        <v>89895402.659999982</v>
      </c>
      <c r="HH5" s="558">
        <v>26057358.739999995</v>
      </c>
      <c r="HI5" s="558">
        <v>451936622.43999994</v>
      </c>
      <c r="HJ5" s="558">
        <v>110576832.66000004</v>
      </c>
      <c r="HK5" s="558">
        <v>101754169.83000001</v>
      </c>
      <c r="HL5" s="558">
        <v>66472477.220000006</v>
      </c>
      <c r="HM5" s="558">
        <v>41351179.910000011</v>
      </c>
      <c r="HN5" s="558">
        <v>40552803.100000001</v>
      </c>
      <c r="HO5" s="558">
        <v>62842298.759999998</v>
      </c>
      <c r="HP5" s="558">
        <v>36798301.090000004</v>
      </c>
      <c r="HQ5" s="558">
        <v>363472488.72000009</v>
      </c>
      <c r="HR5" s="558">
        <v>140150125.69000006</v>
      </c>
      <c r="HS5" s="558">
        <v>36795880.430000015</v>
      </c>
      <c r="HT5" s="558">
        <v>26174634.729999997</v>
      </c>
      <c r="HU5" s="558">
        <v>32077546.319999989</v>
      </c>
      <c r="HV5" s="558">
        <v>23968869.059999991</v>
      </c>
      <c r="HW5" s="558">
        <v>88902395.409999952</v>
      </c>
      <c r="HX5" s="558">
        <v>38365701.550000012</v>
      </c>
      <c r="HY5" s="558">
        <v>38214764.990000002</v>
      </c>
      <c r="HZ5" s="558">
        <v>38782793.780000031</v>
      </c>
      <c r="IA5" s="558">
        <v>38084317.900000013</v>
      </c>
      <c r="IB5" s="558">
        <v>70366061.820000023</v>
      </c>
      <c r="IC5" s="558">
        <v>19320449.669999994</v>
      </c>
      <c r="ID5" s="558">
        <v>48295659.429999992</v>
      </c>
      <c r="IE5" s="558">
        <v>21421322.560000006</v>
      </c>
      <c r="IF5" s="558">
        <v>18847979.589999996</v>
      </c>
      <c r="IG5" s="558">
        <v>287580259.13999987</v>
      </c>
      <c r="IH5" s="558">
        <v>65778377.500000052</v>
      </c>
      <c r="II5" s="558">
        <v>59544877.410000034</v>
      </c>
      <c r="IJ5" s="558">
        <v>99490017.810000017</v>
      </c>
      <c r="IK5" s="558">
        <v>135394156.32999995</v>
      </c>
      <c r="IL5" s="558">
        <v>36254272.670000009</v>
      </c>
      <c r="IM5" s="558">
        <v>39149943.769999996</v>
      </c>
      <c r="IN5" s="558">
        <v>30239503.27</v>
      </c>
      <c r="IO5" s="558">
        <v>35709869.830000013</v>
      </c>
      <c r="IP5" s="558">
        <v>39404655.869999997</v>
      </c>
      <c r="IQ5" s="558">
        <v>38623156.940000005</v>
      </c>
      <c r="IR5" s="558">
        <v>584229191.57999992</v>
      </c>
      <c r="IS5" s="558">
        <v>108929125.58999991</v>
      </c>
      <c r="IT5" s="558">
        <v>52434146.680000015</v>
      </c>
      <c r="IU5" s="558">
        <v>41505366.349999994</v>
      </c>
      <c r="IV5" s="558">
        <v>43723880.93</v>
      </c>
      <c r="IW5" s="558">
        <v>21293351.740000006</v>
      </c>
      <c r="IX5" s="558">
        <v>35156646.050000019</v>
      </c>
      <c r="IY5" s="558">
        <v>22769525.079999998</v>
      </c>
      <c r="IZ5" s="558">
        <v>17887108.649999991</v>
      </c>
      <c r="JA5" s="558">
        <v>34298985.25999999</v>
      </c>
      <c r="JB5" s="558">
        <v>54716720.090000018</v>
      </c>
      <c r="JC5" s="558">
        <v>28677101.500000011</v>
      </c>
      <c r="JD5" s="558">
        <v>75278965.200000033</v>
      </c>
      <c r="JE5" s="558">
        <v>80380456.160000026</v>
      </c>
      <c r="JF5" s="558">
        <v>31624915.000000015</v>
      </c>
      <c r="JG5" s="558">
        <v>29561383.379999999</v>
      </c>
      <c r="JH5" s="558">
        <v>20393628.749999993</v>
      </c>
      <c r="JI5" s="558">
        <v>21756811.550000001</v>
      </c>
      <c r="JJ5" s="558">
        <v>122272292.14999996</v>
      </c>
      <c r="JK5" s="558">
        <v>23156888.840000004</v>
      </c>
      <c r="JL5" s="558">
        <v>26328133.460000012</v>
      </c>
      <c r="JM5" s="558">
        <v>47515160.780000001</v>
      </c>
      <c r="JN5" s="558">
        <v>31053532.579999991</v>
      </c>
      <c r="JO5" s="558">
        <v>63139581.979999982</v>
      </c>
      <c r="JP5" s="558">
        <v>23695418.010000002</v>
      </c>
      <c r="JQ5" s="558">
        <v>168115487.83000001</v>
      </c>
      <c r="JR5" s="558">
        <v>35359364.539999992</v>
      </c>
      <c r="JS5" s="558">
        <v>22128510.219999995</v>
      </c>
      <c r="JT5" s="558">
        <v>78788371.61999999</v>
      </c>
      <c r="JU5" s="558">
        <v>82053150.529999956</v>
      </c>
      <c r="JV5" s="558">
        <v>39127491.070000008</v>
      </c>
      <c r="JW5" s="558">
        <v>70036813.179999992</v>
      </c>
      <c r="JX5" s="558">
        <v>36450022.320000008</v>
      </c>
      <c r="JY5" s="558">
        <v>394717956.15999997</v>
      </c>
      <c r="JZ5" s="558">
        <v>152168454.38000003</v>
      </c>
      <c r="KA5" s="558">
        <v>38482286.610000029</v>
      </c>
      <c r="KB5" s="558">
        <v>17950269.589999996</v>
      </c>
      <c r="KC5" s="558">
        <v>57741991.150000021</v>
      </c>
      <c r="KD5" s="558">
        <v>13763715.249999996</v>
      </c>
      <c r="KE5" s="558">
        <v>108781726.58000001</v>
      </c>
      <c r="KF5" s="558">
        <v>24556047.309999995</v>
      </c>
      <c r="KG5" s="558">
        <v>21077094.75</v>
      </c>
      <c r="KH5" s="558">
        <v>41703803.839999974</v>
      </c>
      <c r="KI5" s="558">
        <v>49918349.130000003</v>
      </c>
      <c r="KJ5" s="558">
        <v>40514579.729999997</v>
      </c>
      <c r="KK5" s="558">
        <v>59682965.440000027</v>
      </c>
      <c r="KL5" s="558">
        <v>16110798.880000001</v>
      </c>
      <c r="KM5" s="558">
        <v>34590900.700000003</v>
      </c>
      <c r="KN5" s="558">
        <v>670878557.84000003</v>
      </c>
      <c r="KO5" s="558">
        <v>99433625.029999986</v>
      </c>
      <c r="KP5" s="558">
        <v>42719262.80999998</v>
      </c>
      <c r="KQ5" s="558">
        <v>41001809.079999976</v>
      </c>
      <c r="KR5" s="558">
        <v>47506548.989999995</v>
      </c>
      <c r="KS5" s="558">
        <v>43305264.170000009</v>
      </c>
      <c r="KT5" s="558">
        <v>186089369.63999999</v>
      </c>
      <c r="KU5" s="558">
        <v>32591396.460000016</v>
      </c>
      <c r="KV5" s="558">
        <v>25388945.089999981</v>
      </c>
      <c r="KW5" s="558">
        <v>152856673.87</v>
      </c>
      <c r="KX5" s="558">
        <v>49436225.849999987</v>
      </c>
      <c r="KY5" s="558">
        <v>57850821.910000019</v>
      </c>
      <c r="KZ5" s="558">
        <v>139901222.50999996</v>
      </c>
      <c r="LA5" s="558">
        <v>46370555.529999979</v>
      </c>
      <c r="LB5" s="558">
        <v>64102523.480000004</v>
      </c>
      <c r="LC5" s="558">
        <v>258365737.13999999</v>
      </c>
      <c r="LD5" s="558">
        <v>63626306.99000001</v>
      </c>
      <c r="LE5" s="558">
        <v>719352859.67999995</v>
      </c>
      <c r="LF5" s="558">
        <v>154945148.73999995</v>
      </c>
      <c r="LG5" s="558">
        <v>128894645.45999995</v>
      </c>
      <c r="LH5" s="558">
        <v>133026458.55000001</v>
      </c>
      <c r="LI5" s="558">
        <v>39257098.409999989</v>
      </c>
      <c r="LJ5" s="558">
        <v>37575002.229999989</v>
      </c>
      <c r="LK5" s="558">
        <v>22082728.41</v>
      </c>
      <c r="LL5" s="558">
        <v>59923129.26000002</v>
      </c>
      <c r="LM5" s="558">
        <v>26891732.949999996</v>
      </c>
      <c r="LN5" s="558">
        <v>73448021.230000004</v>
      </c>
      <c r="LO5" s="558">
        <v>30437864.469999995</v>
      </c>
      <c r="LP5" s="558">
        <v>135301312.20000005</v>
      </c>
      <c r="LQ5" s="558">
        <v>38468272.420000002</v>
      </c>
      <c r="LR5" s="558">
        <v>29033722.020000007</v>
      </c>
      <c r="LS5" s="558">
        <v>519546785.69</v>
      </c>
      <c r="LT5" s="558">
        <v>226609404.70999998</v>
      </c>
      <c r="LU5" s="558">
        <v>481825255.70999998</v>
      </c>
      <c r="LV5" s="558">
        <v>149052425.74999994</v>
      </c>
      <c r="LW5" s="558">
        <v>74990892.160000026</v>
      </c>
      <c r="LX5" s="558">
        <v>92212115.129999965</v>
      </c>
      <c r="LY5" s="558">
        <v>52459745.969999999</v>
      </c>
      <c r="LZ5" s="558">
        <v>42767805.820000008</v>
      </c>
      <c r="MA5" s="558">
        <v>46372665.969999969</v>
      </c>
      <c r="MB5" s="558">
        <v>52287268.209999971</v>
      </c>
      <c r="MC5" s="558">
        <v>106075854.69999997</v>
      </c>
      <c r="MD5" s="558">
        <v>44538016.509999998</v>
      </c>
      <c r="ME5" s="558">
        <v>571769853.07999969</v>
      </c>
      <c r="MF5" s="558">
        <v>76689982.109999999</v>
      </c>
      <c r="MG5" s="558">
        <v>41627533.79999999</v>
      </c>
      <c r="MH5" s="558">
        <v>44131354.18</v>
      </c>
      <c r="MI5" s="558">
        <v>35408033.830000006</v>
      </c>
      <c r="MJ5" s="558">
        <v>61267397.960000008</v>
      </c>
      <c r="MK5" s="558">
        <v>44894868.140000008</v>
      </c>
      <c r="ML5" s="558">
        <v>45406843.899999999</v>
      </c>
      <c r="MM5" s="558">
        <v>83262167.589999974</v>
      </c>
      <c r="MN5" s="558">
        <v>61533841.020000003</v>
      </c>
      <c r="MO5" s="558">
        <v>50413579.799999997</v>
      </c>
      <c r="MP5" s="558">
        <v>43194983.670000002</v>
      </c>
      <c r="MQ5" s="558">
        <v>344940515.17999995</v>
      </c>
      <c r="MR5" s="558">
        <v>62449383.150000013</v>
      </c>
      <c r="MS5" s="558">
        <v>39344118.340000004</v>
      </c>
      <c r="MT5" s="558">
        <v>88489132.700000018</v>
      </c>
      <c r="MU5" s="558">
        <v>72426195.789999992</v>
      </c>
      <c r="MV5" s="558">
        <v>52291583.739999987</v>
      </c>
      <c r="MW5" s="558">
        <v>101065739.67009997</v>
      </c>
      <c r="MX5" s="558">
        <v>101753775.46000001</v>
      </c>
      <c r="MY5" s="558">
        <v>43548219.439999983</v>
      </c>
      <c r="MZ5" s="558">
        <v>21111594.000000004</v>
      </c>
      <c r="NA5" s="558">
        <v>23365326.48</v>
      </c>
      <c r="NB5" s="558">
        <v>739184142.67000031</v>
      </c>
      <c r="NC5" s="558">
        <v>126142966.98999996</v>
      </c>
      <c r="ND5" s="558">
        <v>22800567.310000006</v>
      </c>
      <c r="NE5" s="558">
        <v>389576213.00999999</v>
      </c>
      <c r="NF5" s="558">
        <v>25178053.459999986</v>
      </c>
      <c r="NG5" s="558">
        <v>78052360.110000014</v>
      </c>
      <c r="NH5" s="558">
        <v>170774803.30999997</v>
      </c>
      <c r="NI5" s="558">
        <v>155974099.82999998</v>
      </c>
      <c r="NJ5" s="558">
        <v>22881083.480000004</v>
      </c>
      <c r="NK5" s="558">
        <v>84639424.49999997</v>
      </c>
      <c r="NL5" s="558">
        <v>70450575.530000016</v>
      </c>
      <c r="NM5" s="558">
        <v>43146717</v>
      </c>
      <c r="NN5" s="558">
        <v>145170425.28999996</v>
      </c>
      <c r="NO5" s="558">
        <v>24194100.440000001</v>
      </c>
      <c r="NP5" s="558">
        <v>40453574.730000012</v>
      </c>
      <c r="NQ5" s="558">
        <v>40954787.149999999</v>
      </c>
      <c r="NR5" s="558">
        <v>21894110.020000011</v>
      </c>
      <c r="NS5" s="558">
        <v>17932605.199999999</v>
      </c>
      <c r="NT5" s="558">
        <v>22148940.02</v>
      </c>
      <c r="NU5" s="558">
        <v>218464176.315</v>
      </c>
      <c r="NV5" s="558">
        <v>198823979.08999988</v>
      </c>
      <c r="NW5" s="558">
        <v>40469362.030000016</v>
      </c>
      <c r="NX5" s="558">
        <v>33326653.550000004</v>
      </c>
      <c r="NY5" s="558">
        <v>41168016.809999987</v>
      </c>
      <c r="NZ5" s="558">
        <v>53919306.069999985</v>
      </c>
      <c r="OA5" s="558">
        <v>26804939.009999998</v>
      </c>
      <c r="OB5" s="558">
        <v>487958742.21999979</v>
      </c>
      <c r="OC5" s="558">
        <v>122884794.15000004</v>
      </c>
      <c r="OD5" s="558">
        <v>61655881.409999996</v>
      </c>
      <c r="OE5" s="558">
        <v>189780111.90000007</v>
      </c>
      <c r="OF5" s="558">
        <v>45529742.239999995</v>
      </c>
      <c r="OG5" s="558">
        <v>73014125.679999992</v>
      </c>
      <c r="OH5" s="558">
        <v>72672967.959999993</v>
      </c>
      <c r="OI5" s="558">
        <v>29303664.250000004</v>
      </c>
      <c r="OJ5" s="558">
        <v>40981152.100000009</v>
      </c>
      <c r="OK5" s="558">
        <v>646242454.51999998</v>
      </c>
      <c r="OL5" s="558">
        <v>107756188.14000006</v>
      </c>
      <c r="OM5" s="558">
        <v>307803908.22999996</v>
      </c>
      <c r="ON5" s="558">
        <v>100488887.28999996</v>
      </c>
      <c r="OO5" s="558">
        <v>94998138.359999985</v>
      </c>
      <c r="OP5" s="558">
        <v>64062514.649999991</v>
      </c>
      <c r="OQ5" s="558">
        <v>395987328.12999988</v>
      </c>
      <c r="OR5" s="558">
        <v>43589816.81000001</v>
      </c>
      <c r="OS5" s="558">
        <v>55759159.339999996</v>
      </c>
      <c r="OT5" s="558">
        <v>75884574.550000042</v>
      </c>
      <c r="OU5" s="558">
        <v>85308939.939999983</v>
      </c>
      <c r="OV5" s="558">
        <v>132265855.70999999</v>
      </c>
      <c r="OW5" s="558">
        <v>57408196.970000014</v>
      </c>
      <c r="OX5" s="558">
        <v>39926598.149999991</v>
      </c>
      <c r="OY5" s="558">
        <v>35450385.079999991</v>
      </c>
      <c r="OZ5" s="558">
        <v>455611794.46000004</v>
      </c>
      <c r="PA5" s="558">
        <v>40641965.609999999</v>
      </c>
      <c r="PB5" s="558">
        <v>82957577.050000027</v>
      </c>
      <c r="PC5" s="558">
        <v>18258632.319999993</v>
      </c>
      <c r="PD5" s="558">
        <v>73485735.059999987</v>
      </c>
      <c r="PE5" s="558">
        <v>112967352.73000006</v>
      </c>
      <c r="PF5" s="558">
        <v>49420664.299999997</v>
      </c>
      <c r="PG5" s="558">
        <v>39074975.320000008</v>
      </c>
      <c r="PH5" s="558">
        <v>64424883.430000052</v>
      </c>
      <c r="PI5" s="558">
        <v>55250579.870000027</v>
      </c>
      <c r="PJ5" s="558">
        <v>70809718.399999991</v>
      </c>
      <c r="PK5" s="558">
        <v>72813822.00999999</v>
      </c>
      <c r="PL5" s="558">
        <v>33738873.419999994</v>
      </c>
      <c r="PM5" s="558">
        <v>126240571.15000002</v>
      </c>
      <c r="PN5" s="558">
        <v>34780030.700000003</v>
      </c>
      <c r="PO5" s="558">
        <v>22173708.129999995</v>
      </c>
      <c r="PP5" s="558">
        <v>18707157.140000001</v>
      </c>
      <c r="PQ5" s="558">
        <v>32902101.690000001</v>
      </c>
      <c r="PR5" s="558">
        <v>1114953344.4499993</v>
      </c>
      <c r="PS5" s="558">
        <v>44095096.889999971</v>
      </c>
      <c r="PT5" s="558">
        <v>34577375.430000007</v>
      </c>
      <c r="PU5" s="558">
        <v>69884375.419999987</v>
      </c>
      <c r="PV5" s="558">
        <v>297042880.12000006</v>
      </c>
      <c r="PW5" s="558">
        <v>69203137.5</v>
      </c>
      <c r="PX5" s="558">
        <v>113570268.04000002</v>
      </c>
      <c r="PY5" s="558">
        <v>40941762.390000008</v>
      </c>
      <c r="PZ5" s="558">
        <v>112932633.10999998</v>
      </c>
      <c r="QA5" s="558">
        <v>30213734.820000008</v>
      </c>
      <c r="QB5" s="558">
        <v>79382108.700000018</v>
      </c>
      <c r="QC5" s="558">
        <v>38548812.420000002</v>
      </c>
      <c r="QD5" s="558">
        <v>50409122.369999997</v>
      </c>
      <c r="QE5" s="558">
        <v>70210753.540000007</v>
      </c>
      <c r="QF5" s="558">
        <v>73503578.250000015</v>
      </c>
      <c r="QG5" s="558">
        <v>80212965.219999984</v>
      </c>
      <c r="QH5" s="558">
        <v>35909110.170000017</v>
      </c>
      <c r="QI5" s="558">
        <v>43317964.93999999</v>
      </c>
      <c r="QJ5" s="558">
        <v>28852446.789999995</v>
      </c>
      <c r="QK5" s="558">
        <v>104869686.31999999</v>
      </c>
      <c r="QL5" s="558">
        <v>107682195.06000003</v>
      </c>
      <c r="QM5" s="558">
        <v>28344102.32</v>
      </c>
      <c r="QN5" s="558">
        <v>18951217.309999999</v>
      </c>
      <c r="QO5" s="558">
        <v>18213935.419999998</v>
      </c>
      <c r="QP5" s="558">
        <v>28691839.009999994</v>
      </c>
      <c r="QQ5" s="558">
        <v>20979388.010000002</v>
      </c>
      <c r="QR5" s="558">
        <v>477584743.0800001</v>
      </c>
      <c r="QS5" s="558">
        <v>35242802.579999991</v>
      </c>
      <c r="QT5" s="558">
        <v>101707553.81999998</v>
      </c>
      <c r="QU5" s="558">
        <v>51062692.310000025</v>
      </c>
      <c r="QV5" s="558">
        <v>61898112.670000002</v>
      </c>
      <c r="QW5" s="558">
        <v>128801675.00000001</v>
      </c>
      <c r="QX5" s="558">
        <v>50622146.460000008</v>
      </c>
      <c r="QY5" s="558">
        <v>85516578.410000041</v>
      </c>
      <c r="QZ5" s="558">
        <v>96878927.039999992</v>
      </c>
      <c r="RA5" s="558">
        <v>35406125.140000001</v>
      </c>
      <c r="RB5" s="558">
        <v>43013617.189999998</v>
      </c>
      <c r="RC5" s="558">
        <v>30935919.099999998</v>
      </c>
      <c r="RD5" s="558">
        <v>22145482.159999996</v>
      </c>
      <c r="RE5" s="558">
        <v>775097496.47000003</v>
      </c>
      <c r="RF5" s="558">
        <v>122582728.37999997</v>
      </c>
      <c r="RG5" s="558">
        <v>55470809.070000008</v>
      </c>
      <c r="RH5" s="558">
        <v>73695076.480000004</v>
      </c>
      <c r="RI5" s="558">
        <v>72152886.989999995</v>
      </c>
      <c r="RJ5" s="558">
        <v>64597951.270000011</v>
      </c>
      <c r="RK5" s="558">
        <v>147882772.88000003</v>
      </c>
      <c r="RL5" s="558">
        <v>63707206.030000016</v>
      </c>
      <c r="RM5" s="558">
        <v>71860767.449999988</v>
      </c>
      <c r="RN5" s="558">
        <v>128568318.69000003</v>
      </c>
      <c r="RO5" s="558">
        <v>136916728.05000004</v>
      </c>
      <c r="RP5" s="558">
        <v>27486432.52</v>
      </c>
      <c r="RQ5" s="558">
        <v>35917452.970000006</v>
      </c>
      <c r="RR5" s="558">
        <v>68903221.589999989</v>
      </c>
      <c r="RS5" s="558">
        <v>37344211.679999992</v>
      </c>
      <c r="RT5" s="558">
        <v>37064173.790000007</v>
      </c>
      <c r="RU5" s="558">
        <v>43554381.410000004</v>
      </c>
      <c r="RV5" s="558">
        <v>30762655.400000013</v>
      </c>
      <c r="RW5" s="558">
        <v>25084959.769999992</v>
      </c>
      <c r="RX5" s="558">
        <v>33934806.839999989</v>
      </c>
      <c r="RY5" s="558">
        <v>470015206.92999995</v>
      </c>
      <c r="RZ5" s="558">
        <v>49031577.890000001</v>
      </c>
      <c r="SA5" s="558">
        <v>66630684.249999993</v>
      </c>
      <c r="SB5" s="558">
        <v>74637116.869999975</v>
      </c>
      <c r="SC5" s="558">
        <v>28461839.259999998</v>
      </c>
      <c r="SD5" s="558">
        <v>36080361.910000011</v>
      </c>
      <c r="SE5" s="558">
        <v>32050742.359999999</v>
      </c>
      <c r="SF5" s="558">
        <v>101346724.37</v>
      </c>
      <c r="SG5" s="558">
        <v>32740222.339999985</v>
      </c>
      <c r="SH5" s="558">
        <v>39899655.099999987</v>
      </c>
      <c r="SI5" s="558">
        <v>59275109.040000021</v>
      </c>
      <c r="SJ5" s="558">
        <v>67787275.209999993</v>
      </c>
      <c r="SK5" s="558">
        <v>45344539.109999999</v>
      </c>
      <c r="SL5" s="558">
        <v>35720457.109999992</v>
      </c>
      <c r="SM5" s="558">
        <v>264949490.59999996</v>
      </c>
      <c r="SN5" s="558">
        <v>42908798.219999984</v>
      </c>
      <c r="SO5" s="558">
        <v>44614427.620000005</v>
      </c>
      <c r="SP5" s="558">
        <v>35782690.870000012</v>
      </c>
      <c r="SQ5" s="558">
        <v>30745214.00999999</v>
      </c>
      <c r="SR5" s="558">
        <v>37673814.189999998</v>
      </c>
      <c r="SS5" s="558">
        <v>52825807.88000001</v>
      </c>
      <c r="ST5" s="558">
        <v>81040610.86999999</v>
      </c>
      <c r="SU5" s="558">
        <v>48599833.18999996</v>
      </c>
      <c r="SV5" s="558">
        <v>56895313.600000009</v>
      </c>
      <c r="SW5" s="558">
        <v>87083448.700000003</v>
      </c>
      <c r="SX5" s="558">
        <v>24265513.719999995</v>
      </c>
      <c r="SY5" s="558">
        <v>246015020.72999996</v>
      </c>
      <c r="SZ5" s="558">
        <v>60601100.20000004</v>
      </c>
      <c r="TA5" s="558">
        <v>75829686.549999982</v>
      </c>
      <c r="TB5" s="558">
        <v>103929864.90000007</v>
      </c>
      <c r="TC5" s="558">
        <v>55298322.229999997</v>
      </c>
      <c r="TD5" s="558">
        <v>57492107.290000014</v>
      </c>
      <c r="TE5" s="558">
        <v>45931327.620000012</v>
      </c>
      <c r="TF5" s="558">
        <v>27203402.949999999</v>
      </c>
      <c r="TG5" s="558">
        <v>752779144.69999969</v>
      </c>
      <c r="TH5" s="558">
        <v>49803014.120000005</v>
      </c>
      <c r="TI5" s="558">
        <v>29150931.43</v>
      </c>
      <c r="TJ5" s="558">
        <v>61912739.060000032</v>
      </c>
      <c r="TK5" s="558">
        <v>52167309.020000003</v>
      </c>
      <c r="TL5" s="558">
        <v>41357086.930000007</v>
      </c>
      <c r="TM5" s="558">
        <v>20573515.609999999</v>
      </c>
      <c r="TN5" s="558">
        <v>197682425.56</v>
      </c>
      <c r="TO5" s="558">
        <v>45661536.759999976</v>
      </c>
      <c r="TP5" s="558">
        <v>80071484.680000007</v>
      </c>
      <c r="TQ5" s="558">
        <v>80121056.360000014</v>
      </c>
      <c r="TR5" s="558">
        <v>39834521.900000006</v>
      </c>
      <c r="TS5" s="558">
        <v>26194832.060000002</v>
      </c>
      <c r="TT5" s="558">
        <v>34703452.739999995</v>
      </c>
      <c r="TU5" s="558">
        <v>39765068.420000009</v>
      </c>
      <c r="TV5" s="558">
        <v>37257765.699999996</v>
      </c>
      <c r="TW5" s="558">
        <v>194699608.42000005</v>
      </c>
      <c r="TX5" s="558">
        <v>42896763.950000003</v>
      </c>
      <c r="TY5" s="558">
        <v>239899303.68999991</v>
      </c>
      <c r="TZ5" s="558">
        <v>88706570.879999965</v>
      </c>
      <c r="UA5" s="558">
        <v>32954998.750000004</v>
      </c>
      <c r="UB5" s="558">
        <v>43524116.980000012</v>
      </c>
      <c r="UC5" s="558">
        <v>230037083.27999994</v>
      </c>
      <c r="UD5" s="558">
        <v>29352991.040000003</v>
      </c>
      <c r="UE5" s="558">
        <v>26022213.280000005</v>
      </c>
      <c r="UF5" s="558">
        <v>44900624.619999997</v>
      </c>
      <c r="UG5" s="558">
        <v>42105472.770000003</v>
      </c>
      <c r="UH5" s="558">
        <v>225441547.09000009</v>
      </c>
      <c r="UI5" s="558">
        <v>77140252.299999997</v>
      </c>
      <c r="UJ5" s="558">
        <v>58918773.20000001</v>
      </c>
      <c r="UK5" s="558">
        <v>98200570.520000011</v>
      </c>
      <c r="UL5" s="558">
        <v>74081135.909999996</v>
      </c>
      <c r="UM5" s="558">
        <v>55401835.31000001</v>
      </c>
      <c r="UN5" s="558">
        <v>1178393419.3400011</v>
      </c>
      <c r="UO5" s="558">
        <v>69550903.89000003</v>
      </c>
      <c r="UP5" s="558">
        <v>65325981.939999998</v>
      </c>
      <c r="UQ5" s="558">
        <v>230787669.59000009</v>
      </c>
      <c r="UR5" s="558">
        <v>13761195.770000001</v>
      </c>
      <c r="US5" s="558">
        <v>55783988.229999989</v>
      </c>
      <c r="UT5" s="558">
        <v>133832743.19000004</v>
      </c>
      <c r="UU5" s="558">
        <v>40276493.109999985</v>
      </c>
      <c r="UV5" s="558">
        <v>51100196.859999999</v>
      </c>
      <c r="UW5" s="558">
        <v>55599726.099999987</v>
      </c>
      <c r="UX5" s="558">
        <v>72046968.650000006</v>
      </c>
      <c r="UY5" s="558">
        <v>132315199.91999994</v>
      </c>
      <c r="UZ5" s="558">
        <v>77577483.639999971</v>
      </c>
      <c r="VA5" s="558">
        <v>120810878.57000002</v>
      </c>
      <c r="VB5" s="558">
        <v>35073712.400000006</v>
      </c>
      <c r="VC5" s="558">
        <v>33029814.519999996</v>
      </c>
      <c r="VD5" s="558">
        <v>41389088.229999997</v>
      </c>
      <c r="VE5" s="558">
        <v>33397076.030000012</v>
      </c>
      <c r="VF5" s="558">
        <v>172535412.38000003</v>
      </c>
      <c r="VG5" s="558">
        <v>34427146.710000008</v>
      </c>
      <c r="VH5" s="558">
        <v>31055897.93</v>
      </c>
      <c r="VI5" s="558">
        <v>20836038.610000003</v>
      </c>
      <c r="VJ5" s="558">
        <v>507513285.71999967</v>
      </c>
      <c r="VK5" s="558">
        <v>54978023.110000022</v>
      </c>
      <c r="VL5" s="558">
        <v>51044010.119999975</v>
      </c>
      <c r="VM5" s="558">
        <v>124706172.04000005</v>
      </c>
      <c r="VN5" s="558">
        <v>128646956.77</v>
      </c>
      <c r="VO5" s="558">
        <v>92985435.390000045</v>
      </c>
      <c r="VP5" s="558">
        <v>60769036.25999999</v>
      </c>
      <c r="VQ5" s="558">
        <v>51446008.469999984</v>
      </c>
      <c r="VR5" s="558">
        <v>68202875.49000001</v>
      </c>
      <c r="VS5" s="558">
        <v>236808765.25999999</v>
      </c>
      <c r="VT5" s="558">
        <v>57014064.679999977</v>
      </c>
      <c r="VU5" s="558">
        <v>92201810.890000015</v>
      </c>
      <c r="VV5" s="558">
        <v>69861234.820000023</v>
      </c>
      <c r="VW5" s="558">
        <v>50647145.559999995</v>
      </c>
      <c r="VX5" s="558">
        <v>29748493.210000008</v>
      </c>
      <c r="VY5" s="558">
        <v>1472906429.2999992</v>
      </c>
      <c r="VZ5" s="558">
        <v>93985289.059999987</v>
      </c>
      <c r="WA5" s="558">
        <v>82873382.489999995</v>
      </c>
      <c r="WB5" s="558">
        <v>62364110.289999969</v>
      </c>
      <c r="WC5" s="558">
        <v>37467286.690000005</v>
      </c>
      <c r="WD5" s="558">
        <v>74047154.390000001</v>
      </c>
      <c r="WE5" s="558">
        <v>82345137.159999996</v>
      </c>
      <c r="WF5" s="558">
        <v>125932254.24999997</v>
      </c>
      <c r="WG5" s="558">
        <v>68834970.679999977</v>
      </c>
      <c r="WH5" s="558">
        <v>102235196.04000001</v>
      </c>
      <c r="WI5" s="558">
        <v>50328330.459999986</v>
      </c>
      <c r="WJ5" s="558">
        <v>136984571.39000005</v>
      </c>
      <c r="WK5" s="558">
        <v>80376283.120000005</v>
      </c>
      <c r="WL5" s="558">
        <v>94395035.599999994</v>
      </c>
      <c r="WM5" s="558">
        <v>168715395.06999999</v>
      </c>
      <c r="WN5" s="558">
        <v>88370680.890000015</v>
      </c>
      <c r="WO5" s="558">
        <v>89804828.169999972</v>
      </c>
      <c r="WP5" s="558">
        <v>57470585.990000032</v>
      </c>
      <c r="WQ5" s="558">
        <v>44767236.000000007</v>
      </c>
      <c r="WR5" s="558">
        <v>129915185.87999994</v>
      </c>
      <c r="WS5" s="558">
        <v>295578382.83000004</v>
      </c>
      <c r="WT5" s="558">
        <v>62447737.470000014</v>
      </c>
      <c r="WU5" s="558">
        <v>41959729.049999997</v>
      </c>
      <c r="WV5" s="558">
        <v>42599146.150000013</v>
      </c>
      <c r="WW5" s="558">
        <v>48999177.380000003</v>
      </c>
      <c r="WX5" s="558">
        <v>53593688.960000001</v>
      </c>
      <c r="WY5" s="558">
        <v>43538759.229999989</v>
      </c>
      <c r="WZ5" s="558">
        <v>50625892.529999979</v>
      </c>
      <c r="XA5" s="558">
        <v>198810129.19999993</v>
      </c>
      <c r="XB5" s="558">
        <v>39600743</v>
      </c>
      <c r="XC5" s="558">
        <v>34328541.400000013</v>
      </c>
      <c r="XD5" s="558">
        <v>28737790.490000013</v>
      </c>
      <c r="XE5" s="558">
        <v>38919435.579999991</v>
      </c>
      <c r="XF5" s="558">
        <v>824131086.12</v>
      </c>
      <c r="XG5" s="558">
        <v>89714605.409999996</v>
      </c>
      <c r="XH5" s="558">
        <v>120832172.81999998</v>
      </c>
      <c r="XI5" s="558">
        <v>268567713.20000005</v>
      </c>
      <c r="XJ5" s="558">
        <v>83023842.670000017</v>
      </c>
      <c r="XK5" s="558">
        <v>98856271.390000001</v>
      </c>
      <c r="XL5" s="558">
        <v>162485913.09</v>
      </c>
      <c r="XM5" s="558">
        <v>94430352.929999992</v>
      </c>
      <c r="XN5" s="558">
        <v>66732396.63000001</v>
      </c>
      <c r="XO5" s="558">
        <v>148226022.88000005</v>
      </c>
      <c r="XP5" s="558">
        <v>132743239.31</v>
      </c>
      <c r="XQ5" s="558">
        <v>53376927.259999998</v>
      </c>
      <c r="XR5" s="558">
        <v>39703744.220000006</v>
      </c>
      <c r="XS5" s="558">
        <v>66810104.099999987</v>
      </c>
      <c r="XT5" s="558">
        <v>74333342.949999988</v>
      </c>
      <c r="XU5" s="558">
        <v>50642517.629999995</v>
      </c>
      <c r="XV5" s="558">
        <v>42284487.669999994</v>
      </c>
      <c r="XW5" s="558">
        <v>56740699.849999994</v>
      </c>
      <c r="XX5" s="558">
        <v>43375103.009999983</v>
      </c>
      <c r="XY5" s="558">
        <v>48509771.129999988</v>
      </c>
      <c r="XZ5" s="558">
        <v>50909787.359999999</v>
      </c>
      <c r="YA5" s="558">
        <v>50575639.640000001</v>
      </c>
      <c r="YB5" s="558">
        <v>54974559.929999992</v>
      </c>
      <c r="YC5" s="558">
        <v>688765182.33000028</v>
      </c>
      <c r="YD5" s="558">
        <v>62736249.729999974</v>
      </c>
      <c r="YE5" s="558">
        <v>144751993.00999996</v>
      </c>
      <c r="YF5" s="558">
        <v>59806650.720000014</v>
      </c>
      <c r="YG5" s="558">
        <v>264554263.50999999</v>
      </c>
      <c r="YH5" s="558">
        <v>72396033.069999978</v>
      </c>
      <c r="YI5" s="558">
        <v>131344890.47999997</v>
      </c>
      <c r="YJ5" s="558">
        <v>46486805.960000008</v>
      </c>
      <c r="YK5" s="558">
        <v>238964930.64999992</v>
      </c>
      <c r="YL5" s="558">
        <v>177940457.38999999</v>
      </c>
      <c r="YM5" s="558">
        <v>100168784.22999997</v>
      </c>
      <c r="YN5" s="558">
        <v>65406909.230000019</v>
      </c>
      <c r="YO5" s="558">
        <v>53902196.63000001</v>
      </c>
      <c r="YP5" s="558">
        <v>58660449.960000001</v>
      </c>
      <c r="YQ5" s="558">
        <v>48902111.770000003</v>
      </c>
      <c r="YR5" s="558">
        <v>67399048.519999996</v>
      </c>
      <c r="YS5" s="558">
        <v>58289947.059999995</v>
      </c>
      <c r="YT5" s="558">
        <v>176326159.72000009</v>
      </c>
      <c r="YU5" s="558">
        <v>39995332.18999999</v>
      </c>
      <c r="YV5" s="558">
        <v>41182994.200000003</v>
      </c>
      <c r="YW5" s="558">
        <v>45757022.470000014</v>
      </c>
      <c r="YX5" s="558">
        <v>45608329.319999993</v>
      </c>
      <c r="YY5" s="558">
        <v>25913444.479999993</v>
      </c>
      <c r="YZ5" s="558">
        <v>29737858.339999981</v>
      </c>
      <c r="ZA5" s="558">
        <v>274485126.43000007</v>
      </c>
      <c r="ZB5" s="558">
        <v>24296946.489999998</v>
      </c>
      <c r="ZC5" s="558">
        <v>50504685.340000004</v>
      </c>
      <c r="ZD5" s="558">
        <v>46183713.29999999</v>
      </c>
      <c r="ZE5" s="558">
        <v>33124398.360000014</v>
      </c>
      <c r="ZF5" s="558">
        <v>43051084.460000001</v>
      </c>
      <c r="ZG5" s="558">
        <v>24867935.450000007</v>
      </c>
      <c r="ZH5" s="558">
        <v>30170378.280000001</v>
      </c>
      <c r="ZI5" s="558">
        <v>99172832.160000026</v>
      </c>
      <c r="ZJ5" s="558">
        <v>686365108.44999993</v>
      </c>
      <c r="ZK5" s="558">
        <v>34757487.999999978</v>
      </c>
      <c r="ZL5" s="558">
        <v>94121134.489999995</v>
      </c>
      <c r="ZM5" s="558">
        <v>189825631.97</v>
      </c>
      <c r="ZN5" s="558">
        <v>116122466.72000003</v>
      </c>
      <c r="ZO5" s="558">
        <v>46098459.37000002</v>
      </c>
      <c r="ZP5" s="558">
        <v>63396186.919999994</v>
      </c>
      <c r="ZQ5" s="558">
        <v>89377610.459999993</v>
      </c>
      <c r="ZR5" s="558">
        <v>83569774.519999996</v>
      </c>
      <c r="ZS5" s="558">
        <v>95250665.459999993</v>
      </c>
      <c r="ZT5" s="558">
        <v>28617171.029999994</v>
      </c>
      <c r="ZU5" s="558">
        <v>33649140.219999991</v>
      </c>
      <c r="ZV5" s="558">
        <v>42983236.509999998</v>
      </c>
      <c r="ZW5" s="558">
        <v>63507919.439999983</v>
      </c>
      <c r="ZX5" s="558">
        <v>48250724.050000004</v>
      </c>
      <c r="ZY5" s="558">
        <v>50411347.26000002</v>
      </c>
      <c r="ZZ5" s="558">
        <v>62265156.400000013</v>
      </c>
      <c r="AAA5" s="558">
        <v>35065804.690000013</v>
      </c>
      <c r="AAB5" s="558">
        <v>41985191.45000001</v>
      </c>
      <c r="AAC5" s="558">
        <v>41945129.68</v>
      </c>
      <c r="AAD5" s="558">
        <v>30698222.249999989</v>
      </c>
      <c r="AAE5" s="558">
        <v>25095541.489999995</v>
      </c>
      <c r="AAF5" s="558">
        <v>211299492.77999994</v>
      </c>
      <c r="AAG5" s="558">
        <v>38946657.969999991</v>
      </c>
      <c r="AAH5" s="558">
        <v>57483106.350000009</v>
      </c>
      <c r="AAI5" s="558">
        <v>27558655.460000001</v>
      </c>
      <c r="AAJ5" s="558">
        <v>32856118.220000003</v>
      </c>
      <c r="AAK5" s="558">
        <v>57416497.319999985</v>
      </c>
      <c r="AAL5" s="558">
        <v>42239364.069999993</v>
      </c>
      <c r="AAM5" s="558">
        <v>1235975599.029999</v>
      </c>
      <c r="AAN5" s="558">
        <v>63140199.69000002</v>
      </c>
      <c r="AAO5" s="558">
        <v>39731977.350000001</v>
      </c>
      <c r="AAP5" s="558">
        <v>93791041.420000032</v>
      </c>
      <c r="AAQ5" s="558">
        <v>71235215.00999999</v>
      </c>
      <c r="AAR5" s="558">
        <v>56911406.520000011</v>
      </c>
      <c r="AAS5" s="558">
        <v>75351567.059999987</v>
      </c>
      <c r="AAT5" s="558">
        <v>89075203.200000003</v>
      </c>
      <c r="AAU5" s="558">
        <v>149740918</v>
      </c>
      <c r="AAV5" s="558">
        <v>57759187.280000009</v>
      </c>
      <c r="AAW5" s="558">
        <v>85352781.209999979</v>
      </c>
      <c r="AAX5" s="558">
        <v>266176645.87000003</v>
      </c>
      <c r="AAY5" s="558">
        <v>137277778.80000001</v>
      </c>
      <c r="AAZ5" s="558">
        <v>32382156.499999996</v>
      </c>
      <c r="ABA5" s="558">
        <v>61487250.909999982</v>
      </c>
      <c r="ABB5" s="558">
        <v>44929274.230000027</v>
      </c>
      <c r="ABC5" s="558">
        <v>35298036.57</v>
      </c>
      <c r="ABD5" s="558">
        <v>64575454.70000001</v>
      </c>
      <c r="ABE5" s="558">
        <v>41613108.729999989</v>
      </c>
      <c r="ABF5" s="558">
        <v>326635937.38999999</v>
      </c>
      <c r="ABG5" s="558">
        <v>227706494.65000015</v>
      </c>
      <c r="ABH5" s="558">
        <v>45400383.830000006</v>
      </c>
      <c r="ABI5" s="558">
        <v>35433639.599999994</v>
      </c>
      <c r="ABJ5" s="558">
        <v>34613087.430000007</v>
      </c>
      <c r="ABK5" s="558">
        <v>42338840.359999999</v>
      </c>
      <c r="ABL5" s="558">
        <v>28734889.839999996</v>
      </c>
      <c r="ABM5" s="558">
        <v>263993512.18000001</v>
      </c>
      <c r="ABN5" s="558">
        <v>64544937.540000021</v>
      </c>
      <c r="ABO5" s="558">
        <v>29580908.659999993</v>
      </c>
      <c r="ABP5" s="558">
        <v>84416199.969999984</v>
      </c>
      <c r="ABQ5" s="558">
        <v>73323349.87000002</v>
      </c>
      <c r="ABR5" s="558">
        <v>47337014.349999994</v>
      </c>
      <c r="ABS5" s="558">
        <v>44101542.009999998</v>
      </c>
      <c r="ABT5" s="558">
        <v>54508517.079999983</v>
      </c>
      <c r="ABU5" s="558">
        <v>16119472.540000001</v>
      </c>
      <c r="ABV5" s="558">
        <v>284757589.5800001</v>
      </c>
      <c r="ABW5" s="558">
        <v>24355483.899999991</v>
      </c>
      <c r="ABX5" s="558">
        <v>76793020.699999973</v>
      </c>
      <c r="ABY5" s="558">
        <v>22251407.699999992</v>
      </c>
      <c r="ABZ5" s="558">
        <v>27976593.230000004</v>
      </c>
      <c r="ACA5" s="558">
        <v>91602648.049999967</v>
      </c>
      <c r="ACB5" s="558">
        <v>20246205.700000003</v>
      </c>
      <c r="ACC5" s="558">
        <v>33118010.02</v>
      </c>
      <c r="ACD5" s="558">
        <v>32901233.879999995</v>
      </c>
      <c r="ACE5" s="558">
        <v>59582350.609999999</v>
      </c>
      <c r="ACF5" s="558">
        <v>25220789.940000009</v>
      </c>
      <c r="ACG5" s="558">
        <v>599903165.18999994</v>
      </c>
      <c r="ACH5" s="558">
        <v>33417373.079999998</v>
      </c>
      <c r="ACI5" s="558">
        <v>40628416.379999995</v>
      </c>
      <c r="ACJ5" s="558">
        <v>67306097.790000021</v>
      </c>
      <c r="ACK5" s="558">
        <v>38397701</v>
      </c>
      <c r="ACL5" s="558">
        <v>42923688.329999998</v>
      </c>
      <c r="ACM5" s="558">
        <v>60655137.88000001</v>
      </c>
      <c r="ACN5" s="558">
        <v>192359005.50000006</v>
      </c>
      <c r="ACO5" s="558">
        <v>224928992.74000004</v>
      </c>
      <c r="ACP5" s="558">
        <v>39047834.999999993</v>
      </c>
      <c r="ACQ5" s="558">
        <v>76967545.000000015</v>
      </c>
      <c r="ACR5" s="558">
        <v>65906396.870000012</v>
      </c>
      <c r="ACS5" s="558">
        <v>52006264.609999962</v>
      </c>
      <c r="ACT5" s="558">
        <v>166749744.10999998</v>
      </c>
      <c r="ACU5" s="558">
        <v>33460055.349999979</v>
      </c>
      <c r="ACV5" s="558">
        <v>45141884.779999979</v>
      </c>
      <c r="ACW5" s="558">
        <v>50492895.049999997</v>
      </c>
      <c r="ACX5" s="558">
        <v>33966527.11999999</v>
      </c>
      <c r="ACY5" s="558">
        <v>28531827.859999992</v>
      </c>
      <c r="ACZ5" s="558">
        <v>33316428.980000004</v>
      </c>
      <c r="ADA5" s="558">
        <v>25321681.500000007</v>
      </c>
      <c r="ADB5" s="558">
        <v>33920157.660000004</v>
      </c>
      <c r="ADC5" s="558">
        <v>36671571.330000006</v>
      </c>
      <c r="ADD5" s="558">
        <v>89467673.600000024</v>
      </c>
      <c r="ADE5" s="558">
        <v>63600668.279999956</v>
      </c>
      <c r="ADF5" s="558">
        <v>21122358.390000008</v>
      </c>
      <c r="ADG5" s="558">
        <v>18946452.110000003</v>
      </c>
      <c r="ADH5" s="558">
        <v>30356563.749999989</v>
      </c>
      <c r="ADI5" s="558">
        <v>12512870.15</v>
      </c>
      <c r="ADJ5" s="558">
        <v>31182746.780000009</v>
      </c>
      <c r="ADK5" s="558">
        <v>20778201.24000001</v>
      </c>
      <c r="ADL5" s="558">
        <v>33939592.159999989</v>
      </c>
      <c r="ADM5" s="558">
        <v>418388598.84000015</v>
      </c>
      <c r="ADN5" s="558">
        <v>52814069.45000001</v>
      </c>
      <c r="ADO5" s="558">
        <v>65579395.309999995</v>
      </c>
      <c r="ADP5" s="558">
        <v>76951645.030000031</v>
      </c>
      <c r="ADQ5" s="558">
        <v>16500215.959999999</v>
      </c>
      <c r="ADR5" s="558">
        <v>26548538.68</v>
      </c>
      <c r="ADS5" s="558">
        <v>33735114.609999992</v>
      </c>
      <c r="ADT5" s="558">
        <v>21325436.859999999</v>
      </c>
      <c r="ADU5" s="558">
        <v>561271077.70000017</v>
      </c>
      <c r="ADV5" s="558">
        <v>92287414.639999986</v>
      </c>
      <c r="ADW5" s="558">
        <v>121090120.96000002</v>
      </c>
      <c r="ADX5" s="558">
        <v>39236499.419999987</v>
      </c>
      <c r="ADY5" s="558">
        <v>46131582.990000002</v>
      </c>
      <c r="ADZ5" s="558">
        <v>54589537.890000008</v>
      </c>
      <c r="AEA5" s="558">
        <v>52153419.5</v>
      </c>
      <c r="AEB5" s="558">
        <v>45192151.729999989</v>
      </c>
      <c r="AEC5" s="558">
        <v>35163609.469999999</v>
      </c>
      <c r="AED5" s="558">
        <v>39198635.079999991</v>
      </c>
      <c r="AEE5" s="558">
        <v>44380606.979999989</v>
      </c>
      <c r="AEF5" s="558">
        <v>81073278.049999982</v>
      </c>
      <c r="AEG5" s="558">
        <v>29405031.42000002</v>
      </c>
      <c r="AEH5" s="558">
        <v>60681868.589999996</v>
      </c>
      <c r="AEI5" s="558">
        <v>68293666.299999997</v>
      </c>
      <c r="AEJ5" s="558">
        <v>46979985.600000001</v>
      </c>
      <c r="AEK5" s="558">
        <v>41309227.379999995</v>
      </c>
      <c r="AEL5" s="558">
        <v>86980862.429999992</v>
      </c>
      <c r="AEM5" s="558">
        <v>38905392.550000004</v>
      </c>
      <c r="AEN5" s="558">
        <v>42891699.329999991</v>
      </c>
      <c r="AEO5" s="558">
        <v>370320608.88999999</v>
      </c>
      <c r="AEP5" s="558">
        <v>87952527.109999985</v>
      </c>
      <c r="AEQ5" s="558">
        <v>79704500.25999999</v>
      </c>
      <c r="AER5" s="558">
        <v>69199504.49999997</v>
      </c>
      <c r="AES5" s="558">
        <v>47613641.089999989</v>
      </c>
      <c r="AET5" s="558">
        <v>110884961.80000001</v>
      </c>
      <c r="AEU5" s="558">
        <v>53967490.659999989</v>
      </c>
      <c r="AEV5" s="558">
        <v>51139986.019999996</v>
      </c>
      <c r="AEW5" s="558">
        <v>45234310.87000002</v>
      </c>
      <c r="AEX5" s="558">
        <v>31045535.32</v>
      </c>
      <c r="AEY5" s="558">
        <v>296041160.50000006</v>
      </c>
      <c r="AEZ5" s="558">
        <v>167953834.94000009</v>
      </c>
      <c r="AFA5" s="558">
        <v>90124278.739999995</v>
      </c>
      <c r="AFB5" s="558">
        <v>72353626.980000034</v>
      </c>
      <c r="AFC5" s="558">
        <v>111418952.96000002</v>
      </c>
      <c r="AFD5" s="558">
        <v>105091774.66</v>
      </c>
      <c r="AFE5" s="558">
        <v>60151878.399999984</v>
      </c>
      <c r="AFF5" s="558">
        <v>66483722.820000023</v>
      </c>
      <c r="AFG5" s="558">
        <v>46873884.530000001</v>
      </c>
      <c r="AFH5" s="558">
        <v>66697345.680000022</v>
      </c>
      <c r="AFI5" s="558">
        <v>66402168.359999955</v>
      </c>
      <c r="AFJ5" s="558">
        <v>61319115.139999986</v>
      </c>
      <c r="AFK5" s="558">
        <v>55507812.910000004</v>
      </c>
      <c r="AFL5" s="558">
        <v>289220250.25000018</v>
      </c>
      <c r="AFM5" s="558">
        <v>76911853.280000001</v>
      </c>
      <c r="AFN5" s="558">
        <v>73407874.840000004</v>
      </c>
      <c r="AFO5" s="558">
        <v>44328132.760000005</v>
      </c>
      <c r="AFP5" s="558">
        <v>62074877.319999993</v>
      </c>
      <c r="AFQ5" s="558">
        <v>54704047.349999979</v>
      </c>
      <c r="AFR5" s="558">
        <v>42125426.630000003</v>
      </c>
      <c r="AFS5" s="558">
        <v>87430748.429999992</v>
      </c>
      <c r="AFT5" s="558">
        <v>100289520.19</v>
      </c>
      <c r="AFU5" s="558">
        <v>43236169.219999999</v>
      </c>
      <c r="AFV5" s="558">
        <v>87226333.890000001</v>
      </c>
      <c r="AFW5" s="558">
        <v>50882747.389999993</v>
      </c>
      <c r="AFX5" s="558">
        <v>366288274.86999983</v>
      </c>
      <c r="AFY5" s="558">
        <v>44712837.149999999</v>
      </c>
      <c r="AFZ5" s="558">
        <v>50365215.29999999</v>
      </c>
      <c r="AGA5" s="558">
        <v>47578570.950000003</v>
      </c>
      <c r="AGB5" s="558">
        <v>88848423.550000042</v>
      </c>
      <c r="AGC5" s="558">
        <v>48857104.780000016</v>
      </c>
      <c r="AGD5" s="558">
        <v>21584445.069999997</v>
      </c>
      <c r="AGE5" s="558">
        <v>47363235.32</v>
      </c>
      <c r="AGF5" s="558">
        <v>32298502.910000019</v>
      </c>
      <c r="AGG5" s="558">
        <v>49602118.629999995</v>
      </c>
      <c r="AGH5" s="558">
        <v>40461885.609999999</v>
      </c>
      <c r="AGI5" s="558">
        <v>447451384.5</v>
      </c>
      <c r="AGJ5" s="558">
        <v>97906749.62000002</v>
      </c>
      <c r="AGK5" s="558">
        <v>64429475.149999999</v>
      </c>
      <c r="AGL5" s="558">
        <v>50284629.209999986</v>
      </c>
      <c r="AGM5" s="558">
        <v>107582834.49000004</v>
      </c>
      <c r="AGN5" s="558">
        <v>68793990.420000002</v>
      </c>
      <c r="AGO5" s="558">
        <v>37292491.670000002</v>
      </c>
      <c r="AGP5" s="558">
        <v>48982398.790000007</v>
      </c>
      <c r="AGQ5" s="558">
        <v>722151274.46999991</v>
      </c>
      <c r="AGR5" s="558">
        <v>347732305.43000007</v>
      </c>
      <c r="AGS5" s="558">
        <v>48027533.170000002</v>
      </c>
      <c r="AGT5" s="558">
        <v>96275863.459999979</v>
      </c>
      <c r="AGU5" s="558">
        <v>138135680.66000003</v>
      </c>
      <c r="AGV5" s="558">
        <v>92124943.390000001</v>
      </c>
      <c r="AGW5" s="558">
        <v>83525480.63000001</v>
      </c>
      <c r="AGX5" s="558">
        <v>65158491.630000025</v>
      </c>
      <c r="AGY5" s="558">
        <v>32006325.169999998</v>
      </c>
      <c r="AGZ5" s="558">
        <v>72287973.950000003</v>
      </c>
      <c r="AHA5" s="558">
        <v>70616243.539999992</v>
      </c>
      <c r="AHB5" s="558">
        <v>34099679.329999998</v>
      </c>
      <c r="AHC5" s="558">
        <v>35469179.049999997</v>
      </c>
      <c r="AHD5" s="558">
        <v>51772649.729999997</v>
      </c>
      <c r="AHE5" s="558">
        <v>38472389.860000014</v>
      </c>
      <c r="AHF5" s="558">
        <v>35448365.75999999</v>
      </c>
      <c r="AHG5" s="558">
        <v>42174265.440000013</v>
      </c>
      <c r="AHH5" s="558">
        <v>171765958.10000017</v>
      </c>
      <c r="AHI5" s="558">
        <v>31862656.219999999</v>
      </c>
      <c r="AHJ5" s="558">
        <v>42828102.580000013</v>
      </c>
      <c r="AHK5" s="558">
        <v>43661780.670000002</v>
      </c>
      <c r="AHL5" s="558">
        <v>79283026.99000001</v>
      </c>
      <c r="AHM5" s="558">
        <v>35919382.999999993</v>
      </c>
      <c r="AHN5" s="558">
        <v>33351402.039999992</v>
      </c>
      <c r="AHO5" s="559"/>
      <c r="AHQ5" s="580">
        <v>3</v>
      </c>
    </row>
    <row r="6" spans="1:901" ht="23.4" customHeight="1" x14ac:dyDescent="0.4">
      <c r="A6" s="554" t="s">
        <v>2</v>
      </c>
      <c r="B6" s="555" t="s">
        <v>3</v>
      </c>
      <c r="C6" s="559">
        <v>1357067.95</v>
      </c>
      <c r="D6" s="559">
        <v>213650</v>
      </c>
      <c r="E6" s="559">
        <v>103100</v>
      </c>
      <c r="F6" s="559">
        <v>48250</v>
      </c>
      <c r="G6" s="559">
        <v>438750</v>
      </c>
      <c r="H6" s="559">
        <v>83350</v>
      </c>
      <c r="I6" s="559">
        <v>102300</v>
      </c>
      <c r="J6" s="559">
        <v>320300</v>
      </c>
      <c r="K6" s="559">
        <v>126700</v>
      </c>
      <c r="L6" s="559">
        <v>18050</v>
      </c>
      <c r="M6" s="559">
        <v>263050</v>
      </c>
      <c r="N6" s="559">
        <v>207050</v>
      </c>
      <c r="O6" s="559">
        <v>198650</v>
      </c>
      <c r="P6" s="559">
        <v>210500</v>
      </c>
      <c r="Q6" s="559">
        <v>229550</v>
      </c>
      <c r="R6" s="559">
        <v>6000</v>
      </c>
      <c r="S6" s="559">
        <v>80400</v>
      </c>
      <c r="T6" s="559">
        <v>133800</v>
      </c>
      <c r="U6" s="559">
        <v>59700</v>
      </c>
      <c r="V6" s="559">
        <v>21500</v>
      </c>
      <c r="W6" s="559">
        <v>39500</v>
      </c>
      <c r="X6" s="559">
        <v>22650</v>
      </c>
      <c r="Y6" s="559">
        <v>67400</v>
      </c>
      <c r="Z6" s="559">
        <v>53150</v>
      </c>
      <c r="AA6" s="559">
        <v>2493100.7400000002</v>
      </c>
      <c r="AB6" s="559">
        <v>1081150</v>
      </c>
      <c r="AC6" s="559">
        <v>736850</v>
      </c>
      <c r="AD6" s="559">
        <v>162000</v>
      </c>
      <c r="AE6" s="559">
        <v>694150</v>
      </c>
      <c r="AF6" s="559">
        <v>240000</v>
      </c>
      <c r="AG6" s="559">
        <v>430800</v>
      </c>
      <c r="AH6" s="559">
        <v>338800</v>
      </c>
      <c r="AI6" s="559">
        <v>777600</v>
      </c>
      <c r="AJ6" s="559">
        <v>364850</v>
      </c>
      <c r="AK6" s="559">
        <v>97950</v>
      </c>
      <c r="AL6" s="559">
        <v>88250</v>
      </c>
      <c r="AM6" s="559">
        <v>197100</v>
      </c>
      <c r="AN6" s="559">
        <v>267650</v>
      </c>
      <c r="AO6" s="559">
        <v>148600</v>
      </c>
      <c r="AP6" s="559">
        <v>124300</v>
      </c>
      <c r="AQ6" s="559">
        <v>208200</v>
      </c>
      <c r="AR6" s="559">
        <v>99100</v>
      </c>
      <c r="AS6" s="559">
        <v>907140.17</v>
      </c>
      <c r="AT6" s="559">
        <v>234100</v>
      </c>
      <c r="AU6" s="559">
        <v>264800</v>
      </c>
      <c r="AV6" s="559">
        <v>429750</v>
      </c>
      <c r="AW6" s="559">
        <v>184900</v>
      </c>
      <c r="AX6" s="559">
        <v>108350</v>
      </c>
      <c r="AY6" s="559">
        <v>249250</v>
      </c>
      <c r="AZ6" s="559">
        <v>112050</v>
      </c>
      <c r="BA6" s="559">
        <v>42215</v>
      </c>
      <c r="BB6" s="559">
        <v>113150</v>
      </c>
      <c r="BC6" s="559">
        <v>200550</v>
      </c>
      <c r="BD6" s="559">
        <v>584400</v>
      </c>
      <c r="BE6" s="559">
        <v>127000</v>
      </c>
      <c r="BF6" s="559">
        <v>128100</v>
      </c>
      <c r="BG6" s="559">
        <v>122325</v>
      </c>
      <c r="BH6" s="559">
        <v>1568811.7</v>
      </c>
      <c r="BI6" s="559">
        <v>36800</v>
      </c>
      <c r="BJ6" s="559">
        <v>47950</v>
      </c>
      <c r="BK6" s="559">
        <v>63800</v>
      </c>
      <c r="BL6" s="559">
        <v>240500</v>
      </c>
      <c r="BM6" s="559">
        <v>208950</v>
      </c>
      <c r="BN6" s="559">
        <v>175300</v>
      </c>
      <c r="BO6" s="559">
        <v>144200</v>
      </c>
      <c r="BP6" s="559">
        <v>23250</v>
      </c>
      <c r="BQ6" s="559">
        <v>138550</v>
      </c>
      <c r="BR6" s="559">
        <v>130600</v>
      </c>
      <c r="BS6" s="559">
        <v>87950</v>
      </c>
      <c r="BT6" s="559">
        <v>158440</v>
      </c>
      <c r="BU6" s="559">
        <v>43800</v>
      </c>
      <c r="BV6" s="559">
        <v>48300</v>
      </c>
      <c r="BW6" s="559">
        <v>1036170.5</v>
      </c>
      <c r="BX6" s="559">
        <v>624450</v>
      </c>
      <c r="BY6" s="559">
        <v>314200</v>
      </c>
      <c r="BZ6" s="559">
        <v>269700</v>
      </c>
      <c r="CA6" s="559">
        <v>147500</v>
      </c>
      <c r="CB6" s="559">
        <v>147600</v>
      </c>
      <c r="CC6" s="559">
        <v>179300</v>
      </c>
      <c r="CD6" s="559">
        <v>0</v>
      </c>
      <c r="CE6" s="559">
        <v>0</v>
      </c>
      <c r="CF6" s="559">
        <v>961200</v>
      </c>
      <c r="CG6" s="559">
        <v>129100</v>
      </c>
      <c r="CH6" s="559">
        <v>155700</v>
      </c>
      <c r="CI6" s="559">
        <v>188580</v>
      </c>
      <c r="CJ6" s="559">
        <v>71850</v>
      </c>
      <c r="CK6" s="559">
        <v>226450</v>
      </c>
      <c r="CL6" s="559">
        <v>34350</v>
      </c>
      <c r="CM6" s="559">
        <v>216200</v>
      </c>
      <c r="CN6" s="559">
        <v>142150</v>
      </c>
      <c r="CO6" s="559">
        <v>59600</v>
      </c>
      <c r="CP6" s="559">
        <v>232850</v>
      </c>
      <c r="CQ6" s="559">
        <v>177100</v>
      </c>
      <c r="CR6" s="559">
        <v>97200</v>
      </c>
      <c r="CS6" s="559">
        <v>290500</v>
      </c>
      <c r="CT6" s="559">
        <v>142600</v>
      </c>
      <c r="CU6" s="559">
        <v>41350</v>
      </c>
      <c r="CV6" s="559">
        <v>257250</v>
      </c>
      <c r="CW6" s="559">
        <v>46250</v>
      </c>
      <c r="CX6" s="559">
        <v>155900</v>
      </c>
      <c r="CY6" s="559">
        <v>162550</v>
      </c>
      <c r="CZ6" s="559">
        <v>39600</v>
      </c>
      <c r="DA6" s="559">
        <v>744760</v>
      </c>
      <c r="DB6" s="559">
        <v>499600</v>
      </c>
      <c r="DC6" s="559">
        <v>1017100</v>
      </c>
      <c r="DD6" s="559">
        <v>559100</v>
      </c>
      <c r="DE6" s="559">
        <v>480500</v>
      </c>
      <c r="DF6" s="559">
        <v>532300</v>
      </c>
      <c r="DG6" s="559">
        <v>230650</v>
      </c>
      <c r="DH6" s="559">
        <v>161750</v>
      </c>
      <c r="DI6" s="559">
        <v>162450</v>
      </c>
      <c r="DJ6" s="559">
        <v>268050</v>
      </c>
      <c r="DK6" s="559">
        <v>459700</v>
      </c>
      <c r="DL6" s="559">
        <v>414300</v>
      </c>
      <c r="DM6" s="559">
        <v>365700</v>
      </c>
      <c r="DN6" s="559">
        <v>275150</v>
      </c>
      <c r="DO6" s="559">
        <v>197950</v>
      </c>
      <c r="DP6" s="559">
        <v>254200</v>
      </c>
      <c r="DQ6" s="559">
        <v>15900</v>
      </c>
      <c r="DR6" s="559">
        <v>115700</v>
      </c>
      <c r="DS6" s="559">
        <v>218700</v>
      </c>
      <c r="DT6" s="559">
        <v>46550</v>
      </c>
      <c r="DU6" s="559">
        <v>423150</v>
      </c>
      <c r="DV6" s="559">
        <v>184900</v>
      </c>
      <c r="DW6" s="559">
        <v>162450</v>
      </c>
      <c r="DX6" s="559">
        <v>92150</v>
      </c>
      <c r="DY6" s="559">
        <v>281750</v>
      </c>
      <c r="DZ6" s="559">
        <v>113850</v>
      </c>
      <c r="EA6" s="559">
        <v>82700</v>
      </c>
      <c r="EB6" s="559">
        <v>215170</v>
      </c>
      <c r="EC6" s="559">
        <v>444300</v>
      </c>
      <c r="ED6" s="559">
        <v>1062643.22</v>
      </c>
      <c r="EE6" s="559">
        <v>137200</v>
      </c>
      <c r="EF6" s="559">
        <v>182850</v>
      </c>
      <c r="EG6" s="559">
        <v>179450</v>
      </c>
      <c r="EH6" s="559">
        <v>68700</v>
      </c>
      <c r="EI6" s="559">
        <v>23350</v>
      </c>
      <c r="EJ6" s="559">
        <v>119700</v>
      </c>
      <c r="EK6" s="559">
        <v>23600</v>
      </c>
      <c r="EL6" s="559">
        <v>30100</v>
      </c>
      <c r="EM6" s="559">
        <v>1246863.94</v>
      </c>
      <c r="EN6" s="559">
        <v>554750</v>
      </c>
      <c r="EO6" s="559">
        <v>360450</v>
      </c>
      <c r="EP6" s="559">
        <v>365900</v>
      </c>
      <c r="EQ6" s="559">
        <v>199750</v>
      </c>
      <c r="ER6" s="559">
        <v>149170</v>
      </c>
      <c r="ES6" s="559">
        <v>365350</v>
      </c>
      <c r="ET6" s="559">
        <v>337200</v>
      </c>
      <c r="EU6" s="559">
        <v>290300</v>
      </c>
      <c r="EV6" s="559">
        <v>226700</v>
      </c>
      <c r="EW6" s="559">
        <v>27200</v>
      </c>
      <c r="EX6" s="559">
        <v>69850</v>
      </c>
      <c r="EY6" s="559">
        <v>26000</v>
      </c>
      <c r="EZ6" s="559">
        <v>133600</v>
      </c>
      <c r="FA6" s="559">
        <v>294550</v>
      </c>
      <c r="FB6" s="559">
        <v>137200</v>
      </c>
      <c r="FC6" s="559">
        <v>82200</v>
      </c>
      <c r="FD6" s="559">
        <v>63450</v>
      </c>
      <c r="FE6" s="559">
        <v>20450</v>
      </c>
      <c r="FF6" s="559">
        <v>43050</v>
      </c>
      <c r="FG6" s="559">
        <v>33000</v>
      </c>
      <c r="FH6" s="559">
        <v>1131776.75</v>
      </c>
      <c r="FI6" s="559">
        <v>348500</v>
      </c>
      <c r="FJ6" s="559">
        <v>332600</v>
      </c>
      <c r="FK6" s="559">
        <v>374750</v>
      </c>
      <c r="FL6" s="559">
        <v>346400</v>
      </c>
      <c r="FM6" s="559">
        <v>415400</v>
      </c>
      <c r="FN6" s="559">
        <v>257800</v>
      </c>
      <c r="FO6" s="559">
        <v>57500</v>
      </c>
      <c r="FP6" s="559">
        <v>1700975.29</v>
      </c>
      <c r="FQ6" s="559">
        <v>312800</v>
      </c>
      <c r="FR6" s="559">
        <v>351550</v>
      </c>
      <c r="FS6" s="559">
        <v>360250</v>
      </c>
      <c r="FT6" s="559">
        <v>201750</v>
      </c>
      <c r="FU6" s="559">
        <v>435450</v>
      </c>
      <c r="FV6" s="559">
        <v>1093150</v>
      </c>
      <c r="FW6" s="559">
        <v>165400</v>
      </c>
      <c r="FX6" s="559">
        <v>187150</v>
      </c>
      <c r="FY6" s="559">
        <v>248350</v>
      </c>
      <c r="FZ6" s="559">
        <v>389450</v>
      </c>
      <c r="GA6" s="559">
        <v>259400</v>
      </c>
      <c r="GB6" s="559">
        <v>103050</v>
      </c>
      <c r="GC6" s="559">
        <v>113150</v>
      </c>
      <c r="GD6" s="559">
        <v>1608526.75</v>
      </c>
      <c r="GE6" s="559">
        <v>142100</v>
      </c>
      <c r="GF6" s="559">
        <v>212300</v>
      </c>
      <c r="GG6" s="559">
        <v>237200</v>
      </c>
      <c r="GH6" s="559">
        <v>102400</v>
      </c>
      <c r="GI6" s="559">
        <v>138650</v>
      </c>
      <c r="GJ6" s="559">
        <v>108100</v>
      </c>
      <c r="GK6" s="559">
        <v>227250</v>
      </c>
      <c r="GL6" s="559">
        <v>66100</v>
      </c>
      <c r="GM6" s="559">
        <v>250350</v>
      </c>
      <c r="GN6" s="559">
        <v>158050</v>
      </c>
      <c r="GO6" s="559">
        <v>22150</v>
      </c>
      <c r="GP6" s="559">
        <v>503253.9</v>
      </c>
      <c r="GQ6" s="559">
        <v>269300</v>
      </c>
      <c r="GR6" s="559">
        <v>403500</v>
      </c>
      <c r="GS6" s="559">
        <v>195750</v>
      </c>
      <c r="GT6" s="559">
        <v>121400</v>
      </c>
      <c r="GU6" s="559">
        <v>158900</v>
      </c>
      <c r="GV6" s="559">
        <v>186050</v>
      </c>
      <c r="GW6" s="559">
        <v>137400</v>
      </c>
      <c r="GX6" s="559">
        <v>1122062.8999999999</v>
      </c>
      <c r="GY6" s="559">
        <v>60200</v>
      </c>
      <c r="GZ6" s="559">
        <v>238500</v>
      </c>
      <c r="HA6" s="559">
        <v>74100</v>
      </c>
      <c r="HB6" s="559">
        <v>1711900</v>
      </c>
      <c r="HC6" s="559">
        <v>371000</v>
      </c>
      <c r="HD6" s="559">
        <v>445800</v>
      </c>
      <c r="HE6" s="559">
        <v>173450</v>
      </c>
      <c r="HF6" s="559">
        <v>112650</v>
      </c>
      <c r="HG6" s="559">
        <v>60900</v>
      </c>
      <c r="HH6" s="559">
        <v>187650</v>
      </c>
      <c r="HI6" s="559">
        <v>1250532.1000000001</v>
      </c>
      <c r="HJ6" s="559">
        <v>87900</v>
      </c>
      <c r="HK6" s="559">
        <v>542000</v>
      </c>
      <c r="HL6" s="559">
        <v>136200</v>
      </c>
      <c r="HM6" s="559">
        <v>119500</v>
      </c>
      <c r="HN6" s="559">
        <v>215950</v>
      </c>
      <c r="HO6" s="559">
        <v>292600</v>
      </c>
      <c r="HP6" s="559">
        <v>76150</v>
      </c>
      <c r="HQ6" s="559">
        <v>1662421.4</v>
      </c>
      <c r="HR6" s="559">
        <v>220600</v>
      </c>
      <c r="HS6" s="559">
        <v>295100</v>
      </c>
      <c r="HT6" s="559">
        <v>103550</v>
      </c>
      <c r="HU6" s="559">
        <v>90250</v>
      </c>
      <c r="HV6" s="559">
        <v>96300</v>
      </c>
      <c r="HW6" s="559">
        <v>293400</v>
      </c>
      <c r="HX6" s="559">
        <v>127550</v>
      </c>
      <c r="HY6" s="559">
        <v>101350</v>
      </c>
      <c r="HZ6" s="559">
        <v>138450</v>
      </c>
      <c r="IA6" s="559">
        <v>89900</v>
      </c>
      <c r="IB6" s="559">
        <v>437220</v>
      </c>
      <c r="IC6" s="559">
        <v>17150</v>
      </c>
      <c r="ID6" s="559">
        <v>276250</v>
      </c>
      <c r="IE6" s="559">
        <v>60250</v>
      </c>
      <c r="IF6" s="559">
        <v>24000</v>
      </c>
      <c r="IG6" s="559">
        <v>398000</v>
      </c>
      <c r="IH6" s="559">
        <v>121050</v>
      </c>
      <c r="II6" s="559">
        <v>32700</v>
      </c>
      <c r="IJ6" s="559">
        <v>15750</v>
      </c>
      <c r="IK6" s="559">
        <v>141550</v>
      </c>
      <c r="IL6" s="559">
        <v>118850</v>
      </c>
      <c r="IM6" s="559">
        <v>22400</v>
      </c>
      <c r="IN6" s="559">
        <v>31550</v>
      </c>
      <c r="IO6" s="559">
        <v>20800</v>
      </c>
      <c r="IP6" s="559">
        <v>37500</v>
      </c>
      <c r="IQ6" s="559">
        <v>11200</v>
      </c>
      <c r="IR6" s="559">
        <v>1825340.5</v>
      </c>
      <c r="IS6" s="559">
        <v>659600</v>
      </c>
      <c r="IT6" s="559">
        <v>239650</v>
      </c>
      <c r="IU6" s="559">
        <v>337650</v>
      </c>
      <c r="IV6" s="559">
        <v>176200</v>
      </c>
      <c r="IW6" s="559">
        <v>79950</v>
      </c>
      <c r="IX6" s="559">
        <v>187250</v>
      </c>
      <c r="IY6" s="559">
        <v>157400</v>
      </c>
      <c r="IZ6" s="559">
        <v>94200</v>
      </c>
      <c r="JA6" s="559">
        <v>84100</v>
      </c>
      <c r="JB6" s="559">
        <v>185200</v>
      </c>
      <c r="JC6" s="559">
        <v>121900</v>
      </c>
      <c r="JD6" s="559">
        <v>694685.3</v>
      </c>
      <c r="JE6" s="559">
        <v>289850</v>
      </c>
      <c r="JF6" s="559">
        <v>130550</v>
      </c>
      <c r="JG6" s="559">
        <v>72100</v>
      </c>
      <c r="JH6" s="559">
        <v>107000</v>
      </c>
      <c r="JI6" s="559">
        <v>124250</v>
      </c>
      <c r="JJ6" s="559">
        <v>1020139.25</v>
      </c>
      <c r="JK6" s="559">
        <v>235600</v>
      </c>
      <c r="JL6" s="559">
        <v>392250</v>
      </c>
      <c r="JM6" s="559">
        <v>415100</v>
      </c>
      <c r="JN6" s="559">
        <v>238750</v>
      </c>
      <c r="JO6" s="559">
        <v>640150</v>
      </c>
      <c r="JP6" s="559">
        <v>126400</v>
      </c>
      <c r="JQ6" s="559">
        <v>1401626.75</v>
      </c>
      <c r="JR6" s="559">
        <v>382200</v>
      </c>
      <c r="JS6" s="559">
        <v>298700</v>
      </c>
      <c r="JT6" s="559">
        <v>498750</v>
      </c>
      <c r="JU6" s="559">
        <v>655980.59</v>
      </c>
      <c r="JV6" s="559">
        <v>561500</v>
      </c>
      <c r="JW6" s="559">
        <v>502800</v>
      </c>
      <c r="JX6" s="559">
        <v>96050</v>
      </c>
      <c r="JY6" s="559">
        <v>378670.5</v>
      </c>
      <c r="JZ6" s="559">
        <v>587600</v>
      </c>
      <c r="KA6" s="559">
        <v>98450</v>
      </c>
      <c r="KB6" s="559">
        <v>20300</v>
      </c>
      <c r="KC6" s="559">
        <v>11450</v>
      </c>
      <c r="KD6" s="559">
        <v>142750</v>
      </c>
      <c r="KE6" s="559">
        <v>377600</v>
      </c>
      <c r="KF6" s="559">
        <v>151800</v>
      </c>
      <c r="KG6" s="559">
        <v>64728</v>
      </c>
      <c r="KH6" s="559">
        <v>120850</v>
      </c>
      <c r="KI6" s="559">
        <v>103050</v>
      </c>
      <c r="KJ6" s="559">
        <v>71450</v>
      </c>
      <c r="KK6" s="559">
        <v>31650</v>
      </c>
      <c r="KL6" s="559">
        <v>72550</v>
      </c>
      <c r="KM6" s="559">
        <v>111500</v>
      </c>
      <c r="KN6" s="559">
        <v>1873326.75</v>
      </c>
      <c r="KO6" s="559">
        <v>202770</v>
      </c>
      <c r="KP6" s="559">
        <v>328150</v>
      </c>
      <c r="KQ6" s="559">
        <v>157250</v>
      </c>
      <c r="KR6" s="559">
        <v>96300</v>
      </c>
      <c r="KS6" s="559">
        <v>230950</v>
      </c>
      <c r="KT6" s="559">
        <v>666350</v>
      </c>
      <c r="KU6" s="559">
        <v>235550</v>
      </c>
      <c r="KV6" s="559">
        <v>85500</v>
      </c>
      <c r="KW6" s="559">
        <v>1065668.73</v>
      </c>
      <c r="KX6" s="559">
        <v>173150</v>
      </c>
      <c r="KY6" s="559">
        <v>168850</v>
      </c>
      <c r="KZ6" s="559">
        <v>256600</v>
      </c>
      <c r="LA6" s="559">
        <v>92400</v>
      </c>
      <c r="LB6" s="559">
        <v>294300</v>
      </c>
      <c r="LC6" s="559">
        <v>983406.78</v>
      </c>
      <c r="LD6" s="559">
        <v>122350</v>
      </c>
      <c r="LE6" s="559">
        <v>1419221.4</v>
      </c>
      <c r="LF6" s="559">
        <v>280450</v>
      </c>
      <c r="LG6" s="559">
        <v>802750</v>
      </c>
      <c r="LH6" s="559">
        <v>511050</v>
      </c>
      <c r="LI6" s="559">
        <v>437800</v>
      </c>
      <c r="LJ6" s="559">
        <v>30000</v>
      </c>
      <c r="LK6" s="559">
        <v>0</v>
      </c>
      <c r="LL6" s="559">
        <v>89050</v>
      </c>
      <c r="LM6" s="559">
        <v>154700</v>
      </c>
      <c r="LN6" s="559">
        <v>369200</v>
      </c>
      <c r="LO6" s="559">
        <v>90700</v>
      </c>
      <c r="LP6" s="559">
        <v>589721.4</v>
      </c>
      <c r="LQ6" s="559">
        <v>147500</v>
      </c>
      <c r="LR6" s="559">
        <v>105100</v>
      </c>
      <c r="LS6" s="559">
        <v>1780081.85</v>
      </c>
      <c r="LT6" s="559">
        <v>823750</v>
      </c>
      <c r="LU6" s="559">
        <v>1298313.8</v>
      </c>
      <c r="LV6" s="559">
        <v>314100</v>
      </c>
      <c r="LW6" s="559">
        <v>212250</v>
      </c>
      <c r="LX6" s="559">
        <v>278800</v>
      </c>
      <c r="LY6" s="559">
        <v>179800</v>
      </c>
      <c r="LZ6" s="559">
        <v>291488</v>
      </c>
      <c r="MA6" s="559">
        <v>264750</v>
      </c>
      <c r="MB6" s="559">
        <v>170300</v>
      </c>
      <c r="MC6" s="559">
        <v>345350</v>
      </c>
      <c r="MD6" s="559">
        <v>74900</v>
      </c>
      <c r="ME6" s="559">
        <v>1773626.45</v>
      </c>
      <c r="MF6" s="559">
        <v>239600</v>
      </c>
      <c r="MG6" s="559">
        <v>144650</v>
      </c>
      <c r="MH6" s="559">
        <v>80600</v>
      </c>
      <c r="MI6" s="559">
        <v>138200</v>
      </c>
      <c r="MJ6" s="559">
        <v>162493.6</v>
      </c>
      <c r="MK6" s="559">
        <v>237100</v>
      </c>
      <c r="ML6" s="559">
        <v>113750</v>
      </c>
      <c r="MM6" s="559">
        <v>282350</v>
      </c>
      <c r="MN6" s="559">
        <v>162050</v>
      </c>
      <c r="MO6" s="559">
        <v>124150</v>
      </c>
      <c r="MP6" s="559">
        <v>93000</v>
      </c>
      <c r="MQ6" s="559">
        <v>1558358.52</v>
      </c>
      <c r="MR6" s="559">
        <v>129950</v>
      </c>
      <c r="MS6" s="559">
        <v>299700</v>
      </c>
      <c r="MT6" s="559">
        <v>312750</v>
      </c>
      <c r="MU6" s="559">
        <v>592050</v>
      </c>
      <c r="MV6" s="559">
        <v>328400</v>
      </c>
      <c r="MW6" s="559">
        <v>206600</v>
      </c>
      <c r="MX6" s="559">
        <v>366900</v>
      </c>
      <c r="MY6" s="559">
        <v>361750</v>
      </c>
      <c r="MZ6" s="559">
        <v>53150</v>
      </c>
      <c r="NA6" s="559">
        <v>98550</v>
      </c>
      <c r="NB6" s="559">
        <v>961603.43</v>
      </c>
      <c r="NC6" s="559">
        <v>389950</v>
      </c>
      <c r="ND6" s="559">
        <v>62720</v>
      </c>
      <c r="NE6" s="559">
        <v>762700</v>
      </c>
      <c r="NF6" s="559">
        <v>157500</v>
      </c>
      <c r="NG6" s="559">
        <v>195600</v>
      </c>
      <c r="NH6" s="559">
        <v>310900</v>
      </c>
      <c r="NI6" s="559">
        <v>414400</v>
      </c>
      <c r="NJ6" s="559">
        <v>53003</v>
      </c>
      <c r="NK6" s="559">
        <v>72550</v>
      </c>
      <c r="NL6" s="559">
        <v>54750</v>
      </c>
      <c r="NM6" s="559">
        <v>109100</v>
      </c>
      <c r="NN6" s="559">
        <v>688699</v>
      </c>
      <c r="NO6" s="559">
        <v>59000</v>
      </c>
      <c r="NP6" s="559">
        <v>163150</v>
      </c>
      <c r="NQ6" s="559">
        <v>150200</v>
      </c>
      <c r="NR6" s="559">
        <v>113700</v>
      </c>
      <c r="NS6" s="559">
        <v>632950</v>
      </c>
      <c r="NT6" s="559">
        <v>688200</v>
      </c>
      <c r="NU6" s="559">
        <v>1988276.75</v>
      </c>
      <c r="NV6" s="559">
        <v>1292450</v>
      </c>
      <c r="NW6" s="559">
        <v>391000</v>
      </c>
      <c r="NX6" s="559">
        <v>101050</v>
      </c>
      <c r="NY6" s="559">
        <v>318900.5</v>
      </c>
      <c r="NZ6" s="559">
        <v>447200</v>
      </c>
      <c r="OA6" s="559">
        <v>146400</v>
      </c>
      <c r="OB6" s="559">
        <v>1374348.25</v>
      </c>
      <c r="OC6" s="559">
        <v>0</v>
      </c>
      <c r="OD6" s="559">
        <v>209500</v>
      </c>
      <c r="OE6" s="559">
        <v>0</v>
      </c>
      <c r="OF6" s="559">
        <v>89600</v>
      </c>
      <c r="OG6" s="559">
        <v>0</v>
      </c>
      <c r="OH6" s="559">
        <v>236200</v>
      </c>
      <c r="OI6" s="559">
        <v>0</v>
      </c>
      <c r="OJ6" s="559">
        <v>0</v>
      </c>
      <c r="OK6" s="559">
        <v>1315526.75</v>
      </c>
      <c r="OL6" s="559">
        <v>524350</v>
      </c>
      <c r="OM6" s="559">
        <v>347550</v>
      </c>
      <c r="ON6" s="559">
        <v>339900</v>
      </c>
      <c r="OO6" s="559">
        <v>380000</v>
      </c>
      <c r="OP6" s="559">
        <v>5000</v>
      </c>
      <c r="OQ6" s="559">
        <v>791824</v>
      </c>
      <c r="OR6" s="559">
        <v>99500</v>
      </c>
      <c r="OS6" s="559">
        <v>401350</v>
      </c>
      <c r="OT6" s="559">
        <v>311550</v>
      </c>
      <c r="OU6" s="559">
        <v>525500</v>
      </c>
      <c r="OV6" s="559">
        <v>471250</v>
      </c>
      <c r="OW6" s="559">
        <v>298250</v>
      </c>
      <c r="OX6" s="559">
        <v>254650</v>
      </c>
      <c r="OY6" s="559">
        <v>90950</v>
      </c>
      <c r="OZ6" s="559">
        <v>766900</v>
      </c>
      <c r="PA6" s="559">
        <v>101750</v>
      </c>
      <c r="PB6" s="559">
        <v>171450</v>
      </c>
      <c r="PC6" s="559">
        <v>142500</v>
      </c>
      <c r="PD6" s="559">
        <v>290950</v>
      </c>
      <c r="PE6" s="559">
        <v>283350</v>
      </c>
      <c r="PF6" s="559">
        <v>83950</v>
      </c>
      <c r="PG6" s="559">
        <v>266420</v>
      </c>
      <c r="PH6" s="559">
        <v>60600</v>
      </c>
      <c r="PI6" s="559">
        <v>139800</v>
      </c>
      <c r="PJ6" s="559">
        <v>89900</v>
      </c>
      <c r="PK6" s="559">
        <v>53300</v>
      </c>
      <c r="PL6" s="559">
        <v>42550</v>
      </c>
      <c r="PM6" s="559">
        <v>232300</v>
      </c>
      <c r="PN6" s="559">
        <v>162250</v>
      </c>
      <c r="PO6" s="559">
        <v>16350</v>
      </c>
      <c r="PP6" s="559">
        <v>21000</v>
      </c>
      <c r="PQ6" s="559">
        <v>40250</v>
      </c>
      <c r="PR6" s="559">
        <v>3751497.7</v>
      </c>
      <c r="PS6" s="559">
        <v>412300</v>
      </c>
      <c r="PT6" s="559">
        <v>248550</v>
      </c>
      <c r="PU6" s="559">
        <v>362150</v>
      </c>
      <c r="PV6" s="559">
        <v>716400</v>
      </c>
      <c r="PW6" s="559">
        <v>33700</v>
      </c>
      <c r="PX6" s="559">
        <v>174006</v>
      </c>
      <c r="PY6" s="559">
        <v>92500</v>
      </c>
      <c r="PZ6" s="559">
        <v>362050</v>
      </c>
      <c r="QA6" s="559">
        <v>44300</v>
      </c>
      <c r="QB6" s="559">
        <v>571850</v>
      </c>
      <c r="QC6" s="559">
        <v>13950</v>
      </c>
      <c r="QD6" s="559">
        <v>42600</v>
      </c>
      <c r="QE6" s="559">
        <v>219250</v>
      </c>
      <c r="QF6" s="559">
        <v>149600</v>
      </c>
      <c r="QG6" s="559">
        <v>167050</v>
      </c>
      <c r="QH6" s="559">
        <v>114450</v>
      </c>
      <c r="QI6" s="559">
        <v>190750</v>
      </c>
      <c r="QJ6" s="559">
        <v>34550</v>
      </c>
      <c r="QK6" s="559">
        <v>193450</v>
      </c>
      <c r="QL6" s="559">
        <v>184500</v>
      </c>
      <c r="QM6" s="559">
        <v>120350</v>
      </c>
      <c r="QN6" s="559">
        <v>0</v>
      </c>
      <c r="QO6" s="559">
        <v>37550</v>
      </c>
      <c r="QP6" s="559">
        <v>0</v>
      </c>
      <c r="QQ6" s="559">
        <v>78150</v>
      </c>
      <c r="QR6" s="559">
        <v>1133400</v>
      </c>
      <c r="QS6" s="559">
        <v>178750</v>
      </c>
      <c r="QT6" s="559">
        <v>491450</v>
      </c>
      <c r="QU6" s="559">
        <v>207000</v>
      </c>
      <c r="QV6" s="559">
        <v>535700</v>
      </c>
      <c r="QW6" s="559">
        <v>1147500</v>
      </c>
      <c r="QX6" s="559">
        <v>349950</v>
      </c>
      <c r="QY6" s="559">
        <v>485550</v>
      </c>
      <c r="QZ6" s="559">
        <v>939950</v>
      </c>
      <c r="RA6" s="559">
        <v>152800</v>
      </c>
      <c r="RB6" s="559">
        <v>214625</v>
      </c>
      <c r="RC6" s="559">
        <v>165350</v>
      </c>
      <c r="RD6" s="559">
        <v>92450</v>
      </c>
      <c r="RE6" s="559">
        <v>2824625.3</v>
      </c>
      <c r="RF6" s="559">
        <v>455800</v>
      </c>
      <c r="RG6" s="559">
        <v>503000</v>
      </c>
      <c r="RH6" s="559">
        <v>125300</v>
      </c>
      <c r="RI6" s="559">
        <v>601950</v>
      </c>
      <c r="RJ6" s="559">
        <v>118200</v>
      </c>
      <c r="RK6" s="559">
        <v>214550</v>
      </c>
      <c r="RL6" s="559">
        <v>21650</v>
      </c>
      <c r="RM6" s="559">
        <v>283900</v>
      </c>
      <c r="RN6" s="559">
        <v>471250</v>
      </c>
      <c r="RO6" s="559">
        <v>296400</v>
      </c>
      <c r="RP6" s="559">
        <v>209350</v>
      </c>
      <c r="RQ6" s="559">
        <v>177450</v>
      </c>
      <c r="RR6" s="559">
        <v>73600</v>
      </c>
      <c r="RS6" s="559">
        <v>46700</v>
      </c>
      <c r="RT6" s="559">
        <v>112200</v>
      </c>
      <c r="RU6" s="559">
        <v>390850</v>
      </c>
      <c r="RV6" s="559">
        <v>177400</v>
      </c>
      <c r="RW6" s="559">
        <v>638300</v>
      </c>
      <c r="RX6" s="559">
        <v>187650</v>
      </c>
      <c r="RY6" s="559">
        <v>944839</v>
      </c>
      <c r="RZ6" s="559">
        <v>132450</v>
      </c>
      <c r="SA6" s="559">
        <v>331750</v>
      </c>
      <c r="SB6" s="559">
        <v>284800</v>
      </c>
      <c r="SC6" s="559">
        <v>93000</v>
      </c>
      <c r="SD6" s="559">
        <v>89200</v>
      </c>
      <c r="SE6" s="559">
        <v>376250</v>
      </c>
      <c r="SF6" s="559">
        <v>462000</v>
      </c>
      <c r="SG6" s="559">
        <v>246000</v>
      </c>
      <c r="SH6" s="559">
        <v>106800</v>
      </c>
      <c r="SI6" s="559">
        <v>161100</v>
      </c>
      <c r="SJ6" s="559">
        <v>223100</v>
      </c>
      <c r="SK6" s="559">
        <v>84330</v>
      </c>
      <c r="SL6" s="559">
        <v>349700</v>
      </c>
      <c r="SM6" s="559">
        <v>514354.2</v>
      </c>
      <c r="SN6" s="559">
        <v>72900</v>
      </c>
      <c r="SO6" s="559">
        <v>137050</v>
      </c>
      <c r="SP6" s="559">
        <v>104050</v>
      </c>
      <c r="SQ6" s="559">
        <v>47300</v>
      </c>
      <c r="SR6" s="559">
        <v>226250</v>
      </c>
      <c r="SS6" s="559">
        <v>111000</v>
      </c>
      <c r="ST6" s="559">
        <v>134350</v>
      </c>
      <c r="SU6" s="559">
        <v>127650</v>
      </c>
      <c r="SV6" s="559">
        <v>156100</v>
      </c>
      <c r="SW6" s="559">
        <v>306600</v>
      </c>
      <c r="SX6" s="559">
        <v>22350</v>
      </c>
      <c r="SY6" s="559">
        <v>362050</v>
      </c>
      <c r="SZ6" s="559">
        <v>189000</v>
      </c>
      <c r="TA6" s="559">
        <v>189950</v>
      </c>
      <c r="TB6" s="559">
        <v>48950</v>
      </c>
      <c r="TC6" s="559">
        <v>105600</v>
      </c>
      <c r="TD6" s="559">
        <v>127150</v>
      </c>
      <c r="TE6" s="559">
        <v>139500</v>
      </c>
      <c r="TF6" s="559">
        <v>78200</v>
      </c>
      <c r="TG6" s="559">
        <v>979200</v>
      </c>
      <c r="TH6" s="559">
        <v>64250</v>
      </c>
      <c r="TI6" s="559">
        <v>55550</v>
      </c>
      <c r="TJ6" s="559">
        <v>154100</v>
      </c>
      <c r="TK6" s="559">
        <v>304500</v>
      </c>
      <c r="TL6" s="559">
        <v>438950</v>
      </c>
      <c r="TM6" s="559">
        <v>104550</v>
      </c>
      <c r="TN6" s="559">
        <v>353750</v>
      </c>
      <c r="TO6" s="559">
        <v>188900</v>
      </c>
      <c r="TP6" s="559">
        <v>437700</v>
      </c>
      <c r="TQ6" s="559">
        <v>301350</v>
      </c>
      <c r="TR6" s="559">
        <v>412850</v>
      </c>
      <c r="TS6" s="559">
        <v>57850</v>
      </c>
      <c r="TT6" s="559">
        <v>71100</v>
      </c>
      <c r="TU6" s="559">
        <v>72850</v>
      </c>
      <c r="TV6" s="559">
        <v>30650</v>
      </c>
      <c r="TW6" s="559">
        <v>506800</v>
      </c>
      <c r="TX6" s="559">
        <v>144000</v>
      </c>
      <c r="TY6" s="559">
        <v>882606.97</v>
      </c>
      <c r="TZ6" s="559">
        <v>361150</v>
      </c>
      <c r="UA6" s="559">
        <v>71000</v>
      </c>
      <c r="UB6" s="559">
        <v>73850</v>
      </c>
      <c r="UC6" s="559">
        <v>171700</v>
      </c>
      <c r="UD6" s="559">
        <v>91050</v>
      </c>
      <c r="UE6" s="559">
        <v>19900</v>
      </c>
      <c r="UF6" s="559">
        <v>169700</v>
      </c>
      <c r="UG6" s="559">
        <v>88500</v>
      </c>
      <c r="UH6" s="559">
        <v>850450</v>
      </c>
      <c r="UI6" s="559">
        <v>229800</v>
      </c>
      <c r="UJ6" s="559">
        <v>195300</v>
      </c>
      <c r="UK6" s="559">
        <v>166750</v>
      </c>
      <c r="UL6" s="559">
        <v>173650</v>
      </c>
      <c r="UM6" s="559">
        <v>79800</v>
      </c>
      <c r="UN6" s="559">
        <v>1926250</v>
      </c>
      <c r="UO6" s="559">
        <v>101750</v>
      </c>
      <c r="UP6" s="559">
        <v>39800</v>
      </c>
      <c r="UQ6" s="559">
        <v>522700</v>
      </c>
      <c r="UR6" s="559">
        <v>3600</v>
      </c>
      <c r="US6" s="559">
        <v>149600</v>
      </c>
      <c r="UT6" s="559">
        <v>289700</v>
      </c>
      <c r="UU6" s="559">
        <v>148050</v>
      </c>
      <c r="UV6" s="559">
        <v>158400</v>
      </c>
      <c r="UW6" s="559">
        <v>104600</v>
      </c>
      <c r="UX6" s="559">
        <v>76000</v>
      </c>
      <c r="UY6" s="559">
        <v>225850</v>
      </c>
      <c r="UZ6" s="559">
        <v>121500</v>
      </c>
      <c r="VA6" s="559">
        <v>171850</v>
      </c>
      <c r="VB6" s="559">
        <v>93400</v>
      </c>
      <c r="VC6" s="559">
        <v>37200</v>
      </c>
      <c r="VD6" s="559">
        <v>107200</v>
      </c>
      <c r="VE6" s="559">
        <v>141700</v>
      </c>
      <c r="VF6" s="559">
        <v>254600</v>
      </c>
      <c r="VG6" s="559">
        <v>59800</v>
      </c>
      <c r="VH6" s="559">
        <v>57400</v>
      </c>
      <c r="VI6" s="559">
        <v>99985</v>
      </c>
      <c r="VJ6" s="559">
        <v>2980603.18</v>
      </c>
      <c r="VK6" s="559">
        <v>236400</v>
      </c>
      <c r="VL6" s="559">
        <v>546300</v>
      </c>
      <c r="VM6" s="559">
        <v>339000</v>
      </c>
      <c r="VN6" s="559">
        <v>304500</v>
      </c>
      <c r="VO6" s="559">
        <v>272500</v>
      </c>
      <c r="VP6" s="559">
        <v>179265</v>
      </c>
      <c r="VQ6" s="559">
        <v>97800</v>
      </c>
      <c r="VR6" s="559">
        <v>365800</v>
      </c>
      <c r="VS6" s="559">
        <v>349230</v>
      </c>
      <c r="VT6" s="559">
        <v>273225</v>
      </c>
      <c r="VU6" s="559">
        <v>346550</v>
      </c>
      <c r="VV6" s="559">
        <v>140700</v>
      </c>
      <c r="VW6" s="559">
        <v>170105</v>
      </c>
      <c r="VX6" s="559">
        <v>71200</v>
      </c>
      <c r="VY6" s="559">
        <v>3226098.5</v>
      </c>
      <c r="VZ6" s="559">
        <v>156900</v>
      </c>
      <c r="WA6" s="559">
        <v>525980</v>
      </c>
      <c r="WB6" s="559">
        <v>167950</v>
      </c>
      <c r="WC6" s="559">
        <v>507592.7</v>
      </c>
      <c r="WD6" s="559">
        <v>390500</v>
      </c>
      <c r="WE6" s="559">
        <v>484850</v>
      </c>
      <c r="WF6" s="559">
        <v>235650</v>
      </c>
      <c r="WG6" s="559">
        <v>132900</v>
      </c>
      <c r="WH6" s="559">
        <v>367200</v>
      </c>
      <c r="WI6" s="559">
        <v>284900</v>
      </c>
      <c r="WJ6" s="559">
        <v>427400</v>
      </c>
      <c r="WK6" s="559">
        <v>162900</v>
      </c>
      <c r="WL6" s="559">
        <v>483860</v>
      </c>
      <c r="WM6" s="559">
        <v>242550</v>
      </c>
      <c r="WN6" s="559">
        <v>283200</v>
      </c>
      <c r="WO6" s="559">
        <v>132250</v>
      </c>
      <c r="WP6" s="559">
        <v>382350</v>
      </c>
      <c r="WQ6" s="559">
        <v>775650</v>
      </c>
      <c r="WR6" s="559">
        <v>399750</v>
      </c>
      <c r="WS6" s="559">
        <v>864750</v>
      </c>
      <c r="WT6" s="559">
        <v>255627</v>
      </c>
      <c r="WU6" s="559">
        <v>203600</v>
      </c>
      <c r="WV6" s="559">
        <v>207000</v>
      </c>
      <c r="WW6" s="559">
        <v>166800</v>
      </c>
      <c r="WX6" s="559">
        <v>16950</v>
      </c>
      <c r="WY6" s="559">
        <v>190100</v>
      </c>
      <c r="WZ6" s="559">
        <v>120200</v>
      </c>
      <c r="XA6" s="559">
        <v>342000</v>
      </c>
      <c r="XB6" s="559">
        <v>192050</v>
      </c>
      <c r="XC6" s="559">
        <v>114800</v>
      </c>
      <c r="XD6" s="559">
        <v>113150</v>
      </c>
      <c r="XE6" s="559">
        <v>72100</v>
      </c>
      <c r="XF6" s="559">
        <v>1993644.35</v>
      </c>
      <c r="XG6" s="559">
        <v>191050</v>
      </c>
      <c r="XH6" s="559">
        <v>174200</v>
      </c>
      <c r="XI6" s="559">
        <v>429900</v>
      </c>
      <c r="XJ6" s="559">
        <v>122300</v>
      </c>
      <c r="XK6" s="559">
        <v>137150</v>
      </c>
      <c r="XL6" s="559">
        <v>159700</v>
      </c>
      <c r="XM6" s="559">
        <v>168450</v>
      </c>
      <c r="XN6" s="559">
        <v>97400</v>
      </c>
      <c r="XO6" s="559">
        <v>288650</v>
      </c>
      <c r="XP6" s="559">
        <v>82550</v>
      </c>
      <c r="XQ6" s="559">
        <v>98400</v>
      </c>
      <c r="XR6" s="559">
        <v>87450</v>
      </c>
      <c r="XS6" s="559">
        <v>215100</v>
      </c>
      <c r="XT6" s="559">
        <v>73700</v>
      </c>
      <c r="XU6" s="559">
        <v>150850</v>
      </c>
      <c r="XV6" s="559">
        <v>127150</v>
      </c>
      <c r="XW6" s="559">
        <v>136150</v>
      </c>
      <c r="XX6" s="559">
        <v>104900</v>
      </c>
      <c r="XY6" s="559">
        <v>50550</v>
      </c>
      <c r="XZ6" s="559">
        <v>33300</v>
      </c>
      <c r="YA6" s="559">
        <v>121000</v>
      </c>
      <c r="YB6" s="559">
        <v>29350</v>
      </c>
      <c r="YC6" s="559">
        <v>2424630</v>
      </c>
      <c r="YD6" s="559">
        <v>333750</v>
      </c>
      <c r="YE6" s="559">
        <v>488600</v>
      </c>
      <c r="YF6" s="559">
        <v>154000</v>
      </c>
      <c r="YG6" s="559">
        <v>560850</v>
      </c>
      <c r="YH6" s="559">
        <v>103400</v>
      </c>
      <c r="YI6" s="559">
        <v>174850</v>
      </c>
      <c r="YJ6" s="559">
        <v>114200</v>
      </c>
      <c r="YK6" s="559">
        <v>455460</v>
      </c>
      <c r="YL6" s="559">
        <v>183050</v>
      </c>
      <c r="YM6" s="559">
        <v>58400</v>
      </c>
      <c r="YN6" s="559">
        <v>200000</v>
      </c>
      <c r="YO6" s="559">
        <v>33800</v>
      </c>
      <c r="YP6" s="559">
        <v>56550</v>
      </c>
      <c r="YQ6" s="559">
        <v>39300</v>
      </c>
      <c r="YR6" s="559">
        <v>69050</v>
      </c>
      <c r="YS6" s="559">
        <v>37450</v>
      </c>
      <c r="YT6" s="559">
        <v>1071055.8400000001</v>
      </c>
      <c r="YU6" s="559">
        <v>146750</v>
      </c>
      <c r="YV6" s="559">
        <v>193250</v>
      </c>
      <c r="YW6" s="559">
        <v>26950</v>
      </c>
      <c r="YX6" s="559">
        <v>96000</v>
      </c>
      <c r="YY6" s="559">
        <v>77550</v>
      </c>
      <c r="YZ6" s="559">
        <v>107700</v>
      </c>
      <c r="ZA6" s="559">
        <v>884881.94</v>
      </c>
      <c r="ZB6" s="559">
        <v>57350</v>
      </c>
      <c r="ZC6" s="559">
        <v>221300</v>
      </c>
      <c r="ZD6" s="559">
        <v>359000</v>
      </c>
      <c r="ZE6" s="559">
        <v>126300</v>
      </c>
      <c r="ZF6" s="559">
        <v>46550</v>
      </c>
      <c r="ZG6" s="559">
        <v>10700</v>
      </c>
      <c r="ZH6" s="559">
        <v>147550</v>
      </c>
      <c r="ZI6" s="559">
        <v>213600</v>
      </c>
      <c r="ZJ6" s="559">
        <v>1394350</v>
      </c>
      <c r="ZK6" s="559">
        <v>433950</v>
      </c>
      <c r="ZL6" s="559">
        <v>769680</v>
      </c>
      <c r="ZM6" s="559">
        <v>742080</v>
      </c>
      <c r="ZN6" s="559">
        <v>594350</v>
      </c>
      <c r="ZO6" s="559">
        <v>548100</v>
      </c>
      <c r="ZP6" s="559">
        <v>648600</v>
      </c>
      <c r="ZQ6" s="559">
        <v>310390</v>
      </c>
      <c r="ZR6" s="559">
        <v>408900</v>
      </c>
      <c r="ZS6" s="559">
        <v>647200</v>
      </c>
      <c r="ZT6" s="559">
        <v>134750</v>
      </c>
      <c r="ZU6" s="559">
        <v>182200</v>
      </c>
      <c r="ZV6" s="559">
        <v>245900</v>
      </c>
      <c r="ZW6" s="559">
        <v>423050</v>
      </c>
      <c r="ZX6" s="559">
        <v>649583.31000000006</v>
      </c>
      <c r="ZY6" s="559">
        <v>497800</v>
      </c>
      <c r="ZZ6" s="559">
        <v>234100</v>
      </c>
      <c r="AAA6" s="559">
        <v>135600</v>
      </c>
      <c r="AAB6" s="559">
        <v>222400</v>
      </c>
      <c r="AAC6" s="559">
        <v>328900</v>
      </c>
      <c r="AAD6" s="559">
        <v>343250</v>
      </c>
      <c r="AAE6" s="559">
        <v>24350</v>
      </c>
      <c r="AAF6" s="559">
        <v>381560.7</v>
      </c>
      <c r="AAG6" s="559">
        <v>173000</v>
      </c>
      <c r="AAH6" s="559">
        <v>180218</v>
      </c>
      <c r="AAI6" s="559">
        <v>67050</v>
      </c>
      <c r="AAJ6" s="559">
        <v>59650</v>
      </c>
      <c r="AAK6" s="559">
        <v>318850</v>
      </c>
      <c r="AAL6" s="559">
        <v>95350</v>
      </c>
      <c r="AAM6" s="559">
        <v>418350</v>
      </c>
      <c r="AAN6" s="559">
        <v>187950</v>
      </c>
      <c r="AAO6" s="559">
        <v>224400</v>
      </c>
      <c r="AAP6" s="559">
        <v>79100</v>
      </c>
      <c r="AAQ6" s="559">
        <v>409100</v>
      </c>
      <c r="AAR6" s="559">
        <v>219850</v>
      </c>
      <c r="AAS6" s="559">
        <v>34050</v>
      </c>
      <c r="AAT6" s="559">
        <v>255830</v>
      </c>
      <c r="AAU6" s="559">
        <v>800750</v>
      </c>
      <c r="AAV6" s="559">
        <v>373500</v>
      </c>
      <c r="AAW6" s="559">
        <v>339650</v>
      </c>
      <c r="AAX6" s="559">
        <v>259000</v>
      </c>
      <c r="AAY6" s="559">
        <v>373700</v>
      </c>
      <c r="AAZ6" s="559">
        <v>155950</v>
      </c>
      <c r="ABA6" s="559">
        <v>154150</v>
      </c>
      <c r="ABB6" s="559">
        <v>68350</v>
      </c>
      <c r="ABC6" s="559">
        <v>101850</v>
      </c>
      <c r="ABD6" s="559">
        <v>125159.29</v>
      </c>
      <c r="ABE6" s="559">
        <v>349400</v>
      </c>
      <c r="ABF6" s="559">
        <v>558850</v>
      </c>
      <c r="ABG6" s="559">
        <v>494650</v>
      </c>
      <c r="ABH6" s="559">
        <v>185600</v>
      </c>
      <c r="ABI6" s="559">
        <v>233500</v>
      </c>
      <c r="ABJ6" s="559">
        <v>82950</v>
      </c>
      <c r="ABK6" s="559">
        <v>111000</v>
      </c>
      <c r="ABL6" s="559">
        <v>54150</v>
      </c>
      <c r="ABM6" s="559">
        <v>750284.2</v>
      </c>
      <c r="ABN6" s="559">
        <v>41150</v>
      </c>
      <c r="ABO6" s="559">
        <v>66400</v>
      </c>
      <c r="ABP6" s="559">
        <v>80900</v>
      </c>
      <c r="ABQ6" s="559">
        <v>274500</v>
      </c>
      <c r="ABR6" s="559">
        <v>96600</v>
      </c>
      <c r="ABS6" s="559">
        <v>98330</v>
      </c>
      <c r="ABT6" s="559">
        <v>31300</v>
      </c>
      <c r="ABU6" s="559">
        <v>2068431</v>
      </c>
      <c r="ABV6" s="559">
        <v>133800</v>
      </c>
      <c r="ABW6" s="559">
        <v>29096</v>
      </c>
      <c r="ABX6" s="559">
        <v>247637</v>
      </c>
      <c r="ABY6" s="559">
        <v>48000</v>
      </c>
      <c r="ABZ6" s="559">
        <v>45900</v>
      </c>
      <c r="ACA6" s="559">
        <v>0</v>
      </c>
      <c r="ACB6" s="559">
        <v>47396</v>
      </c>
      <c r="ACC6" s="559">
        <v>170400</v>
      </c>
      <c r="ACD6" s="559">
        <v>140650</v>
      </c>
      <c r="ACE6" s="559">
        <v>163650</v>
      </c>
      <c r="ACF6" s="559">
        <v>8600</v>
      </c>
      <c r="ACG6" s="559">
        <v>576950</v>
      </c>
      <c r="ACH6" s="559">
        <v>191350</v>
      </c>
      <c r="ACI6" s="559">
        <v>86900</v>
      </c>
      <c r="ACJ6" s="559">
        <v>343550</v>
      </c>
      <c r="ACK6" s="559">
        <v>0</v>
      </c>
      <c r="ACL6" s="559">
        <v>60390</v>
      </c>
      <c r="ACM6" s="559">
        <v>169950</v>
      </c>
      <c r="ACN6" s="559">
        <v>30700</v>
      </c>
      <c r="ACO6" s="559">
        <v>157200</v>
      </c>
      <c r="ACP6" s="559">
        <v>11700</v>
      </c>
      <c r="ACQ6" s="559">
        <v>111050</v>
      </c>
      <c r="ACR6" s="559">
        <v>469542.59</v>
      </c>
      <c r="ACS6" s="559">
        <v>232950</v>
      </c>
      <c r="ACT6" s="559">
        <v>65050</v>
      </c>
      <c r="ACU6" s="559">
        <v>92000</v>
      </c>
      <c r="ACV6" s="559">
        <v>33800</v>
      </c>
      <c r="ACW6" s="559">
        <v>68650</v>
      </c>
      <c r="ACX6" s="559">
        <v>96500</v>
      </c>
      <c r="ACY6" s="559">
        <v>81600</v>
      </c>
      <c r="ACZ6" s="559">
        <v>32500</v>
      </c>
      <c r="ADA6" s="559">
        <v>14400</v>
      </c>
      <c r="ADB6" s="559">
        <v>45600</v>
      </c>
      <c r="ADC6" s="559">
        <v>36750</v>
      </c>
      <c r="ADD6" s="559">
        <v>490500</v>
      </c>
      <c r="ADE6" s="559">
        <v>217950</v>
      </c>
      <c r="ADF6" s="559">
        <v>5493400</v>
      </c>
      <c r="ADG6" s="559">
        <v>85600</v>
      </c>
      <c r="ADH6" s="559">
        <v>0</v>
      </c>
      <c r="ADI6" s="559">
        <v>95450</v>
      </c>
      <c r="ADJ6" s="559">
        <v>1017400</v>
      </c>
      <c r="ADK6" s="559">
        <v>17150</v>
      </c>
      <c r="ADL6" s="559">
        <v>110750</v>
      </c>
      <c r="ADM6" s="559">
        <v>1267907.55</v>
      </c>
      <c r="ADN6" s="559">
        <v>193700</v>
      </c>
      <c r="ADO6" s="559">
        <v>252250</v>
      </c>
      <c r="ADP6" s="559">
        <v>1252554.8700000001</v>
      </c>
      <c r="ADQ6" s="559">
        <v>73450</v>
      </c>
      <c r="ADR6" s="559">
        <v>55850</v>
      </c>
      <c r="ADS6" s="559">
        <v>161650</v>
      </c>
      <c r="ADT6" s="559">
        <v>66000</v>
      </c>
      <c r="ADU6" s="559">
        <v>1734508</v>
      </c>
      <c r="ADV6" s="559">
        <v>742449</v>
      </c>
      <c r="ADW6" s="559">
        <v>329500</v>
      </c>
      <c r="ADX6" s="559">
        <v>246946</v>
      </c>
      <c r="ADY6" s="559">
        <v>2611441</v>
      </c>
      <c r="ADZ6" s="559">
        <v>190469.8</v>
      </c>
      <c r="AEA6" s="559">
        <v>239800</v>
      </c>
      <c r="AEB6" s="559">
        <v>266350</v>
      </c>
      <c r="AEC6" s="559">
        <v>103400</v>
      </c>
      <c r="AED6" s="559">
        <v>144100</v>
      </c>
      <c r="AEE6" s="559">
        <v>142919.4</v>
      </c>
      <c r="AEF6" s="559">
        <v>537100</v>
      </c>
      <c r="AEG6" s="559">
        <v>136450</v>
      </c>
      <c r="AEH6" s="559">
        <v>118800</v>
      </c>
      <c r="AEI6" s="559">
        <v>143700</v>
      </c>
      <c r="AEJ6" s="559">
        <v>351600</v>
      </c>
      <c r="AEK6" s="559">
        <v>46200</v>
      </c>
      <c r="AEL6" s="559">
        <v>192850</v>
      </c>
      <c r="AEM6" s="559">
        <v>31450</v>
      </c>
      <c r="AEN6" s="559">
        <v>115600</v>
      </c>
      <c r="AEO6" s="559">
        <v>1679534.77</v>
      </c>
      <c r="AEP6" s="559">
        <v>737900</v>
      </c>
      <c r="AEQ6" s="559">
        <v>426150</v>
      </c>
      <c r="AER6" s="559">
        <v>338850</v>
      </c>
      <c r="AES6" s="559">
        <v>339200</v>
      </c>
      <c r="AET6" s="559">
        <v>703100</v>
      </c>
      <c r="AEU6" s="559">
        <v>384200</v>
      </c>
      <c r="AEV6" s="559">
        <v>467050</v>
      </c>
      <c r="AEW6" s="559">
        <v>157700</v>
      </c>
      <c r="AEX6" s="559">
        <v>203750</v>
      </c>
      <c r="AEY6" s="559">
        <v>914651.18</v>
      </c>
      <c r="AEZ6" s="559">
        <v>123450</v>
      </c>
      <c r="AFA6" s="559">
        <v>64100</v>
      </c>
      <c r="AFB6" s="559">
        <v>239850</v>
      </c>
      <c r="AFC6" s="559">
        <v>305050</v>
      </c>
      <c r="AFD6" s="559">
        <v>133200</v>
      </c>
      <c r="AFE6" s="559">
        <v>25350</v>
      </c>
      <c r="AFF6" s="559">
        <v>56250</v>
      </c>
      <c r="AFG6" s="559">
        <v>17400</v>
      </c>
      <c r="AFH6" s="559">
        <v>0</v>
      </c>
      <c r="AFI6" s="559">
        <v>28950</v>
      </c>
      <c r="AFJ6" s="559">
        <v>92650</v>
      </c>
      <c r="AFK6" s="559">
        <v>164950</v>
      </c>
      <c r="AFL6" s="559">
        <v>668190.80000000005</v>
      </c>
      <c r="AFM6" s="559">
        <v>76350</v>
      </c>
      <c r="AFN6" s="559">
        <v>78150</v>
      </c>
      <c r="AFO6" s="559">
        <v>73650</v>
      </c>
      <c r="AFP6" s="559">
        <v>31450</v>
      </c>
      <c r="AFQ6" s="559">
        <v>1350</v>
      </c>
      <c r="AFR6" s="559">
        <v>7350</v>
      </c>
      <c r="AFS6" s="559">
        <v>10550</v>
      </c>
      <c r="AFT6" s="559">
        <v>32450</v>
      </c>
      <c r="AFU6" s="559">
        <v>40150</v>
      </c>
      <c r="AFV6" s="559">
        <v>7250</v>
      </c>
      <c r="AFW6" s="559">
        <v>14800</v>
      </c>
      <c r="AFX6" s="559">
        <v>235450</v>
      </c>
      <c r="AFY6" s="559">
        <v>39450</v>
      </c>
      <c r="AFZ6" s="559">
        <v>131900</v>
      </c>
      <c r="AGA6" s="559">
        <v>171550</v>
      </c>
      <c r="AGB6" s="559">
        <v>276850</v>
      </c>
      <c r="AGC6" s="559">
        <v>302550</v>
      </c>
      <c r="AGD6" s="559">
        <v>55150</v>
      </c>
      <c r="AGE6" s="559">
        <v>168650</v>
      </c>
      <c r="AGF6" s="559">
        <v>45900</v>
      </c>
      <c r="AGG6" s="559">
        <v>177900</v>
      </c>
      <c r="AGH6" s="559">
        <v>43830</v>
      </c>
      <c r="AGI6" s="559">
        <v>628500</v>
      </c>
      <c r="AGJ6" s="559">
        <v>85500</v>
      </c>
      <c r="AGK6" s="559">
        <v>127700</v>
      </c>
      <c r="AGL6" s="559">
        <v>41250</v>
      </c>
      <c r="AGM6" s="559">
        <v>203150</v>
      </c>
      <c r="AGN6" s="559">
        <v>127000</v>
      </c>
      <c r="AGO6" s="559">
        <v>56950</v>
      </c>
      <c r="AGP6" s="559">
        <v>92900</v>
      </c>
      <c r="AGQ6" s="559">
        <v>239300</v>
      </c>
      <c r="AGR6" s="559">
        <v>278950</v>
      </c>
      <c r="AGS6" s="559">
        <v>45500</v>
      </c>
      <c r="AGT6" s="559">
        <v>76400</v>
      </c>
      <c r="AGU6" s="559">
        <v>74000</v>
      </c>
      <c r="AGV6" s="559">
        <v>13800</v>
      </c>
      <c r="AGW6" s="559">
        <v>160900</v>
      </c>
      <c r="AGX6" s="559">
        <v>97350</v>
      </c>
      <c r="AGY6" s="559">
        <v>88150</v>
      </c>
      <c r="AGZ6" s="559">
        <v>13300</v>
      </c>
      <c r="AHA6" s="559">
        <v>80100</v>
      </c>
      <c r="AHB6" s="559">
        <v>50850</v>
      </c>
      <c r="AHC6" s="559">
        <v>0</v>
      </c>
      <c r="AHD6" s="559">
        <v>26260</v>
      </c>
      <c r="AHE6" s="559">
        <v>37100</v>
      </c>
      <c r="AHF6" s="559">
        <v>7000</v>
      </c>
      <c r="AHG6" s="559">
        <v>20750</v>
      </c>
      <c r="AHH6" s="559">
        <v>1329034.73</v>
      </c>
      <c r="AHI6" s="559">
        <v>29050</v>
      </c>
      <c r="AHJ6" s="559">
        <v>28300</v>
      </c>
      <c r="AHK6" s="559">
        <v>21450</v>
      </c>
      <c r="AHL6" s="559">
        <v>93100</v>
      </c>
      <c r="AHM6" s="559">
        <v>15550</v>
      </c>
      <c r="AHN6" s="559">
        <v>0</v>
      </c>
      <c r="AHO6" s="559"/>
      <c r="AHQ6" s="579">
        <v>4</v>
      </c>
    </row>
    <row r="7" spans="1:901" ht="23.4" customHeight="1" x14ac:dyDescent="0.55000000000000004">
      <c r="A7" s="554" t="s">
        <v>4</v>
      </c>
      <c r="B7" s="555" t="s">
        <v>5</v>
      </c>
      <c r="C7" s="559">
        <v>45350340</v>
      </c>
      <c r="D7" s="559">
        <v>407619</v>
      </c>
      <c r="E7" s="559">
        <v>35458.5</v>
      </c>
      <c r="F7" s="559">
        <v>166366</v>
      </c>
      <c r="G7" s="559">
        <v>131837.63</v>
      </c>
      <c r="H7" s="559">
        <v>37310</v>
      </c>
      <c r="I7" s="559">
        <v>0</v>
      </c>
      <c r="J7" s="559">
        <v>1239356</v>
      </c>
      <c r="K7" s="559">
        <v>33401.5</v>
      </c>
      <c r="L7" s="559">
        <v>32647</v>
      </c>
      <c r="M7" s="559">
        <v>369787</v>
      </c>
      <c r="N7" s="559">
        <v>53281</v>
      </c>
      <c r="O7" s="559">
        <v>675305</v>
      </c>
      <c r="P7" s="559">
        <v>275908</v>
      </c>
      <c r="Q7" s="559">
        <v>177955</v>
      </c>
      <c r="R7" s="559">
        <v>140603</v>
      </c>
      <c r="S7" s="559">
        <v>11402</v>
      </c>
      <c r="T7" s="559">
        <v>111439</v>
      </c>
      <c r="U7" s="559">
        <v>65761.67</v>
      </c>
      <c r="V7" s="559">
        <v>140847</v>
      </c>
      <c r="W7" s="559">
        <v>1400</v>
      </c>
      <c r="X7" s="559">
        <v>4046</v>
      </c>
      <c r="Y7" s="559">
        <v>0</v>
      </c>
      <c r="Z7" s="559">
        <v>14550</v>
      </c>
      <c r="AA7" s="559">
        <v>10410345.959999999</v>
      </c>
      <c r="AB7" s="559">
        <v>106639</v>
      </c>
      <c r="AC7" s="559">
        <v>63744.5</v>
      </c>
      <c r="AD7" s="559">
        <v>0</v>
      </c>
      <c r="AE7" s="559">
        <v>584372</v>
      </c>
      <c r="AF7" s="559">
        <v>71767.5</v>
      </c>
      <c r="AG7" s="559">
        <v>94102.5</v>
      </c>
      <c r="AH7" s="559">
        <v>14932.5</v>
      </c>
      <c r="AI7" s="559">
        <v>46824</v>
      </c>
      <c r="AJ7" s="559">
        <v>368446.5</v>
      </c>
      <c r="AK7" s="559">
        <v>2308</v>
      </c>
      <c r="AL7" s="559">
        <v>7303</v>
      </c>
      <c r="AM7" s="559">
        <v>0</v>
      </c>
      <c r="AN7" s="559">
        <v>6658</v>
      </c>
      <c r="AO7" s="559">
        <v>2956</v>
      </c>
      <c r="AP7" s="559">
        <v>227563</v>
      </c>
      <c r="AQ7" s="559">
        <v>73573</v>
      </c>
      <c r="AR7" s="559">
        <v>0</v>
      </c>
      <c r="AS7" s="559">
        <v>5391955</v>
      </c>
      <c r="AT7" s="559">
        <v>18147</v>
      </c>
      <c r="AU7" s="559">
        <v>43542</v>
      </c>
      <c r="AV7" s="559">
        <v>56843</v>
      </c>
      <c r="AW7" s="559">
        <v>90013</v>
      </c>
      <c r="AX7" s="559">
        <v>219</v>
      </c>
      <c r="AY7" s="559">
        <v>16628</v>
      </c>
      <c r="AZ7" s="559">
        <v>440216</v>
      </c>
      <c r="BA7" s="559">
        <v>1701017.84</v>
      </c>
      <c r="BB7" s="559">
        <v>64754</v>
      </c>
      <c r="BC7" s="559">
        <v>30807</v>
      </c>
      <c r="BD7" s="559">
        <v>422692.75</v>
      </c>
      <c r="BE7" s="559">
        <v>0</v>
      </c>
      <c r="BF7" s="559">
        <v>29399.5</v>
      </c>
      <c r="BG7" s="559">
        <v>45799</v>
      </c>
      <c r="BH7" s="559">
        <v>5183417.05</v>
      </c>
      <c r="BI7" s="559">
        <v>66176</v>
      </c>
      <c r="BJ7" s="559">
        <v>65466.81</v>
      </c>
      <c r="BK7" s="559">
        <v>23767.75</v>
      </c>
      <c r="BL7" s="559">
        <v>49391</v>
      </c>
      <c r="BM7" s="559">
        <v>131260.5</v>
      </c>
      <c r="BN7" s="559">
        <v>13356</v>
      </c>
      <c r="BO7" s="559">
        <v>0</v>
      </c>
      <c r="BP7" s="559">
        <v>3629</v>
      </c>
      <c r="BQ7" s="559">
        <v>23711</v>
      </c>
      <c r="BR7" s="559">
        <v>0</v>
      </c>
      <c r="BS7" s="559">
        <v>0</v>
      </c>
      <c r="BT7" s="559">
        <v>235874.89</v>
      </c>
      <c r="BU7" s="559">
        <v>2453</v>
      </c>
      <c r="BV7" s="559">
        <v>0</v>
      </c>
      <c r="BW7" s="559">
        <v>4210973.3</v>
      </c>
      <c r="BX7" s="559">
        <v>836872.22</v>
      </c>
      <c r="BY7" s="559">
        <v>95040</v>
      </c>
      <c r="BZ7" s="559">
        <v>76210.58</v>
      </c>
      <c r="CA7" s="559">
        <v>6530</v>
      </c>
      <c r="CB7" s="559">
        <v>60650</v>
      </c>
      <c r="CC7" s="559">
        <v>44206</v>
      </c>
      <c r="CD7" s="559">
        <v>0</v>
      </c>
      <c r="CE7" s="559">
        <v>0</v>
      </c>
      <c r="CF7" s="559">
        <v>31523518.34</v>
      </c>
      <c r="CG7" s="559">
        <v>1064539</v>
      </c>
      <c r="CH7" s="559">
        <v>1106290</v>
      </c>
      <c r="CI7" s="559">
        <v>87072.25</v>
      </c>
      <c r="CJ7" s="559">
        <v>107143</v>
      </c>
      <c r="CK7" s="559">
        <v>36675</v>
      </c>
      <c r="CL7" s="559">
        <v>10119</v>
      </c>
      <c r="CM7" s="559">
        <v>483211</v>
      </c>
      <c r="CN7" s="559">
        <v>3665</v>
      </c>
      <c r="CO7" s="559">
        <v>91210</v>
      </c>
      <c r="CP7" s="559">
        <v>16757</v>
      </c>
      <c r="CQ7" s="559">
        <v>139205.5</v>
      </c>
      <c r="CR7" s="559">
        <v>0</v>
      </c>
      <c r="CS7" s="559">
        <v>4979278.84</v>
      </c>
      <c r="CT7" s="559">
        <v>29232</v>
      </c>
      <c r="CU7" s="559">
        <v>190975.5</v>
      </c>
      <c r="CV7" s="559">
        <v>76349.3</v>
      </c>
      <c r="CW7" s="559">
        <v>46841.81</v>
      </c>
      <c r="CX7" s="559">
        <v>54510.5</v>
      </c>
      <c r="CY7" s="559">
        <v>10275</v>
      </c>
      <c r="CZ7" s="559">
        <v>16589</v>
      </c>
      <c r="DA7" s="559">
        <v>4907720</v>
      </c>
      <c r="DB7" s="559">
        <v>45060.25</v>
      </c>
      <c r="DC7" s="559">
        <v>1465562.95</v>
      </c>
      <c r="DD7" s="559">
        <v>452739</v>
      </c>
      <c r="DE7" s="559">
        <v>62200</v>
      </c>
      <c r="DF7" s="559">
        <v>23702.5</v>
      </c>
      <c r="DG7" s="559">
        <v>74566</v>
      </c>
      <c r="DH7" s="559">
        <v>3160</v>
      </c>
      <c r="DI7" s="559">
        <v>0</v>
      </c>
      <c r="DJ7" s="559">
        <v>3882.5</v>
      </c>
      <c r="DK7" s="559">
        <v>280527</v>
      </c>
      <c r="DL7" s="559">
        <v>2390723.1700000004</v>
      </c>
      <c r="DM7" s="559">
        <v>898326</v>
      </c>
      <c r="DN7" s="559">
        <v>74115.75</v>
      </c>
      <c r="DO7" s="559">
        <v>139933.4</v>
      </c>
      <c r="DP7" s="559">
        <v>120297</v>
      </c>
      <c r="DQ7" s="559">
        <v>0</v>
      </c>
      <c r="DR7" s="559">
        <v>0</v>
      </c>
      <c r="DS7" s="559">
        <v>1074</v>
      </c>
      <c r="DT7" s="559">
        <v>11072.75</v>
      </c>
      <c r="DU7" s="559">
        <v>16092399.439999999</v>
      </c>
      <c r="DV7" s="559">
        <v>47963.75</v>
      </c>
      <c r="DW7" s="559">
        <v>19576</v>
      </c>
      <c r="DX7" s="559">
        <v>132666.75</v>
      </c>
      <c r="DY7" s="559">
        <v>108747</v>
      </c>
      <c r="DZ7" s="559">
        <v>22475.25</v>
      </c>
      <c r="EA7" s="559">
        <v>64850.5</v>
      </c>
      <c r="EB7" s="559">
        <v>48539</v>
      </c>
      <c r="EC7" s="559">
        <v>19660.25</v>
      </c>
      <c r="ED7" s="559">
        <v>871711.48</v>
      </c>
      <c r="EE7" s="559">
        <v>1467754.12</v>
      </c>
      <c r="EF7" s="559">
        <v>50194</v>
      </c>
      <c r="EG7" s="559">
        <v>103332</v>
      </c>
      <c r="EH7" s="559">
        <v>17937</v>
      </c>
      <c r="EI7" s="559">
        <v>27889</v>
      </c>
      <c r="EJ7" s="559">
        <v>415215</v>
      </c>
      <c r="EK7" s="559">
        <v>127714.5</v>
      </c>
      <c r="EL7" s="559">
        <v>16275</v>
      </c>
      <c r="EM7" s="559">
        <v>13011115.9</v>
      </c>
      <c r="EN7" s="559">
        <v>1740</v>
      </c>
      <c r="EO7" s="559">
        <v>32468.5</v>
      </c>
      <c r="EP7" s="559">
        <v>29851</v>
      </c>
      <c r="EQ7" s="559">
        <v>23552</v>
      </c>
      <c r="ER7" s="559">
        <v>0</v>
      </c>
      <c r="ES7" s="559">
        <v>119144</v>
      </c>
      <c r="ET7" s="559">
        <v>65304.72</v>
      </c>
      <c r="EU7" s="559">
        <v>26537.5</v>
      </c>
      <c r="EV7" s="559">
        <v>2304993.7599999998</v>
      </c>
      <c r="EW7" s="559">
        <v>7336</v>
      </c>
      <c r="EX7" s="559">
        <v>82467</v>
      </c>
      <c r="EY7" s="559">
        <v>51286</v>
      </c>
      <c r="EZ7" s="559">
        <v>171617</v>
      </c>
      <c r="FA7" s="559">
        <v>180092</v>
      </c>
      <c r="FB7" s="559">
        <v>19558</v>
      </c>
      <c r="FC7" s="559">
        <v>13335</v>
      </c>
      <c r="FD7" s="559">
        <v>18073</v>
      </c>
      <c r="FE7" s="559">
        <v>0</v>
      </c>
      <c r="FF7" s="559">
        <v>64038</v>
      </c>
      <c r="FG7" s="559">
        <v>1170</v>
      </c>
      <c r="FH7" s="559">
        <v>2785265.5999999996</v>
      </c>
      <c r="FI7" s="559">
        <v>13148</v>
      </c>
      <c r="FJ7" s="559">
        <v>476692</v>
      </c>
      <c r="FK7" s="559">
        <v>199489.5</v>
      </c>
      <c r="FL7" s="559">
        <v>63722.400000000001</v>
      </c>
      <c r="FM7" s="559">
        <v>141985</v>
      </c>
      <c r="FN7" s="559">
        <v>100409.25</v>
      </c>
      <c r="FO7" s="559">
        <v>0</v>
      </c>
      <c r="FP7" s="559">
        <v>7995872</v>
      </c>
      <c r="FQ7" s="559">
        <v>115285.86</v>
      </c>
      <c r="FR7" s="559">
        <v>343087</v>
      </c>
      <c r="FS7" s="559">
        <v>675301.12</v>
      </c>
      <c r="FT7" s="559">
        <v>104801</v>
      </c>
      <c r="FU7" s="559">
        <v>42036.25</v>
      </c>
      <c r="FV7" s="559">
        <v>784490.2</v>
      </c>
      <c r="FW7" s="559">
        <v>24536</v>
      </c>
      <c r="FX7" s="559">
        <v>91029</v>
      </c>
      <c r="FY7" s="559">
        <v>90021</v>
      </c>
      <c r="FZ7" s="559">
        <v>148350.95000000001</v>
      </c>
      <c r="GA7" s="559">
        <v>72532.649999999994</v>
      </c>
      <c r="GB7" s="559">
        <v>17815</v>
      </c>
      <c r="GC7" s="559">
        <v>21904</v>
      </c>
      <c r="GD7" s="559">
        <v>4032282.75</v>
      </c>
      <c r="GE7" s="559">
        <v>87028.75</v>
      </c>
      <c r="GF7" s="559">
        <v>55825.5</v>
      </c>
      <c r="GG7" s="559">
        <v>690585.25</v>
      </c>
      <c r="GH7" s="559">
        <v>29617</v>
      </c>
      <c r="GI7" s="559">
        <v>32138</v>
      </c>
      <c r="GJ7" s="559">
        <v>185693.75</v>
      </c>
      <c r="GK7" s="559">
        <v>1169979</v>
      </c>
      <c r="GL7" s="559">
        <v>17653.5</v>
      </c>
      <c r="GM7" s="559">
        <v>0</v>
      </c>
      <c r="GN7" s="559">
        <v>0</v>
      </c>
      <c r="GO7" s="559">
        <v>0</v>
      </c>
      <c r="GP7" s="559">
        <v>2063714.85</v>
      </c>
      <c r="GQ7" s="559">
        <v>930147.67</v>
      </c>
      <c r="GR7" s="559">
        <v>46615.25</v>
      </c>
      <c r="GS7" s="559">
        <v>920608.35</v>
      </c>
      <c r="GT7" s="559">
        <v>16462.5</v>
      </c>
      <c r="GU7" s="559">
        <v>45327.5</v>
      </c>
      <c r="GV7" s="559">
        <v>51389</v>
      </c>
      <c r="GW7" s="559">
        <v>66473.25</v>
      </c>
      <c r="GX7" s="559">
        <v>6982280.9199999999</v>
      </c>
      <c r="GY7" s="559">
        <v>940102.5</v>
      </c>
      <c r="GZ7" s="559">
        <v>188571</v>
      </c>
      <c r="HA7" s="559">
        <v>85693</v>
      </c>
      <c r="HB7" s="559">
        <v>14795508</v>
      </c>
      <c r="HC7" s="559">
        <v>6565740.0099999998</v>
      </c>
      <c r="HD7" s="559">
        <v>948763</v>
      </c>
      <c r="HE7" s="559">
        <v>338848.3</v>
      </c>
      <c r="HF7" s="559">
        <v>478823</v>
      </c>
      <c r="HG7" s="559">
        <v>2253212</v>
      </c>
      <c r="HH7" s="559">
        <v>202178</v>
      </c>
      <c r="HI7" s="559">
        <v>3868672.75</v>
      </c>
      <c r="HJ7" s="559">
        <v>56642</v>
      </c>
      <c r="HK7" s="559">
        <v>168425</v>
      </c>
      <c r="HL7" s="559">
        <v>253550.5</v>
      </c>
      <c r="HM7" s="559">
        <v>378183.25</v>
      </c>
      <c r="HN7" s="559">
        <v>120838</v>
      </c>
      <c r="HO7" s="559">
        <v>92004.5</v>
      </c>
      <c r="HP7" s="559">
        <v>630</v>
      </c>
      <c r="HQ7" s="559">
        <v>6002419.9900000002</v>
      </c>
      <c r="HR7" s="559">
        <v>1868247.68</v>
      </c>
      <c r="HS7" s="559">
        <v>268770</v>
      </c>
      <c r="HT7" s="559">
        <v>57830</v>
      </c>
      <c r="HU7" s="559">
        <v>35003.5</v>
      </c>
      <c r="HV7" s="559">
        <v>46420</v>
      </c>
      <c r="HW7" s="559">
        <v>303966</v>
      </c>
      <c r="HX7" s="559">
        <v>71686</v>
      </c>
      <c r="HY7" s="559">
        <v>129651.5</v>
      </c>
      <c r="HZ7" s="559">
        <v>231090</v>
      </c>
      <c r="IA7" s="559">
        <v>186615.01</v>
      </c>
      <c r="IB7" s="559">
        <v>100254</v>
      </c>
      <c r="IC7" s="559">
        <v>0</v>
      </c>
      <c r="ID7" s="559">
        <v>940</v>
      </c>
      <c r="IE7" s="559">
        <v>0</v>
      </c>
      <c r="IF7" s="559">
        <v>28294.1</v>
      </c>
      <c r="IG7" s="559">
        <v>8152044.1799999997</v>
      </c>
      <c r="IH7" s="559">
        <v>820976.5</v>
      </c>
      <c r="II7" s="559">
        <v>138309</v>
      </c>
      <c r="IJ7" s="559">
        <v>224561</v>
      </c>
      <c r="IK7" s="559">
        <v>1639142.9100000001</v>
      </c>
      <c r="IL7" s="559">
        <v>134904</v>
      </c>
      <c r="IM7" s="559">
        <v>43623</v>
      </c>
      <c r="IN7" s="559">
        <v>15782</v>
      </c>
      <c r="IO7" s="559">
        <v>-3418.6100000000006</v>
      </c>
      <c r="IP7" s="559">
        <v>303803</v>
      </c>
      <c r="IQ7" s="559">
        <v>36699.25</v>
      </c>
      <c r="IR7" s="559">
        <v>29831998.789999999</v>
      </c>
      <c r="IS7" s="559">
        <v>4261228</v>
      </c>
      <c r="IT7" s="559">
        <v>556694</v>
      </c>
      <c r="IU7" s="559">
        <v>-11730</v>
      </c>
      <c r="IV7" s="559">
        <v>0</v>
      </c>
      <c r="IW7" s="559">
        <v>1600</v>
      </c>
      <c r="IX7" s="559">
        <v>121059</v>
      </c>
      <c r="IY7" s="559">
        <v>7388</v>
      </c>
      <c r="IZ7" s="559">
        <v>50176.25</v>
      </c>
      <c r="JA7" s="559">
        <v>164436.82999999999</v>
      </c>
      <c r="JB7" s="559">
        <v>867328.88</v>
      </c>
      <c r="JC7" s="559">
        <v>180845.5</v>
      </c>
      <c r="JD7" s="559">
        <v>2609358.48</v>
      </c>
      <c r="JE7" s="559">
        <v>637801.94999999995</v>
      </c>
      <c r="JF7" s="559">
        <v>6795</v>
      </c>
      <c r="JG7" s="559">
        <v>169060.5</v>
      </c>
      <c r="JH7" s="559">
        <v>5830</v>
      </c>
      <c r="JI7" s="559">
        <v>140072.74</v>
      </c>
      <c r="JJ7" s="559">
        <v>2766904.03</v>
      </c>
      <c r="JK7" s="559">
        <v>53042</v>
      </c>
      <c r="JL7" s="559">
        <v>195229</v>
      </c>
      <c r="JM7" s="559">
        <v>224181.65</v>
      </c>
      <c r="JN7" s="559">
        <v>145547</v>
      </c>
      <c r="JO7" s="559">
        <v>266288.5</v>
      </c>
      <c r="JP7" s="559">
        <v>20287.5</v>
      </c>
      <c r="JQ7" s="559">
        <v>6002191.29</v>
      </c>
      <c r="JR7" s="559">
        <v>375134.75</v>
      </c>
      <c r="JS7" s="559">
        <v>1212</v>
      </c>
      <c r="JT7" s="559">
        <v>216271</v>
      </c>
      <c r="JU7" s="559">
        <v>179719</v>
      </c>
      <c r="JV7" s="559">
        <v>735242</v>
      </c>
      <c r="JW7" s="559">
        <v>54441.5</v>
      </c>
      <c r="JX7" s="559">
        <v>5370</v>
      </c>
      <c r="JY7" s="559">
        <v>5087715.5</v>
      </c>
      <c r="JZ7" s="559">
        <v>732383.05</v>
      </c>
      <c r="KA7" s="559">
        <v>60256</v>
      </c>
      <c r="KB7" s="559">
        <v>18879</v>
      </c>
      <c r="KC7" s="559">
        <v>30353.27</v>
      </c>
      <c r="KD7" s="559">
        <v>58907.25</v>
      </c>
      <c r="KE7" s="559">
        <v>608720</v>
      </c>
      <c r="KF7" s="559">
        <v>99360</v>
      </c>
      <c r="KG7" s="559">
        <v>6304</v>
      </c>
      <c r="KH7" s="559">
        <v>49416</v>
      </c>
      <c r="KI7" s="559">
        <v>2463</v>
      </c>
      <c r="KJ7" s="559">
        <v>66569</v>
      </c>
      <c r="KK7" s="559">
        <v>27849</v>
      </c>
      <c r="KL7" s="559">
        <v>61758.5</v>
      </c>
      <c r="KM7" s="559">
        <v>0</v>
      </c>
      <c r="KN7" s="559">
        <v>8999771.3800000008</v>
      </c>
      <c r="KO7" s="559">
        <v>971279</v>
      </c>
      <c r="KP7" s="559">
        <v>423698.37</v>
      </c>
      <c r="KQ7" s="559">
        <v>183158</v>
      </c>
      <c r="KR7" s="559">
        <v>277722</v>
      </c>
      <c r="KS7" s="559">
        <v>95452</v>
      </c>
      <c r="KT7" s="559">
        <v>843574.48</v>
      </c>
      <c r="KU7" s="559">
        <v>1784716.2999999998</v>
      </c>
      <c r="KV7" s="559">
        <v>646444.56000000006</v>
      </c>
      <c r="KW7" s="559">
        <v>3354144.3800000004</v>
      </c>
      <c r="KX7" s="559">
        <v>158835</v>
      </c>
      <c r="KY7" s="559">
        <v>327480</v>
      </c>
      <c r="KZ7" s="559">
        <v>661228.85</v>
      </c>
      <c r="LA7" s="559">
        <v>181298</v>
      </c>
      <c r="LB7" s="559">
        <v>54240</v>
      </c>
      <c r="LC7" s="559">
        <v>5484343.9299999997</v>
      </c>
      <c r="LD7" s="559">
        <v>345616</v>
      </c>
      <c r="LE7" s="559">
        <v>16033308.25</v>
      </c>
      <c r="LF7" s="559">
        <v>535991.75</v>
      </c>
      <c r="LG7" s="559">
        <v>6313055.8099999996</v>
      </c>
      <c r="LH7" s="559">
        <v>4013808.75</v>
      </c>
      <c r="LI7" s="559">
        <v>642932.19999999995</v>
      </c>
      <c r="LJ7" s="559">
        <v>778115.74</v>
      </c>
      <c r="LK7" s="559">
        <v>57131</v>
      </c>
      <c r="LL7" s="559">
        <v>80457.75</v>
      </c>
      <c r="LM7" s="559">
        <v>210659</v>
      </c>
      <c r="LN7" s="559">
        <v>28078.75</v>
      </c>
      <c r="LO7" s="559">
        <v>1567</v>
      </c>
      <c r="LP7" s="559">
        <v>2728211.0700000003</v>
      </c>
      <c r="LQ7" s="559">
        <v>261246.36000000002</v>
      </c>
      <c r="LR7" s="559">
        <v>103248.81</v>
      </c>
      <c r="LS7" s="559">
        <v>21795198.960000001</v>
      </c>
      <c r="LT7" s="559">
        <v>4061642.44</v>
      </c>
      <c r="LU7" s="559">
        <v>9544378.25</v>
      </c>
      <c r="LV7" s="559">
        <v>679438.4</v>
      </c>
      <c r="LW7" s="559">
        <v>269525.75</v>
      </c>
      <c r="LX7" s="559">
        <v>58125</v>
      </c>
      <c r="LY7" s="559">
        <v>102207.15</v>
      </c>
      <c r="LZ7" s="559">
        <v>65039.5</v>
      </c>
      <c r="MA7" s="559">
        <v>183867</v>
      </c>
      <c r="MB7" s="559">
        <v>100966.25</v>
      </c>
      <c r="MC7" s="559">
        <v>372549.75</v>
      </c>
      <c r="MD7" s="559">
        <v>19955.5</v>
      </c>
      <c r="ME7" s="559">
        <v>30041425.949999999</v>
      </c>
      <c r="MF7" s="559">
        <v>166764</v>
      </c>
      <c r="MG7" s="559">
        <v>107251</v>
      </c>
      <c r="MH7" s="559">
        <v>48191</v>
      </c>
      <c r="MI7" s="559">
        <v>28391</v>
      </c>
      <c r="MJ7" s="559">
        <v>270897.5</v>
      </c>
      <c r="MK7" s="559">
        <v>200</v>
      </c>
      <c r="ML7" s="559">
        <v>5583</v>
      </c>
      <c r="MM7" s="559">
        <v>51721</v>
      </c>
      <c r="MN7" s="559">
        <v>0</v>
      </c>
      <c r="MO7" s="559">
        <v>111126</v>
      </c>
      <c r="MP7" s="559">
        <v>293387.25</v>
      </c>
      <c r="MQ7" s="559">
        <v>6614612.5899999999</v>
      </c>
      <c r="MR7" s="559">
        <v>34086</v>
      </c>
      <c r="MS7" s="559">
        <v>99867.12000000001</v>
      </c>
      <c r="MT7" s="559">
        <v>168534</v>
      </c>
      <c r="MU7" s="559">
        <v>234378</v>
      </c>
      <c r="MV7" s="559">
        <v>190535.27</v>
      </c>
      <c r="MW7" s="559">
        <v>1504636.29</v>
      </c>
      <c r="MX7" s="559">
        <v>214537</v>
      </c>
      <c r="MY7" s="559">
        <v>552848</v>
      </c>
      <c r="MZ7" s="559">
        <v>71715.5</v>
      </c>
      <c r="NA7" s="559">
        <v>29913.75</v>
      </c>
      <c r="NB7" s="559">
        <v>32884691.98</v>
      </c>
      <c r="NC7" s="559">
        <v>554082</v>
      </c>
      <c r="ND7" s="559">
        <v>76653.179999999993</v>
      </c>
      <c r="NE7" s="559">
        <v>2781670.5</v>
      </c>
      <c r="NF7" s="559">
        <v>66272</v>
      </c>
      <c r="NG7" s="559">
        <v>221294.65</v>
      </c>
      <c r="NH7" s="559">
        <v>2620964.37</v>
      </c>
      <c r="NI7" s="559">
        <v>1057764.7</v>
      </c>
      <c r="NJ7" s="559">
        <v>50256</v>
      </c>
      <c r="NK7" s="559">
        <v>45180.18</v>
      </c>
      <c r="NL7" s="559">
        <v>69478.240000000005</v>
      </c>
      <c r="NM7" s="559">
        <v>9083</v>
      </c>
      <c r="NN7" s="559">
        <v>4502492.5199999996</v>
      </c>
      <c r="NO7" s="559">
        <v>17758</v>
      </c>
      <c r="NP7" s="559">
        <v>15168</v>
      </c>
      <c r="NQ7" s="559">
        <v>0</v>
      </c>
      <c r="NR7" s="559">
        <v>159883</v>
      </c>
      <c r="NS7" s="559">
        <v>0</v>
      </c>
      <c r="NT7" s="559">
        <v>509982.88</v>
      </c>
      <c r="NU7" s="559">
        <v>10174427.890000001</v>
      </c>
      <c r="NV7" s="559">
        <v>1216117</v>
      </c>
      <c r="NW7" s="559">
        <v>48481</v>
      </c>
      <c r="NX7" s="559">
        <v>131953</v>
      </c>
      <c r="NY7" s="559">
        <v>3592</v>
      </c>
      <c r="NZ7" s="559">
        <v>357909</v>
      </c>
      <c r="OA7" s="559">
        <v>42449.15</v>
      </c>
      <c r="OB7" s="559">
        <v>10637324.75</v>
      </c>
      <c r="OC7" s="559">
        <v>3659462</v>
      </c>
      <c r="OD7" s="559">
        <v>1156792</v>
      </c>
      <c r="OE7" s="559">
        <v>2773944.69</v>
      </c>
      <c r="OF7" s="559">
        <v>1091273</v>
      </c>
      <c r="OG7" s="559">
        <v>78858</v>
      </c>
      <c r="OH7" s="559">
        <v>437973.38</v>
      </c>
      <c r="OI7" s="559">
        <v>14836</v>
      </c>
      <c r="OJ7" s="559">
        <v>105956</v>
      </c>
      <c r="OK7" s="559">
        <v>17172164.440000001</v>
      </c>
      <c r="OL7" s="559">
        <v>1776418.76</v>
      </c>
      <c r="OM7" s="559">
        <v>7613191</v>
      </c>
      <c r="ON7" s="559">
        <v>432417.32</v>
      </c>
      <c r="OO7" s="559">
        <v>261066</v>
      </c>
      <c r="OP7" s="559">
        <v>0</v>
      </c>
      <c r="OQ7" s="559">
        <v>2264676</v>
      </c>
      <c r="OR7" s="559">
        <v>36261</v>
      </c>
      <c r="OS7" s="559">
        <v>6446</v>
      </c>
      <c r="OT7" s="559">
        <v>9758.2000000000007</v>
      </c>
      <c r="OU7" s="559">
        <v>108972.32</v>
      </c>
      <c r="OV7" s="559">
        <v>875909.55</v>
      </c>
      <c r="OW7" s="559">
        <v>23838</v>
      </c>
      <c r="OX7" s="559">
        <v>18331.5</v>
      </c>
      <c r="OY7" s="559">
        <v>35227</v>
      </c>
      <c r="OZ7" s="559">
        <v>2551436.7000000002</v>
      </c>
      <c r="PA7" s="559">
        <v>23138</v>
      </c>
      <c r="PB7" s="559">
        <v>0</v>
      </c>
      <c r="PC7" s="559">
        <v>17775</v>
      </c>
      <c r="PD7" s="559">
        <v>58484</v>
      </c>
      <c r="PE7" s="559">
        <v>143071</v>
      </c>
      <c r="PF7" s="559">
        <v>141854</v>
      </c>
      <c r="PG7" s="559">
        <v>61576</v>
      </c>
      <c r="PH7" s="559">
        <v>39062</v>
      </c>
      <c r="PI7" s="559">
        <v>0</v>
      </c>
      <c r="PJ7" s="559">
        <v>101394</v>
      </c>
      <c r="PK7" s="559">
        <v>59576</v>
      </c>
      <c r="PL7" s="559">
        <v>5720</v>
      </c>
      <c r="PM7" s="559">
        <v>258187.25</v>
      </c>
      <c r="PN7" s="559">
        <v>3997</v>
      </c>
      <c r="PO7" s="559">
        <v>0</v>
      </c>
      <c r="PP7" s="559">
        <v>0</v>
      </c>
      <c r="PQ7" s="559">
        <v>0</v>
      </c>
      <c r="PR7" s="559">
        <v>19982792</v>
      </c>
      <c r="PS7" s="559">
        <v>72063</v>
      </c>
      <c r="PT7" s="559">
        <v>22095</v>
      </c>
      <c r="PU7" s="559">
        <v>72618.5</v>
      </c>
      <c r="PV7" s="559">
        <v>2444840.42</v>
      </c>
      <c r="PW7" s="559">
        <v>50885.2</v>
      </c>
      <c r="PX7" s="559">
        <v>336950.79</v>
      </c>
      <c r="PY7" s="559">
        <v>123491</v>
      </c>
      <c r="PZ7" s="559">
        <v>388409</v>
      </c>
      <c r="QA7" s="559">
        <v>125143.05</v>
      </c>
      <c r="QB7" s="559">
        <v>296889</v>
      </c>
      <c r="QC7" s="559">
        <v>90322</v>
      </c>
      <c r="QD7" s="559">
        <v>49975</v>
      </c>
      <c r="QE7" s="559">
        <v>105619</v>
      </c>
      <c r="QF7" s="559">
        <v>6315</v>
      </c>
      <c r="QG7" s="559">
        <v>95553.5</v>
      </c>
      <c r="QH7" s="559">
        <v>42176</v>
      </c>
      <c r="QI7" s="559">
        <v>62350.87</v>
      </c>
      <c r="QJ7" s="559">
        <v>0</v>
      </c>
      <c r="QK7" s="559">
        <v>76853.25</v>
      </c>
      <c r="QL7" s="559">
        <v>477859.5</v>
      </c>
      <c r="QM7" s="559">
        <v>0</v>
      </c>
      <c r="QN7" s="559">
        <v>9705.5</v>
      </c>
      <c r="QO7" s="559">
        <v>0</v>
      </c>
      <c r="QP7" s="559">
        <v>0</v>
      </c>
      <c r="QQ7" s="559">
        <v>0</v>
      </c>
      <c r="QR7" s="559">
        <v>3955742.19</v>
      </c>
      <c r="QS7" s="559">
        <v>23120.25</v>
      </c>
      <c r="QT7" s="559">
        <v>112256.25</v>
      </c>
      <c r="QU7" s="559">
        <v>45539.5</v>
      </c>
      <c r="QV7" s="559">
        <v>9144</v>
      </c>
      <c r="QW7" s="559">
        <v>290037</v>
      </c>
      <c r="QX7" s="559">
        <v>53319</v>
      </c>
      <c r="QY7" s="559">
        <v>210478.74</v>
      </c>
      <c r="QZ7" s="559">
        <v>154114.5</v>
      </c>
      <c r="RA7" s="559">
        <v>112008.5</v>
      </c>
      <c r="RB7" s="559">
        <v>13818</v>
      </c>
      <c r="RC7" s="559">
        <v>0</v>
      </c>
      <c r="RD7" s="559">
        <v>3700</v>
      </c>
      <c r="RE7" s="559">
        <v>6020678.6699999999</v>
      </c>
      <c r="RF7" s="559">
        <v>139279</v>
      </c>
      <c r="RG7" s="559">
        <v>89835</v>
      </c>
      <c r="RH7" s="559">
        <v>40780.31</v>
      </c>
      <c r="RI7" s="559">
        <v>199749.5</v>
      </c>
      <c r="RJ7" s="559">
        <v>195841.5</v>
      </c>
      <c r="RK7" s="559">
        <v>202144.5</v>
      </c>
      <c r="RL7" s="559">
        <v>22706.2</v>
      </c>
      <c r="RM7" s="559">
        <v>0</v>
      </c>
      <c r="RN7" s="559">
        <v>285067.65000000002</v>
      </c>
      <c r="RO7" s="559">
        <v>245572.25</v>
      </c>
      <c r="RP7" s="559">
        <v>33042.629999999997</v>
      </c>
      <c r="RQ7" s="559">
        <v>0</v>
      </c>
      <c r="RR7" s="559">
        <v>0</v>
      </c>
      <c r="RS7" s="559">
        <v>0</v>
      </c>
      <c r="RT7" s="559">
        <v>82809</v>
      </c>
      <c r="RU7" s="559">
        <v>23455</v>
      </c>
      <c r="RV7" s="559">
        <v>0</v>
      </c>
      <c r="RW7" s="559">
        <v>0</v>
      </c>
      <c r="RX7" s="559">
        <v>50</v>
      </c>
      <c r="RY7" s="559">
        <v>1573992.84</v>
      </c>
      <c r="RZ7" s="559">
        <v>8201</v>
      </c>
      <c r="SA7" s="559">
        <v>86112</v>
      </c>
      <c r="SB7" s="559">
        <v>0</v>
      </c>
      <c r="SC7" s="559">
        <v>28834</v>
      </c>
      <c r="SD7" s="559">
        <v>52802.5</v>
      </c>
      <c r="SE7" s="559">
        <v>7619</v>
      </c>
      <c r="SF7" s="559">
        <v>50981</v>
      </c>
      <c r="SG7" s="559">
        <v>34705</v>
      </c>
      <c r="SH7" s="559">
        <v>0</v>
      </c>
      <c r="SI7" s="559">
        <v>0</v>
      </c>
      <c r="SJ7" s="559">
        <v>36856</v>
      </c>
      <c r="SK7" s="559">
        <v>27727</v>
      </c>
      <c r="SL7" s="559">
        <v>0</v>
      </c>
      <c r="SM7" s="559">
        <v>2317580</v>
      </c>
      <c r="SN7" s="559">
        <v>0</v>
      </c>
      <c r="SO7" s="559">
        <v>0</v>
      </c>
      <c r="SP7" s="559">
        <v>93137</v>
      </c>
      <c r="SQ7" s="559">
        <v>0</v>
      </c>
      <c r="SR7" s="559">
        <v>564741</v>
      </c>
      <c r="SS7" s="559">
        <v>65101.75</v>
      </c>
      <c r="ST7" s="559">
        <v>5166872.5</v>
      </c>
      <c r="SU7" s="559">
        <v>24964</v>
      </c>
      <c r="SV7" s="559">
        <v>0</v>
      </c>
      <c r="SW7" s="559">
        <v>244824.5</v>
      </c>
      <c r="SX7" s="559">
        <v>3498</v>
      </c>
      <c r="SY7" s="559">
        <v>1490649.12</v>
      </c>
      <c r="SZ7" s="559">
        <v>4000.8</v>
      </c>
      <c r="TA7" s="559">
        <v>3510</v>
      </c>
      <c r="TB7" s="559">
        <v>426312</v>
      </c>
      <c r="TC7" s="559">
        <v>2868.5</v>
      </c>
      <c r="TD7" s="559">
        <v>104526</v>
      </c>
      <c r="TE7" s="559">
        <v>9218</v>
      </c>
      <c r="TF7" s="559">
        <v>8561</v>
      </c>
      <c r="TG7" s="559">
        <v>14070037.770000001</v>
      </c>
      <c r="TH7" s="559">
        <v>87153</v>
      </c>
      <c r="TI7" s="559">
        <v>4810</v>
      </c>
      <c r="TJ7" s="559">
        <v>68396</v>
      </c>
      <c r="TK7" s="559">
        <v>244336.54</v>
      </c>
      <c r="TL7" s="559">
        <v>65371</v>
      </c>
      <c r="TM7" s="559">
        <v>17383</v>
      </c>
      <c r="TN7" s="559">
        <v>229220.8</v>
      </c>
      <c r="TO7" s="559">
        <v>54645</v>
      </c>
      <c r="TP7" s="559">
        <v>42236</v>
      </c>
      <c r="TQ7" s="559">
        <v>49541</v>
      </c>
      <c r="TR7" s="559">
        <v>10853</v>
      </c>
      <c r="TS7" s="559">
        <v>12684.04</v>
      </c>
      <c r="TT7" s="559">
        <v>78997.27</v>
      </c>
      <c r="TU7" s="559">
        <v>15251</v>
      </c>
      <c r="TV7" s="559">
        <v>0</v>
      </c>
      <c r="TW7" s="559">
        <v>1005976.8</v>
      </c>
      <c r="TX7" s="559">
        <v>77632</v>
      </c>
      <c r="TY7" s="559">
        <v>4286767.4000000004</v>
      </c>
      <c r="TZ7" s="559">
        <v>315514.5</v>
      </c>
      <c r="UA7" s="559">
        <v>21141.25</v>
      </c>
      <c r="UB7" s="559">
        <v>15157</v>
      </c>
      <c r="UC7" s="559">
        <v>4290819.54</v>
      </c>
      <c r="UD7" s="559">
        <v>3051</v>
      </c>
      <c r="UE7" s="559">
        <v>0</v>
      </c>
      <c r="UF7" s="559">
        <v>0</v>
      </c>
      <c r="UG7" s="559">
        <v>11995</v>
      </c>
      <c r="UH7" s="559">
        <v>1638510</v>
      </c>
      <c r="UI7" s="559">
        <v>0</v>
      </c>
      <c r="UJ7" s="559">
        <v>0</v>
      </c>
      <c r="UK7" s="559">
        <v>33380</v>
      </c>
      <c r="UL7" s="559">
        <v>26060</v>
      </c>
      <c r="UM7" s="559">
        <v>0</v>
      </c>
      <c r="UN7" s="559">
        <v>11719362.33</v>
      </c>
      <c r="UO7" s="559">
        <v>148866</v>
      </c>
      <c r="UP7" s="559">
        <v>0</v>
      </c>
      <c r="UQ7" s="559">
        <v>917681.41</v>
      </c>
      <c r="UR7" s="559">
        <v>0</v>
      </c>
      <c r="US7" s="559">
        <v>13458.5</v>
      </c>
      <c r="UT7" s="559">
        <v>41362.25</v>
      </c>
      <c r="UU7" s="559">
        <v>2358</v>
      </c>
      <c r="UV7" s="559">
        <v>4181</v>
      </c>
      <c r="UW7" s="559">
        <v>8630</v>
      </c>
      <c r="UX7" s="559">
        <v>106142</v>
      </c>
      <c r="UY7" s="559">
        <v>96760</v>
      </c>
      <c r="UZ7" s="559">
        <v>33913</v>
      </c>
      <c r="VA7" s="559">
        <v>15289.5</v>
      </c>
      <c r="VB7" s="559">
        <v>6231</v>
      </c>
      <c r="VC7" s="559">
        <v>0</v>
      </c>
      <c r="VD7" s="559">
        <v>0</v>
      </c>
      <c r="VE7" s="559">
        <v>19553</v>
      </c>
      <c r="VF7" s="559">
        <v>362727</v>
      </c>
      <c r="VG7" s="559">
        <v>0</v>
      </c>
      <c r="VH7" s="559">
        <v>0</v>
      </c>
      <c r="VI7" s="559">
        <v>28961</v>
      </c>
      <c r="VJ7" s="559">
        <v>4342816.17</v>
      </c>
      <c r="VK7" s="559">
        <v>127734</v>
      </c>
      <c r="VL7" s="559">
        <v>26344.5</v>
      </c>
      <c r="VM7" s="559">
        <v>24609.37</v>
      </c>
      <c r="VN7" s="559">
        <v>34386</v>
      </c>
      <c r="VO7" s="559">
        <v>230102.75</v>
      </c>
      <c r="VP7" s="559">
        <v>200232.5</v>
      </c>
      <c r="VQ7" s="559">
        <v>27458.5</v>
      </c>
      <c r="VR7" s="559">
        <v>123834.48</v>
      </c>
      <c r="VS7" s="559">
        <v>680397.5</v>
      </c>
      <c r="VT7" s="559">
        <v>0</v>
      </c>
      <c r="VU7" s="559">
        <v>114514.5</v>
      </c>
      <c r="VV7" s="559">
        <v>26622</v>
      </c>
      <c r="VW7" s="559">
        <v>0</v>
      </c>
      <c r="VX7" s="559">
        <v>23985.75</v>
      </c>
      <c r="VY7" s="559">
        <v>27080642.789999999</v>
      </c>
      <c r="VZ7" s="559">
        <v>109929.75</v>
      </c>
      <c r="WA7" s="559">
        <v>81649</v>
      </c>
      <c r="WB7" s="559">
        <v>76642</v>
      </c>
      <c r="WC7" s="559">
        <v>30678.120000000003</v>
      </c>
      <c r="WD7" s="559">
        <v>86605</v>
      </c>
      <c r="WE7" s="559">
        <v>391762</v>
      </c>
      <c r="WF7" s="559">
        <v>59575.25</v>
      </c>
      <c r="WG7" s="559">
        <v>40732.5</v>
      </c>
      <c r="WH7" s="559">
        <v>129575</v>
      </c>
      <c r="WI7" s="559">
        <v>69375</v>
      </c>
      <c r="WJ7" s="559">
        <v>746525.57</v>
      </c>
      <c r="WK7" s="559">
        <v>49156</v>
      </c>
      <c r="WL7" s="559">
        <v>68767</v>
      </c>
      <c r="WM7" s="559">
        <v>700810.39</v>
      </c>
      <c r="WN7" s="559">
        <v>293302</v>
      </c>
      <c r="WO7" s="559">
        <v>121158.25</v>
      </c>
      <c r="WP7" s="559">
        <v>40690</v>
      </c>
      <c r="WQ7" s="559">
        <v>29349.5</v>
      </c>
      <c r="WR7" s="559">
        <v>232100</v>
      </c>
      <c r="WS7" s="559">
        <v>2353015.16</v>
      </c>
      <c r="WT7" s="559">
        <v>7694</v>
      </c>
      <c r="WU7" s="559">
        <v>0</v>
      </c>
      <c r="WV7" s="559">
        <v>0</v>
      </c>
      <c r="WW7" s="559">
        <v>55372.5</v>
      </c>
      <c r="WX7" s="559">
        <v>0</v>
      </c>
      <c r="WY7" s="559">
        <v>0</v>
      </c>
      <c r="WZ7" s="559">
        <v>550</v>
      </c>
      <c r="XA7" s="559">
        <v>12417162</v>
      </c>
      <c r="XB7" s="559">
        <v>142621.01999999999</v>
      </c>
      <c r="XC7" s="559">
        <v>0</v>
      </c>
      <c r="XD7" s="559">
        <v>29270</v>
      </c>
      <c r="XE7" s="559">
        <v>0</v>
      </c>
      <c r="XF7" s="559">
        <v>5584224.8799999999</v>
      </c>
      <c r="XG7" s="559">
        <v>50621</v>
      </c>
      <c r="XH7" s="559">
        <v>61554</v>
      </c>
      <c r="XI7" s="559">
        <v>960853.5</v>
      </c>
      <c r="XJ7" s="559">
        <v>71936</v>
      </c>
      <c r="XK7" s="559">
        <v>10351</v>
      </c>
      <c r="XL7" s="559">
        <v>290903.07</v>
      </c>
      <c r="XM7" s="559">
        <v>78884.25</v>
      </c>
      <c r="XN7" s="559">
        <v>49623</v>
      </c>
      <c r="XO7" s="559">
        <v>411825.09</v>
      </c>
      <c r="XP7" s="559">
        <v>115606</v>
      </c>
      <c r="XQ7" s="559">
        <v>71374</v>
      </c>
      <c r="XR7" s="559">
        <v>80036</v>
      </c>
      <c r="XS7" s="559">
        <v>28093.5</v>
      </c>
      <c r="XT7" s="559">
        <v>8750</v>
      </c>
      <c r="XU7" s="559">
        <v>124731</v>
      </c>
      <c r="XV7" s="559">
        <v>19039</v>
      </c>
      <c r="XW7" s="559">
        <v>0</v>
      </c>
      <c r="XX7" s="559">
        <v>5739</v>
      </c>
      <c r="XY7" s="559">
        <v>0</v>
      </c>
      <c r="XZ7" s="559">
        <v>7008</v>
      </c>
      <c r="YA7" s="559">
        <v>0</v>
      </c>
      <c r="YB7" s="559">
        <v>0</v>
      </c>
      <c r="YC7" s="559">
        <v>5974387.6100000003</v>
      </c>
      <c r="YD7" s="559">
        <v>17581</v>
      </c>
      <c r="YE7" s="559">
        <v>357999.75</v>
      </c>
      <c r="YF7" s="559">
        <v>3380</v>
      </c>
      <c r="YG7" s="559">
        <v>363337.15</v>
      </c>
      <c r="YH7" s="559">
        <v>118892</v>
      </c>
      <c r="YI7" s="559">
        <v>79226</v>
      </c>
      <c r="YJ7" s="559">
        <v>17955</v>
      </c>
      <c r="YK7" s="559">
        <v>586208</v>
      </c>
      <c r="YL7" s="559">
        <v>37437.300000000003</v>
      </c>
      <c r="YM7" s="559">
        <v>383306</v>
      </c>
      <c r="YN7" s="559">
        <v>25993</v>
      </c>
      <c r="YO7" s="559">
        <v>1071</v>
      </c>
      <c r="YP7" s="559">
        <v>0</v>
      </c>
      <c r="YQ7" s="559">
        <v>0</v>
      </c>
      <c r="YR7" s="559">
        <v>5234</v>
      </c>
      <c r="YS7" s="559">
        <v>36433.4</v>
      </c>
      <c r="YT7" s="559">
        <v>2214220</v>
      </c>
      <c r="YU7" s="559">
        <v>17736</v>
      </c>
      <c r="YV7" s="559">
        <v>-15842.67</v>
      </c>
      <c r="YW7" s="559">
        <v>6664</v>
      </c>
      <c r="YX7" s="559">
        <v>0</v>
      </c>
      <c r="YY7" s="559">
        <v>53754</v>
      </c>
      <c r="YZ7" s="559">
        <v>34339.230000000003</v>
      </c>
      <c r="ZA7" s="559">
        <v>2384333.94</v>
      </c>
      <c r="ZB7" s="559">
        <v>0</v>
      </c>
      <c r="ZC7" s="559">
        <v>17857.7</v>
      </c>
      <c r="ZD7" s="559">
        <v>14730.5</v>
      </c>
      <c r="ZE7" s="559">
        <v>11013.11</v>
      </c>
      <c r="ZF7" s="559">
        <v>10445.25</v>
      </c>
      <c r="ZG7" s="559">
        <v>9817</v>
      </c>
      <c r="ZH7" s="559">
        <v>3049</v>
      </c>
      <c r="ZI7" s="559">
        <v>233106</v>
      </c>
      <c r="ZJ7" s="559">
        <v>5010564.0999999996</v>
      </c>
      <c r="ZK7" s="559">
        <v>471898</v>
      </c>
      <c r="ZL7" s="559">
        <v>310300.75</v>
      </c>
      <c r="ZM7" s="559">
        <v>199780.75</v>
      </c>
      <c r="ZN7" s="559">
        <v>159017.18</v>
      </c>
      <c r="ZO7" s="559">
        <v>11288</v>
      </c>
      <c r="ZP7" s="559">
        <v>7152.5</v>
      </c>
      <c r="ZQ7" s="559">
        <v>51900.5</v>
      </c>
      <c r="ZR7" s="559">
        <v>20344</v>
      </c>
      <c r="ZS7" s="559">
        <v>146872.62</v>
      </c>
      <c r="ZT7" s="559">
        <v>31578</v>
      </c>
      <c r="ZU7" s="559">
        <v>0</v>
      </c>
      <c r="ZV7" s="559">
        <v>28638.75</v>
      </c>
      <c r="ZW7" s="559">
        <v>9800.7999999999993</v>
      </c>
      <c r="ZX7" s="559">
        <v>51306</v>
      </c>
      <c r="ZY7" s="559">
        <v>40131.869999999995</v>
      </c>
      <c r="ZZ7" s="559">
        <v>5896</v>
      </c>
      <c r="AAA7" s="559">
        <v>81974.5</v>
      </c>
      <c r="AAB7" s="559">
        <v>0</v>
      </c>
      <c r="AAC7" s="559">
        <v>12010</v>
      </c>
      <c r="AAD7" s="559">
        <v>958.5</v>
      </c>
      <c r="AAE7" s="559">
        <v>-41648.410000000003</v>
      </c>
      <c r="AAF7" s="559">
        <v>1068996.77</v>
      </c>
      <c r="AAG7" s="559">
        <v>25090</v>
      </c>
      <c r="AAH7" s="559">
        <v>138226.20000000001</v>
      </c>
      <c r="AAI7" s="559">
        <v>50185.5</v>
      </c>
      <c r="AAJ7" s="559">
        <v>3680</v>
      </c>
      <c r="AAK7" s="559">
        <v>27763</v>
      </c>
      <c r="AAL7" s="559">
        <v>24735.31</v>
      </c>
      <c r="AAM7" s="559">
        <v>18551206.77</v>
      </c>
      <c r="AAN7" s="559">
        <v>28215.119999999999</v>
      </c>
      <c r="AAO7" s="559">
        <v>73063</v>
      </c>
      <c r="AAP7" s="559">
        <v>74186</v>
      </c>
      <c r="AAQ7" s="559">
        <v>33555</v>
      </c>
      <c r="AAR7" s="559">
        <v>0</v>
      </c>
      <c r="AAS7" s="559">
        <v>48189</v>
      </c>
      <c r="AAT7" s="559">
        <v>105549.8</v>
      </c>
      <c r="AAU7" s="559">
        <v>252616.75</v>
      </c>
      <c r="AAV7" s="559">
        <v>2368</v>
      </c>
      <c r="AAW7" s="559">
        <v>170823.25</v>
      </c>
      <c r="AAX7" s="559">
        <v>842613.5</v>
      </c>
      <c r="AAY7" s="559">
        <v>106682.5</v>
      </c>
      <c r="AAZ7" s="559">
        <v>25656.5</v>
      </c>
      <c r="ABA7" s="559">
        <v>0</v>
      </c>
      <c r="ABB7" s="559">
        <v>0</v>
      </c>
      <c r="ABC7" s="559">
        <v>0</v>
      </c>
      <c r="ABD7" s="559">
        <v>114100.25</v>
      </c>
      <c r="ABE7" s="559">
        <v>4648.25</v>
      </c>
      <c r="ABF7" s="559">
        <v>850417</v>
      </c>
      <c r="ABG7" s="559">
        <v>2606748.2799999998</v>
      </c>
      <c r="ABH7" s="559">
        <v>0</v>
      </c>
      <c r="ABI7" s="559">
        <v>0</v>
      </c>
      <c r="ABJ7" s="559">
        <v>0</v>
      </c>
      <c r="ABK7" s="559">
        <v>0</v>
      </c>
      <c r="ABL7" s="559">
        <v>0</v>
      </c>
      <c r="ABM7" s="559">
        <v>11534523.630000001</v>
      </c>
      <c r="ABN7" s="559">
        <v>89471</v>
      </c>
      <c r="ABO7" s="559">
        <v>8008</v>
      </c>
      <c r="ABP7" s="559">
        <v>7013</v>
      </c>
      <c r="ABQ7" s="559">
        <v>138262</v>
      </c>
      <c r="ABR7" s="559">
        <v>12816</v>
      </c>
      <c r="ABS7" s="559">
        <v>21312.81</v>
      </c>
      <c r="ABT7" s="559">
        <v>119669</v>
      </c>
      <c r="ABU7" s="559">
        <v>0</v>
      </c>
      <c r="ABV7" s="559">
        <v>7776210.3300000001</v>
      </c>
      <c r="ABW7" s="559">
        <v>20200</v>
      </c>
      <c r="ABX7" s="559">
        <v>189085.44</v>
      </c>
      <c r="ABY7" s="559">
        <v>128110</v>
      </c>
      <c r="ABZ7" s="559">
        <v>14989</v>
      </c>
      <c r="ACA7" s="559">
        <v>598271</v>
      </c>
      <c r="ACB7" s="559">
        <v>56615</v>
      </c>
      <c r="ACC7" s="559">
        <v>140609</v>
      </c>
      <c r="ACD7" s="559">
        <v>-1.84</v>
      </c>
      <c r="ACE7" s="559">
        <v>0</v>
      </c>
      <c r="ACF7" s="559">
        <v>18746</v>
      </c>
      <c r="ACG7" s="559">
        <v>18802846.390000001</v>
      </c>
      <c r="ACH7" s="559">
        <v>152321</v>
      </c>
      <c r="ACI7" s="559">
        <v>118395</v>
      </c>
      <c r="ACJ7" s="559">
        <v>234530</v>
      </c>
      <c r="ACK7" s="559">
        <v>0</v>
      </c>
      <c r="ACL7" s="559">
        <v>59024.25</v>
      </c>
      <c r="ACM7" s="559">
        <v>157303</v>
      </c>
      <c r="ACN7" s="559">
        <v>1337499.3999999999</v>
      </c>
      <c r="ACO7" s="559">
        <v>5267685.51</v>
      </c>
      <c r="ACP7" s="559">
        <v>715596</v>
      </c>
      <c r="ACQ7" s="559">
        <v>513427</v>
      </c>
      <c r="ACR7" s="559">
        <v>247544</v>
      </c>
      <c r="ACS7" s="559">
        <v>1633536.14</v>
      </c>
      <c r="ACT7" s="559">
        <v>1586752</v>
      </c>
      <c r="ACU7" s="559">
        <v>35524</v>
      </c>
      <c r="ACV7" s="559">
        <v>109980</v>
      </c>
      <c r="ACW7" s="559">
        <v>37528</v>
      </c>
      <c r="ACX7" s="559">
        <v>4495</v>
      </c>
      <c r="ACY7" s="559">
        <v>64846</v>
      </c>
      <c r="ACZ7" s="559">
        <v>20876.5</v>
      </c>
      <c r="ADA7" s="559">
        <v>0</v>
      </c>
      <c r="ADB7" s="559">
        <v>0</v>
      </c>
      <c r="ADC7" s="559">
        <v>24008</v>
      </c>
      <c r="ADD7" s="559">
        <v>1322236.5</v>
      </c>
      <c r="ADE7" s="559">
        <v>532416.44999999995</v>
      </c>
      <c r="ADF7" s="559">
        <v>0</v>
      </c>
      <c r="ADG7" s="559">
        <v>21626</v>
      </c>
      <c r="ADH7" s="559">
        <v>30041</v>
      </c>
      <c r="ADI7" s="559">
        <v>14195</v>
      </c>
      <c r="ADJ7" s="559">
        <v>244915.6</v>
      </c>
      <c r="ADK7" s="559">
        <v>12877.5</v>
      </c>
      <c r="ADL7" s="559">
        <v>139387</v>
      </c>
      <c r="ADM7" s="559">
        <v>80215647.75</v>
      </c>
      <c r="ADN7" s="559">
        <v>142529</v>
      </c>
      <c r="ADO7" s="559">
        <v>195818</v>
      </c>
      <c r="ADP7" s="559">
        <v>1436158</v>
      </c>
      <c r="ADQ7" s="559">
        <v>109360</v>
      </c>
      <c r="ADR7" s="559">
        <v>10229</v>
      </c>
      <c r="ADS7" s="559">
        <v>6900</v>
      </c>
      <c r="ADT7" s="559">
        <v>0</v>
      </c>
      <c r="ADU7" s="559">
        <v>7953252.9299999997</v>
      </c>
      <c r="ADV7" s="559">
        <v>5816049.7999999998</v>
      </c>
      <c r="ADW7" s="559">
        <v>1119731.53</v>
      </c>
      <c r="ADX7" s="559">
        <v>274606</v>
      </c>
      <c r="ADY7" s="559">
        <v>2078649.09</v>
      </c>
      <c r="ADZ7" s="559">
        <v>547883.75</v>
      </c>
      <c r="AEA7" s="559">
        <v>426002</v>
      </c>
      <c r="AEB7" s="559">
        <v>222464</v>
      </c>
      <c r="AEC7" s="559">
        <v>149897.26</v>
      </c>
      <c r="AED7" s="559">
        <v>39374.5</v>
      </c>
      <c r="AEE7" s="559">
        <v>98589.5</v>
      </c>
      <c r="AEF7" s="559">
        <v>772149.5</v>
      </c>
      <c r="AEG7" s="559">
        <v>214467</v>
      </c>
      <c r="AEH7" s="559">
        <v>138132.25</v>
      </c>
      <c r="AEI7" s="559">
        <v>2583</v>
      </c>
      <c r="AEJ7" s="559">
        <v>587812</v>
      </c>
      <c r="AEK7" s="559">
        <v>125408</v>
      </c>
      <c r="AEL7" s="559">
        <v>539942</v>
      </c>
      <c r="AEM7" s="559">
        <v>143319</v>
      </c>
      <c r="AEN7" s="559">
        <v>256647.97</v>
      </c>
      <c r="AEO7" s="559">
        <v>13234329.300000001</v>
      </c>
      <c r="AEP7" s="559">
        <v>69748</v>
      </c>
      <c r="AEQ7" s="559">
        <v>42196</v>
      </c>
      <c r="AER7" s="559">
        <v>8806.5</v>
      </c>
      <c r="AES7" s="559">
        <v>14729</v>
      </c>
      <c r="AET7" s="559">
        <v>156245.28</v>
      </c>
      <c r="AEU7" s="559">
        <v>1380</v>
      </c>
      <c r="AEV7" s="559">
        <v>90055.03</v>
      </c>
      <c r="AEW7" s="559">
        <v>18655</v>
      </c>
      <c r="AEX7" s="559">
        <v>0</v>
      </c>
      <c r="AEY7" s="559">
        <v>5338286.71</v>
      </c>
      <c r="AEZ7" s="559">
        <v>3332243.34</v>
      </c>
      <c r="AFA7" s="559">
        <v>196845</v>
      </c>
      <c r="AFB7" s="559">
        <v>170679</v>
      </c>
      <c r="AFC7" s="559">
        <v>498252.14999999997</v>
      </c>
      <c r="AFD7" s="559">
        <v>208912</v>
      </c>
      <c r="AFE7" s="559">
        <v>64993</v>
      </c>
      <c r="AFF7" s="559">
        <v>49285.51</v>
      </c>
      <c r="AFG7" s="559">
        <v>503097</v>
      </c>
      <c r="AFH7" s="559">
        <v>80329.45</v>
      </c>
      <c r="AFI7" s="559">
        <v>53943</v>
      </c>
      <c r="AFJ7" s="559">
        <v>82619</v>
      </c>
      <c r="AFK7" s="559">
        <v>408966</v>
      </c>
      <c r="AFL7" s="559">
        <v>7106709.3499999996</v>
      </c>
      <c r="AFM7" s="559">
        <v>689431</v>
      </c>
      <c r="AFN7" s="559">
        <v>147905</v>
      </c>
      <c r="AFO7" s="559">
        <v>92731</v>
      </c>
      <c r="AFP7" s="559">
        <v>72203</v>
      </c>
      <c r="AFQ7" s="559">
        <v>41894</v>
      </c>
      <c r="AFR7" s="559">
        <v>176481</v>
      </c>
      <c r="AFS7" s="559">
        <v>137096</v>
      </c>
      <c r="AFT7" s="559">
        <v>137256.53</v>
      </c>
      <c r="AFU7" s="559">
        <v>63475</v>
      </c>
      <c r="AFV7" s="559">
        <v>616435</v>
      </c>
      <c r="AFW7" s="559">
        <v>23080</v>
      </c>
      <c r="AFX7" s="559">
        <v>24017157.069999997</v>
      </c>
      <c r="AFY7" s="559">
        <v>48277</v>
      </c>
      <c r="AFZ7" s="559">
        <v>24479.5</v>
      </c>
      <c r="AGA7" s="559">
        <v>5360</v>
      </c>
      <c r="AGB7" s="559">
        <v>192347.3</v>
      </c>
      <c r="AGC7" s="559">
        <v>43179</v>
      </c>
      <c r="AGD7" s="559">
        <v>5928.25</v>
      </c>
      <c r="AGE7" s="559">
        <v>0</v>
      </c>
      <c r="AGF7" s="559">
        <v>98037.25</v>
      </c>
      <c r="AGG7" s="559">
        <v>34164</v>
      </c>
      <c r="AGH7" s="559">
        <v>29915</v>
      </c>
      <c r="AGI7" s="559">
        <v>9793118.1600000001</v>
      </c>
      <c r="AGJ7" s="559">
        <v>881536.5</v>
      </c>
      <c r="AGK7" s="559">
        <v>106973</v>
      </c>
      <c r="AGL7" s="559">
        <v>39843.35</v>
      </c>
      <c r="AGM7" s="559">
        <v>301480</v>
      </c>
      <c r="AGN7" s="559">
        <v>105705</v>
      </c>
      <c r="AGO7" s="559">
        <v>0</v>
      </c>
      <c r="AGP7" s="559">
        <v>31109</v>
      </c>
      <c r="AGQ7" s="559">
        <v>27316276.07</v>
      </c>
      <c r="AGR7" s="559">
        <v>5301101.97</v>
      </c>
      <c r="AGS7" s="559">
        <v>2732</v>
      </c>
      <c r="AGT7" s="559">
        <v>100566</v>
      </c>
      <c r="AGU7" s="559">
        <v>248599</v>
      </c>
      <c r="AGV7" s="559">
        <v>258520.5</v>
      </c>
      <c r="AGW7" s="559">
        <v>23194</v>
      </c>
      <c r="AGX7" s="559">
        <v>19762</v>
      </c>
      <c r="AGY7" s="559">
        <v>8673</v>
      </c>
      <c r="AGZ7" s="559">
        <v>151874</v>
      </c>
      <c r="AHA7" s="559">
        <v>52232</v>
      </c>
      <c r="AHB7" s="559">
        <v>18417.5</v>
      </c>
      <c r="AHC7" s="559">
        <v>101684</v>
      </c>
      <c r="AHD7" s="559">
        <v>129131</v>
      </c>
      <c r="AHE7" s="559">
        <v>50836.5</v>
      </c>
      <c r="AHF7" s="559">
        <v>24954.6</v>
      </c>
      <c r="AHG7" s="559">
        <v>82769</v>
      </c>
      <c r="AHH7" s="559">
        <v>1149189.67</v>
      </c>
      <c r="AHI7" s="559">
        <v>17341</v>
      </c>
      <c r="AHJ7" s="559">
        <v>20515</v>
      </c>
      <c r="AHK7" s="559">
        <v>18968</v>
      </c>
      <c r="AHL7" s="559">
        <v>20911</v>
      </c>
      <c r="AHM7" s="559">
        <v>0</v>
      </c>
      <c r="AHN7" s="559">
        <v>0</v>
      </c>
      <c r="AHO7" s="559"/>
      <c r="AHQ7" s="580">
        <v>5</v>
      </c>
    </row>
    <row r="8" spans="1:901" ht="23.4" customHeight="1" x14ac:dyDescent="0.4">
      <c r="A8" s="554" t="s">
        <v>6</v>
      </c>
      <c r="B8" s="555" t="s">
        <v>7</v>
      </c>
      <c r="C8" s="559">
        <v>348540430.24000001</v>
      </c>
      <c r="D8" s="559">
        <v>47620443.909999996</v>
      </c>
      <c r="E8" s="559">
        <v>4369578.7</v>
      </c>
      <c r="F8" s="559">
        <v>5513728.8000000007</v>
      </c>
      <c r="G8" s="559">
        <v>7110791.6499999994</v>
      </c>
      <c r="H8" s="559">
        <v>4059950.15</v>
      </c>
      <c r="I8" s="559">
        <v>2101857.36</v>
      </c>
      <c r="J8" s="559">
        <v>45927729.260000005</v>
      </c>
      <c r="K8" s="559">
        <v>4669344.9099999992</v>
      </c>
      <c r="L8" s="559">
        <v>5970926.0299999993</v>
      </c>
      <c r="M8" s="559">
        <v>55043288.829999998</v>
      </c>
      <c r="N8" s="559">
        <v>4585471.05</v>
      </c>
      <c r="O8" s="559">
        <v>26958882.27</v>
      </c>
      <c r="P8" s="559">
        <v>10201448.1</v>
      </c>
      <c r="Q8" s="559">
        <v>4064989.17</v>
      </c>
      <c r="R8" s="559">
        <v>2422231.04</v>
      </c>
      <c r="S8" s="559">
        <v>2322341.6100000003</v>
      </c>
      <c r="T8" s="559">
        <v>9885024.5700000003</v>
      </c>
      <c r="U8" s="559">
        <v>1318143.3600000001</v>
      </c>
      <c r="V8" s="559">
        <v>3108488.99</v>
      </c>
      <c r="W8" s="559">
        <v>1878921.12</v>
      </c>
      <c r="X8" s="559">
        <v>2783261.3800000004</v>
      </c>
      <c r="Y8" s="559">
        <v>1356683.93</v>
      </c>
      <c r="Z8" s="559">
        <v>1032315.47</v>
      </c>
      <c r="AA8" s="559">
        <v>455982864.60000002</v>
      </c>
      <c r="AB8" s="559">
        <v>10907867.840000002</v>
      </c>
      <c r="AC8" s="559">
        <v>29523667.960000001</v>
      </c>
      <c r="AD8" s="559">
        <v>4669747.43</v>
      </c>
      <c r="AE8" s="559">
        <v>26850131.23</v>
      </c>
      <c r="AF8" s="559">
        <v>8378983.8600000003</v>
      </c>
      <c r="AG8" s="559">
        <v>13629054.970000001</v>
      </c>
      <c r="AH8" s="559">
        <v>4726555.0600000005</v>
      </c>
      <c r="AI8" s="559">
        <v>9245106.1699999999</v>
      </c>
      <c r="AJ8" s="559">
        <v>8709470.0899999999</v>
      </c>
      <c r="AK8" s="559">
        <v>2537622.94</v>
      </c>
      <c r="AL8" s="559">
        <v>6775037.8799999999</v>
      </c>
      <c r="AM8" s="559">
        <v>1036364</v>
      </c>
      <c r="AN8" s="559">
        <v>4566449.68</v>
      </c>
      <c r="AO8" s="559">
        <v>3534332.2199999997</v>
      </c>
      <c r="AP8" s="559">
        <v>21876756.329999998</v>
      </c>
      <c r="AQ8" s="559">
        <v>20084823.350000001</v>
      </c>
      <c r="AR8" s="559">
        <v>1751483.1</v>
      </c>
      <c r="AS8" s="559">
        <v>245029623.08999997</v>
      </c>
      <c r="AT8" s="559">
        <v>16808907.469999999</v>
      </c>
      <c r="AU8" s="559">
        <v>6201270.8300000001</v>
      </c>
      <c r="AV8" s="559">
        <v>13568869.990000002</v>
      </c>
      <c r="AW8" s="559">
        <v>6518993.0999999996</v>
      </c>
      <c r="AX8" s="559">
        <v>4661289.7100000009</v>
      </c>
      <c r="AY8" s="559">
        <v>5980212.2399999993</v>
      </c>
      <c r="AZ8" s="559">
        <v>7825330.9400000004</v>
      </c>
      <c r="BA8" s="559">
        <v>62943192.579999998</v>
      </c>
      <c r="BB8" s="559">
        <v>5224389</v>
      </c>
      <c r="BC8" s="559">
        <v>9564490.2599999998</v>
      </c>
      <c r="BD8" s="559">
        <v>20756576.640000001</v>
      </c>
      <c r="BE8" s="559">
        <v>3646067.08</v>
      </c>
      <c r="BF8" s="559">
        <v>2117643.37</v>
      </c>
      <c r="BG8" s="559">
        <v>1624179.0999999999</v>
      </c>
      <c r="BH8" s="559">
        <v>246838133.85999998</v>
      </c>
      <c r="BI8" s="559">
        <v>2183678.5999999996</v>
      </c>
      <c r="BJ8" s="559">
        <v>2612810.81</v>
      </c>
      <c r="BK8" s="559">
        <v>6284563.4799999995</v>
      </c>
      <c r="BL8" s="559">
        <v>14012504.130000001</v>
      </c>
      <c r="BM8" s="559">
        <v>11681658.99</v>
      </c>
      <c r="BN8" s="559">
        <v>3958018.19</v>
      </c>
      <c r="BO8" s="559">
        <v>7321278.5800000001</v>
      </c>
      <c r="BP8" s="559">
        <v>2665445.2700000005</v>
      </c>
      <c r="BQ8" s="559">
        <v>2016243.8</v>
      </c>
      <c r="BR8" s="559">
        <v>1123025</v>
      </c>
      <c r="BS8" s="559">
        <v>1214628.28</v>
      </c>
      <c r="BT8" s="559">
        <v>56093159.25</v>
      </c>
      <c r="BU8" s="559">
        <v>526445.66</v>
      </c>
      <c r="BV8" s="559">
        <v>3507751.41</v>
      </c>
      <c r="BW8" s="559">
        <v>193145737.47</v>
      </c>
      <c r="BX8" s="559">
        <v>83966356.020000011</v>
      </c>
      <c r="BY8" s="559">
        <v>6678512.2700000005</v>
      </c>
      <c r="BZ8" s="559">
        <v>6587150.4199999999</v>
      </c>
      <c r="CA8" s="559">
        <v>8635650.4700000007</v>
      </c>
      <c r="CB8" s="559">
        <v>6485772.0499999998</v>
      </c>
      <c r="CC8" s="559">
        <v>8267858.6199999992</v>
      </c>
      <c r="CD8" s="559">
        <v>478831.41</v>
      </c>
      <c r="CE8" s="559">
        <v>470053</v>
      </c>
      <c r="CF8" s="559">
        <v>488699707.00000006</v>
      </c>
      <c r="CG8" s="559">
        <v>3057827.5100000002</v>
      </c>
      <c r="CH8" s="559">
        <v>23730024.639999997</v>
      </c>
      <c r="CI8" s="559">
        <v>3712221.79</v>
      </c>
      <c r="CJ8" s="559">
        <v>5561754.2000000002</v>
      </c>
      <c r="CK8" s="559">
        <v>7551002.1699999999</v>
      </c>
      <c r="CL8" s="559">
        <v>4239030.3900000006</v>
      </c>
      <c r="CM8" s="559">
        <v>15643030.25</v>
      </c>
      <c r="CN8" s="559">
        <v>2867286.29</v>
      </c>
      <c r="CO8" s="559">
        <v>3757373.4200000004</v>
      </c>
      <c r="CP8" s="559">
        <v>2041684.9100000001</v>
      </c>
      <c r="CQ8" s="559">
        <v>7726319.1600000001</v>
      </c>
      <c r="CR8" s="559">
        <v>3460522.87</v>
      </c>
      <c r="CS8" s="559">
        <v>158972694.13999999</v>
      </c>
      <c r="CT8" s="559">
        <v>2246652.06</v>
      </c>
      <c r="CU8" s="559">
        <v>6027397.2499999991</v>
      </c>
      <c r="CV8" s="559">
        <v>10203320.25</v>
      </c>
      <c r="CW8" s="559">
        <v>2073439.29</v>
      </c>
      <c r="CX8" s="559">
        <v>12855272.870000001</v>
      </c>
      <c r="CY8" s="559">
        <v>3392142.42</v>
      </c>
      <c r="CZ8" s="559">
        <v>3002011.45</v>
      </c>
      <c r="DA8" s="559">
        <v>162644428.53999999</v>
      </c>
      <c r="DB8" s="559">
        <v>6464216.2199999997</v>
      </c>
      <c r="DC8" s="559">
        <v>43508257.960000001</v>
      </c>
      <c r="DD8" s="559">
        <v>24081980.390000001</v>
      </c>
      <c r="DE8" s="559">
        <v>4810575.28</v>
      </c>
      <c r="DF8" s="559">
        <v>16731189.25</v>
      </c>
      <c r="DG8" s="559">
        <v>6002343.2100000009</v>
      </c>
      <c r="DH8" s="559">
        <v>1553128.3399999999</v>
      </c>
      <c r="DI8" s="559">
        <v>4088877.7299999995</v>
      </c>
      <c r="DJ8" s="559">
        <v>2994396.46</v>
      </c>
      <c r="DK8" s="559">
        <v>36988832.539999999</v>
      </c>
      <c r="DL8" s="559">
        <v>140453637.11000001</v>
      </c>
      <c r="DM8" s="559">
        <v>126097420.09999999</v>
      </c>
      <c r="DN8" s="559">
        <v>11193708.76</v>
      </c>
      <c r="DO8" s="559">
        <v>5910920.2399999993</v>
      </c>
      <c r="DP8" s="559">
        <v>17074815.649999999</v>
      </c>
      <c r="DQ8" s="559">
        <v>6472827.8499999996</v>
      </c>
      <c r="DR8" s="559">
        <v>3956423.8199999994</v>
      </c>
      <c r="DS8" s="559">
        <v>5532690.96</v>
      </c>
      <c r="DT8" s="559">
        <v>2457774.1399999997</v>
      </c>
      <c r="DU8" s="559">
        <v>561009594.28999996</v>
      </c>
      <c r="DV8" s="559">
        <v>6783491.209999999</v>
      </c>
      <c r="DW8" s="559">
        <v>6038998.0799999991</v>
      </c>
      <c r="DX8" s="559">
        <v>26227872.330000002</v>
      </c>
      <c r="DY8" s="559">
        <v>13280736.9</v>
      </c>
      <c r="DZ8" s="559">
        <v>12137895.859999999</v>
      </c>
      <c r="EA8" s="559">
        <v>16366542.34</v>
      </c>
      <c r="EB8" s="559">
        <v>4786096.4999999991</v>
      </c>
      <c r="EC8" s="559">
        <v>15309043.390000001</v>
      </c>
      <c r="ED8" s="559">
        <v>90967535.279999986</v>
      </c>
      <c r="EE8" s="559">
        <v>77770062.989999995</v>
      </c>
      <c r="EF8" s="559">
        <v>5474569.6999999993</v>
      </c>
      <c r="EG8" s="559">
        <v>6476375.5099999988</v>
      </c>
      <c r="EH8" s="559">
        <v>7707569.5300000003</v>
      </c>
      <c r="EI8" s="559">
        <v>8889798.4100000001</v>
      </c>
      <c r="EJ8" s="559">
        <v>23864579.23</v>
      </c>
      <c r="EK8" s="559">
        <v>6186993.5099999998</v>
      </c>
      <c r="EL8" s="559">
        <v>7893345.1399999997</v>
      </c>
      <c r="EM8" s="559">
        <v>347808229.21999997</v>
      </c>
      <c r="EN8" s="559">
        <v>7593403.96</v>
      </c>
      <c r="EO8" s="559">
        <v>4481188.0199999996</v>
      </c>
      <c r="EP8" s="559">
        <v>8574114.3300000001</v>
      </c>
      <c r="EQ8" s="559">
        <v>3263749.81</v>
      </c>
      <c r="ER8" s="559">
        <v>3392770.3200000003</v>
      </c>
      <c r="ES8" s="559">
        <v>8021440.21</v>
      </c>
      <c r="ET8" s="559">
        <v>20924990.409999996</v>
      </c>
      <c r="EU8" s="559">
        <v>3734795.3400000003</v>
      </c>
      <c r="EV8" s="559">
        <v>120941110.69000001</v>
      </c>
      <c r="EW8" s="559">
        <v>2147135.58</v>
      </c>
      <c r="EX8" s="559">
        <v>4480126.2399999993</v>
      </c>
      <c r="EY8" s="559">
        <v>6292801.0699999994</v>
      </c>
      <c r="EZ8" s="559">
        <v>9246972.2699999996</v>
      </c>
      <c r="FA8" s="559">
        <v>17477228.25</v>
      </c>
      <c r="FB8" s="559">
        <v>7994702.6699999999</v>
      </c>
      <c r="FC8" s="559">
        <v>6934221.6800000006</v>
      </c>
      <c r="FD8" s="559">
        <v>4320688.7699999996</v>
      </c>
      <c r="FE8" s="559">
        <v>2272011.5700000003</v>
      </c>
      <c r="FF8" s="559">
        <v>5621899.0999999996</v>
      </c>
      <c r="FG8" s="559">
        <v>1358891.3800000001</v>
      </c>
      <c r="FH8" s="559">
        <v>121324021.60999998</v>
      </c>
      <c r="FI8" s="559">
        <v>4449579.47</v>
      </c>
      <c r="FJ8" s="559">
        <v>5859612.8099999996</v>
      </c>
      <c r="FK8" s="559">
        <v>7921126.25</v>
      </c>
      <c r="FL8" s="559">
        <v>12448436.989999998</v>
      </c>
      <c r="FM8" s="559">
        <v>6088577.7999999998</v>
      </c>
      <c r="FN8" s="559">
        <v>1997255.4600000002</v>
      </c>
      <c r="FO8" s="559">
        <v>614209.09</v>
      </c>
      <c r="FP8" s="559">
        <v>378291860.13999999</v>
      </c>
      <c r="FQ8" s="559">
        <v>11198317.289999999</v>
      </c>
      <c r="FR8" s="559">
        <v>12922937.84</v>
      </c>
      <c r="FS8" s="559">
        <v>8361880.0099999998</v>
      </c>
      <c r="FT8" s="559">
        <v>10917313.68</v>
      </c>
      <c r="FU8" s="559">
        <v>6953707.1500000004</v>
      </c>
      <c r="FV8" s="559">
        <v>18057581.800000001</v>
      </c>
      <c r="FW8" s="559">
        <v>8670928.8300000001</v>
      </c>
      <c r="FX8" s="559">
        <v>5577964.7199999997</v>
      </c>
      <c r="FY8" s="559">
        <v>9853026.7199999988</v>
      </c>
      <c r="FZ8" s="559">
        <v>14804359.5</v>
      </c>
      <c r="GA8" s="559">
        <v>5242663.41</v>
      </c>
      <c r="GB8" s="559">
        <v>2429577.7200000002</v>
      </c>
      <c r="GC8" s="559">
        <v>977389</v>
      </c>
      <c r="GD8" s="559">
        <v>158648575.31</v>
      </c>
      <c r="GE8" s="559">
        <v>4568199.5399999991</v>
      </c>
      <c r="GF8" s="559">
        <v>4339914.76</v>
      </c>
      <c r="GG8" s="559">
        <v>35803938.359999999</v>
      </c>
      <c r="GH8" s="559">
        <v>9343321.3800000008</v>
      </c>
      <c r="GI8" s="559">
        <v>7235171.4800000004</v>
      </c>
      <c r="GJ8" s="559">
        <v>6864114.6600000001</v>
      </c>
      <c r="GK8" s="559">
        <v>32065093.550000004</v>
      </c>
      <c r="GL8" s="559">
        <v>3168671.07</v>
      </c>
      <c r="GM8" s="559">
        <v>1969077.72</v>
      </c>
      <c r="GN8" s="559">
        <v>987045</v>
      </c>
      <c r="GO8" s="559">
        <v>1357026.5</v>
      </c>
      <c r="GP8" s="559">
        <v>122931375.84999999</v>
      </c>
      <c r="GQ8" s="559">
        <v>35856805.230000004</v>
      </c>
      <c r="GR8" s="559">
        <v>5810780.4099999992</v>
      </c>
      <c r="GS8" s="559">
        <v>33039572.760000002</v>
      </c>
      <c r="GT8" s="559">
        <v>3717080.79</v>
      </c>
      <c r="GU8" s="559">
        <v>6268915.1500000004</v>
      </c>
      <c r="GV8" s="559">
        <v>7654026.3600000003</v>
      </c>
      <c r="GW8" s="559">
        <v>3386936.67</v>
      </c>
      <c r="GX8" s="559">
        <v>124138050.15000001</v>
      </c>
      <c r="GY8" s="559">
        <v>13500676.540000001</v>
      </c>
      <c r="GZ8" s="559">
        <v>10697433.119999999</v>
      </c>
      <c r="HA8" s="559">
        <v>6682266.6400000006</v>
      </c>
      <c r="HB8" s="559">
        <v>330007151.22000003</v>
      </c>
      <c r="HC8" s="559">
        <v>33745461.390000001</v>
      </c>
      <c r="HD8" s="559">
        <v>15646426.110000001</v>
      </c>
      <c r="HE8" s="559">
        <v>7683546.1999999993</v>
      </c>
      <c r="HF8" s="559">
        <v>9331319.0999999996</v>
      </c>
      <c r="HG8" s="559">
        <v>33766327.969999999</v>
      </c>
      <c r="HH8" s="559">
        <v>1677842.4499999997</v>
      </c>
      <c r="HI8" s="559">
        <v>62222803.020000003</v>
      </c>
      <c r="HJ8" s="559">
        <v>3320692.02</v>
      </c>
      <c r="HK8" s="559">
        <v>4236104.76</v>
      </c>
      <c r="HL8" s="559">
        <v>2767531.19</v>
      </c>
      <c r="HM8" s="559">
        <v>3166911.04</v>
      </c>
      <c r="HN8" s="559">
        <v>6526861.8900000006</v>
      </c>
      <c r="HO8" s="559">
        <v>3782824.25</v>
      </c>
      <c r="HP8" s="559">
        <v>873140.57</v>
      </c>
      <c r="HQ8" s="559">
        <v>168425837.62</v>
      </c>
      <c r="HR8" s="559">
        <v>34569839.399999999</v>
      </c>
      <c r="HS8" s="559">
        <v>6876522</v>
      </c>
      <c r="HT8" s="559">
        <v>4868429.8499999996</v>
      </c>
      <c r="HU8" s="559">
        <v>4894923.63</v>
      </c>
      <c r="HV8" s="559">
        <v>3410008.74</v>
      </c>
      <c r="HW8" s="559">
        <v>7531483.0999999996</v>
      </c>
      <c r="HX8" s="559">
        <v>6311416.5000000009</v>
      </c>
      <c r="HY8" s="559">
        <v>5770288.3300000001</v>
      </c>
      <c r="HZ8" s="559">
        <v>5753341.5800000001</v>
      </c>
      <c r="IA8" s="559">
        <v>4149645.91</v>
      </c>
      <c r="IB8" s="559">
        <v>5430558.6999999993</v>
      </c>
      <c r="IC8" s="559">
        <v>1524395.46</v>
      </c>
      <c r="ID8" s="559">
        <v>7507401.0100000007</v>
      </c>
      <c r="IE8" s="559">
        <v>4182394.4</v>
      </c>
      <c r="IF8" s="559">
        <v>4742935.99</v>
      </c>
      <c r="IG8" s="559">
        <v>214010071.83000001</v>
      </c>
      <c r="IH8" s="559">
        <v>60288260.07</v>
      </c>
      <c r="II8" s="559">
        <v>5036030.2699999996</v>
      </c>
      <c r="IJ8" s="559">
        <v>12270802.42</v>
      </c>
      <c r="IK8" s="559">
        <v>22642798.48</v>
      </c>
      <c r="IL8" s="559">
        <v>8604486.1000000015</v>
      </c>
      <c r="IM8" s="559">
        <v>3364476.0900000003</v>
      </c>
      <c r="IN8" s="559">
        <v>2196254.16</v>
      </c>
      <c r="IO8" s="559">
        <v>1781823.48</v>
      </c>
      <c r="IP8" s="559">
        <v>2693572.34</v>
      </c>
      <c r="IQ8" s="559">
        <v>3717888.5300000003</v>
      </c>
      <c r="IR8" s="559">
        <v>287889751.56000006</v>
      </c>
      <c r="IS8" s="559">
        <v>73805937</v>
      </c>
      <c r="IT8" s="559">
        <v>4451385.4800000004</v>
      </c>
      <c r="IU8" s="559">
        <v>3440058.19</v>
      </c>
      <c r="IV8" s="559">
        <v>4591989.93</v>
      </c>
      <c r="IW8" s="559">
        <v>2603264.89</v>
      </c>
      <c r="IX8" s="559">
        <v>4388029.01</v>
      </c>
      <c r="IY8" s="559">
        <v>1829138.6900000002</v>
      </c>
      <c r="IZ8" s="559">
        <v>7104591.1399999997</v>
      </c>
      <c r="JA8" s="559">
        <v>11365145.73</v>
      </c>
      <c r="JB8" s="559">
        <v>5265808</v>
      </c>
      <c r="JC8" s="559">
        <v>3362338.0599999996</v>
      </c>
      <c r="JD8" s="559">
        <v>134740602.61000001</v>
      </c>
      <c r="JE8" s="559">
        <v>43176766.629999995</v>
      </c>
      <c r="JF8" s="559">
        <v>4882738.0600000005</v>
      </c>
      <c r="JG8" s="559">
        <v>2466749.8600000003</v>
      </c>
      <c r="JH8" s="559">
        <v>4790496.8</v>
      </c>
      <c r="JI8" s="559">
        <v>4343244.53</v>
      </c>
      <c r="JJ8" s="559">
        <v>108252546.39999999</v>
      </c>
      <c r="JK8" s="559">
        <v>7138702.5</v>
      </c>
      <c r="JL8" s="559">
        <v>11029817.059999999</v>
      </c>
      <c r="JM8" s="559">
        <v>21055152.079999998</v>
      </c>
      <c r="JN8" s="559">
        <v>5726667.04</v>
      </c>
      <c r="JO8" s="559">
        <v>21142181.400000002</v>
      </c>
      <c r="JP8" s="559">
        <v>4320734.8100000005</v>
      </c>
      <c r="JQ8" s="559">
        <v>196918936.66000003</v>
      </c>
      <c r="JR8" s="559">
        <v>7113778.7700000005</v>
      </c>
      <c r="JS8" s="559">
        <v>3596198.77</v>
      </c>
      <c r="JT8" s="559">
        <v>17994342</v>
      </c>
      <c r="JU8" s="559">
        <v>21039115.580000002</v>
      </c>
      <c r="JV8" s="559">
        <v>18841669.130000003</v>
      </c>
      <c r="JW8" s="559">
        <v>5639657.8099999996</v>
      </c>
      <c r="JX8" s="559">
        <v>4494858.32</v>
      </c>
      <c r="JY8" s="559">
        <v>261179378.27000001</v>
      </c>
      <c r="JZ8" s="559">
        <v>71721557.50999999</v>
      </c>
      <c r="KA8" s="559">
        <v>6735518.1500000004</v>
      </c>
      <c r="KB8" s="559">
        <v>2156321.16</v>
      </c>
      <c r="KC8" s="559">
        <v>12108729.189999999</v>
      </c>
      <c r="KD8" s="559">
        <v>2672111.7400000002</v>
      </c>
      <c r="KE8" s="559">
        <v>40109804.480000004</v>
      </c>
      <c r="KF8" s="559">
        <v>6988502.7299999995</v>
      </c>
      <c r="KG8" s="559">
        <v>4186345.24</v>
      </c>
      <c r="KH8" s="559">
        <v>18580555.800000001</v>
      </c>
      <c r="KI8" s="559">
        <v>7830757.3199999994</v>
      </c>
      <c r="KJ8" s="559">
        <v>14028703.100000001</v>
      </c>
      <c r="KK8" s="559">
        <v>3588769.24</v>
      </c>
      <c r="KL8" s="559">
        <v>758112.78</v>
      </c>
      <c r="KM8" s="559">
        <v>4354593.3499999996</v>
      </c>
      <c r="KN8" s="559">
        <v>306121364.94999993</v>
      </c>
      <c r="KO8" s="559">
        <v>15962885.609999999</v>
      </c>
      <c r="KP8" s="559">
        <v>7960263.2599999998</v>
      </c>
      <c r="KQ8" s="559">
        <v>9898809.4499999993</v>
      </c>
      <c r="KR8" s="559">
        <v>21213504.420000002</v>
      </c>
      <c r="KS8" s="559">
        <v>5016025.1900000004</v>
      </c>
      <c r="KT8" s="559">
        <v>26524137.170000002</v>
      </c>
      <c r="KU8" s="559">
        <v>6823615.3100000015</v>
      </c>
      <c r="KV8" s="559">
        <v>8620962.3399999999</v>
      </c>
      <c r="KW8" s="559">
        <v>95980090.079999998</v>
      </c>
      <c r="KX8" s="559">
        <v>9006484.8699999992</v>
      </c>
      <c r="KY8" s="559">
        <v>7295482.4099999992</v>
      </c>
      <c r="KZ8" s="559">
        <v>24279497.5</v>
      </c>
      <c r="LA8" s="559">
        <v>3740604.8000000003</v>
      </c>
      <c r="LB8" s="559">
        <v>11505877.33</v>
      </c>
      <c r="LC8" s="559">
        <v>144913987.97999999</v>
      </c>
      <c r="LD8" s="559">
        <v>13682345.98</v>
      </c>
      <c r="LE8" s="559">
        <v>609825550.73000002</v>
      </c>
      <c r="LF8" s="559">
        <v>43537329.520000003</v>
      </c>
      <c r="LG8" s="559">
        <v>69906599.710000008</v>
      </c>
      <c r="LH8" s="559">
        <v>78013718.75999999</v>
      </c>
      <c r="LI8" s="559">
        <v>15918014.16</v>
      </c>
      <c r="LJ8" s="559">
        <v>8406290.8399999999</v>
      </c>
      <c r="LK8" s="559">
        <v>3526837.05</v>
      </c>
      <c r="LL8" s="559">
        <v>6538327.9800000004</v>
      </c>
      <c r="LM8" s="559">
        <v>12095943.25</v>
      </c>
      <c r="LN8" s="559">
        <v>11574372.359999999</v>
      </c>
      <c r="LO8" s="559">
        <v>1203623.47</v>
      </c>
      <c r="LP8" s="559">
        <v>94254698.810000002</v>
      </c>
      <c r="LQ8" s="559">
        <v>16729296.01</v>
      </c>
      <c r="LR8" s="559">
        <v>7174036.75</v>
      </c>
      <c r="LS8" s="559">
        <v>187473134.09</v>
      </c>
      <c r="LT8" s="559">
        <v>58922642.340000004</v>
      </c>
      <c r="LU8" s="559">
        <v>337903744.68999994</v>
      </c>
      <c r="LV8" s="559">
        <v>52263421.75</v>
      </c>
      <c r="LW8" s="559">
        <v>40049771.579999998</v>
      </c>
      <c r="LX8" s="559">
        <v>20175954.519999996</v>
      </c>
      <c r="LY8" s="559">
        <v>24404616.850000001</v>
      </c>
      <c r="LZ8" s="559">
        <v>25350393.629999999</v>
      </c>
      <c r="MA8" s="559">
        <v>31923356.120000001</v>
      </c>
      <c r="MB8" s="559">
        <v>43527202.480000004</v>
      </c>
      <c r="MC8" s="559">
        <v>27097436.980000004</v>
      </c>
      <c r="MD8" s="559">
        <v>5258593.6500000004</v>
      </c>
      <c r="ME8" s="559">
        <v>326922488.87</v>
      </c>
      <c r="MF8" s="559">
        <v>7559658.0499999998</v>
      </c>
      <c r="MG8" s="559">
        <v>5249452.96</v>
      </c>
      <c r="MH8" s="559">
        <v>2831804.2800000003</v>
      </c>
      <c r="MI8" s="559">
        <v>3245417</v>
      </c>
      <c r="MJ8" s="559">
        <v>6159805.3300000001</v>
      </c>
      <c r="MK8" s="559">
        <v>6096546.6799999997</v>
      </c>
      <c r="ML8" s="559">
        <v>6938037.7199999997</v>
      </c>
      <c r="MM8" s="559">
        <v>6751589.04</v>
      </c>
      <c r="MN8" s="559">
        <v>2527003.1</v>
      </c>
      <c r="MO8" s="559">
        <v>5074686.6100000003</v>
      </c>
      <c r="MP8" s="559">
        <v>4791058.9000000004</v>
      </c>
      <c r="MQ8" s="559">
        <v>142449277.87</v>
      </c>
      <c r="MR8" s="559">
        <v>3063670.81</v>
      </c>
      <c r="MS8" s="559">
        <v>10276805.32</v>
      </c>
      <c r="MT8" s="559">
        <v>6220059.5900000008</v>
      </c>
      <c r="MU8" s="559">
        <v>5523123.5800000001</v>
      </c>
      <c r="MV8" s="559">
        <v>18255158.189999998</v>
      </c>
      <c r="MW8" s="559">
        <v>24101932.000000004</v>
      </c>
      <c r="MX8" s="559">
        <v>9864478.2300000004</v>
      </c>
      <c r="MY8" s="559">
        <v>4622169.29</v>
      </c>
      <c r="MZ8" s="559">
        <v>1649659.5499999998</v>
      </c>
      <c r="NA8" s="559">
        <v>1707051.83</v>
      </c>
      <c r="NB8" s="559">
        <v>353242800.65999997</v>
      </c>
      <c r="NC8" s="559">
        <v>14291070.85</v>
      </c>
      <c r="ND8" s="559">
        <v>1638597.97</v>
      </c>
      <c r="NE8" s="559">
        <v>29348719.710000001</v>
      </c>
      <c r="NF8" s="559">
        <v>2228571.9</v>
      </c>
      <c r="NG8" s="559">
        <v>8683814.1699999999</v>
      </c>
      <c r="NH8" s="559">
        <v>40268967.479999997</v>
      </c>
      <c r="NI8" s="559">
        <v>7217527.6699999999</v>
      </c>
      <c r="NJ8" s="559">
        <v>650287.41</v>
      </c>
      <c r="NK8" s="559">
        <v>3741308.2199999997</v>
      </c>
      <c r="NL8" s="559">
        <v>3182920.0399999996</v>
      </c>
      <c r="NM8" s="559">
        <v>4103627.4</v>
      </c>
      <c r="NN8" s="559">
        <v>92280394.480000019</v>
      </c>
      <c r="NO8" s="559">
        <v>4702084.34</v>
      </c>
      <c r="NP8" s="559">
        <v>4883393.18</v>
      </c>
      <c r="NQ8" s="559">
        <v>4686629.42</v>
      </c>
      <c r="NR8" s="559">
        <v>9263607.3300000001</v>
      </c>
      <c r="NS8" s="559">
        <v>389558</v>
      </c>
      <c r="NT8" s="559">
        <v>898170.59000000008</v>
      </c>
      <c r="NU8" s="559">
        <v>207237121.04999998</v>
      </c>
      <c r="NV8" s="559">
        <v>27133345.810000002</v>
      </c>
      <c r="NW8" s="559">
        <v>3560742.4</v>
      </c>
      <c r="NX8" s="559">
        <v>2280192.61</v>
      </c>
      <c r="NY8" s="559">
        <v>3711880.8</v>
      </c>
      <c r="NZ8" s="559">
        <v>3262287.71</v>
      </c>
      <c r="OA8" s="559">
        <v>3056160.63</v>
      </c>
      <c r="OB8" s="559">
        <v>164592639.16</v>
      </c>
      <c r="OC8" s="559">
        <v>7417249.2299999995</v>
      </c>
      <c r="OD8" s="559">
        <v>3181973.87</v>
      </c>
      <c r="OE8" s="559">
        <v>29315407.57</v>
      </c>
      <c r="OF8" s="559">
        <v>9671997.6500000004</v>
      </c>
      <c r="OG8" s="559">
        <v>5432446.4100000001</v>
      </c>
      <c r="OH8" s="559">
        <v>348546.29999999981</v>
      </c>
      <c r="OI8" s="559">
        <v>2078386.47</v>
      </c>
      <c r="OJ8" s="559">
        <v>771773</v>
      </c>
      <c r="OK8" s="559">
        <v>115212943.19</v>
      </c>
      <c r="OL8" s="559">
        <v>22323619.77</v>
      </c>
      <c r="OM8" s="559">
        <v>65412942.789999999</v>
      </c>
      <c r="ON8" s="559">
        <v>5211632.7</v>
      </c>
      <c r="OO8" s="559">
        <v>4007793.24</v>
      </c>
      <c r="OP8" s="559">
        <v>736198.35000000009</v>
      </c>
      <c r="OQ8" s="559">
        <v>104464236.28</v>
      </c>
      <c r="OR8" s="559">
        <v>3171342.4499999997</v>
      </c>
      <c r="OS8" s="559">
        <v>4119966.5200000005</v>
      </c>
      <c r="OT8" s="559">
        <v>4448581.1800000006</v>
      </c>
      <c r="OU8" s="559">
        <v>11036943.699999999</v>
      </c>
      <c r="OV8" s="559">
        <v>38447263.299999997</v>
      </c>
      <c r="OW8" s="559">
        <v>2595290.46</v>
      </c>
      <c r="OX8" s="559">
        <v>1376363.1</v>
      </c>
      <c r="OY8" s="559">
        <v>2463399.21</v>
      </c>
      <c r="OZ8" s="559">
        <v>138180402.88</v>
      </c>
      <c r="PA8" s="559">
        <v>4239733.99</v>
      </c>
      <c r="PB8" s="559">
        <v>42176956.740000002</v>
      </c>
      <c r="PC8" s="559">
        <v>4256703.1000000006</v>
      </c>
      <c r="PD8" s="559">
        <v>22133070.500000004</v>
      </c>
      <c r="PE8" s="559">
        <v>22665236.129999999</v>
      </c>
      <c r="PF8" s="559">
        <v>4908061.97</v>
      </c>
      <c r="PG8" s="559">
        <v>4319146.7400000012</v>
      </c>
      <c r="PH8" s="559">
        <v>14968936.16</v>
      </c>
      <c r="PI8" s="559">
        <v>8224325.9899999993</v>
      </c>
      <c r="PJ8" s="559">
        <v>15427774.5</v>
      </c>
      <c r="PK8" s="559">
        <v>25889765.959999997</v>
      </c>
      <c r="PL8" s="559">
        <v>5468224.0599999996</v>
      </c>
      <c r="PM8" s="559">
        <v>49270986.919999994</v>
      </c>
      <c r="PN8" s="559">
        <v>5173457.66</v>
      </c>
      <c r="PO8" s="559">
        <v>1909111.76</v>
      </c>
      <c r="PP8" s="559">
        <v>1221711.8999999999</v>
      </c>
      <c r="PQ8" s="559">
        <v>2023846.95</v>
      </c>
      <c r="PR8" s="559">
        <v>357695305.84999996</v>
      </c>
      <c r="PS8" s="559">
        <v>6622614.04</v>
      </c>
      <c r="PT8" s="559">
        <v>4998503.82</v>
      </c>
      <c r="PU8" s="559">
        <v>8822239.1300000008</v>
      </c>
      <c r="PV8" s="559">
        <v>83253235.060000002</v>
      </c>
      <c r="PW8" s="559">
        <v>4361135.0900000008</v>
      </c>
      <c r="PX8" s="559">
        <v>16882764.719999999</v>
      </c>
      <c r="PY8" s="559">
        <v>4792908.62</v>
      </c>
      <c r="PZ8" s="559">
        <v>32292359.160000008</v>
      </c>
      <c r="QA8" s="559">
        <v>3242283.6</v>
      </c>
      <c r="QB8" s="559">
        <v>32857737.43</v>
      </c>
      <c r="QC8" s="559">
        <v>5303442.18</v>
      </c>
      <c r="QD8" s="559">
        <v>15205387.540000001</v>
      </c>
      <c r="QE8" s="559">
        <v>8639875.1699999999</v>
      </c>
      <c r="QF8" s="559">
        <v>9772410.7400000002</v>
      </c>
      <c r="QG8" s="559">
        <v>16341439.620000001</v>
      </c>
      <c r="QH8" s="559">
        <v>9186597.5100000016</v>
      </c>
      <c r="QI8" s="559">
        <v>3398187.66</v>
      </c>
      <c r="QJ8" s="559">
        <v>1950475.5000000002</v>
      </c>
      <c r="QK8" s="559">
        <v>20244545.190000001</v>
      </c>
      <c r="QL8" s="559">
        <v>29312032.32</v>
      </c>
      <c r="QM8" s="559">
        <v>2652299.6999999997</v>
      </c>
      <c r="QN8" s="559">
        <v>997396.5</v>
      </c>
      <c r="QO8" s="559">
        <v>1559684.5</v>
      </c>
      <c r="QP8" s="559">
        <v>1677372.92</v>
      </c>
      <c r="QQ8" s="559"/>
      <c r="QR8" s="559">
        <v>211054115.56</v>
      </c>
      <c r="QS8" s="559">
        <v>4509669.540000001</v>
      </c>
      <c r="QT8" s="559">
        <v>34365938.969999999</v>
      </c>
      <c r="QU8" s="559">
        <v>7581345.5399999991</v>
      </c>
      <c r="QV8" s="559">
        <v>7861687.7700000005</v>
      </c>
      <c r="QW8" s="559">
        <v>31338823.640000004</v>
      </c>
      <c r="QX8" s="559">
        <v>5796886.4500000002</v>
      </c>
      <c r="QY8" s="559">
        <v>12465150.969999999</v>
      </c>
      <c r="QZ8" s="559">
        <v>33607672.520000003</v>
      </c>
      <c r="RA8" s="559">
        <v>4075631.61</v>
      </c>
      <c r="RB8" s="559">
        <v>3389032.44</v>
      </c>
      <c r="RC8" s="559">
        <v>1839752</v>
      </c>
      <c r="RD8" s="559">
        <v>1174152.76</v>
      </c>
      <c r="RE8" s="559">
        <v>457061606.13</v>
      </c>
      <c r="RF8" s="559">
        <v>28916006.129999999</v>
      </c>
      <c r="RG8" s="559">
        <v>19265188</v>
      </c>
      <c r="RH8" s="559">
        <v>13442905.470000001</v>
      </c>
      <c r="RI8" s="559">
        <v>5977151.6999999993</v>
      </c>
      <c r="RJ8" s="559">
        <v>15832335.200000001</v>
      </c>
      <c r="RK8" s="559">
        <v>26554635.409999996</v>
      </c>
      <c r="RL8" s="559">
        <v>4025165.22</v>
      </c>
      <c r="RM8" s="559">
        <v>13636142.16</v>
      </c>
      <c r="RN8" s="559">
        <v>24846068.570000004</v>
      </c>
      <c r="RO8" s="559">
        <v>33997792.779999994</v>
      </c>
      <c r="RP8" s="559">
        <v>4886872.4700000007</v>
      </c>
      <c r="RQ8" s="559">
        <v>2925487.2399999998</v>
      </c>
      <c r="RR8" s="559">
        <v>6953586.2000000002</v>
      </c>
      <c r="RS8" s="559">
        <v>4413433.1800000006</v>
      </c>
      <c r="RT8" s="559">
        <v>6577851.6099999994</v>
      </c>
      <c r="RU8" s="559">
        <v>4973173.3999999994</v>
      </c>
      <c r="RV8" s="559">
        <v>2355544.5799999996</v>
      </c>
      <c r="RW8" s="559">
        <v>1758592.66</v>
      </c>
      <c r="RX8" s="559">
        <v>2423918.5099999998</v>
      </c>
      <c r="RY8" s="559">
        <v>140950089.11999997</v>
      </c>
      <c r="RZ8" s="559">
        <v>2538111.2399999998</v>
      </c>
      <c r="SA8" s="559">
        <v>6925386.0299999993</v>
      </c>
      <c r="SB8" s="559">
        <v>3252966.0299999993</v>
      </c>
      <c r="SC8" s="559">
        <v>2626343</v>
      </c>
      <c r="SD8" s="559">
        <v>3089789.45</v>
      </c>
      <c r="SE8" s="559">
        <v>5569830.3099999996</v>
      </c>
      <c r="SF8" s="559">
        <v>18382245.800000001</v>
      </c>
      <c r="SG8" s="559">
        <v>3767098.14</v>
      </c>
      <c r="SH8" s="559">
        <v>3182839.11</v>
      </c>
      <c r="SI8" s="559">
        <v>3223002.81</v>
      </c>
      <c r="SJ8" s="559">
        <v>15442657.640000001</v>
      </c>
      <c r="SK8" s="559">
        <v>4002327.47</v>
      </c>
      <c r="SL8" s="559">
        <v>2579425.29</v>
      </c>
      <c r="SM8" s="559">
        <v>124775486.33000001</v>
      </c>
      <c r="SN8" s="559">
        <v>10900689.84</v>
      </c>
      <c r="SO8" s="559">
        <v>5198523.57</v>
      </c>
      <c r="SP8" s="559">
        <v>4399486.21</v>
      </c>
      <c r="SQ8" s="559">
        <v>1950798.3599999999</v>
      </c>
      <c r="SR8" s="559">
        <v>15477356.960000001</v>
      </c>
      <c r="SS8" s="559">
        <v>4946921.24</v>
      </c>
      <c r="ST8" s="559">
        <v>13748918.989999998</v>
      </c>
      <c r="SU8" s="559">
        <v>4685212.99</v>
      </c>
      <c r="SV8" s="559">
        <v>5185901.59</v>
      </c>
      <c r="SW8" s="559">
        <v>26149713.790000003</v>
      </c>
      <c r="SX8" s="559">
        <v>1103444.4200000002</v>
      </c>
      <c r="SY8" s="559">
        <v>56249972.760000005</v>
      </c>
      <c r="SZ8" s="559">
        <v>4505025.459999999</v>
      </c>
      <c r="TA8" s="559">
        <v>4286557.4099999992</v>
      </c>
      <c r="TB8" s="559">
        <v>17730520.130000003</v>
      </c>
      <c r="TC8" s="559">
        <v>4978247.4400000004</v>
      </c>
      <c r="TD8" s="559">
        <v>6122835.5200000005</v>
      </c>
      <c r="TE8" s="559">
        <v>4587148.95</v>
      </c>
      <c r="TF8" s="559">
        <v>2132494.02</v>
      </c>
      <c r="TG8" s="559">
        <v>395406363.49000007</v>
      </c>
      <c r="TH8" s="559">
        <v>3089892.42</v>
      </c>
      <c r="TI8" s="559">
        <v>3894647.79</v>
      </c>
      <c r="TJ8" s="559">
        <v>13715061.16</v>
      </c>
      <c r="TK8" s="559">
        <v>13476321.84</v>
      </c>
      <c r="TL8" s="559">
        <v>8849487.9399999995</v>
      </c>
      <c r="TM8" s="559">
        <v>1742640.67</v>
      </c>
      <c r="TN8" s="559">
        <v>37543438.829999998</v>
      </c>
      <c r="TO8" s="559">
        <v>4144859.52</v>
      </c>
      <c r="TP8" s="559">
        <v>14616005.76</v>
      </c>
      <c r="TQ8" s="559">
        <v>12053412.119999999</v>
      </c>
      <c r="TR8" s="559">
        <v>3381803.7499999995</v>
      </c>
      <c r="TS8" s="559">
        <v>2420390.0799999996</v>
      </c>
      <c r="TT8" s="559">
        <v>7241861.2300000004</v>
      </c>
      <c r="TU8" s="559">
        <v>4140324.61</v>
      </c>
      <c r="TV8" s="559">
        <v>3770904.08</v>
      </c>
      <c r="TW8" s="559">
        <v>66581109.690000013</v>
      </c>
      <c r="TX8" s="559">
        <v>4469091.26</v>
      </c>
      <c r="TY8" s="559">
        <v>148961190.27000001</v>
      </c>
      <c r="TZ8" s="559">
        <v>15901718</v>
      </c>
      <c r="UA8" s="559">
        <v>3986649.64</v>
      </c>
      <c r="UB8" s="559">
        <v>6037254.1899999995</v>
      </c>
      <c r="UC8" s="559">
        <v>72203085.920000002</v>
      </c>
      <c r="UD8" s="559">
        <v>2130716.58</v>
      </c>
      <c r="UE8" s="559">
        <v>1434554.3</v>
      </c>
      <c r="UF8" s="559">
        <v>1788361.7799999998</v>
      </c>
      <c r="UG8" s="559">
        <v>2308621.83</v>
      </c>
      <c r="UH8" s="559">
        <v>74808325.399999991</v>
      </c>
      <c r="UI8" s="559">
        <v>8272857.7599999998</v>
      </c>
      <c r="UJ8" s="559">
        <v>6518951.580000001</v>
      </c>
      <c r="UK8" s="559">
        <v>9093279.3599999994</v>
      </c>
      <c r="UL8" s="559">
        <v>4896735.05</v>
      </c>
      <c r="UM8" s="559">
        <v>4107949.87</v>
      </c>
      <c r="UN8" s="559">
        <v>539152808.49000001</v>
      </c>
      <c r="UO8" s="559">
        <v>6187658.3999999994</v>
      </c>
      <c r="UP8" s="559">
        <v>6652855.4899999993</v>
      </c>
      <c r="UQ8" s="559">
        <v>63998014.32</v>
      </c>
      <c r="UR8" s="559">
        <v>1992895</v>
      </c>
      <c r="US8" s="559">
        <v>4271002.99</v>
      </c>
      <c r="UT8" s="559">
        <v>23096449.909999996</v>
      </c>
      <c r="UU8" s="559">
        <v>3427258.67</v>
      </c>
      <c r="UV8" s="559">
        <v>3390107.8200000003</v>
      </c>
      <c r="UW8" s="559">
        <v>6134006.7000000002</v>
      </c>
      <c r="UX8" s="559">
        <v>7035439.5300000003</v>
      </c>
      <c r="UY8" s="559">
        <v>20431581.059999999</v>
      </c>
      <c r="UZ8" s="559">
        <v>5131513.5</v>
      </c>
      <c r="VA8" s="559">
        <v>16028988.84</v>
      </c>
      <c r="VB8" s="559">
        <v>3970618.9799999995</v>
      </c>
      <c r="VC8" s="559">
        <v>2366965.85</v>
      </c>
      <c r="VD8" s="559">
        <v>1563924.4</v>
      </c>
      <c r="VE8" s="559">
        <v>3098067.5100000002</v>
      </c>
      <c r="VF8" s="559">
        <v>31476139.129999999</v>
      </c>
      <c r="VG8" s="559">
        <v>1982422.7799999998</v>
      </c>
      <c r="VH8" s="559">
        <v>1430397.5699999998</v>
      </c>
      <c r="VI8" s="559">
        <v>796597.22</v>
      </c>
      <c r="VJ8" s="559">
        <v>176486962.01000002</v>
      </c>
      <c r="VK8" s="559">
        <v>7334265.5</v>
      </c>
      <c r="VL8" s="559">
        <v>6884770.0800000001</v>
      </c>
      <c r="VM8" s="559">
        <v>11386006.75</v>
      </c>
      <c r="VN8" s="559">
        <v>15457328.6</v>
      </c>
      <c r="VO8" s="559">
        <v>24101729.559999999</v>
      </c>
      <c r="VP8" s="559">
        <v>7554048.5700000003</v>
      </c>
      <c r="VQ8" s="559">
        <v>5748766.2000000002</v>
      </c>
      <c r="VR8" s="559">
        <v>2425585.54</v>
      </c>
      <c r="VS8" s="559">
        <v>52095011.219999999</v>
      </c>
      <c r="VT8" s="559">
        <v>4834158.4200000009</v>
      </c>
      <c r="VU8" s="559">
        <v>12838439.82</v>
      </c>
      <c r="VV8" s="559">
        <v>5177200.79</v>
      </c>
      <c r="VW8" s="559">
        <v>2968548.63</v>
      </c>
      <c r="VX8" s="559">
        <v>3553709.16</v>
      </c>
      <c r="VY8" s="559">
        <v>971297670.72000003</v>
      </c>
      <c r="VZ8" s="559">
        <v>12979945.380000001</v>
      </c>
      <c r="WA8" s="559">
        <v>4901438.7699999996</v>
      </c>
      <c r="WB8" s="559">
        <v>4378506.3600000003</v>
      </c>
      <c r="WC8" s="559">
        <v>4227157.3099999996</v>
      </c>
      <c r="WD8" s="559">
        <v>6198062.9300000006</v>
      </c>
      <c r="WE8" s="559">
        <v>10340633.279999999</v>
      </c>
      <c r="WF8" s="559">
        <v>11598669.029999999</v>
      </c>
      <c r="WG8" s="559">
        <v>8487564.0999999996</v>
      </c>
      <c r="WH8" s="559">
        <v>9444373.25</v>
      </c>
      <c r="WI8" s="559">
        <v>6732204</v>
      </c>
      <c r="WJ8" s="559">
        <v>29257074.710000001</v>
      </c>
      <c r="WK8" s="559">
        <v>8230896.9000000004</v>
      </c>
      <c r="WL8" s="559">
        <v>14904205.539999999</v>
      </c>
      <c r="WM8" s="559">
        <v>25979584.599999998</v>
      </c>
      <c r="WN8" s="559">
        <v>7393015.6200000001</v>
      </c>
      <c r="WO8" s="559">
        <v>11018872.850000001</v>
      </c>
      <c r="WP8" s="559">
        <v>10146822.08</v>
      </c>
      <c r="WQ8" s="559">
        <v>5078928.0199999996</v>
      </c>
      <c r="WR8" s="559">
        <v>13880383.290000001</v>
      </c>
      <c r="WS8" s="559">
        <v>43272028.200000003</v>
      </c>
      <c r="WT8" s="559">
        <v>3302045.11</v>
      </c>
      <c r="WU8" s="559">
        <v>2877195.12</v>
      </c>
      <c r="WV8" s="559">
        <v>3461917.81</v>
      </c>
      <c r="WW8" s="559">
        <v>2881667.71</v>
      </c>
      <c r="WX8" s="559">
        <v>3283595.91</v>
      </c>
      <c r="WY8" s="559">
        <v>3892611.82</v>
      </c>
      <c r="WZ8" s="559">
        <v>3510676.5799999996</v>
      </c>
      <c r="XA8" s="559">
        <v>40549871.859999999</v>
      </c>
      <c r="XB8" s="559">
        <v>3789848.28</v>
      </c>
      <c r="XC8" s="559">
        <v>2641066.41</v>
      </c>
      <c r="XD8" s="559">
        <v>1941153.2999999998</v>
      </c>
      <c r="XE8" s="559">
        <v>1357864.4100000001</v>
      </c>
      <c r="XF8" s="559">
        <v>387783751.73000002</v>
      </c>
      <c r="XG8" s="559">
        <v>7191270.9299999997</v>
      </c>
      <c r="XH8" s="559">
        <v>7697387.5999999996</v>
      </c>
      <c r="XI8" s="559">
        <v>94799615.569999993</v>
      </c>
      <c r="XJ8" s="559">
        <v>7911915.0299999993</v>
      </c>
      <c r="XK8" s="559">
        <v>8503811.2899999991</v>
      </c>
      <c r="XL8" s="559">
        <v>29633829.34</v>
      </c>
      <c r="XM8" s="559">
        <v>8149974.6100000003</v>
      </c>
      <c r="XN8" s="559">
        <v>10499749.860000001</v>
      </c>
      <c r="XO8" s="559">
        <v>28403714.43</v>
      </c>
      <c r="XP8" s="559">
        <v>14677090.029999999</v>
      </c>
      <c r="XQ8" s="559">
        <v>4519187.55</v>
      </c>
      <c r="XR8" s="559">
        <v>7223048.3300000001</v>
      </c>
      <c r="XS8" s="559">
        <v>5418916.2199999997</v>
      </c>
      <c r="XT8" s="559">
        <v>3911506.94</v>
      </c>
      <c r="XU8" s="559">
        <v>3069913.47</v>
      </c>
      <c r="XV8" s="559">
        <v>2787645.78</v>
      </c>
      <c r="XW8" s="559">
        <v>3161016.21</v>
      </c>
      <c r="XX8" s="559">
        <v>5556636.3400000008</v>
      </c>
      <c r="XY8" s="559">
        <v>4096130.4</v>
      </c>
      <c r="XZ8" s="559">
        <v>4840050.4400000004</v>
      </c>
      <c r="YA8" s="559">
        <v>2686604.7399999998</v>
      </c>
      <c r="YB8" s="559">
        <v>3680391.11</v>
      </c>
      <c r="YC8" s="559">
        <v>432896893.45999998</v>
      </c>
      <c r="YD8" s="559">
        <v>7924474.3300000001</v>
      </c>
      <c r="YE8" s="559">
        <v>24204924.769999996</v>
      </c>
      <c r="YF8" s="559">
        <v>5097672.17</v>
      </c>
      <c r="YG8" s="559">
        <v>44284470.219999999</v>
      </c>
      <c r="YH8" s="559">
        <v>5747973.0900000008</v>
      </c>
      <c r="YI8" s="559">
        <v>17337873.469999999</v>
      </c>
      <c r="YJ8" s="559">
        <v>4505585.01</v>
      </c>
      <c r="YK8" s="559">
        <v>30540469.529999997</v>
      </c>
      <c r="YL8" s="559">
        <v>22959274.190000001</v>
      </c>
      <c r="YM8" s="559">
        <v>10784120.93</v>
      </c>
      <c r="YN8" s="559">
        <v>5426702.3799999999</v>
      </c>
      <c r="YO8" s="559">
        <v>4079689.1799999997</v>
      </c>
      <c r="YP8" s="559">
        <v>3554335.3699999996</v>
      </c>
      <c r="YQ8" s="559">
        <v>1756858.69</v>
      </c>
      <c r="YR8" s="559">
        <v>1904677.9100000001</v>
      </c>
      <c r="YS8" s="559">
        <v>2040978.01</v>
      </c>
      <c r="YT8" s="559">
        <v>99346502.100000009</v>
      </c>
      <c r="YU8" s="559">
        <v>7127547.1899999995</v>
      </c>
      <c r="YV8" s="559">
        <v>9510545.6699999999</v>
      </c>
      <c r="YW8" s="559">
        <v>2846183.4</v>
      </c>
      <c r="YX8" s="559">
        <v>18878400.75</v>
      </c>
      <c r="YY8" s="559">
        <v>3285684.6199999996</v>
      </c>
      <c r="YZ8" s="559">
        <v>10352390.5</v>
      </c>
      <c r="ZA8" s="559">
        <v>107350672.92</v>
      </c>
      <c r="ZB8" s="559">
        <v>4731469.1099999994</v>
      </c>
      <c r="ZC8" s="559">
        <v>8031303.9400000004</v>
      </c>
      <c r="ZD8" s="559">
        <v>14985214.380000001</v>
      </c>
      <c r="ZE8" s="559">
        <v>3836124.3899999997</v>
      </c>
      <c r="ZF8" s="559">
        <v>5570487.6799999997</v>
      </c>
      <c r="ZG8" s="559">
        <v>3613528.5500000003</v>
      </c>
      <c r="ZH8" s="559">
        <v>2523761.83</v>
      </c>
      <c r="ZI8" s="559">
        <v>25384783.260000002</v>
      </c>
      <c r="ZJ8" s="559">
        <v>315399531.87</v>
      </c>
      <c r="ZK8" s="559">
        <v>5964035.2100000009</v>
      </c>
      <c r="ZL8" s="559">
        <v>18983477.609999999</v>
      </c>
      <c r="ZM8" s="559">
        <v>37673414.740000002</v>
      </c>
      <c r="ZN8" s="559">
        <v>20463230.5</v>
      </c>
      <c r="ZO8" s="559">
        <v>3172834.66</v>
      </c>
      <c r="ZP8" s="559">
        <v>7330715.3600000003</v>
      </c>
      <c r="ZQ8" s="559">
        <v>15089570.58</v>
      </c>
      <c r="ZR8" s="559">
        <v>23252041.240000002</v>
      </c>
      <c r="ZS8" s="559">
        <v>21209538.810000002</v>
      </c>
      <c r="ZT8" s="559">
        <v>4875778.54</v>
      </c>
      <c r="ZU8" s="559">
        <v>3541491.07</v>
      </c>
      <c r="ZV8" s="559">
        <v>4664368.8900000015</v>
      </c>
      <c r="ZW8" s="559">
        <v>12002868.139999999</v>
      </c>
      <c r="ZX8" s="559">
        <v>4353368.87</v>
      </c>
      <c r="ZY8" s="559">
        <v>3105206.19</v>
      </c>
      <c r="ZZ8" s="559">
        <v>3599654.09</v>
      </c>
      <c r="AAA8" s="559">
        <v>3160863.9299999997</v>
      </c>
      <c r="AAB8" s="559">
        <v>4290808.58</v>
      </c>
      <c r="AAC8" s="559">
        <v>3205227.03</v>
      </c>
      <c r="AAD8" s="559">
        <v>2683714.79</v>
      </c>
      <c r="AAE8" s="559">
        <v>1992686.93</v>
      </c>
      <c r="AAF8" s="559">
        <v>124859804.45</v>
      </c>
      <c r="AAG8" s="559">
        <v>3727248.41</v>
      </c>
      <c r="AAH8" s="559">
        <v>11002112.449999999</v>
      </c>
      <c r="AAI8" s="559">
        <v>8142981.0700000003</v>
      </c>
      <c r="AAJ8" s="559">
        <v>4331232.04</v>
      </c>
      <c r="AAK8" s="559">
        <v>18891723.120000001</v>
      </c>
      <c r="AAL8" s="559">
        <v>4529253.99</v>
      </c>
      <c r="AAM8" s="559">
        <v>854490947.5</v>
      </c>
      <c r="AAN8" s="559">
        <v>7003995.0599999987</v>
      </c>
      <c r="AAO8" s="559">
        <v>4005744.92</v>
      </c>
      <c r="AAP8" s="559">
        <v>22840320.600000001</v>
      </c>
      <c r="AAQ8" s="559">
        <v>20620991.649999999</v>
      </c>
      <c r="AAR8" s="559">
        <v>5048040.47</v>
      </c>
      <c r="AAS8" s="559">
        <v>5274530.03</v>
      </c>
      <c r="AAT8" s="559">
        <v>10107793.33</v>
      </c>
      <c r="AAU8" s="559">
        <v>27206569.939999998</v>
      </c>
      <c r="AAV8" s="559">
        <v>5864212.0900000008</v>
      </c>
      <c r="AAW8" s="559">
        <v>10749331.060000001</v>
      </c>
      <c r="AAX8" s="559">
        <v>64187711.909999996</v>
      </c>
      <c r="AAY8" s="559">
        <v>19392055.719999999</v>
      </c>
      <c r="AAZ8" s="559">
        <v>2660101.89</v>
      </c>
      <c r="ABA8" s="559">
        <v>4231250.5700000012</v>
      </c>
      <c r="ABB8" s="559">
        <v>3467404.0599999996</v>
      </c>
      <c r="ABC8" s="559">
        <v>3141049.11</v>
      </c>
      <c r="ABD8" s="559">
        <v>4154848.6499999994</v>
      </c>
      <c r="ABE8" s="559">
        <v>3089487.34</v>
      </c>
      <c r="ABF8" s="559">
        <v>67460087.730000004</v>
      </c>
      <c r="ABG8" s="559">
        <v>82153477.319999993</v>
      </c>
      <c r="ABH8" s="559">
        <v>4009883.9899999998</v>
      </c>
      <c r="ABI8" s="559">
        <v>2364696.3199999998</v>
      </c>
      <c r="ABJ8" s="559">
        <v>1089988.5999999999</v>
      </c>
      <c r="ABK8" s="559">
        <v>2405716.41</v>
      </c>
      <c r="ABL8" s="559">
        <v>2609977.92</v>
      </c>
      <c r="ABM8" s="559">
        <v>101601551.76000001</v>
      </c>
      <c r="ABN8" s="559">
        <v>5339470.99</v>
      </c>
      <c r="ABO8" s="559">
        <v>2696461.64</v>
      </c>
      <c r="ABP8" s="559">
        <v>5551746.4800000004</v>
      </c>
      <c r="ABQ8" s="559">
        <v>6731175.1100000003</v>
      </c>
      <c r="ABR8" s="559">
        <v>4120681.2199999997</v>
      </c>
      <c r="ABS8" s="559">
        <v>2433239.7099999995</v>
      </c>
      <c r="ABT8" s="559">
        <v>5466380.6900000004</v>
      </c>
      <c r="ABU8" s="559">
        <v>144969.76999999999</v>
      </c>
      <c r="ABV8" s="559">
        <v>164807397.88999999</v>
      </c>
      <c r="ABW8" s="559">
        <v>2295723.6100000003</v>
      </c>
      <c r="ABX8" s="559">
        <v>9926259.0800000019</v>
      </c>
      <c r="ABY8" s="559">
        <v>4655433.97</v>
      </c>
      <c r="ABZ8" s="559">
        <v>2318602.7199999997</v>
      </c>
      <c r="ACA8" s="559">
        <v>26011031.890000001</v>
      </c>
      <c r="ACB8" s="559">
        <v>5393185.7699999996</v>
      </c>
      <c r="ACC8" s="559">
        <v>6434289.6599999992</v>
      </c>
      <c r="ACD8" s="559">
        <v>3879024.55</v>
      </c>
      <c r="ACE8" s="559">
        <v>12560004.140000001</v>
      </c>
      <c r="ACF8" s="559">
        <v>2621001.06</v>
      </c>
      <c r="ACG8" s="559">
        <v>460817957.37</v>
      </c>
      <c r="ACH8" s="559">
        <v>5461928.1899999995</v>
      </c>
      <c r="ACI8" s="559">
        <v>13324398.68</v>
      </c>
      <c r="ACJ8" s="559">
        <v>12908962.77</v>
      </c>
      <c r="ACK8" s="559">
        <v>3483511.51</v>
      </c>
      <c r="ACL8" s="559">
        <v>13356079.83</v>
      </c>
      <c r="ACM8" s="559">
        <v>12939231.240000002</v>
      </c>
      <c r="ACN8" s="559">
        <v>60490374.030000001</v>
      </c>
      <c r="ACO8" s="559">
        <v>97034576.340000004</v>
      </c>
      <c r="ACP8" s="559">
        <v>7879924.3300000001</v>
      </c>
      <c r="ACQ8" s="559">
        <v>8086397.1799999997</v>
      </c>
      <c r="ACR8" s="559">
        <v>17690842.829999998</v>
      </c>
      <c r="ACS8" s="559">
        <v>11441427.68</v>
      </c>
      <c r="ACT8" s="559">
        <v>57846656.059999995</v>
      </c>
      <c r="ACU8" s="559">
        <v>6009579.1899999995</v>
      </c>
      <c r="ACV8" s="559">
        <v>11253947.639999999</v>
      </c>
      <c r="ACW8" s="559">
        <v>3698942.7</v>
      </c>
      <c r="ACX8" s="559">
        <v>3451763.53</v>
      </c>
      <c r="ACY8" s="559">
        <v>4530523.6399999997</v>
      </c>
      <c r="ACZ8" s="559">
        <v>1800589.29</v>
      </c>
      <c r="ADA8" s="559">
        <v>2950468.25</v>
      </c>
      <c r="ADB8" s="559">
        <v>1615302.5</v>
      </c>
      <c r="ADC8" s="559">
        <v>3504538.5</v>
      </c>
      <c r="ADD8" s="559">
        <v>76980428.960000008</v>
      </c>
      <c r="ADE8" s="559">
        <v>54803316.460000001</v>
      </c>
      <c r="ADF8" s="559">
        <v>991712.74</v>
      </c>
      <c r="ADG8" s="559">
        <v>2260839.7199999997</v>
      </c>
      <c r="ADH8" s="559">
        <v>5240420.8999999994</v>
      </c>
      <c r="ADI8" s="559">
        <v>3494173.68</v>
      </c>
      <c r="ADJ8" s="559">
        <v>3510093.99</v>
      </c>
      <c r="ADK8" s="559">
        <v>3953299.61</v>
      </c>
      <c r="ADL8" s="559">
        <v>3483081.33</v>
      </c>
      <c r="ADM8" s="559">
        <v>256451146.26999995</v>
      </c>
      <c r="ADN8" s="559">
        <v>5428773.6799999997</v>
      </c>
      <c r="ADO8" s="559">
        <v>7126633.4000000004</v>
      </c>
      <c r="ADP8" s="559">
        <v>72765573.559999987</v>
      </c>
      <c r="ADQ8" s="559">
        <v>1438054.65</v>
      </c>
      <c r="ADR8" s="559">
        <v>2678342.06</v>
      </c>
      <c r="ADS8" s="559">
        <v>5081425.21</v>
      </c>
      <c r="ADT8" s="559">
        <v>1678190.54</v>
      </c>
      <c r="ADU8" s="559">
        <v>459539429.55999994</v>
      </c>
      <c r="ADV8" s="559">
        <v>28149993.129999999</v>
      </c>
      <c r="ADW8" s="559">
        <v>24593649.110000003</v>
      </c>
      <c r="ADX8" s="559">
        <v>3448190.43</v>
      </c>
      <c r="ADY8" s="559">
        <v>4116421.48</v>
      </c>
      <c r="ADZ8" s="559">
        <v>17010902.870000001</v>
      </c>
      <c r="AEA8" s="559">
        <v>5312825.6399999997</v>
      </c>
      <c r="AEB8" s="559">
        <v>6789611.0899999999</v>
      </c>
      <c r="AEC8" s="559">
        <v>4558029.5299999993</v>
      </c>
      <c r="AED8" s="559">
        <v>3291637.91</v>
      </c>
      <c r="AEE8" s="559">
        <v>7074148.1900000004</v>
      </c>
      <c r="AEF8" s="559">
        <v>13388523.109999999</v>
      </c>
      <c r="AEG8" s="559">
        <v>5261650.8800000008</v>
      </c>
      <c r="AEH8" s="559">
        <v>6975777.5100000007</v>
      </c>
      <c r="AEI8" s="559">
        <v>6082426.8600000003</v>
      </c>
      <c r="AEJ8" s="559">
        <v>10706003.200000001</v>
      </c>
      <c r="AEK8" s="559">
        <v>2819493.5</v>
      </c>
      <c r="AEL8" s="559">
        <v>21214656.150000002</v>
      </c>
      <c r="AEM8" s="559">
        <v>2422242.9700000002</v>
      </c>
      <c r="AEN8" s="559">
        <v>9326872.7199999988</v>
      </c>
      <c r="AEO8" s="559">
        <v>279300298.11000001</v>
      </c>
      <c r="AEP8" s="559">
        <v>12528134.789999999</v>
      </c>
      <c r="AEQ8" s="559">
        <v>14817481.189999999</v>
      </c>
      <c r="AER8" s="559">
        <v>6304810.9900000002</v>
      </c>
      <c r="AES8" s="559">
        <v>4811041.3600000003</v>
      </c>
      <c r="AET8" s="559">
        <v>29492111.850000001</v>
      </c>
      <c r="AEU8" s="559">
        <v>4770256.38</v>
      </c>
      <c r="AEV8" s="559">
        <v>9750884.7100000009</v>
      </c>
      <c r="AEW8" s="559">
        <v>6609197.0299999993</v>
      </c>
      <c r="AEX8" s="559">
        <v>2274443.52</v>
      </c>
      <c r="AEY8" s="559">
        <v>143628186.29000002</v>
      </c>
      <c r="AEZ8" s="559">
        <v>66512191.719999999</v>
      </c>
      <c r="AFA8" s="559">
        <v>9888897.5700000003</v>
      </c>
      <c r="AFB8" s="559">
        <v>5695132.9999999991</v>
      </c>
      <c r="AFC8" s="559">
        <v>10628747.24</v>
      </c>
      <c r="AFD8" s="559">
        <v>5566045.6800000006</v>
      </c>
      <c r="AFE8" s="559">
        <v>2992887.91</v>
      </c>
      <c r="AFF8" s="559">
        <v>6194147.6699999999</v>
      </c>
      <c r="AFG8" s="559">
        <v>3400784.0700000003</v>
      </c>
      <c r="AFH8" s="559">
        <v>5587339.7599999998</v>
      </c>
      <c r="AFI8" s="559">
        <v>2790975.55</v>
      </c>
      <c r="AFJ8" s="559">
        <v>3462849.24</v>
      </c>
      <c r="AFK8" s="559">
        <v>5488078.8900000006</v>
      </c>
      <c r="AFL8" s="559">
        <v>141203553.38999999</v>
      </c>
      <c r="AFM8" s="559">
        <v>14315306.490000002</v>
      </c>
      <c r="AFN8" s="559">
        <v>4541932.0199999996</v>
      </c>
      <c r="AFO8" s="559">
        <v>6161765.5900000008</v>
      </c>
      <c r="AFP8" s="559">
        <v>3174664.5</v>
      </c>
      <c r="AFQ8" s="559">
        <v>4094575.5</v>
      </c>
      <c r="AFR8" s="559">
        <v>3226942.1599999997</v>
      </c>
      <c r="AFS8" s="559">
        <v>5602151.9299999997</v>
      </c>
      <c r="AFT8" s="559">
        <v>3861400.46</v>
      </c>
      <c r="AFU8" s="559">
        <v>3379064.4</v>
      </c>
      <c r="AFV8" s="559">
        <v>7784218.1900000004</v>
      </c>
      <c r="AFW8" s="559">
        <v>2340947.13</v>
      </c>
      <c r="AFX8" s="559">
        <v>321441737.38000005</v>
      </c>
      <c r="AFY8" s="559">
        <v>4304173.4399999995</v>
      </c>
      <c r="AFZ8" s="559">
        <v>7894483.3500000006</v>
      </c>
      <c r="AGA8" s="559">
        <v>7412084.7700000005</v>
      </c>
      <c r="AGB8" s="559">
        <v>44922060.670000002</v>
      </c>
      <c r="AGC8" s="559">
        <v>11475297.439999999</v>
      </c>
      <c r="AGD8" s="559">
        <v>7057105.75</v>
      </c>
      <c r="AGE8" s="559">
        <v>4345007.2299999995</v>
      </c>
      <c r="AGF8" s="559">
        <v>5135553.1800000006</v>
      </c>
      <c r="AGG8" s="559">
        <v>6904668.6200000001</v>
      </c>
      <c r="AGH8" s="559">
        <v>4378246.1099999994</v>
      </c>
      <c r="AGI8" s="559">
        <v>278467767.13999999</v>
      </c>
      <c r="AGJ8" s="559">
        <v>27328178.040000003</v>
      </c>
      <c r="AGK8" s="559">
        <v>6608305.2999999998</v>
      </c>
      <c r="AGL8" s="559">
        <v>5472013.2599999998</v>
      </c>
      <c r="AGM8" s="559">
        <v>11510436.189999999</v>
      </c>
      <c r="AGN8" s="559">
        <v>15677455.23</v>
      </c>
      <c r="AGO8" s="559">
        <v>1403221.5599999998</v>
      </c>
      <c r="AGP8" s="559">
        <v>2685001.97</v>
      </c>
      <c r="AGQ8" s="559">
        <v>332380758.63000005</v>
      </c>
      <c r="AGR8" s="559">
        <v>288410171.06999999</v>
      </c>
      <c r="AGS8" s="559">
        <v>7604189.4400000004</v>
      </c>
      <c r="AGT8" s="559">
        <v>10301470.77</v>
      </c>
      <c r="AGU8" s="559">
        <v>30833431.669999998</v>
      </c>
      <c r="AGV8" s="559">
        <v>11604688.67</v>
      </c>
      <c r="AGW8" s="559">
        <v>6675218.5300000003</v>
      </c>
      <c r="AGX8" s="559">
        <v>18903780.380000003</v>
      </c>
      <c r="AGY8" s="559">
        <v>4253402.58</v>
      </c>
      <c r="AGZ8" s="559">
        <v>7622941.1299999999</v>
      </c>
      <c r="AHA8" s="559">
        <v>8532711.1500000004</v>
      </c>
      <c r="AHB8" s="559">
        <v>6127032.2000000002</v>
      </c>
      <c r="AHC8" s="559">
        <v>8431717.9199999999</v>
      </c>
      <c r="AHD8" s="559">
        <v>3562966.7600000002</v>
      </c>
      <c r="AHE8" s="559">
        <v>3977007.76</v>
      </c>
      <c r="AHF8" s="559">
        <v>5959042.9199999999</v>
      </c>
      <c r="AHG8" s="559">
        <v>3481076.4</v>
      </c>
      <c r="AHH8" s="559">
        <v>85380194.809999987</v>
      </c>
      <c r="AHI8" s="559">
        <v>10388203.469999999</v>
      </c>
      <c r="AHJ8" s="559">
        <v>5366016.99</v>
      </c>
      <c r="AHK8" s="559">
        <v>6537754.9399999995</v>
      </c>
      <c r="AHL8" s="559">
        <v>16774599.310000001</v>
      </c>
      <c r="AHM8" s="559">
        <v>4877744.3900000006</v>
      </c>
      <c r="AHN8" s="559">
        <v>2928114.08</v>
      </c>
      <c r="AHO8" s="559"/>
      <c r="AHQ8" s="579">
        <v>6</v>
      </c>
    </row>
    <row r="9" spans="1:901" ht="23.4" customHeight="1" x14ac:dyDescent="0.55000000000000004">
      <c r="A9" s="554" t="s">
        <v>8</v>
      </c>
      <c r="B9" s="555" t="s">
        <v>9</v>
      </c>
      <c r="C9" s="559">
        <v>127475673.75999999</v>
      </c>
      <c r="D9" s="559">
        <v>6180965.4300000016</v>
      </c>
      <c r="E9" s="559">
        <v>603173.53</v>
      </c>
      <c r="F9" s="559">
        <v>506631.65999999986</v>
      </c>
      <c r="G9" s="559">
        <v>1305754.8400000003</v>
      </c>
      <c r="H9" s="559">
        <v>2332704.3099999996</v>
      </c>
      <c r="I9" s="559">
        <v>474410.54</v>
      </c>
      <c r="J9" s="559">
        <v>11451516.17</v>
      </c>
      <c r="K9" s="559">
        <v>949631.07000000041</v>
      </c>
      <c r="L9" s="559">
        <v>1241894.0500000003</v>
      </c>
      <c r="M9" s="559">
        <v>16845832.149999999</v>
      </c>
      <c r="N9" s="559">
        <v>849113.66000000015</v>
      </c>
      <c r="O9" s="559">
        <v>2295707.1100000003</v>
      </c>
      <c r="P9" s="559">
        <v>2487491.83</v>
      </c>
      <c r="Q9" s="559">
        <v>1476457</v>
      </c>
      <c r="R9" s="559">
        <v>416902.07</v>
      </c>
      <c r="S9" s="559">
        <v>628068.41999999981</v>
      </c>
      <c r="T9" s="559">
        <v>1490146.9</v>
      </c>
      <c r="U9" s="559">
        <v>258136.92999999993</v>
      </c>
      <c r="V9" s="559">
        <v>956830.52000000014</v>
      </c>
      <c r="W9" s="559">
        <v>689645.7699999999</v>
      </c>
      <c r="X9" s="559">
        <v>1008231.27</v>
      </c>
      <c r="Y9" s="559">
        <v>687873.66</v>
      </c>
      <c r="Z9" s="559">
        <v>368136.52999999997</v>
      </c>
      <c r="AA9" s="559">
        <v>166403071.25999999</v>
      </c>
      <c r="AB9" s="559">
        <v>1882878.93</v>
      </c>
      <c r="AC9" s="559">
        <v>8056905.879999999</v>
      </c>
      <c r="AD9" s="559">
        <v>995049.08</v>
      </c>
      <c r="AE9" s="559">
        <v>3644138.1399999997</v>
      </c>
      <c r="AF9" s="559">
        <v>830774.44000000029</v>
      </c>
      <c r="AG9" s="559">
        <v>4479162.3999999994</v>
      </c>
      <c r="AH9" s="559">
        <v>1775304.7500000002</v>
      </c>
      <c r="AI9" s="559">
        <v>2799597.95</v>
      </c>
      <c r="AJ9" s="559">
        <v>1589718.29</v>
      </c>
      <c r="AK9" s="559">
        <v>651689.91</v>
      </c>
      <c r="AL9" s="559">
        <v>689337.12999999977</v>
      </c>
      <c r="AM9" s="559">
        <v>1479918.2500000002</v>
      </c>
      <c r="AN9" s="559">
        <v>1471482.34</v>
      </c>
      <c r="AO9" s="559">
        <v>1124474.6599999999</v>
      </c>
      <c r="AP9" s="559">
        <v>3331525.93</v>
      </c>
      <c r="AQ9" s="559">
        <v>23962787.180000003</v>
      </c>
      <c r="AR9" s="559">
        <v>330801.97000000003</v>
      </c>
      <c r="AS9" s="559">
        <v>66445672.609999992</v>
      </c>
      <c r="AT9" s="559">
        <v>1452483.61</v>
      </c>
      <c r="AU9" s="559">
        <v>1301591.5999999999</v>
      </c>
      <c r="AV9" s="559">
        <v>1992866.2499999998</v>
      </c>
      <c r="AW9" s="559">
        <v>1387570.74</v>
      </c>
      <c r="AX9" s="559">
        <v>1108621.43</v>
      </c>
      <c r="AY9" s="559">
        <v>820604.5299999998</v>
      </c>
      <c r="AZ9" s="559">
        <v>1446586.77</v>
      </c>
      <c r="BA9" s="559">
        <v>7777454.4299999978</v>
      </c>
      <c r="BB9" s="559">
        <v>2206535.23</v>
      </c>
      <c r="BC9" s="559">
        <v>1691047.35</v>
      </c>
      <c r="BD9" s="559">
        <v>4046586.31</v>
      </c>
      <c r="BE9" s="559">
        <v>811733.57</v>
      </c>
      <c r="BF9" s="559">
        <v>380916.05999999994</v>
      </c>
      <c r="BG9" s="559">
        <v>767884.46000000008</v>
      </c>
      <c r="BH9" s="559">
        <v>53604801.279999994</v>
      </c>
      <c r="BI9" s="559">
        <v>416187.28</v>
      </c>
      <c r="BJ9" s="559">
        <v>392566.55</v>
      </c>
      <c r="BK9" s="559">
        <v>1207470.03</v>
      </c>
      <c r="BL9" s="559">
        <v>1421979.65</v>
      </c>
      <c r="BM9" s="559">
        <v>1778598.38</v>
      </c>
      <c r="BN9" s="559">
        <v>660793.19000000006</v>
      </c>
      <c r="BO9" s="559">
        <v>958373.87999999989</v>
      </c>
      <c r="BP9" s="559">
        <v>450132.14000000007</v>
      </c>
      <c r="BQ9" s="559">
        <v>761015.5</v>
      </c>
      <c r="BR9" s="559">
        <v>567618</v>
      </c>
      <c r="BS9" s="559">
        <v>346849.63000000012</v>
      </c>
      <c r="BT9" s="559">
        <v>7713170.3200000003</v>
      </c>
      <c r="BU9" s="559">
        <v>203138.25</v>
      </c>
      <c r="BV9" s="559">
        <v>603364.40999999992</v>
      </c>
      <c r="BW9" s="559">
        <v>42851111.639999993</v>
      </c>
      <c r="BX9" s="559">
        <v>22734097.329999998</v>
      </c>
      <c r="BY9" s="559">
        <v>910296.26</v>
      </c>
      <c r="BZ9" s="559">
        <v>631938.31000000006</v>
      </c>
      <c r="CA9" s="559">
        <v>1362369.8299999998</v>
      </c>
      <c r="CB9" s="559">
        <v>859259.8</v>
      </c>
      <c r="CC9" s="559">
        <v>1076173.07</v>
      </c>
      <c r="CD9" s="559">
        <v>134984</v>
      </c>
      <c r="CE9" s="559">
        <v>267324</v>
      </c>
      <c r="CF9" s="559">
        <v>228223902.16</v>
      </c>
      <c r="CG9" s="559">
        <v>4122516.8400000008</v>
      </c>
      <c r="CH9" s="559">
        <v>9463010.0800000001</v>
      </c>
      <c r="CI9" s="559">
        <v>577200.35000000009</v>
      </c>
      <c r="CJ9" s="559">
        <v>982479.1</v>
      </c>
      <c r="CK9" s="559">
        <v>1122716.5499999998</v>
      </c>
      <c r="CL9" s="559">
        <v>623371.57999999996</v>
      </c>
      <c r="CM9" s="559">
        <v>2730556.34</v>
      </c>
      <c r="CN9" s="559">
        <v>414904.37000000005</v>
      </c>
      <c r="CO9" s="559">
        <v>1373890.4700000002</v>
      </c>
      <c r="CP9" s="559">
        <v>835106.16</v>
      </c>
      <c r="CQ9" s="559">
        <v>2651221.2500000005</v>
      </c>
      <c r="CR9" s="559">
        <v>660525.18999999994</v>
      </c>
      <c r="CS9" s="559">
        <v>66745940.850000009</v>
      </c>
      <c r="CT9" s="559">
        <v>3784735.18</v>
      </c>
      <c r="CU9" s="559">
        <v>3301808.7</v>
      </c>
      <c r="CV9" s="559">
        <v>4044024.4</v>
      </c>
      <c r="CW9" s="559">
        <v>980202.02</v>
      </c>
      <c r="CX9" s="559">
        <v>4534668.0100000007</v>
      </c>
      <c r="CY9" s="559">
        <v>2063886.4099999997</v>
      </c>
      <c r="CZ9" s="559">
        <v>862766.87</v>
      </c>
      <c r="DA9" s="559">
        <v>96514971.890000001</v>
      </c>
      <c r="DB9" s="559">
        <v>1497922.5100000002</v>
      </c>
      <c r="DC9" s="559">
        <v>9922603.1400000006</v>
      </c>
      <c r="DD9" s="559">
        <v>12139331.260000002</v>
      </c>
      <c r="DE9" s="559">
        <v>2409243.5900000008</v>
      </c>
      <c r="DF9" s="559">
        <v>5021952.55</v>
      </c>
      <c r="DG9" s="559">
        <v>7026721.9000000013</v>
      </c>
      <c r="DH9" s="559">
        <v>560612.9</v>
      </c>
      <c r="DI9" s="559">
        <v>1940481.9300000002</v>
      </c>
      <c r="DJ9" s="559">
        <v>1631763.25</v>
      </c>
      <c r="DK9" s="559">
        <v>5166107.97</v>
      </c>
      <c r="DL9" s="559">
        <v>35599181.279999986</v>
      </c>
      <c r="DM9" s="559">
        <v>52941335.530000009</v>
      </c>
      <c r="DN9" s="559">
        <v>801293.20999999938</v>
      </c>
      <c r="DO9" s="559">
        <v>1488967.41</v>
      </c>
      <c r="DP9" s="559">
        <v>3676344.7600000002</v>
      </c>
      <c r="DQ9" s="559">
        <v>2426994.2900000005</v>
      </c>
      <c r="DR9" s="559">
        <v>1735967.2300000002</v>
      </c>
      <c r="DS9" s="559">
        <v>3002612.57</v>
      </c>
      <c r="DT9" s="559">
        <v>836927.90000000014</v>
      </c>
      <c r="DU9" s="559">
        <v>230259234.97999999</v>
      </c>
      <c r="DV9" s="559">
        <v>1633237.0599999998</v>
      </c>
      <c r="DW9" s="559">
        <v>2792511.6199999996</v>
      </c>
      <c r="DX9" s="559">
        <v>2392988.1399999997</v>
      </c>
      <c r="DY9" s="559">
        <v>3038083.48</v>
      </c>
      <c r="DZ9" s="559">
        <v>2999184.3400000003</v>
      </c>
      <c r="EA9" s="559">
        <v>8231517.5700000003</v>
      </c>
      <c r="EB9" s="559">
        <v>2034461.5700000003</v>
      </c>
      <c r="EC9" s="559">
        <v>3042582.8099999991</v>
      </c>
      <c r="ED9" s="559">
        <v>32657051.819999997</v>
      </c>
      <c r="EE9" s="559">
        <v>30159433.849999998</v>
      </c>
      <c r="EF9" s="559">
        <v>1115594.6999999997</v>
      </c>
      <c r="EG9" s="559">
        <v>1576442.7400000005</v>
      </c>
      <c r="EH9" s="559">
        <v>944169.6100000001</v>
      </c>
      <c r="EI9" s="559">
        <v>2337942.5699999998</v>
      </c>
      <c r="EJ9" s="559">
        <v>4957876.9799999995</v>
      </c>
      <c r="EK9" s="559">
        <v>556979.34</v>
      </c>
      <c r="EL9" s="559">
        <v>863341.87999999989</v>
      </c>
      <c r="EM9" s="559">
        <v>74769485.100000009</v>
      </c>
      <c r="EN9" s="559">
        <v>1439022.9</v>
      </c>
      <c r="EO9" s="559">
        <v>1370392.4099999995</v>
      </c>
      <c r="EP9" s="559">
        <v>1082005.08</v>
      </c>
      <c r="EQ9" s="559">
        <v>342154.42000000004</v>
      </c>
      <c r="ER9" s="559">
        <v>1025173.8400000001</v>
      </c>
      <c r="ES9" s="559">
        <v>1398429.43</v>
      </c>
      <c r="ET9" s="559">
        <v>2462573.6800000006</v>
      </c>
      <c r="EU9" s="559">
        <v>1291642.4300000002</v>
      </c>
      <c r="EV9" s="559">
        <v>83624934.769999996</v>
      </c>
      <c r="EW9" s="559">
        <v>571485.45000000007</v>
      </c>
      <c r="EX9" s="559">
        <v>2020559.4699999997</v>
      </c>
      <c r="EY9" s="559">
        <v>3888563.38</v>
      </c>
      <c r="EZ9" s="559">
        <v>2880798.98</v>
      </c>
      <c r="FA9" s="559">
        <v>6261942.2000000002</v>
      </c>
      <c r="FB9" s="559">
        <v>2260268.8499999996</v>
      </c>
      <c r="FC9" s="559">
        <v>4217140.79</v>
      </c>
      <c r="FD9" s="559">
        <v>1361776.13</v>
      </c>
      <c r="FE9" s="559">
        <v>744820.18</v>
      </c>
      <c r="FF9" s="559">
        <v>1202104.8600000001</v>
      </c>
      <c r="FG9" s="559">
        <v>641703.66999999993</v>
      </c>
      <c r="FH9" s="559">
        <v>52632502.629999995</v>
      </c>
      <c r="FI9" s="559">
        <v>1790075.6600000001</v>
      </c>
      <c r="FJ9" s="559">
        <v>860486.87</v>
      </c>
      <c r="FK9" s="559">
        <v>1075925.5999999999</v>
      </c>
      <c r="FL9" s="559">
        <v>1459148.5700000003</v>
      </c>
      <c r="FM9" s="559">
        <v>1764111.0299999998</v>
      </c>
      <c r="FN9" s="559">
        <v>401330.4</v>
      </c>
      <c r="FO9" s="559">
        <v>171722.11</v>
      </c>
      <c r="FP9" s="559">
        <v>134541820.78999996</v>
      </c>
      <c r="FQ9" s="559">
        <v>663008.36999999988</v>
      </c>
      <c r="FR9" s="559">
        <v>1699800.8099999996</v>
      </c>
      <c r="FS9" s="559">
        <v>1771396.8399999999</v>
      </c>
      <c r="FT9" s="559">
        <v>2137884.3899999992</v>
      </c>
      <c r="FU9" s="559">
        <v>2365058.79</v>
      </c>
      <c r="FV9" s="559">
        <v>7240627.3199999984</v>
      </c>
      <c r="FW9" s="559">
        <v>2096739.2400000002</v>
      </c>
      <c r="FX9" s="559">
        <v>1087984.2099999997</v>
      </c>
      <c r="FY9" s="559">
        <v>1986363.3999999997</v>
      </c>
      <c r="FZ9" s="559">
        <v>4434522.38</v>
      </c>
      <c r="GA9" s="559">
        <v>2590492.4</v>
      </c>
      <c r="GB9" s="559">
        <v>940764.8600000001</v>
      </c>
      <c r="GC9" s="559">
        <v>238496.27000000002</v>
      </c>
      <c r="GD9" s="559">
        <v>71874614.400000006</v>
      </c>
      <c r="GE9" s="559">
        <v>934994.72000000009</v>
      </c>
      <c r="GF9" s="559">
        <v>677342.49</v>
      </c>
      <c r="GG9" s="559">
        <v>3191551.46</v>
      </c>
      <c r="GH9" s="559">
        <v>1193263.45</v>
      </c>
      <c r="GI9" s="559">
        <v>1200401.1700000002</v>
      </c>
      <c r="GJ9" s="559">
        <v>1502372.8900000001</v>
      </c>
      <c r="GK9" s="559">
        <v>4916858.209999999</v>
      </c>
      <c r="GL9" s="559">
        <v>1134666.31</v>
      </c>
      <c r="GM9" s="559">
        <v>530957.85</v>
      </c>
      <c r="GN9" s="559">
        <v>346602.95</v>
      </c>
      <c r="GO9" s="559">
        <v>457307.94</v>
      </c>
      <c r="GP9" s="559">
        <v>26375654.359999999</v>
      </c>
      <c r="GQ9" s="559">
        <v>2148705.8599999994</v>
      </c>
      <c r="GR9" s="559">
        <v>952905.34000000008</v>
      </c>
      <c r="GS9" s="559">
        <v>2555926.4</v>
      </c>
      <c r="GT9" s="559">
        <v>533329.13</v>
      </c>
      <c r="GU9" s="559">
        <v>1973586.15</v>
      </c>
      <c r="GV9" s="559">
        <v>1137370.4899999998</v>
      </c>
      <c r="GW9" s="559">
        <v>651845.68999999983</v>
      </c>
      <c r="GX9" s="559">
        <v>66405584.920000024</v>
      </c>
      <c r="GY9" s="559">
        <v>1096641.3199999998</v>
      </c>
      <c r="GZ9" s="559">
        <v>3843223.9199999995</v>
      </c>
      <c r="HA9" s="559">
        <v>2012821.7300000002</v>
      </c>
      <c r="HB9" s="559">
        <v>204395681.77000004</v>
      </c>
      <c r="HC9" s="559">
        <v>5133982.5</v>
      </c>
      <c r="HD9" s="559">
        <v>3619270.6</v>
      </c>
      <c r="HE9" s="559">
        <v>3212106.94</v>
      </c>
      <c r="HF9" s="559">
        <v>7521397.9799999995</v>
      </c>
      <c r="HG9" s="559">
        <v>3819057.8</v>
      </c>
      <c r="HH9" s="559">
        <v>955908.79</v>
      </c>
      <c r="HI9" s="559">
        <v>147998171.77999997</v>
      </c>
      <c r="HJ9" s="559">
        <v>804960.74000000011</v>
      </c>
      <c r="HK9" s="559">
        <v>1657222.52</v>
      </c>
      <c r="HL9" s="559">
        <v>1153509.06</v>
      </c>
      <c r="HM9" s="559">
        <v>578108.64</v>
      </c>
      <c r="HN9" s="559">
        <v>4762689.0200000005</v>
      </c>
      <c r="HO9" s="559">
        <v>1332648.4600000002</v>
      </c>
      <c r="HP9" s="559">
        <v>570305.75</v>
      </c>
      <c r="HQ9" s="559">
        <v>141950772.92999998</v>
      </c>
      <c r="HR9" s="559">
        <v>51994203.960000008</v>
      </c>
      <c r="HS9" s="559">
        <v>3755646.57</v>
      </c>
      <c r="HT9" s="559">
        <v>205678.5199999999</v>
      </c>
      <c r="HU9" s="559">
        <v>2997436.05</v>
      </c>
      <c r="HV9" s="559">
        <v>781546.48999999987</v>
      </c>
      <c r="HW9" s="559">
        <v>4156568.35</v>
      </c>
      <c r="HX9" s="559">
        <v>2086353.1500000004</v>
      </c>
      <c r="HY9" s="559">
        <v>1345357.5200000003</v>
      </c>
      <c r="HZ9" s="559">
        <v>3522373.22</v>
      </c>
      <c r="IA9" s="559">
        <v>2892089.12</v>
      </c>
      <c r="IB9" s="559">
        <v>2331166.7100000004</v>
      </c>
      <c r="IC9" s="559">
        <v>410660.93</v>
      </c>
      <c r="ID9" s="559">
        <v>2598862.5700000003</v>
      </c>
      <c r="IE9" s="559">
        <v>961837.7799999998</v>
      </c>
      <c r="IF9" s="559">
        <v>1109194.71</v>
      </c>
      <c r="IG9" s="559">
        <v>134039076.38</v>
      </c>
      <c r="IH9" s="559">
        <v>45132346.719999991</v>
      </c>
      <c r="II9" s="559">
        <v>7288372.3200000003</v>
      </c>
      <c r="IJ9" s="559">
        <v>4366992.2399999993</v>
      </c>
      <c r="IK9" s="559">
        <v>27593846.069999997</v>
      </c>
      <c r="IL9" s="559">
        <v>1856953.5699999996</v>
      </c>
      <c r="IM9" s="559">
        <v>2907215.42</v>
      </c>
      <c r="IN9" s="559">
        <v>2284807.23</v>
      </c>
      <c r="IO9" s="559">
        <v>1006716.41</v>
      </c>
      <c r="IP9" s="559">
        <v>1663800.1900000002</v>
      </c>
      <c r="IQ9" s="559">
        <v>2588352.3199999994</v>
      </c>
      <c r="IR9" s="559">
        <v>240103202.12</v>
      </c>
      <c r="IS9" s="559">
        <v>98898859.539999992</v>
      </c>
      <c r="IT9" s="559">
        <v>3891649.4599999995</v>
      </c>
      <c r="IU9" s="559">
        <v>5050307.0000000009</v>
      </c>
      <c r="IV9" s="559">
        <v>7823213.5999999996</v>
      </c>
      <c r="IW9" s="559">
        <v>1396660.91</v>
      </c>
      <c r="IX9" s="559">
        <v>2097705.8200000003</v>
      </c>
      <c r="IY9" s="559">
        <v>1028409.0499999999</v>
      </c>
      <c r="IZ9" s="559">
        <v>1218341.4500000002</v>
      </c>
      <c r="JA9" s="559">
        <v>2979730.4699999997</v>
      </c>
      <c r="JB9" s="559">
        <v>6520819.7599999998</v>
      </c>
      <c r="JC9" s="559">
        <v>5114070.7500000009</v>
      </c>
      <c r="JD9" s="559">
        <v>46014770.020000011</v>
      </c>
      <c r="JE9" s="559">
        <v>11494843.680000003</v>
      </c>
      <c r="JF9" s="559">
        <v>843106.26000000024</v>
      </c>
      <c r="JG9" s="559">
        <v>1159378.4900000002</v>
      </c>
      <c r="JH9" s="559">
        <v>814370.33999999985</v>
      </c>
      <c r="JI9" s="559">
        <v>1316334.7600000002</v>
      </c>
      <c r="JJ9" s="559">
        <v>65349037.320000008</v>
      </c>
      <c r="JK9" s="559">
        <v>2689673.58</v>
      </c>
      <c r="JL9" s="559">
        <v>4756220.95</v>
      </c>
      <c r="JM9" s="559">
        <v>4443232.7300000004</v>
      </c>
      <c r="JN9" s="559">
        <v>2227393.5800000005</v>
      </c>
      <c r="JO9" s="559">
        <v>6397995.1199999992</v>
      </c>
      <c r="JP9" s="559">
        <v>1150548.97</v>
      </c>
      <c r="JQ9" s="559">
        <v>92065234.039999992</v>
      </c>
      <c r="JR9" s="559">
        <v>13776119.330000002</v>
      </c>
      <c r="JS9" s="559">
        <v>1594143.5799999998</v>
      </c>
      <c r="JT9" s="559">
        <v>18227305.979999997</v>
      </c>
      <c r="JU9" s="559">
        <v>11625209.610000001</v>
      </c>
      <c r="JV9" s="559">
        <v>3242772.35</v>
      </c>
      <c r="JW9" s="559">
        <v>2500049.25</v>
      </c>
      <c r="JX9" s="559">
        <v>1188296.4099999999</v>
      </c>
      <c r="JY9" s="559">
        <v>108409238.98</v>
      </c>
      <c r="JZ9" s="559">
        <v>79168171.289999992</v>
      </c>
      <c r="KA9" s="559">
        <v>1279768.1999999993</v>
      </c>
      <c r="KB9" s="559">
        <v>922638.4</v>
      </c>
      <c r="KC9" s="559">
        <v>2001248.52</v>
      </c>
      <c r="KD9" s="559">
        <v>489096.45000000007</v>
      </c>
      <c r="KE9" s="559">
        <v>8059639.6499999994</v>
      </c>
      <c r="KF9" s="559">
        <v>2271546</v>
      </c>
      <c r="KG9" s="559">
        <v>1104937.6000000001</v>
      </c>
      <c r="KH9" s="559">
        <v>3370311.48</v>
      </c>
      <c r="KI9" s="559">
        <v>957647.64</v>
      </c>
      <c r="KJ9" s="559">
        <v>1509284.5</v>
      </c>
      <c r="KK9" s="559">
        <v>950046.07</v>
      </c>
      <c r="KL9" s="559">
        <v>51002.210000000006</v>
      </c>
      <c r="KM9" s="559">
        <v>457359.76999999996</v>
      </c>
      <c r="KN9" s="559">
        <v>261004850.71000001</v>
      </c>
      <c r="KO9" s="559">
        <v>10470880.52</v>
      </c>
      <c r="KP9" s="559">
        <v>15703235.890000001</v>
      </c>
      <c r="KQ9" s="559">
        <v>6288218.4800000004</v>
      </c>
      <c r="KR9" s="559">
        <v>14963903.040000001</v>
      </c>
      <c r="KS9" s="559">
        <v>7455517.6499999994</v>
      </c>
      <c r="KT9" s="559">
        <v>13526346.040000001</v>
      </c>
      <c r="KU9" s="559">
        <v>7595205.3599999994</v>
      </c>
      <c r="KV9" s="559">
        <v>3691342.7100000004</v>
      </c>
      <c r="KW9" s="559">
        <v>52744840.719999999</v>
      </c>
      <c r="KX9" s="559">
        <v>4243772.2200000007</v>
      </c>
      <c r="KY9" s="559">
        <v>5079830.3</v>
      </c>
      <c r="KZ9" s="559">
        <v>20081603.009999998</v>
      </c>
      <c r="LA9" s="559">
        <v>814998.08000000007</v>
      </c>
      <c r="LB9" s="559">
        <v>3782080.2699999996</v>
      </c>
      <c r="LC9" s="559">
        <v>132084206.08999997</v>
      </c>
      <c r="LD9" s="559">
        <v>6486191.4800000004</v>
      </c>
      <c r="LE9" s="559">
        <v>241815076.85999998</v>
      </c>
      <c r="LF9" s="559">
        <v>18539410.379999999</v>
      </c>
      <c r="LG9" s="559">
        <v>74377663.069999993</v>
      </c>
      <c r="LH9" s="559">
        <v>57500457.189999998</v>
      </c>
      <c r="LI9" s="559">
        <v>2639460.71</v>
      </c>
      <c r="LJ9" s="559">
        <v>1153408.0899999999</v>
      </c>
      <c r="LK9" s="559">
        <v>2330068.4800000004</v>
      </c>
      <c r="LL9" s="559">
        <v>3970369.6599999992</v>
      </c>
      <c r="LM9" s="559">
        <v>1460676.4</v>
      </c>
      <c r="LN9" s="559">
        <v>990476.58999999962</v>
      </c>
      <c r="LO9" s="559">
        <v>165874.02000000008</v>
      </c>
      <c r="LP9" s="559">
        <v>52586489.539999992</v>
      </c>
      <c r="LQ9" s="559">
        <v>1671366.5899999999</v>
      </c>
      <c r="LR9" s="559">
        <v>830833.64999999991</v>
      </c>
      <c r="LS9" s="559">
        <v>455459251.77000004</v>
      </c>
      <c r="LT9" s="559">
        <v>81583804.070000008</v>
      </c>
      <c r="LU9" s="559">
        <v>110753406.20000002</v>
      </c>
      <c r="LV9" s="559">
        <v>34792123.719999999</v>
      </c>
      <c r="LW9" s="559">
        <v>3772743.67</v>
      </c>
      <c r="LX9" s="559">
        <v>7531066.0800000001</v>
      </c>
      <c r="LY9" s="559">
        <v>2957989.4</v>
      </c>
      <c r="LZ9" s="559">
        <v>3727942.2699999996</v>
      </c>
      <c r="MA9" s="559">
        <v>3930242.7</v>
      </c>
      <c r="MB9" s="559">
        <v>6660655.3199999984</v>
      </c>
      <c r="MC9" s="559">
        <v>21126969.250000004</v>
      </c>
      <c r="MD9" s="559">
        <v>1020623.04</v>
      </c>
      <c r="ME9" s="559">
        <v>157336786.34999996</v>
      </c>
      <c r="MF9" s="559">
        <v>1787031.88</v>
      </c>
      <c r="MG9" s="559">
        <v>2105387.6199999996</v>
      </c>
      <c r="MH9" s="559">
        <v>755855.76</v>
      </c>
      <c r="MI9" s="559">
        <v>556162.17000000004</v>
      </c>
      <c r="MJ9" s="559">
        <v>1433935.08</v>
      </c>
      <c r="MK9" s="559">
        <v>1077439.44</v>
      </c>
      <c r="ML9" s="559">
        <v>1544470.3699999996</v>
      </c>
      <c r="MM9" s="559">
        <v>2187708.0499999998</v>
      </c>
      <c r="MN9" s="559">
        <v>796747.49999999977</v>
      </c>
      <c r="MO9" s="559">
        <v>2138913.54</v>
      </c>
      <c r="MP9" s="559">
        <v>928415.53</v>
      </c>
      <c r="MQ9" s="559">
        <v>169019924.70000002</v>
      </c>
      <c r="MR9" s="559">
        <v>1244916.3799999999</v>
      </c>
      <c r="MS9" s="559">
        <v>5060065.08</v>
      </c>
      <c r="MT9" s="559">
        <v>8537340.3599999994</v>
      </c>
      <c r="MU9" s="559">
        <v>3143275.83</v>
      </c>
      <c r="MV9" s="559">
        <v>8931640.6600000001</v>
      </c>
      <c r="MW9" s="559">
        <v>16270748.850000001</v>
      </c>
      <c r="MX9" s="559">
        <v>6887094.7400000002</v>
      </c>
      <c r="MY9" s="559">
        <v>7841737.0200000005</v>
      </c>
      <c r="MZ9" s="559">
        <v>1344068.2599999998</v>
      </c>
      <c r="NA9" s="559">
        <v>837324.97000000009</v>
      </c>
      <c r="NB9" s="559">
        <v>344317132.84999996</v>
      </c>
      <c r="NC9" s="559">
        <v>34507733.509999998</v>
      </c>
      <c r="ND9" s="559">
        <v>9084319.4300000016</v>
      </c>
      <c r="NE9" s="559">
        <v>30611855.109999996</v>
      </c>
      <c r="NF9" s="559">
        <v>3254790.2699999996</v>
      </c>
      <c r="NG9" s="559">
        <v>23528746.48</v>
      </c>
      <c r="NH9" s="559">
        <v>56358760.049999997</v>
      </c>
      <c r="NI9" s="559">
        <v>17821335.820000004</v>
      </c>
      <c r="NJ9" s="559">
        <v>914215.54</v>
      </c>
      <c r="NK9" s="559">
        <v>1179704.1000000001</v>
      </c>
      <c r="NL9" s="559">
        <v>6891085.5999999996</v>
      </c>
      <c r="NM9" s="559">
        <v>4267902.7699999996</v>
      </c>
      <c r="NN9" s="559">
        <v>44755789.019999996</v>
      </c>
      <c r="NO9" s="559">
        <v>1210582.5699999998</v>
      </c>
      <c r="NP9" s="559">
        <v>1584030.97</v>
      </c>
      <c r="NQ9" s="559">
        <v>870775.2100000002</v>
      </c>
      <c r="NR9" s="559">
        <v>1151503.2899999998</v>
      </c>
      <c r="NS9" s="559">
        <v>1056820.96</v>
      </c>
      <c r="NT9" s="559">
        <v>2401305.4000000004</v>
      </c>
      <c r="NU9" s="559">
        <v>159654959.01999998</v>
      </c>
      <c r="NV9" s="559">
        <v>72395684.710000008</v>
      </c>
      <c r="NW9" s="559">
        <v>4311653.03</v>
      </c>
      <c r="NX9" s="559">
        <v>2881473.4</v>
      </c>
      <c r="NY9" s="559">
        <v>4113968.4399999995</v>
      </c>
      <c r="NZ9" s="559">
        <v>12519927.629999999</v>
      </c>
      <c r="OA9" s="559">
        <v>3029711.56</v>
      </c>
      <c r="OB9" s="559">
        <v>279916610.12</v>
      </c>
      <c r="OC9" s="559">
        <v>46952055.870000005</v>
      </c>
      <c r="OD9" s="559">
        <v>3563832.3600000003</v>
      </c>
      <c r="OE9" s="559">
        <v>24513408.689999998</v>
      </c>
      <c r="OF9" s="559">
        <v>6349189.0600000005</v>
      </c>
      <c r="OG9" s="559">
        <v>6119729.1499999994</v>
      </c>
      <c r="OH9" s="559">
        <v>25030912.000000004</v>
      </c>
      <c r="OI9" s="559">
        <v>1707852.25</v>
      </c>
      <c r="OJ9" s="559">
        <v>5851832.5200000005</v>
      </c>
      <c r="OK9" s="559">
        <v>57890495.759999998</v>
      </c>
      <c r="OL9" s="559">
        <v>24010253.779999997</v>
      </c>
      <c r="OM9" s="559">
        <v>30967354.289999999</v>
      </c>
      <c r="ON9" s="559">
        <v>1810678.3699999999</v>
      </c>
      <c r="OO9" s="559">
        <v>874711.61</v>
      </c>
      <c r="OP9" s="559">
        <v>222671.07</v>
      </c>
      <c r="OQ9" s="559">
        <v>90364605.580000013</v>
      </c>
      <c r="OR9" s="559">
        <v>1810961.25</v>
      </c>
      <c r="OS9" s="559">
        <v>1405173.9900000002</v>
      </c>
      <c r="OT9" s="559">
        <v>2676011.0300000003</v>
      </c>
      <c r="OU9" s="559">
        <v>4506051.0699999984</v>
      </c>
      <c r="OV9" s="559">
        <v>14389822.58</v>
      </c>
      <c r="OW9" s="559">
        <v>1304524.0300000003</v>
      </c>
      <c r="OX9" s="559">
        <v>1622963.4100000001</v>
      </c>
      <c r="OY9" s="559">
        <v>1873144.02</v>
      </c>
      <c r="OZ9" s="559">
        <v>93362258.800000012</v>
      </c>
      <c r="PA9" s="559">
        <v>1005834.96</v>
      </c>
      <c r="PB9" s="559">
        <v>5885958.1500000004</v>
      </c>
      <c r="PC9" s="559">
        <v>611285.36999999988</v>
      </c>
      <c r="PD9" s="559">
        <v>3418491.8400000008</v>
      </c>
      <c r="PE9" s="559">
        <v>4579500.46</v>
      </c>
      <c r="PF9" s="559">
        <v>554793.19999999995</v>
      </c>
      <c r="PG9" s="559">
        <v>529901.7300000001</v>
      </c>
      <c r="PH9" s="559">
        <v>1916427</v>
      </c>
      <c r="PI9" s="559">
        <v>2603012.48</v>
      </c>
      <c r="PJ9" s="559">
        <v>3551179.66</v>
      </c>
      <c r="PK9" s="559">
        <v>998816.78000000049</v>
      </c>
      <c r="PL9" s="559">
        <v>1256532.69</v>
      </c>
      <c r="PM9" s="559">
        <v>5747843.9900000002</v>
      </c>
      <c r="PN9" s="559">
        <v>568855.62999999989</v>
      </c>
      <c r="PO9" s="559">
        <v>407700.52999999997</v>
      </c>
      <c r="PP9" s="559">
        <v>448379.98</v>
      </c>
      <c r="PQ9" s="559">
        <v>694052.09000000008</v>
      </c>
      <c r="PR9" s="559">
        <v>356997753.16000003</v>
      </c>
      <c r="PS9" s="559">
        <v>4989372.07</v>
      </c>
      <c r="PT9" s="559">
        <v>2920237.5100000002</v>
      </c>
      <c r="PU9" s="559">
        <v>3110148.13</v>
      </c>
      <c r="PV9" s="559">
        <v>53316346.039999999</v>
      </c>
      <c r="PW9" s="559">
        <v>486375.64</v>
      </c>
      <c r="PX9" s="559">
        <v>11476287.279999999</v>
      </c>
      <c r="PY9" s="559">
        <v>1304712.4200000004</v>
      </c>
      <c r="PZ9" s="559">
        <v>13241838.059999999</v>
      </c>
      <c r="QA9" s="559">
        <v>510209.83999999997</v>
      </c>
      <c r="QB9" s="559">
        <v>6413497.0100000007</v>
      </c>
      <c r="QC9" s="559">
        <v>377717.78999999986</v>
      </c>
      <c r="QD9" s="559">
        <v>2234901.46</v>
      </c>
      <c r="QE9" s="559">
        <v>794583.38</v>
      </c>
      <c r="QF9" s="559">
        <v>2535852.88</v>
      </c>
      <c r="QG9" s="559">
        <v>4535768.42</v>
      </c>
      <c r="QH9" s="559">
        <v>1460994.46</v>
      </c>
      <c r="QI9" s="559">
        <v>2110348.48</v>
      </c>
      <c r="QJ9" s="559">
        <v>513773.47</v>
      </c>
      <c r="QK9" s="559">
        <v>3139953.43</v>
      </c>
      <c r="QL9" s="559">
        <v>14181288.079999998</v>
      </c>
      <c r="QM9" s="559">
        <v>1495829</v>
      </c>
      <c r="QN9" s="559">
        <v>295212.07</v>
      </c>
      <c r="QO9" s="559">
        <v>699999</v>
      </c>
      <c r="QP9" s="559">
        <v>584656.38</v>
      </c>
      <c r="QQ9" s="559">
        <v>404660.10000000003</v>
      </c>
      <c r="QR9" s="559">
        <v>117419991.87</v>
      </c>
      <c r="QS9" s="559">
        <v>365025.99</v>
      </c>
      <c r="QT9" s="559">
        <v>14131648.420000002</v>
      </c>
      <c r="QU9" s="559">
        <v>1726741.3499999999</v>
      </c>
      <c r="QV9" s="559">
        <v>3160610.5</v>
      </c>
      <c r="QW9" s="559">
        <v>2724151.9399999995</v>
      </c>
      <c r="QX9" s="559">
        <v>1205364.22</v>
      </c>
      <c r="QY9" s="559">
        <v>4185269.8399999989</v>
      </c>
      <c r="QZ9" s="559">
        <v>2933326.49</v>
      </c>
      <c r="RA9" s="559">
        <v>835259.32000000007</v>
      </c>
      <c r="RB9" s="559">
        <v>1140938.1200000001</v>
      </c>
      <c r="RC9" s="559">
        <v>585774.10000000009</v>
      </c>
      <c r="RD9" s="559">
        <v>855708.64</v>
      </c>
      <c r="RE9" s="559">
        <v>140473057.12999997</v>
      </c>
      <c r="RF9" s="559">
        <v>6079663.6500000004</v>
      </c>
      <c r="RG9" s="559">
        <v>3303260.64</v>
      </c>
      <c r="RH9" s="559">
        <v>1017496.5299999999</v>
      </c>
      <c r="RI9" s="559">
        <v>1225554.4200000002</v>
      </c>
      <c r="RJ9" s="559">
        <v>3552085.91</v>
      </c>
      <c r="RK9" s="559">
        <v>6055445.8599999994</v>
      </c>
      <c r="RL9" s="559">
        <v>625419.21999999986</v>
      </c>
      <c r="RM9" s="559">
        <v>2118703.13</v>
      </c>
      <c r="RN9" s="559">
        <v>3261840.6900000009</v>
      </c>
      <c r="RO9" s="559">
        <v>6599629.120000001</v>
      </c>
      <c r="RP9" s="559">
        <v>735362.18999999983</v>
      </c>
      <c r="RQ9" s="559">
        <v>829647.6</v>
      </c>
      <c r="RR9" s="559">
        <v>1753429.4700000002</v>
      </c>
      <c r="RS9" s="559">
        <v>861331.91000000015</v>
      </c>
      <c r="RT9" s="559">
        <v>902622.60999999987</v>
      </c>
      <c r="RU9" s="559">
        <v>2393057.73</v>
      </c>
      <c r="RV9" s="559">
        <v>619692.37</v>
      </c>
      <c r="RW9" s="559">
        <v>845480.04999999993</v>
      </c>
      <c r="RX9" s="559">
        <v>419314.68999999994</v>
      </c>
      <c r="RY9" s="559">
        <v>73963094.210000008</v>
      </c>
      <c r="RZ9" s="559">
        <v>900758.84000000032</v>
      </c>
      <c r="SA9" s="559">
        <v>2369814.35</v>
      </c>
      <c r="SB9" s="559">
        <v>939563.10000000009</v>
      </c>
      <c r="SC9" s="559">
        <v>547702.45000000007</v>
      </c>
      <c r="SD9" s="559">
        <v>1417195.15</v>
      </c>
      <c r="SE9" s="559">
        <v>835387.13</v>
      </c>
      <c r="SF9" s="559">
        <v>3963516.6899999995</v>
      </c>
      <c r="SG9" s="559">
        <v>1570431.2500000002</v>
      </c>
      <c r="SH9" s="559">
        <v>869715.75</v>
      </c>
      <c r="SI9" s="559">
        <v>813207.6399999999</v>
      </c>
      <c r="SJ9" s="559">
        <v>3414049.2800000003</v>
      </c>
      <c r="SK9" s="559">
        <v>1148786.8499999999</v>
      </c>
      <c r="SL9" s="559">
        <v>580762.39999999991</v>
      </c>
      <c r="SM9" s="559">
        <v>49351227.160000004</v>
      </c>
      <c r="SN9" s="559">
        <v>2008463.6600000001</v>
      </c>
      <c r="SO9" s="559">
        <v>1273247.24</v>
      </c>
      <c r="SP9" s="559">
        <v>1219779.25</v>
      </c>
      <c r="SQ9" s="559">
        <v>630268.17999999993</v>
      </c>
      <c r="SR9" s="559">
        <v>2615383.13</v>
      </c>
      <c r="SS9" s="559">
        <v>999633.73</v>
      </c>
      <c r="ST9" s="559">
        <v>2557141.88</v>
      </c>
      <c r="SU9" s="559">
        <v>1194219.1900000002</v>
      </c>
      <c r="SV9" s="559">
        <v>822795.02000000014</v>
      </c>
      <c r="SW9" s="559">
        <v>6135139.4000000004</v>
      </c>
      <c r="SX9" s="559">
        <v>527744.74</v>
      </c>
      <c r="SY9" s="559">
        <v>28113171.289999999</v>
      </c>
      <c r="SZ9" s="559">
        <v>985426.85999999987</v>
      </c>
      <c r="TA9" s="559">
        <v>1748364.29</v>
      </c>
      <c r="TB9" s="559">
        <v>2487356.8999999994</v>
      </c>
      <c r="TC9" s="559">
        <v>1171630.2599999998</v>
      </c>
      <c r="TD9" s="559">
        <v>1807435.27</v>
      </c>
      <c r="TE9" s="559">
        <v>1094859.9900000002</v>
      </c>
      <c r="TF9" s="559">
        <v>265477.51</v>
      </c>
      <c r="TG9" s="559">
        <v>143060588.92999995</v>
      </c>
      <c r="TH9" s="559">
        <v>673595.13</v>
      </c>
      <c r="TI9" s="559">
        <v>732647.05999999994</v>
      </c>
      <c r="TJ9" s="559">
        <v>3032073.2500000009</v>
      </c>
      <c r="TK9" s="559">
        <v>3285930.3000000003</v>
      </c>
      <c r="TL9" s="559">
        <v>1012718.4299999999</v>
      </c>
      <c r="TM9" s="559">
        <v>254039.81</v>
      </c>
      <c r="TN9" s="559">
        <v>11781817.100000001</v>
      </c>
      <c r="TO9" s="559">
        <v>1045918.2099999997</v>
      </c>
      <c r="TP9" s="559">
        <v>2882649.8000000007</v>
      </c>
      <c r="TQ9" s="559">
        <v>2549026.4399999995</v>
      </c>
      <c r="TR9" s="559">
        <v>684698.84000000008</v>
      </c>
      <c r="TS9" s="559">
        <v>626754.9800000001</v>
      </c>
      <c r="TT9" s="559">
        <v>1164769.3600000003</v>
      </c>
      <c r="TU9" s="559">
        <v>774339.85000000009</v>
      </c>
      <c r="TV9" s="559">
        <v>1043453.9500000002</v>
      </c>
      <c r="TW9" s="559">
        <v>13888135.1</v>
      </c>
      <c r="TX9" s="559">
        <v>1157953.4099999999</v>
      </c>
      <c r="TY9" s="559">
        <v>70041081.329999983</v>
      </c>
      <c r="TZ9" s="559">
        <v>7041320.8900000006</v>
      </c>
      <c r="UA9" s="559">
        <v>1764605.7999999998</v>
      </c>
      <c r="UB9" s="559">
        <v>1945138.32</v>
      </c>
      <c r="UC9" s="559">
        <v>21753521.349999994</v>
      </c>
      <c r="UD9" s="559">
        <v>606486.75</v>
      </c>
      <c r="UE9" s="559">
        <v>445293.29999999993</v>
      </c>
      <c r="UF9" s="559">
        <v>822113.35</v>
      </c>
      <c r="UG9" s="559">
        <v>866358.75</v>
      </c>
      <c r="UH9" s="559">
        <v>36441532.960000001</v>
      </c>
      <c r="UI9" s="559">
        <v>3431416.8200000003</v>
      </c>
      <c r="UJ9" s="559">
        <v>3332870.27</v>
      </c>
      <c r="UK9" s="559">
        <v>4056968.66</v>
      </c>
      <c r="UL9" s="559">
        <v>1475639.59</v>
      </c>
      <c r="UM9" s="559">
        <v>1207775</v>
      </c>
      <c r="UN9" s="559">
        <v>202781225.69</v>
      </c>
      <c r="UO9" s="559">
        <v>1846846.5699999998</v>
      </c>
      <c r="UP9" s="559">
        <v>1495204.4100000004</v>
      </c>
      <c r="UQ9" s="559">
        <v>21746642.500000004</v>
      </c>
      <c r="UR9" s="559">
        <v>319208</v>
      </c>
      <c r="US9" s="559">
        <v>1236806.8</v>
      </c>
      <c r="UT9" s="559">
        <v>4220266.78</v>
      </c>
      <c r="UU9" s="559">
        <v>861368.8</v>
      </c>
      <c r="UV9" s="559">
        <v>846358.42999999993</v>
      </c>
      <c r="UW9" s="559">
        <v>1198989</v>
      </c>
      <c r="UX9" s="559">
        <v>987479.25999999954</v>
      </c>
      <c r="UY9" s="559">
        <v>5855705.5399999991</v>
      </c>
      <c r="UZ9" s="559">
        <v>1602276.77</v>
      </c>
      <c r="VA9" s="559">
        <v>6583490.5800000001</v>
      </c>
      <c r="VB9" s="559">
        <v>671867</v>
      </c>
      <c r="VC9" s="559">
        <v>841907.55000000028</v>
      </c>
      <c r="VD9" s="559">
        <v>599048.30000000005</v>
      </c>
      <c r="VE9" s="559">
        <v>958038.3899999999</v>
      </c>
      <c r="VF9" s="559">
        <v>5899449.2000000002</v>
      </c>
      <c r="VG9" s="559">
        <v>640447.4800000001</v>
      </c>
      <c r="VH9" s="559">
        <v>810353.60000000009</v>
      </c>
      <c r="VI9" s="559">
        <v>915255.98999999987</v>
      </c>
      <c r="VJ9" s="559">
        <v>67404959.639999986</v>
      </c>
      <c r="VK9" s="559">
        <v>2088581.2499999998</v>
      </c>
      <c r="VL9" s="559">
        <v>2576741.7999999998</v>
      </c>
      <c r="VM9" s="559">
        <v>2337618.2400000002</v>
      </c>
      <c r="VN9" s="559">
        <v>4804527.6499999994</v>
      </c>
      <c r="VO9" s="559">
        <v>6224269.75</v>
      </c>
      <c r="VP9" s="559">
        <v>3571413.7800000003</v>
      </c>
      <c r="VQ9" s="559">
        <v>1626812.7599999995</v>
      </c>
      <c r="VR9" s="559">
        <v>1799289.0599999998</v>
      </c>
      <c r="VS9" s="559">
        <v>16917612.549999997</v>
      </c>
      <c r="VT9" s="559">
        <v>1376353.6</v>
      </c>
      <c r="VU9" s="559">
        <v>4350884.7300000004</v>
      </c>
      <c r="VV9" s="559">
        <v>1958744.1600000001</v>
      </c>
      <c r="VW9" s="559">
        <v>1036996.4299999996</v>
      </c>
      <c r="VX9" s="559">
        <v>1541164.84</v>
      </c>
      <c r="VY9" s="559">
        <v>328803169.24999994</v>
      </c>
      <c r="VZ9" s="559">
        <v>9892157.8599999975</v>
      </c>
      <c r="WA9" s="559">
        <v>2676479.88</v>
      </c>
      <c r="WB9" s="559">
        <v>1835944.1</v>
      </c>
      <c r="WC9" s="559">
        <v>882059.54000000015</v>
      </c>
      <c r="WD9" s="559">
        <v>2893635.55</v>
      </c>
      <c r="WE9" s="559">
        <v>16705147.559999995</v>
      </c>
      <c r="WF9" s="559">
        <v>7550944.7199999997</v>
      </c>
      <c r="WG9" s="559">
        <v>4373897.4500000011</v>
      </c>
      <c r="WH9" s="559">
        <v>6607737.9000000004</v>
      </c>
      <c r="WI9" s="559">
        <v>2350369.17</v>
      </c>
      <c r="WJ9" s="559">
        <v>9464148.3300000001</v>
      </c>
      <c r="WK9" s="559">
        <v>1959218.5599999998</v>
      </c>
      <c r="WL9" s="559">
        <v>12227620.300000001</v>
      </c>
      <c r="WM9" s="559">
        <v>17931609.25</v>
      </c>
      <c r="WN9" s="559">
        <v>2260825.5100000002</v>
      </c>
      <c r="WO9" s="559">
        <v>4919214.1399999997</v>
      </c>
      <c r="WP9" s="559">
        <v>16274473.550000001</v>
      </c>
      <c r="WQ9" s="559">
        <v>3496673.6599999997</v>
      </c>
      <c r="WR9" s="559">
        <v>11230837.689999998</v>
      </c>
      <c r="WS9" s="559">
        <v>87070128.030000001</v>
      </c>
      <c r="WT9" s="559">
        <v>4962786.4799999995</v>
      </c>
      <c r="WU9" s="559">
        <v>953724.92999999993</v>
      </c>
      <c r="WV9" s="559">
        <v>1646363.4000000001</v>
      </c>
      <c r="WW9" s="559">
        <v>2135121.87</v>
      </c>
      <c r="WX9" s="559">
        <v>1894662.8100000003</v>
      </c>
      <c r="WY9" s="559">
        <v>1057199.9300000002</v>
      </c>
      <c r="WZ9" s="559">
        <v>1667767.15</v>
      </c>
      <c r="XA9" s="559">
        <v>65361927.459999993</v>
      </c>
      <c r="XB9" s="559">
        <v>3138686.9100000006</v>
      </c>
      <c r="XC9" s="559">
        <v>531243.99999999988</v>
      </c>
      <c r="XD9" s="559">
        <v>916824.78</v>
      </c>
      <c r="XE9" s="559">
        <v>807236.00000000012</v>
      </c>
      <c r="XF9" s="559">
        <v>169940114.44</v>
      </c>
      <c r="XG9" s="559">
        <v>3139855</v>
      </c>
      <c r="XH9" s="559">
        <v>1325975.1100000001</v>
      </c>
      <c r="XI9" s="559">
        <v>37226332.699999996</v>
      </c>
      <c r="XJ9" s="559">
        <v>1376579.28</v>
      </c>
      <c r="XK9" s="559">
        <v>1624857.6600000001</v>
      </c>
      <c r="XL9" s="559">
        <v>4058080.3100000005</v>
      </c>
      <c r="XM9" s="559">
        <v>1812526.5</v>
      </c>
      <c r="XN9" s="559">
        <v>2152528.9900000002</v>
      </c>
      <c r="XO9" s="559">
        <v>4788867.88</v>
      </c>
      <c r="XP9" s="559">
        <v>4748311.5600000005</v>
      </c>
      <c r="XQ9" s="559">
        <v>773831.90999999992</v>
      </c>
      <c r="XR9" s="559">
        <v>909269.58000000007</v>
      </c>
      <c r="XS9" s="559">
        <v>1661002.2200000002</v>
      </c>
      <c r="XT9" s="559">
        <v>777244.75999999978</v>
      </c>
      <c r="XU9" s="559">
        <v>824329.89</v>
      </c>
      <c r="XV9" s="559">
        <v>803319.10000000009</v>
      </c>
      <c r="XW9" s="559">
        <v>1011863.4100000001</v>
      </c>
      <c r="XX9" s="559">
        <v>730200.41999999993</v>
      </c>
      <c r="XY9" s="559">
        <v>754305.28999999992</v>
      </c>
      <c r="XZ9" s="559">
        <v>836439.38</v>
      </c>
      <c r="YA9" s="559">
        <v>743245.75</v>
      </c>
      <c r="YB9" s="559">
        <v>1274753.1299999999</v>
      </c>
      <c r="YC9" s="559">
        <v>99351533.120000005</v>
      </c>
      <c r="YD9" s="559">
        <v>1526910.8499999999</v>
      </c>
      <c r="YE9" s="559">
        <v>8589320.3900000006</v>
      </c>
      <c r="YF9" s="559">
        <v>2172042.1599999997</v>
      </c>
      <c r="YG9" s="559">
        <v>28398673.399999999</v>
      </c>
      <c r="YH9" s="559">
        <v>2903447.22</v>
      </c>
      <c r="YI9" s="559">
        <v>7541623.1500000004</v>
      </c>
      <c r="YJ9" s="559">
        <v>1792546.63</v>
      </c>
      <c r="YK9" s="559">
        <v>8350033.2400000002</v>
      </c>
      <c r="YL9" s="559">
        <v>7825047.8300000001</v>
      </c>
      <c r="YM9" s="559">
        <v>3237791.24</v>
      </c>
      <c r="YN9" s="559">
        <v>1725159.3299999998</v>
      </c>
      <c r="YO9" s="559">
        <v>1386072.03</v>
      </c>
      <c r="YP9" s="559">
        <v>1536123.87</v>
      </c>
      <c r="YQ9" s="559">
        <v>1158974.0900000001</v>
      </c>
      <c r="YR9" s="559">
        <v>1098150.0099999998</v>
      </c>
      <c r="YS9" s="559">
        <v>1135711.5299999998</v>
      </c>
      <c r="YT9" s="559">
        <v>41954842.829999991</v>
      </c>
      <c r="YU9" s="559">
        <v>1322051.6599999999</v>
      </c>
      <c r="YV9" s="559">
        <v>1133165.9499999995</v>
      </c>
      <c r="YW9" s="559">
        <v>1180267.49</v>
      </c>
      <c r="YX9" s="559">
        <v>3830719.05</v>
      </c>
      <c r="YY9" s="559">
        <v>1594342.66</v>
      </c>
      <c r="YZ9" s="559">
        <v>1308036.49</v>
      </c>
      <c r="ZA9" s="559">
        <v>66418343.539999999</v>
      </c>
      <c r="ZB9" s="559">
        <v>3590664.52</v>
      </c>
      <c r="ZC9" s="559">
        <v>1298992.4200000002</v>
      </c>
      <c r="ZD9" s="559">
        <v>3113016.9</v>
      </c>
      <c r="ZE9" s="559">
        <v>1024160.9</v>
      </c>
      <c r="ZF9" s="559">
        <v>750002.9</v>
      </c>
      <c r="ZG9" s="559">
        <v>531697.73</v>
      </c>
      <c r="ZH9" s="559">
        <v>508464.45999999996</v>
      </c>
      <c r="ZI9" s="559">
        <v>5511069.0700000003</v>
      </c>
      <c r="ZJ9" s="559">
        <v>106413991.99999999</v>
      </c>
      <c r="ZK9" s="559">
        <v>1564303.6699999997</v>
      </c>
      <c r="ZL9" s="559">
        <v>5092005.9800000004</v>
      </c>
      <c r="ZM9" s="559">
        <v>8112666.7000000011</v>
      </c>
      <c r="ZN9" s="559">
        <v>4510160.1900000004</v>
      </c>
      <c r="ZO9" s="559">
        <v>1324156.6000000001</v>
      </c>
      <c r="ZP9" s="559">
        <v>1513478.6800000004</v>
      </c>
      <c r="ZQ9" s="559">
        <v>5706371.5699999994</v>
      </c>
      <c r="ZR9" s="559">
        <v>5937538.71</v>
      </c>
      <c r="ZS9" s="559">
        <v>5649688.3299999991</v>
      </c>
      <c r="ZT9" s="559">
        <v>568367.31999999995</v>
      </c>
      <c r="ZU9" s="559">
        <v>1352883.8899999997</v>
      </c>
      <c r="ZV9" s="559">
        <v>875602.97000000009</v>
      </c>
      <c r="ZW9" s="559">
        <v>2733137.2</v>
      </c>
      <c r="ZX9" s="559">
        <v>2108366.1399999997</v>
      </c>
      <c r="ZY9" s="559">
        <v>574157.68000000005</v>
      </c>
      <c r="ZZ9" s="559">
        <v>1080644.3</v>
      </c>
      <c r="AAA9" s="559">
        <v>838772.57</v>
      </c>
      <c r="AAB9" s="559">
        <v>1450566.16</v>
      </c>
      <c r="AAC9" s="559">
        <v>1305445.6999999997</v>
      </c>
      <c r="AAD9" s="559">
        <v>1336102.73</v>
      </c>
      <c r="AAE9" s="559">
        <v>707792.45000000007</v>
      </c>
      <c r="AAF9" s="559">
        <v>35583105.970000006</v>
      </c>
      <c r="AAG9" s="559">
        <v>1649347.87</v>
      </c>
      <c r="AAH9" s="559">
        <v>1560622.5299999998</v>
      </c>
      <c r="AAI9" s="559">
        <v>1451914.56</v>
      </c>
      <c r="AAJ9" s="559">
        <v>1163941.4500000002</v>
      </c>
      <c r="AAK9" s="559">
        <v>2152340.7799999998</v>
      </c>
      <c r="AAL9" s="559">
        <v>1482609.8199999998</v>
      </c>
      <c r="AAM9" s="559">
        <v>199379330.90000001</v>
      </c>
      <c r="AAN9" s="559">
        <v>1313285.3999999999</v>
      </c>
      <c r="AAO9" s="559">
        <v>1634269.88</v>
      </c>
      <c r="AAP9" s="559">
        <v>4094555.5700000003</v>
      </c>
      <c r="AAQ9" s="559">
        <v>2320152.2799999998</v>
      </c>
      <c r="AAR9" s="559">
        <v>1895516.28</v>
      </c>
      <c r="AAS9" s="559">
        <v>2582489.2300000004</v>
      </c>
      <c r="AAT9" s="559">
        <v>1984119.8</v>
      </c>
      <c r="AAU9" s="559">
        <v>6984163</v>
      </c>
      <c r="AAV9" s="559">
        <v>1376823.2499999995</v>
      </c>
      <c r="AAW9" s="559">
        <v>3103803.29</v>
      </c>
      <c r="AAX9" s="559">
        <v>14893749.250000002</v>
      </c>
      <c r="AAY9" s="559">
        <v>4567004.3600000003</v>
      </c>
      <c r="AAZ9" s="559">
        <v>934751.67999999993</v>
      </c>
      <c r="ABA9" s="559">
        <v>910505.26</v>
      </c>
      <c r="ABB9" s="559">
        <v>2493529.4700000002</v>
      </c>
      <c r="ABC9" s="559">
        <v>1297842.8599999999</v>
      </c>
      <c r="ABD9" s="559">
        <v>1937261.51</v>
      </c>
      <c r="ABE9" s="559">
        <v>591080.99</v>
      </c>
      <c r="ABF9" s="559">
        <v>18777808.300000001</v>
      </c>
      <c r="ABG9" s="559">
        <v>10624828.729999999</v>
      </c>
      <c r="ABH9" s="559">
        <v>888589.49</v>
      </c>
      <c r="ABI9" s="559">
        <v>510703.45999999979</v>
      </c>
      <c r="ABJ9" s="559">
        <v>1156770.45</v>
      </c>
      <c r="ABK9" s="559">
        <v>631639.18999999994</v>
      </c>
      <c r="ABL9" s="559">
        <v>1088852.8400000001</v>
      </c>
      <c r="ABM9" s="559">
        <v>101686342.17999998</v>
      </c>
      <c r="ABN9" s="559">
        <v>2842396.4099999997</v>
      </c>
      <c r="ABO9" s="559">
        <v>2657961.8100000005</v>
      </c>
      <c r="ABP9" s="559">
        <v>2868300.8899999997</v>
      </c>
      <c r="ABQ9" s="559">
        <v>4346759.08</v>
      </c>
      <c r="ABR9" s="559">
        <v>3489398.2500000009</v>
      </c>
      <c r="ABS9" s="559">
        <v>1810025.05</v>
      </c>
      <c r="ABT9" s="559">
        <v>3336166.92</v>
      </c>
      <c r="ABU9" s="559">
        <v>1790216.7699999998</v>
      </c>
      <c r="ABV9" s="559">
        <v>58155933.920000002</v>
      </c>
      <c r="ABW9" s="559">
        <v>3251253.1900000004</v>
      </c>
      <c r="ABX9" s="559">
        <v>3094152.1900000009</v>
      </c>
      <c r="ABY9" s="559">
        <v>1162566.5</v>
      </c>
      <c r="ABZ9" s="559">
        <v>1598101.0299999998</v>
      </c>
      <c r="ACA9" s="559">
        <v>5477374.2999999998</v>
      </c>
      <c r="ACB9" s="559">
        <v>1434865.15</v>
      </c>
      <c r="ACC9" s="559">
        <v>1069070.7100000002</v>
      </c>
      <c r="ACD9" s="559">
        <v>511675.78999999992</v>
      </c>
      <c r="ACE9" s="559">
        <v>1886878.6400000001</v>
      </c>
      <c r="ACF9" s="559">
        <v>555946.07999999996</v>
      </c>
      <c r="ACG9" s="559">
        <v>204583076.66999999</v>
      </c>
      <c r="ACH9" s="559">
        <v>1361575.31</v>
      </c>
      <c r="ACI9" s="559">
        <v>1807073.9300000004</v>
      </c>
      <c r="ACJ9" s="559">
        <v>1961355.91</v>
      </c>
      <c r="ACK9" s="559">
        <v>193785.69</v>
      </c>
      <c r="ACL9" s="559">
        <v>1460956.3299999996</v>
      </c>
      <c r="ACM9" s="559">
        <v>1570678.45</v>
      </c>
      <c r="ACN9" s="559">
        <v>18482313.469999999</v>
      </c>
      <c r="ACO9" s="559">
        <v>46127435.139999993</v>
      </c>
      <c r="ACP9" s="559">
        <v>891611.96999999986</v>
      </c>
      <c r="ACQ9" s="559">
        <v>2748598.45</v>
      </c>
      <c r="ACR9" s="559">
        <v>4269204.209999999</v>
      </c>
      <c r="ACS9" s="559">
        <v>2486990.29</v>
      </c>
      <c r="ACT9" s="559">
        <v>18840887.59</v>
      </c>
      <c r="ACU9" s="559">
        <v>2365626.52</v>
      </c>
      <c r="ACV9" s="559">
        <v>1918148.05</v>
      </c>
      <c r="ACW9" s="559">
        <v>1032102.3799999999</v>
      </c>
      <c r="ACX9" s="559">
        <v>917786.97999999986</v>
      </c>
      <c r="ACY9" s="559">
        <v>526893.71</v>
      </c>
      <c r="ACZ9" s="559">
        <v>8897.3699999999953</v>
      </c>
      <c r="ADA9" s="559">
        <v>683483.33000000007</v>
      </c>
      <c r="ADB9" s="559">
        <v>64605.74</v>
      </c>
      <c r="ADC9" s="559">
        <v>1029275.8</v>
      </c>
      <c r="ADD9" s="559">
        <v>23765844.660000004</v>
      </c>
      <c r="ADE9" s="559">
        <v>28288465.41</v>
      </c>
      <c r="ADF9" s="559">
        <v>725525.36</v>
      </c>
      <c r="ADG9" s="559">
        <v>719615</v>
      </c>
      <c r="ADH9" s="559">
        <v>1418430.7600000005</v>
      </c>
      <c r="ADI9" s="559">
        <v>870192</v>
      </c>
      <c r="ADJ9" s="559">
        <v>1003980.8799999999</v>
      </c>
      <c r="ADK9" s="559">
        <v>786294.65000000014</v>
      </c>
      <c r="ADL9" s="559">
        <v>2138602.9500000002</v>
      </c>
      <c r="ADM9" s="559">
        <v>362593285.81999999</v>
      </c>
      <c r="ADN9" s="559">
        <v>34086043.159999996</v>
      </c>
      <c r="ADO9" s="559">
        <v>18161780.230000004</v>
      </c>
      <c r="ADP9" s="559">
        <v>46513608.170000009</v>
      </c>
      <c r="ADQ9" s="559">
        <v>741894.06</v>
      </c>
      <c r="ADR9" s="559">
        <v>832821.82000000007</v>
      </c>
      <c r="ADS9" s="559">
        <v>1289571.22</v>
      </c>
      <c r="ADT9" s="559">
        <v>1539847.3399999999</v>
      </c>
      <c r="ADU9" s="559">
        <v>192904331.66000003</v>
      </c>
      <c r="ADV9" s="559">
        <v>75460991.390000001</v>
      </c>
      <c r="ADW9" s="559">
        <v>10775637.909999998</v>
      </c>
      <c r="ADX9" s="559">
        <v>2377974.9000000004</v>
      </c>
      <c r="ADY9" s="559">
        <v>6061628.3499999996</v>
      </c>
      <c r="ADZ9" s="559">
        <v>3558807.98</v>
      </c>
      <c r="AEA9" s="559">
        <v>1627240.5999999999</v>
      </c>
      <c r="AEB9" s="559">
        <v>1984831.4600000004</v>
      </c>
      <c r="AEC9" s="559">
        <v>1766523.5600000005</v>
      </c>
      <c r="AED9" s="559">
        <v>1706159.43</v>
      </c>
      <c r="AEE9" s="559">
        <v>1822775.27</v>
      </c>
      <c r="AEF9" s="559">
        <v>3858165.0700000003</v>
      </c>
      <c r="AEG9" s="559">
        <v>2027391.0500000003</v>
      </c>
      <c r="AEH9" s="559">
        <v>1252192.2199999997</v>
      </c>
      <c r="AEI9" s="559">
        <v>2402315.9199999995</v>
      </c>
      <c r="AEJ9" s="559">
        <v>7763522.8600000003</v>
      </c>
      <c r="AEK9" s="559">
        <v>1249858.9500000002</v>
      </c>
      <c r="AEL9" s="559">
        <v>7361429.2400000002</v>
      </c>
      <c r="AEM9" s="559">
        <v>1148488.9600000002</v>
      </c>
      <c r="AEN9" s="559">
        <v>7381015.330000001</v>
      </c>
      <c r="AEO9" s="559">
        <v>118293411.24000004</v>
      </c>
      <c r="AEP9" s="559">
        <v>6985479.2200000007</v>
      </c>
      <c r="AEQ9" s="559">
        <v>5327078</v>
      </c>
      <c r="AER9" s="559">
        <v>1841783.74</v>
      </c>
      <c r="AES9" s="559">
        <v>3938883.18</v>
      </c>
      <c r="AET9" s="559">
        <v>12015443.010000002</v>
      </c>
      <c r="AEU9" s="559">
        <v>1334466.78</v>
      </c>
      <c r="AEV9" s="559">
        <v>3536988.3099999996</v>
      </c>
      <c r="AEW9" s="559">
        <v>1587078.5100000002</v>
      </c>
      <c r="AEX9" s="559">
        <v>748025.86999999988</v>
      </c>
      <c r="AEY9" s="559">
        <v>40422567.819999993</v>
      </c>
      <c r="AEZ9" s="559">
        <v>16181314.849999998</v>
      </c>
      <c r="AFA9" s="559">
        <v>1781595.0500000003</v>
      </c>
      <c r="AFB9" s="559">
        <v>1244270.4200000002</v>
      </c>
      <c r="AFC9" s="559">
        <v>1841668.4200000002</v>
      </c>
      <c r="AFD9" s="559">
        <v>1934921.08</v>
      </c>
      <c r="AFE9" s="559">
        <v>471927.98999999987</v>
      </c>
      <c r="AFF9" s="559">
        <v>1045091.9500000001</v>
      </c>
      <c r="AFG9" s="559">
        <v>381562.26</v>
      </c>
      <c r="AFH9" s="559">
        <v>365537.05000000005</v>
      </c>
      <c r="AFI9" s="559">
        <v>346996.35</v>
      </c>
      <c r="AFJ9" s="559">
        <v>206111.72000000003</v>
      </c>
      <c r="AFK9" s="559">
        <v>1315476.7399999998</v>
      </c>
      <c r="AFL9" s="559">
        <v>56415102.479999989</v>
      </c>
      <c r="AFM9" s="559">
        <v>2385508.3500000006</v>
      </c>
      <c r="AFN9" s="559">
        <v>2292757.56</v>
      </c>
      <c r="AFO9" s="559">
        <v>826833.8</v>
      </c>
      <c r="AFP9" s="559">
        <v>926574.03999999992</v>
      </c>
      <c r="AFQ9" s="559">
        <v>824936.16999999993</v>
      </c>
      <c r="AFR9" s="559">
        <v>812724.63</v>
      </c>
      <c r="AFS9" s="559">
        <v>2075722.6699999997</v>
      </c>
      <c r="AFT9" s="559">
        <v>1545340.1700000002</v>
      </c>
      <c r="AFU9" s="559">
        <v>1060313.83</v>
      </c>
      <c r="AFV9" s="559">
        <v>1755532</v>
      </c>
      <c r="AFW9" s="559">
        <v>342388.03</v>
      </c>
      <c r="AFX9" s="559">
        <v>53965166.420000002</v>
      </c>
      <c r="AFY9" s="559">
        <v>1118621.2</v>
      </c>
      <c r="AFZ9" s="559">
        <v>1345990.1799999997</v>
      </c>
      <c r="AGA9" s="559">
        <v>1374247.1699999997</v>
      </c>
      <c r="AGB9" s="559">
        <v>5973031.3700000001</v>
      </c>
      <c r="AGC9" s="559">
        <v>1327269.7299999997</v>
      </c>
      <c r="AGD9" s="559">
        <v>449321.77</v>
      </c>
      <c r="AGE9" s="559">
        <v>859662.1100000001</v>
      </c>
      <c r="AGF9" s="559">
        <v>1044443.7399999999</v>
      </c>
      <c r="AGG9" s="559">
        <v>1453865.36</v>
      </c>
      <c r="AGH9" s="559">
        <v>787704.03</v>
      </c>
      <c r="AGI9" s="559">
        <v>80240133.49000001</v>
      </c>
      <c r="AGJ9" s="559">
        <v>10160580.530000001</v>
      </c>
      <c r="AGK9" s="559">
        <v>856465.26000000013</v>
      </c>
      <c r="AGL9" s="559">
        <v>385843.6</v>
      </c>
      <c r="AGM9" s="559">
        <v>2044355.6099999996</v>
      </c>
      <c r="AGN9" s="559">
        <v>1058971.67</v>
      </c>
      <c r="AGO9" s="559">
        <v>243703.45</v>
      </c>
      <c r="AGP9" s="559">
        <v>376726.97</v>
      </c>
      <c r="AGQ9" s="559">
        <v>320705248.74000013</v>
      </c>
      <c r="AGR9" s="559">
        <v>141653073.79999998</v>
      </c>
      <c r="AGS9" s="559">
        <v>1902494.57</v>
      </c>
      <c r="AGT9" s="559">
        <v>3932772.7099999995</v>
      </c>
      <c r="AGU9" s="559">
        <v>6424050.9500000011</v>
      </c>
      <c r="AGV9" s="559">
        <v>2181606.2600000002</v>
      </c>
      <c r="AGW9" s="559">
        <v>1093330.6199999999</v>
      </c>
      <c r="AGX9" s="559">
        <v>3023342.37</v>
      </c>
      <c r="AGY9" s="559">
        <v>524606.39</v>
      </c>
      <c r="AGZ9" s="559">
        <v>4764164.7299999995</v>
      </c>
      <c r="AHA9" s="559">
        <v>6699577.1700000009</v>
      </c>
      <c r="AHB9" s="559">
        <v>2909935.6500000004</v>
      </c>
      <c r="AHC9" s="559">
        <v>2114991.8700000006</v>
      </c>
      <c r="AHD9" s="559">
        <v>1229336.8400000001</v>
      </c>
      <c r="AHE9" s="559">
        <v>3082375.33</v>
      </c>
      <c r="AHF9" s="559">
        <v>2663586.4600000004</v>
      </c>
      <c r="AHG9" s="559">
        <v>1726459.92</v>
      </c>
      <c r="AHH9" s="559">
        <v>25594435.07</v>
      </c>
      <c r="AHI9" s="559">
        <v>1340774.18</v>
      </c>
      <c r="AHJ9" s="559">
        <v>1089942.23</v>
      </c>
      <c r="AHK9" s="559">
        <v>1337386.23</v>
      </c>
      <c r="AHL9" s="559">
        <v>2941665.22</v>
      </c>
      <c r="AHM9" s="559">
        <v>735234.95</v>
      </c>
      <c r="AHN9" s="559">
        <v>822210.85000000009</v>
      </c>
      <c r="AHO9" s="559"/>
      <c r="AHQ9" s="580">
        <v>7</v>
      </c>
    </row>
    <row r="10" spans="1:901" ht="23.4" customHeight="1" x14ac:dyDescent="0.4">
      <c r="A10" s="554" t="s">
        <v>10</v>
      </c>
      <c r="B10" s="555" t="s">
        <v>11</v>
      </c>
      <c r="C10" s="559">
        <v>51655839.900000006</v>
      </c>
      <c r="D10" s="559">
        <v>6519659.7800000003</v>
      </c>
      <c r="E10" s="559">
        <v>1391553.4200000002</v>
      </c>
      <c r="F10" s="559">
        <v>4558318.82</v>
      </c>
      <c r="G10" s="559">
        <v>-411931.05999999959</v>
      </c>
      <c r="H10" s="559">
        <v>-377499.73000000039</v>
      </c>
      <c r="I10" s="559">
        <v>858819</v>
      </c>
      <c r="J10" s="559">
        <v>21575029.27</v>
      </c>
      <c r="K10" s="559">
        <v>4059074.54</v>
      </c>
      <c r="L10" s="559">
        <v>444959.48</v>
      </c>
      <c r="M10" s="559">
        <v>3815624.1600000006</v>
      </c>
      <c r="N10" s="559">
        <v>3684952.3999999994</v>
      </c>
      <c r="O10" s="559">
        <v>22543459.27</v>
      </c>
      <c r="P10" s="559">
        <v>16741053.67</v>
      </c>
      <c r="Q10" s="559">
        <v>1660410.71</v>
      </c>
      <c r="R10" s="559">
        <v>349835.63</v>
      </c>
      <c r="S10" s="559">
        <v>22358.010000000002</v>
      </c>
      <c r="T10" s="559">
        <v>12304416.370000001</v>
      </c>
      <c r="U10" s="559">
        <v>-794833.16999999993</v>
      </c>
      <c r="V10" s="559">
        <v>2156314.37</v>
      </c>
      <c r="W10" s="559">
        <v>4281975.95</v>
      </c>
      <c r="X10" s="559">
        <v>2482430.73</v>
      </c>
      <c r="Y10" s="559">
        <v>2339237.33</v>
      </c>
      <c r="Z10" s="559">
        <v>7698.630000000001</v>
      </c>
      <c r="AA10" s="559">
        <v>11614675.49</v>
      </c>
      <c r="AB10" s="559">
        <v>291342.09999999998</v>
      </c>
      <c r="AC10" s="559">
        <v>267173.21000000002</v>
      </c>
      <c r="AD10" s="559">
        <v>80463.209999999992</v>
      </c>
      <c r="AE10" s="559">
        <v>1369962.75</v>
      </c>
      <c r="AF10" s="559">
        <v>860791.07000000018</v>
      </c>
      <c r="AG10" s="559">
        <v>2462777.13</v>
      </c>
      <c r="AH10" s="559">
        <v>1057376.0099999998</v>
      </c>
      <c r="AI10" s="559">
        <v>757459.91</v>
      </c>
      <c r="AJ10" s="559">
        <v>108421.21999999997</v>
      </c>
      <c r="AK10" s="559">
        <v>515699.52000000014</v>
      </c>
      <c r="AL10" s="559">
        <v>383023.79000000004</v>
      </c>
      <c r="AM10" s="559">
        <v>622828.05000000005</v>
      </c>
      <c r="AN10" s="559">
        <v>231182.26</v>
      </c>
      <c r="AO10" s="559">
        <v>59261</v>
      </c>
      <c r="AP10" s="559">
        <v>296106.45999999996</v>
      </c>
      <c r="AQ10" s="559">
        <v>842596.34</v>
      </c>
      <c r="AR10" s="559">
        <v>231117.61</v>
      </c>
      <c r="AS10" s="559">
        <v>192689.26</v>
      </c>
      <c r="AT10" s="559">
        <v>31966.44</v>
      </c>
      <c r="AU10" s="559">
        <v>42805.520000000004</v>
      </c>
      <c r="AV10" s="559">
        <v>80848</v>
      </c>
      <c r="AW10" s="559">
        <v>65178.42</v>
      </c>
      <c r="AX10" s="559">
        <v>25444.15</v>
      </c>
      <c r="AY10" s="559">
        <v>1338.56</v>
      </c>
      <c r="AZ10" s="559">
        <v>67832.070000000007</v>
      </c>
      <c r="BA10" s="559">
        <v>1230646.6000000001</v>
      </c>
      <c r="BB10" s="559">
        <v>535719.94999999995</v>
      </c>
      <c r="BC10" s="559">
        <v>1264265.3599999999</v>
      </c>
      <c r="BD10" s="559">
        <v>76966</v>
      </c>
      <c r="BE10" s="559">
        <v>24299.120000000003</v>
      </c>
      <c r="BF10" s="559">
        <v>15909</v>
      </c>
      <c r="BG10" s="559">
        <v>162141.22</v>
      </c>
      <c r="BH10" s="559">
        <v>448293.63999999996</v>
      </c>
      <c r="BI10" s="559">
        <v>-10876.619999999999</v>
      </c>
      <c r="BJ10" s="559">
        <v>5665.0600000000013</v>
      </c>
      <c r="BK10" s="559">
        <v>207426.74</v>
      </c>
      <c r="BL10" s="559">
        <v>94605.9</v>
      </c>
      <c r="BM10" s="559">
        <v>60101.53</v>
      </c>
      <c r="BN10" s="559">
        <v>15498</v>
      </c>
      <c r="BO10" s="559">
        <v>64394</v>
      </c>
      <c r="BP10" s="559">
        <v>12883.380000000001</v>
      </c>
      <c r="BQ10" s="559">
        <v>0</v>
      </c>
      <c r="BR10" s="559">
        <v>-221</v>
      </c>
      <c r="BS10" s="559">
        <v>6775.2800000000007</v>
      </c>
      <c r="BT10" s="559">
        <v>0</v>
      </c>
      <c r="BU10" s="559">
        <v>1523.86</v>
      </c>
      <c r="BV10" s="559">
        <v>-8642.43</v>
      </c>
      <c r="BW10" s="559">
        <v>602671.87999999989</v>
      </c>
      <c r="BX10" s="559">
        <v>435346.38</v>
      </c>
      <c r="BY10" s="559">
        <v>63162.770000000004</v>
      </c>
      <c r="BZ10" s="559">
        <v>6109.95</v>
      </c>
      <c r="CA10" s="559">
        <v>189531.94</v>
      </c>
      <c r="CB10" s="559">
        <v>95153.35</v>
      </c>
      <c r="CC10" s="559">
        <v>33490.93</v>
      </c>
      <c r="CD10" s="559">
        <v>0</v>
      </c>
      <c r="CE10" s="559">
        <v>371</v>
      </c>
      <c r="CF10" s="559">
        <v>3654375.5000000005</v>
      </c>
      <c r="CG10" s="559">
        <v>127414</v>
      </c>
      <c r="CH10" s="559">
        <v>418486.30000000005</v>
      </c>
      <c r="CI10" s="559">
        <v>61110.82</v>
      </c>
      <c r="CJ10" s="559">
        <v>24048.6</v>
      </c>
      <c r="CK10" s="559">
        <v>63530</v>
      </c>
      <c r="CL10" s="559">
        <v>33093</v>
      </c>
      <c r="CM10" s="559">
        <v>169804</v>
      </c>
      <c r="CN10" s="559">
        <v>5701</v>
      </c>
      <c r="CO10" s="559">
        <v>58900.639999999999</v>
      </c>
      <c r="CP10" s="559">
        <v>661.32999999999993</v>
      </c>
      <c r="CQ10" s="559">
        <v>597759.54</v>
      </c>
      <c r="CR10" s="559">
        <v>35529.25</v>
      </c>
      <c r="CS10" s="559">
        <v>4223848.2799999993</v>
      </c>
      <c r="CT10" s="559">
        <v>211436.63</v>
      </c>
      <c r="CU10" s="559">
        <v>381431.92</v>
      </c>
      <c r="CV10" s="559">
        <v>306199.82</v>
      </c>
      <c r="CW10" s="559">
        <v>21205.360000000001</v>
      </c>
      <c r="CX10" s="559">
        <v>5650646.1799999997</v>
      </c>
      <c r="CY10" s="559">
        <v>617444.54999999993</v>
      </c>
      <c r="CZ10" s="559">
        <v>128436.5</v>
      </c>
      <c r="DA10" s="559">
        <v>734525.61</v>
      </c>
      <c r="DB10" s="559">
        <v>113088.18</v>
      </c>
      <c r="DC10" s="559">
        <v>193934.63</v>
      </c>
      <c r="DD10" s="559">
        <v>185259.74</v>
      </c>
      <c r="DE10" s="559">
        <v>75676.739999999991</v>
      </c>
      <c r="DF10" s="559">
        <v>125705.25</v>
      </c>
      <c r="DG10" s="559">
        <v>1704781.4100000001</v>
      </c>
      <c r="DH10" s="559">
        <v>10753.77</v>
      </c>
      <c r="DI10" s="559">
        <v>49874.460000000006</v>
      </c>
      <c r="DJ10" s="559">
        <v>71842.100000000006</v>
      </c>
      <c r="DK10" s="559">
        <v>85773.040000000008</v>
      </c>
      <c r="DL10" s="559">
        <v>1996794.34</v>
      </c>
      <c r="DM10" s="559">
        <v>39491213.810000002</v>
      </c>
      <c r="DN10" s="559">
        <v>39722.5</v>
      </c>
      <c r="DO10" s="559">
        <v>77965.709999999992</v>
      </c>
      <c r="DP10" s="559">
        <v>1626841.58</v>
      </c>
      <c r="DQ10" s="559">
        <v>7324710.25</v>
      </c>
      <c r="DR10" s="559">
        <v>3650842.4</v>
      </c>
      <c r="DS10" s="559">
        <v>1837015.88</v>
      </c>
      <c r="DT10" s="559">
        <v>1709205.23</v>
      </c>
      <c r="DU10" s="559">
        <v>3026842.26</v>
      </c>
      <c r="DV10" s="559">
        <v>319941.64</v>
      </c>
      <c r="DW10" s="559">
        <v>358595.07999999996</v>
      </c>
      <c r="DX10" s="559">
        <v>68458.16</v>
      </c>
      <c r="DY10" s="559">
        <v>84988.4</v>
      </c>
      <c r="DZ10" s="559">
        <v>159533.70000000001</v>
      </c>
      <c r="EA10" s="559">
        <v>1093479.6499999999</v>
      </c>
      <c r="EB10" s="559">
        <v>104691</v>
      </c>
      <c r="EC10" s="559">
        <v>1765040.17</v>
      </c>
      <c r="ED10" s="559">
        <v>180536.81</v>
      </c>
      <c r="EE10" s="559">
        <v>152244.75</v>
      </c>
      <c r="EF10" s="559">
        <v>22697.120000000003</v>
      </c>
      <c r="EG10" s="559">
        <v>162005.13</v>
      </c>
      <c r="EH10" s="559">
        <v>51013.07</v>
      </c>
      <c r="EI10" s="559">
        <v>215427.68</v>
      </c>
      <c r="EJ10" s="559">
        <v>53301.369999999995</v>
      </c>
      <c r="EK10" s="559">
        <v>12232.5</v>
      </c>
      <c r="EL10" s="559">
        <v>97139</v>
      </c>
      <c r="EM10" s="559">
        <v>377580.15</v>
      </c>
      <c r="EN10" s="559">
        <v>31539.57</v>
      </c>
      <c r="EO10" s="559">
        <v>66233.67</v>
      </c>
      <c r="EP10" s="559">
        <v>35109.689999999995</v>
      </c>
      <c r="EQ10" s="559">
        <v>23721.22</v>
      </c>
      <c r="ER10" s="559">
        <v>54075.82</v>
      </c>
      <c r="ES10" s="559">
        <v>98648.5</v>
      </c>
      <c r="ET10" s="559">
        <v>35824.700000000004</v>
      </c>
      <c r="EU10" s="559">
        <v>27586.270000000004</v>
      </c>
      <c r="EV10" s="559">
        <v>3855052.2099999995</v>
      </c>
      <c r="EW10" s="559">
        <v>263845.02</v>
      </c>
      <c r="EX10" s="559">
        <v>356587.3</v>
      </c>
      <c r="EY10" s="559">
        <v>197136.78999999998</v>
      </c>
      <c r="EZ10" s="559">
        <v>1028129.21</v>
      </c>
      <c r="FA10" s="559">
        <v>1140154.68</v>
      </c>
      <c r="FB10" s="559">
        <v>402306.18</v>
      </c>
      <c r="FC10" s="559">
        <v>178398</v>
      </c>
      <c r="FD10" s="559">
        <v>522857</v>
      </c>
      <c r="FE10" s="559">
        <v>105367.1</v>
      </c>
      <c r="FF10" s="559">
        <v>535919.52</v>
      </c>
      <c r="FG10" s="559">
        <v>89432</v>
      </c>
      <c r="FH10" s="559">
        <v>199317.63</v>
      </c>
      <c r="FI10" s="559">
        <v>108305.12</v>
      </c>
      <c r="FJ10" s="559">
        <v>19214.75</v>
      </c>
      <c r="FK10" s="559">
        <v>58558</v>
      </c>
      <c r="FL10" s="559">
        <v>47192</v>
      </c>
      <c r="FM10" s="559">
        <v>298702.92</v>
      </c>
      <c r="FN10" s="559">
        <v>15020.7</v>
      </c>
      <c r="FO10" s="559">
        <v>297</v>
      </c>
      <c r="FP10" s="559">
        <v>7059959.9799999995</v>
      </c>
      <c r="FQ10" s="559">
        <v>399518.05</v>
      </c>
      <c r="FR10" s="559">
        <v>324314.90999999997</v>
      </c>
      <c r="FS10" s="559">
        <v>399130.06</v>
      </c>
      <c r="FT10" s="559">
        <v>343673.5</v>
      </c>
      <c r="FU10" s="559">
        <v>825092.49</v>
      </c>
      <c r="FV10" s="559">
        <v>415547.25</v>
      </c>
      <c r="FW10" s="559">
        <v>373369.46</v>
      </c>
      <c r="FX10" s="559">
        <v>327830.31</v>
      </c>
      <c r="FY10" s="559">
        <v>327440.01</v>
      </c>
      <c r="FZ10" s="559">
        <v>520946.01</v>
      </c>
      <c r="GA10" s="559">
        <v>340073.20999999996</v>
      </c>
      <c r="GB10" s="559">
        <v>42851.020000000004</v>
      </c>
      <c r="GC10" s="559">
        <v>103301</v>
      </c>
      <c r="GD10" s="559">
        <v>917982.69</v>
      </c>
      <c r="GE10" s="559">
        <v>17852.5</v>
      </c>
      <c r="GF10" s="559">
        <v>105971.54000000001</v>
      </c>
      <c r="GG10" s="559">
        <v>14620.25</v>
      </c>
      <c r="GH10" s="559">
        <v>43791</v>
      </c>
      <c r="GI10" s="559">
        <v>3112</v>
      </c>
      <c r="GJ10" s="559">
        <v>6653.85</v>
      </c>
      <c r="GK10" s="559">
        <v>195935</v>
      </c>
      <c r="GL10" s="559">
        <v>67613.510000000009</v>
      </c>
      <c r="GM10" s="559">
        <v>0</v>
      </c>
      <c r="GN10" s="559">
        <v>0</v>
      </c>
      <c r="GO10" s="559">
        <v>0</v>
      </c>
      <c r="GP10" s="559">
        <v>426728</v>
      </c>
      <c r="GQ10" s="559">
        <v>16290.400000000001</v>
      </c>
      <c r="GR10" s="559">
        <v>-50860.43</v>
      </c>
      <c r="GS10" s="559">
        <v>1600</v>
      </c>
      <c r="GT10" s="559">
        <v>0</v>
      </c>
      <c r="GU10" s="559">
        <v>158146.16999999998</v>
      </c>
      <c r="GV10" s="559">
        <v>107888.39000000001</v>
      </c>
      <c r="GW10" s="559">
        <v>112994.79999999999</v>
      </c>
      <c r="GX10" s="559">
        <v>2956503</v>
      </c>
      <c r="GY10" s="559">
        <v>4835</v>
      </c>
      <c r="GZ10" s="559">
        <v>672476.55</v>
      </c>
      <c r="HA10" s="559">
        <v>1547963.62</v>
      </c>
      <c r="HB10" s="559">
        <v>24908236.809999999</v>
      </c>
      <c r="HC10" s="559">
        <v>5791952.9000000004</v>
      </c>
      <c r="HD10" s="559">
        <v>9507355.4500000011</v>
      </c>
      <c r="HE10" s="559">
        <v>8216963.7199999997</v>
      </c>
      <c r="HF10" s="559">
        <v>11092799.380000001</v>
      </c>
      <c r="HG10" s="559">
        <v>10716990.270000001</v>
      </c>
      <c r="HH10" s="559">
        <v>2116224.69</v>
      </c>
      <c r="HI10" s="559">
        <v>13356644.779999999</v>
      </c>
      <c r="HJ10" s="559">
        <v>8101257.5899999999</v>
      </c>
      <c r="HK10" s="559">
        <v>4267318.09</v>
      </c>
      <c r="HL10" s="559">
        <v>4815191.08</v>
      </c>
      <c r="HM10" s="559">
        <v>3925381.06</v>
      </c>
      <c r="HN10" s="559">
        <v>4110468.02</v>
      </c>
      <c r="HO10" s="559">
        <v>7924633.7700000005</v>
      </c>
      <c r="HP10" s="559">
        <v>4986028.58</v>
      </c>
      <c r="HQ10" s="559">
        <v>2059817.07</v>
      </c>
      <c r="HR10" s="559">
        <v>699935</v>
      </c>
      <c r="HS10" s="559">
        <v>30338.07</v>
      </c>
      <c r="HT10" s="559">
        <v>384174</v>
      </c>
      <c r="HU10" s="559">
        <v>738126.25</v>
      </c>
      <c r="HV10" s="559">
        <v>840</v>
      </c>
      <c r="HW10" s="559">
        <v>1926114.95</v>
      </c>
      <c r="HX10" s="559">
        <v>460277.13</v>
      </c>
      <c r="HY10" s="559">
        <v>109477.75</v>
      </c>
      <c r="HZ10" s="559">
        <v>183876.44</v>
      </c>
      <c r="IA10" s="559">
        <v>469972.25</v>
      </c>
      <c r="IB10" s="559">
        <v>1762438.4</v>
      </c>
      <c r="IC10" s="559">
        <v>0</v>
      </c>
      <c r="ID10" s="559">
        <v>821663.89</v>
      </c>
      <c r="IE10" s="559">
        <v>0</v>
      </c>
      <c r="IF10" s="559">
        <v>6134</v>
      </c>
      <c r="IG10" s="559">
        <v>1572555.6500000001</v>
      </c>
      <c r="IH10" s="559">
        <v>466445.52999999997</v>
      </c>
      <c r="II10" s="559">
        <v>987001.52</v>
      </c>
      <c r="IJ10" s="559">
        <v>496916.02</v>
      </c>
      <c r="IK10" s="559">
        <v>617549.82000000007</v>
      </c>
      <c r="IL10" s="559">
        <v>70301.429999999993</v>
      </c>
      <c r="IM10" s="559">
        <v>391922.53</v>
      </c>
      <c r="IN10" s="559">
        <v>32967.49</v>
      </c>
      <c r="IO10" s="559">
        <v>28048</v>
      </c>
      <c r="IP10" s="559">
        <v>300</v>
      </c>
      <c r="IQ10" s="559">
        <v>274903.74</v>
      </c>
      <c r="IR10" s="559">
        <v>2543856.2800000003</v>
      </c>
      <c r="IS10" s="559">
        <v>736115.96</v>
      </c>
      <c r="IT10" s="559">
        <v>67752.5</v>
      </c>
      <c r="IU10" s="559">
        <v>3702768.67</v>
      </c>
      <c r="IV10" s="559">
        <v>563398.57000000007</v>
      </c>
      <c r="IW10" s="559">
        <v>119400</v>
      </c>
      <c r="IX10" s="559">
        <v>162204</v>
      </c>
      <c r="IY10" s="559">
        <v>11938.54</v>
      </c>
      <c r="IZ10" s="559">
        <v>380445.3</v>
      </c>
      <c r="JA10" s="559">
        <v>345127.8</v>
      </c>
      <c r="JB10" s="559">
        <v>2133588.39</v>
      </c>
      <c r="JC10" s="559">
        <v>621271.1</v>
      </c>
      <c r="JD10" s="559">
        <v>468588.75</v>
      </c>
      <c r="JE10" s="559">
        <v>165716.18</v>
      </c>
      <c r="JF10" s="559">
        <v>121921</v>
      </c>
      <c r="JG10" s="559">
        <v>62201.25</v>
      </c>
      <c r="JH10" s="559">
        <v>25211</v>
      </c>
      <c r="JI10" s="559">
        <v>59738.5</v>
      </c>
      <c r="JJ10" s="559">
        <v>2357114.8100000005</v>
      </c>
      <c r="JK10" s="559">
        <v>8250</v>
      </c>
      <c r="JL10" s="559">
        <v>4569</v>
      </c>
      <c r="JM10" s="559">
        <v>6333.75</v>
      </c>
      <c r="JN10" s="559">
        <v>15398</v>
      </c>
      <c r="JO10" s="559">
        <v>236571.32</v>
      </c>
      <c r="JP10" s="559">
        <v>0</v>
      </c>
      <c r="JQ10" s="559">
        <v>4330104.2899999991</v>
      </c>
      <c r="JR10" s="559">
        <v>1048424.28</v>
      </c>
      <c r="JS10" s="559">
        <v>77971</v>
      </c>
      <c r="JT10" s="559">
        <v>2187568.77</v>
      </c>
      <c r="JU10" s="559">
        <v>658452.46</v>
      </c>
      <c r="JV10" s="559">
        <v>215768.07</v>
      </c>
      <c r="JW10" s="559">
        <v>2708047.34</v>
      </c>
      <c r="JX10" s="559">
        <v>511705.91000000003</v>
      </c>
      <c r="JY10" s="559">
        <v>14081448.35</v>
      </c>
      <c r="JZ10" s="559">
        <v>12036813.659999998</v>
      </c>
      <c r="KA10" s="559">
        <v>2707772.09</v>
      </c>
      <c r="KB10" s="559">
        <v>-1250971.1099999999</v>
      </c>
      <c r="KC10" s="559">
        <v>1583447.8199999996</v>
      </c>
      <c r="KD10" s="559">
        <v>343698.78</v>
      </c>
      <c r="KE10" s="559">
        <v>1758177.49</v>
      </c>
      <c r="KF10" s="559">
        <v>8568721.2699999996</v>
      </c>
      <c r="KG10" s="559">
        <v>4409471.1300000008</v>
      </c>
      <c r="KH10" s="559">
        <v>819529.32000000007</v>
      </c>
      <c r="KI10" s="559">
        <v>136526.39999999999</v>
      </c>
      <c r="KJ10" s="559">
        <v>405100</v>
      </c>
      <c r="KK10" s="559">
        <v>124705</v>
      </c>
      <c r="KL10" s="559">
        <v>165799.96999999997</v>
      </c>
      <c r="KM10" s="559">
        <v>84970.7</v>
      </c>
      <c r="KN10" s="559">
        <v>12901776.960000001</v>
      </c>
      <c r="KO10" s="559">
        <v>2095676.51</v>
      </c>
      <c r="KP10" s="559">
        <v>1045292.96</v>
      </c>
      <c r="KQ10" s="559">
        <v>2419678.34</v>
      </c>
      <c r="KR10" s="559">
        <v>3456931.75</v>
      </c>
      <c r="KS10" s="559">
        <v>2421466.7999999998</v>
      </c>
      <c r="KT10" s="559">
        <v>9902135.3399999999</v>
      </c>
      <c r="KU10" s="559">
        <v>3620185.21</v>
      </c>
      <c r="KV10" s="559">
        <v>996354.42</v>
      </c>
      <c r="KW10" s="559">
        <v>7016589.8399999999</v>
      </c>
      <c r="KX10" s="559">
        <v>1638970.27</v>
      </c>
      <c r="KY10" s="559">
        <v>1510093.1600000001</v>
      </c>
      <c r="KZ10" s="559">
        <v>17621530.390000001</v>
      </c>
      <c r="LA10" s="559">
        <v>1417002.06</v>
      </c>
      <c r="LB10" s="559">
        <v>3799945.94</v>
      </c>
      <c r="LC10" s="559">
        <v>7186848.0800000001</v>
      </c>
      <c r="LD10" s="559">
        <v>1794384.69</v>
      </c>
      <c r="LE10" s="559">
        <v>18001203.469999999</v>
      </c>
      <c r="LF10" s="559">
        <v>3428285.3800000004</v>
      </c>
      <c r="LG10" s="559">
        <v>6172426.4399999995</v>
      </c>
      <c r="LH10" s="559">
        <v>8474775.7599999979</v>
      </c>
      <c r="LI10" s="559">
        <v>868371.22</v>
      </c>
      <c r="LJ10" s="559">
        <v>2558663.48</v>
      </c>
      <c r="LK10" s="559">
        <v>1541360.14</v>
      </c>
      <c r="LL10" s="559">
        <v>2688844.62</v>
      </c>
      <c r="LM10" s="559">
        <v>269118</v>
      </c>
      <c r="LN10" s="559">
        <v>2198645.11</v>
      </c>
      <c r="LO10" s="559">
        <v>618851.86</v>
      </c>
      <c r="LP10" s="559">
        <v>10463214.4</v>
      </c>
      <c r="LQ10" s="559">
        <v>205453.23</v>
      </c>
      <c r="LR10" s="559">
        <v>1333.5</v>
      </c>
      <c r="LS10" s="559">
        <v>116951694.03</v>
      </c>
      <c r="LT10" s="559">
        <v>17634376.809999999</v>
      </c>
      <c r="LU10" s="559">
        <v>2134989.83</v>
      </c>
      <c r="LV10" s="559">
        <v>2626042.4</v>
      </c>
      <c r="LW10" s="559">
        <v>353647.71</v>
      </c>
      <c r="LX10" s="559">
        <v>232088.46</v>
      </c>
      <c r="LY10" s="559">
        <v>392656.45999999996</v>
      </c>
      <c r="LZ10" s="559">
        <v>102173</v>
      </c>
      <c r="MA10" s="559">
        <v>422735.49</v>
      </c>
      <c r="MB10" s="559">
        <v>389430.8</v>
      </c>
      <c r="MC10" s="559">
        <v>340380.48000000004</v>
      </c>
      <c r="MD10" s="559">
        <v>62634</v>
      </c>
      <c r="ME10" s="559">
        <v>21674310.16</v>
      </c>
      <c r="MF10" s="559">
        <v>7290097.0899999999</v>
      </c>
      <c r="MG10" s="559">
        <v>2708209.3</v>
      </c>
      <c r="MH10" s="559">
        <v>3766579.9699999997</v>
      </c>
      <c r="MI10" s="559">
        <v>2114497.42</v>
      </c>
      <c r="MJ10" s="559">
        <v>8079547.8199999994</v>
      </c>
      <c r="MK10" s="559">
        <v>13003910.859999999</v>
      </c>
      <c r="ML10" s="559">
        <v>3649777.7</v>
      </c>
      <c r="MM10" s="559">
        <v>4143250.44</v>
      </c>
      <c r="MN10" s="559">
        <v>4929784.3800000008</v>
      </c>
      <c r="MO10" s="559">
        <v>2305455.8899999997</v>
      </c>
      <c r="MP10" s="559">
        <v>3143025.55</v>
      </c>
      <c r="MQ10" s="559">
        <v>7739934.6299999999</v>
      </c>
      <c r="MR10" s="559">
        <v>2591627.4</v>
      </c>
      <c r="MS10" s="559">
        <v>3662112.35</v>
      </c>
      <c r="MT10" s="559">
        <v>388077.25</v>
      </c>
      <c r="MU10" s="559">
        <v>2569058.54</v>
      </c>
      <c r="MV10" s="559">
        <v>649020.54</v>
      </c>
      <c r="MW10" s="559">
        <v>2142766.92</v>
      </c>
      <c r="MX10" s="559">
        <v>5053818.13</v>
      </c>
      <c r="MY10" s="559">
        <v>2780161.5</v>
      </c>
      <c r="MZ10" s="559">
        <v>30428</v>
      </c>
      <c r="NA10" s="559">
        <v>38453.83</v>
      </c>
      <c r="NB10" s="559">
        <v>27699712.540000003</v>
      </c>
      <c r="NC10" s="559">
        <v>8916389.6799999997</v>
      </c>
      <c r="ND10" s="559">
        <v>3430237.41</v>
      </c>
      <c r="NE10" s="559">
        <v>14855460.77</v>
      </c>
      <c r="NF10" s="559">
        <v>2708406.91</v>
      </c>
      <c r="NG10" s="559">
        <v>3735106.4400000004</v>
      </c>
      <c r="NH10" s="559">
        <v>4767927</v>
      </c>
      <c r="NI10" s="559">
        <v>10674226.09</v>
      </c>
      <c r="NJ10" s="559">
        <v>184980</v>
      </c>
      <c r="NK10" s="559">
        <v>5066507.97</v>
      </c>
      <c r="NL10" s="559">
        <v>3229230.26</v>
      </c>
      <c r="NM10" s="559">
        <v>1348362.02</v>
      </c>
      <c r="NN10" s="559">
        <v>13737151.860000001</v>
      </c>
      <c r="NO10" s="559">
        <v>6026559.71</v>
      </c>
      <c r="NP10" s="559">
        <v>7026596.7799999993</v>
      </c>
      <c r="NQ10" s="559">
        <v>4271764.3100000005</v>
      </c>
      <c r="NR10" s="559">
        <v>2963527.39</v>
      </c>
      <c r="NS10" s="559">
        <v>282674</v>
      </c>
      <c r="NT10" s="559">
        <v>1855486.8900000001</v>
      </c>
      <c r="NU10" s="559">
        <v>808550.92999999993</v>
      </c>
      <c r="NV10" s="559">
        <v>1317439.8599999999</v>
      </c>
      <c r="NW10" s="559">
        <v>1628521.63</v>
      </c>
      <c r="NX10" s="559">
        <v>414309.7</v>
      </c>
      <c r="NY10" s="559">
        <v>486161.87</v>
      </c>
      <c r="NZ10" s="559">
        <v>1350655.72</v>
      </c>
      <c r="OA10" s="559">
        <v>56870</v>
      </c>
      <c r="OB10" s="559">
        <v>52347996.460000001</v>
      </c>
      <c r="OC10" s="559">
        <v>6582877.79</v>
      </c>
      <c r="OD10" s="559">
        <v>1271096.19</v>
      </c>
      <c r="OE10" s="559">
        <v>8060314.46</v>
      </c>
      <c r="OF10" s="559">
        <v>4123922.43</v>
      </c>
      <c r="OG10" s="559">
        <v>2767803.24</v>
      </c>
      <c r="OH10" s="559">
        <v>12467576.350000001</v>
      </c>
      <c r="OI10" s="559">
        <v>517466.56</v>
      </c>
      <c r="OJ10" s="559">
        <v>8147949.3099999996</v>
      </c>
      <c r="OK10" s="559">
        <v>34750291.660000004</v>
      </c>
      <c r="OL10" s="559">
        <v>2389537.81</v>
      </c>
      <c r="OM10" s="559">
        <v>25121681.149999999</v>
      </c>
      <c r="ON10" s="559">
        <v>3255745</v>
      </c>
      <c r="OO10" s="559">
        <v>5402471.29</v>
      </c>
      <c r="OP10" s="559">
        <v>0</v>
      </c>
      <c r="OQ10" s="559">
        <v>10955773.859999999</v>
      </c>
      <c r="OR10" s="559">
        <v>548581.42999999993</v>
      </c>
      <c r="OS10" s="559">
        <v>441169</v>
      </c>
      <c r="OT10" s="559">
        <v>1323728.26</v>
      </c>
      <c r="OU10" s="559">
        <v>6579610.6699999999</v>
      </c>
      <c r="OV10" s="559">
        <v>2011351.6600000001</v>
      </c>
      <c r="OW10" s="559">
        <v>584040.25</v>
      </c>
      <c r="OX10" s="559">
        <v>127273</v>
      </c>
      <c r="OY10" s="559">
        <v>0</v>
      </c>
      <c r="OZ10" s="559">
        <v>445455.49000000005</v>
      </c>
      <c r="PA10" s="559">
        <v>21498</v>
      </c>
      <c r="PB10" s="559">
        <v>17570</v>
      </c>
      <c r="PC10" s="559">
        <v>3000</v>
      </c>
      <c r="PD10" s="559">
        <v>6047.2999999999993</v>
      </c>
      <c r="PE10" s="559">
        <v>16335</v>
      </c>
      <c r="PF10" s="559">
        <v>6714</v>
      </c>
      <c r="PG10" s="559">
        <v>21127</v>
      </c>
      <c r="PH10" s="559">
        <v>4500</v>
      </c>
      <c r="PI10" s="559">
        <v>4693.07</v>
      </c>
      <c r="PJ10" s="559">
        <v>28782</v>
      </c>
      <c r="PK10" s="559">
        <v>21936</v>
      </c>
      <c r="PL10" s="559">
        <v>7373</v>
      </c>
      <c r="PM10" s="559">
        <v>164962.82999999996</v>
      </c>
      <c r="PN10" s="559">
        <v>0</v>
      </c>
      <c r="PO10" s="559">
        <v>0</v>
      </c>
      <c r="PP10" s="559">
        <v>0</v>
      </c>
      <c r="PQ10" s="559">
        <v>0</v>
      </c>
      <c r="PR10" s="559">
        <v>4746259.8599999994</v>
      </c>
      <c r="PS10" s="559">
        <v>5045</v>
      </c>
      <c r="PT10" s="559">
        <v>1162.5</v>
      </c>
      <c r="PU10" s="559">
        <v>38499</v>
      </c>
      <c r="PV10" s="559">
        <v>80042</v>
      </c>
      <c r="PW10" s="559">
        <v>4171</v>
      </c>
      <c r="PX10" s="559">
        <v>4355</v>
      </c>
      <c r="PY10" s="559">
        <v>3200</v>
      </c>
      <c r="PZ10" s="559">
        <v>108492</v>
      </c>
      <c r="QA10" s="559">
        <v>0</v>
      </c>
      <c r="QB10" s="559">
        <v>84021.5</v>
      </c>
      <c r="QC10" s="559">
        <v>21092</v>
      </c>
      <c r="QD10" s="559">
        <v>15398</v>
      </c>
      <c r="QE10" s="559">
        <v>70064</v>
      </c>
      <c r="QF10" s="559">
        <v>27000</v>
      </c>
      <c r="QG10" s="559">
        <v>46447.020000000004</v>
      </c>
      <c r="QH10" s="559">
        <v>13739</v>
      </c>
      <c r="QI10" s="559">
        <v>11414</v>
      </c>
      <c r="QJ10" s="559">
        <v>1500</v>
      </c>
      <c r="QK10" s="559">
        <v>31206.5</v>
      </c>
      <c r="QL10" s="559">
        <v>103345</v>
      </c>
      <c r="QM10" s="559">
        <v>43224</v>
      </c>
      <c r="QN10" s="559">
        <v>1828</v>
      </c>
      <c r="QO10" s="559">
        <v>0</v>
      </c>
      <c r="QP10" s="559">
        <v>3500</v>
      </c>
      <c r="QQ10" s="559">
        <v>0</v>
      </c>
      <c r="QR10" s="559">
        <v>343401.13999999996</v>
      </c>
      <c r="QS10" s="559">
        <v>1000</v>
      </c>
      <c r="QT10" s="559">
        <v>13838.95</v>
      </c>
      <c r="QU10" s="559">
        <v>40642.759999999995</v>
      </c>
      <c r="QV10" s="559">
        <v>68903.44</v>
      </c>
      <c r="QW10" s="559">
        <v>371014.27</v>
      </c>
      <c r="QX10" s="559">
        <v>46834</v>
      </c>
      <c r="QY10" s="559">
        <v>158062.65</v>
      </c>
      <c r="QZ10" s="559">
        <v>429659.64</v>
      </c>
      <c r="RA10" s="559">
        <v>-2106.5299999999988</v>
      </c>
      <c r="RB10" s="559">
        <v>1510</v>
      </c>
      <c r="RC10" s="559">
        <v>0</v>
      </c>
      <c r="RD10" s="559">
        <v>0</v>
      </c>
      <c r="RE10" s="559">
        <v>237289</v>
      </c>
      <c r="RF10" s="559">
        <v>44996</v>
      </c>
      <c r="RG10" s="559">
        <v>24910.799999999999</v>
      </c>
      <c r="RH10" s="559">
        <v>12009</v>
      </c>
      <c r="RI10" s="559">
        <v>3132</v>
      </c>
      <c r="RJ10" s="559">
        <v>2030</v>
      </c>
      <c r="RK10" s="559">
        <v>29718</v>
      </c>
      <c r="RL10" s="559">
        <v>2713</v>
      </c>
      <c r="RM10" s="559">
        <v>90621.25</v>
      </c>
      <c r="RN10" s="559">
        <v>23171.9</v>
      </c>
      <c r="RO10" s="559">
        <v>45555</v>
      </c>
      <c r="RP10" s="559">
        <v>7574</v>
      </c>
      <c r="RQ10" s="559">
        <v>5102.5</v>
      </c>
      <c r="RR10" s="559">
        <v>-5475</v>
      </c>
      <c r="RS10" s="559">
        <v>8434</v>
      </c>
      <c r="RT10" s="559">
        <v>2503</v>
      </c>
      <c r="RU10" s="559">
        <v>786</v>
      </c>
      <c r="RV10" s="559">
        <v>730</v>
      </c>
      <c r="RW10" s="559">
        <v>0</v>
      </c>
      <c r="RX10" s="559">
        <v>0</v>
      </c>
      <c r="RY10" s="559">
        <v>1423733.02</v>
      </c>
      <c r="RZ10" s="559">
        <v>75255.33</v>
      </c>
      <c r="SA10" s="559">
        <v>200365.16999999998</v>
      </c>
      <c r="SB10" s="559">
        <v>58364.329999999994</v>
      </c>
      <c r="SC10" s="559">
        <v>1456.96</v>
      </c>
      <c r="SD10" s="559">
        <v>179499.65999999997</v>
      </c>
      <c r="SE10" s="559">
        <v>6000</v>
      </c>
      <c r="SF10" s="559">
        <v>165534.64000000001</v>
      </c>
      <c r="SG10" s="559">
        <v>40873.56</v>
      </c>
      <c r="SH10" s="559">
        <v>27285.33</v>
      </c>
      <c r="SI10" s="559">
        <v>47379</v>
      </c>
      <c r="SJ10" s="559">
        <v>101919.32</v>
      </c>
      <c r="SK10" s="559">
        <v>152615</v>
      </c>
      <c r="SL10" s="559">
        <v>43477.55</v>
      </c>
      <c r="SM10" s="559">
        <v>1355895.85</v>
      </c>
      <c r="SN10" s="559">
        <v>0</v>
      </c>
      <c r="SO10" s="559">
        <v>449596.97</v>
      </c>
      <c r="SP10" s="559">
        <v>288170.88</v>
      </c>
      <c r="SQ10" s="559">
        <v>72771.97</v>
      </c>
      <c r="SR10" s="559">
        <v>239455.56</v>
      </c>
      <c r="SS10" s="559">
        <v>182536.7</v>
      </c>
      <c r="ST10" s="559">
        <v>175618</v>
      </c>
      <c r="SU10" s="559">
        <v>36377.82</v>
      </c>
      <c r="SV10" s="559">
        <v>88392</v>
      </c>
      <c r="SW10" s="559">
        <v>320023</v>
      </c>
      <c r="SX10" s="559">
        <v>4500.0000000000009</v>
      </c>
      <c r="SY10" s="559">
        <v>348225.4</v>
      </c>
      <c r="SZ10" s="559">
        <v>83342.31</v>
      </c>
      <c r="TA10" s="559">
        <v>25222.36</v>
      </c>
      <c r="TB10" s="559">
        <v>72288.569999999992</v>
      </c>
      <c r="TC10" s="559">
        <v>32806.400000000001</v>
      </c>
      <c r="TD10" s="559">
        <v>17373.07</v>
      </c>
      <c r="TE10" s="559">
        <v>57540.68</v>
      </c>
      <c r="TF10" s="559">
        <v>53442.970000000016</v>
      </c>
      <c r="TG10" s="559">
        <v>283957.46000000008</v>
      </c>
      <c r="TH10" s="559">
        <v>13679.229999999998</v>
      </c>
      <c r="TI10" s="559">
        <v>5360</v>
      </c>
      <c r="TJ10" s="559">
        <v>86931.47</v>
      </c>
      <c r="TK10" s="559">
        <v>95418.23</v>
      </c>
      <c r="TL10" s="559">
        <v>77301</v>
      </c>
      <c r="TM10" s="559">
        <v>7975</v>
      </c>
      <c r="TN10" s="559">
        <v>97590.680000000008</v>
      </c>
      <c r="TO10" s="559">
        <v>29803.16</v>
      </c>
      <c r="TP10" s="559">
        <v>29895</v>
      </c>
      <c r="TQ10" s="559">
        <v>70522.27</v>
      </c>
      <c r="TR10" s="559">
        <v>31535</v>
      </c>
      <c r="TS10" s="559">
        <v>15111.81</v>
      </c>
      <c r="TT10" s="559">
        <v>41250.5</v>
      </c>
      <c r="TU10" s="559">
        <v>14242.33</v>
      </c>
      <c r="TV10" s="559">
        <v>26680</v>
      </c>
      <c r="TW10" s="559">
        <v>211998.08000000002</v>
      </c>
      <c r="TX10" s="559">
        <v>21910.02</v>
      </c>
      <c r="TY10" s="559">
        <v>842954.83000000007</v>
      </c>
      <c r="TZ10" s="559">
        <v>-37003.5</v>
      </c>
      <c r="UA10" s="559">
        <v>215483.72999999998</v>
      </c>
      <c r="UB10" s="559">
        <v>74158.969999999987</v>
      </c>
      <c r="UC10" s="559">
        <v>571759.61</v>
      </c>
      <c r="UD10" s="559">
        <v>0</v>
      </c>
      <c r="UE10" s="559">
        <v>0</v>
      </c>
      <c r="UF10" s="559">
        <v>0</v>
      </c>
      <c r="UG10" s="559">
        <v>27907</v>
      </c>
      <c r="UH10" s="559">
        <v>120101.26999999999</v>
      </c>
      <c r="UI10" s="559">
        <v>149272</v>
      </c>
      <c r="UJ10" s="559">
        <v>46264</v>
      </c>
      <c r="UK10" s="559">
        <v>40215.440000000002</v>
      </c>
      <c r="UL10" s="559">
        <v>48633.34</v>
      </c>
      <c r="UM10" s="559">
        <v>38382.83</v>
      </c>
      <c r="UN10" s="559">
        <v>1875438.1</v>
      </c>
      <c r="UO10" s="559">
        <v>73369.570000000007</v>
      </c>
      <c r="UP10" s="559">
        <v>14965.520000000004</v>
      </c>
      <c r="UQ10" s="559">
        <v>58343.18</v>
      </c>
      <c r="UR10" s="559">
        <v>0</v>
      </c>
      <c r="US10" s="559">
        <v>15782.65</v>
      </c>
      <c r="UT10" s="559">
        <v>79978.31</v>
      </c>
      <c r="UU10" s="559">
        <v>2052</v>
      </c>
      <c r="UV10" s="559">
        <v>8484</v>
      </c>
      <c r="UW10" s="559">
        <v>41702.420000000006</v>
      </c>
      <c r="UX10" s="559">
        <v>10957.35</v>
      </c>
      <c r="UY10" s="559">
        <v>111300.99</v>
      </c>
      <c r="UZ10" s="559">
        <v>51044.05</v>
      </c>
      <c r="VA10" s="559">
        <v>68200.36</v>
      </c>
      <c r="VB10" s="559">
        <v>0</v>
      </c>
      <c r="VC10" s="559">
        <v>24096.440000000002</v>
      </c>
      <c r="VD10" s="559">
        <v>59882.78</v>
      </c>
      <c r="VE10" s="559">
        <v>0</v>
      </c>
      <c r="VF10" s="559">
        <v>78349.39999999998</v>
      </c>
      <c r="VG10" s="559">
        <v>4118.18</v>
      </c>
      <c r="VH10" s="559">
        <v>68925.39</v>
      </c>
      <c r="VI10" s="559">
        <v>0</v>
      </c>
      <c r="VJ10" s="559">
        <v>541651.68000000005</v>
      </c>
      <c r="VK10" s="559">
        <v>36544</v>
      </c>
      <c r="VL10" s="559">
        <v>29791</v>
      </c>
      <c r="VM10" s="559">
        <v>-62479.72</v>
      </c>
      <c r="VN10" s="559">
        <v>143086</v>
      </c>
      <c r="VO10" s="559">
        <v>76703</v>
      </c>
      <c r="VP10" s="559">
        <v>18567.5</v>
      </c>
      <c r="VQ10" s="559">
        <v>20913.5</v>
      </c>
      <c r="VR10" s="559">
        <v>112932</v>
      </c>
      <c r="VS10" s="559">
        <v>120425.85</v>
      </c>
      <c r="VT10" s="559">
        <v>4388.2000000000007</v>
      </c>
      <c r="VU10" s="559">
        <v>164767.4</v>
      </c>
      <c r="VV10" s="559">
        <v>6444.5</v>
      </c>
      <c r="VW10" s="559">
        <v>60152.3</v>
      </c>
      <c r="VX10" s="559">
        <v>11958</v>
      </c>
      <c r="VY10" s="559">
        <v>5987024.0999999996</v>
      </c>
      <c r="VZ10" s="559">
        <v>962305.96</v>
      </c>
      <c r="WA10" s="559">
        <v>631876.64</v>
      </c>
      <c r="WB10" s="559">
        <v>64374</v>
      </c>
      <c r="WC10" s="559">
        <v>23560</v>
      </c>
      <c r="WD10" s="559">
        <v>50642.43</v>
      </c>
      <c r="WE10" s="559">
        <v>1191834</v>
      </c>
      <c r="WF10" s="559">
        <v>138369.41</v>
      </c>
      <c r="WG10" s="559">
        <v>95233.760000000009</v>
      </c>
      <c r="WH10" s="559">
        <v>182878.72999999998</v>
      </c>
      <c r="WI10" s="559">
        <v>16737.34</v>
      </c>
      <c r="WJ10" s="559">
        <v>117337.84</v>
      </c>
      <c r="WK10" s="559">
        <v>76782.600000000006</v>
      </c>
      <c r="WL10" s="559">
        <v>125719</v>
      </c>
      <c r="WM10" s="559">
        <v>44081</v>
      </c>
      <c r="WN10" s="559">
        <v>41232.36</v>
      </c>
      <c r="WO10" s="559">
        <v>93291.69</v>
      </c>
      <c r="WP10" s="559">
        <v>617357.84</v>
      </c>
      <c r="WQ10" s="559">
        <v>167792.69</v>
      </c>
      <c r="WR10" s="559">
        <v>371544.5</v>
      </c>
      <c r="WS10" s="559">
        <v>10349261.129999999</v>
      </c>
      <c r="WT10" s="559">
        <v>431988.59</v>
      </c>
      <c r="WU10" s="559">
        <v>10773.36</v>
      </c>
      <c r="WV10" s="559">
        <v>7563.77</v>
      </c>
      <c r="WW10" s="559">
        <v>616397.35</v>
      </c>
      <c r="WX10" s="559">
        <v>1091.8999999999999</v>
      </c>
      <c r="WY10" s="559">
        <v>8540</v>
      </c>
      <c r="WZ10" s="559">
        <v>28026.5</v>
      </c>
      <c r="XA10" s="559">
        <v>6415642.25</v>
      </c>
      <c r="XB10" s="559">
        <v>12617.32</v>
      </c>
      <c r="XC10" s="559">
        <v>660.23</v>
      </c>
      <c r="XD10" s="559">
        <v>13591.49</v>
      </c>
      <c r="XE10" s="559">
        <v>50061</v>
      </c>
      <c r="XF10" s="559">
        <v>4104945.26</v>
      </c>
      <c r="XG10" s="559">
        <v>4054</v>
      </c>
      <c r="XH10" s="559">
        <v>97892</v>
      </c>
      <c r="XI10" s="559">
        <v>127390.54999999999</v>
      </c>
      <c r="XJ10" s="559">
        <v>11817</v>
      </c>
      <c r="XK10" s="559">
        <v>64624.1</v>
      </c>
      <c r="XL10" s="559">
        <v>25828.95</v>
      </c>
      <c r="XM10" s="559">
        <v>12610.11</v>
      </c>
      <c r="XN10" s="559">
        <v>8390</v>
      </c>
      <c r="XO10" s="559">
        <v>71017.17</v>
      </c>
      <c r="XP10" s="559">
        <v>26649.5</v>
      </c>
      <c r="XQ10" s="559">
        <v>13648.64</v>
      </c>
      <c r="XR10" s="559">
        <v>5299</v>
      </c>
      <c r="XS10" s="559">
        <v>11714.080000000002</v>
      </c>
      <c r="XT10" s="559">
        <v>20365.78</v>
      </c>
      <c r="XU10" s="559">
        <v>0</v>
      </c>
      <c r="XV10" s="559">
        <v>28300</v>
      </c>
      <c r="XW10" s="559">
        <v>3525</v>
      </c>
      <c r="XX10" s="559">
        <v>2697</v>
      </c>
      <c r="XY10" s="559">
        <v>10477</v>
      </c>
      <c r="XZ10" s="559">
        <v>59098.85</v>
      </c>
      <c r="YA10" s="559">
        <v>11773.3</v>
      </c>
      <c r="YB10" s="559">
        <v>1775</v>
      </c>
      <c r="YC10" s="559">
        <v>5880576.6200000001</v>
      </c>
      <c r="YD10" s="559">
        <v>44832</v>
      </c>
      <c r="YE10" s="559">
        <v>140157.04999999999</v>
      </c>
      <c r="YF10" s="559">
        <v>9155</v>
      </c>
      <c r="YG10" s="559">
        <v>131704.6</v>
      </c>
      <c r="YH10" s="559">
        <v>5166</v>
      </c>
      <c r="YI10" s="559">
        <v>27509</v>
      </c>
      <c r="YJ10" s="559">
        <v>4316</v>
      </c>
      <c r="YK10" s="559">
        <v>54079.86</v>
      </c>
      <c r="YL10" s="559">
        <v>35318</v>
      </c>
      <c r="YM10" s="559">
        <v>61865.5</v>
      </c>
      <c r="YN10" s="559">
        <v>66789</v>
      </c>
      <c r="YO10" s="559">
        <v>4946.5</v>
      </c>
      <c r="YP10" s="559">
        <v>6215</v>
      </c>
      <c r="YQ10" s="559">
        <v>5140.25</v>
      </c>
      <c r="YR10" s="559">
        <v>0</v>
      </c>
      <c r="YS10" s="559">
        <v>328</v>
      </c>
      <c r="YT10" s="559">
        <v>1652392.09</v>
      </c>
      <c r="YU10" s="559">
        <v>72980</v>
      </c>
      <c r="YV10" s="559">
        <v>34304</v>
      </c>
      <c r="YW10" s="559">
        <v>2150</v>
      </c>
      <c r="YX10" s="559">
        <v>62453.78</v>
      </c>
      <c r="YY10" s="559">
        <v>2323</v>
      </c>
      <c r="YZ10" s="559">
        <v>30404.880000000005</v>
      </c>
      <c r="ZA10" s="559">
        <v>648732.22</v>
      </c>
      <c r="ZB10" s="559">
        <v>49559</v>
      </c>
      <c r="ZC10" s="559">
        <v>32366.25</v>
      </c>
      <c r="ZD10" s="559">
        <v>40487</v>
      </c>
      <c r="ZE10" s="559">
        <v>170</v>
      </c>
      <c r="ZF10" s="559">
        <v>11906</v>
      </c>
      <c r="ZG10" s="559">
        <v>9923</v>
      </c>
      <c r="ZH10" s="559">
        <v>56595.75</v>
      </c>
      <c r="ZI10" s="559">
        <v>92906</v>
      </c>
      <c r="ZJ10" s="559">
        <v>1445481.25</v>
      </c>
      <c r="ZK10" s="559">
        <v>-16510.699999999997</v>
      </c>
      <c r="ZL10" s="559">
        <v>79163.42</v>
      </c>
      <c r="ZM10" s="559">
        <v>-141252.25</v>
      </c>
      <c r="ZN10" s="559">
        <v>1000</v>
      </c>
      <c r="ZO10" s="559">
        <v>0</v>
      </c>
      <c r="ZP10" s="559">
        <v>0</v>
      </c>
      <c r="ZQ10" s="559">
        <v>13600.5</v>
      </c>
      <c r="ZR10" s="559">
        <v>1981</v>
      </c>
      <c r="ZS10" s="559">
        <v>38880</v>
      </c>
      <c r="ZT10" s="559">
        <v>640</v>
      </c>
      <c r="ZU10" s="559">
        <v>4369.5</v>
      </c>
      <c r="ZV10" s="559">
        <v>0</v>
      </c>
      <c r="ZW10" s="559">
        <v>960</v>
      </c>
      <c r="ZX10" s="559">
        <v>3158.5</v>
      </c>
      <c r="ZY10" s="559">
        <v>-1686.25</v>
      </c>
      <c r="ZZ10" s="559">
        <v>92717.000000000015</v>
      </c>
      <c r="AAA10" s="559">
        <v>0</v>
      </c>
      <c r="AAB10" s="559">
        <v>13395.75</v>
      </c>
      <c r="AAC10" s="559">
        <v>28872</v>
      </c>
      <c r="AAD10" s="559">
        <v>-13965</v>
      </c>
      <c r="AAE10" s="559">
        <v>-790</v>
      </c>
      <c r="AAF10" s="559">
        <v>290076.45</v>
      </c>
      <c r="AAG10" s="559">
        <v>13972.54</v>
      </c>
      <c r="AAH10" s="559">
        <v>109527.86</v>
      </c>
      <c r="AAI10" s="559">
        <v>514.19999999999709</v>
      </c>
      <c r="AAJ10" s="559">
        <v>51253.99</v>
      </c>
      <c r="AAK10" s="559">
        <v>11944.650000000001</v>
      </c>
      <c r="AAL10" s="559">
        <v>29903.5</v>
      </c>
      <c r="AAM10" s="559">
        <v>573947.55000000005</v>
      </c>
      <c r="AAN10" s="559">
        <v>540.00000000000364</v>
      </c>
      <c r="AAO10" s="559">
        <v>-201029.25</v>
      </c>
      <c r="AAP10" s="559">
        <v>0</v>
      </c>
      <c r="AAQ10" s="559">
        <v>0</v>
      </c>
      <c r="AAR10" s="559">
        <v>0</v>
      </c>
      <c r="AAS10" s="559">
        <v>49035</v>
      </c>
      <c r="AAT10" s="559">
        <v>0</v>
      </c>
      <c r="AAU10" s="559">
        <v>11590</v>
      </c>
      <c r="AAV10" s="559">
        <v>16000</v>
      </c>
      <c r="AAW10" s="559">
        <v>11401.869999999995</v>
      </c>
      <c r="AAX10" s="559">
        <v>0</v>
      </c>
      <c r="AAY10" s="559">
        <v>22500</v>
      </c>
      <c r="AAZ10" s="559">
        <v>5391.32</v>
      </c>
      <c r="ABA10" s="559">
        <v>25623.360000000001</v>
      </c>
      <c r="ABB10" s="559">
        <v>1000</v>
      </c>
      <c r="ABC10" s="559">
        <v>15345.95</v>
      </c>
      <c r="ABD10" s="559">
        <v>0</v>
      </c>
      <c r="ABE10" s="559">
        <v>0</v>
      </c>
      <c r="ABF10" s="559">
        <v>15210</v>
      </c>
      <c r="ABG10" s="559">
        <v>212180</v>
      </c>
      <c r="ABH10" s="559">
        <v>7785</v>
      </c>
      <c r="ABI10" s="559">
        <v>0</v>
      </c>
      <c r="ABJ10" s="559">
        <v>12416.46</v>
      </c>
      <c r="ABK10" s="559">
        <v>4500</v>
      </c>
      <c r="ABL10" s="559">
        <v>-3298.44</v>
      </c>
      <c r="ABM10" s="559">
        <v>11015058.629999999</v>
      </c>
      <c r="ABN10" s="559">
        <v>2925296.4699999997</v>
      </c>
      <c r="ABO10" s="559">
        <v>-118546.14999999997</v>
      </c>
      <c r="ABP10" s="559">
        <v>687070.07000000007</v>
      </c>
      <c r="ABQ10" s="559">
        <v>550541.30000000005</v>
      </c>
      <c r="ABR10" s="559">
        <v>294586.07</v>
      </c>
      <c r="ABS10" s="559">
        <v>461522.01</v>
      </c>
      <c r="ABT10" s="559">
        <v>390178.04</v>
      </c>
      <c r="ABU10" s="559">
        <v>35477.599999999999</v>
      </c>
      <c r="ABV10" s="559">
        <v>16582933.810000001</v>
      </c>
      <c r="ABW10" s="559">
        <v>9774820.629999999</v>
      </c>
      <c r="ABX10" s="559">
        <v>6364579.1400000006</v>
      </c>
      <c r="ABY10" s="559">
        <v>1653044.49</v>
      </c>
      <c r="ABZ10" s="559">
        <v>4724793.4399999995</v>
      </c>
      <c r="ACA10" s="559">
        <v>5081825.88</v>
      </c>
      <c r="ACB10" s="559">
        <v>2713558.57</v>
      </c>
      <c r="ACC10" s="559">
        <v>3603828.3999999994</v>
      </c>
      <c r="ACD10" s="559">
        <v>1499140.4100000001</v>
      </c>
      <c r="ACE10" s="559">
        <v>3811994.76</v>
      </c>
      <c r="ACF10" s="559">
        <v>724339.75</v>
      </c>
      <c r="ACG10" s="559">
        <v>6059716.6300000008</v>
      </c>
      <c r="ACH10" s="559">
        <v>220384.94999999998</v>
      </c>
      <c r="ACI10" s="559">
        <v>112002.92</v>
      </c>
      <c r="ACJ10" s="559">
        <v>1085729.3599999999</v>
      </c>
      <c r="ACK10" s="559">
        <v>25500</v>
      </c>
      <c r="ACL10" s="559">
        <v>35400</v>
      </c>
      <c r="ACM10" s="559">
        <v>118289.52000000002</v>
      </c>
      <c r="ACN10" s="559">
        <v>3050176.25</v>
      </c>
      <c r="ACO10" s="559">
        <v>2687701.71</v>
      </c>
      <c r="ACP10" s="559">
        <v>1565623.63</v>
      </c>
      <c r="ACQ10" s="559">
        <v>1427073.83</v>
      </c>
      <c r="ACR10" s="559">
        <v>514693.63</v>
      </c>
      <c r="ACS10" s="559">
        <v>69202</v>
      </c>
      <c r="ACT10" s="559">
        <v>5940939.96</v>
      </c>
      <c r="ACU10" s="559">
        <v>6614212.5899999999</v>
      </c>
      <c r="ACV10" s="559">
        <v>614169.73</v>
      </c>
      <c r="ACW10" s="559">
        <v>131876</v>
      </c>
      <c r="ACX10" s="559">
        <v>317511.42</v>
      </c>
      <c r="ACY10" s="559">
        <v>26494</v>
      </c>
      <c r="ACZ10" s="559">
        <v>0</v>
      </c>
      <c r="ADA10" s="559">
        <v>0</v>
      </c>
      <c r="ADB10" s="559">
        <v>0</v>
      </c>
      <c r="ADC10" s="559">
        <v>0</v>
      </c>
      <c r="ADD10" s="559">
        <v>13219138.279999999</v>
      </c>
      <c r="ADE10" s="559">
        <v>17604381.420000002</v>
      </c>
      <c r="ADF10" s="559">
        <v>780035.83000000007</v>
      </c>
      <c r="ADG10" s="559">
        <v>834703.63000000012</v>
      </c>
      <c r="ADH10" s="559">
        <v>1971729.1199999999</v>
      </c>
      <c r="ADI10" s="559">
        <v>3585173.01</v>
      </c>
      <c r="ADJ10" s="559">
        <v>2464004.2599999998</v>
      </c>
      <c r="ADK10" s="559">
        <v>1314838.8899999999</v>
      </c>
      <c r="ADL10" s="559">
        <v>2436369.34</v>
      </c>
      <c r="ADM10" s="559">
        <v>53705436.640000001</v>
      </c>
      <c r="ADN10" s="559">
        <v>9285564.4600000009</v>
      </c>
      <c r="ADO10" s="559">
        <v>18703550.009999998</v>
      </c>
      <c r="ADP10" s="559">
        <v>59932026.140000008</v>
      </c>
      <c r="ADQ10" s="559">
        <v>2305664.31</v>
      </c>
      <c r="ADR10" s="559">
        <v>917460.05</v>
      </c>
      <c r="ADS10" s="559">
        <v>11911319.07</v>
      </c>
      <c r="ADT10" s="559">
        <v>869189</v>
      </c>
      <c r="ADU10" s="559">
        <v>33682483.869999997</v>
      </c>
      <c r="ADV10" s="559">
        <v>18377404.75</v>
      </c>
      <c r="ADW10" s="559">
        <v>4595658.93</v>
      </c>
      <c r="ADX10" s="559">
        <v>1338411.6600000001</v>
      </c>
      <c r="ADY10" s="559">
        <v>7367211.29</v>
      </c>
      <c r="ADZ10" s="559">
        <v>21852888.73</v>
      </c>
      <c r="AEA10" s="559">
        <v>2453935.3499999996</v>
      </c>
      <c r="AEB10" s="559">
        <v>2863252.06</v>
      </c>
      <c r="AEC10" s="559">
        <v>2520889.52</v>
      </c>
      <c r="AED10" s="559">
        <v>1375862.27</v>
      </c>
      <c r="AEE10" s="559">
        <v>6528895.5299999993</v>
      </c>
      <c r="AEF10" s="559">
        <v>2642828.1</v>
      </c>
      <c r="AEG10" s="559">
        <v>1017209.1000000001</v>
      </c>
      <c r="AEH10" s="559">
        <v>6281480.1000000006</v>
      </c>
      <c r="AEI10" s="559">
        <v>2087762.94</v>
      </c>
      <c r="AEJ10" s="559">
        <v>2177434.5</v>
      </c>
      <c r="AEK10" s="559">
        <v>484765.04</v>
      </c>
      <c r="AEL10" s="559">
        <v>2116812.4000000004</v>
      </c>
      <c r="AEM10" s="559">
        <v>3248980.43</v>
      </c>
      <c r="AEN10" s="559">
        <v>15073366.18</v>
      </c>
      <c r="AEO10" s="559">
        <v>2915792.1399999997</v>
      </c>
      <c r="AEP10" s="559">
        <v>2030812.92</v>
      </c>
      <c r="AEQ10" s="559">
        <v>374312.11</v>
      </c>
      <c r="AER10" s="559">
        <v>258603.66999999998</v>
      </c>
      <c r="AES10" s="559">
        <v>652886</v>
      </c>
      <c r="AET10" s="559">
        <v>517125.5</v>
      </c>
      <c r="AEU10" s="559">
        <v>315949.27</v>
      </c>
      <c r="AEV10" s="559">
        <v>352180.35</v>
      </c>
      <c r="AEW10" s="559">
        <v>342195.92000000004</v>
      </c>
      <c r="AEX10" s="559">
        <v>44095</v>
      </c>
      <c r="AEY10" s="559">
        <v>3713691.4099999997</v>
      </c>
      <c r="AEZ10" s="559">
        <v>819985.58000000007</v>
      </c>
      <c r="AFA10" s="559">
        <v>36095.71</v>
      </c>
      <c r="AFB10" s="559">
        <v>0</v>
      </c>
      <c r="AFC10" s="559">
        <v>45401.1</v>
      </c>
      <c r="AFD10" s="559">
        <v>30259.629999999976</v>
      </c>
      <c r="AFE10" s="559">
        <v>0</v>
      </c>
      <c r="AFF10" s="559">
        <v>2328</v>
      </c>
      <c r="AFG10" s="559">
        <v>1410</v>
      </c>
      <c r="AFH10" s="559">
        <v>39231</v>
      </c>
      <c r="AFI10" s="559">
        <v>23.86</v>
      </c>
      <c r="AFJ10" s="559">
        <v>0</v>
      </c>
      <c r="AFK10" s="559">
        <v>3647</v>
      </c>
      <c r="AFL10" s="559">
        <v>6756410.5599999996</v>
      </c>
      <c r="AFM10" s="559">
        <v>186530.5</v>
      </c>
      <c r="AFN10" s="559">
        <v>404632.42</v>
      </c>
      <c r="AFO10" s="559">
        <v>46298</v>
      </c>
      <c r="AFP10" s="559">
        <v>0</v>
      </c>
      <c r="AFQ10" s="559">
        <v>0</v>
      </c>
      <c r="AFR10" s="559">
        <v>0</v>
      </c>
      <c r="AFS10" s="559">
        <v>1745352</v>
      </c>
      <c r="AFT10" s="559">
        <v>5068</v>
      </c>
      <c r="AFU10" s="559">
        <v>0</v>
      </c>
      <c r="AFV10" s="559">
        <v>64530.3</v>
      </c>
      <c r="AFW10" s="559">
        <v>0</v>
      </c>
      <c r="AFX10" s="559">
        <v>237404.26</v>
      </c>
      <c r="AFY10" s="559">
        <v>-47820.630000000005</v>
      </c>
      <c r="AFZ10" s="559">
        <v>12867.12</v>
      </c>
      <c r="AGA10" s="559">
        <v>25456.490000000005</v>
      </c>
      <c r="AGB10" s="559">
        <v>8438.6899999999987</v>
      </c>
      <c r="AGC10" s="559">
        <v>11045.29</v>
      </c>
      <c r="AGD10" s="559">
        <v>1102.1900000000005</v>
      </c>
      <c r="AGE10" s="559">
        <v>21610.3</v>
      </c>
      <c r="AGF10" s="559">
        <v>5427.3300000000008</v>
      </c>
      <c r="AGG10" s="559">
        <v>53204.399999999994</v>
      </c>
      <c r="AGH10" s="559">
        <v>55717.66</v>
      </c>
      <c r="AGI10" s="559">
        <v>3068838.84</v>
      </c>
      <c r="AGJ10" s="559">
        <v>132625.93</v>
      </c>
      <c r="AGK10" s="559">
        <v>12485</v>
      </c>
      <c r="AGL10" s="559">
        <v>23917</v>
      </c>
      <c r="AGM10" s="559">
        <v>70640</v>
      </c>
      <c r="AGN10" s="559">
        <v>7092</v>
      </c>
      <c r="AGO10" s="559">
        <v>48983.66</v>
      </c>
      <c r="AGP10" s="559">
        <v>0</v>
      </c>
      <c r="AGQ10" s="559">
        <v>26278396.649999999</v>
      </c>
      <c r="AGR10" s="559">
        <v>4886317.38</v>
      </c>
      <c r="AGS10" s="559">
        <v>53642.07</v>
      </c>
      <c r="AGT10" s="559">
        <v>798565.81</v>
      </c>
      <c r="AGU10" s="559">
        <v>2743850.3299999996</v>
      </c>
      <c r="AGV10" s="559">
        <v>486565.25999999995</v>
      </c>
      <c r="AGW10" s="559">
        <v>882928.64000000001</v>
      </c>
      <c r="AGX10" s="559">
        <v>370490.67000000004</v>
      </c>
      <c r="AGY10" s="559">
        <v>14111.37</v>
      </c>
      <c r="AGZ10" s="559">
        <v>1705186.5</v>
      </c>
      <c r="AHA10" s="559">
        <v>2240643.69</v>
      </c>
      <c r="AHB10" s="559">
        <v>759656.16999999993</v>
      </c>
      <c r="AHC10" s="559">
        <v>297872.96999999997</v>
      </c>
      <c r="AHD10" s="559">
        <v>2506210.44</v>
      </c>
      <c r="AHE10" s="559">
        <v>448133.42</v>
      </c>
      <c r="AHF10" s="559">
        <v>1476518.78</v>
      </c>
      <c r="AHG10" s="559">
        <v>907216.8</v>
      </c>
      <c r="AHH10" s="559">
        <v>1102396.6499999999</v>
      </c>
      <c r="AHI10" s="559">
        <v>22828</v>
      </c>
      <c r="AHJ10" s="559">
        <v>64724.41</v>
      </c>
      <c r="AHK10" s="559">
        <v>51212</v>
      </c>
      <c r="AHL10" s="559">
        <v>1394793.7</v>
      </c>
      <c r="AHM10" s="559">
        <v>88995.31</v>
      </c>
      <c r="AHN10" s="559">
        <v>7952.79</v>
      </c>
      <c r="AHO10" s="559"/>
      <c r="AHQ10" s="579">
        <v>8</v>
      </c>
    </row>
    <row r="11" spans="1:901" ht="23.4" customHeight="1" x14ac:dyDescent="0.55000000000000004">
      <c r="A11" s="554" t="s">
        <v>12</v>
      </c>
      <c r="B11" s="555" t="s">
        <v>13</v>
      </c>
      <c r="C11" s="559">
        <v>376721485.90000004</v>
      </c>
      <c r="D11" s="559">
        <v>40954800.719999999</v>
      </c>
      <c r="E11" s="559">
        <v>3312727.21</v>
      </c>
      <c r="F11" s="559">
        <v>59359504.780000001</v>
      </c>
      <c r="G11" s="559">
        <v>15314047.440000001</v>
      </c>
      <c r="H11" s="559">
        <v>11499195.73</v>
      </c>
      <c r="I11" s="559">
        <v>5646350.1799999997</v>
      </c>
      <c r="J11" s="559">
        <v>138691315.80000001</v>
      </c>
      <c r="K11" s="559">
        <v>44561436.649999999</v>
      </c>
      <c r="L11" s="559">
        <v>5748586.8000000007</v>
      </c>
      <c r="M11" s="559">
        <v>34869031.290000007</v>
      </c>
      <c r="N11" s="559">
        <v>11937686.140000001</v>
      </c>
      <c r="O11" s="559">
        <v>66794681.390000015</v>
      </c>
      <c r="P11" s="559">
        <v>28881477.219999999</v>
      </c>
      <c r="Q11" s="559">
        <v>6528267</v>
      </c>
      <c r="R11" s="559">
        <v>2775549.38</v>
      </c>
      <c r="S11" s="559">
        <v>4243467.12</v>
      </c>
      <c r="T11" s="559">
        <v>18491600.069999997</v>
      </c>
      <c r="U11" s="559">
        <v>23789625.199999999</v>
      </c>
      <c r="V11" s="559">
        <v>22547609.379999995</v>
      </c>
      <c r="W11" s="559">
        <v>6610313.5800000001</v>
      </c>
      <c r="X11" s="559">
        <v>5427355.1000000006</v>
      </c>
      <c r="Y11" s="559">
        <v>2350663.2999999998</v>
      </c>
      <c r="Z11" s="559">
        <v>1513420.15</v>
      </c>
      <c r="AA11" s="559">
        <v>564772319.11999989</v>
      </c>
      <c r="AB11" s="559">
        <v>8682784.0099999998</v>
      </c>
      <c r="AC11" s="559">
        <v>18257865.280000001</v>
      </c>
      <c r="AD11" s="559">
        <v>1885654.47</v>
      </c>
      <c r="AE11" s="559">
        <v>59277161.840000004</v>
      </c>
      <c r="AF11" s="559">
        <v>34078012.57</v>
      </c>
      <c r="AG11" s="559">
        <v>136241524.53000003</v>
      </c>
      <c r="AH11" s="559">
        <v>17247282.240000002</v>
      </c>
      <c r="AI11" s="559">
        <v>13023624.99</v>
      </c>
      <c r="AJ11" s="559">
        <v>8919865.4100000001</v>
      </c>
      <c r="AK11" s="559">
        <v>5746973.2199999997</v>
      </c>
      <c r="AL11" s="559">
        <v>5103452.3999999994</v>
      </c>
      <c r="AM11" s="559">
        <v>58280761.049999997</v>
      </c>
      <c r="AN11" s="559">
        <v>2921341.69</v>
      </c>
      <c r="AO11" s="559">
        <v>2500015.2999999998</v>
      </c>
      <c r="AP11" s="559">
        <v>19517854.410000004</v>
      </c>
      <c r="AQ11" s="559">
        <v>36270765.450000003</v>
      </c>
      <c r="AR11" s="559">
        <v>2178964.12</v>
      </c>
      <c r="AS11" s="559">
        <v>92789445.560000002</v>
      </c>
      <c r="AT11" s="559">
        <v>3573708.0900000003</v>
      </c>
      <c r="AU11" s="559">
        <v>4131773.2600000002</v>
      </c>
      <c r="AV11" s="559">
        <v>3876824.35</v>
      </c>
      <c r="AW11" s="559">
        <v>2875378.44</v>
      </c>
      <c r="AX11" s="559">
        <v>3490327.14</v>
      </c>
      <c r="AY11" s="559">
        <v>1155983.75</v>
      </c>
      <c r="AZ11" s="559">
        <v>3679111.61</v>
      </c>
      <c r="BA11" s="559">
        <v>78180000.209999993</v>
      </c>
      <c r="BB11" s="559">
        <v>6064421.4300000006</v>
      </c>
      <c r="BC11" s="559">
        <v>19829449.629999999</v>
      </c>
      <c r="BD11" s="559">
        <v>24281445.789999999</v>
      </c>
      <c r="BE11" s="559">
        <v>3037362.69</v>
      </c>
      <c r="BF11" s="559">
        <v>4615711.4800000004</v>
      </c>
      <c r="BG11" s="559">
        <v>12490226.010000002</v>
      </c>
      <c r="BH11" s="559">
        <v>123739501.91999999</v>
      </c>
      <c r="BI11" s="559">
        <v>1112749.2000000002</v>
      </c>
      <c r="BJ11" s="559">
        <v>1629647.15</v>
      </c>
      <c r="BK11" s="559">
        <v>2370001.02</v>
      </c>
      <c r="BL11" s="559">
        <v>6605674.9000000004</v>
      </c>
      <c r="BM11" s="559">
        <v>9731872.9500000011</v>
      </c>
      <c r="BN11" s="559">
        <v>2253335.63</v>
      </c>
      <c r="BO11" s="559">
        <v>3162238.26</v>
      </c>
      <c r="BP11" s="559">
        <v>1454405.49</v>
      </c>
      <c r="BQ11" s="559">
        <v>1413011.2</v>
      </c>
      <c r="BR11" s="559">
        <v>1347774.1</v>
      </c>
      <c r="BS11" s="559">
        <v>2432324.1300000004</v>
      </c>
      <c r="BT11" s="559">
        <v>30841359.559999999</v>
      </c>
      <c r="BU11" s="559">
        <v>4133161.39</v>
      </c>
      <c r="BV11" s="559">
        <v>1400099.21</v>
      </c>
      <c r="BW11" s="559">
        <v>79410394.080000013</v>
      </c>
      <c r="BX11" s="559">
        <v>63965479.890000008</v>
      </c>
      <c r="BY11" s="559">
        <v>9400484.1600000001</v>
      </c>
      <c r="BZ11" s="559">
        <v>3708690.93</v>
      </c>
      <c r="CA11" s="559">
        <v>9178225.25</v>
      </c>
      <c r="CB11" s="559">
        <v>4198336.18</v>
      </c>
      <c r="CC11" s="559">
        <v>7770624.1999999983</v>
      </c>
      <c r="CD11" s="559">
        <v>347544</v>
      </c>
      <c r="CE11" s="559">
        <v>787802.96</v>
      </c>
      <c r="CF11" s="559">
        <v>235592762.92000002</v>
      </c>
      <c r="CG11" s="559">
        <v>7030230</v>
      </c>
      <c r="CH11" s="559">
        <v>24002937.420000002</v>
      </c>
      <c r="CI11" s="559">
        <v>2061362.25</v>
      </c>
      <c r="CJ11" s="559">
        <v>2960595.53</v>
      </c>
      <c r="CK11" s="559">
        <v>1894101</v>
      </c>
      <c r="CL11" s="559">
        <v>3093349.09</v>
      </c>
      <c r="CM11" s="559">
        <v>10800723.050000001</v>
      </c>
      <c r="CN11" s="559">
        <v>801041.79</v>
      </c>
      <c r="CO11" s="559">
        <v>1675344.45</v>
      </c>
      <c r="CP11" s="559">
        <v>1527534.25</v>
      </c>
      <c r="CQ11" s="559">
        <v>4001146.58</v>
      </c>
      <c r="CR11" s="559">
        <v>1483768.8099999998</v>
      </c>
      <c r="CS11" s="559">
        <v>134317265.68000001</v>
      </c>
      <c r="CT11" s="559">
        <v>4139224.62</v>
      </c>
      <c r="CU11" s="559">
        <v>2953331.58</v>
      </c>
      <c r="CV11" s="559">
        <v>3953395.23</v>
      </c>
      <c r="CW11" s="559">
        <v>869241.01</v>
      </c>
      <c r="CX11" s="559">
        <v>10459710.76</v>
      </c>
      <c r="CY11" s="559">
        <v>4613475.2700000005</v>
      </c>
      <c r="CZ11" s="559">
        <v>1909645.15</v>
      </c>
      <c r="DA11" s="559">
        <v>92594913.849999979</v>
      </c>
      <c r="DB11" s="559">
        <v>4183054.1100000003</v>
      </c>
      <c r="DC11" s="559">
        <v>33812384.439999998</v>
      </c>
      <c r="DD11" s="559">
        <v>27330780.950000003</v>
      </c>
      <c r="DE11" s="559">
        <v>4937735.5999999996</v>
      </c>
      <c r="DF11" s="559">
        <v>8189083.8099999996</v>
      </c>
      <c r="DG11" s="559">
        <v>10763059.59</v>
      </c>
      <c r="DH11" s="559">
        <v>2159999.38</v>
      </c>
      <c r="DI11" s="559">
        <v>2399679.13</v>
      </c>
      <c r="DJ11" s="559">
        <v>6138120.1500000013</v>
      </c>
      <c r="DK11" s="559">
        <v>12725334.149999999</v>
      </c>
      <c r="DL11" s="559">
        <v>62852696.909999996</v>
      </c>
      <c r="DM11" s="559">
        <v>246473149.82000002</v>
      </c>
      <c r="DN11" s="559">
        <v>10591583.169999998</v>
      </c>
      <c r="DO11" s="559">
        <v>8624067.6099999994</v>
      </c>
      <c r="DP11" s="559">
        <v>40611460.219999999</v>
      </c>
      <c r="DQ11" s="559">
        <v>36649280</v>
      </c>
      <c r="DR11" s="559">
        <v>42908220.579999998</v>
      </c>
      <c r="DS11" s="559">
        <v>60298244.109999992</v>
      </c>
      <c r="DT11" s="559">
        <v>3621646.0199999996</v>
      </c>
      <c r="DU11" s="559">
        <v>327338205.25</v>
      </c>
      <c r="DV11" s="559">
        <v>2638888.1599999997</v>
      </c>
      <c r="DW11" s="559">
        <v>5110412.43</v>
      </c>
      <c r="DX11" s="559">
        <v>4705742.74</v>
      </c>
      <c r="DY11" s="559">
        <v>8893248.75</v>
      </c>
      <c r="DZ11" s="559">
        <v>3723741.04</v>
      </c>
      <c r="EA11" s="559">
        <v>15232537.430000002</v>
      </c>
      <c r="EB11" s="559">
        <v>3545222.6</v>
      </c>
      <c r="EC11" s="559">
        <v>9041836.9299999997</v>
      </c>
      <c r="ED11" s="559">
        <v>46664433.649999991</v>
      </c>
      <c r="EE11" s="559">
        <v>40533256.350000001</v>
      </c>
      <c r="EF11" s="559">
        <v>2427526.5299999998</v>
      </c>
      <c r="EG11" s="559">
        <v>5161817.93</v>
      </c>
      <c r="EH11" s="559">
        <v>3347207.15</v>
      </c>
      <c r="EI11" s="559">
        <v>10640170.310000001</v>
      </c>
      <c r="EJ11" s="559">
        <v>16255392.809999999</v>
      </c>
      <c r="EK11" s="559">
        <v>1747767.63</v>
      </c>
      <c r="EL11" s="559">
        <v>2188918.66</v>
      </c>
      <c r="EM11" s="559">
        <v>129202688.37</v>
      </c>
      <c r="EN11" s="559">
        <v>4237631.88</v>
      </c>
      <c r="EO11" s="559">
        <v>3877560.5200000005</v>
      </c>
      <c r="EP11" s="559">
        <v>4345198.45</v>
      </c>
      <c r="EQ11" s="559">
        <v>1964867.44</v>
      </c>
      <c r="ER11" s="559">
        <v>4423602.5499999989</v>
      </c>
      <c r="ES11" s="559">
        <v>6416989.5200000005</v>
      </c>
      <c r="ET11" s="559">
        <v>7794206.3499999996</v>
      </c>
      <c r="EU11" s="559">
        <v>2301744.48</v>
      </c>
      <c r="EV11" s="559">
        <v>99964839.63000001</v>
      </c>
      <c r="EW11" s="559">
        <v>1411090.12</v>
      </c>
      <c r="EX11" s="559">
        <v>2900914.58</v>
      </c>
      <c r="EY11" s="559">
        <v>3570918.56</v>
      </c>
      <c r="EZ11" s="559">
        <v>7740879.5999999996</v>
      </c>
      <c r="FA11" s="559">
        <v>6468931.4799999995</v>
      </c>
      <c r="FB11" s="559">
        <v>4678735.01</v>
      </c>
      <c r="FC11" s="559">
        <v>3279322.24</v>
      </c>
      <c r="FD11" s="559">
        <v>2368845</v>
      </c>
      <c r="FE11" s="559">
        <v>1950148.1400000001</v>
      </c>
      <c r="FF11" s="559">
        <v>3008711.95</v>
      </c>
      <c r="FG11" s="559">
        <v>1056340.8899999999</v>
      </c>
      <c r="FH11" s="559">
        <v>51006909.179999992</v>
      </c>
      <c r="FI11" s="559">
        <v>2916751.88</v>
      </c>
      <c r="FJ11" s="559">
        <v>2489565.21</v>
      </c>
      <c r="FK11" s="559">
        <v>2465551.2999999998</v>
      </c>
      <c r="FL11" s="559">
        <v>13945420.659999998</v>
      </c>
      <c r="FM11" s="559">
        <v>4107913.7399999998</v>
      </c>
      <c r="FN11" s="559">
        <v>1274841.5</v>
      </c>
      <c r="FO11" s="559">
        <v>188682</v>
      </c>
      <c r="FP11" s="559">
        <v>129501792.23</v>
      </c>
      <c r="FQ11" s="559">
        <v>2579009.9299999997</v>
      </c>
      <c r="FR11" s="559">
        <v>5399638.5</v>
      </c>
      <c r="FS11" s="559">
        <v>4053516.61</v>
      </c>
      <c r="FT11" s="559">
        <v>7236102.0599999996</v>
      </c>
      <c r="FU11" s="559">
        <v>2796469.98</v>
      </c>
      <c r="FV11" s="559">
        <v>9435075.0899999999</v>
      </c>
      <c r="FW11" s="559">
        <v>3621935.04</v>
      </c>
      <c r="FX11" s="559">
        <v>2795438.62</v>
      </c>
      <c r="FY11" s="559">
        <v>3202099.11</v>
      </c>
      <c r="FZ11" s="559">
        <v>11453538.48</v>
      </c>
      <c r="GA11" s="559">
        <v>3625340.34</v>
      </c>
      <c r="GB11" s="559">
        <v>1532886</v>
      </c>
      <c r="GC11" s="559">
        <v>1286100</v>
      </c>
      <c r="GD11" s="559">
        <v>67738363.560000002</v>
      </c>
      <c r="GE11" s="559">
        <v>3196957.32</v>
      </c>
      <c r="GF11" s="559">
        <v>2147335.73</v>
      </c>
      <c r="GG11" s="559">
        <v>11748783.67</v>
      </c>
      <c r="GH11" s="559">
        <v>7436872.8099999996</v>
      </c>
      <c r="GI11" s="559">
        <v>2718412.16</v>
      </c>
      <c r="GJ11" s="559">
        <v>4852890.04</v>
      </c>
      <c r="GK11" s="559">
        <v>20626277.84</v>
      </c>
      <c r="GL11" s="559">
        <v>4364594.1500000004</v>
      </c>
      <c r="GM11" s="559">
        <v>1442500.65</v>
      </c>
      <c r="GN11" s="559">
        <v>1055427.01</v>
      </c>
      <c r="GO11" s="559">
        <v>1153918.5</v>
      </c>
      <c r="GP11" s="559">
        <v>67609415.159999996</v>
      </c>
      <c r="GQ11" s="559">
        <v>13379607.92</v>
      </c>
      <c r="GR11" s="559">
        <v>4383397.3999999994</v>
      </c>
      <c r="GS11" s="559">
        <v>18619102.390000001</v>
      </c>
      <c r="GT11" s="559">
        <v>660924.15</v>
      </c>
      <c r="GU11" s="559">
        <v>5582415.1800000006</v>
      </c>
      <c r="GV11" s="559">
        <v>8484695.5599999987</v>
      </c>
      <c r="GW11" s="559">
        <v>2296684.41</v>
      </c>
      <c r="GX11" s="559">
        <v>76083572.210000008</v>
      </c>
      <c r="GY11" s="559">
        <v>1489379</v>
      </c>
      <c r="GZ11" s="559">
        <v>12850621.210000001</v>
      </c>
      <c r="HA11" s="559">
        <v>5450337.4800000004</v>
      </c>
      <c r="HB11" s="559">
        <v>209883831.00999996</v>
      </c>
      <c r="HC11" s="559">
        <v>17291799.5</v>
      </c>
      <c r="HD11" s="559">
        <v>39541192.090000011</v>
      </c>
      <c r="HE11" s="559">
        <v>16853387.890000001</v>
      </c>
      <c r="HF11" s="559">
        <v>19152466.430000003</v>
      </c>
      <c r="HG11" s="559">
        <v>32368069.449999999</v>
      </c>
      <c r="HH11" s="559">
        <v>2402485</v>
      </c>
      <c r="HI11" s="559">
        <v>109008274.60000001</v>
      </c>
      <c r="HJ11" s="559">
        <v>6179094.5599999996</v>
      </c>
      <c r="HK11" s="559">
        <v>13373791.609999998</v>
      </c>
      <c r="HL11" s="559">
        <v>5539969.7000000011</v>
      </c>
      <c r="HM11" s="559">
        <v>6756115.5199999996</v>
      </c>
      <c r="HN11" s="559">
        <v>5208498.9399999995</v>
      </c>
      <c r="HO11" s="559">
        <v>11833146.539999999</v>
      </c>
      <c r="HP11" s="559">
        <v>4218075.7300000004</v>
      </c>
      <c r="HQ11" s="559">
        <v>131711849.88999999</v>
      </c>
      <c r="HR11" s="559">
        <v>39071473.159999996</v>
      </c>
      <c r="HS11" s="559">
        <v>5626344.8600000003</v>
      </c>
      <c r="HT11" s="559">
        <v>5938373.1400000006</v>
      </c>
      <c r="HU11" s="559">
        <v>4138655.16</v>
      </c>
      <c r="HV11" s="559">
        <v>2067850.1600000001</v>
      </c>
      <c r="HW11" s="559">
        <v>18002981.5</v>
      </c>
      <c r="HX11" s="559">
        <v>4822822.37</v>
      </c>
      <c r="HY11" s="559">
        <v>4012470.73</v>
      </c>
      <c r="HZ11" s="559">
        <v>5542523.0099999998</v>
      </c>
      <c r="IA11" s="559">
        <v>5631342.1299999999</v>
      </c>
      <c r="IB11" s="559">
        <v>12097155.16</v>
      </c>
      <c r="IC11" s="559">
        <v>1301231.07</v>
      </c>
      <c r="ID11" s="559">
        <v>8129425.3400000008</v>
      </c>
      <c r="IE11" s="559">
        <v>2313070.56</v>
      </c>
      <c r="IF11" s="559">
        <v>2231362.1100000003</v>
      </c>
      <c r="IG11" s="559">
        <v>81246333.730000004</v>
      </c>
      <c r="IH11" s="559">
        <v>23822211.199999999</v>
      </c>
      <c r="II11" s="559">
        <v>8458421.0500000007</v>
      </c>
      <c r="IJ11" s="559">
        <v>9292551</v>
      </c>
      <c r="IK11" s="559">
        <v>22163962.199999999</v>
      </c>
      <c r="IL11" s="559">
        <v>5621893.25</v>
      </c>
      <c r="IM11" s="559">
        <v>3246490.48</v>
      </c>
      <c r="IN11" s="559">
        <v>1546233.8900000001</v>
      </c>
      <c r="IO11" s="559">
        <v>1938272.53</v>
      </c>
      <c r="IP11" s="559">
        <v>1731467.31</v>
      </c>
      <c r="IQ11" s="559">
        <v>3348974.42</v>
      </c>
      <c r="IR11" s="559">
        <v>203034410.34</v>
      </c>
      <c r="IS11" s="559">
        <v>69429088.390000001</v>
      </c>
      <c r="IT11" s="559">
        <v>16793016.350000001</v>
      </c>
      <c r="IU11" s="559">
        <v>18003567.309999999</v>
      </c>
      <c r="IV11" s="559">
        <v>4778839.1500000004</v>
      </c>
      <c r="IW11" s="559">
        <v>1534275.06</v>
      </c>
      <c r="IX11" s="559">
        <v>2917177.75</v>
      </c>
      <c r="IY11" s="559">
        <v>1069917.26</v>
      </c>
      <c r="IZ11" s="559">
        <v>3023395.08</v>
      </c>
      <c r="JA11" s="559">
        <v>7649086.04</v>
      </c>
      <c r="JB11" s="559">
        <v>7097977.4500000002</v>
      </c>
      <c r="JC11" s="559">
        <v>4017419.25</v>
      </c>
      <c r="JD11" s="559">
        <v>64625384.859999999</v>
      </c>
      <c r="JE11" s="559">
        <v>16266044.719999999</v>
      </c>
      <c r="JF11" s="559">
        <v>4541779.8499999996</v>
      </c>
      <c r="JG11" s="559">
        <v>1673883.14</v>
      </c>
      <c r="JH11" s="559">
        <v>2385314.59</v>
      </c>
      <c r="JI11" s="559">
        <v>1599382.75</v>
      </c>
      <c r="JJ11" s="559">
        <v>51613874.649999999</v>
      </c>
      <c r="JK11" s="559">
        <v>2039878.4500000002</v>
      </c>
      <c r="JL11" s="559">
        <v>5347371</v>
      </c>
      <c r="JM11" s="559">
        <v>9399617.4700000007</v>
      </c>
      <c r="JN11" s="559">
        <v>3311696.86</v>
      </c>
      <c r="JO11" s="559">
        <v>9783749.7800000012</v>
      </c>
      <c r="JP11" s="559">
        <v>1795907.75</v>
      </c>
      <c r="JQ11" s="559">
        <v>126643334.34999998</v>
      </c>
      <c r="JR11" s="559">
        <v>7685518.5099999998</v>
      </c>
      <c r="JS11" s="559">
        <v>1455144.16</v>
      </c>
      <c r="JT11" s="559">
        <v>15902638.210000001</v>
      </c>
      <c r="JU11" s="559">
        <v>8448511.120000001</v>
      </c>
      <c r="JV11" s="559">
        <v>4634288.46</v>
      </c>
      <c r="JW11" s="559">
        <v>3215040.2299999995</v>
      </c>
      <c r="JX11" s="559">
        <v>4703831.5200000005</v>
      </c>
      <c r="JY11" s="559">
        <v>193433453.50999999</v>
      </c>
      <c r="JZ11" s="559">
        <v>73564731.079999998</v>
      </c>
      <c r="KA11" s="559">
        <v>13150687.25</v>
      </c>
      <c r="KB11" s="559">
        <v>10831064.190000001</v>
      </c>
      <c r="KC11" s="559">
        <v>6577827.4800000004</v>
      </c>
      <c r="KD11" s="559">
        <v>2577211.63</v>
      </c>
      <c r="KE11" s="559">
        <v>34358958.899999999</v>
      </c>
      <c r="KF11" s="559">
        <v>52840090.560000002</v>
      </c>
      <c r="KG11" s="559">
        <v>38657106.340000004</v>
      </c>
      <c r="KH11" s="559">
        <v>11335870.9</v>
      </c>
      <c r="KI11" s="559">
        <v>6789755.1099999994</v>
      </c>
      <c r="KJ11" s="559">
        <v>4994920.0599999996</v>
      </c>
      <c r="KK11" s="559">
        <v>2868144.6</v>
      </c>
      <c r="KL11" s="559">
        <v>1993119.2500000002</v>
      </c>
      <c r="KM11" s="559">
        <v>2587884.86</v>
      </c>
      <c r="KN11" s="559">
        <v>223584896.55000001</v>
      </c>
      <c r="KO11" s="559">
        <v>14217826.800000001</v>
      </c>
      <c r="KP11" s="559">
        <v>7366117.1500000004</v>
      </c>
      <c r="KQ11" s="559">
        <v>14289189.4</v>
      </c>
      <c r="KR11" s="559">
        <v>8832219.2200000007</v>
      </c>
      <c r="KS11" s="559">
        <v>7339070.1499999994</v>
      </c>
      <c r="KT11" s="559">
        <v>43505818.369999997</v>
      </c>
      <c r="KU11" s="559">
        <v>14225659.059999999</v>
      </c>
      <c r="KV11" s="559">
        <v>9755561.3399999999</v>
      </c>
      <c r="KW11" s="559">
        <v>88139894.799999997</v>
      </c>
      <c r="KX11" s="559">
        <v>6895322.0300000003</v>
      </c>
      <c r="KY11" s="559">
        <v>15351662.33</v>
      </c>
      <c r="KZ11" s="559">
        <v>43863769.280000001</v>
      </c>
      <c r="LA11" s="559">
        <v>5757049.6199999992</v>
      </c>
      <c r="LB11" s="559">
        <v>14410005.380000001</v>
      </c>
      <c r="LC11" s="559">
        <v>177747250.32000005</v>
      </c>
      <c r="LD11" s="559">
        <v>17525146.949999999</v>
      </c>
      <c r="LE11" s="559">
        <v>223128423.95000002</v>
      </c>
      <c r="LF11" s="559">
        <v>49449613.909999996</v>
      </c>
      <c r="LG11" s="559">
        <v>69793890.899999991</v>
      </c>
      <c r="LH11" s="559">
        <v>50920384.209999993</v>
      </c>
      <c r="LI11" s="559">
        <v>36186003.030000001</v>
      </c>
      <c r="LJ11" s="559">
        <v>5700157.7499999991</v>
      </c>
      <c r="LK11" s="559">
        <v>5041806.0900000008</v>
      </c>
      <c r="LL11" s="559">
        <v>8452466.7499999981</v>
      </c>
      <c r="LM11" s="559">
        <v>3602440.77</v>
      </c>
      <c r="LN11" s="559">
        <v>8182293.7000000002</v>
      </c>
      <c r="LO11" s="559">
        <v>4382173.33</v>
      </c>
      <c r="LP11" s="559">
        <v>73458696.75</v>
      </c>
      <c r="LQ11" s="559">
        <v>10155024.33</v>
      </c>
      <c r="LR11" s="559">
        <v>4516583.0200000005</v>
      </c>
      <c r="LS11" s="559">
        <v>149507989.25</v>
      </c>
      <c r="LT11" s="559">
        <v>125736080.09000003</v>
      </c>
      <c r="LU11" s="559">
        <v>140358837.5</v>
      </c>
      <c r="LV11" s="559">
        <v>44740404.68</v>
      </c>
      <c r="LW11" s="559">
        <v>7345553.0800000001</v>
      </c>
      <c r="LX11" s="559">
        <v>18066889.959999997</v>
      </c>
      <c r="LY11" s="559">
        <v>9641254.9399999995</v>
      </c>
      <c r="LZ11" s="559">
        <v>10371839.449999999</v>
      </c>
      <c r="MA11" s="559">
        <v>7585401.46</v>
      </c>
      <c r="MB11" s="559">
        <v>18691705.270000003</v>
      </c>
      <c r="MC11" s="559">
        <v>37949820.460000001</v>
      </c>
      <c r="MD11" s="559">
        <v>4371754.25</v>
      </c>
      <c r="ME11" s="559">
        <v>236094982.01000002</v>
      </c>
      <c r="MF11" s="559">
        <v>6854547.6200000001</v>
      </c>
      <c r="MG11" s="559">
        <v>3843088.34</v>
      </c>
      <c r="MH11" s="559">
        <v>4164757.89</v>
      </c>
      <c r="MI11" s="559">
        <v>3707479.2399999998</v>
      </c>
      <c r="MJ11" s="559">
        <v>8483464.1399999987</v>
      </c>
      <c r="MK11" s="559">
        <v>6709295.8899999997</v>
      </c>
      <c r="ML11" s="559">
        <v>5162162.93</v>
      </c>
      <c r="MM11" s="559">
        <v>11595731.300000001</v>
      </c>
      <c r="MN11" s="559">
        <v>3401222.6099999994</v>
      </c>
      <c r="MO11" s="559">
        <v>3984132.09</v>
      </c>
      <c r="MP11" s="559">
        <v>7326248.8100000005</v>
      </c>
      <c r="MQ11" s="559">
        <v>205646627.90000001</v>
      </c>
      <c r="MR11" s="559">
        <v>4385961</v>
      </c>
      <c r="MS11" s="559">
        <v>13568623.76</v>
      </c>
      <c r="MT11" s="559">
        <v>14363566.4</v>
      </c>
      <c r="MU11" s="559">
        <v>23589341.300000001</v>
      </c>
      <c r="MV11" s="559">
        <v>12017944</v>
      </c>
      <c r="MW11" s="559">
        <v>39273651.780000001</v>
      </c>
      <c r="MX11" s="559">
        <v>19142458.620000001</v>
      </c>
      <c r="MY11" s="559">
        <v>7863828.8100000005</v>
      </c>
      <c r="MZ11" s="559">
        <v>1455576.34</v>
      </c>
      <c r="NA11" s="559">
        <v>1080454.75</v>
      </c>
      <c r="NB11" s="559">
        <v>278414239.39999998</v>
      </c>
      <c r="NC11" s="559">
        <v>67956801.099999994</v>
      </c>
      <c r="ND11" s="559">
        <v>9307420.7699999996</v>
      </c>
      <c r="NE11" s="559">
        <v>119531022.84</v>
      </c>
      <c r="NF11" s="559">
        <v>9151528.2100000009</v>
      </c>
      <c r="NG11" s="559">
        <v>21913345.52</v>
      </c>
      <c r="NH11" s="559">
        <v>80776510.879999995</v>
      </c>
      <c r="NI11" s="559">
        <v>54999726.540000007</v>
      </c>
      <c r="NJ11" s="559">
        <v>1022898</v>
      </c>
      <c r="NK11" s="559">
        <v>8141982.8299999991</v>
      </c>
      <c r="NL11" s="559">
        <v>9265159.4299999997</v>
      </c>
      <c r="NM11" s="559">
        <v>7019482.1799999997</v>
      </c>
      <c r="NN11" s="559">
        <v>99253934.99000001</v>
      </c>
      <c r="NO11" s="559">
        <v>17033979.869999997</v>
      </c>
      <c r="NP11" s="559">
        <v>5300092.8999999994</v>
      </c>
      <c r="NQ11" s="559">
        <v>6743220.3899999997</v>
      </c>
      <c r="NR11" s="559">
        <v>5397053.6100000003</v>
      </c>
      <c r="NS11" s="559">
        <v>2021634.68</v>
      </c>
      <c r="NT11" s="559">
        <v>6512999.5699999994</v>
      </c>
      <c r="NU11" s="559">
        <v>159234180.80000001</v>
      </c>
      <c r="NV11" s="559">
        <v>35440971.100000001</v>
      </c>
      <c r="NW11" s="559">
        <v>4991359.0999999996</v>
      </c>
      <c r="NX11" s="559">
        <v>2540379.06</v>
      </c>
      <c r="NY11" s="559">
        <v>4096459.76</v>
      </c>
      <c r="NZ11" s="559">
        <v>10764042.750000002</v>
      </c>
      <c r="OA11" s="559">
        <v>3164582.3</v>
      </c>
      <c r="OB11" s="559">
        <v>234455370.04000005</v>
      </c>
      <c r="OC11" s="559">
        <v>36805779.75</v>
      </c>
      <c r="OD11" s="559">
        <v>10140354.59</v>
      </c>
      <c r="OE11" s="559">
        <v>65845663.600000001</v>
      </c>
      <c r="OF11" s="559">
        <v>11881932.770000001</v>
      </c>
      <c r="OG11" s="559">
        <v>13422735.120000001</v>
      </c>
      <c r="OH11" s="559">
        <v>19542870.330000002</v>
      </c>
      <c r="OI11" s="559">
        <v>3456754</v>
      </c>
      <c r="OJ11" s="559">
        <v>9695765.1400000006</v>
      </c>
      <c r="OK11" s="559">
        <v>179910957.20000002</v>
      </c>
      <c r="OL11" s="559">
        <v>78455699.850000009</v>
      </c>
      <c r="OM11" s="559">
        <v>86885864.400000006</v>
      </c>
      <c r="ON11" s="559">
        <v>17392814.030000001</v>
      </c>
      <c r="OO11" s="559">
        <v>4656345.8499999996</v>
      </c>
      <c r="OP11" s="559">
        <v>1642418.24</v>
      </c>
      <c r="OQ11" s="559">
        <v>104995977.95</v>
      </c>
      <c r="OR11" s="559">
        <v>4470013.53</v>
      </c>
      <c r="OS11" s="559">
        <v>8914809.5500000007</v>
      </c>
      <c r="OT11" s="559">
        <v>11186586.51</v>
      </c>
      <c r="OU11" s="559">
        <v>11059155.35</v>
      </c>
      <c r="OV11" s="559">
        <v>39882252.289999999</v>
      </c>
      <c r="OW11" s="559">
        <v>3619981.52</v>
      </c>
      <c r="OX11" s="559">
        <v>2589979.75</v>
      </c>
      <c r="OY11" s="559">
        <v>4244798.6000000006</v>
      </c>
      <c r="OZ11" s="559">
        <v>100192921.34</v>
      </c>
      <c r="PA11" s="559">
        <v>3422849.46</v>
      </c>
      <c r="PB11" s="559">
        <v>14573307.100000001</v>
      </c>
      <c r="PC11" s="559">
        <v>1430929.75</v>
      </c>
      <c r="PD11" s="559">
        <v>5248680.6300000008</v>
      </c>
      <c r="PE11" s="559">
        <v>22296364.190000001</v>
      </c>
      <c r="PF11" s="559">
        <v>2677637.9499999997</v>
      </c>
      <c r="PG11" s="559">
        <v>4725720.79</v>
      </c>
      <c r="PH11" s="559">
        <v>6803929.7399999993</v>
      </c>
      <c r="PI11" s="559">
        <v>5024675.26</v>
      </c>
      <c r="PJ11" s="559">
        <v>5483268.8799999999</v>
      </c>
      <c r="PK11" s="559">
        <v>12399232.790000001</v>
      </c>
      <c r="PL11" s="559">
        <v>1935016.89</v>
      </c>
      <c r="PM11" s="559">
        <v>27706196.710000001</v>
      </c>
      <c r="PN11" s="559">
        <v>1385771</v>
      </c>
      <c r="PO11" s="559">
        <v>1178217.95</v>
      </c>
      <c r="PP11" s="559">
        <v>1260992.58</v>
      </c>
      <c r="PQ11" s="559">
        <v>2238078.63</v>
      </c>
      <c r="PR11" s="559">
        <v>376841296.40000004</v>
      </c>
      <c r="PS11" s="559">
        <v>2946090.54</v>
      </c>
      <c r="PT11" s="559">
        <v>4894475.7700000005</v>
      </c>
      <c r="PU11" s="559">
        <v>5252046.62</v>
      </c>
      <c r="PV11" s="559">
        <v>62798701.579999998</v>
      </c>
      <c r="PW11" s="559">
        <v>2925444.9</v>
      </c>
      <c r="PX11" s="559">
        <v>14126891.260000002</v>
      </c>
      <c r="PY11" s="559">
        <v>4224906.3499999996</v>
      </c>
      <c r="PZ11" s="559">
        <v>14876892.279999997</v>
      </c>
      <c r="QA11" s="559">
        <v>2079586.7200000002</v>
      </c>
      <c r="QB11" s="559">
        <v>16248513.77</v>
      </c>
      <c r="QC11" s="559">
        <v>1852698.92</v>
      </c>
      <c r="QD11" s="559">
        <v>3070907</v>
      </c>
      <c r="QE11" s="559">
        <v>4960691.6900000004</v>
      </c>
      <c r="QF11" s="559">
        <v>4078692</v>
      </c>
      <c r="QG11" s="559">
        <v>9799555.6399999987</v>
      </c>
      <c r="QH11" s="559">
        <v>2924961.01</v>
      </c>
      <c r="QI11" s="559">
        <v>1801852.0899999999</v>
      </c>
      <c r="QJ11" s="559">
        <v>776100.38</v>
      </c>
      <c r="QK11" s="559">
        <v>12344677.65</v>
      </c>
      <c r="QL11" s="559">
        <v>28228876.68</v>
      </c>
      <c r="QM11" s="559">
        <v>1613756.37</v>
      </c>
      <c r="QN11" s="559">
        <v>457896.75</v>
      </c>
      <c r="QO11" s="559">
        <v>1065751.98</v>
      </c>
      <c r="QP11" s="559">
        <v>1035591.2</v>
      </c>
      <c r="QQ11" s="559">
        <v>1256059.33</v>
      </c>
      <c r="QR11" s="559">
        <v>138840956.74000001</v>
      </c>
      <c r="QS11" s="559">
        <v>2485687.25</v>
      </c>
      <c r="QT11" s="559">
        <v>19953132.859999999</v>
      </c>
      <c r="QU11" s="559">
        <v>1813828.12</v>
      </c>
      <c r="QV11" s="559">
        <v>2920488.1399999997</v>
      </c>
      <c r="QW11" s="559">
        <v>14776661.75</v>
      </c>
      <c r="QX11" s="559">
        <v>2165870.0599999996</v>
      </c>
      <c r="QY11" s="559">
        <v>8005687.6199999992</v>
      </c>
      <c r="QZ11" s="559">
        <v>8229401.71</v>
      </c>
      <c r="RA11" s="559">
        <v>1658908.3900000001</v>
      </c>
      <c r="RB11" s="559">
        <v>1042735.06</v>
      </c>
      <c r="RC11" s="559">
        <v>988831</v>
      </c>
      <c r="RD11" s="559">
        <v>536940.30000000005</v>
      </c>
      <c r="RE11" s="559">
        <v>140420034.52000001</v>
      </c>
      <c r="RF11" s="559">
        <v>16499916.229999999</v>
      </c>
      <c r="RG11" s="559">
        <v>4896497.96</v>
      </c>
      <c r="RH11" s="559">
        <v>7828949.9799999995</v>
      </c>
      <c r="RI11" s="559">
        <v>4386752.46</v>
      </c>
      <c r="RJ11" s="559">
        <v>12747728.48</v>
      </c>
      <c r="RK11" s="559">
        <v>26396355.009999998</v>
      </c>
      <c r="RL11" s="559">
        <v>4828580.01</v>
      </c>
      <c r="RM11" s="559">
        <v>4349322.96</v>
      </c>
      <c r="RN11" s="559">
        <v>7808663.9100000001</v>
      </c>
      <c r="RO11" s="559">
        <v>17265677.91</v>
      </c>
      <c r="RP11" s="559">
        <v>2262596</v>
      </c>
      <c r="RQ11" s="559">
        <v>1235726.19</v>
      </c>
      <c r="RR11" s="559">
        <v>7048606.9900000002</v>
      </c>
      <c r="RS11" s="559">
        <v>1358216.42</v>
      </c>
      <c r="RT11" s="559">
        <v>2436603.77</v>
      </c>
      <c r="RU11" s="559">
        <v>3041197.59</v>
      </c>
      <c r="RV11" s="559">
        <v>1820138.1600000001</v>
      </c>
      <c r="RW11" s="559">
        <v>743423.75</v>
      </c>
      <c r="RX11" s="559">
        <v>2341862.08</v>
      </c>
      <c r="RY11" s="559">
        <v>100449212.81</v>
      </c>
      <c r="RZ11" s="559">
        <v>2819631.5599999996</v>
      </c>
      <c r="SA11" s="559">
        <v>10295122.609999999</v>
      </c>
      <c r="SB11" s="559">
        <v>4691474.92</v>
      </c>
      <c r="SC11" s="559">
        <v>2122483.71</v>
      </c>
      <c r="SD11" s="559">
        <v>2953028.7600000002</v>
      </c>
      <c r="SE11" s="559">
        <v>10652905.07</v>
      </c>
      <c r="SF11" s="559">
        <v>19463209.41</v>
      </c>
      <c r="SG11" s="559">
        <v>2383737.8200000003</v>
      </c>
      <c r="SH11" s="559">
        <v>1851225.07</v>
      </c>
      <c r="SI11" s="559">
        <v>2584316.88</v>
      </c>
      <c r="SJ11" s="559">
        <v>12107239.27</v>
      </c>
      <c r="SK11" s="559">
        <v>2877476</v>
      </c>
      <c r="SL11" s="559">
        <v>2660358.2400000002</v>
      </c>
      <c r="SM11" s="559">
        <v>113764743.71000001</v>
      </c>
      <c r="SN11" s="559">
        <v>6065610.6699999999</v>
      </c>
      <c r="SO11" s="559">
        <v>2772781.57</v>
      </c>
      <c r="SP11" s="559">
        <v>6716507.1100000003</v>
      </c>
      <c r="SQ11" s="559">
        <v>2077991.84</v>
      </c>
      <c r="SR11" s="559">
        <v>5572003.25</v>
      </c>
      <c r="SS11" s="559">
        <v>3767774.27</v>
      </c>
      <c r="ST11" s="559">
        <v>13132454.08</v>
      </c>
      <c r="SU11" s="559">
        <v>4142161.42</v>
      </c>
      <c r="SV11" s="559">
        <v>5095871.68</v>
      </c>
      <c r="SW11" s="559">
        <v>23449723.640000004</v>
      </c>
      <c r="SX11" s="559">
        <v>1064001.2</v>
      </c>
      <c r="SY11" s="559">
        <v>48739022.339999996</v>
      </c>
      <c r="SZ11" s="559">
        <v>3828320.57</v>
      </c>
      <c r="TA11" s="559">
        <v>3447350.77</v>
      </c>
      <c r="TB11" s="559">
        <v>11214690.26</v>
      </c>
      <c r="TC11" s="559">
        <v>4010494.04</v>
      </c>
      <c r="TD11" s="559">
        <v>7050380.4400000004</v>
      </c>
      <c r="TE11" s="559">
        <v>3344051.7800000003</v>
      </c>
      <c r="TF11" s="559">
        <v>1653065.81</v>
      </c>
      <c r="TG11" s="559">
        <v>222738277.32999998</v>
      </c>
      <c r="TH11" s="559">
        <v>2463324.2799999998</v>
      </c>
      <c r="TI11" s="559">
        <v>1665222.78</v>
      </c>
      <c r="TJ11" s="559">
        <v>22319057.789999999</v>
      </c>
      <c r="TK11" s="559">
        <v>15877944.060000002</v>
      </c>
      <c r="TL11" s="559">
        <v>6020582.1200000001</v>
      </c>
      <c r="TM11" s="559">
        <v>1174887.6200000001</v>
      </c>
      <c r="TN11" s="559">
        <v>26531681.600000001</v>
      </c>
      <c r="TO11" s="559">
        <v>2930471.33</v>
      </c>
      <c r="TP11" s="559">
        <v>11675672.75</v>
      </c>
      <c r="TQ11" s="559">
        <v>7100963.9500000002</v>
      </c>
      <c r="TR11" s="559">
        <v>2463034.0299999998</v>
      </c>
      <c r="TS11" s="559">
        <v>1694363.6400000001</v>
      </c>
      <c r="TT11" s="559">
        <v>4269854.67</v>
      </c>
      <c r="TU11" s="559">
        <v>4970036.5</v>
      </c>
      <c r="TV11" s="559">
        <v>3607143.5700000003</v>
      </c>
      <c r="TW11" s="559">
        <v>42311851.990000002</v>
      </c>
      <c r="TX11" s="559">
        <v>3049946.95</v>
      </c>
      <c r="TY11" s="559">
        <v>148965455.75999999</v>
      </c>
      <c r="TZ11" s="559">
        <v>14805177.229999999</v>
      </c>
      <c r="UA11" s="559">
        <v>3427681.05</v>
      </c>
      <c r="UB11" s="559">
        <v>4173279.97</v>
      </c>
      <c r="UC11" s="559">
        <v>97649393.550000012</v>
      </c>
      <c r="UD11" s="559">
        <v>3179143.75</v>
      </c>
      <c r="UE11" s="559">
        <v>1272204</v>
      </c>
      <c r="UF11" s="559">
        <v>2277587.7400000002</v>
      </c>
      <c r="UG11" s="559">
        <v>2466338.7999999998</v>
      </c>
      <c r="UH11" s="559">
        <v>82703757.549999997</v>
      </c>
      <c r="UI11" s="559">
        <v>4676406.29</v>
      </c>
      <c r="UJ11" s="559">
        <v>4915930.6400000006</v>
      </c>
      <c r="UK11" s="559">
        <v>6958141.3399999999</v>
      </c>
      <c r="UL11" s="559">
        <v>2814560.8</v>
      </c>
      <c r="UM11" s="559">
        <v>3576727.8</v>
      </c>
      <c r="UN11" s="559">
        <v>341687115.01999998</v>
      </c>
      <c r="UO11" s="559">
        <v>4786558.01</v>
      </c>
      <c r="UP11" s="559">
        <v>4328029.9600000009</v>
      </c>
      <c r="UQ11" s="559">
        <v>42538049.779999994</v>
      </c>
      <c r="UR11" s="559">
        <v>2885780.1500000004</v>
      </c>
      <c r="US11" s="559">
        <v>4584062.3100000005</v>
      </c>
      <c r="UT11" s="559">
        <v>11779926.23</v>
      </c>
      <c r="UU11" s="559">
        <v>2174248.4</v>
      </c>
      <c r="UV11" s="559">
        <v>3357536.13</v>
      </c>
      <c r="UW11" s="559">
        <v>3753328.9699999997</v>
      </c>
      <c r="UX11" s="559">
        <v>3956992.62</v>
      </c>
      <c r="UY11" s="559">
        <v>14892861.550000001</v>
      </c>
      <c r="UZ11" s="559">
        <v>5586107.0900000008</v>
      </c>
      <c r="VA11" s="559">
        <v>9802634.3800000008</v>
      </c>
      <c r="VB11" s="559">
        <v>1471968.5</v>
      </c>
      <c r="VC11" s="559">
        <v>2391672.2400000002</v>
      </c>
      <c r="VD11" s="559">
        <v>1392231.36</v>
      </c>
      <c r="VE11" s="559">
        <v>2620836.0099999998</v>
      </c>
      <c r="VF11" s="559">
        <v>17207061.379999999</v>
      </c>
      <c r="VG11" s="559">
        <v>1082951</v>
      </c>
      <c r="VH11" s="559">
        <v>1759510.6</v>
      </c>
      <c r="VI11" s="559">
        <v>1610630.3900000001</v>
      </c>
      <c r="VJ11" s="559">
        <v>93178053.51000002</v>
      </c>
      <c r="VK11" s="559">
        <v>3107023.32</v>
      </c>
      <c r="VL11" s="559">
        <v>2640165.0299999998</v>
      </c>
      <c r="VM11" s="559">
        <v>7964867.1399999997</v>
      </c>
      <c r="VN11" s="559">
        <v>17632928.009999998</v>
      </c>
      <c r="VO11" s="559">
        <v>8190812.7300000004</v>
      </c>
      <c r="VP11" s="559">
        <v>8982810.4499999993</v>
      </c>
      <c r="VQ11" s="559">
        <v>6081943.7199999997</v>
      </c>
      <c r="VR11" s="559">
        <v>5933998.4500000002</v>
      </c>
      <c r="VS11" s="559">
        <v>40821609.060000002</v>
      </c>
      <c r="VT11" s="559">
        <v>5650701.3700000001</v>
      </c>
      <c r="VU11" s="559">
        <v>12357362.449999999</v>
      </c>
      <c r="VV11" s="559">
        <v>2941063.0399999991</v>
      </c>
      <c r="VW11" s="559">
        <v>1406588.0799999998</v>
      </c>
      <c r="VX11" s="559">
        <v>3023830.63</v>
      </c>
      <c r="VY11" s="559">
        <v>610673542.50999999</v>
      </c>
      <c r="VZ11" s="559">
        <v>13364063.07</v>
      </c>
      <c r="WA11" s="559">
        <v>5906889.5999999996</v>
      </c>
      <c r="WB11" s="559">
        <v>4910560.2299999995</v>
      </c>
      <c r="WC11" s="559">
        <v>2669868.63</v>
      </c>
      <c r="WD11" s="559">
        <v>6895020.4000000004</v>
      </c>
      <c r="WE11" s="559">
        <v>18319228.990000002</v>
      </c>
      <c r="WF11" s="559">
        <v>9603968.25</v>
      </c>
      <c r="WG11" s="559">
        <v>5797157.3800000008</v>
      </c>
      <c r="WH11" s="559">
        <v>9292484.7000000011</v>
      </c>
      <c r="WI11" s="559">
        <v>6408341.379999999</v>
      </c>
      <c r="WJ11" s="559">
        <v>23824106.479999997</v>
      </c>
      <c r="WK11" s="559">
        <v>4967783.92</v>
      </c>
      <c r="WL11" s="559">
        <v>19741729.93</v>
      </c>
      <c r="WM11" s="559">
        <v>23099191.52</v>
      </c>
      <c r="WN11" s="559">
        <v>6139985.4699999997</v>
      </c>
      <c r="WO11" s="559">
        <v>12364088.029999999</v>
      </c>
      <c r="WP11" s="559">
        <v>11692147.870000001</v>
      </c>
      <c r="WQ11" s="559">
        <v>3279469.75</v>
      </c>
      <c r="WR11" s="559">
        <v>13346613.699999999</v>
      </c>
      <c r="WS11" s="559">
        <v>57318989.07</v>
      </c>
      <c r="WT11" s="559">
        <v>3996867.83</v>
      </c>
      <c r="WU11" s="559">
        <v>3922326.23</v>
      </c>
      <c r="WV11" s="559">
        <v>1583170.97</v>
      </c>
      <c r="WW11" s="559">
        <v>4631636.93</v>
      </c>
      <c r="WX11" s="559">
        <v>3694322.39</v>
      </c>
      <c r="WY11" s="559">
        <v>3552742.6599999997</v>
      </c>
      <c r="WZ11" s="559">
        <v>2623928.46</v>
      </c>
      <c r="XA11" s="559">
        <v>53292764.829999998</v>
      </c>
      <c r="XB11" s="559">
        <v>2689130.1399999997</v>
      </c>
      <c r="XC11" s="559">
        <v>2087193.79</v>
      </c>
      <c r="XD11" s="559">
        <v>1780500.38</v>
      </c>
      <c r="XE11" s="559">
        <v>1267766.25</v>
      </c>
      <c r="XF11" s="559">
        <v>302442721.93999994</v>
      </c>
      <c r="XG11" s="559">
        <v>12693998.599999998</v>
      </c>
      <c r="XH11" s="559">
        <v>13831458.27</v>
      </c>
      <c r="XI11" s="559">
        <v>51252607.149999999</v>
      </c>
      <c r="XJ11" s="559">
        <v>7074242.8700000001</v>
      </c>
      <c r="XK11" s="559">
        <v>11198347.580000002</v>
      </c>
      <c r="XL11" s="559">
        <v>10228994.969999999</v>
      </c>
      <c r="XM11" s="559">
        <v>8421685.870000001</v>
      </c>
      <c r="XN11" s="559">
        <v>7730446.7699999996</v>
      </c>
      <c r="XO11" s="559">
        <v>18012844.669999998</v>
      </c>
      <c r="XP11" s="559">
        <v>14403196.699999999</v>
      </c>
      <c r="XQ11" s="559">
        <v>4856024.6300000008</v>
      </c>
      <c r="XR11" s="559">
        <v>3475346.54</v>
      </c>
      <c r="XS11" s="559">
        <v>3633628.97</v>
      </c>
      <c r="XT11" s="559">
        <v>5594084.0300000003</v>
      </c>
      <c r="XU11" s="559">
        <v>2567240.8800000004</v>
      </c>
      <c r="XV11" s="559">
        <v>2487756.04</v>
      </c>
      <c r="XW11" s="559">
        <v>1766347.06</v>
      </c>
      <c r="XX11" s="559">
        <v>3411447.8699999996</v>
      </c>
      <c r="XY11" s="559">
        <v>3689395.44</v>
      </c>
      <c r="XZ11" s="559">
        <v>3171204.73</v>
      </c>
      <c r="YA11" s="559">
        <v>2789146.95</v>
      </c>
      <c r="YB11" s="559">
        <v>2728560.4699999997</v>
      </c>
      <c r="YC11" s="559">
        <v>274031425.10999995</v>
      </c>
      <c r="YD11" s="559">
        <v>2587659.14</v>
      </c>
      <c r="YE11" s="559">
        <v>12181816.440000001</v>
      </c>
      <c r="YF11" s="559">
        <v>2616656.7199999997</v>
      </c>
      <c r="YG11" s="559">
        <v>38203803.239999995</v>
      </c>
      <c r="YH11" s="559">
        <v>7038960.4199999999</v>
      </c>
      <c r="YI11" s="559">
        <v>10520357.109999999</v>
      </c>
      <c r="YJ11" s="559">
        <v>2959208.19</v>
      </c>
      <c r="YK11" s="559">
        <v>16924528.969999999</v>
      </c>
      <c r="YL11" s="559">
        <v>15135778.180000002</v>
      </c>
      <c r="YM11" s="559">
        <v>6177274.8799999999</v>
      </c>
      <c r="YN11" s="559">
        <v>3336780.1</v>
      </c>
      <c r="YO11" s="559">
        <v>2033466.49</v>
      </c>
      <c r="YP11" s="559">
        <v>2991118.29</v>
      </c>
      <c r="YQ11" s="559">
        <v>1270051.47</v>
      </c>
      <c r="YR11" s="559">
        <v>1609783.9700000002</v>
      </c>
      <c r="YS11" s="559">
        <v>1297928.5799999998</v>
      </c>
      <c r="YT11" s="559">
        <v>103083051.50999999</v>
      </c>
      <c r="YU11" s="559">
        <v>7578371.4000000004</v>
      </c>
      <c r="YV11" s="559">
        <v>3329510.76</v>
      </c>
      <c r="YW11" s="559">
        <v>4762510.53</v>
      </c>
      <c r="YX11" s="559">
        <v>5067848.5999999996</v>
      </c>
      <c r="YY11" s="559">
        <v>3548087.4299999997</v>
      </c>
      <c r="YZ11" s="559">
        <v>2232386.5</v>
      </c>
      <c r="ZA11" s="559">
        <v>69105231.36999999</v>
      </c>
      <c r="ZB11" s="559">
        <v>3203154.7099999995</v>
      </c>
      <c r="ZC11" s="559">
        <v>8887383.9600000009</v>
      </c>
      <c r="ZD11" s="559">
        <v>6741012.5800000001</v>
      </c>
      <c r="ZE11" s="559">
        <v>2005403.54</v>
      </c>
      <c r="ZF11" s="559">
        <v>4638574.76</v>
      </c>
      <c r="ZG11" s="559">
        <v>1002827.82</v>
      </c>
      <c r="ZH11" s="559">
        <v>3143002.83</v>
      </c>
      <c r="ZI11" s="559">
        <v>23906242.239999998</v>
      </c>
      <c r="ZJ11" s="559">
        <v>154304930.34999999</v>
      </c>
      <c r="ZK11" s="559">
        <v>2208318.8899999997</v>
      </c>
      <c r="ZL11" s="559">
        <v>6505057.4000000004</v>
      </c>
      <c r="ZM11" s="559">
        <v>34570668.090000004</v>
      </c>
      <c r="ZN11" s="559">
        <v>19863815.289999999</v>
      </c>
      <c r="ZO11" s="559">
        <v>5093655.3900000006</v>
      </c>
      <c r="ZP11" s="559">
        <v>5992626.29</v>
      </c>
      <c r="ZQ11" s="559">
        <v>9470978.9599999972</v>
      </c>
      <c r="ZR11" s="559">
        <v>8547858.9700000007</v>
      </c>
      <c r="ZS11" s="559">
        <v>16406538.189999999</v>
      </c>
      <c r="ZT11" s="559">
        <v>718267.26</v>
      </c>
      <c r="ZU11" s="559">
        <v>18921405.25</v>
      </c>
      <c r="ZV11" s="559">
        <v>4307968.6899999995</v>
      </c>
      <c r="ZW11" s="559">
        <v>5835163.8199999994</v>
      </c>
      <c r="ZX11" s="559">
        <v>1969952.8800000001</v>
      </c>
      <c r="ZY11" s="559">
        <v>1549537.1</v>
      </c>
      <c r="ZZ11" s="559">
        <v>5940352.1799999997</v>
      </c>
      <c r="AAA11" s="559">
        <v>1619464.78</v>
      </c>
      <c r="AAB11" s="559">
        <v>5310334.1499999994</v>
      </c>
      <c r="AAC11" s="559">
        <v>2678205.7600000002</v>
      </c>
      <c r="AAD11" s="559">
        <v>791434.1399999999</v>
      </c>
      <c r="AAE11" s="559">
        <v>1648711.21</v>
      </c>
      <c r="AAF11" s="559">
        <v>77577624.569999993</v>
      </c>
      <c r="AAG11" s="559">
        <v>6716804.9299999997</v>
      </c>
      <c r="AAH11" s="559">
        <v>4917209.42</v>
      </c>
      <c r="AAI11" s="559">
        <v>6417125.0199999996</v>
      </c>
      <c r="AAJ11" s="559">
        <v>4370694.45</v>
      </c>
      <c r="AAK11" s="559">
        <v>7941704.5700000003</v>
      </c>
      <c r="AAL11" s="559">
        <v>2860147.31</v>
      </c>
      <c r="AAM11" s="559">
        <v>326609425.40999997</v>
      </c>
      <c r="AAN11" s="559">
        <v>7683272.6899999995</v>
      </c>
      <c r="AAO11" s="559">
        <v>8277932.6300000008</v>
      </c>
      <c r="AAP11" s="559">
        <v>14355811.41</v>
      </c>
      <c r="AAQ11" s="559">
        <v>14078369.4</v>
      </c>
      <c r="AAR11" s="559">
        <v>3835620.28</v>
      </c>
      <c r="AAS11" s="559">
        <v>3982353.38</v>
      </c>
      <c r="AAT11" s="559">
        <v>11081840.539999997</v>
      </c>
      <c r="AAU11" s="559">
        <v>37098057.669999994</v>
      </c>
      <c r="AAV11" s="559">
        <v>2414511.94</v>
      </c>
      <c r="AAW11" s="559">
        <v>11294556.760000002</v>
      </c>
      <c r="AAX11" s="559">
        <v>57630728.859999999</v>
      </c>
      <c r="AAY11" s="559">
        <v>22168351.18</v>
      </c>
      <c r="AAZ11" s="559">
        <v>3121532.9499999993</v>
      </c>
      <c r="ABA11" s="559">
        <v>4466202.8499999996</v>
      </c>
      <c r="ABB11" s="559">
        <v>3991720.19</v>
      </c>
      <c r="ABC11" s="559">
        <v>1729053.86</v>
      </c>
      <c r="ABD11" s="559">
        <v>6420869.1499999994</v>
      </c>
      <c r="ABE11" s="559">
        <v>1977805.07</v>
      </c>
      <c r="ABF11" s="559">
        <v>58291965.609999992</v>
      </c>
      <c r="ABG11" s="559">
        <v>49102857.31000001</v>
      </c>
      <c r="ABH11" s="559">
        <v>4102735.600000001</v>
      </c>
      <c r="ABI11" s="559">
        <v>1854882.6300000001</v>
      </c>
      <c r="ABJ11" s="559">
        <v>2469113.58</v>
      </c>
      <c r="ABK11" s="559">
        <v>1627812.5</v>
      </c>
      <c r="ABL11" s="559">
        <v>2055638.28</v>
      </c>
      <c r="ABM11" s="559">
        <v>145138164.50999999</v>
      </c>
      <c r="ABN11" s="559">
        <v>5565968.29</v>
      </c>
      <c r="ABO11" s="559">
        <v>3346792.7900000005</v>
      </c>
      <c r="ABP11" s="559">
        <v>8335965.3200000003</v>
      </c>
      <c r="ABQ11" s="559">
        <v>7481923.1200000001</v>
      </c>
      <c r="ABR11" s="559">
        <v>2446714.2799999998</v>
      </c>
      <c r="ABS11" s="559">
        <v>3024808.1</v>
      </c>
      <c r="ABT11" s="559">
        <v>6010783</v>
      </c>
      <c r="ABU11" s="559">
        <v>4256906.6399999997</v>
      </c>
      <c r="ABV11" s="559">
        <v>105569855.83</v>
      </c>
      <c r="ABW11" s="559">
        <v>2691782.1</v>
      </c>
      <c r="ABX11" s="559">
        <v>11294123.119999999</v>
      </c>
      <c r="ABY11" s="559">
        <v>2921728.25</v>
      </c>
      <c r="ABZ11" s="559">
        <v>3175738.83</v>
      </c>
      <c r="ACA11" s="559">
        <v>39835821.640000001</v>
      </c>
      <c r="ACB11" s="559">
        <v>3083371.1</v>
      </c>
      <c r="ACC11" s="559">
        <v>4966027.33</v>
      </c>
      <c r="ACD11" s="559">
        <v>1782019.85</v>
      </c>
      <c r="ACE11" s="559">
        <v>6287024.0800000001</v>
      </c>
      <c r="ACF11" s="559">
        <v>3350282.3</v>
      </c>
      <c r="ACG11" s="559">
        <v>210879085.11999997</v>
      </c>
      <c r="ACH11" s="559">
        <v>4190937.8200000003</v>
      </c>
      <c r="ACI11" s="559">
        <v>7529434.3399999999</v>
      </c>
      <c r="ACJ11" s="559">
        <v>8636499.1899999995</v>
      </c>
      <c r="ACK11" s="559">
        <v>2436970.14</v>
      </c>
      <c r="ACL11" s="559">
        <v>4781709.7299999995</v>
      </c>
      <c r="ACM11" s="559">
        <v>5651036.0599999996</v>
      </c>
      <c r="ACN11" s="559">
        <v>58489472.090000004</v>
      </c>
      <c r="ACO11" s="559">
        <v>70522152.450000003</v>
      </c>
      <c r="ACP11" s="559">
        <v>2826584.28</v>
      </c>
      <c r="ACQ11" s="559">
        <v>6924490.9900000002</v>
      </c>
      <c r="ACR11" s="559">
        <v>10619649.199999999</v>
      </c>
      <c r="ACS11" s="559">
        <v>3545253.5700000003</v>
      </c>
      <c r="ACT11" s="559">
        <v>63749638.859999999</v>
      </c>
      <c r="ACU11" s="559">
        <v>10273451.84</v>
      </c>
      <c r="ACV11" s="559">
        <v>6330746.3800000008</v>
      </c>
      <c r="ACW11" s="559">
        <v>2097681</v>
      </c>
      <c r="ACX11" s="559">
        <v>1825260.12</v>
      </c>
      <c r="ACY11" s="559">
        <v>3262245.5100000002</v>
      </c>
      <c r="ACZ11" s="559">
        <v>1804539.21</v>
      </c>
      <c r="ADA11" s="559">
        <v>2599894.59</v>
      </c>
      <c r="ADB11" s="559">
        <v>3614731.93</v>
      </c>
      <c r="ADC11" s="559">
        <v>2865210.74</v>
      </c>
      <c r="ADD11" s="559">
        <v>45598037.350000001</v>
      </c>
      <c r="ADE11" s="559">
        <v>51739129.910000011</v>
      </c>
      <c r="ADF11" s="559">
        <v>1864141.4200000002</v>
      </c>
      <c r="ADG11" s="559">
        <v>2356418.13</v>
      </c>
      <c r="ADH11" s="559">
        <v>6308603.4400000004</v>
      </c>
      <c r="ADI11" s="559">
        <v>2574845.8300000005</v>
      </c>
      <c r="ADJ11" s="559">
        <v>3276905.3300000005</v>
      </c>
      <c r="ADK11" s="559">
        <v>3069576.04</v>
      </c>
      <c r="ADL11" s="559">
        <v>3521300.51</v>
      </c>
      <c r="ADM11" s="559">
        <v>363340253.95000005</v>
      </c>
      <c r="ADN11" s="559">
        <v>64541239.45000001</v>
      </c>
      <c r="ADO11" s="559">
        <v>22259768.449999999</v>
      </c>
      <c r="ADP11" s="559">
        <v>89705413.799999997</v>
      </c>
      <c r="ADQ11" s="559">
        <v>977301.37999999989</v>
      </c>
      <c r="ADR11" s="559">
        <v>3246969.5700000003</v>
      </c>
      <c r="ADS11" s="559">
        <v>5955590.3499999996</v>
      </c>
      <c r="ADT11" s="559">
        <v>3296469.86</v>
      </c>
      <c r="ADU11" s="559">
        <v>364034726.39000005</v>
      </c>
      <c r="ADV11" s="559">
        <v>84501463.129999995</v>
      </c>
      <c r="ADW11" s="559">
        <v>37556670.940000005</v>
      </c>
      <c r="ADX11" s="559">
        <v>4079810.97</v>
      </c>
      <c r="ADY11" s="559">
        <v>26489002.009999998</v>
      </c>
      <c r="ADZ11" s="559">
        <v>9204454.5500000007</v>
      </c>
      <c r="AEA11" s="559">
        <v>6175485.6900000004</v>
      </c>
      <c r="AEB11" s="559">
        <v>7141985.8200000003</v>
      </c>
      <c r="AEC11" s="559">
        <v>5733897.6699999999</v>
      </c>
      <c r="AED11" s="559">
        <v>5785461.8700000001</v>
      </c>
      <c r="AEE11" s="559">
        <v>10376047.319999998</v>
      </c>
      <c r="AEF11" s="559">
        <v>13317119.579999998</v>
      </c>
      <c r="AEG11" s="559">
        <v>5160456.7100000009</v>
      </c>
      <c r="AEH11" s="559">
        <v>9865878.5399999991</v>
      </c>
      <c r="AEI11" s="559">
        <v>12637832.140000001</v>
      </c>
      <c r="AEJ11" s="559">
        <v>13966036.26</v>
      </c>
      <c r="AEK11" s="559">
        <v>3866224.1100000003</v>
      </c>
      <c r="AEL11" s="559">
        <v>27878253.66</v>
      </c>
      <c r="AEM11" s="559">
        <v>3508992.13</v>
      </c>
      <c r="AEN11" s="559">
        <v>13661986.65</v>
      </c>
      <c r="AEO11" s="559">
        <v>151516647.79999998</v>
      </c>
      <c r="AEP11" s="559">
        <v>12423395.939999998</v>
      </c>
      <c r="AEQ11" s="559">
        <v>6763163.9900000002</v>
      </c>
      <c r="AER11" s="559">
        <v>5015107.4000000004</v>
      </c>
      <c r="AES11" s="559">
        <v>5308350.9400000004</v>
      </c>
      <c r="AET11" s="559">
        <v>28362563.230000004</v>
      </c>
      <c r="AEU11" s="559">
        <v>3219400.2</v>
      </c>
      <c r="AEV11" s="559">
        <v>7914701.8100000005</v>
      </c>
      <c r="AEW11" s="559">
        <v>4274022.34</v>
      </c>
      <c r="AEX11" s="559">
        <v>1370797.1</v>
      </c>
      <c r="AEY11" s="559">
        <v>67421189.349999994</v>
      </c>
      <c r="AEZ11" s="559">
        <v>41380915.030000009</v>
      </c>
      <c r="AFA11" s="559">
        <v>3864774.14</v>
      </c>
      <c r="AFB11" s="559">
        <v>3892071.54</v>
      </c>
      <c r="AFC11" s="559">
        <v>8799024.5</v>
      </c>
      <c r="AFD11" s="559">
        <v>3232267.3900000006</v>
      </c>
      <c r="AFE11" s="559">
        <v>1865322.98</v>
      </c>
      <c r="AFF11" s="559">
        <v>1759433.65</v>
      </c>
      <c r="AFG11" s="559">
        <v>1177402.8700000001</v>
      </c>
      <c r="AFH11" s="559">
        <v>1890953.54</v>
      </c>
      <c r="AFI11" s="559">
        <v>3166474.7600000002</v>
      </c>
      <c r="AFJ11" s="559">
        <v>765853.5</v>
      </c>
      <c r="AFK11" s="559">
        <v>5582544.7699999996</v>
      </c>
      <c r="AFL11" s="559">
        <v>62670532.329999998</v>
      </c>
      <c r="AFM11" s="559">
        <v>5263704.5199999996</v>
      </c>
      <c r="AFN11" s="559">
        <v>2114968.66</v>
      </c>
      <c r="AFO11" s="559">
        <v>2283655.9</v>
      </c>
      <c r="AFP11" s="559">
        <v>2512328</v>
      </c>
      <c r="AFQ11" s="559">
        <v>986485.6</v>
      </c>
      <c r="AFR11" s="559">
        <v>867056</v>
      </c>
      <c r="AFS11" s="559">
        <v>4148769.61</v>
      </c>
      <c r="AFT11" s="559">
        <v>3341536.98</v>
      </c>
      <c r="AFU11" s="559">
        <v>1074115.74</v>
      </c>
      <c r="AFV11" s="559">
        <v>9039911.3900000006</v>
      </c>
      <c r="AFW11" s="559">
        <v>663982.1</v>
      </c>
      <c r="AFX11" s="559">
        <v>124532077.06999999</v>
      </c>
      <c r="AFY11" s="559">
        <v>2368860.8200000003</v>
      </c>
      <c r="AFZ11" s="559">
        <v>4346141.1300000008</v>
      </c>
      <c r="AGA11" s="559">
        <v>2429248.1</v>
      </c>
      <c r="AGB11" s="559">
        <v>11567816.58</v>
      </c>
      <c r="AGC11" s="559">
        <v>2888211.1999999997</v>
      </c>
      <c r="AGD11" s="559">
        <v>2995269.48</v>
      </c>
      <c r="AGE11" s="559">
        <v>5536502.7699999996</v>
      </c>
      <c r="AGF11" s="559">
        <v>1687246.74</v>
      </c>
      <c r="AGG11" s="559">
        <v>2960829.7499999995</v>
      </c>
      <c r="AGH11" s="559">
        <v>2396566.04</v>
      </c>
      <c r="AGI11" s="559">
        <v>87797660.420000002</v>
      </c>
      <c r="AGJ11" s="559">
        <v>21432505.650000002</v>
      </c>
      <c r="AGK11" s="559">
        <v>2150253.3199999998</v>
      </c>
      <c r="AGL11" s="559">
        <v>1648511.51</v>
      </c>
      <c r="AGM11" s="559">
        <v>3255269.7</v>
      </c>
      <c r="AGN11" s="559">
        <v>2359884.61</v>
      </c>
      <c r="AGO11" s="559">
        <v>568641.97</v>
      </c>
      <c r="AGP11" s="559">
        <v>1040059.84</v>
      </c>
      <c r="AGQ11" s="559">
        <v>234120317.45000002</v>
      </c>
      <c r="AGR11" s="559">
        <v>145568602.83000001</v>
      </c>
      <c r="AGS11" s="559">
        <v>6147000.1400000006</v>
      </c>
      <c r="AGT11" s="559">
        <v>5205774.08</v>
      </c>
      <c r="AGU11" s="559">
        <v>16901110.810000002</v>
      </c>
      <c r="AGV11" s="559">
        <v>3361533.69</v>
      </c>
      <c r="AGW11" s="559">
        <v>4464764.38</v>
      </c>
      <c r="AGX11" s="559">
        <v>8612329.0600000005</v>
      </c>
      <c r="AGY11" s="559">
        <v>839289.11</v>
      </c>
      <c r="AGZ11" s="559">
        <v>8447089</v>
      </c>
      <c r="AHA11" s="559">
        <v>5144392.2700000005</v>
      </c>
      <c r="AHB11" s="559">
        <v>4596478.04</v>
      </c>
      <c r="AHC11" s="559">
        <v>3399890.97</v>
      </c>
      <c r="AHD11" s="559">
        <v>3474819.63</v>
      </c>
      <c r="AHE11" s="559">
        <v>3359106.7</v>
      </c>
      <c r="AHF11" s="559">
        <v>5613380.6499999994</v>
      </c>
      <c r="AHG11" s="559">
        <v>4542346.4800000004</v>
      </c>
      <c r="AHH11" s="559">
        <v>55224834.369999997</v>
      </c>
      <c r="AHI11" s="559">
        <v>2918541.9899999998</v>
      </c>
      <c r="AHJ11" s="559">
        <v>4331298</v>
      </c>
      <c r="AHK11" s="559">
        <v>1848281.1</v>
      </c>
      <c r="AHL11" s="559">
        <v>13454296.15</v>
      </c>
      <c r="AHM11" s="559">
        <v>3175792.67</v>
      </c>
      <c r="AHN11" s="559">
        <v>2582983.1</v>
      </c>
      <c r="AHO11" s="559"/>
      <c r="AHQ11" s="580">
        <v>9</v>
      </c>
    </row>
    <row r="12" spans="1:901" ht="23.4" customHeight="1" x14ac:dyDescent="0.4">
      <c r="A12" s="554" t="s">
        <v>14</v>
      </c>
      <c r="B12" s="555" t="s">
        <v>15</v>
      </c>
      <c r="C12" s="559">
        <v>522825585.64999998</v>
      </c>
      <c r="D12" s="559">
        <v>125710036.72</v>
      </c>
      <c r="E12" s="559">
        <v>31976115.109999999</v>
      </c>
      <c r="F12" s="559">
        <v>47052505.969999999</v>
      </c>
      <c r="G12" s="559">
        <v>56180127.420000002</v>
      </c>
      <c r="H12" s="559">
        <v>50687473.030000001</v>
      </c>
      <c r="I12" s="559">
        <v>25474180.02</v>
      </c>
      <c r="J12" s="559">
        <v>107746731.91</v>
      </c>
      <c r="K12" s="559">
        <v>51623954.07</v>
      </c>
      <c r="L12" s="559">
        <v>39418925.090000004</v>
      </c>
      <c r="M12" s="559">
        <v>110525750.8</v>
      </c>
      <c r="N12" s="559">
        <v>50236362.140000001</v>
      </c>
      <c r="O12" s="559">
        <v>90070242.219999999</v>
      </c>
      <c r="P12" s="559">
        <v>71967739.390000001</v>
      </c>
      <c r="Q12" s="559">
        <v>36720523.969999999</v>
      </c>
      <c r="R12" s="559">
        <v>23599003.91</v>
      </c>
      <c r="S12" s="559">
        <v>30037085.620000001</v>
      </c>
      <c r="T12" s="559">
        <v>53921169.079999998</v>
      </c>
      <c r="U12" s="559">
        <v>20089214.68</v>
      </c>
      <c r="V12" s="559">
        <v>31563881.449999999</v>
      </c>
      <c r="W12" s="559">
        <v>36704768.469999999</v>
      </c>
      <c r="X12" s="559">
        <v>31224133.329999998</v>
      </c>
      <c r="Y12" s="559">
        <v>27092191.23</v>
      </c>
      <c r="Z12" s="559">
        <v>15757837.57</v>
      </c>
      <c r="AA12" s="559">
        <v>624359700.77999997</v>
      </c>
      <c r="AB12" s="559">
        <v>50624378.640000001</v>
      </c>
      <c r="AC12" s="559">
        <v>82853972.019999996</v>
      </c>
      <c r="AD12" s="559">
        <v>33033759.199999999</v>
      </c>
      <c r="AE12" s="559">
        <v>91489565.090000004</v>
      </c>
      <c r="AF12" s="559">
        <v>46889605.520000003</v>
      </c>
      <c r="AG12" s="559">
        <v>73141062.540000007</v>
      </c>
      <c r="AH12" s="559">
        <v>50225735.740000002</v>
      </c>
      <c r="AI12" s="559">
        <v>48923081.640000001</v>
      </c>
      <c r="AJ12" s="559">
        <v>42840073.390000001</v>
      </c>
      <c r="AK12" s="559">
        <v>28584515.859999999</v>
      </c>
      <c r="AL12" s="559">
        <v>30768042.879999999</v>
      </c>
      <c r="AM12" s="559">
        <v>22673919.09</v>
      </c>
      <c r="AN12" s="559">
        <v>38005709.009999998</v>
      </c>
      <c r="AO12" s="559">
        <v>32428032.73</v>
      </c>
      <c r="AP12" s="559">
        <v>53934872.310000002</v>
      </c>
      <c r="AQ12" s="559">
        <v>43460755.979999997</v>
      </c>
      <c r="AR12" s="559">
        <v>7613018.3399999999</v>
      </c>
      <c r="AS12" s="559">
        <v>390848468.69999999</v>
      </c>
      <c r="AT12" s="559">
        <v>57722575.469999999</v>
      </c>
      <c r="AU12" s="559">
        <v>39125313.420000002</v>
      </c>
      <c r="AV12" s="559">
        <v>59330474.100000001</v>
      </c>
      <c r="AW12" s="559">
        <v>46523965.119999997</v>
      </c>
      <c r="AX12" s="559">
        <v>33038518.969999999</v>
      </c>
      <c r="AY12" s="559">
        <v>38593319.289999999</v>
      </c>
      <c r="AZ12" s="559">
        <v>57341210.909999996</v>
      </c>
      <c r="BA12" s="559">
        <v>136797937.52000001</v>
      </c>
      <c r="BB12" s="559">
        <v>27842764.52</v>
      </c>
      <c r="BC12" s="559">
        <v>43916803.049999997</v>
      </c>
      <c r="BD12" s="559">
        <v>68444467.900000006</v>
      </c>
      <c r="BE12" s="559">
        <v>25202218.079999998</v>
      </c>
      <c r="BF12" s="559">
        <v>21783091.739999998</v>
      </c>
      <c r="BG12" s="559">
        <v>24473577.309999999</v>
      </c>
      <c r="BH12" s="559">
        <v>360935661.17000002</v>
      </c>
      <c r="BI12" s="559">
        <v>22219020.989999998</v>
      </c>
      <c r="BJ12" s="559">
        <v>17619850.84</v>
      </c>
      <c r="BK12" s="559">
        <v>32505647.760000002</v>
      </c>
      <c r="BL12" s="559">
        <v>44976488.729999997</v>
      </c>
      <c r="BM12" s="559">
        <v>64630111.850000001</v>
      </c>
      <c r="BN12" s="559">
        <v>24144673.449999999</v>
      </c>
      <c r="BO12" s="559">
        <v>30198016.07</v>
      </c>
      <c r="BP12" s="559">
        <v>23023955.850000001</v>
      </c>
      <c r="BQ12" s="559">
        <v>26175355.550000001</v>
      </c>
      <c r="BR12" s="559">
        <v>13012701.710000001</v>
      </c>
      <c r="BS12" s="559">
        <v>16773263.51</v>
      </c>
      <c r="BT12" s="559">
        <v>94199674.430000007</v>
      </c>
      <c r="BU12" s="559">
        <v>14929166.67</v>
      </c>
      <c r="BV12" s="559">
        <v>15727915.050000001</v>
      </c>
      <c r="BW12" s="559">
        <v>307579856.63999999</v>
      </c>
      <c r="BX12" s="559">
        <v>188425564.59999999</v>
      </c>
      <c r="BY12" s="559">
        <v>47465297.600000001</v>
      </c>
      <c r="BZ12" s="559">
        <v>32415719.300000001</v>
      </c>
      <c r="CA12" s="559">
        <v>66854800.270000003</v>
      </c>
      <c r="CB12" s="559">
        <v>47575181.490000002</v>
      </c>
      <c r="CC12" s="559">
        <v>45282608.130000003</v>
      </c>
      <c r="CD12" s="559">
        <v>7956664.1500000004</v>
      </c>
      <c r="CE12" s="559">
        <v>8583118.6300000008</v>
      </c>
      <c r="CF12" s="559">
        <v>626194967.34000003</v>
      </c>
      <c r="CG12" s="559">
        <v>45406343.219999999</v>
      </c>
      <c r="CH12" s="559">
        <v>80410437.069999993</v>
      </c>
      <c r="CI12" s="559">
        <v>35942622.649999999</v>
      </c>
      <c r="CJ12" s="559">
        <v>39895167.439999998</v>
      </c>
      <c r="CK12" s="559">
        <v>50191843.32</v>
      </c>
      <c r="CL12" s="559">
        <v>39258695.43</v>
      </c>
      <c r="CM12" s="559">
        <v>60320126.109999999</v>
      </c>
      <c r="CN12" s="559">
        <v>23687379.629999999</v>
      </c>
      <c r="CO12" s="559">
        <v>44714254.289999999</v>
      </c>
      <c r="CP12" s="559">
        <v>31328250.829999998</v>
      </c>
      <c r="CQ12" s="559">
        <v>59687389.409999996</v>
      </c>
      <c r="CR12" s="559">
        <v>33144727.370000001</v>
      </c>
      <c r="CS12" s="559">
        <v>315687870</v>
      </c>
      <c r="CT12" s="559">
        <v>35494716.560000002</v>
      </c>
      <c r="CU12" s="559">
        <v>45305528.100000001</v>
      </c>
      <c r="CV12" s="559">
        <v>58633852.939999998</v>
      </c>
      <c r="CW12" s="559">
        <v>33585982.909999996</v>
      </c>
      <c r="CX12" s="559">
        <v>58036152.609999999</v>
      </c>
      <c r="CY12" s="559">
        <v>37408096.490000002</v>
      </c>
      <c r="CZ12" s="559">
        <v>16277741.560000001</v>
      </c>
      <c r="DA12" s="559">
        <v>333794467.66000003</v>
      </c>
      <c r="DB12" s="559">
        <v>51904860.25</v>
      </c>
      <c r="DC12" s="559">
        <v>100514647.02</v>
      </c>
      <c r="DD12" s="559">
        <v>98899507.090000004</v>
      </c>
      <c r="DE12" s="559">
        <v>41268541.159999996</v>
      </c>
      <c r="DF12" s="559">
        <v>57906105.18</v>
      </c>
      <c r="DG12" s="559">
        <v>51489195.640000001</v>
      </c>
      <c r="DH12" s="559">
        <v>16089455.76</v>
      </c>
      <c r="DI12" s="559">
        <v>33514707.329999998</v>
      </c>
      <c r="DJ12" s="559">
        <v>32814496.609999999</v>
      </c>
      <c r="DK12" s="559">
        <v>75722841.189999998</v>
      </c>
      <c r="DL12" s="559">
        <v>231819365.66</v>
      </c>
      <c r="DM12" s="559">
        <v>239845535.24000001</v>
      </c>
      <c r="DN12" s="559">
        <v>45728953.100000001</v>
      </c>
      <c r="DO12" s="559">
        <v>33041867.449999999</v>
      </c>
      <c r="DP12" s="559">
        <v>62605041.329999998</v>
      </c>
      <c r="DQ12" s="559">
        <v>44154205.649999999</v>
      </c>
      <c r="DR12" s="559">
        <v>37807971.189999998</v>
      </c>
      <c r="DS12" s="559">
        <v>39401829.969999999</v>
      </c>
      <c r="DT12" s="559">
        <v>15956352.75</v>
      </c>
      <c r="DU12" s="559">
        <v>739861163.57000005</v>
      </c>
      <c r="DV12" s="559">
        <v>38434573.18</v>
      </c>
      <c r="DW12" s="559">
        <v>56120924.460000001</v>
      </c>
      <c r="DX12" s="559">
        <v>51225477.329999998</v>
      </c>
      <c r="DY12" s="559">
        <v>57081966.439999998</v>
      </c>
      <c r="DZ12" s="559">
        <v>47218313.289999999</v>
      </c>
      <c r="EA12" s="559">
        <v>72879379.459999993</v>
      </c>
      <c r="EB12" s="559">
        <v>45728430.740000002</v>
      </c>
      <c r="EC12" s="559">
        <v>63449233.990000002</v>
      </c>
      <c r="ED12" s="559">
        <v>232021941.36000001</v>
      </c>
      <c r="EE12" s="559">
        <v>200827149.78999999</v>
      </c>
      <c r="EF12" s="559">
        <v>44408498.469999999</v>
      </c>
      <c r="EG12" s="559">
        <v>42558862.060000002</v>
      </c>
      <c r="EH12" s="559">
        <v>49532045.219999999</v>
      </c>
      <c r="EI12" s="559">
        <v>56261732.960000001</v>
      </c>
      <c r="EJ12" s="559">
        <v>86852235.239999995</v>
      </c>
      <c r="EK12" s="559">
        <v>31323560.739999998</v>
      </c>
      <c r="EL12" s="559">
        <v>36376667.310000002</v>
      </c>
      <c r="EM12" s="559">
        <v>479673965.30000001</v>
      </c>
      <c r="EN12" s="559">
        <v>38101591.020000003</v>
      </c>
      <c r="EO12" s="559">
        <v>34079859.439999998</v>
      </c>
      <c r="EP12" s="559">
        <v>34617574.030000001</v>
      </c>
      <c r="EQ12" s="559">
        <v>20095917.57</v>
      </c>
      <c r="ER12" s="559">
        <v>21158611.969999999</v>
      </c>
      <c r="ES12" s="559">
        <v>48273945.479999997</v>
      </c>
      <c r="ET12" s="559">
        <v>44297188.409999996</v>
      </c>
      <c r="EU12" s="559">
        <v>29978921.300000001</v>
      </c>
      <c r="EV12" s="559">
        <v>313793877.49000001</v>
      </c>
      <c r="EW12" s="559">
        <v>21734049.18</v>
      </c>
      <c r="EX12" s="559">
        <v>30487554.57</v>
      </c>
      <c r="EY12" s="559">
        <v>44200157.240000002</v>
      </c>
      <c r="EZ12" s="559">
        <v>62616422.719999999</v>
      </c>
      <c r="FA12" s="559">
        <v>50789990.659999996</v>
      </c>
      <c r="FB12" s="559">
        <v>50745809.079999998</v>
      </c>
      <c r="FC12" s="559">
        <v>29597883.920000002</v>
      </c>
      <c r="FD12" s="559">
        <v>26098876.140000001</v>
      </c>
      <c r="FE12" s="559">
        <v>18925554.329999998</v>
      </c>
      <c r="FF12" s="559">
        <v>18707343.600000001</v>
      </c>
      <c r="FG12" s="559">
        <v>11119000.960000001</v>
      </c>
      <c r="FH12" s="559">
        <v>258795627.62</v>
      </c>
      <c r="FI12" s="559">
        <v>29842758.66</v>
      </c>
      <c r="FJ12" s="559">
        <v>38761823.039999999</v>
      </c>
      <c r="FK12" s="559">
        <v>39481319.340000004</v>
      </c>
      <c r="FL12" s="559">
        <v>56490402.159999996</v>
      </c>
      <c r="FM12" s="559">
        <v>48904542.289999999</v>
      </c>
      <c r="FN12" s="559">
        <v>11850308.6</v>
      </c>
      <c r="FO12" s="559">
        <v>4917267.07</v>
      </c>
      <c r="FP12" s="559">
        <v>569955318.24000001</v>
      </c>
      <c r="FQ12" s="559">
        <v>34690430.409999996</v>
      </c>
      <c r="FR12" s="559">
        <v>52183903.479999997</v>
      </c>
      <c r="FS12" s="559">
        <v>37237068.75</v>
      </c>
      <c r="FT12" s="559">
        <v>64906139.93</v>
      </c>
      <c r="FU12" s="559">
        <v>33791550.619999997</v>
      </c>
      <c r="FV12" s="559">
        <v>76881240.920000002</v>
      </c>
      <c r="FW12" s="559">
        <v>48223681.189999998</v>
      </c>
      <c r="FX12" s="559">
        <v>47217885.740000002</v>
      </c>
      <c r="FY12" s="559">
        <v>37201255.75</v>
      </c>
      <c r="FZ12" s="559">
        <v>71149337.930000007</v>
      </c>
      <c r="GA12" s="559">
        <v>40459072.759999998</v>
      </c>
      <c r="GB12" s="559">
        <v>22851530.489999998</v>
      </c>
      <c r="GC12" s="559">
        <v>8414864.8699999992</v>
      </c>
      <c r="GD12" s="559">
        <v>319812730.42000002</v>
      </c>
      <c r="GE12" s="559">
        <v>32023606.449999999</v>
      </c>
      <c r="GF12" s="559">
        <v>38053155.600000001</v>
      </c>
      <c r="GG12" s="559">
        <v>67160969.730000004</v>
      </c>
      <c r="GH12" s="559">
        <v>41246947.57</v>
      </c>
      <c r="GI12" s="559">
        <v>34561689.030000001</v>
      </c>
      <c r="GJ12" s="559">
        <v>36197684.619999997</v>
      </c>
      <c r="GK12" s="559">
        <v>84006613.849999994</v>
      </c>
      <c r="GL12" s="559">
        <v>30182897.960000001</v>
      </c>
      <c r="GM12" s="559">
        <v>10138990.810000001</v>
      </c>
      <c r="GN12" s="559">
        <v>7588160.1600000001</v>
      </c>
      <c r="GO12" s="559">
        <v>8655941.7400000002</v>
      </c>
      <c r="GP12" s="559">
        <v>241498161.69</v>
      </c>
      <c r="GQ12" s="559">
        <v>56345803.780000001</v>
      </c>
      <c r="GR12" s="559">
        <v>36695491</v>
      </c>
      <c r="GS12" s="559">
        <v>54427505.149999999</v>
      </c>
      <c r="GT12" s="559">
        <v>18011840</v>
      </c>
      <c r="GU12" s="559">
        <v>40237395</v>
      </c>
      <c r="GV12" s="559">
        <v>44893915.490000002</v>
      </c>
      <c r="GW12" s="559">
        <v>24582033.870000001</v>
      </c>
      <c r="GX12" s="559">
        <v>269287932.16000003</v>
      </c>
      <c r="GY12" s="559">
        <v>30471373.93</v>
      </c>
      <c r="GZ12" s="559">
        <v>66532119.32</v>
      </c>
      <c r="HA12" s="559">
        <v>47965762.729999997</v>
      </c>
      <c r="HB12" s="559">
        <v>447240705.68000001</v>
      </c>
      <c r="HC12" s="559">
        <v>63727134.719999999</v>
      </c>
      <c r="HD12" s="559">
        <v>71574142.780000001</v>
      </c>
      <c r="HE12" s="559">
        <v>74639193.109999999</v>
      </c>
      <c r="HF12" s="559">
        <v>56611257.840000004</v>
      </c>
      <c r="HG12" s="559">
        <v>75567061.25</v>
      </c>
      <c r="HH12" s="559">
        <v>14456642.32</v>
      </c>
      <c r="HI12" s="559">
        <v>307824280.98000002</v>
      </c>
      <c r="HJ12" s="559">
        <v>52854694.950000003</v>
      </c>
      <c r="HK12" s="559">
        <v>63505331.920000002</v>
      </c>
      <c r="HL12" s="559">
        <v>52693905.869999997</v>
      </c>
      <c r="HM12" s="559">
        <v>33910790.009999998</v>
      </c>
      <c r="HN12" s="559">
        <v>38199459</v>
      </c>
      <c r="HO12" s="559">
        <v>52235580.939999998</v>
      </c>
      <c r="HP12" s="559">
        <v>26297945.050000001</v>
      </c>
      <c r="HQ12" s="559">
        <v>391540870.81999999</v>
      </c>
      <c r="HR12" s="559">
        <v>159457904.69999999</v>
      </c>
      <c r="HS12" s="559">
        <v>49656479.240000002</v>
      </c>
      <c r="HT12" s="559">
        <v>35229028.189999998</v>
      </c>
      <c r="HU12" s="559">
        <v>34083251.18</v>
      </c>
      <c r="HV12" s="559">
        <v>35167088.490000002</v>
      </c>
      <c r="HW12" s="559">
        <v>70001266.090000004</v>
      </c>
      <c r="HX12" s="559">
        <v>27276805.190000001</v>
      </c>
      <c r="HY12" s="559">
        <v>33131132.579999998</v>
      </c>
      <c r="HZ12" s="559">
        <v>31106499.030000001</v>
      </c>
      <c r="IA12" s="559">
        <v>35890197.369999997</v>
      </c>
      <c r="IB12" s="559">
        <v>44180798.729999997</v>
      </c>
      <c r="IC12" s="559">
        <v>20999182.02</v>
      </c>
      <c r="ID12" s="559">
        <v>36029008.380000003</v>
      </c>
      <c r="IE12" s="559">
        <v>20840986.449999999</v>
      </c>
      <c r="IF12" s="559">
        <v>25843936.16</v>
      </c>
      <c r="IG12" s="559">
        <v>324232879.99000001</v>
      </c>
      <c r="IH12" s="559">
        <v>160809602.21000001</v>
      </c>
      <c r="II12" s="559">
        <v>54391438.380000003</v>
      </c>
      <c r="IJ12" s="559">
        <v>75842241.260000005</v>
      </c>
      <c r="IK12" s="559">
        <v>89574670.319999993</v>
      </c>
      <c r="IL12" s="559">
        <v>44245612.740000002</v>
      </c>
      <c r="IM12" s="559">
        <v>34510094.780000001</v>
      </c>
      <c r="IN12" s="559">
        <v>22780361.77</v>
      </c>
      <c r="IO12" s="559">
        <v>21744835.109999999</v>
      </c>
      <c r="IP12" s="559">
        <v>26058860.25</v>
      </c>
      <c r="IQ12" s="559">
        <v>30531118.469999999</v>
      </c>
      <c r="IR12" s="559">
        <v>512113580.85000002</v>
      </c>
      <c r="IS12" s="559">
        <v>258365834.15000001</v>
      </c>
      <c r="IT12" s="559">
        <v>46942129.920000002</v>
      </c>
      <c r="IU12" s="559">
        <v>48230474.289999999</v>
      </c>
      <c r="IV12" s="559">
        <v>34795063.420000002</v>
      </c>
      <c r="IW12" s="559">
        <v>24957690</v>
      </c>
      <c r="IX12" s="559">
        <v>36410348.840000004</v>
      </c>
      <c r="IY12" s="559">
        <v>22872156.059999999</v>
      </c>
      <c r="IZ12" s="559">
        <v>30167490.140000001</v>
      </c>
      <c r="JA12" s="559">
        <v>39170329.189999998</v>
      </c>
      <c r="JB12" s="559">
        <v>34838992.210000001</v>
      </c>
      <c r="JC12" s="559">
        <v>29741024.149999999</v>
      </c>
      <c r="JD12" s="559">
        <v>235562495.08000001</v>
      </c>
      <c r="JE12" s="559">
        <v>174495816.77000001</v>
      </c>
      <c r="JF12" s="559">
        <v>42357690.869999997</v>
      </c>
      <c r="JG12" s="559">
        <v>41333416.200000003</v>
      </c>
      <c r="JH12" s="559">
        <v>29460194.010000002</v>
      </c>
      <c r="JI12" s="559">
        <v>36930770</v>
      </c>
      <c r="JJ12" s="559">
        <v>248021079.03999999</v>
      </c>
      <c r="JK12" s="559">
        <v>27454952.710000001</v>
      </c>
      <c r="JL12" s="559">
        <v>40759408.350000001</v>
      </c>
      <c r="JM12" s="559">
        <v>50846556.57</v>
      </c>
      <c r="JN12" s="559">
        <v>37480615.119999997</v>
      </c>
      <c r="JO12" s="559">
        <v>69983872.769999996</v>
      </c>
      <c r="JP12" s="559">
        <v>29843561.559999999</v>
      </c>
      <c r="JQ12" s="559">
        <v>353569607.85000002</v>
      </c>
      <c r="JR12" s="559">
        <v>39145028.899999999</v>
      </c>
      <c r="JS12" s="559">
        <v>33045308.149999999</v>
      </c>
      <c r="JT12" s="559">
        <v>59616670.109999999</v>
      </c>
      <c r="JU12" s="559">
        <v>61248723.210000001</v>
      </c>
      <c r="JV12" s="559">
        <v>44211212.520000003</v>
      </c>
      <c r="JW12" s="559">
        <v>36425689.520000003</v>
      </c>
      <c r="JX12" s="559">
        <v>30188065.120000001</v>
      </c>
      <c r="JY12" s="559">
        <v>314042162.47000003</v>
      </c>
      <c r="JZ12" s="559">
        <v>187836685.13</v>
      </c>
      <c r="KA12" s="559">
        <v>37487732.030000001</v>
      </c>
      <c r="KB12" s="559">
        <v>22235395.280000001</v>
      </c>
      <c r="KC12" s="559">
        <v>56184511.57</v>
      </c>
      <c r="KD12" s="559">
        <v>21359646</v>
      </c>
      <c r="KE12" s="559">
        <v>95081616.920000002</v>
      </c>
      <c r="KF12" s="559">
        <v>51624806.039999999</v>
      </c>
      <c r="KG12" s="559">
        <v>28695453.489999998</v>
      </c>
      <c r="KH12" s="559">
        <v>52302286.600000001</v>
      </c>
      <c r="KI12" s="559">
        <v>34899888.880000003</v>
      </c>
      <c r="KJ12" s="559">
        <v>36370769.399999999</v>
      </c>
      <c r="KK12" s="559">
        <v>25186737.559999999</v>
      </c>
      <c r="KL12" s="559">
        <v>13784100.98</v>
      </c>
      <c r="KM12" s="559">
        <v>23703726.289999999</v>
      </c>
      <c r="KN12" s="559">
        <v>518458978.29000002</v>
      </c>
      <c r="KO12" s="559">
        <v>66459185.689999998</v>
      </c>
      <c r="KP12" s="559">
        <v>41840347.590000004</v>
      </c>
      <c r="KQ12" s="559">
        <v>57102405.219999999</v>
      </c>
      <c r="KR12" s="559">
        <v>43100909.850000001</v>
      </c>
      <c r="KS12" s="559">
        <v>40675697.93</v>
      </c>
      <c r="KT12" s="559">
        <v>80487457.329999998</v>
      </c>
      <c r="KU12" s="559">
        <v>34267761.799999997</v>
      </c>
      <c r="KV12" s="559">
        <v>35430131.329999998</v>
      </c>
      <c r="KW12" s="559">
        <v>183875477.59999999</v>
      </c>
      <c r="KX12" s="559">
        <v>37789711.229999997</v>
      </c>
      <c r="KY12" s="559">
        <v>47616312.450000003</v>
      </c>
      <c r="KZ12" s="559">
        <v>76017752.700000003</v>
      </c>
      <c r="LA12" s="559">
        <v>33510392.140000001</v>
      </c>
      <c r="LB12" s="559">
        <v>42619442.43</v>
      </c>
      <c r="LC12" s="559">
        <v>180939745.25</v>
      </c>
      <c r="LD12" s="559">
        <v>51551582.369999997</v>
      </c>
      <c r="LE12" s="559">
        <v>574845856.19000006</v>
      </c>
      <c r="LF12" s="559">
        <v>168148989</v>
      </c>
      <c r="LG12" s="559">
        <v>238988949.72999999</v>
      </c>
      <c r="LH12" s="559">
        <v>199656359.25999999</v>
      </c>
      <c r="LI12" s="559">
        <v>42632180.729999997</v>
      </c>
      <c r="LJ12" s="559">
        <v>46516976.340000004</v>
      </c>
      <c r="LK12" s="559">
        <v>35315255.350000001</v>
      </c>
      <c r="LL12" s="559">
        <v>55471585.079999998</v>
      </c>
      <c r="LM12" s="559">
        <v>35543495.710000001</v>
      </c>
      <c r="LN12" s="559">
        <v>54306967.210000001</v>
      </c>
      <c r="LO12" s="559">
        <v>9322954.8399999999</v>
      </c>
      <c r="LP12" s="559">
        <v>250596439.72</v>
      </c>
      <c r="LQ12" s="559">
        <v>80070750</v>
      </c>
      <c r="LR12" s="559">
        <v>44330474.649999999</v>
      </c>
      <c r="LS12" s="559">
        <v>436852096.48000002</v>
      </c>
      <c r="LT12" s="559">
        <v>160031049.86000001</v>
      </c>
      <c r="LU12" s="559">
        <v>442297152.68000001</v>
      </c>
      <c r="LV12" s="559">
        <v>182503405.63</v>
      </c>
      <c r="LW12" s="559">
        <v>68183272.25</v>
      </c>
      <c r="LX12" s="559">
        <v>61326918.109999999</v>
      </c>
      <c r="LY12" s="559">
        <v>62253214.460000001</v>
      </c>
      <c r="LZ12" s="559">
        <v>55206281.780000001</v>
      </c>
      <c r="MA12" s="559">
        <v>55537948.359999999</v>
      </c>
      <c r="MB12" s="559">
        <v>53055964.200000003</v>
      </c>
      <c r="MC12" s="559">
        <v>89873450.150000006</v>
      </c>
      <c r="MD12" s="559">
        <v>33567454.420000002</v>
      </c>
      <c r="ME12" s="559">
        <v>535025351.05000001</v>
      </c>
      <c r="MF12" s="559">
        <v>36412929.68</v>
      </c>
      <c r="MG12" s="559">
        <v>26391288.960000001</v>
      </c>
      <c r="MH12" s="559">
        <v>27903551.670000002</v>
      </c>
      <c r="MI12" s="559">
        <v>25736391.879999999</v>
      </c>
      <c r="MJ12" s="559">
        <v>42339527.93</v>
      </c>
      <c r="MK12" s="559">
        <v>30134400.52</v>
      </c>
      <c r="ML12" s="559">
        <v>31732898.219999999</v>
      </c>
      <c r="MM12" s="559">
        <v>45374124.18</v>
      </c>
      <c r="MN12" s="559">
        <v>22610284.420000002</v>
      </c>
      <c r="MO12" s="559">
        <v>28151611.260000002</v>
      </c>
      <c r="MP12" s="559">
        <v>28471616.969999999</v>
      </c>
      <c r="MQ12" s="559">
        <v>406339678.64999998</v>
      </c>
      <c r="MR12" s="559">
        <v>29344786.949999999</v>
      </c>
      <c r="MS12" s="559">
        <v>41126149.350000001</v>
      </c>
      <c r="MT12" s="559">
        <v>62566396.390000001</v>
      </c>
      <c r="MU12" s="559">
        <v>62596729.100000001</v>
      </c>
      <c r="MV12" s="559">
        <v>41924416.759999998</v>
      </c>
      <c r="MW12" s="559">
        <v>71671718.560000002</v>
      </c>
      <c r="MX12" s="559">
        <v>70553634.549999997</v>
      </c>
      <c r="MY12" s="559">
        <v>40117332.57</v>
      </c>
      <c r="MZ12" s="559">
        <v>19864569.190000001</v>
      </c>
      <c r="NA12" s="559">
        <v>9956779.2899999991</v>
      </c>
      <c r="NB12" s="559">
        <v>597068545.69000006</v>
      </c>
      <c r="NC12" s="559">
        <v>78520570</v>
      </c>
      <c r="ND12" s="559">
        <v>30793375.620000001</v>
      </c>
      <c r="NE12" s="559">
        <v>167861578.63999999</v>
      </c>
      <c r="NF12" s="559">
        <v>32130846.23</v>
      </c>
      <c r="NG12" s="559">
        <v>63588979.479999997</v>
      </c>
      <c r="NH12" s="559">
        <v>117180063.43000001</v>
      </c>
      <c r="NI12" s="559">
        <v>109253121.59</v>
      </c>
      <c r="NJ12" s="559">
        <v>13198897.66</v>
      </c>
      <c r="NK12" s="559">
        <v>59471974.759999998</v>
      </c>
      <c r="NL12" s="559">
        <v>42156963.560000002</v>
      </c>
      <c r="NM12" s="559">
        <v>14958714</v>
      </c>
      <c r="NN12" s="559">
        <v>247393469.13</v>
      </c>
      <c r="NO12" s="559">
        <v>35620379.469999999</v>
      </c>
      <c r="NP12" s="559">
        <v>31564670.940000001</v>
      </c>
      <c r="NQ12" s="559">
        <v>32372160.579999998</v>
      </c>
      <c r="NR12" s="559">
        <v>30936732.489999998</v>
      </c>
      <c r="NS12" s="559">
        <v>8856830.8300000001</v>
      </c>
      <c r="NT12" s="559">
        <v>15528691.07</v>
      </c>
      <c r="NU12" s="559">
        <v>358796625.64999998</v>
      </c>
      <c r="NV12" s="559">
        <v>90829633.790000007</v>
      </c>
      <c r="NW12" s="559">
        <v>36898100.420000002</v>
      </c>
      <c r="NX12" s="559">
        <v>30597415.68</v>
      </c>
      <c r="NY12" s="559">
        <v>42685475.960000001</v>
      </c>
      <c r="NZ12" s="559">
        <v>54556291.57</v>
      </c>
      <c r="OA12" s="559">
        <v>27754283.859999999</v>
      </c>
      <c r="OB12" s="559">
        <v>415724370.73000002</v>
      </c>
      <c r="OC12" s="559">
        <v>120446832.67</v>
      </c>
      <c r="OD12" s="559">
        <v>59203773.439999998</v>
      </c>
      <c r="OE12" s="559">
        <v>125977280.73</v>
      </c>
      <c r="OF12" s="559">
        <v>35553090.090000004</v>
      </c>
      <c r="OG12" s="559">
        <v>57070235.109999999</v>
      </c>
      <c r="OH12" s="559">
        <v>36759730.75</v>
      </c>
      <c r="OI12" s="559">
        <v>20582785.050000001</v>
      </c>
      <c r="OJ12" s="559">
        <v>15542076.470000001</v>
      </c>
      <c r="OK12" s="559">
        <v>349094979.22000003</v>
      </c>
      <c r="OL12" s="559">
        <v>90291221.170000002</v>
      </c>
      <c r="OM12" s="559">
        <v>105032772.69</v>
      </c>
      <c r="ON12" s="559">
        <v>57458385.899999999</v>
      </c>
      <c r="OO12" s="559">
        <v>44402816.130000003</v>
      </c>
      <c r="OP12" s="559">
        <v>15695059.369999999</v>
      </c>
      <c r="OQ12" s="559">
        <v>196154560.13999999</v>
      </c>
      <c r="OR12" s="559">
        <v>30232292.190000001</v>
      </c>
      <c r="OS12" s="559">
        <v>27923333.329999998</v>
      </c>
      <c r="OT12" s="559">
        <v>48160209.420000002</v>
      </c>
      <c r="OU12" s="559">
        <v>50868974.719999999</v>
      </c>
      <c r="OV12" s="559">
        <v>89144559.989999995</v>
      </c>
      <c r="OW12" s="559">
        <v>30709245.920000002</v>
      </c>
      <c r="OX12" s="559">
        <v>11327394.960000001</v>
      </c>
      <c r="OY12" s="559">
        <v>12357709.66</v>
      </c>
      <c r="OZ12" s="559">
        <v>333706547.63</v>
      </c>
      <c r="PA12" s="559">
        <v>23735257.32</v>
      </c>
      <c r="PB12" s="559">
        <v>78924981.329999998</v>
      </c>
      <c r="PC12" s="559">
        <v>26920544.75</v>
      </c>
      <c r="PD12" s="559">
        <v>49594947.649999999</v>
      </c>
      <c r="PE12" s="559">
        <v>89956621.280000001</v>
      </c>
      <c r="PF12" s="559">
        <v>29920649.460000001</v>
      </c>
      <c r="PG12" s="559">
        <v>29909658.41</v>
      </c>
      <c r="PH12" s="559">
        <v>34354051.460000001</v>
      </c>
      <c r="PI12" s="559">
        <v>30300897.16</v>
      </c>
      <c r="PJ12" s="559">
        <v>35855419.979999997</v>
      </c>
      <c r="PK12" s="559">
        <v>48489796.810000002</v>
      </c>
      <c r="PL12" s="559">
        <v>30055302.73</v>
      </c>
      <c r="PM12" s="559">
        <v>90739426.219999999</v>
      </c>
      <c r="PN12" s="559">
        <v>8764505.7899999991</v>
      </c>
      <c r="PO12" s="559">
        <v>11093800.949999999</v>
      </c>
      <c r="PP12" s="559">
        <v>9056124.8599999994</v>
      </c>
      <c r="PQ12" s="559">
        <v>9426805.2300000004</v>
      </c>
      <c r="PR12" s="559">
        <v>749053090.88</v>
      </c>
      <c r="PS12" s="559">
        <v>51184951.350000001</v>
      </c>
      <c r="PT12" s="559">
        <v>46177503.780000001</v>
      </c>
      <c r="PU12" s="559">
        <v>64328952.899999999</v>
      </c>
      <c r="PV12" s="559">
        <v>136962413.88</v>
      </c>
      <c r="PW12" s="559">
        <v>45203402.119999997</v>
      </c>
      <c r="PX12" s="559">
        <v>93984210.530000001</v>
      </c>
      <c r="PY12" s="559">
        <v>43887444.75</v>
      </c>
      <c r="PZ12" s="559">
        <v>88357397.269999996</v>
      </c>
      <c r="QA12" s="559">
        <v>28107786.199999999</v>
      </c>
      <c r="QB12" s="559">
        <v>81762859.819999993</v>
      </c>
      <c r="QC12" s="559">
        <v>28343468.57</v>
      </c>
      <c r="QD12" s="559">
        <v>34857418.960000001</v>
      </c>
      <c r="QE12" s="559">
        <v>51161381.219999999</v>
      </c>
      <c r="QF12" s="559">
        <v>65683953.359999999</v>
      </c>
      <c r="QG12" s="559">
        <v>68728272.219999999</v>
      </c>
      <c r="QH12" s="559">
        <v>41544477</v>
      </c>
      <c r="QI12" s="559">
        <v>35619292.399999999</v>
      </c>
      <c r="QJ12" s="559">
        <v>29389952.039999999</v>
      </c>
      <c r="QK12" s="559">
        <v>72618607.849999994</v>
      </c>
      <c r="QL12" s="559">
        <v>78336158.019999996</v>
      </c>
      <c r="QM12" s="559">
        <v>31228628.09</v>
      </c>
      <c r="QN12" s="559">
        <v>5772140</v>
      </c>
      <c r="QO12" s="559">
        <v>5250178.3899999997</v>
      </c>
      <c r="QP12" s="559">
        <v>6259950</v>
      </c>
      <c r="QQ12" s="559">
        <v>4378676.96</v>
      </c>
      <c r="QR12" s="559">
        <v>403732397.99000001</v>
      </c>
      <c r="QS12" s="559">
        <v>28942470</v>
      </c>
      <c r="QT12" s="559">
        <v>79026650</v>
      </c>
      <c r="QU12" s="559">
        <v>48009098.060000002</v>
      </c>
      <c r="QV12" s="559">
        <v>48234857.740000002</v>
      </c>
      <c r="QW12" s="559">
        <v>68761280</v>
      </c>
      <c r="QX12" s="559">
        <v>32082130</v>
      </c>
      <c r="QY12" s="559">
        <v>63562128</v>
      </c>
      <c r="QZ12" s="559">
        <v>73078425</v>
      </c>
      <c r="RA12" s="559">
        <v>31895054</v>
      </c>
      <c r="RB12" s="559">
        <v>23798414.190000001</v>
      </c>
      <c r="RC12" s="559">
        <v>9220490</v>
      </c>
      <c r="RD12" s="559">
        <v>7903750</v>
      </c>
      <c r="RE12" s="559">
        <v>468085772.00999999</v>
      </c>
      <c r="RF12" s="559">
        <v>61948144.060000002</v>
      </c>
      <c r="RG12" s="559">
        <v>33692278.950000003</v>
      </c>
      <c r="RH12" s="559">
        <v>45165773.579999998</v>
      </c>
      <c r="RI12" s="559">
        <v>42807320.119999997</v>
      </c>
      <c r="RJ12" s="559">
        <v>47222585.670000002</v>
      </c>
      <c r="RK12" s="559">
        <v>74168080.129999995</v>
      </c>
      <c r="RL12" s="559">
        <v>33583835.649999999</v>
      </c>
      <c r="RM12" s="559">
        <v>42870129.82</v>
      </c>
      <c r="RN12" s="559">
        <v>67439522.5</v>
      </c>
      <c r="RO12" s="559">
        <v>79657090.689999998</v>
      </c>
      <c r="RP12" s="559">
        <v>33263598.859999999</v>
      </c>
      <c r="RQ12" s="559">
        <v>22462195.710000001</v>
      </c>
      <c r="RR12" s="559">
        <v>38376259.479999997</v>
      </c>
      <c r="RS12" s="559">
        <v>18924719.170000002</v>
      </c>
      <c r="RT12" s="559">
        <v>31805026.899999999</v>
      </c>
      <c r="RU12" s="559">
        <v>44980081.390000001</v>
      </c>
      <c r="RV12" s="559">
        <v>770880</v>
      </c>
      <c r="RW12" s="559">
        <v>526931.59</v>
      </c>
      <c r="RX12" s="559">
        <v>519833.18</v>
      </c>
      <c r="RY12" s="559">
        <v>285854938.05000001</v>
      </c>
      <c r="RZ12" s="559">
        <v>25166426.43</v>
      </c>
      <c r="SA12" s="559">
        <v>41725842.979999997</v>
      </c>
      <c r="SB12" s="559">
        <v>27338329.030000001</v>
      </c>
      <c r="SC12" s="559">
        <v>16685866.699999999</v>
      </c>
      <c r="SD12" s="559">
        <v>27616360.609999999</v>
      </c>
      <c r="SE12" s="559">
        <v>28540465.140000001</v>
      </c>
      <c r="SF12" s="559">
        <v>85303043.659999996</v>
      </c>
      <c r="SG12" s="559">
        <v>33993466.759999998</v>
      </c>
      <c r="SH12" s="559">
        <v>26709764.48</v>
      </c>
      <c r="SI12" s="559">
        <v>29818234.670000002</v>
      </c>
      <c r="SJ12" s="559">
        <v>52445988.159999996</v>
      </c>
      <c r="SK12" s="559">
        <v>24455881.079999998</v>
      </c>
      <c r="SL12" s="559">
        <v>14255250.380000001</v>
      </c>
      <c r="SM12" s="559">
        <v>252068826.58000001</v>
      </c>
      <c r="SN12" s="559">
        <v>33494378.309999999</v>
      </c>
      <c r="SO12" s="559">
        <v>40062964.729999997</v>
      </c>
      <c r="SP12" s="559">
        <v>40058990.759999998</v>
      </c>
      <c r="SQ12" s="559">
        <v>20636295.030000001</v>
      </c>
      <c r="SR12" s="559">
        <v>40156671.609999999</v>
      </c>
      <c r="SS12" s="559">
        <v>51120549.409999996</v>
      </c>
      <c r="ST12" s="559">
        <v>51835703.340000004</v>
      </c>
      <c r="SU12" s="559">
        <v>34606963.270000003</v>
      </c>
      <c r="SV12" s="559">
        <v>29213764.850000001</v>
      </c>
      <c r="SW12" s="559">
        <v>76172480.969999999</v>
      </c>
      <c r="SX12" s="559">
        <v>5626920.7000000002</v>
      </c>
      <c r="SY12" s="559">
        <v>110187032.47</v>
      </c>
      <c r="SZ12" s="559">
        <v>26162585.989999998</v>
      </c>
      <c r="TA12" s="559">
        <v>30943298.34</v>
      </c>
      <c r="TB12" s="559">
        <v>49530254.590000004</v>
      </c>
      <c r="TC12" s="559">
        <v>35306400.149999999</v>
      </c>
      <c r="TD12" s="559">
        <v>26153308.809999999</v>
      </c>
      <c r="TE12" s="559">
        <v>28567381.670000002</v>
      </c>
      <c r="TF12" s="559">
        <v>16267839.720000001</v>
      </c>
      <c r="TG12" s="559">
        <v>430402622.42000002</v>
      </c>
      <c r="TH12" s="559">
        <v>31528853.16</v>
      </c>
      <c r="TI12" s="559">
        <v>24202738.420000002</v>
      </c>
      <c r="TJ12" s="559">
        <v>63080745.079999998</v>
      </c>
      <c r="TK12" s="559">
        <v>56584735.240000002</v>
      </c>
      <c r="TL12" s="559">
        <v>32132482.850000001</v>
      </c>
      <c r="TM12" s="559">
        <v>17653184.469999999</v>
      </c>
      <c r="TN12" s="559">
        <v>70283146.849999994</v>
      </c>
      <c r="TO12" s="559">
        <v>31283210.789999999</v>
      </c>
      <c r="TP12" s="559">
        <v>42168853.479999997</v>
      </c>
      <c r="TQ12" s="559">
        <v>58226273.450000003</v>
      </c>
      <c r="TR12" s="559">
        <v>29074050.809999999</v>
      </c>
      <c r="TS12" s="559">
        <v>22199035.079999998</v>
      </c>
      <c r="TT12" s="559">
        <v>37970145</v>
      </c>
      <c r="TU12" s="559">
        <v>27807685.649999999</v>
      </c>
      <c r="TV12" s="559">
        <v>22687155.850000001</v>
      </c>
      <c r="TW12" s="559">
        <v>123014777.05</v>
      </c>
      <c r="TX12" s="559">
        <v>23869354.210000001</v>
      </c>
      <c r="TY12" s="559">
        <v>278428997.91000003</v>
      </c>
      <c r="TZ12" s="559">
        <v>70009830.530000001</v>
      </c>
      <c r="UA12" s="559">
        <v>32521568.77</v>
      </c>
      <c r="UB12" s="559">
        <v>22814307.140000001</v>
      </c>
      <c r="UC12" s="559">
        <v>122156230.45999999</v>
      </c>
      <c r="UD12" s="559">
        <v>20480561.57</v>
      </c>
      <c r="UE12" s="559">
        <v>8588369.5099999998</v>
      </c>
      <c r="UF12" s="559">
        <v>12786870.26</v>
      </c>
      <c r="UG12" s="559">
        <v>11886138.460000001</v>
      </c>
      <c r="UH12" s="559">
        <v>180647677.96000001</v>
      </c>
      <c r="UI12" s="559">
        <v>48842823.509999998</v>
      </c>
      <c r="UJ12" s="559">
        <v>35380197.07</v>
      </c>
      <c r="UK12" s="559">
        <v>54962526.57</v>
      </c>
      <c r="UL12" s="559">
        <v>34403309.920000002</v>
      </c>
      <c r="UM12" s="559">
        <v>19834463.77</v>
      </c>
      <c r="UN12" s="559">
        <v>681591250.78999996</v>
      </c>
      <c r="UO12" s="559">
        <v>39954040.100000001</v>
      </c>
      <c r="UP12" s="559">
        <v>42185994.880000003</v>
      </c>
      <c r="UQ12" s="559">
        <v>109338311.28</v>
      </c>
      <c r="UR12" s="559">
        <v>11181304</v>
      </c>
      <c r="US12" s="559">
        <v>32942852.59</v>
      </c>
      <c r="UT12" s="559">
        <v>77417149.090000004</v>
      </c>
      <c r="UU12" s="559">
        <v>28573969</v>
      </c>
      <c r="UV12" s="559">
        <v>20991750.460000001</v>
      </c>
      <c r="UW12" s="559">
        <v>27808922.309999999</v>
      </c>
      <c r="UX12" s="559">
        <v>39504046.119999997</v>
      </c>
      <c r="UY12" s="559">
        <v>65061151.939999998</v>
      </c>
      <c r="UZ12" s="559">
        <v>43972993.93</v>
      </c>
      <c r="VA12" s="559">
        <v>57174597.979999997</v>
      </c>
      <c r="VB12" s="559">
        <v>22910454.48</v>
      </c>
      <c r="VC12" s="559">
        <v>26576207.609999999</v>
      </c>
      <c r="VD12" s="559">
        <v>16808956.379999999</v>
      </c>
      <c r="VE12" s="559">
        <v>23318889.239999998</v>
      </c>
      <c r="VF12" s="559">
        <v>67295732.409999996</v>
      </c>
      <c r="VG12" s="559">
        <v>8828830.0999999996</v>
      </c>
      <c r="VH12" s="559">
        <v>10419041.74</v>
      </c>
      <c r="VI12" s="559">
        <v>10465110.210000001</v>
      </c>
      <c r="VJ12" s="559">
        <v>376172528.48000002</v>
      </c>
      <c r="VK12" s="559">
        <v>44250628.060000002</v>
      </c>
      <c r="VL12" s="559">
        <v>44628871.060000002</v>
      </c>
      <c r="VM12" s="559">
        <v>48996188.939999998</v>
      </c>
      <c r="VN12" s="559">
        <v>60363822.609999999</v>
      </c>
      <c r="VO12" s="559">
        <v>57273946.549999997</v>
      </c>
      <c r="VP12" s="559">
        <v>47390972.600000001</v>
      </c>
      <c r="VQ12" s="559">
        <v>38747874.960000001</v>
      </c>
      <c r="VR12" s="559">
        <v>36316523.210000001</v>
      </c>
      <c r="VS12" s="559">
        <v>108745809.06</v>
      </c>
      <c r="VT12" s="559">
        <v>36353808.780000001</v>
      </c>
      <c r="VU12" s="559">
        <v>66558183.969999999</v>
      </c>
      <c r="VV12" s="559">
        <v>33432360.949999999</v>
      </c>
      <c r="VW12" s="559">
        <v>25329255.43</v>
      </c>
      <c r="VX12" s="559">
        <v>30822470.329999998</v>
      </c>
      <c r="VY12" s="559">
        <v>972341561.83000004</v>
      </c>
      <c r="VZ12" s="559">
        <v>70381126.939999998</v>
      </c>
      <c r="WA12" s="559">
        <v>48221421.939999998</v>
      </c>
      <c r="WB12" s="559">
        <v>46857738.740000002</v>
      </c>
      <c r="WC12" s="559">
        <v>28800581.920000002</v>
      </c>
      <c r="WD12" s="559">
        <v>60816492.979999997</v>
      </c>
      <c r="WE12" s="559">
        <v>69651545.709999993</v>
      </c>
      <c r="WF12" s="559">
        <v>74635616.980000004</v>
      </c>
      <c r="WG12" s="559">
        <v>54155811.960000001</v>
      </c>
      <c r="WH12" s="559">
        <v>69093472.700000003</v>
      </c>
      <c r="WI12" s="559">
        <v>46420812.719999999</v>
      </c>
      <c r="WJ12" s="559">
        <v>82330473.439999998</v>
      </c>
      <c r="WK12" s="559">
        <v>52412215.490000002</v>
      </c>
      <c r="WL12" s="559">
        <v>76220683.849999994</v>
      </c>
      <c r="WM12" s="559">
        <v>89021842.200000003</v>
      </c>
      <c r="WN12" s="559">
        <v>46908899.460000001</v>
      </c>
      <c r="WO12" s="559">
        <v>61538925.009999998</v>
      </c>
      <c r="WP12" s="559">
        <v>71115647</v>
      </c>
      <c r="WQ12" s="559">
        <v>43570928.840000004</v>
      </c>
      <c r="WR12" s="559">
        <v>86053224.670000002</v>
      </c>
      <c r="WS12" s="559">
        <v>147964783.19999999</v>
      </c>
      <c r="WT12" s="559">
        <v>45189541.920000002</v>
      </c>
      <c r="WU12" s="559">
        <v>33328240.620000001</v>
      </c>
      <c r="WV12" s="559">
        <v>30056831.199999999</v>
      </c>
      <c r="WW12" s="559">
        <v>35594366.270000003</v>
      </c>
      <c r="WX12" s="559">
        <v>21734110</v>
      </c>
      <c r="WY12" s="559">
        <v>25069106.670000002</v>
      </c>
      <c r="WZ12" s="559">
        <v>24355697.739999998</v>
      </c>
      <c r="XA12" s="559">
        <v>96305317.859999999</v>
      </c>
      <c r="XB12" s="559">
        <v>7456691.8399999999</v>
      </c>
      <c r="XC12" s="559">
        <v>6853001.8300000001</v>
      </c>
      <c r="XD12" s="559">
        <v>8358326.1799999997</v>
      </c>
      <c r="XE12" s="559">
        <v>7485514.8600000003</v>
      </c>
      <c r="XF12" s="559">
        <v>496012983.01999998</v>
      </c>
      <c r="XG12" s="559">
        <v>44393084.600000001</v>
      </c>
      <c r="XH12" s="559">
        <v>45386100.25</v>
      </c>
      <c r="XI12" s="559">
        <v>191543630.55000001</v>
      </c>
      <c r="XJ12" s="559">
        <v>48313970.380000003</v>
      </c>
      <c r="XK12" s="559">
        <v>53117059.189999998</v>
      </c>
      <c r="XL12" s="559">
        <v>86789476.019999996</v>
      </c>
      <c r="XM12" s="559">
        <v>36396420.869999997</v>
      </c>
      <c r="XN12" s="559">
        <v>44573323.32</v>
      </c>
      <c r="XO12" s="559">
        <v>78138309.150000006</v>
      </c>
      <c r="XP12" s="559">
        <v>53938027.909999996</v>
      </c>
      <c r="XQ12" s="559">
        <v>29272421.16</v>
      </c>
      <c r="XR12" s="559">
        <v>29172333.25</v>
      </c>
      <c r="XS12" s="559">
        <v>30225389.920000002</v>
      </c>
      <c r="XT12" s="559">
        <v>27483153.850000001</v>
      </c>
      <c r="XU12" s="559">
        <v>28179985.27</v>
      </c>
      <c r="XV12" s="559">
        <v>18124069.91</v>
      </c>
      <c r="XW12" s="559">
        <v>22292227.149999999</v>
      </c>
      <c r="XX12" s="559">
        <v>22627836.399999999</v>
      </c>
      <c r="XY12" s="559">
        <v>22029345.940000001</v>
      </c>
      <c r="XZ12" s="559">
        <v>25023053.280000001</v>
      </c>
      <c r="YA12" s="559">
        <v>14046860.5</v>
      </c>
      <c r="YB12" s="559">
        <v>10464616.550000001</v>
      </c>
      <c r="YC12" s="559">
        <v>576555819.08000004</v>
      </c>
      <c r="YD12" s="559">
        <v>38569798.380000003</v>
      </c>
      <c r="YE12" s="559">
        <v>66617343.969999999</v>
      </c>
      <c r="YF12" s="559">
        <v>41054061.960000001</v>
      </c>
      <c r="YG12" s="559">
        <v>113290314.37</v>
      </c>
      <c r="YH12" s="559">
        <v>42604967.719999999</v>
      </c>
      <c r="YI12" s="559">
        <v>66553188.869999997</v>
      </c>
      <c r="YJ12" s="559">
        <v>27381293.57</v>
      </c>
      <c r="YK12" s="559">
        <v>78017791.400000006</v>
      </c>
      <c r="YL12" s="559">
        <v>70394615.5</v>
      </c>
      <c r="YM12" s="559">
        <v>50626072.659999996</v>
      </c>
      <c r="YN12" s="559">
        <v>32758795.050000001</v>
      </c>
      <c r="YO12" s="559">
        <v>25151946.66</v>
      </c>
      <c r="YP12" s="559">
        <v>21315480.25</v>
      </c>
      <c r="YQ12" s="559">
        <v>12750381.890000001</v>
      </c>
      <c r="YR12" s="559">
        <v>10154717.9</v>
      </c>
      <c r="YS12" s="559">
        <v>8882014.7400000002</v>
      </c>
      <c r="YT12" s="559">
        <v>240450378.88</v>
      </c>
      <c r="YU12" s="559">
        <v>42105979.649999999</v>
      </c>
      <c r="YV12" s="559">
        <v>39642214.090000004</v>
      </c>
      <c r="YW12" s="559">
        <v>31017742.289999999</v>
      </c>
      <c r="YX12" s="559">
        <v>43846882.93</v>
      </c>
      <c r="YY12" s="559">
        <v>29038370</v>
      </c>
      <c r="YZ12" s="559">
        <v>31721697.32</v>
      </c>
      <c r="ZA12" s="559">
        <v>271285791.11000001</v>
      </c>
      <c r="ZB12" s="559">
        <v>34572719.5</v>
      </c>
      <c r="ZC12" s="559">
        <v>43550221.799999997</v>
      </c>
      <c r="ZD12" s="559">
        <v>53694002.579999998</v>
      </c>
      <c r="ZE12" s="559">
        <v>31045576.07</v>
      </c>
      <c r="ZF12" s="559">
        <v>37351459.719999999</v>
      </c>
      <c r="ZG12" s="559">
        <v>26950893.870000001</v>
      </c>
      <c r="ZH12" s="559">
        <v>26334099.260000002</v>
      </c>
      <c r="ZI12" s="559">
        <v>83176769.739999995</v>
      </c>
      <c r="ZJ12" s="559">
        <v>394637058.19</v>
      </c>
      <c r="ZK12" s="559">
        <v>29663784.879999999</v>
      </c>
      <c r="ZL12" s="559">
        <v>55244726.119999997</v>
      </c>
      <c r="ZM12" s="559">
        <v>114648144.54000001</v>
      </c>
      <c r="ZN12" s="559">
        <v>78330379.930000007</v>
      </c>
      <c r="ZO12" s="559">
        <v>33642604.289999999</v>
      </c>
      <c r="ZP12" s="559">
        <v>36198013.060000002</v>
      </c>
      <c r="ZQ12" s="559">
        <v>70154070.700000003</v>
      </c>
      <c r="ZR12" s="559">
        <v>72281426.769999996</v>
      </c>
      <c r="ZS12" s="559">
        <v>82655581.290000007</v>
      </c>
      <c r="ZT12" s="559">
        <v>28634770.789999999</v>
      </c>
      <c r="ZU12" s="559">
        <v>26307009.710000001</v>
      </c>
      <c r="ZV12" s="559">
        <v>26471368.629999999</v>
      </c>
      <c r="ZW12" s="559">
        <v>37515959.210000001</v>
      </c>
      <c r="ZX12" s="559">
        <v>29559243.399999999</v>
      </c>
      <c r="ZY12" s="559">
        <v>31091565.75</v>
      </c>
      <c r="ZZ12" s="559">
        <v>27983147.760000002</v>
      </c>
      <c r="AAA12" s="559">
        <v>15798630.210000001</v>
      </c>
      <c r="AAB12" s="559">
        <v>18561681.059999999</v>
      </c>
      <c r="AAC12" s="559">
        <v>8012107.3300000001</v>
      </c>
      <c r="AAD12" s="559">
        <v>11549176.289999999</v>
      </c>
      <c r="AAE12" s="559">
        <v>9620984.5899999999</v>
      </c>
      <c r="AAF12" s="559">
        <v>211000278.03999999</v>
      </c>
      <c r="AAG12" s="559">
        <v>31401260.920000002</v>
      </c>
      <c r="AAH12" s="559">
        <v>30000858.550000001</v>
      </c>
      <c r="AAI12" s="559">
        <v>34427038.149999999</v>
      </c>
      <c r="AAJ12" s="559">
        <v>35098576.409999996</v>
      </c>
      <c r="AAK12" s="559">
        <v>35237151.399999999</v>
      </c>
      <c r="AAL12" s="559">
        <v>27842200.890000001</v>
      </c>
      <c r="AAM12" s="559">
        <v>913295082.63999999</v>
      </c>
      <c r="AAN12" s="559">
        <v>34933213.68</v>
      </c>
      <c r="AAO12" s="559">
        <v>19299185.469999999</v>
      </c>
      <c r="AAP12" s="559">
        <v>60870957.119999997</v>
      </c>
      <c r="AAQ12" s="559">
        <v>43202509.149999999</v>
      </c>
      <c r="AAR12" s="559">
        <v>32130447.16</v>
      </c>
      <c r="AAS12" s="559">
        <v>29234300.550000001</v>
      </c>
      <c r="AAT12" s="559">
        <v>39893061.409999996</v>
      </c>
      <c r="AAU12" s="559">
        <v>54904930.840000004</v>
      </c>
      <c r="AAV12" s="559">
        <v>19406096.34</v>
      </c>
      <c r="AAW12" s="559">
        <v>43341549.850000001</v>
      </c>
      <c r="AAX12" s="559">
        <v>125384706.16000001</v>
      </c>
      <c r="AAY12" s="559">
        <v>69451407.569999993</v>
      </c>
      <c r="AAZ12" s="559">
        <v>24979417.73</v>
      </c>
      <c r="ABA12" s="559">
        <v>26950430.629999999</v>
      </c>
      <c r="ABB12" s="559">
        <v>34364853.509999998</v>
      </c>
      <c r="ABC12" s="559">
        <v>17870492.23</v>
      </c>
      <c r="ABD12" s="559">
        <v>22114582.300000001</v>
      </c>
      <c r="ABE12" s="559">
        <v>16521417.99</v>
      </c>
      <c r="ABF12" s="559">
        <v>140800269.31</v>
      </c>
      <c r="ABG12" s="559">
        <v>107831785.63</v>
      </c>
      <c r="ABH12" s="559">
        <v>15520422.4</v>
      </c>
      <c r="ABI12" s="559">
        <v>12705031.130000001</v>
      </c>
      <c r="ABJ12" s="559">
        <v>12884855.029999999</v>
      </c>
      <c r="ABK12" s="559">
        <v>9308006.0199999996</v>
      </c>
      <c r="ABL12" s="559">
        <v>15201966</v>
      </c>
      <c r="ABM12" s="559">
        <v>235657366.63999999</v>
      </c>
      <c r="ABN12" s="559">
        <v>39757087.590000004</v>
      </c>
      <c r="ABO12" s="559">
        <v>22273966.390000001</v>
      </c>
      <c r="ABP12" s="559">
        <v>41101040.740000002</v>
      </c>
      <c r="ABQ12" s="559">
        <v>53939543.380000003</v>
      </c>
      <c r="ABR12" s="559">
        <v>34207283.219999999</v>
      </c>
      <c r="ABS12" s="559">
        <v>32090104.469999999</v>
      </c>
      <c r="ABT12" s="559">
        <v>47121987.5</v>
      </c>
      <c r="ABU12" s="559">
        <v>9787497.3300000001</v>
      </c>
      <c r="ABV12" s="559">
        <v>311898415.60000002</v>
      </c>
      <c r="ABW12" s="559">
        <v>29907867.260000002</v>
      </c>
      <c r="ABX12" s="559">
        <v>56079039.770000003</v>
      </c>
      <c r="ABY12" s="559">
        <v>40420747.310000002</v>
      </c>
      <c r="ABZ12" s="559">
        <v>23656286.469999999</v>
      </c>
      <c r="ACA12" s="559">
        <v>86392317.590000004</v>
      </c>
      <c r="ACB12" s="559">
        <v>19633148.440000001</v>
      </c>
      <c r="ACC12" s="559">
        <v>38852451.939999998</v>
      </c>
      <c r="ACD12" s="559">
        <v>25580374.52</v>
      </c>
      <c r="ACE12" s="559">
        <v>49133349.229999997</v>
      </c>
      <c r="ACF12" s="559">
        <v>20314477.640000001</v>
      </c>
      <c r="ACG12" s="559">
        <v>617891526.60000002</v>
      </c>
      <c r="ACH12" s="559">
        <v>43189509.560000002</v>
      </c>
      <c r="ACI12" s="559">
        <v>45924757.090000004</v>
      </c>
      <c r="ACJ12" s="559">
        <v>74643255.060000002</v>
      </c>
      <c r="ACK12" s="559">
        <v>30525476.379999999</v>
      </c>
      <c r="ACL12" s="559">
        <v>34675123.600000001</v>
      </c>
      <c r="ACM12" s="559">
        <v>57332009.210000001</v>
      </c>
      <c r="ACN12" s="559">
        <v>111583394.45999999</v>
      </c>
      <c r="ACO12" s="559">
        <v>149906100.77000001</v>
      </c>
      <c r="ACP12" s="559">
        <v>42576734.520000003</v>
      </c>
      <c r="ACQ12" s="559">
        <v>43956279.020000003</v>
      </c>
      <c r="ACR12" s="559">
        <v>58514885.380000003</v>
      </c>
      <c r="ACS12" s="559">
        <v>55837034.859999999</v>
      </c>
      <c r="ACT12" s="559">
        <v>100495520.92</v>
      </c>
      <c r="ACU12" s="559">
        <v>32682992.260000002</v>
      </c>
      <c r="ACV12" s="559">
        <v>49600246.880000003</v>
      </c>
      <c r="ACW12" s="559">
        <v>31907855.789999999</v>
      </c>
      <c r="ACX12" s="559">
        <v>18750056.879999999</v>
      </c>
      <c r="ACY12" s="559">
        <v>27627371.07</v>
      </c>
      <c r="ACZ12" s="559">
        <v>13735936.35</v>
      </c>
      <c r="ADA12" s="559">
        <v>9151980</v>
      </c>
      <c r="ADB12" s="559">
        <v>9902884.5</v>
      </c>
      <c r="ADC12" s="559">
        <v>15554223.92</v>
      </c>
      <c r="ADD12" s="559">
        <v>172408460.78999999</v>
      </c>
      <c r="ADE12" s="559">
        <v>147375255.58000001</v>
      </c>
      <c r="ADF12" s="559">
        <v>26764414.329999998</v>
      </c>
      <c r="ADG12" s="559">
        <v>28479720.699999999</v>
      </c>
      <c r="ADH12" s="559">
        <v>38966210.939999998</v>
      </c>
      <c r="ADI12" s="559">
        <v>18756168.579999998</v>
      </c>
      <c r="ADJ12" s="559">
        <v>39763524.450000003</v>
      </c>
      <c r="ADK12" s="559">
        <v>32197409.469999999</v>
      </c>
      <c r="ADL12" s="559">
        <v>37372480</v>
      </c>
      <c r="ADM12" s="559">
        <v>405270582.79000002</v>
      </c>
      <c r="ADN12" s="559">
        <v>67434916.049999997</v>
      </c>
      <c r="ADO12" s="559">
        <v>71744694.909999996</v>
      </c>
      <c r="ADP12" s="559">
        <v>206200664.44</v>
      </c>
      <c r="ADQ12" s="559">
        <v>23922616.489999998</v>
      </c>
      <c r="ADR12" s="559">
        <v>29359138.989999998</v>
      </c>
      <c r="ADS12" s="559">
        <v>48568623.759999998</v>
      </c>
      <c r="ADT12" s="559">
        <v>19307106.469999999</v>
      </c>
      <c r="ADU12" s="559">
        <v>646882447.91999996</v>
      </c>
      <c r="ADV12" s="559">
        <v>102083308.31</v>
      </c>
      <c r="ADW12" s="559">
        <v>82854009.819999993</v>
      </c>
      <c r="ADX12" s="559">
        <v>32732838.109999999</v>
      </c>
      <c r="ADY12" s="559">
        <v>20699254.48</v>
      </c>
      <c r="ADZ12" s="559">
        <v>44772490.210000001</v>
      </c>
      <c r="AEA12" s="559">
        <v>36230266</v>
      </c>
      <c r="AEB12" s="559">
        <v>30765912.390000001</v>
      </c>
      <c r="AEC12" s="559">
        <v>23761595.260000002</v>
      </c>
      <c r="AED12" s="559">
        <v>26122104.440000001</v>
      </c>
      <c r="AEE12" s="559">
        <v>28872340.09</v>
      </c>
      <c r="AEF12" s="559">
        <v>57471472.609999999</v>
      </c>
      <c r="AEG12" s="559">
        <v>33272829.670000002</v>
      </c>
      <c r="AEH12" s="559">
        <v>30564058.530000001</v>
      </c>
      <c r="AEI12" s="559">
        <v>44447174.579999998</v>
      </c>
      <c r="AEJ12" s="559">
        <v>55208435.810000002</v>
      </c>
      <c r="AEK12" s="559">
        <v>27725615.640000001</v>
      </c>
      <c r="AEL12" s="559">
        <v>57621816.539999999</v>
      </c>
      <c r="AEM12" s="559">
        <v>14773510.869999999</v>
      </c>
      <c r="AEN12" s="559">
        <v>53292814.189999998</v>
      </c>
      <c r="AEO12" s="559">
        <v>427399615.13999999</v>
      </c>
      <c r="AEP12" s="559">
        <v>58994316.409999996</v>
      </c>
      <c r="AEQ12" s="559">
        <v>64852267.950000003</v>
      </c>
      <c r="AER12" s="559">
        <v>43003424.25</v>
      </c>
      <c r="AES12" s="559">
        <v>36940856.229999997</v>
      </c>
      <c r="AET12" s="559">
        <v>78946776.879999995</v>
      </c>
      <c r="AEU12" s="559">
        <v>41955642.729999997</v>
      </c>
      <c r="AEV12" s="559">
        <v>55479678.350000001</v>
      </c>
      <c r="AEW12" s="559">
        <v>35255276.270000003</v>
      </c>
      <c r="AEX12" s="559">
        <v>11609850.98</v>
      </c>
      <c r="AEY12" s="559">
        <v>347707651.77999997</v>
      </c>
      <c r="AEZ12" s="559">
        <v>219309843.61000001</v>
      </c>
      <c r="AFA12" s="559">
        <v>69528513.129999995</v>
      </c>
      <c r="AFB12" s="559">
        <v>72425519.920000002</v>
      </c>
      <c r="AFC12" s="559">
        <v>101701933.95999999</v>
      </c>
      <c r="AFD12" s="559">
        <v>90406625.189999998</v>
      </c>
      <c r="AFE12" s="559">
        <v>48080124.119999997</v>
      </c>
      <c r="AFF12" s="559">
        <v>72876215.329999998</v>
      </c>
      <c r="AFG12" s="559">
        <v>41619277.789999999</v>
      </c>
      <c r="AFH12" s="559">
        <v>63909539.460000001</v>
      </c>
      <c r="AFI12" s="559">
        <v>51943393.939999998</v>
      </c>
      <c r="AFJ12" s="559">
        <v>50024841.630000003</v>
      </c>
      <c r="AFK12" s="559">
        <v>73563147.689999998</v>
      </c>
      <c r="AFL12" s="559">
        <v>380840111.27999997</v>
      </c>
      <c r="AFM12" s="559">
        <v>96399566.829999998</v>
      </c>
      <c r="AFN12" s="559">
        <v>63592120.189999998</v>
      </c>
      <c r="AFO12" s="559">
        <v>60449098.039999999</v>
      </c>
      <c r="AFP12" s="559">
        <v>58487383.460000001</v>
      </c>
      <c r="AFQ12" s="559">
        <v>42861428.549999997</v>
      </c>
      <c r="AFR12" s="559">
        <v>38888803.560000002</v>
      </c>
      <c r="AFS12" s="559">
        <v>76591473.810000002</v>
      </c>
      <c r="AFT12" s="559">
        <v>67993461.359999999</v>
      </c>
      <c r="AFU12" s="559">
        <v>38069589.450000003</v>
      </c>
      <c r="AFV12" s="559">
        <v>77990961.870000005</v>
      </c>
      <c r="AFW12" s="559">
        <v>36294236.100000001</v>
      </c>
      <c r="AFX12" s="559">
        <v>340760391.95999998</v>
      </c>
      <c r="AFY12" s="559">
        <v>31760547.829999998</v>
      </c>
      <c r="AFZ12" s="559">
        <v>41157302.539999999</v>
      </c>
      <c r="AGA12" s="559">
        <v>41008831.75</v>
      </c>
      <c r="AGB12" s="559">
        <v>84823506.310000002</v>
      </c>
      <c r="AGC12" s="559">
        <v>37544957.020000003</v>
      </c>
      <c r="AGD12" s="559">
        <v>35497432.710000001</v>
      </c>
      <c r="AGE12" s="559">
        <v>36572096.409999996</v>
      </c>
      <c r="AGF12" s="559">
        <v>32824510.600000001</v>
      </c>
      <c r="AGG12" s="559">
        <v>45674950.810000002</v>
      </c>
      <c r="AGH12" s="559">
        <v>19737357.309999999</v>
      </c>
      <c r="AGI12" s="559">
        <v>528400388.63999999</v>
      </c>
      <c r="AGJ12" s="559">
        <v>141773240.5</v>
      </c>
      <c r="AGK12" s="559">
        <v>61077503.299999997</v>
      </c>
      <c r="AGL12" s="559">
        <v>35713932.560000002</v>
      </c>
      <c r="AGM12" s="559">
        <v>76113415.969999999</v>
      </c>
      <c r="AGN12" s="559">
        <v>71229679.459999993</v>
      </c>
      <c r="AGO12" s="559">
        <v>33599147.009999998</v>
      </c>
      <c r="AGP12" s="559">
        <v>26747134.329999998</v>
      </c>
      <c r="AGQ12" s="559">
        <v>673513019.12</v>
      </c>
      <c r="AGR12" s="559">
        <v>422662053.56</v>
      </c>
      <c r="AGS12" s="559">
        <v>49276032.219999999</v>
      </c>
      <c r="AGT12" s="559">
        <v>96484070.400000006</v>
      </c>
      <c r="AGU12" s="559">
        <v>107788549.33</v>
      </c>
      <c r="AGV12" s="559">
        <v>78773117.480000004</v>
      </c>
      <c r="AGW12" s="559">
        <v>71120204.129999995</v>
      </c>
      <c r="AGX12" s="559">
        <v>57057637.280000001</v>
      </c>
      <c r="AGY12" s="559">
        <v>22396977.870000001</v>
      </c>
      <c r="AGZ12" s="559">
        <v>48553338.210000001</v>
      </c>
      <c r="AHA12" s="559">
        <v>51055960.710000001</v>
      </c>
      <c r="AHB12" s="559">
        <v>35262107.75</v>
      </c>
      <c r="AHC12" s="559">
        <v>33089701.370000001</v>
      </c>
      <c r="AHD12" s="559">
        <v>28319362.030000001</v>
      </c>
      <c r="AHE12" s="559">
        <v>35202013.289999999</v>
      </c>
      <c r="AHF12" s="559">
        <v>45355796.439999998</v>
      </c>
      <c r="AHG12" s="559">
        <v>31568535.390000001</v>
      </c>
      <c r="AHH12" s="559">
        <v>229836620.44999999</v>
      </c>
      <c r="AHI12" s="559">
        <v>51533108.82</v>
      </c>
      <c r="AHJ12" s="559">
        <v>54249429.329999998</v>
      </c>
      <c r="AHK12" s="559">
        <v>42818643.140000001</v>
      </c>
      <c r="AHL12" s="559">
        <v>70245989.159999996</v>
      </c>
      <c r="AHM12" s="559">
        <v>43902367.539999999</v>
      </c>
      <c r="AHN12" s="559">
        <v>9925027.3100000005</v>
      </c>
      <c r="AHO12" s="559"/>
      <c r="AHQ12" s="579">
        <v>10</v>
      </c>
    </row>
    <row r="13" spans="1:901" ht="23.4" customHeight="1" x14ac:dyDescent="0.55000000000000004">
      <c r="A13" s="554" t="s">
        <v>16</v>
      </c>
      <c r="B13" s="555" t="s">
        <v>17</v>
      </c>
      <c r="C13" s="559">
        <v>267930800.57999998</v>
      </c>
      <c r="D13" s="559">
        <v>40143862.390000001</v>
      </c>
      <c r="E13" s="559">
        <v>10053121.779999999</v>
      </c>
      <c r="F13" s="559">
        <v>13127941.309999999</v>
      </c>
      <c r="G13" s="559">
        <v>13268896.900000002</v>
      </c>
      <c r="H13" s="559">
        <v>10576807.76</v>
      </c>
      <c r="I13" s="559">
        <v>9152000.5899999999</v>
      </c>
      <c r="J13" s="559">
        <v>33449599.23</v>
      </c>
      <c r="K13" s="559">
        <v>13465396.369999999</v>
      </c>
      <c r="L13" s="559">
        <v>10089830.07</v>
      </c>
      <c r="M13" s="559">
        <v>41966575.07</v>
      </c>
      <c r="N13" s="559">
        <v>21626265.780000001</v>
      </c>
      <c r="O13" s="559">
        <v>54729697.140000001</v>
      </c>
      <c r="P13" s="559">
        <v>17441048.93</v>
      </c>
      <c r="Q13" s="559">
        <v>18428255.640000001</v>
      </c>
      <c r="R13" s="559">
        <v>6539564.9700000007</v>
      </c>
      <c r="S13" s="559">
        <v>11932162.800000001</v>
      </c>
      <c r="T13" s="559">
        <v>12042764.18</v>
      </c>
      <c r="U13" s="559">
        <v>5309057.67</v>
      </c>
      <c r="V13" s="559">
        <v>8410228.5299999993</v>
      </c>
      <c r="W13" s="559">
        <v>13921498.940000001</v>
      </c>
      <c r="X13" s="559">
        <v>9037944.0999999996</v>
      </c>
      <c r="Y13" s="559">
        <v>9542283.9399999995</v>
      </c>
      <c r="Z13" s="559">
        <v>7354427.3300000001</v>
      </c>
      <c r="AA13" s="559">
        <v>323964964.05000001</v>
      </c>
      <c r="AB13" s="559">
        <v>8771483.9900000002</v>
      </c>
      <c r="AC13" s="559">
        <v>15599125.829999998</v>
      </c>
      <c r="AD13" s="559">
        <v>10464880.809999999</v>
      </c>
      <c r="AE13" s="559">
        <v>20721570.82</v>
      </c>
      <c r="AF13" s="559">
        <v>18154304.5</v>
      </c>
      <c r="AG13" s="559">
        <v>19877529.219999999</v>
      </c>
      <c r="AH13" s="559">
        <v>12110831.929999998</v>
      </c>
      <c r="AI13" s="559">
        <v>33460565.629999999</v>
      </c>
      <c r="AJ13" s="559">
        <v>11014581.880000001</v>
      </c>
      <c r="AK13" s="559">
        <v>10975483.219999999</v>
      </c>
      <c r="AL13" s="559">
        <v>7640883.0099999998</v>
      </c>
      <c r="AM13" s="559">
        <v>16317155.57</v>
      </c>
      <c r="AN13" s="559">
        <v>7464471.1900000004</v>
      </c>
      <c r="AO13" s="559">
        <v>8198147.0800000001</v>
      </c>
      <c r="AP13" s="559">
        <v>13507066.530000001</v>
      </c>
      <c r="AQ13" s="559">
        <v>6982314.8699999992</v>
      </c>
      <c r="AR13" s="559">
        <v>2453080.66</v>
      </c>
      <c r="AS13" s="559">
        <v>110085187.96999998</v>
      </c>
      <c r="AT13" s="559">
        <v>11889080.91</v>
      </c>
      <c r="AU13" s="559">
        <v>9903670.3599999994</v>
      </c>
      <c r="AV13" s="559">
        <v>15348734.52</v>
      </c>
      <c r="AW13" s="559">
        <v>15044810.359999999</v>
      </c>
      <c r="AX13" s="559">
        <v>8229648.3499999996</v>
      </c>
      <c r="AY13" s="559">
        <v>6098982.1999999993</v>
      </c>
      <c r="AZ13" s="559">
        <v>17947812.41</v>
      </c>
      <c r="BA13" s="559">
        <v>53033394.980000004</v>
      </c>
      <c r="BB13" s="559">
        <v>15145502.49</v>
      </c>
      <c r="BC13" s="559">
        <v>20036612.850000001</v>
      </c>
      <c r="BD13" s="559">
        <v>31144792.809999999</v>
      </c>
      <c r="BE13" s="559">
        <v>8638425.1899999995</v>
      </c>
      <c r="BF13" s="559">
        <v>7517170.2699999996</v>
      </c>
      <c r="BG13" s="559">
        <v>15336550.180000002</v>
      </c>
      <c r="BH13" s="559">
        <v>115782553.01000001</v>
      </c>
      <c r="BI13" s="559">
        <v>8623231.0500000007</v>
      </c>
      <c r="BJ13" s="559">
        <v>8249969.7700000005</v>
      </c>
      <c r="BK13" s="559">
        <v>8657675.9100000001</v>
      </c>
      <c r="BL13" s="559">
        <v>14385203.34</v>
      </c>
      <c r="BM13" s="559">
        <v>16557905.949999999</v>
      </c>
      <c r="BN13" s="559">
        <v>5452130.7799999993</v>
      </c>
      <c r="BO13" s="559">
        <v>6941699.9699999997</v>
      </c>
      <c r="BP13" s="559">
        <v>5309443.1000000006</v>
      </c>
      <c r="BQ13" s="559">
        <v>5456652.7599999998</v>
      </c>
      <c r="BR13" s="559">
        <v>6745842.1799999997</v>
      </c>
      <c r="BS13" s="559">
        <v>4720957.62</v>
      </c>
      <c r="BT13" s="559">
        <v>33099946.459999997</v>
      </c>
      <c r="BU13" s="559">
        <v>6087359.8499999996</v>
      </c>
      <c r="BV13" s="559">
        <v>4692839.2200000007</v>
      </c>
      <c r="BW13" s="559">
        <v>91686933.890000015</v>
      </c>
      <c r="BX13" s="559">
        <v>34881847.720000006</v>
      </c>
      <c r="BY13" s="559">
        <v>8278685.379999999</v>
      </c>
      <c r="BZ13" s="559">
        <v>4969462.09</v>
      </c>
      <c r="CA13" s="559">
        <v>16193596.859999999</v>
      </c>
      <c r="CB13" s="559">
        <v>7983996.2599999998</v>
      </c>
      <c r="CC13" s="559">
        <v>18299255.010000002</v>
      </c>
      <c r="CD13" s="559">
        <v>12200967.6</v>
      </c>
      <c r="CE13" s="559">
        <v>10638956.560000001</v>
      </c>
      <c r="CF13" s="559">
        <v>182842511.64999998</v>
      </c>
      <c r="CG13" s="559">
        <v>28213774.93</v>
      </c>
      <c r="CH13" s="559">
        <v>28376555.859999999</v>
      </c>
      <c r="CI13" s="559">
        <v>5792896.1200000001</v>
      </c>
      <c r="CJ13" s="559">
        <v>9603761.120000001</v>
      </c>
      <c r="CK13" s="559">
        <v>7418343.5999999996</v>
      </c>
      <c r="CL13" s="559">
        <v>8886864.5099999998</v>
      </c>
      <c r="CM13" s="559">
        <v>12718012.75</v>
      </c>
      <c r="CN13" s="559">
        <v>5936376.4900000002</v>
      </c>
      <c r="CO13" s="559">
        <v>7465378.1399999997</v>
      </c>
      <c r="CP13" s="559">
        <v>7378282.2000000002</v>
      </c>
      <c r="CQ13" s="559">
        <v>8693159.1600000001</v>
      </c>
      <c r="CR13" s="559">
        <v>8525824.2300000004</v>
      </c>
      <c r="CS13" s="559">
        <v>92255399.679999977</v>
      </c>
      <c r="CT13" s="559">
        <v>7677757.3900000006</v>
      </c>
      <c r="CU13" s="559">
        <v>8595764.2300000004</v>
      </c>
      <c r="CV13" s="559">
        <v>17446433.920000002</v>
      </c>
      <c r="CW13" s="559">
        <v>6953998.6500000004</v>
      </c>
      <c r="CX13" s="559">
        <v>14782232.459999999</v>
      </c>
      <c r="CY13" s="559">
        <v>7980919.1699999999</v>
      </c>
      <c r="CZ13" s="559">
        <v>4083298.88</v>
      </c>
      <c r="DA13" s="559">
        <v>106888611.10000001</v>
      </c>
      <c r="DB13" s="559">
        <v>16801276.420000002</v>
      </c>
      <c r="DC13" s="559">
        <v>33715126.049999997</v>
      </c>
      <c r="DD13" s="559">
        <v>23599372.460000001</v>
      </c>
      <c r="DE13" s="559">
        <v>11900242.190000001</v>
      </c>
      <c r="DF13" s="559">
        <v>7078798.0700000003</v>
      </c>
      <c r="DG13" s="559">
        <v>51775544.210000008</v>
      </c>
      <c r="DH13" s="559">
        <v>9909802.6400000006</v>
      </c>
      <c r="DI13" s="559">
        <v>9035380.9100000001</v>
      </c>
      <c r="DJ13" s="559">
        <v>7148462.0300000003</v>
      </c>
      <c r="DK13" s="559">
        <v>14584088.930000002</v>
      </c>
      <c r="DL13" s="559">
        <v>81625664.169999987</v>
      </c>
      <c r="DM13" s="559">
        <v>45045754.690000005</v>
      </c>
      <c r="DN13" s="559">
        <v>15341312.66</v>
      </c>
      <c r="DO13" s="559">
        <v>11444441.370000001</v>
      </c>
      <c r="DP13" s="559">
        <v>10856344.489999998</v>
      </c>
      <c r="DQ13" s="559">
        <v>23379679.260000002</v>
      </c>
      <c r="DR13" s="559">
        <v>10263715.07</v>
      </c>
      <c r="DS13" s="559">
        <v>55096696.770000003</v>
      </c>
      <c r="DT13" s="559">
        <v>5420311.2300000004</v>
      </c>
      <c r="DU13" s="559">
        <v>233158622.32999998</v>
      </c>
      <c r="DV13" s="559">
        <v>8627093.120000001</v>
      </c>
      <c r="DW13" s="559">
        <v>13883771.84</v>
      </c>
      <c r="DX13" s="559">
        <v>8958374.25</v>
      </c>
      <c r="DY13" s="559">
        <v>18483603.120000001</v>
      </c>
      <c r="DZ13" s="559">
        <v>7897310.0999999996</v>
      </c>
      <c r="EA13" s="559">
        <v>15140919.969999999</v>
      </c>
      <c r="EB13" s="559">
        <v>10347601.24</v>
      </c>
      <c r="EC13" s="559">
        <v>21712589.329999998</v>
      </c>
      <c r="ED13" s="559">
        <v>62820222.759999998</v>
      </c>
      <c r="EE13" s="559">
        <v>50325902.289999999</v>
      </c>
      <c r="EF13" s="559">
        <v>9367098.370000001</v>
      </c>
      <c r="EG13" s="559">
        <v>7745855.0999999996</v>
      </c>
      <c r="EH13" s="559">
        <v>11216034.189999999</v>
      </c>
      <c r="EI13" s="559">
        <v>10782089.559999999</v>
      </c>
      <c r="EJ13" s="559">
        <v>17221528.440000001</v>
      </c>
      <c r="EK13" s="559">
        <v>7017337.5099999998</v>
      </c>
      <c r="EL13" s="559">
        <v>11820853.01</v>
      </c>
      <c r="EM13" s="559">
        <v>154071293.06</v>
      </c>
      <c r="EN13" s="559">
        <v>10102528.709999999</v>
      </c>
      <c r="EO13" s="559">
        <v>13098389.030000001</v>
      </c>
      <c r="EP13" s="559">
        <v>9087720.4000000004</v>
      </c>
      <c r="EQ13" s="559">
        <v>6662136.5499999998</v>
      </c>
      <c r="ER13" s="559">
        <v>11386997.919999998</v>
      </c>
      <c r="ES13" s="559">
        <v>15333661.340000002</v>
      </c>
      <c r="ET13" s="559">
        <v>9768034.6600000001</v>
      </c>
      <c r="EU13" s="559">
        <v>11668021.66</v>
      </c>
      <c r="EV13" s="559">
        <v>73846327.280000016</v>
      </c>
      <c r="EW13" s="559">
        <v>3928347.4</v>
      </c>
      <c r="EX13" s="559">
        <v>8456451.370000001</v>
      </c>
      <c r="EY13" s="559">
        <v>9287564.3599999994</v>
      </c>
      <c r="EZ13" s="559">
        <v>13327862.41</v>
      </c>
      <c r="FA13" s="559">
        <v>23499325.080000002</v>
      </c>
      <c r="FB13" s="559">
        <v>10144934.5</v>
      </c>
      <c r="FC13" s="559">
        <v>26682625.460000001</v>
      </c>
      <c r="FD13" s="559">
        <v>6525969.6399999997</v>
      </c>
      <c r="FE13" s="559">
        <v>5420226.1299999999</v>
      </c>
      <c r="FF13" s="559">
        <v>6240141.46</v>
      </c>
      <c r="FG13" s="559">
        <v>4288382.59</v>
      </c>
      <c r="FH13" s="559">
        <v>58038815.409999996</v>
      </c>
      <c r="FI13" s="559">
        <v>7100782.3799999999</v>
      </c>
      <c r="FJ13" s="559">
        <v>6649820.2300000004</v>
      </c>
      <c r="FK13" s="559">
        <v>7260944.9299999997</v>
      </c>
      <c r="FL13" s="559">
        <v>9441449.2799999993</v>
      </c>
      <c r="FM13" s="559">
        <v>9465095</v>
      </c>
      <c r="FN13" s="559">
        <v>5767025.0700000003</v>
      </c>
      <c r="FO13" s="559">
        <v>3285145.24</v>
      </c>
      <c r="FP13" s="559">
        <v>204320175.97</v>
      </c>
      <c r="FQ13" s="559">
        <v>8178995.0299999993</v>
      </c>
      <c r="FR13" s="559">
        <v>13266391.199999999</v>
      </c>
      <c r="FS13" s="559">
        <v>8545654.5800000001</v>
      </c>
      <c r="FT13" s="559">
        <v>16444567.100000001</v>
      </c>
      <c r="FU13" s="559">
        <v>8021067.1399999997</v>
      </c>
      <c r="FV13" s="559">
        <v>25369433.859999999</v>
      </c>
      <c r="FW13" s="559">
        <v>11509522.409999998</v>
      </c>
      <c r="FX13" s="559">
        <v>12343452.48</v>
      </c>
      <c r="FY13" s="559">
        <v>7939871.0299999993</v>
      </c>
      <c r="FZ13" s="559">
        <v>22750569.18</v>
      </c>
      <c r="GA13" s="559">
        <v>9190219.129999999</v>
      </c>
      <c r="GB13" s="559">
        <v>7841714.5499999998</v>
      </c>
      <c r="GC13" s="559">
        <v>4267233.3600000003</v>
      </c>
      <c r="GD13" s="559">
        <v>81645720.530000001</v>
      </c>
      <c r="GE13" s="559">
        <v>11922055.01</v>
      </c>
      <c r="GF13" s="559">
        <v>4706836.57</v>
      </c>
      <c r="GG13" s="559">
        <v>16613388.150000002</v>
      </c>
      <c r="GH13" s="559">
        <v>7102131.7199999997</v>
      </c>
      <c r="GI13" s="559">
        <v>8623917.1900000013</v>
      </c>
      <c r="GJ13" s="559">
        <v>5240849.78</v>
      </c>
      <c r="GK13" s="559">
        <v>37749753.409999996</v>
      </c>
      <c r="GL13" s="559">
        <v>4943981.2699999996</v>
      </c>
      <c r="GM13" s="559">
        <v>3465371.15</v>
      </c>
      <c r="GN13" s="559">
        <v>1878851.4899999998</v>
      </c>
      <c r="GO13" s="559">
        <v>3523250.1</v>
      </c>
      <c r="GP13" s="559">
        <v>77327647.939999998</v>
      </c>
      <c r="GQ13" s="559">
        <v>14646496.280000001</v>
      </c>
      <c r="GR13" s="559">
        <v>6840621.9100000001</v>
      </c>
      <c r="GS13" s="559">
        <v>11250146.26</v>
      </c>
      <c r="GT13" s="559">
        <v>4750330.8800000008</v>
      </c>
      <c r="GU13" s="559">
        <v>12245210.880000001</v>
      </c>
      <c r="GV13" s="559">
        <v>10103864.780000001</v>
      </c>
      <c r="GW13" s="559">
        <v>6607686.6799999997</v>
      </c>
      <c r="GX13" s="559">
        <v>46139995.869999997</v>
      </c>
      <c r="GY13" s="559">
        <v>6313485.25</v>
      </c>
      <c r="GZ13" s="559">
        <v>10926463.98</v>
      </c>
      <c r="HA13" s="559">
        <v>12206781.59</v>
      </c>
      <c r="HB13" s="559">
        <v>255918657.64000002</v>
      </c>
      <c r="HC13" s="559">
        <v>18278083.639999997</v>
      </c>
      <c r="HD13" s="559">
        <v>33017829.57</v>
      </c>
      <c r="HE13" s="559">
        <v>21957166.390000001</v>
      </c>
      <c r="HF13" s="559">
        <v>13223945.859999999</v>
      </c>
      <c r="HG13" s="559">
        <v>24606210.520000003</v>
      </c>
      <c r="HH13" s="559">
        <v>8693307.8200000003</v>
      </c>
      <c r="HI13" s="559">
        <v>90666305.88000001</v>
      </c>
      <c r="HJ13" s="559">
        <v>38859222.899999999</v>
      </c>
      <c r="HK13" s="559">
        <v>34274919.469999999</v>
      </c>
      <c r="HL13" s="559">
        <v>12281309.560000001</v>
      </c>
      <c r="HM13" s="559">
        <v>15519761</v>
      </c>
      <c r="HN13" s="559">
        <v>9778328.4700000007</v>
      </c>
      <c r="HO13" s="559">
        <v>19226956.110000003</v>
      </c>
      <c r="HP13" s="559">
        <v>10124064.99</v>
      </c>
      <c r="HQ13" s="559">
        <v>133917955.64999999</v>
      </c>
      <c r="HR13" s="559">
        <v>54443080.509999998</v>
      </c>
      <c r="HS13" s="559">
        <v>4048646.63</v>
      </c>
      <c r="HT13" s="559">
        <v>5658676.6100000003</v>
      </c>
      <c r="HU13" s="559">
        <v>9771871.75</v>
      </c>
      <c r="HV13" s="559">
        <v>3763921.5100000002</v>
      </c>
      <c r="HW13" s="559">
        <v>29494718.389999997</v>
      </c>
      <c r="HX13" s="559">
        <v>5434510.9000000004</v>
      </c>
      <c r="HY13" s="559">
        <v>9149967.6400000006</v>
      </c>
      <c r="HZ13" s="559">
        <v>5546637.2400000002</v>
      </c>
      <c r="IA13" s="559">
        <v>6263695.9100000001</v>
      </c>
      <c r="IB13" s="559">
        <v>12814537.949999999</v>
      </c>
      <c r="IC13" s="559">
        <v>4292464.88</v>
      </c>
      <c r="ID13" s="559">
        <v>10304184.390000001</v>
      </c>
      <c r="IE13" s="559">
        <v>8224781.9100000001</v>
      </c>
      <c r="IF13" s="559">
        <v>4426563.0999999996</v>
      </c>
      <c r="IG13" s="559">
        <v>73990732.280000001</v>
      </c>
      <c r="IH13" s="559">
        <v>24750498.719999999</v>
      </c>
      <c r="II13" s="559">
        <v>7702828.7899999991</v>
      </c>
      <c r="IJ13" s="559">
        <v>11926415.67</v>
      </c>
      <c r="IK13" s="559">
        <v>18996174.769999996</v>
      </c>
      <c r="IL13" s="559">
        <v>4982288.75</v>
      </c>
      <c r="IM13" s="559">
        <v>6083313.8200000003</v>
      </c>
      <c r="IN13" s="559">
        <v>2451356.31</v>
      </c>
      <c r="IO13" s="559">
        <v>7491617.6200000001</v>
      </c>
      <c r="IP13" s="559">
        <v>4883158</v>
      </c>
      <c r="IQ13" s="559">
        <v>4565048.1400000006</v>
      </c>
      <c r="IR13" s="559">
        <v>195970304.94999999</v>
      </c>
      <c r="IS13" s="559">
        <v>46670642.190000005</v>
      </c>
      <c r="IT13" s="559">
        <v>24757529.230000004</v>
      </c>
      <c r="IU13" s="559">
        <v>18906457.759999998</v>
      </c>
      <c r="IV13" s="559">
        <v>6751719.040000001</v>
      </c>
      <c r="IW13" s="559">
        <v>2975305.5700000003</v>
      </c>
      <c r="IX13" s="559">
        <v>5929950.6900000004</v>
      </c>
      <c r="IY13" s="559">
        <v>3201366.85</v>
      </c>
      <c r="IZ13" s="559">
        <v>3174989.18</v>
      </c>
      <c r="JA13" s="559">
        <v>8065876.3100000005</v>
      </c>
      <c r="JB13" s="559">
        <v>5552641.3399999999</v>
      </c>
      <c r="JC13" s="559">
        <v>5814246.7300000004</v>
      </c>
      <c r="JD13" s="559">
        <v>44088331.059999995</v>
      </c>
      <c r="JE13" s="559">
        <v>26577695.110000003</v>
      </c>
      <c r="JF13" s="559">
        <v>6837572.4199999999</v>
      </c>
      <c r="JG13" s="559">
        <v>5323008.29</v>
      </c>
      <c r="JH13" s="559">
        <v>3411669.85</v>
      </c>
      <c r="JI13" s="559">
        <v>6705135.4900000002</v>
      </c>
      <c r="JJ13" s="559">
        <v>55804304.530000001</v>
      </c>
      <c r="JK13" s="559">
        <v>9122920.5899999999</v>
      </c>
      <c r="JL13" s="559">
        <v>9104167.3599999994</v>
      </c>
      <c r="JM13" s="559">
        <v>11455634.23</v>
      </c>
      <c r="JN13" s="559">
        <v>5185535.18</v>
      </c>
      <c r="JO13" s="559">
        <v>20551434.859999999</v>
      </c>
      <c r="JP13" s="559">
        <v>4920447.2799999993</v>
      </c>
      <c r="JQ13" s="559">
        <v>96196936.639999986</v>
      </c>
      <c r="JR13" s="559">
        <v>11647849.240000002</v>
      </c>
      <c r="JS13" s="559">
        <v>5800110.3900000006</v>
      </c>
      <c r="JT13" s="559">
        <v>14505004.789999999</v>
      </c>
      <c r="JU13" s="559">
        <v>12809746.780000001</v>
      </c>
      <c r="JV13" s="559">
        <v>9125189.2899999991</v>
      </c>
      <c r="JW13" s="559">
        <v>7203030.4100000001</v>
      </c>
      <c r="JX13" s="559">
        <v>6825830.9199999999</v>
      </c>
      <c r="JY13" s="559">
        <v>79824013.920000002</v>
      </c>
      <c r="JZ13" s="559">
        <v>37899633.460000008</v>
      </c>
      <c r="KA13" s="559">
        <v>5795606.7300000004</v>
      </c>
      <c r="KB13" s="559">
        <v>4481309.9000000004</v>
      </c>
      <c r="KC13" s="559">
        <v>11123874.300000001</v>
      </c>
      <c r="KD13" s="559">
        <v>3177398.83</v>
      </c>
      <c r="KE13" s="559">
        <v>28626977.239999998</v>
      </c>
      <c r="KF13" s="559">
        <v>18914678.850000001</v>
      </c>
      <c r="KG13" s="559">
        <v>10039373.720000001</v>
      </c>
      <c r="KH13" s="559">
        <v>14720825.550000001</v>
      </c>
      <c r="KI13" s="559">
        <v>8379163.8700000001</v>
      </c>
      <c r="KJ13" s="559">
        <v>8299146.5999999996</v>
      </c>
      <c r="KK13" s="559">
        <v>6095623.75</v>
      </c>
      <c r="KL13" s="559">
        <v>2283746.48</v>
      </c>
      <c r="KM13" s="559">
        <v>19879546.690000001</v>
      </c>
      <c r="KN13" s="559">
        <v>157015428.78</v>
      </c>
      <c r="KO13" s="559">
        <v>22247199.060000002</v>
      </c>
      <c r="KP13" s="559">
        <v>8286497.1999999993</v>
      </c>
      <c r="KQ13" s="559">
        <v>36979788.439999998</v>
      </c>
      <c r="KR13" s="559">
        <v>36012516.579999998</v>
      </c>
      <c r="KS13" s="559">
        <v>11614300.520000001</v>
      </c>
      <c r="KT13" s="559">
        <v>33090524.960000001</v>
      </c>
      <c r="KU13" s="559">
        <v>6956430.1200000001</v>
      </c>
      <c r="KV13" s="559">
        <v>14332348.42</v>
      </c>
      <c r="KW13" s="559">
        <v>32202799.910000004</v>
      </c>
      <c r="KX13" s="559">
        <v>17884269.869999997</v>
      </c>
      <c r="KY13" s="559">
        <v>12287176.300000001</v>
      </c>
      <c r="KZ13" s="559">
        <v>35030384.439999998</v>
      </c>
      <c r="LA13" s="559">
        <v>5661118.3499999996</v>
      </c>
      <c r="LB13" s="559">
        <v>15837804.689999999</v>
      </c>
      <c r="LC13" s="559">
        <v>130974821.48000002</v>
      </c>
      <c r="LD13" s="559">
        <v>20056581.350000001</v>
      </c>
      <c r="LE13" s="559">
        <v>194207516.25</v>
      </c>
      <c r="LF13" s="559">
        <v>25272649.07</v>
      </c>
      <c r="LG13" s="559">
        <v>81661546.700000003</v>
      </c>
      <c r="LH13" s="559">
        <v>44792875.07</v>
      </c>
      <c r="LI13" s="559">
        <v>9031519.5399999991</v>
      </c>
      <c r="LJ13" s="559">
        <v>10809569.699999999</v>
      </c>
      <c r="LK13" s="559">
        <v>7506734.879999999</v>
      </c>
      <c r="LL13" s="559">
        <v>8698144.1699999999</v>
      </c>
      <c r="LM13" s="559">
        <v>3473580.02</v>
      </c>
      <c r="LN13" s="559">
        <v>21534500.530000001</v>
      </c>
      <c r="LO13" s="559">
        <v>11135330.98</v>
      </c>
      <c r="LP13" s="559">
        <v>59433304.390000008</v>
      </c>
      <c r="LQ13" s="559">
        <v>19387651.850000001</v>
      </c>
      <c r="LR13" s="559">
        <v>9426015.5600000005</v>
      </c>
      <c r="LS13" s="559">
        <v>113214207.05000001</v>
      </c>
      <c r="LT13" s="559">
        <v>84259351.61999999</v>
      </c>
      <c r="LU13" s="559">
        <v>100816466.56999999</v>
      </c>
      <c r="LV13" s="559">
        <v>33212100.400000006</v>
      </c>
      <c r="LW13" s="559">
        <v>34273108.460000001</v>
      </c>
      <c r="LX13" s="559">
        <v>15038041.949999999</v>
      </c>
      <c r="LY13" s="559">
        <v>9836962.5399999991</v>
      </c>
      <c r="LZ13" s="559">
        <v>8104362.4900000002</v>
      </c>
      <c r="MA13" s="559">
        <v>10612600.199999999</v>
      </c>
      <c r="MB13" s="559">
        <v>10082321.65</v>
      </c>
      <c r="MC13" s="559">
        <v>19657602.649999999</v>
      </c>
      <c r="MD13" s="559">
        <v>8225015.2800000012</v>
      </c>
      <c r="ME13" s="559">
        <v>183195168.35999998</v>
      </c>
      <c r="MF13" s="559">
        <v>10292260.210000001</v>
      </c>
      <c r="MG13" s="559">
        <v>5578353.4800000004</v>
      </c>
      <c r="MH13" s="559">
        <v>5674992.0700000003</v>
      </c>
      <c r="MI13" s="559">
        <v>5960967.9400000004</v>
      </c>
      <c r="MJ13" s="559">
        <v>6005939.8900000006</v>
      </c>
      <c r="MK13" s="559">
        <v>5838339.3399999999</v>
      </c>
      <c r="ML13" s="559">
        <v>7294013.4900000002</v>
      </c>
      <c r="MM13" s="559">
        <v>19447289.91</v>
      </c>
      <c r="MN13" s="559">
        <v>5837002.2599999998</v>
      </c>
      <c r="MO13" s="559">
        <v>6866564.0599999996</v>
      </c>
      <c r="MP13" s="559">
        <v>5812369.6399999997</v>
      </c>
      <c r="MQ13" s="559">
        <v>157160355.94999996</v>
      </c>
      <c r="MR13" s="559">
        <v>11927530</v>
      </c>
      <c r="MS13" s="559">
        <v>10823419.34</v>
      </c>
      <c r="MT13" s="559">
        <v>13698705.279999999</v>
      </c>
      <c r="MU13" s="559">
        <v>11999652.409999998</v>
      </c>
      <c r="MV13" s="559">
        <v>7439641.5200000005</v>
      </c>
      <c r="MW13" s="559">
        <v>20037791.569800001</v>
      </c>
      <c r="MX13" s="559">
        <v>22558573.939999998</v>
      </c>
      <c r="MY13" s="559">
        <v>9950718.1099999994</v>
      </c>
      <c r="MZ13" s="559">
        <v>5711653.0999999996</v>
      </c>
      <c r="NA13" s="559">
        <v>4094159.06</v>
      </c>
      <c r="NB13" s="559">
        <v>258367122.99000001</v>
      </c>
      <c r="NC13" s="559">
        <v>56244928.539999999</v>
      </c>
      <c r="ND13" s="559">
        <v>8138011.5299999993</v>
      </c>
      <c r="NE13" s="559">
        <v>84433846</v>
      </c>
      <c r="NF13" s="559">
        <v>7158906.9399999995</v>
      </c>
      <c r="NG13" s="559">
        <v>20182421.999999996</v>
      </c>
      <c r="NH13" s="559">
        <v>65313868.469999999</v>
      </c>
      <c r="NI13" s="559">
        <v>84327768.950000003</v>
      </c>
      <c r="NJ13" s="559">
        <v>6899665.709999999</v>
      </c>
      <c r="NK13" s="559">
        <v>15094083.740000002</v>
      </c>
      <c r="NL13" s="559">
        <v>9141951.0799999982</v>
      </c>
      <c r="NM13" s="559">
        <v>5681615.8530000001</v>
      </c>
      <c r="NN13" s="559">
        <v>51694273.170000002</v>
      </c>
      <c r="NO13" s="559">
        <v>5344476.34</v>
      </c>
      <c r="NP13" s="559">
        <v>4583780.7299999995</v>
      </c>
      <c r="NQ13" s="559">
        <v>6228073.71</v>
      </c>
      <c r="NR13" s="559">
        <v>4867006.66</v>
      </c>
      <c r="NS13" s="559">
        <v>2156142.08</v>
      </c>
      <c r="NT13" s="559">
        <v>3703271.08</v>
      </c>
      <c r="NU13" s="559">
        <v>219283716.21000001</v>
      </c>
      <c r="NV13" s="559">
        <v>27190612.169999998</v>
      </c>
      <c r="NW13" s="559">
        <v>15566327.329999998</v>
      </c>
      <c r="NX13" s="559">
        <v>5681747.4700000007</v>
      </c>
      <c r="NY13" s="559">
        <v>6587217.2200000007</v>
      </c>
      <c r="NZ13" s="559">
        <v>12388942.33</v>
      </c>
      <c r="OA13" s="559">
        <v>5803507.2699999996</v>
      </c>
      <c r="OB13" s="559">
        <v>210912860.59999996</v>
      </c>
      <c r="OC13" s="559">
        <v>40495092.039999999</v>
      </c>
      <c r="OD13" s="559">
        <v>29607336.060000002</v>
      </c>
      <c r="OE13" s="559">
        <v>50187046.440000005</v>
      </c>
      <c r="OF13" s="559">
        <v>10605263.52</v>
      </c>
      <c r="OG13" s="559">
        <v>9594590.5099999998</v>
      </c>
      <c r="OH13" s="559">
        <v>35707197.980000004</v>
      </c>
      <c r="OI13" s="559">
        <v>3824454.42</v>
      </c>
      <c r="OJ13" s="559">
        <v>5101937.24</v>
      </c>
      <c r="OK13" s="559">
        <v>136832706.67000002</v>
      </c>
      <c r="OL13" s="559">
        <v>24291430.509999998</v>
      </c>
      <c r="OM13" s="559">
        <v>50281602.869999997</v>
      </c>
      <c r="ON13" s="559">
        <v>17824287.809999999</v>
      </c>
      <c r="OO13" s="559">
        <v>12646339.560000001</v>
      </c>
      <c r="OP13" s="559">
        <v>11376159.08</v>
      </c>
      <c r="OQ13" s="559">
        <v>68364148.810000002</v>
      </c>
      <c r="OR13" s="559">
        <v>6026828.0800000001</v>
      </c>
      <c r="OS13" s="559">
        <v>7502504.6600000001</v>
      </c>
      <c r="OT13" s="559">
        <v>10023383.120000001</v>
      </c>
      <c r="OU13" s="559">
        <v>12560743.26</v>
      </c>
      <c r="OV13" s="559">
        <v>35736982.759999998</v>
      </c>
      <c r="OW13" s="559">
        <v>6342399.8899999997</v>
      </c>
      <c r="OX13" s="559">
        <v>4434053.8100000005</v>
      </c>
      <c r="OY13" s="559">
        <v>7798593.9400000004</v>
      </c>
      <c r="OZ13" s="559">
        <v>135698715.13</v>
      </c>
      <c r="PA13" s="559">
        <v>9014594.9600000009</v>
      </c>
      <c r="PB13" s="559">
        <v>12617996.99</v>
      </c>
      <c r="PC13" s="559">
        <v>4005613.24</v>
      </c>
      <c r="PD13" s="559">
        <v>8632838.3800000008</v>
      </c>
      <c r="PE13" s="559">
        <v>19099893.890000001</v>
      </c>
      <c r="PF13" s="559">
        <v>4967639.9300000006</v>
      </c>
      <c r="PG13" s="559">
        <v>4375593.84</v>
      </c>
      <c r="PH13" s="559">
        <v>7947757.8799999999</v>
      </c>
      <c r="PI13" s="559">
        <v>5791716.9100000001</v>
      </c>
      <c r="PJ13" s="559">
        <v>6964797.0999999996</v>
      </c>
      <c r="PK13" s="559">
        <v>82253190.900000006</v>
      </c>
      <c r="PL13" s="559">
        <v>6163457.2100000009</v>
      </c>
      <c r="PM13" s="559">
        <v>31799066.579999998</v>
      </c>
      <c r="PN13" s="559">
        <v>11188783.34</v>
      </c>
      <c r="PO13" s="559">
        <v>14277443.98</v>
      </c>
      <c r="PP13" s="559">
        <v>2235731.04</v>
      </c>
      <c r="PQ13" s="559">
        <v>2022127.71</v>
      </c>
      <c r="PR13" s="559">
        <v>274645385.10000002</v>
      </c>
      <c r="PS13" s="559">
        <v>3423540.5500000003</v>
      </c>
      <c r="PT13" s="559">
        <v>7647209.4399999995</v>
      </c>
      <c r="PU13" s="559">
        <v>7886442.4399999995</v>
      </c>
      <c r="PV13" s="559">
        <v>37226183.969999999</v>
      </c>
      <c r="PW13" s="559">
        <v>8411294.3000000007</v>
      </c>
      <c r="PX13" s="559">
        <v>16930662.049999997</v>
      </c>
      <c r="PY13" s="559">
        <v>11807140.719999999</v>
      </c>
      <c r="PZ13" s="559">
        <v>82097751.350000009</v>
      </c>
      <c r="QA13" s="559">
        <v>1886624.76</v>
      </c>
      <c r="QB13" s="559">
        <v>14407940.939999999</v>
      </c>
      <c r="QC13" s="559">
        <v>3695570.33</v>
      </c>
      <c r="QD13" s="559">
        <v>4479525.9399999995</v>
      </c>
      <c r="QE13" s="559">
        <v>6356082.0800000001</v>
      </c>
      <c r="QF13" s="559">
        <v>12898624.6</v>
      </c>
      <c r="QG13" s="559">
        <v>11624889.75</v>
      </c>
      <c r="QH13" s="559">
        <v>1633274.3199999998</v>
      </c>
      <c r="QI13" s="559">
        <v>6781798.4800000004</v>
      </c>
      <c r="QJ13" s="559">
        <v>3911721.4699999997</v>
      </c>
      <c r="QK13" s="559">
        <v>12919856.210000001</v>
      </c>
      <c r="QL13" s="559">
        <v>22802586.73</v>
      </c>
      <c r="QM13" s="559">
        <v>5674181.4700000007</v>
      </c>
      <c r="QN13" s="559">
        <v>3441936.67</v>
      </c>
      <c r="QO13" s="559">
        <v>2276271.25</v>
      </c>
      <c r="QP13" s="559">
        <v>3883253.71</v>
      </c>
      <c r="QQ13" s="559">
        <v>1598541.9</v>
      </c>
      <c r="QR13" s="559">
        <v>138750905.31999999</v>
      </c>
      <c r="QS13" s="559">
        <v>4881298.2</v>
      </c>
      <c r="QT13" s="559">
        <v>13066734.539999999</v>
      </c>
      <c r="QU13" s="559">
        <v>7751551.7000000002</v>
      </c>
      <c r="QV13" s="559">
        <v>6152873.2800000003</v>
      </c>
      <c r="QW13" s="559">
        <v>13086651.379999999</v>
      </c>
      <c r="QX13" s="559">
        <v>5977573.9399999995</v>
      </c>
      <c r="QY13" s="559">
        <v>14328249.91</v>
      </c>
      <c r="QZ13" s="559">
        <v>19740543.41</v>
      </c>
      <c r="RA13" s="559">
        <v>6062859.3200000003</v>
      </c>
      <c r="RB13" s="559">
        <v>7251345.5099999998</v>
      </c>
      <c r="RC13" s="559">
        <v>4979124.79</v>
      </c>
      <c r="RD13" s="559">
        <v>2018394.53</v>
      </c>
      <c r="RE13" s="559">
        <v>138326293.24000001</v>
      </c>
      <c r="RF13" s="559">
        <v>31766478.949999999</v>
      </c>
      <c r="RG13" s="559">
        <v>5092958.87</v>
      </c>
      <c r="RH13" s="559">
        <v>8552225.3900000006</v>
      </c>
      <c r="RI13" s="559">
        <v>6667209.1999999993</v>
      </c>
      <c r="RJ13" s="559">
        <v>10100761.59</v>
      </c>
      <c r="RK13" s="559">
        <v>22963028.229999997</v>
      </c>
      <c r="RL13" s="559">
        <v>4946702.16</v>
      </c>
      <c r="RM13" s="559">
        <v>7503684.5099999998</v>
      </c>
      <c r="RN13" s="559">
        <v>23926723.920000002</v>
      </c>
      <c r="RO13" s="559">
        <v>11861925.74</v>
      </c>
      <c r="RP13" s="559">
        <v>4285357.5600000005</v>
      </c>
      <c r="RQ13" s="559">
        <v>3613745.09</v>
      </c>
      <c r="RR13" s="559">
        <v>12194126.17</v>
      </c>
      <c r="RS13" s="559">
        <v>10539316.77</v>
      </c>
      <c r="RT13" s="559">
        <v>5693658</v>
      </c>
      <c r="RU13" s="559">
        <v>6129845.9299999997</v>
      </c>
      <c r="RV13" s="559">
        <v>2198227.64</v>
      </c>
      <c r="RW13" s="559">
        <v>4802812.8499999996</v>
      </c>
      <c r="RX13" s="559">
        <v>3563825.0999999996</v>
      </c>
      <c r="RY13" s="559">
        <v>55496089.119999997</v>
      </c>
      <c r="RZ13" s="559">
        <v>7514088.0900000008</v>
      </c>
      <c r="SA13" s="559">
        <v>3849558.5</v>
      </c>
      <c r="SB13" s="559">
        <v>5218874.51</v>
      </c>
      <c r="SC13" s="559">
        <v>6658872.1899999995</v>
      </c>
      <c r="SD13" s="559">
        <v>5607475.4199999999</v>
      </c>
      <c r="SE13" s="559">
        <v>4663149.09</v>
      </c>
      <c r="SF13" s="559">
        <v>37830962.850000001</v>
      </c>
      <c r="SG13" s="559">
        <v>9582938.9199999999</v>
      </c>
      <c r="SH13" s="559">
        <v>4030102.78</v>
      </c>
      <c r="SI13" s="559">
        <v>5200748.58</v>
      </c>
      <c r="SJ13" s="559">
        <v>20049383.299999997</v>
      </c>
      <c r="SK13" s="559">
        <v>3794637.96</v>
      </c>
      <c r="SL13" s="559">
        <v>6143672.3100000005</v>
      </c>
      <c r="SM13" s="559">
        <v>43844158.939999998</v>
      </c>
      <c r="SN13" s="559">
        <v>2583787.8200000003</v>
      </c>
      <c r="SO13" s="559">
        <v>10609244.280000001</v>
      </c>
      <c r="SP13" s="559">
        <v>3568291.8</v>
      </c>
      <c r="SQ13" s="559">
        <v>3480469.54</v>
      </c>
      <c r="SR13" s="559">
        <v>5388568.3200000003</v>
      </c>
      <c r="SS13" s="559">
        <v>8013711.0099999998</v>
      </c>
      <c r="ST13" s="559">
        <v>11214204.270000001</v>
      </c>
      <c r="SU13" s="559">
        <v>2602721.44</v>
      </c>
      <c r="SV13" s="559">
        <v>45257645.450000003</v>
      </c>
      <c r="SW13" s="559">
        <v>20336970.029999997</v>
      </c>
      <c r="SX13" s="559">
        <v>4280021.1899999995</v>
      </c>
      <c r="SY13" s="559">
        <v>50570964.759999998</v>
      </c>
      <c r="SZ13" s="559">
        <v>7307561.4900000002</v>
      </c>
      <c r="TA13" s="559">
        <v>10111185.629999999</v>
      </c>
      <c r="TB13" s="559">
        <v>16243871.23</v>
      </c>
      <c r="TC13" s="559">
        <v>6280640.9000000004</v>
      </c>
      <c r="TD13" s="559">
        <v>8648574.6099999994</v>
      </c>
      <c r="TE13" s="559">
        <v>4228762.41</v>
      </c>
      <c r="TF13" s="559">
        <v>2749062.48</v>
      </c>
      <c r="TG13" s="559">
        <v>186990759.42000002</v>
      </c>
      <c r="TH13" s="559">
        <v>7160430.0099999998</v>
      </c>
      <c r="TI13" s="559">
        <v>4933311.3500000006</v>
      </c>
      <c r="TJ13" s="559">
        <v>21582481.130000003</v>
      </c>
      <c r="TK13" s="559">
        <v>13666443.4</v>
      </c>
      <c r="TL13" s="559">
        <v>7147071.3300000001</v>
      </c>
      <c r="TM13" s="559">
        <v>4249747.55</v>
      </c>
      <c r="TN13" s="559">
        <v>24855085.789999999</v>
      </c>
      <c r="TO13" s="559">
        <v>6769477.3099999996</v>
      </c>
      <c r="TP13" s="559">
        <v>7665050.0299999993</v>
      </c>
      <c r="TQ13" s="559">
        <v>10193195.82</v>
      </c>
      <c r="TR13" s="559">
        <v>7380657.7699999996</v>
      </c>
      <c r="TS13" s="559">
        <v>6659100.4800000004</v>
      </c>
      <c r="TT13" s="559">
        <v>12996382.449999999</v>
      </c>
      <c r="TU13" s="559">
        <v>6616905.2400000002</v>
      </c>
      <c r="TV13" s="559">
        <v>8280508.1699999999</v>
      </c>
      <c r="TW13" s="559">
        <v>25682272.199999999</v>
      </c>
      <c r="TX13" s="559">
        <v>12966914.129999999</v>
      </c>
      <c r="TY13" s="559">
        <v>109220846.38</v>
      </c>
      <c r="TZ13" s="559">
        <v>34560545.039999999</v>
      </c>
      <c r="UA13" s="559">
        <v>9592974.0599999987</v>
      </c>
      <c r="UB13" s="559">
        <v>27297136.890000001</v>
      </c>
      <c r="UC13" s="559">
        <v>55091324.959999993</v>
      </c>
      <c r="UD13" s="559">
        <v>12773666.820000002</v>
      </c>
      <c r="UE13" s="559">
        <v>9478662.379999999</v>
      </c>
      <c r="UF13" s="559">
        <v>4277188.0999999996</v>
      </c>
      <c r="UG13" s="559">
        <v>4227760.4800000004</v>
      </c>
      <c r="UH13" s="559">
        <v>35451610.5</v>
      </c>
      <c r="UI13" s="559">
        <v>16816296.07</v>
      </c>
      <c r="UJ13" s="559">
        <v>10739819.710000001</v>
      </c>
      <c r="UK13" s="559">
        <v>14192386.159999998</v>
      </c>
      <c r="UL13" s="559">
        <v>10786049</v>
      </c>
      <c r="UM13" s="559">
        <v>20746392.419999998</v>
      </c>
      <c r="UN13" s="559">
        <v>156632734.79999998</v>
      </c>
      <c r="UO13" s="559">
        <v>11999960.120000001</v>
      </c>
      <c r="UP13" s="559">
        <v>9795445.4699999988</v>
      </c>
      <c r="UQ13" s="559">
        <v>53749770.070000008</v>
      </c>
      <c r="UR13" s="559">
        <v>3694098.89</v>
      </c>
      <c r="US13" s="559">
        <v>6674633.9299999997</v>
      </c>
      <c r="UT13" s="559">
        <v>21295367.030000001</v>
      </c>
      <c r="UU13" s="559">
        <v>7479193.5499999998</v>
      </c>
      <c r="UV13" s="559">
        <v>7147644.7599999998</v>
      </c>
      <c r="UW13" s="559">
        <v>7083258.3600000003</v>
      </c>
      <c r="UX13" s="559">
        <v>10571494.35</v>
      </c>
      <c r="UY13" s="559">
        <v>14897552.82</v>
      </c>
      <c r="UZ13" s="559">
        <v>10001148.050000001</v>
      </c>
      <c r="VA13" s="559">
        <v>18027534.18</v>
      </c>
      <c r="VB13" s="559">
        <v>8347093.25</v>
      </c>
      <c r="VC13" s="559">
        <v>5445098.3099999996</v>
      </c>
      <c r="VD13" s="559">
        <v>5292763.4399999995</v>
      </c>
      <c r="VE13" s="559">
        <v>6058465.8700000001</v>
      </c>
      <c r="VF13" s="559">
        <v>19455075.699999999</v>
      </c>
      <c r="VG13" s="559">
        <v>5083875.2699999996</v>
      </c>
      <c r="VH13" s="559">
        <v>10074709.42</v>
      </c>
      <c r="VI13" s="559">
        <v>3578449.3</v>
      </c>
      <c r="VJ13" s="559">
        <v>96093618.449999988</v>
      </c>
      <c r="VK13" s="559">
        <v>11943399.800000001</v>
      </c>
      <c r="VL13" s="559">
        <v>7975471.9699999997</v>
      </c>
      <c r="VM13" s="559">
        <v>34570175.170000002</v>
      </c>
      <c r="VN13" s="559">
        <v>12563439.119999999</v>
      </c>
      <c r="VO13" s="559">
        <v>12684203.969999999</v>
      </c>
      <c r="VP13" s="559">
        <v>12017014.24</v>
      </c>
      <c r="VQ13" s="559">
        <v>9689827.370000001</v>
      </c>
      <c r="VR13" s="559">
        <v>9867376.1600000001</v>
      </c>
      <c r="VS13" s="559">
        <v>29049771.719999999</v>
      </c>
      <c r="VT13" s="559">
        <v>7507040.3700000001</v>
      </c>
      <c r="VU13" s="559">
        <v>21345645.990000002</v>
      </c>
      <c r="VV13" s="559">
        <v>8670162.7300000004</v>
      </c>
      <c r="VW13" s="559">
        <v>11690969.120000001</v>
      </c>
      <c r="VX13" s="559">
        <v>8785791.6699999999</v>
      </c>
      <c r="VY13" s="559">
        <v>295251925.69</v>
      </c>
      <c r="VZ13" s="559">
        <v>14717440.879999999</v>
      </c>
      <c r="WA13" s="559">
        <v>9929189.2599999998</v>
      </c>
      <c r="WB13" s="559">
        <v>8414137.6499999985</v>
      </c>
      <c r="WC13" s="559">
        <v>4281474.93</v>
      </c>
      <c r="WD13" s="559">
        <v>12834983.510000002</v>
      </c>
      <c r="WE13" s="559">
        <v>22196255.699999999</v>
      </c>
      <c r="WF13" s="559">
        <v>19970548.859999999</v>
      </c>
      <c r="WG13" s="559">
        <v>10344015.67</v>
      </c>
      <c r="WH13" s="559">
        <v>18051718.780000001</v>
      </c>
      <c r="WI13" s="559">
        <v>7706810.830000001</v>
      </c>
      <c r="WJ13" s="559">
        <v>28721298.579999998</v>
      </c>
      <c r="WK13" s="559">
        <v>8639760.9800000004</v>
      </c>
      <c r="WL13" s="559">
        <v>19162707.630000003</v>
      </c>
      <c r="WM13" s="559">
        <v>24482568.530000001</v>
      </c>
      <c r="WN13" s="559">
        <v>9778144.8900000006</v>
      </c>
      <c r="WO13" s="559">
        <v>10806821.35</v>
      </c>
      <c r="WP13" s="559">
        <v>39190747.160000004</v>
      </c>
      <c r="WQ13" s="559">
        <v>10130931.999999998</v>
      </c>
      <c r="WR13" s="559">
        <v>20906488.469999999</v>
      </c>
      <c r="WS13" s="559">
        <v>52037815.299999997</v>
      </c>
      <c r="WT13" s="559">
        <v>8087711.4000000004</v>
      </c>
      <c r="WU13" s="559">
        <v>5111310.7</v>
      </c>
      <c r="WV13" s="559">
        <v>3273061.45</v>
      </c>
      <c r="WW13" s="559">
        <v>13726720.810000001</v>
      </c>
      <c r="WX13" s="559">
        <v>5458117.1400000006</v>
      </c>
      <c r="WY13" s="559">
        <v>4634843.3100000005</v>
      </c>
      <c r="WZ13" s="559">
        <v>6316822.8300000001</v>
      </c>
      <c r="XA13" s="559">
        <v>28093429.109999999</v>
      </c>
      <c r="XB13" s="559">
        <v>8852336.0700000003</v>
      </c>
      <c r="XC13" s="559">
        <v>3268896.79</v>
      </c>
      <c r="XD13" s="559">
        <v>2653722.36</v>
      </c>
      <c r="XE13" s="559">
        <v>3067561.19</v>
      </c>
      <c r="XF13" s="559">
        <v>242608130.40000004</v>
      </c>
      <c r="XG13" s="559">
        <v>37676067.530000001</v>
      </c>
      <c r="XH13" s="559">
        <v>11154892.77</v>
      </c>
      <c r="XI13" s="559">
        <v>35389050.579999998</v>
      </c>
      <c r="XJ13" s="559">
        <v>16669877.010000002</v>
      </c>
      <c r="XK13" s="559">
        <v>16890035.75</v>
      </c>
      <c r="XL13" s="559">
        <v>122455092.63</v>
      </c>
      <c r="XM13" s="559">
        <v>9322517.1699999999</v>
      </c>
      <c r="XN13" s="559">
        <v>8683473.0099999998</v>
      </c>
      <c r="XO13" s="559">
        <v>62277379.170000002</v>
      </c>
      <c r="XP13" s="559">
        <v>33330466.510000002</v>
      </c>
      <c r="XQ13" s="559">
        <v>11257854.26</v>
      </c>
      <c r="XR13" s="559">
        <v>6121426.4700000007</v>
      </c>
      <c r="XS13" s="559">
        <v>30930929.650000002</v>
      </c>
      <c r="XT13" s="559">
        <v>10411014.550000001</v>
      </c>
      <c r="XU13" s="559">
        <v>6362875.4900000002</v>
      </c>
      <c r="XV13" s="559">
        <v>6261383.4800000004</v>
      </c>
      <c r="XW13" s="559">
        <v>7363012.1200000001</v>
      </c>
      <c r="XX13" s="559">
        <v>7391538.3399999999</v>
      </c>
      <c r="XY13" s="559">
        <v>18429531.039999999</v>
      </c>
      <c r="XZ13" s="559">
        <v>5929388.2199999997</v>
      </c>
      <c r="YA13" s="559">
        <v>5206895.12</v>
      </c>
      <c r="YB13" s="559">
        <v>8175935.1299999999</v>
      </c>
      <c r="YC13" s="559">
        <v>166849739.92999998</v>
      </c>
      <c r="YD13" s="559">
        <v>8430132.3399999999</v>
      </c>
      <c r="YE13" s="559">
        <v>14385109.260000002</v>
      </c>
      <c r="YF13" s="559">
        <v>8741597.870000001</v>
      </c>
      <c r="YG13" s="559">
        <v>31959306.719999999</v>
      </c>
      <c r="YH13" s="559">
        <v>11637097.609999999</v>
      </c>
      <c r="YI13" s="559">
        <v>19286695.579999998</v>
      </c>
      <c r="YJ13" s="559">
        <v>6499834.1600000001</v>
      </c>
      <c r="YK13" s="559">
        <v>15358324.209999999</v>
      </c>
      <c r="YL13" s="559">
        <v>25370611.109999999</v>
      </c>
      <c r="YM13" s="559">
        <v>6699697.6799999997</v>
      </c>
      <c r="YN13" s="559">
        <v>9936365.9299999997</v>
      </c>
      <c r="YO13" s="559">
        <v>5014746.84</v>
      </c>
      <c r="YP13" s="559">
        <v>19572733.34</v>
      </c>
      <c r="YQ13" s="559">
        <v>4648286.7699999996</v>
      </c>
      <c r="YR13" s="559">
        <v>3067232.16</v>
      </c>
      <c r="YS13" s="559">
        <v>3827271.52</v>
      </c>
      <c r="YT13" s="559">
        <v>42872941.480000004</v>
      </c>
      <c r="YU13" s="559">
        <v>7194433.3799999999</v>
      </c>
      <c r="YV13" s="559">
        <v>9576008.4400000013</v>
      </c>
      <c r="YW13" s="559">
        <v>6179115.5700000003</v>
      </c>
      <c r="YX13" s="559">
        <v>11712545.970000001</v>
      </c>
      <c r="YY13" s="559">
        <v>5742195.3799999999</v>
      </c>
      <c r="YZ13" s="559">
        <v>21814329.720000003</v>
      </c>
      <c r="ZA13" s="559">
        <v>55084803.61999999</v>
      </c>
      <c r="ZB13" s="559">
        <v>5407376.1900000004</v>
      </c>
      <c r="ZC13" s="559">
        <v>9953375.6000000015</v>
      </c>
      <c r="ZD13" s="559">
        <v>11319971.350000001</v>
      </c>
      <c r="ZE13" s="559">
        <v>4787737</v>
      </c>
      <c r="ZF13" s="559">
        <v>5976685.3400000008</v>
      </c>
      <c r="ZG13" s="559">
        <v>6484906.1199999992</v>
      </c>
      <c r="ZH13" s="559">
        <v>4222822.29</v>
      </c>
      <c r="ZI13" s="559">
        <v>32601923.230000004</v>
      </c>
      <c r="ZJ13" s="559">
        <v>137745237.80000001</v>
      </c>
      <c r="ZK13" s="559">
        <v>5420806.5700000003</v>
      </c>
      <c r="ZL13" s="559">
        <v>29652929.219999999</v>
      </c>
      <c r="ZM13" s="559">
        <v>47120824.420000002</v>
      </c>
      <c r="ZN13" s="559">
        <v>16888832.690000001</v>
      </c>
      <c r="ZO13" s="559">
        <v>18257500.370000001</v>
      </c>
      <c r="ZP13" s="559">
        <v>9772589.8000000007</v>
      </c>
      <c r="ZQ13" s="559">
        <v>31283183.68</v>
      </c>
      <c r="ZR13" s="559">
        <v>13828454.780000001</v>
      </c>
      <c r="ZS13" s="559">
        <v>41789276.079999998</v>
      </c>
      <c r="ZT13" s="559">
        <v>4570539.66</v>
      </c>
      <c r="ZU13" s="559">
        <v>6414771.9199999999</v>
      </c>
      <c r="ZV13" s="559">
        <v>5824736.9199999999</v>
      </c>
      <c r="ZW13" s="559">
        <v>8889062.2100000009</v>
      </c>
      <c r="ZX13" s="559">
        <v>4407783.0600000005</v>
      </c>
      <c r="ZY13" s="559">
        <v>7499191.2400000002</v>
      </c>
      <c r="ZZ13" s="559">
        <v>9374387.6099999994</v>
      </c>
      <c r="AAA13" s="559">
        <v>4262128.1500000004</v>
      </c>
      <c r="AAB13" s="559">
        <v>8389395.8599999994</v>
      </c>
      <c r="AAC13" s="559">
        <v>6513526.3399999999</v>
      </c>
      <c r="AAD13" s="559">
        <v>4723655.4000000004</v>
      </c>
      <c r="AAE13" s="559">
        <v>3718817.1100000003</v>
      </c>
      <c r="AAF13" s="559">
        <v>33255191.740000002</v>
      </c>
      <c r="AAG13" s="559">
        <v>6742999.4500000002</v>
      </c>
      <c r="AAH13" s="559">
        <v>7027477.4199999999</v>
      </c>
      <c r="AAI13" s="559">
        <v>6408759.4199999999</v>
      </c>
      <c r="AAJ13" s="559">
        <v>8654234</v>
      </c>
      <c r="AAK13" s="559">
        <v>7423762.54</v>
      </c>
      <c r="AAL13" s="559">
        <v>5157632.92</v>
      </c>
      <c r="AAM13" s="559">
        <v>373518467.34000009</v>
      </c>
      <c r="AAN13" s="559">
        <v>10774244.439999999</v>
      </c>
      <c r="AAO13" s="559">
        <v>7138081.3499999996</v>
      </c>
      <c r="AAP13" s="559">
        <v>19759851.380000003</v>
      </c>
      <c r="AAQ13" s="559">
        <v>10915097.66</v>
      </c>
      <c r="AAR13" s="559">
        <v>8885344.0300000012</v>
      </c>
      <c r="AAS13" s="559">
        <v>9578759.2699999996</v>
      </c>
      <c r="AAT13" s="559">
        <v>11277972.149999999</v>
      </c>
      <c r="AAU13" s="559">
        <v>50787639.109999992</v>
      </c>
      <c r="AAV13" s="559">
        <v>10878256.16</v>
      </c>
      <c r="AAW13" s="559">
        <v>17705532.109999999</v>
      </c>
      <c r="AAX13" s="559">
        <v>47900372.459999993</v>
      </c>
      <c r="AAY13" s="559">
        <v>36206265.359999999</v>
      </c>
      <c r="AAZ13" s="559">
        <v>8451051.7300000004</v>
      </c>
      <c r="ABA13" s="559">
        <v>4178542.64</v>
      </c>
      <c r="ABB13" s="559">
        <v>10956163.18</v>
      </c>
      <c r="ABC13" s="559">
        <v>3296515.67</v>
      </c>
      <c r="ABD13" s="559">
        <v>4303793.9399999995</v>
      </c>
      <c r="ABE13" s="559">
        <v>5969604.7599999998</v>
      </c>
      <c r="ABF13" s="559">
        <v>45450541.520000003</v>
      </c>
      <c r="ABG13" s="559">
        <v>111220290.45</v>
      </c>
      <c r="ABH13" s="559">
        <v>3947668.85</v>
      </c>
      <c r="ABI13" s="559">
        <v>6882194.1699999999</v>
      </c>
      <c r="ABJ13" s="559">
        <v>6176278.7299999995</v>
      </c>
      <c r="ABK13" s="559">
        <v>4072230.0199999996</v>
      </c>
      <c r="ABL13" s="559">
        <v>7588911.9700000007</v>
      </c>
      <c r="ABM13" s="559">
        <v>80704302.420000002</v>
      </c>
      <c r="ABN13" s="559">
        <v>6928211.8399999999</v>
      </c>
      <c r="ABO13" s="559">
        <v>10843889.09</v>
      </c>
      <c r="ABP13" s="559">
        <v>8487314.7899999991</v>
      </c>
      <c r="ABQ13" s="559">
        <v>12184805.050000001</v>
      </c>
      <c r="ABR13" s="559">
        <v>5661350</v>
      </c>
      <c r="ABS13" s="559">
        <v>5330724.1899999995</v>
      </c>
      <c r="ABT13" s="559">
        <v>8430589.0500000007</v>
      </c>
      <c r="ABU13" s="559">
        <v>4059504.58</v>
      </c>
      <c r="ABV13" s="559">
        <v>77275759.070000008</v>
      </c>
      <c r="ABW13" s="559">
        <v>8732580.0999999996</v>
      </c>
      <c r="ABX13" s="559">
        <v>12879850.700000001</v>
      </c>
      <c r="ABY13" s="559">
        <v>9516798.7200000025</v>
      </c>
      <c r="ABZ13" s="559">
        <v>5389912.1100000003</v>
      </c>
      <c r="ACA13" s="559">
        <v>152407860.53999999</v>
      </c>
      <c r="ACB13" s="559">
        <v>5321781.83</v>
      </c>
      <c r="ACC13" s="559">
        <v>7733490.8100000005</v>
      </c>
      <c r="ACD13" s="559">
        <v>7116939.54</v>
      </c>
      <c r="ACE13" s="559">
        <v>10679732.890000001</v>
      </c>
      <c r="ACF13" s="559">
        <v>4001559.99</v>
      </c>
      <c r="ACG13" s="559">
        <v>190963205.37</v>
      </c>
      <c r="ACH13" s="559">
        <v>2731857.64</v>
      </c>
      <c r="ACI13" s="559">
        <v>8413880.6999999993</v>
      </c>
      <c r="ACJ13" s="559">
        <v>11944083.379999999</v>
      </c>
      <c r="ACK13" s="559">
        <v>4360758.9499999993</v>
      </c>
      <c r="ACL13" s="559">
        <v>4721348.87</v>
      </c>
      <c r="ACM13" s="559">
        <v>5438787.7800000003</v>
      </c>
      <c r="ACN13" s="559">
        <v>28067593.280000001</v>
      </c>
      <c r="ACO13" s="559">
        <v>117196788.16</v>
      </c>
      <c r="ACP13" s="559">
        <v>8049157.3799999999</v>
      </c>
      <c r="ACQ13" s="559">
        <v>6881129.1299999999</v>
      </c>
      <c r="ACR13" s="559">
        <v>10542447.77</v>
      </c>
      <c r="ACS13" s="559">
        <v>6905027.8199999994</v>
      </c>
      <c r="ACT13" s="559">
        <v>28481899.240000002</v>
      </c>
      <c r="ACU13" s="559">
        <v>5947110.6200000001</v>
      </c>
      <c r="ACV13" s="559">
        <v>6817196.9700000007</v>
      </c>
      <c r="ACW13" s="559">
        <v>5528605.1699999999</v>
      </c>
      <c r="ACX13" s="559">
        <v>5161015.8499999996</v>
      </c>
      <c r="ACY13" s="559">
        <v>4652553.57</v>
      </c>
      <c r="ACZ13" s="559">
        <v>8177063.3300000001</v>
      </c>
      <c r="ADA13" s="559">
        <v>8522561.1600000001</v>
      </c>
      <c r="ADB13" s="559">
        <v>3060865.2399999998</v>
      </c>
      <c r="ADC13" s="559">
        <v>49156032.549999997</v>
      </c>
      <c r="ADD13" s="559">
        <v>28430159.68</v>
      </c>
      <c r="ADE13" s="559">
        <v>42273985.109999999</v>
      </c>
      <c r="ADF13" s="559">
        <v>22338100.949999999</v>
      </c>
      <c r="ADG13" s="559">
        <v>11694824.83</v>
      </c>
      <c r="ADH13" s="559">
        <v>6457918.46</v>
      </c>
      <c r="ADI13" s="559">
        <v>4384360.96</v>
      </c>
      <c r="ADJ13" s="559">
        <v>14383260.629999999</v>
      </c>
      <c r="ADK13" s="559">
        <v>7126763.2999999998</v>
      </c>
      <c r="ADL13" s="559">
        <v>33778422.890000001</v>
      </c>
      <c r="ADM13" s="559">
        <v>274035126.63999999</v>
      </c>
      <c r="ADN13" s="559">
        <v>27836050.189999998</v>
      </c>
      <c r="ADO13" s="559">
        <v>27672181.57</v>
      </c>
      <c r="ADP13" s="559">
        <v>59266355.869999997</v>
      </c>
      <c r="ADQ13" s="559">
        <v>6730676.1099999994</v>
      </c>
      <c r="ADR13" s="559">
        <v>6556626.6500000004</v>
      </c>
      <c r="ADS13" s="559">
        <v>6173436.7200000007</v>
      </c>
      <c r="ADT13" s="559">
        <v>7365689.96</v>
      </c>
      <c r="ADU13" s="559">
        <v>537145402.63</v>
      </c>
      <c r="ADV13" s="559">
        <v>27958818.379999999</v>
      </c>
      <c r="ADW13" s="559">
        <v>21738196.640000001</v>
      </c>
      <c r="ADX13" s="559">
        <v>6179885.6399999997</v>
      </c>
      <c r="ADY13" s="559">
        <v>9070031.9299999997</v>
      </c>
      <c r="ADZ13" s="559">
        <v>10853495.68</v>
      </c>
      <c r="AEA13" s="559">
        <v>7365424.9199999999</v>
      </c>
      <c r="AEB13" s="559">
        <v>17241236.770000003</v>
      </c>
      <c r="AEC13" s="559">
        <v>5121219.4399999995</v>
      </c>
      <c r="AED13" s="559">
        <v>5702200.4200000009</v>
      </c>
      <c r="AEE13" s="559">
        <v>8212286.5700000003</v>
      </c>
      <c r="AEF13" s="559">
        <v>11797587.32</v>
      </c>
      <c r="AEG13" s="559">
        <v>6643164.0800000001</v>
      </c>
      <c r="AEH13" s="559">
        <v>5900488.1699999999</v>
      </c>
      <c r="AEI13" s="559">
        <v>7162293.8200000003</v>
      </c>
      <c r="AEJ13" s="559">
        <v>9954035.8499999996</v>
      </c>
      <c r="AEK13" s="559">
        <v>6233643.3100000005</v>
      </c>
      <c r="AEL13" s="559">
        <v>19281462.41</v>
      </c>
      <c r="AEM13" s="559">
        <v>3662072.99</v>
      </c>
      <c r="AEN13" s="559">
        <v>8739466.4299999997</v>
      </c>
      <c r="AEO13" s="559">
        <v>169211474.88</v>
      </c>
      <c r="AEP13" s="559">
        <v>11160572.27</v>
      </c>
      <c r="AEQ13" s="559">
        <v>14457897.32</v>
      </c>
      <c r="AER13" s="559">
        <v>7971044.8499999996</v>
      </c>
      <c r="AES13" s="559">
        <v>6658522.1400000006</v>
      </c>
      <c r="AET13" s="559">
        <v>18439601.960000001</v>
      </c>
      <c r="AEU13" s="559">
        <v>3882904.24</v>
      </c>
      <c r="AEV13" s="559">
        <v>8580528.0199999996</v>
      </c>
      <c r="AEW13" s="559">
        <v>6251083.8399999999</v>
      </c>
      <c r="AEX13" s="559">
        <v>3819695.5599999996</v>
      </c>
      <c r="AEY13" s="559">
        <v>122248707.53</v>
      </c>
      <c r="AEZ13" s="559">
        <v>79639121.429999992</v>
      </c>
      <c r="AFA13" s="559">
        <v>56458521.780000001</v>
      </c>
      <c r="AFB13" s="559">
        <v>9898540.6400000006</v>
      </c>
      <c r="AFC13" s="559">
        <v>18022237.469999999</v>
      </c>
      <c r="AFD13" s="559">
        <v>11502941.6</v>
      </c>
      <c r="AFE13" s="559">
        <v>8040811.8800000008</v>
      </c>
      <c r="AFF13" s="559">
        <v>10286746.35</v>
      </c>
      <c r="AFG13" s="559">
        <v>8690810.2400000002</v>
      </c>
      <c r="AFH13" s="559">
        <v>9687232.4499999993</v>
      </c>
      <c r="AFI13" s="559">
        <v>11317428.469999999</v>
      </c>
      <c r="AFJ13" s="559">
        <v>8610372.2300000004</v>
      </c>
      <c r="AFK13" s="559">
        <v>86120791.609999999</v>
      </c>
      <c r="AFL13" s="559">
        <v>79083235.029999986</v>
      </c>
      <c r="AFM13" s="559">
        <v>20876471.969999999</v>
      </c>
      <c r="AFN13" s="559">
        <v>14530763.49</v>
      </c>
      <c r="AFO13" s="559">
        <v>12407812.15</v>
      </c>
      <c r="AFP13" s="559">
        <v>11422270.83</v>
      </c>
      <c r="AFQ13" s="559">
        <v>8773510.7200000007</v>
      </c>
      <c r="AFR13" s="559">
        <v>6960163.7300000004</v>
      </c>
      <c r="AFS13" s="559">
        <v>18696630.93</v>
      </c>
      <c r="AFT13" s="559">
        <v>27030256.240000002</v>
      </c>
      <c r="AFU13" s="559">
        <v>6597248.5700000003</v>
      </c>
      <c r="AFV13" s="559">
        <v>16242738.09</v>
      </c>
      <c r="AFW13" s="559">
        <v>8971487.3499999996</v>
      </c>
      <c r="AFX13" s="559">
        <v>65988401.06000001</v>
      </c>
      <c r="AFY13" s="559">
        <v>11788735</v>
      </c>
      <c r="AFZ13" s="559">
        <v>14601488.76</v>
      </c>
      <c r="AGA13" s="559">
        <v>5430553.0199999996</v>
      </c>
      <c r="AGB13" s="559">
        <v>18858537.219999999</v>
      </c>
      <c r="AGC13" s="559">
        <v>7029393.6600000001</v>
      </c>
      <c r="AGD13" s="559">
        <v>5430728.1400000006</v>
      </c>
      <c r="AGE13" s="559">
        <v>5895003.9699999997</v>
      </c>
      <c r="AGF13" s="559">
        <v>4445172.72</v>
      </c>
      <c r="AGG13" s="559">
        <v>5876504.5700000003</v>
      </c>
      <c r="AGH13" s="559">
        <v>4847811.96</v>
      </c>
      <c r="AGI13" s="559">
        <v>267697832.01000002</v>
      </c>
      <c r="AGJ13" s="559">
        <v>24509890.219999999</v>
      </c>
      <c r="AGK13" s="559">
        <v>24474046.789999999</v>
      </c>
      <c r="AGL13" s="559">
        <v>11514929.530000001</v>
      </c>
      <c r="AGM13" s="559">
        <v>29344845.450000003</v>
      </c>
      <c r="AGN13" s="559">
        <v>48799391.799999997</v>
      </c>
      <c r="AGO13" s="559">
        <v>9528160.6699999999</v>
      </c>
      <c r="AGP13" s="559">
        <v>9340557.4299999997</v>
      </c>
      <c r="AGQ13" s="559">
        <v>195815543.50999999</v>
      </c>
      <c r="AGR13" s="559">
        <v>129585437.40000001</v>
      </c>
      <c r="AGS13" s="559">
        <v>11334840.34</v>
      </c>
      <c r="AGT13" s="559">
        <v>25048687.170000002</v>
      </c>
      <c r="AGU13" s="559">
        <v>33599427.890000001</v>
      </c>
      <c r="AGV13" s="559">
        <v>19387084.449999999</v>
      </c>
      <c r="AGW13" s="559">
        <v>13975131.989999998</v>
      </c>
      <c r="AGX13" s="559">
        <v>25471310.199999999</v>
      </c>
      <c r="AGY13" s="559">
        <v>5302945.5299999993</v>
      </c>
      <c r="AGZ13" s="559">
        <v>13159121.09</v>
      </c>
      <c r="AHA13" s="559">
        <v>23487176.66</v>
      </c>
      <c r="AHB13" s="559">
        <v>15235153.559999999</v>
      </c>
      <c r="AHC13" s="559">
        <v>9989871.2499999981</v>
      </c>
      <c r="AHD13" s="559">
        <v>9262370.4700000007</v>
      </c>
      <c r="AHE13" s="559">
        <v>9123877.4100000001</v>
      </c>
      <c r="AHF13" s="559">
        <v>9258654.3399999999</v>
      </c>
      <c r="AHG13" s="559">
        <v>6424429.8399999999</v>
      </c>
      <c r="AHH13" s="559">
        <v>42908250.870000005</v>
      </c>
      <c r="AHI13" s="559">
        <v>5927944.2199999997</v>
      </c>
      <c r="AHJ13" s="559">
        <v>8236098.8300000001</v>
      </c>
      <c r="AHK13" s="559">
        <v>6515206.7599999998</v>
      </c>
      <c r="AHL13" s="559">
        <v>20214468.57</v>
      </c>
      <c r="AHM13" s="559">
        <v>10070905.110000001</v>
      </c>
      <c r="AHN13" s="559">
        <v>3240134.6799999997</v>
      </c>
      <c r="AHO13" s="559"/>
      <c r="AHQ13" s="580">
        <v>11</v>
      </c>
    </row>
    <row r="14" spans="1:901" ht="23.4" customHeight="1" x14ac:dyDescent="0.4">
      <c r="A14" s="554" t="s">
        <v>1197</v>
      </c>
      <c r="B14" s="555" t="s">
        <v>1200</v>
      </c>
      <c r="C14" s="559">
        <v>1078991256.5</v>
      </c>
      <c r="D14" s="559">
        <v>38920</v>
      </c>
      <c r="E14" s="559">
        <v>0</v>
      </c>
      <c r="F14" s="559">
        <v>0</v>
      </c>
      <c r="G14" s="559">
        <v>0</v>
      </c>
      <c r="H14" s="559">
        <v>0</v>
      </c>
      <c r="I14" s="559">
        <v>0</v>
      </c>
      <c r="J14" s="559">
        <v>305770</v>
      </c>
      <c r="K14" s="559">
        <v>0</v>
      </c>
      <c r="L14" s="559">
        <v>0</v>
      </c>
      <c r="M14" s="559">
        <v>0</v>
      </c>
      <c r="N14" s="559">
        <v>0</v>
      </c>
      <c r="O14" s="559">
        <v>0</v>
      </c>
      <c r="P14" s="559">
        <v>0</v>
      </c>
      <c r="Q14" s="559">
        <v>0</v>
      </c>
      <c r="R14" s="559">
        <v>0</v>
      </c>
      <c r="S14" s="559">
        <v>0</v>
      </c>
      <c r="T14" s="559">
        <v>0</v>
      </c>
      <c r="U14" s="559">
        <v>0</v>
      </c>
      <c r="V14" s="559">
        <v>0</v>
      </c>
      <c r="W14" s="559">
        <v>0</v>
      </c>
      <c r="X14" s="559">
        <v>0</v>
      </c>
      <c r="Y14" s="559">
        <v>0</v>
      </c>
      <c r="Z14" s="559">
        <v>0</v>
      </c>
      <c r="AA14" s="559">
        <v>3246864657.7799997</v>
      </c>
      <c r="AB14" s="559">
        <v>0</v>
      </c>
      <c r="AC14" s="559">
        <v>0</v>
      </c>
      <c r="AD14" s="559">
        <v>0</v>
      </c>
      <c r="AE14" s="559">
        <v>0</v>
      </c>
      <c r="AF14" s="559">
        <v>0</v>
      </c>
      <c r="AG14" s="559">
        <v>0</v>
      </c>
      <c r="AH14" s="559">
        <v>0</v>
      </c>
      <c r="AI14" s="559">
        <v>0</v>
      </c>
      <c r="AJ14" s="559">
        <v>0</v>
      </c>
      <c r="AK14" s="559">
        <v>0</v>
      </c>
      <c r="AL14" s="559">
        <v>0</v>
      </c>
      <c r="AM14" s="559">
        <v>35840</v>
      </c>
      <c r="AN14" s="559">
        <v>0</v>
      </c>
      <c r="AO14" s="559">
        <v>0</v>
      </c>
      <c r="AP14" s="559">
        <v>0</v>
      </c>
      <c r="AQ14" s="559">
        <v>0</v>
      </c>
      <c r="AR14" s="559">
        <v>0</v>
      </c>
      <c r="AS14" s="559">
        <v>1178636732.96</v>
      </c>
      <c r="AT14" s="559">
        <v>0</v>
      </c>
      <c r="AU14" s="559">
        <v>0</v>
      </c>
      <c r="AV14" s="559">
        <v>0</v>
      </c>
      <c r="AW14" s="559">
        <v>0</v>
      </c>
      <c r="AX14" s="559">
        <v>0</v>
      </c>
      <c r="AY14" s="559">
        <v>0</v>
      </c>
      <c r="AZ14" s="559">
        <v>0</v>
      </c>
      <c r="BA14" s="559">
        <v>0</v>
      </c>
      <c r="BB14" s="559">
        <v>0</v>
      </c>
      <c r="BC14" s="559">
        <v>0</v>
      </c>
      <c r="BD14" s="559">
        <v>0</v>
      </c>
      <c r="BE14" s="559">
        <v>0</v>
      </c>
      <c r="BF14" s="559">
        <v>0</v>
      </c>
      <c r="BG14" s="559">
        <v>0</v>
      </c>
      <c r="BH14" s="559">
        <v>0</v>
      </c>
      <c r="BI14" s="559">
        <v>0</v>
      </c>
      <c r="BJ14" s="559">
        <v>0</v>
      </c>
      <c r="BK14" s="559">
        <v>0</v>
      </c>
      <c r="BL14" s="559">
        <v>0</v>
      </c>
      <c r="BM14" s="559">
        <v>0</v>
      </c>
      <c r="BN14" s="559">
        <v>0</v>
      </c>
      <c r="BO14" s="559">
        <v>0</v>
      </c>
      <c r="BP14" s="559">
        <v>0</v>
      </c>
      <c r="BQ14" s="559">
        <v>0</v>
      </c>
      <c r="BR14" s="559">
        <v>0</v>
      </c>
      <c r="BS14" s="559">
        <v>0</v>
      </c>
      <c r="BT14" s="559">
        <v>0</v>
      </c>
      <c r="BU14" s="559">
        <v>0</v>
      </c>
      <c r="BV14" s="559">
        <v>0</v>
      </c>
      <c r="BW14" s="559">
        <v>118920898.83000001</v>
      </c>
      <c r="BX14" s="559">
        <v>401312330.94999999</v>
      </c>
      <c r="BY14" s="559">
        <v>0</v>
      </c>
      <c r="BZ14" s="559">
        <v>0</v>
      </c>
      <c r="CA14" s="559">
        <v>0</v>
      </c>
      <c r="CB14" s="559">
        <v>0</v>
      </c>
      <c r="CC14" s="559">
        <v>0</v>
      </c>
      <c r="CD14" s="559">
        <v>0</v>
      </c>
      <c r="CE14" s="559">
        <v>0</v>
      </c>
      <c r="CF14" s="559">
        <v>1185593706.0799999</v>
      </c>
      <c r="CG14" s="559">
        <v>0</v>
      </c>
      <c r="CH14" s="559">
        <v>0</v>
      </c>
      <c r="CI14" s="559">
        <v>0</v>
      </c>
      <c r="CJ14" s="559">
        <v>0</v>
      </c>
      <c r="CK14" s="559">
        <v>0</v>
      </c>
      <c r="CL14" s="559">
        <v>0</v>
      </c>
      <c r="CM14" s="559">
        <v>0</v>
      </c>
      <c r="CN14" s="559">
        <v>0</v>
      </c>
      <c r="CO14" s="559">
        <v>0</v>
      </c>
      <c r="CP14" s="559">
        <v>0</v>
      </c>
      <c r="CQ14" s="559">
        <v>0</v>
      </c>
      <c r="CR14" s="559">
        <v>0</v>
      </c>
      <c r="CS14" s="559">
        <v>95930.25</v>
      </c>
      <c r="CT14" s="559">
        <v>0</v>
      </c>
      <c r="CU14" s="559">
        <v>0</v>
      </c>
      <c r="CV14" s="559">
        <v>0</v>
      </c>
      <c r="CW14" s="559">
        <v>0</v>
      </c>
      <c r="CX14" s="559">
        <v>0</v>
      </c>
      <c r="CY14" s="559">
        <v>0</v>
      </c>
      <c r="CZ14" s="559">
        <v>0</v>
      </c>
      <c r="DA14" s="559">
        <v>0</v>
      </c>
      <c r="DB14" s="559">
        <v>354865</v>
      </c>
      <c r="DC14" s="559">
        <v>0</v>
      </c>
      <c r="DD14" s="559">
        <v>0</v>
      </c>
      <c r="DE14" s="559">
        <v>0</v>
      </c>
      <c r="DF14" s="559">
        <v>0</v>
      </c>
      <c r="DG14" s="559">
        <v>0</v>
      </c>
      <c r="DH14" s="559">
        <v>0</v>
      </c>
      <c r="DI14" s="559">
        <v>0</v>
      </c>
      <c r="DJ14" s="559">
        <v>0</v>
      </c>
      <c r="DK14" s="559">
        <v>0</v>
      </c>
      <c r="DL14" s="559">
        <v>77197614.99000001</v>
      </c>
      <c r="DM14" s="559">
        <v>24531325.52</v>
      </c>
      <c r="DN14" s="559">
        <v>0</v>
      </c>
      <c r="DO14" s="559">
        <v>0</v>
      </c>
      <c r="DP14" s="559">
        <v>0</v>
      </c>
      <c r="DQ14" s="559">
        <v>0</v>
      </c>
      <c r="DR14" s="559">
        <v>0</v>
      </c>
      <c r="DS14" s="559">
        <v>0</v>
      </c>
      <c r="DT14" s="559">
        <v>0</v>
      </c>
      <c r="DU14" s="559">
        <v>415969170.25999999</v>
      </c>
      <c r="DV14" s="559">
        <v>0</v>
      </c>
      <c r="DW14" s="559">
        <v>0</v>
      </c>
      <c r="DX14" s="559">
        <v>0</v>
      </c>
      <c r="DY14" s="559">
        <v>0</v>
      </c>
      <c r="DZ14" s="559">
        <v>0</v>
      </c>
      <c r="EA14" s="559">
        <v>0</v>
      </c>
      <c r="EB14" s="559">
        <v>0</v>
      </c>
      <c r="EC14" s="559">
        <v>0</v>
      </c>
      <c r="ED14" s="559">
        <v>78686192.670000002</v>
      </c>
      <c r="EE14" s="559">
        <v>168572718.42000002</v>
      </c>
      <c r="EF14" s="559">
        <v>0</v>
      </c>
      <c r="EG14" s="559">
        <v>0</v>
      </c>
      <c r="EH14" s="559">
        <v>0</v>
      </c>
      <c r="EI14" s="559">
        <v>0</v>
      </c>
      <c r="EJ14" s="559">
        <v>0</v>
      </c>
      <c r="EK14" s="559">
        <v>0</v>
      </c>
      <c r="EL14" s="559">
        <v>0</v>
      </c>
      <c r="EM14" s="559">
        <v>669056057.41999996</v>
      </c>
      <c r="EN14" s="559">
        <v>0</v>
      </c>
      <c r="EO14" s="559">
        <v>0</v>
      </c>
      <c r="EP14" s="559">
        <v>0</v>
      </c>
      <c r="EQ14" s="559">
        <v>0</v>
      </c>
      <c r="ER14" s="559">
        <v>0</v>
      </c>
      <c r="ES14" s="559">
        <v>0</v>
      </c>
      <c r="ET14" s="559">
        <v>0</v>
      </c>
      <c r="EU14" s="559">
        <v>0</v>
      </c>
      <c r="EV14" s="559">
        <v>0</v>
      </c>
      <c r="EW14" s="559">
        <v>0</v>
      </c>
      <c r="EX14" s="559">
        <v>0</v>
      </c>
      <c r="EY14" s="559">
        <v>0</v>
      </c>
      <c r="EZ14" s="559">
        <v>0</v>
      </c>
      <c r="FA14" s="559">
        <v>0</v>
      </c>
      <c r="FB14" s="559">
        <v>0</v>
      </c>
      <c r="FC14" s="559">
        <v>0</v>
      </c>
      <c r="FD14" s="559">
        <v>0</v>
      </c>
      <c r="FE14" s="559">
        <v>0</v>
      </c>
      <c r="FF14" s="559">
        <v>0</v>
      </c>
      <c r="FG14" s="559">
        <v>0</v>
      </c>
      <c r="FH14" s="559">
        <v>257214776.77000001</v>
      </c>
      <c r="FI14" s="559">
        <v>0</v>
      </c>
      <c r="FJ14" s="559">
        <v>0</v>
      </c>
      <c r="FK14" s="559">
        <v>0</v>
      </c>
      <c r="FL14" s="559">
        <v>0</v>
      </c>
      <c r="FM14" s="559">
        <v>0</v>
      </c>
      <c r="FN14" s="559">
        <v>0</v>
      </c>
      <c r="FO14" s="559">
        <v>0</v>
      </c>
      <c r="FP14" s="559">
        <v>0</v>
      </c>
      <c r="FQ14" s="559">
        <v>0</v>
      </c>
      <c r="FR14" s="559">
        <v>0</v>
      </c>
      <c r="FS14" s="559">
        <v>0</v>
      </c>
      <c r="FT14" s="559">
        <v>0</v>
      </c>
      <c r="FU14" s="559">
        <v>0</v>
      </c>
      <c r="FV14" s="559">
        <v>0</v>
      </c>
      <c r="FW14" s="559">
        <v>0</v>
      </c>
      <c r="FX14" s="559">
        <v>0</v>
      </c>
      <c r="FY14" s="559">
        <v>0</v>
      </c>
      <c r="FZ14" s="559">
        <v>0</v>
      </c>
      <c r="GA14" s="559">
        <v>0</v>
      </c>
      <c r="GB14" s="559">
        <v>0</v>
      </c>
      <c r="GC14" s="559">
        <v>0</v>
      </c>
      <c r="GD14" s="559">
        <v>13671000</v>
      </c>
      <c r="GE14" s="559">
        <v>0</v>
      </c>
      <c r="GF14" s="559">
        <v>0</v>
      </c>
      <c r="GG14" s="559">
        <v>0</v>
      </c>
      <c r="GH14" s="559">
        <v>0</v>
      </c>
      <c r="GI14" s="559">
        <v>101070.04</v>
      </c>
      <c r="GJ14" s="559">
        <v>0</v>
      </c>
      <c r="GK14" s="559">
        <v>0</v>
      </c>
      <c r="GL14" s="559">
        <v>0</v>
      </c>
      <c r="GM14" s="559">
        <v>0</v>
      </c>
      <c r="GN14" s="559">
        <v>76940</v>
      </c>
      <c r="GO14" s="559">
        <v>72132.72</v>
      </c>
      <c r="GP14" s="559">
        <v>0</v>
      </c>
      <c r="GQ14" s="559">
        <v>0</v>
      </c>
      <c r="GR14" s="559">
        <v>0</v>
      </c>
      <c r="GS14" s="559">
        <v>0</v>
      </c>
      <c r="GT14" s="559">
        <v>0</v>
      </c>
      <c r="GU14" s="559">
        <v>0</v>
      </c>
      <c r="GV14" s="559">
        <v>0</v>
      </c>
      <c r="GW14" s="559">
        <v>0</v>
      </c>
      <c r="GX14" s="559">
        <v>0</v>
      </c>
      <c r="GY14" s="559">
        <v>0</v>
      </c>
      <c r="GZ14" s="559">
        <v>0</v>
      </c>
      <c r="HA14" s="559">
        <v>0</v>
      </c>
      <c r="HB14" s="559">
        <v>0</v>
      </c>
      <c r="HC14" s="559">
        <v>0</v>
      </c>
      <c r="HD14" s="559">
        <v>0</v>
      </c>
      <c r="HE14" s="559">
        <v>0</v>
      </c>
      <c r="HF14" s="559">
        <v>0</v>
      </c>
      <c r="HG14" s="559">
        <v>0</v>
      </c>
      <c r="HH14" s="559">
        <v>0</v>
      </c>
      <c r="HI14" s="559">
        <v>2013455.31</v>
      </c>
      <c r="HJ14" s="559">
        <v>0</v>
      </c>
      <c r="HK14" s="559">
        <v>0</v>
      </c>
      <c r="HL14" s="559">
        <v>0</v>
      </c>
      <c r="HM14" s="559">
        <v>0</v>
      </c>
      <c r="HN14" s="559">
        <v>0</v>
      </c>
      <c r="HO14" s="559">
        <v>0</v>
      </c>
      <c r="HP14" s="559">
        <v>0</v>
      </c>
      <c r="HQ14" s="559">
        <v>0</v>
      </c>
      <c r="HR14" s="559">
        <v>0</v>
      </c>
      <c r="HS14" s="559">
        <v>0</v>
      </c>
      <c r="HT14" s="559">
        <v>0</v>
      </c>
      <c r="HU14" s="559">
        <v>0</v>
      </c>
      <c r="HV14" s="559">
        <v>0</v>
      </c>
      <c r="HW14" s="559">
        <v>0</v>
      </c>
      <c r="HX14" s="559">
        <v>0</v>
      </c>
      <c r="HY14" s="559">
        <v>0</v>
      </c>
      <c r="HZ14" s="559">
        <v>0</v>
      </c>
      <c r="IA14" s="559">
        <v>0</v>
      </c>
      <c r="IB14" s="559">
        <v>0</v>
      </c>
      <c r="IC14" s="559">
        <v>0</v>
      </c>
      <c r="ID14" s="559">
        <v>0</v>
      </c>
      <c r="IE14" s="559">
        <v>0</v>
      </c>
      <c r="IF14" s="559">
        <v>0</v>
      </c>
      <c r="IG14" s="559">
        <v>0</v>
      </c>
      <c r="IH14" s="559">
        <v>158621606.24000001</v>
      </c>
      <c r="II14" s="559">
        <v>0</v>
      </c>
      <c r="IJ14" s="559">
        <v>0</v>
      </c>
      <c r="IK14" s="559">
        <v>0</v>
      </c>
      <c r="IL14" s="559">
        <v>0</v>
      </c>
      <c r="IM14" s="559">
        <v>0</v>
      </c>
      <c r="IN14" s="559">
        <v>0</v>
      </c>
      <c r="IO14" s="559">
        <v>0</v>
      </c>
      <c r="IP14" s="559">
        <v>0</v>
      </c>
      <c r="IQ14" s="559">
        <v>0</v>
      </c>
      <c r="IR14" s="559">
        <v>84300</v>
      </c>
      <c r="IS14" s="559">
        <v>38700</v>
      </c>
      <c r="IT14" s="559">
        <v>0</v>
      </c>
      <c r="IU14" s="559">
        <v>0</v>
      </c>
      <c r="IV14" s="559">
        <v>0</v>
      </c>
      <c r="IW14" s="559">
        <v>0</v>
      </c>
      <c r="IX14" s="559">
        <v>0</v>
      </c>
      <c r="IY14" s="559">
        <v>0</v>
      </c>
      <c r="IZ14" s="559">
        <v>0</v>
      </c>
      <c r="JA14" s="559">
        <v>0</v>
      </c>
      <c r="JB14" s="559">
        <v>0</v>
      </c>
      <c r="JC14" s="559">
        <v>0</v>
      </c>
      <c r="JD14" s="559">
        <v>415907153.96000004</v>
      </c>
      <c r="JE14" s="559">
        <v>0</v>
      </c>
      <c r="JF14" s="559">
        <v>0</v>
      </c>
      <c r="JG14" s="559">
        <v>0</v>
      </c>
      <c r="JH14" s="559">
        <v>0</v>
      </c>
      <c r="JI14" s="559">
        <v>0</v>
      </c>
      <c r="JJ14" s="559">
        <v>27123392.530000001</v>
      </c>
      <c r="JK14" s="559">
        <v>0</v>
      </c>
      <c r="JL14" s="559">
        <v>0</v>
      </c>
      <c r="JM14" s="559">
        <v>0</v>
      </c>
      <c r="JN14" s="559">
        <v>0</v>
      </c>
      <c r="JO14" s="559">
        <v>0</v>
      </c>
      <c r="JP14" s="559">
        <v>0</v>
      </c>
      <c r="JQ14" s="559">
        <v>0</v>
      </c>
      <c r="JR14" s="559">
        <v>0</v>
      </c>
      <c r="JS14" s="559">
        <v>0</v>
      </c>
      <c r="JT14" s="559">
        <v>0</v>
      </c>
      <c r="JU14" s="559">
        <v>0</v>
      </c>
      <c r="JV14" s="559">
        <v>0</v>
      </c>
      <c r="JW14" s="559">
        <v>0</v>
      </c>
      <c r="JX14" s="559">
        <v>0</v>
      </c>
      <c r="JY14" s="559">
        <v>227541781.52000001</v>
      </c>
      <c r="JZ14" s="559">
        <v>0</v>
      </c>
      <c r="KA14" s="559">
        <v>0</v>
      </c>
      <c r="KB14" s="559">
        <v>0</v>
      </c>
      <c r="KC14" s="559">
        <v>0</v>
      </c>
      <c r="KD14" s="559">
        <v>0</v>
      </c>
      <c r="KE14" s="559">
        <v>0</v>
      </c>
      <c r="KF14" s="559">
        <v>0</v>
      </c>
      <c r="KG14" s="559">
        <v>0</v>
      </c>
      <c r="KH14" s="559">
        <v>0</v>
      </c>
      <c r="KI14" s="559">
        <v>0</v>
      </c>
      <c r="KJ14" s="559">
        <v>0</v>
      </c>
      <c r="KK14" s="559">
        <v>0</v>
      </c>
      <c r="KL14" s="559">
        <v>6704.02</v>
      </c>
      <c r="KM14" s="559">
        <v>0</v>
      </c>
      <c r="KN14" s="559">
        <v>0</v>
      </c>
      <c r="KO14" s="559">
        <v>70000</v>
      </c>
      <c r="KP14" s="559">
        <v>0</v>
      </c>
      <c r="KQ14" s="559">
        <v>0</v>
      </c>
      <c r="KR14" s="559">
        <v>0</v>
      </c>
      <c r="KS14" s="559">
        <v>0</v>
      </c>
      <c r="KT14" s="559">
        <v>0</v>
      </c>
      <c r="KU14" s="559">
        <v>0</v>
      </c>
      <c r="KV14" s="559">
        <v>0</v>
      </c>
      <c r="KW14" s="559">
        <v>106727212.23</v>
      </c>
      <c r="KX14" s="559">
        <v>0</v>
      </c>
      <c r="KY14" s="559">
        <v>0</v>
      </c>
      <c r="KZ14" s="559">
        <v>0</v>
      </c>
      <c r="LA14" s="559">
        <v>0</v>
      </c>
      <c r="LB14" s="559">
        <v>0</v>
      </c>
      <c r="LC14" s="559">
        <v>0</v>
      </c>
      <c r="LD14" s="559">
        <v>0</v>
      </c>
      <c r="LE14" s="559">
        <v>4608775.76</v>
      </c>
      <c r="LF14" s="559">
        <v>136254.45000000001</v>
      </c>
      <c r="LG14" s="559">
        <v>74453.350000000006</v>
      </c>
      <c r="LH14" s="559">
        <v>0</v>
      </c>
      <c r="LI14" s="559">
        <v>0</v>
      </c>
      <c r="LJ14" s="559">
        <v>0</v>
      </c>
      <c r="LK14" s="559">
        <v>215160</v>
      </c>
      <c r="LL14" s="559">
        <v>0</v>
      </c>
      <c r="LM14" s="559">
        <v>0</v>
      </c>
      <c r="LN14" s="559">
        <v>0</v>
      </c>
      <c r="LO14" s="559">
        <v>0</v>
      </c>
      <c r="LP14" s="559">
        <v>0</v>
      </c>
      <c r="LQ14" s="559">
        <v>0</v>
      </c>
      <c r="LR14" s="559">
        <v>0</v>
      </c>
      <c r="LS14" s="559">
        <v>112752.25</v>
      </c>
      <c r="LT14" s="559">
        <v>38289598.259999998</v>
      </c>
      <c r="LU14" s="559">
        <v>0</v>
      </c>
      <c r="LV14" s="559">
        <v>0</v>
      </c>
      <c r="LW14" s="559">
        <v>0</v>
      </c>
      <c r="LX14" s="559">
        <v>0</v>
      </c>
      <c r="LY14" s="559">
        <v>0</v>
      </c>
      <c r="LZ14" s="559">
        <v>0</v>
      </c>
      <c r="MA14" s="559">
        <v>0</v>
      </c>
      <c r="MB14" s="559">
        <v>0</v>
      </c>
      <c r="MC14" s="559">
        <v>0</v>
      </c>
      <c r="MD14" s="559">
        <v>0</v>
      </c>
      <c r="ME14" s="559">
        <v>206669860.06</v>
      </c>
      <c r="MF14" s="559">
        <v>0</v>
      </c>
      <c r="MG14" s="559">
        <v>0</v>
      </c>
      <c r="MH14" s="559">
        <v>0</v>
      </c>
      <c r="MI14" s="559">
        <v>0</v>
      </c>
      <c r="MJ14" s="559">
        <v>0</v>
      </c>
      <c r="MK14" s="559">
        <v>0</v>
      </c>
      <c r="ML14" s="559">
        <v>0</v>
      </c>
      <c r="MM14" s="559">
        <v>0</v>
      </c>
      <c r="MN14" s="559">
        <v>0</v>
      </c>
      <c r="MO14" s="559">
        <v>0</v>
      </c>
      <c r="MP14" s="559">
        <v>0</v>
      </c>
      <c r="MQ14" s="559">
        <v>582969070.44000006</v>
      </c>
      <c r="MR14" s="559">
        <v>0</v>
      </c>
      <c r="MS14" s="559">
        <v>0</v>
      </c>
      <c r="MT14" s="559">
        <v>0</v>
      </c>
      <c r="MU14" s="559">
        <v>0</v>
      </c>
      <c r="MV14" s="559">
        <v>0</v>
      </c>
      <c r="MW14" s="559">
        <v>0</v>
      </c>
      <c r="MX14" s="559">
        <v>0</v>
      </c>
      <c r="MY14" s="559">
        <v>0</v>
      </c>
      <c r="MZ14" s="559">
        <v>0</v>
      </c>
      <c r="NA14" s="559">
        <v>0</v>
      </c>
      <c r="NB14" s="559">
        <v>1035500417.72</v>
      </c>
      <c r="NC14" s="559">
        <v>0</v>
      </c>
      <c r="ND14" s="559">
        <v>0</v>
      </c>
      <c r="NE14" s="559">
        <v>0</v>
      </c>
      <c r="NF14" s="559">
        <v>0</v>
      </c>
      <c r="NG14" s="559">
        <v>0</v>
      </c>
      <c r="NH14" s="559">
        <v>0</v>
      </c>
      <c r="NI14" s="559">
        <v>0</v>
      </c>
      <c r="NJ14" s="559">
        <v>0</v>
      </c>
      <c r="NK14" s="559">
        <v>0</v>
      </c>
      <c r="NL14" s="559">
        <v>0</v>
      </c>
      <c r="NM14" s="559">
        <v>0</v>
      </c>
      <c r="NN14" s="559">
        <v>29161065.899999999</v>
      </c>
      <c r="NO14" s="559">
        <v>0</v>
      </c>
      <c r="NP14" s="559">
        <v>0</v>
      </c>
      <c r="NQ14" s="559">
        <v>0</v>
      </c>
      <c r="NR14" s="559">
        <v>0</v>
      </c>
      <c r="NS14" s="559">
        <v>0</v>
      </c>
      <c r="NT14" s="559">
        <v>0</v>
      </c>
      <c r="NU14" s="559">
        <v>936883588.26999998</v>
      </c>
      <c r="NV14" s="559">
        <v>0</v>
      </c>
      <c r="NW14" s="559">
        <v>0</v>
      </c>
      <c r="NX14" s="559">
        <v>0</v>
      </c>
      <c r="NY14" s="559">
        <v>0</v>
      </c>
      <c r="NZ14" s="559">
        <v>0</v>
      </c>
      <c r="OA14" s="559">
        <v>0</v>
      </c>
      <c r="OB14" s="559">
        <v>301</v>
      </c>
      <c r="OC14" s="559">
        <v>292800</v>
      </c>
      <c r="OD14" s="559">
        <v>0</v>
      </c>
      <c r="OE14" s="559">
        <v>701769.4</v>
      </c>
      <c r="OF14" s="559">
        <v>0</v>
      </c>
      <c r="OG14" s="559">
        <v>0</v>
      </c>
      <c r="OH14" s="559">
        <v>0</v>
      </c>
      <c r="OI14" s="559">
        <v>0</v>
      </c>
      <c r="OJ14" s="559">
        <v>0</v>
      </c>
      <c r="OK14" s="559">
        <v>0</v>
      </c>
      <c r="OL14" s="559">
        <v>0</v>
      </c>
      <c r="OM14" s="559">
        <v>0</v>
      </c>
      <c r="ON14" s="559">
        <v>0</v>
      </c>
      <c r="OO14" s="559">
        <v>0</v>
      </c>
      <c r="OP14" s="559">
        <v>0</v>
      </c>
      <c r="OQ14" s="559">
        <v>0</v>
      </c>
      <c r="OR14" s="559">
        <v>0</v>
      </c>
      <c r="OS14" s="559">
        <v>0</v>
      </c>
      <c r="OT14" s="559">
        <v>0</v>
      </c>
      <c r="OU14" s="559">
        <v>0</v>
      </c>
      <c r="OV14" s="559">
        <v>0</v>
      </c>
      <c r="OW14" s="559">
        <v>0</v>
      </c>
      <c r="OX14" s="559">
        <v>0</v>
      </c>
      <c r="OY14" s="559">
        <v>0</v>
      </c>
      <c r="OZ14" s="559">
        <v>29803000</v>
      </c>
      <c r="PA14" s="559">
        <v>0</v>
      </c>
      <c r="PB14" s="559">
        <v>0</v>
      </c>
      <c r="PC14" s="559">
        <v>0</v>
      </c>
      <c r="PD14" s="559">
        <v>0</v>
      </c>
      <c r="PE14" s="559">
        <v>0</v>
      </c>
      <c r="PF14" s="559">
        <v>0</v>
      </c>
      <c r="PG14" s="559">
        <v>0</v>
      </c>
      <c r="PH14" s="559">
        <v>0</v>
      </c>
      <c r="PI14" s="559">
        <v>0</v>
      </c>
      <c r="PJ14" s="559">
        <v>0</v>
      </c>
      <c r="PK14" s="559">
        <v>0</v>
      </c>
      <c r="PL14" s="559">
        <v>0</v>
      </c>
      <c r="PM14" s="559">
        <v>0</v>
      </c>
      <c r="PN14" s="559">
        <v>0</v>
      </c>
      <c r="PO14" s="559">
        <v>0</v>
      </c>
      <c r="PP14" s="559">
        <v>0</v>
      </c>
      <c r="PQ14" s="559">
        <v>0</v>
      </c>
      <c r="PR14" s="559">
        <v>0</v>
      </c>
      <c r="PS14" s="559">
        <v>0</v>
      </c>
      <c r="PT14" s="559">
        <v>0</v>
      </c>
      <c r="PU14" s="559">
        <v>0</v>
      </c>
      <c r="PV14" s="559">
        <v>0</v>
      </c>
      <c r="PW14" s="559">
        <v>0</v>
      </c>
      <c r="PX14" s="559">
        <v>0</v>
      </c>
      <c r="PY14" s="559">
        <v>0</v>
      </c>
      <c r="PZ14" s="559">
        <v>0</v>
      </c>
      <c r="QA14" s="559">
        <v>0</v>
      </c>
      <c r="QB14" s="559">
        <v>0</v>
      </c>
      <c r="QC14" s="559">
        <v>0</v>
      </c>
      <c r="QD14" s="559">
        <v>0</v>
      </c>
      <c r="QE14" s="559">
        <v>0</v>
      </c>
      <c r="QF14" s="559">
        <v>0</v>
      </c>
      <c r="QG14" s="559">
        <v>0</v>
      </c>
      <c r="QH14" s="559">
        <v>0</v>
      </c>
      <c r="QI14" s="559">
        <v>0</v>
      </c>
      <c r="QJ14" s="559">
        <v>0</v>
      </c>
      <c r="QK14" s="559">
        <v>0</v>
      </c>
      <c r="QL14" s="559">
        <v>703155</v>
      </c>
      <c r="QM14" s="559">
        <v>0</v>
      </c>
      <c r="QN14" s="559">
        <v>0</v>
      </c>
      <c r="QO14" s="559">
        <v>0</v>
      </c>
      <c r="QP14" s="559">
        <v>0</v>
      </c>
      <c r="QQ14" s="559">
        <v>0</v>
      </c>
      <c r="QR14" s="559">
        <v>0</v>
      </c>
      <c r="QS14" s="559">
        <v>0</v>
      </c>
      <c r="QT14" s="559">
        <v>0</v>
      </c>
      <c r="QU14" s="559">
        <v>0</v>
      </c>
      <c r="QV14" s="559">
        <v>0</v>
      </c>
      <c r="QW14" s="559">
        <v>0</v>
      </c>
      <c r="QX14" s="559">
        <v>0</v>
      </c>
      <c r="QY14" s="559">
        <v>2700</v>
      </c>
      <c r="QZ14" s="559">
        <v>0</v>
      </c>
      <c r="RA14" s="559">
        <v>0</v>
      </c>
      <c r="RB14" s="559">
        <v>0</v>
      </c>
      <c r="RC14" s="559">
        <v>0</v>
      </c>
      <c r="RD14" s="559">
        <v>0</v>
      </c>
      <c r="RE14" s="559">
        <v>0</v>
      </c>
      <c r="RF14" s="559">
        <v>0</v>
      </c>
      <c r="RG14" s="559">
        <v>0</v>
      </c>
      <c r="RH14" s="559">
        <v>0</v>
      </c>
      <c r="RI14" s="559">
        <v>0</v>
      </c>
      <c r="RJ14" s="559">
        <v>0</v>
      </c>
      <c r="RK14" s="559">
        <v>0</v>
      </c>
      <c r="RL14" s="559">
        <v>0</v>
      </c>
      <c r="RM14" s="559">
        <v>0</v>
      </c>
      <c r="RN14" s="559">
        <v>0</v>
      </c>
      <c r="RO14" s="559">
        <v>0</v>
      </c>
      <c r="RP14" s="559">
        <v>0</v>
      </c>
      <c r="RQ14" s="559">
        <v>0</v>
      </c>
      <c r="RR14" s="559">
        <v>0</v>
      </c>
      <c r="RS14" s="559">
        <v>0</v>
      </c>
      <c r="RT14" s="559">
        <v>0</v>
      </c>
      <c r="RU14" s="559">
        <v>0</v>
      </c>
      <c r="RV14" s="559">
        <v>0</v>
      </c>
      <c r="RW14" s="559">
        <v>0</v>
      </c>
      <c r="RX14" s="559">
        <v>0</v>
      </c>
      <c r="RY14" s="559">
        <v>0</v>
      </c>
      <c r="RZ14" s="559">
        <v>0</v>
      </c>
      <c r="SA14" s="559">
        <v>0</v>
      </c>
      <c r="SB14" s="559">
        <v>0</v>
      </c>
      <c r="SC14" s="559">
        <v>0</v>
      </c>
      <c r="SD14" s="559">
        <v>0</v>
      </c>
      <c r="SE14" s="559">
        <v>0</v>
      </c>
      <c r="SF14" s="559">
        <v>0</v>
      </c>
      <c r="SG14" s="559">
        <v>0</v>
      </c>
      <c r="SH14" s="559">
        <v>0</v>
      </c>
      <c r="SI14" s="559">
        <v>0</v>
      </c>
      <c r="SJ14" s="559">
        <v>0</v>
      </c>
      <c r="SK14" s="559">
        <v>0</v>
      </c>
      <c r="SL14" s="559">
        <v>0</v>
      </c>
      <c r="SM14" s="559">
        <v>12898063.300000001</v>
      </c>
      <c r="SN14" s="559">
        <v>0</v>
      </c>
      <c r="SO14" s="559">
        <v>0</v>
      </c>
      <c r="SP14" s="559">
        <v>0</v>
      </c>
      <c r="SQ14" s="559">
        <v>0</v>
      </c>
      <c r="SR14" s="559">
        <v>0</v>
      </c>
      <c r="SS14" s="559">
        <v>0</v>
      </c>
      <c r="ST14" s="559">
        <v>0</v>
      </c>
      <c r="SU14" s="559">
        <v>0</v>
      </c>
      <c r="SV14" s="559">
        <v>0</v>
      </c>
      <c r="SW14" s="559">
        <v>0</v>
      </c>
      <c r="SX14" s="559">
        <v>0</v>
      </c>
      <c r="SY14" s="559">
        <v>0</v>
      </c>
      <c r="SZ14" s="559">
        <v>0</v>
      </c>
      <c r="TA14" s="559">
        <v>0</v>
      </c>
      <c r="TB14" s="559">
        <v>0</v>
      </c>
      <c r="TC14" s="559">
        <v>0</v>
      </c>
      <c r="TD14" s="559">
        <v>0</v>
      </c>
      <c r="TE14" s="559">
        <v>0</v>
      </c>
      <c r="TF14" s="559">
        <v>0</v>
      </c>
      <c r="TG14" s="559">
        <v>0</v>
      </c>
      <c r="TH14" s="559">
        <v>0</v>
      </c>
      <c r="TI14" s="559">
        <v>0</v>
      </c>
      <c r="TJ14" s="559">
        <v>0</v>
      </c>
      <c r="TK14" s="559">
        <v>0</v>
      </c>
      <c r="TL14" s="559">
        <v>0</v>
      </c>
      <c r="TM14" s="559">
        <v>0</v>
      </c>
      <c r="TN14" s="559">
        <v>0</v>
      </c>
      <c r="TO14" s="559">
        <v>0</v>
      </c>
      <c r="TP14" s="559">
        <v>0</v>
      </c>
      <c r="TQ14" s="559">
        <v>0</v>
      </c>
      <c r="TR14" s="559">
        <v>0</v>
      </c>
      <c r="TS14" s="559">
        <v>0</v>
      </c>
      <c r="TT14" s="559">
        <v>0</v>
      </c>
      <c r="TU14" s="559">
        <v>0</v>
      </c>
      <c r="TV14" s="559">
        <v>0</v>
      </c>
      <c r="TW14" s="559">
        <v>0</v>
      </c>
      <c r="TX14" s="559">
        <v>0</v>
      </c>
      <c r="TY14" s="559">
        <v>0</v>
      </c>
      <c r="TZ14" s="559">
        <v>0</v>
      </c>
      <c r="UA14" s="559">
        <v>0</v>
      </c>
      <c r="UB14" s="559">
        <v>0</v>
      </c>
      <c r="UC14" s="559">
        <v>0</v>
      </c>
      <c r="UD14" s="559">
        <v>0</v>
      </c>
      <c r="UE14" s="559">
        <v>0</v>
      </c>
      <c r="UF14" s="559">
        <v>0</v>
      </c>
      <c r="UG14" s="559">
        <v>0</v>
      </c>
      <c r="UH14" s="559">
        <v>10663.59</v>
      </c>
      <c r="UI14" s="559">
        <v>0</v>
      </c>
      <c r="UJ14" s="559">
        <v>0</v>
      </c>
      <c r="UK14" s="559">
        <v>0</v>
      </c>
      <c r="UL14" s="559">
        <v>0</v>
      </c>
      <c r="UM14" s="559">
        <v>0</v>
      </c>
      <c r="UN14" s="559">
        <v>11135598.710000001</v>
      </c>
      <c r="UO14" s="559">
        <v>0</v>
      </c>
      <c r="UP14" s="559">
        <v>0</v>
      </c>
      <c r="UQ14" s="559">
        <v>0</v>
      </c>
      <c r="UR14" s="559">
        <v>0</v>
      </c>
      <c r="US14" s="559">
        <v>0</v>
      </c>
      <c r="UT14" s="559">
        <v>0</v>
      </c>
      <c r="UU14" s="559">
        <v>0</v>
      </c>
      <c r="UV14" s="559">
        <v>0</v>
      </c>
      <c r="UW14" s="559">
        <v>0</v>
      </c>
      <c r="UX14" s="559">
        <v>0</v>
      </c>
      <c r="UY14" s="559">
        <v>0</v>
      </c>
      <c r="UZ14" s="559">
        <v>0</v>
      </c>
      <c r="VA14" s="559">
        <v>0</v>
      </c>
      <c r="VB14" s="559">
        <v>0</v>
      </c>
      <c r="VC14" s="559">
        <v>0</v>
      </c>
      <c r="VD14" s="559">
        <v>0</v>
      </c>
      <c r="VE14" s="559">
        <v>0</v>
      </c>
      <c r="VF14" s="559">
        <v>0</v>
      </c>
      <c r="VG14" s="559">
        <v>0</v>
      </c>
      <c r="VH14" s="559">
        <v>0</v>
      </c>
      <c r="VI14" s="559">
        <v>0</v>
      </c>
      <c r="VJ14" s="559">
        <v>18674000</v>
      </c>
      <c r="VK14" s="559">
        <v>0</v>
      </c>
      <c r="VL14" s="559">
        <v>0</v>
      </c>
      <c r="VM14" s="559">
        <v>0</v>
      </c>
      <c r="VN14" s="559">
        <v>0</v>
      </c>
      <c r="VO14" s="559">
        <v>0</v>
      </c>
      <c r="VP14" s="559">
        <v>0</v>
      </c>
      <c r="VQ14" s="559">
        <v>0</v>
      </c>
      <c r="VR14" s="559">
        <v>0</v>
      </c>
      <c r="VS14" s="559">
        <v>0</v>
      </c>
      <c r="VT14" s="559">
        <v>0</v>
      </c>
      <c r="VU14" s="559">
        <v>0</v>
      </c>
      <c r="VV14" s="559">
        <v>0</v>
      </c>
      <c r="VW14" s="559">
        <v>0</v>
      </c>
      <c r="VX14" s="559">
        <v>0</v>
      </c>
      <c r="VY14" s="559">
        <v>35930300</v>
      </c>
      <c r="VZ14" s="559">
        <v>0</v>
      </c>
      <c r="WA14" s="559">
        <v>0</v>
      </c>
      <c r="WB14" s="559">
        <v>0</v>
      </c>
      <c r="WC14" s="559">
        <v>0</v>
      </c>
      <c r="WD14" s="559">
        <v>0</v>
      </c>
      <c r="WE14" s="559">
        <v>0</v>
      </c>
      <c r="WF14" s="559">
        <v>0</v>
      </c>
      <c r="WG14" s="559">
        <v>0</v>
      </c>
      <c r="WH14" s="559">
        <v>0</v>
      </c>
      <c r="WI14" s="559">
        <v>0</v>
      </c>
      <c r="WJ14" s="559">
        <v>0</v>
      </c>
      <c r="WK14" s="559">
        <v>0</v>
      </c>
      <c r="WL14" s="559">
        <v>0</v>
      </c>
      <c r="WM14" s="559">
        <v>0</v>
      </c>
      <c r="WN14" s="559">
        <v>0</v>
      </c>
      <c r="WO14" s="559">
        <v>0</v>
      </c>
      <c r="WP14" s="559">
        <v>0</v>
      </c>
      <c r="WQ14" s="559">
        <v>0</v>
      </c>
      <c r="WR14" s="559">
        <v>0</v>
      </c>
      <c r="WS14" s="559">
        <v>0</v>
      </c>
      <c r="WT14" s="559">
        <v>0</v>
      </c>
      <c r="WU14" s="559">
        <v>0</v>
      </c>
      <c r="WV14" s="559">
        <v>0</v>
      </c>
      <c r="WW14" s="559">
        <v>0</v>
      </c>
      <c r="WX14" s="559">
        <v>0</v>
      </c>
      <c r="WY14" s="559">
        <v>0</v>
      </c>
      <c r="WZ14" s="559">
        <v>0</v>
      </c>
      <c r="XA14" s="559">
        <v>0</v>
      </c>
      <c r="XB14" s="559">
        <v>0</v>
      </c>
      <c r="XC14" s="559">
        <v>0</v>
      </c>
      <c r="XD14" s="559">
        <v>0</v>
      </c>
      <c r="XE14" s="559">
        <v>0</v>
      </c>
      <c r="XF14" s="559">
        <v>32489380.399999999</v>
      </c>
      <c r="XG14" s="559">
        <v>0</v>
      </c>
      <c r="XH14" s="559">
        <v>0</v>
      </c>
      <c r="XI14" s="559">
        <v>0</v>
      </c>
      <c r="XJ14" s="559">
        <v>0</v>
      </c>
      <c r="XK14" s="559">
        <v>0</v>
      </c>
      <c r="XL14" s="559">
        <v>0</v>
      </c>
      <c r="XM14" s="559">
        <v>0</v>
      </c>
      <c r="XN14" s="559">
        <v>0</v>
      </c>
      <c r="XO14" s="559">
        <v>0</v>
      </c>
      <c r="XP14" s="559">
        <v>0</v>
      </c>
      <c r="XQ14" s="559">
        <v>0</v>
      </c>
      <c r="XR14" s="559">
        <v>0</v>
      </c>
      <c r="XS14" s="559">
        <v>0</v>
      </c>
      <c r="XT14" s="559">
        <v>0</v>
      </c>
      <c r="XU14" s="559">
        <v>0</v>
      </c>
      <c r="XV14" s="559">
        <v>0</v>
      </c>
      <c r="XW14" s="559">
        <v>0</v>
      </c>
      <c r="XX14" s="559">
        <v>0</v>
      </c>
      <c r="XY14" s="559">
        <v>0</v>
      </c>
      <c r="XZ14" s="559">
        <v>0</v>
      </c>
      <c r="YA14" s="559">
        <v>0</v>
      </c>
      <c r="YB14" s="559">
        <v>0</v>
      </c>
      <c r="YC14" s="559">
        <v>0</v>
      </c>
      <c r="YD14" s="559">
        <v>0</v>
      </c>
      <c r="YE14" s="559">
        <v>0</v>
      </c>
      <c r="YF14" s="559">
        <v>0</v>
      </c>
      <c r="YG14" s="559">
        <v>0</v>
      </c>
      <c r="YH14" s="559">
        <v>0</v>
      </c>
      <c r="YI14" s="559">
        <v>0</v>
      </c>
      <c r="YJ14" s="559">
        <v>0</v>
      </c>
      <c r="YK14" s="559">
        <v>0</v>
      </c>
      <c r="YL14" s="559">
        <v>0</v>
      </c>
      <c r="YM14" s="559">
        <v>0</v>
      </c>
      <c r="YN14" s="559">
        <v>0</v>
      </c>
      <c r="YO14" s="559">
        <v>0</v>
      </c>
      <c r="YP14" s="559">
        <v>0</v>
      </c>
      <c r="YQ14" s="559">
        <v>0</v>
      </c>
      <c r="YR14" s="559">
        <v>0</v>
      </c>
      <c r="YS14" s="559">
        <v>0</v>
      </c>
      <c r="YT14" s="559">
        <v>171213411.25</v>
      </c>
      <c r="YU14" s="559">
        <v>0</v>
      </c>
      <c r="YV14" s="559">
        <v>0</v>
      </c>
      <c r="YW14" s="559">
        <v>0</v>
      </c>
      <c r="YX14" s="559">
        <v>0</v>
      </c>
      <c r="YY14" s="559">
        <v>0</v>
      </c>
      <c r="YZ14" s="559">
        <v>0</v>
      </c>
      <c r="ZA14" s="559">
        <v>247240.26</v>
      </c>
      <c r="ZB14" s="559">
        <v>0</v>
      </c>
      <c r="ZC14" s="559">
        <v>0</v>
      </c>
      <c r="ZD14" s="559">
        <v>0</v>
      </c>
      <c r="ZE14" s="559">
        <v>0</v>
      </c>
      <c r="ZF14" s="559">
        <v>0</v>
      </c>
      <c r="ZG14" s="559">
        <v>0</v>
      </c>
      <c r="ZH14" s="559">
        <v>0</v>
      </c>
      <c r="ZI14" s="559">
        <v>0</v>
      </c>
      <c r="ZJ14" s="559">
        <v>19942216.289999999</v>
      </c>
      <c r="ZK14" s="559">
        <v>0</v>
      </c>
      <c r="ZL14" s="559">
        <v>0</v>
      </c>
      <c r="ZM14" s="559">
        <v>0</v>
      </c>
      <c r="ZN14" s="559">
        <v>0</v>
      </c>
      <c r="ZO14" s="559">
        <v>0</v>
      </c>
      <c r="ZP14" s="559">
        <v>0</v>
      </c>
      <c r="ZQ14" s="559">
        <v>0</v>
      </c>
      <c r="ZR14" s="559">
        <v>0</v>
      </c>
      <c r="ZS14" s="559">
        <v>0</v>
      </c>
      <c r="ZT14" s="559">
        <v>0</v>
      </c>
      <c r="ZU14" s="559">
        <v>0</v>
      </c>
      <c r="ZV14" s="559">
        <v>0</v>
      </c>
      <c r="ZW14" s="559">
        <v>0</v>
      </c>
      <c r="ZX14" s="559">
        <v>0</v>
      </c>
      <c r="ZY14" s="559">
        <v>0</v>
      </c>
      <c r="ZZ14" s="559">
        <v>0</v>
      </c>
      <c r="AAA14" s="559">
        <v>0</v>
      </c>
      <c r="AAB14" s="559">
        <v>0</v>
      </c>
      <c r="AAC14" s="559">
        <v>0</v>
      </c>
      <c r="AAD14" s="559">
        <v>0</v>
      </c>
      <c r="AAE14" s="559">
        <v>0</v>
      </c>
      <c r="AAF14" s="559">
        <v>0</v>
      </c>
      <c r="AAG14" s="559">
        <v>0</v>
      </c>
      <c r="AAH14" s="559">
        <v>0</v>
      </c>
      <c r="AAI14" s="559">
        <v>0</v>
      </c>
      <c r="AAJ14" s="559">
        <v>0</v>
      </c>
      <c r="AAK14" s="559">
        <v>0</v>
      </c>
      <c r="AAL14" s="559">
        <v>0</v>
      </c>
      <c r="AAM14" s="559">
        <v>42412002</v>
      </c>
      <c r="AAN14" s="559">
        <v>0</v>
      </c>
      <c r="AAO14" s="559">
        <v>0</v>
      </c>
      <c r="AAP14" s="559">
        <v>0</v>
      </c>
      <c r="AAQ14" s="559">
        <v>0</v>
      </c>
      <c r="AAR14" s="559">
        <v>0</v>
      </c>
      <c r="AAS14" s="559">
        <v>0</v>
      </c>
      <c r="AAT14" s="559">
        <v>0</v>
      </c>
      <c r="AAU14" s="559">
        <v>0</v>
      </c>
      <c r="AAV14" s="559">
        <v>0</v>
      </c>
      <c r="AAW14" s="559">
        <v>0</v>
      </c>
      <c r="AAX14" s="559">
        <v>0</v>
      </c>
      <c r="AAY14" s="559">
        <v>0</v>
      </c>
      <c r="AAZ14" s="559">
        <v>0</v>
      </c>
      <c r="ABA14" s="559">
        <v>0</v>
      </c>
      <c r="ABB14" s="559">
        <v>0</v>
      </c>
      <c r="ABC14" s="559">
        <v>0</v>
      </c>
      <c r="ABD14" s="559">
        <v>0</v>
      </c>
      <c r="ABE14" s="559">
        <v>0</v>
      </c>
      <c r="ABF14" s="559">
        <v>0</v>
      </c>
      <c r="ABG14" s="559">
        <v>0</v>
      </c>
      <c r="ABH14" s="559">
        <v>0</v>
      </c>
      <c r="ABI14" s="559">
        <v>0</v>
      </c>
      <c r="ABJ14" s="559">
        <v>0</v>
      </c>
      <c r="ABK14" s="559">
        <v>0</v>
      </c>
      <c r="ABL14" s="559">
        <v>0</v>
      </c>
      <c r="ABM14" s="559">
        <v>0</v>
      </c>
      <c r="ABN14" s="559">
        <v>0</v>
      </c>
      <c r="ABO14" s="559">
        <v>0</v>
      </c>
      <c r="ABP14" s="559">
        <v>0</v>
      </c>
      <c r="ABQ14" s="559">
        <v>0</v>
      </c>
      <c r="ABR14" s="559">
        <v>0</v>
      </c>
      <c r="ABS14" s="559">
        <v>0</v>
      </c>
      <c r="ABT14" s="559">
        <v>0</v>
      </c>
      <c r="ABU14" s="559">
        <v>0</v>
      </c>
      <c r="ABV14" s="559">
        <v>0</v>
      </c>
      <c r="ABW14" s="559">
        <v>0</v>
      </c>
      <c r="ABX14" s="559">
        <v>0</v>
      </c>
      <c r="ABY14" s="559">
        <v>0</v>
      </c>
      <c r="ABZ14" s="559">
        <v>0</v>
      </c>
      <c r="ACA14" s="559">
        <v>0</v>
      </c>
      <c r="ACB14" s="559">
        <v>0</v>
      </c>
      <c r="ACC14" s="559">
        <v>0</v>
      </c>
      <c r="ACD14" s="559">
        <v>0</v>
      </c>
      <c r="ACE14" s="559">
        <v>0</v>
      </c>
      <c r="ACF14" s="559">
        <v>0</v>
      </c>
      <c r="ACG14" s="559">
        <v>26695200</v>
      </c>
      <c r="ACH14" s="559">
        <v>0</v>
      </c>
      <c r="ACI14" s="559">
        <v>6862237.5999999996</v>
      </c>
      <c r="ACJ14" s="559">
        <v>0</v>
      </c>
      <c r="ACK14" s="559">
        <v>0</v>
      </c>
      <c r="ACL14" s="559">
        <v>0</v>
      </c>
      <c r="ACM14" s="559">
        <v>0</v>
      </c>
      <c r="ACN14" s="559">
        <v>0</v>
      </c>
      <c r="ACO14" s="559">
        <v>0</v>
      </c>
      <c r="ACP14" s="559">
        <v>0</v>
      </c>
      <c r="ACQ14" s="559">
        <v>0</v>
      </c>
      <c r="ACR14" s="559">
        <v>0</v>
      </c>
      <c r="ACS14" s="559">
        <v>0</v>
      </c>
      <c r="ACT14" s="559">
        <v>0</v>
      </c>
      <c r="ACU14" s="559">
        <v>0</v>
      </c>
      <c r="ACV14" s="559">
        <v>0</v>
      </c>
      <c r="ACW14" s="559">
        <v>0</v>
      </c>
      <c r="ACX14" s="559">
        <v>0</v>
      </c>
      <c r="ACY14" s="559">
        <v>0</v>
      </c>
      <c r="ACZ14" s="559">
        <v>0</v>
      </c>
      <c r="ADA14" s="559">
        <v>0</v>
      </c>
      <c r="ADB14" s="559">
        <v>0</v>
      </c>
      <c r="ADC14" s="559">
        <v>0</v>
      </c>
      <c r="ADD14" s="559">
        <v>21013549.489999998</v>
      </c>
      <c r="ADE14" s="559">
        <v>38480975.240000002</v>
      </c>
      <c r="ADF14" s="559">
        <v>0</v>
      </c>
      <c r="ADG14" s="559">
        <v>0</v>
      </c>
      <c r="ADH14" s="559">
        <v>0</v>
      </c>
      <c r="ADI14" s="559">
        <v>0</v>
      </c>
      <c r="ADJ14" s="559">
        <v>0</v>
      </c>
      <c r="ADK14" s="559">
        <v>0</v>
      </c>
      <c r="ADL14" s="559">
        <v>0</v>
      </c>
      <c r="ADM14" s="559">
        <v>43340532.259999998</v>
      </c>
      <c r="ADN14" s="559">
        <v>0</v>
      </c>
      <c r="ADO14" s="559">
        <v>0</v>
      </c>
      <c r="ADP14" s="559">
        <v>43417293.969999999</v>
      </c>
      <c r="ADQ14" s="559">
        <v>0</v>
      </c>
      <c r="ADR14" s="559">
        <v>0</v>
      </c>
      <c r="ADS14" s="559">
        <v>0</v>
      </c>
      <c r="ADT14" s="559">
        <v>0</v>
      </c>
      <c r="ADU14" s="559">
        <v>0</v>
      </c>
      <c r="ADV14" s="559">
        <v>0</v>
      </c>
      <c r="ADW14" s="559">
        <v>0</v>
      </c>
      <c r="ADX14" s="559">
        <v>0</v>
      </c>
      <c r="ADY14" s="559">
        <v>0</v>
      </c>
      <c r="ADZ14" s="559">
        <v>0</v>
      </c>
      <c r="AEA14" s="559">
        <v>0</v>
      </c>
      <c r="AEB14" s="559">
        <v>0</v>
      </c>
      <c r="AEC14" s="559">
        <v>0</v>
      </c>
      <c r="AED14" s="559">
        <v>0</v>
      </c>
      <c r="AEE14" s="559">
        <v>0</v>
      </c>
      <c r="AEF14" s="559">
        <v>0</v>
      </c>
      <c r="AEG14" s="559">
        <v>0</v>
      </c>
      <c r="AEH14" s="559">
        <v>0</v>
      </c>
      <c r="AEI14" s="559">
        <v>0</v>
      </c>
      <c r="AEJ14" s="559">
        <v>0</v>
      </c>
      <c r="AEK14" s="559">
        <v>0</v>
      </c>
      <c r="AEL14" s="559">
        <v>0</v>
      </c>
      <c r="AEM14" s="559">
        <v>0</v>
      </c>
      <c r="AEN14" s="559">
        <v>0</v>
      </c>
      <c r="AEO14" s="559">
        <v>21257000</v>
      </c>
      <c r="AEP14" s="559">
        <v>0</v>
      </c>
      <c r="AEQ14" s="559">
        <v>0</v>
      </c>
      <c r="AER14" s="559">
        <v>0</v>
      </c>
      <c r="AES14" s="559">
        <v>0</v>
      </c>
      <c r="AET14" s="559">
        <v>0</v>
      </c>
      <c r="AEU14" s="559">
        <v>0</v>
      </c>
      <c r="AEV14" s="559">
        <v>0</v>
      </c>
      <c r="AEW14" s="559">
        <v>0</v>
      </c>
      <c r="AEX14" s="559">
        <v>0</v>
      </c>
      <c r="AEY14" s="559">
        <v>600602</v>
      </c>
      <c r="AEZ14" s="559">
        <v>3</v>
      </c>
      <c r="AFA14" s="559">
        <v>0</v>
      </c>
      <c r="AFB14" s="559">
        <v>0</v>
      </c>
      <c r="AFC14" s="559">
        <v>0</v>
      </c>
      <c r="AFD14" s="559">
        <v>0</v>
      </c>
      <c r="AFE14" s="559">
        <v>0</v>
      </c>
      <c r="AFF14" s="559">
        <v>0</v>
      </c>
      <c r="AFG14" s="559">
        <v>0</v>
      </c>
      <c r="AFH14" s="559">
        <v>0</v>
      </c>
      <c r="AFI14" s="559">
        <v>0</v>
      </c>
      <c r="AFJ14" s="559">
        <v>0</v>
      </c>
      <c r="AFK14" s="559">
        <v>0</v>
      </c>
      <c r="AFL14" s="559">
        <v>0</v>
      </c>
      <c r="AFM14" s="559">
        <v>0</v>
      </c>
      <c r="AFN14" s="559">
        <v>0</v>
      </c>
      <c r="AFO14" s="559">
        <v>0</v>
      </c>
      <c r="AFP14" s="559">
        <v>0</v>
      </c>
      <c r="AFQ14" s="559">
        <v>0</v>
      </c>
      <c r="AFR14" s="559">
        <v>0</v>
      </c>
      <c r="AFS14" s="559">
        <v>0</v>
      </c>
      <c r="AFT14" s="559">
        <v>0</v>
      </c>
      <c r="AFU14" s="559">
        <v>0</v>
      </c>
      <c r="AFV14" s="559">
        <v>0</v>
      </c>
      <c r="AFW14" s="559">
        <v>0</v>
      </c>
      <c r="AFX14" s="559">
        <v>17833899.829999998</v>
      </c>
      <c r="AFY14" s="559">
        <v>0</v>
      </c>
      <c r="AFZ14" s="559">
        <v>0</v>
      </c>
      <c r="AGA14" s="559">
        <v>0</v>
      </c>
      <c r="AGB14" s="559">
        <v>0</v>
      </c>
      <c r="AGC14" s="559">
        <v>0</v>
      </c>
      <c r="AGD14" s="559">
        <v>0</v>
      </c>
      <c r="AGE14" s="559">
        <v>0</v>
      </c>
      <c r="AGF14" s="559">
        <v>0</v>
      </c>
      <c r="AGG14" s="559">
        <v>0</v>
      </c>
      <c r="AGH14" s="559">
        <v>0</v>
      </c>
      <c r="AGI14" s="559">
        <v>20014000</v>
      </c>
      <c r="AGJ14" s="559">
        <v>0</v>
      </c>
      <c r="AGK14" s="559">
        <v>0</v>
      </c>
      <c r="AGL14" s="559">
        <v>0</v>
      </c>
      <c r="AGM14" s="559">
        <v>0</v>
      </c>
      <c r="AGN14" s="559">
        <v>0</v>
      </c>
      <c r="AGO14" s="559">
        <v>0</v>
      </c>
      <c r="AGP14" s="559">
        <v>0</v>
      </c>
      <c r="AGQ14" s="559">
        <v>37228000</v>
      </c>
      <c r="AGR14" s="559">
        <v>21168000</v>
      </c>
      <c r="AGS14" s="559">
        <v>0</v>
      </c>
      <c r="AGT14" s="559">
        <v>0</v>
      </c>
      <c r="AGU14" s="559">
        <v>0</v>
      </c>
      <c r="AGV14" s="559">
        <v>0</v>
      </c>
      <c r="AGW14" s="559">
        <v>0</v>
      </c>
      <c r="AGX14" s="559">
        <v>0</v>
      </c>
      <c r="AGY14" s="559">
        <v>0</v>
      </c>
      <c r="AGZ14" s="559">
        <v>0</v>
      </c>
      <c r="AHA14" s="559">
        <v>0</v>
      </c>
      <c r="AHB14" s="559">
        <v>0</v>
      </c>
      <c r="AHC14" s="559">
        <v>0</v>
      </c>
      <c r="AHD14" s="559">
        <v>0</v>
      </c>
      <c r="AHE14" s="559">
        <v>0</v>
      </c>
      <c r="AHF14" s="559">
        <v>0</v>
      </c>
      <c r="AHG14" s="559">
        <v>0</v>
      </c>
      <c r="AHH14" s="559">
        <v>0</v>
      </c>
      <c r="AHI14" s="559">
        <v>0</v>
      </c>
      <c r="AHJ14" s="559">
        <v>0</v>
      </c>
      <c r="AHK14" s="559">
        <v>0</v>
      </c>
      <c r="AHL14" s="559">
        <v>0</v>
      </c>
      <c r="AHM14" s="559">
        <v>0</v>
      </c>
      <c r="AHN14" s="559">
        <v>0</v>
      </c>
      <c r="AHO14" s="559"/>
      <c r="AHQ14" s="579">
        <v>12</v>
      </c>
    </row>
    <row r="15" spans="1:901" ht="23.4" customHeight="1" x14ac:dyDescent="0.55000000000000004">
      <c r="A15" s="554" t="s">
        <v>18</v>
      </c>
      <c r="B15" s="555" t="s">
        <v>653</v>
      </c>
      <c r="C15" s="559">
        <v>66126920.049999997</v>
      </c>
      <c r="D15" s="559">
        <v>8931145</v>
      </c>
      <c r="E15" s="559">
        <v>1761906</v>
      </c>
      <c r="F15" s="559">
        <v>4339215.16</v>
      </c>
      <c r="G15" s="559">
        <v>2226368.9</v>
      </c>
      <c r="H15" s="559">
        <v>4484764.1100000003</v>
      </c>
      <c r="I15" s="559">
        <v>875457</v>
      </c>
      <c r="J15" s="559">
        <v>12548339.710000001</v>
      </c>
      <c r="K15" s="559">
        <v>2959000</v>
      </c>
      <c r="L15" s="559">
        <v>2899271.85</v>
      </c>
      <c r="M15" s="559">
        <v>11833784.439999999</v>
      </c>
      <c r="N15" s="559">
        <v>2406725.79</v>
      </c>
      <c r="O15" s="559">
        <v>16483692.98</v>
      </c>
      <c r="P15" s="559">
        <v>5970521.9800000004</v>
      </c>
      <c r="Q15" s="559">
        <v>3988882.94</v>
      </c>
      <c r="R15" s="559">
        <v>3170725.87</v>
      </c>
      <c r="S15" s="559">
        <v>3109952.37</v>
      </c>
      <c r="T15" s="559">
        <v>2153609.0099999998</v>
      </c>
      <c r="U15" s="559">
        <v>1024638.09</v>
      </c>
      <c r="V15" s="559">
        <v>3982791.43</v>
      </c>
      <c r="W15" s="559">
        <v>3211036.52</v>
      </c>
      <c r="X15" s="559">
        <v>1376627.35</v>
      </c>
      <c r="Y15" s="559">
        <v>1126701.6200000001</v>
      </c>
      <c r="Z15" s="559">
        <v>378179.65</v>
      </c>
      <c r="AA15" s="559">
        <v>84224224.549999997</v>
      </c>
      <c r="AB15" s="559">
        <v>2930100</v>
      </c>
      <c r="AC15" s="559">
        <v>10170301.279999999</v>
      </c>
      <c r="AD15" s="559">
        <v>2634225.27</v>
      </c>
      <c r="AE15" s="559">
        <v>7094942.5300000003</v>
      </c>
      <c r="AF15" s="559">
        <v>2774400</v>
      </c>
      <c r="AG15" s="559">
        <v>9330442.8099999987</v>
      </c>
      <c r="AH15" s="559">
        <v>16117793.66</v>
      </c>
      <c r="AI15" s="559">
        <v>4550906.4400000004</v>
      </c>
      <c r="AJ15" s="559">
        <v>4711163.8</v>
      </c>
      <c r="AK15" s="559">
        <v>5116002.51</v>
      </c>
      <c r="AL15" s="559">
        <v>2090773.11</v>
      </c>
      <c r="AM15" s="559">
        <v>7086055.5199999996</v>
      </c>
      <c r="AN15" s="559">
        <v>2409188.42</v>
      </c>
      <c r="AO15" s="559">
        <v>2234067.09</v>
      </c>
      <c r="AP15" s="559">
        <v>14338485.83</v>
      </c>
      <c r="AQ15" s="559">
        <v>3641305.51</v>
      </c>
      <c r="AR15" s="559">
        <v>1112398.83</v>
      </c>
      <c r="AS15" s="559">
        <v>43124505.43</v>
      </c>
      <c r="AT15" s="559">
        <v>2866808.62</v>
      </c>
      <c r="AU15" s="559">
        <v>3858227.08</v>
      </c>
      <c r="AV15" s="559">
        <v>2957799.09</v>
      </c>
      <c r="AW15" s="559">
        <v>1701223.97</v>
      </c>
      <c r="AX15" s="559">
        <v>2263927.9</v>
      </c>
      <c r="AY15" s="559">
        <v>1290644.6000000001</v>
      </c>
      <c r="AZ15" s="559">
        <v>2947430.47</v>
      </c>
      <c r="BA15" s="559">
        <v>8134746.1400000006</v>
      </c>
      <c r="BB15" s="559">
        <v>1525386.07</v>
      </c>
      <c r="BC15" s="559">
        <v>22904578.949999999</v>
      </c>
      <c r="BD15" s="559">
        <v>4693449.9800000004</v>
      </c>
      <c r="BE15" s="559">
        <v>1551400</v>
      </c>
      <c r="BF15" s="559">
        <v>1728120</v>
      </c>
      <c r="BG15" s="559">
        <v>525000</v>
      </c>
      <c r="BH15" s="559">
        <v>30289417.100000001</v>
      </c>
      <c r="BI15" s="559">
        <v>987021.86</v>
      </c>
      <c r="BJ15" s="559">
        <v>1225348.58</v>
      </c>
      <c r="BK15" s="559">
        <v>1562427.35</v>
      </c>
      <c r="BL15" s="559">
        <v>1646203.03</v>
      </c>
      <c r="BM15" s="559">
        <v>4187437.08</v>
      </c>
      <c r="BN15" s="559">
        <v>1449500</v>
      </c>
      <c r="BO15" s="559">
        <v>1155210.53</v>
      </c>
      <c r="BP15" s="559">
        <v>893274</v>
      </c>
      <c r="BQ15" s="559">
        <v>2316229.41</v>
      </c>
      <c r="BR15" s="559">
        <v>765500</v>
      </c>
      <c r="BS15" s="559">
        <v>708804</v>
      </c>
      <c r="BT15" s="559">
        <v>16486194.359999999</v>
      </c>
      <c r="BU15" s="559">
        <v>425000</v>
      </c>
      <c r="BV15" s="559">
        <v>1050450</v>
      </c>
      <c r="BW15" s="559">
        <v>37221048.950000003</v>
      </c>
      <c r="BX15" s="559">
        <v>74608975.909999996</v>
      </c>
      <c r="BY15" s="559">
        <v>5140130</v>
      </c>
      <c r="BZ15" s="559">
        <v>1965057.41</v>
      </c>
      <c r="CA15" s="559">
        <v>2588994.98</v>
      </c>
      <c r="CB15" s="559">
        <v>3010153.23</v>
      </c>
      <c r="CC15" s="559">
        <v>7001100.25</v>
      </c>
      <c r="CD15" s="559">
        <v>1927500</v>
      </c>
      <c r="CE15" s="559">
        <v>1933000</v>
      </c>
      <c r="CF15" s="559">
        <v>19130664</v>
      </c>
      <c r="CG15" s="559">
        <v>8349894.2199999997</v>
      </c>
      <c r="CH15" s="559">
        <v>19417935.420000002</v>
      </c>
      <c r="CI15" s="559">
        <v>3996900</v>
      </c>
      <c r="CJ15" s="559">
        <v>4363000</v>
      </c>
      <c r="CK15" s="559">
        <v>1798195.43</v>
      </c>
      <c r="CL15" s="559">
        <v>1106899.5</v>
      </c>
      <c r="CM15" s="559">
        <v>6560546.9000000004</v>
      </c>
      <c r="CN15" s="559">
        <v>2580000</v>
      </c>
      <c r="CO15" s="559">
        <v>3511400</v>
      </c>
      <c r="CP15" s="559">
        <v>2476527.6</v>
      </c>
      <c r="CQ15" s="559">
        <v>4307642.79</v>
      </c>
      <c r="CR15" s="559">
        <v>1497121.69</v>
      </c>
      <c r="CS15" s="559">
        <v>29519079.550000001</v>
      </c>
      <c r="CT15" s="559">
        <v>1978775.63</v>
      </c>
      <c r="CU15" s="559">
        <v>2710687.77</v>
      </c>
      <c r="CV15" s="559">
        <v>4658296.78</v>
      </c>
      <c r="CW15" s="559">
        <v>4039488</v>
      </c>
      <c r="CX15" s="559">
        <v>3315770.85</v>
      </c>
      <c r="CY15" s="559">
        <v>3780399.52</v>
      </c>
      <c r="CZ15" s="559">
        <v>529686.28</v>
      </c>
      <c r="DA15" s="559">
        <v>72129694.579999998</v>
      </c>
      <c r="DB15" s="559">
        <v>0</v>
      </c>
      <c r="DC15" s="559">
        <v>12820775.719999999</v>
      </c>
      <c r="DD15" s="559">
        <v>16321215.41</v>
      </c>
      <c r="DE15" s="559">
        <v>4413152.28</v>
      </c>
      <c r="DF15" s="559">
        <v>4053547.45</v>
      </c>
      <c r="DG15" s="559">
        <v>21745371.879999999</v>
      </c>
      <c r="DH15" s="559">
        <v>4279754.29</v>
      </c>
      <c r="DI15" s="559">
        <v>4476217.17</v>
      </c>
      <c r="DJ15" s="559">
        <v>3465863.92</v>
      </c>
      <c r="DK15" s="559">
        <v>27558776.959999997</v>
      </c>
      <c r="DL15" s="559">
        <v>189906466.97999999</v>
      </c>
      <c r="DM15" s="559">
        <v>183643812.15000001</v>
      </c>
      <c r="DN15" s="559">
        <v>10886632.449999999</v>
      </c>
      <c r="DO15" s="559">
        <v>3919988.71</v>
      </c>
      <c r="DP15" s="559">
        <v>11578309.83</v>
      </c>
      <c r="DQ15" s="559">
        <v>3853279.94</v>
      </c>
      <c r="DR15" s="559">
        <v>6663931.5800000001</v>
      </c>
      <c r="DS15" s="559">
        <v>7484643.8899999997</v>
      </c>
      <c r="DT15" s="559">
        <v>2885359.0700000003</v>
      </c>
      <c r="DU15" s="559">
        <v>280654879.42000002</v>
      </c>
      <c r="DV15" s="559">
        <v>1773380.1</v>
      </c>
      <c r="DW15" s="559">
        <v>4282950</v>
      </c>
      <c r="DX15" s="559">
        <v>6857505.0199999996</v>
      </c>
      <c r="DY15" s="559">
        <v>12512831.34</v>
      </c>
      <c r="DZ15" s="559">
        <v>9607089.3499999996</v>
      </c>
      <c r="EA15" s="559">
        <v>6171082.0899999999</v>
      </c>
      <c r="EB15" s="559">
        <v>3648852.14</v>
      </c>
      <c r="EC15" s="559">
        <v>21447403.280000001</v>
      </c>
      <c r="ED15" s="559">
        <v>30272027.780000001</v>
      </c>
      <c r="EE15" s="559">
        <v>93491096.949999988</v>
      </c>
      <c r="EF15" s="559">
        <v>3471665.42</v>
      </c>
      <c r="EG15" s="559">
        <v>4306921.21</v>
      </c>
      <c r="EH15" s="559">
        <v>5872315.8900000006</v>
      </c>
      <c r="EI15" s="559">
        <v>5214175.96</v>
      </c>
      <c r="EJ15" s="559">
        <v>6975489.8099999996</v>
      </c>
      <c r="EK15" s="559">
        <v>3532927.06</v>
      </c>
      <c r="EL15" s="559">
        <v>6714009.3399999999</v>
      </c>
      <c r="EM15" s="559">
        <v>69639901.170000002</v>
      </c>
      <c r="EN15" s="559">
        <v>1990712.93</v>
      </c>
      <c r="EO15" s="559">
        <v>7641930.0099999998</v>
      </c>
      <c r="EP15" s="559">
        <v>10926963.289999999</v>
      </c>
      <c r="EQ15" s="559">
        <v>2212827.7999999998</v>
      </c>
      <c r="ER15" s="559">
        <v>10578862.08</v>
      </c>
      <c r="ES15" s="559">
        <v>14076000.5</v>
      </c>
      <c r="ET15" s="559">
        <v>1884355.12</v>
      </c>
      <c r="EU15" s="559">
        <v>3025600.18</v>
      </c>
      <c r="EV15" s="559">
        <v>84273641.870000005</v>
      </c>
      <c r="EW15" s="559">
        <v>1962291.5</v>
      </c>
      <c r="EX15" s="559">
        <v>2500154.04</v>
      </c>
      <c r="EY15" s="559">
        <v>3246985.88</v>
      </c>
      <c r="EZ15" s="559">
        <v>6753798.9199999999</v>
      </c>
      <c r="FA15" s="559">
        <v>6347460.4400000004</v>
      </c>
      <c r="FB15" s="559">
        <v>5635029.6200000001</v>
      </c>
      <c r="FC15" s="559">
        <v>5933246.6900000004</v>
      </c>
      <c r="FD15" s="559">
        <v>1356671.4</v>
      </c>
      <c r="FE15" s="559">
        <v>2544687.6</v>
      </c>
      <c r="FF15" s="559">
        <v>2598411.1</v>
      </c>
      <c r="FG15" s="559">
        <v>770851.52</v>
      </c>
      <c r="FH15" s="559">
        <v>38181971.68</v>
      </c>
      <c r="FI15" s="559">
        <v>1879003</v>
      </c>
      <c r="FJ15" s="559">
        <v>2610361.0699999998</v>
      </c>
      <c r="FK15" s="559">
        <v>1507427</v>
      </c>
      <c r="FL15" s="559">
        <v>3733286.78</v>
      </c>
      <c r="FM15" s="559">
        <v>4777524.71</v>
      </c>
      <c r="FN15" s="559">
        <v>3887834.6999999997</v>
      </c>
      <c r="FO15" s="559">
        <v>485742.53</v>
      </c>
      <c r="FP15" s="559">
        <v>284031849.46999997</v>
      </c>
      <c r="FQ15" s="559">
        <v>2656046.9</v>
      </c>
      <c r="FR15" s="559">
        <v>5475993.4199999999</v>
      </c>
      <c r="FS15" s="559">
        <v>5574121.7999999998</v>
      </c>
      <c r="FT15" s="559">
        <v>4836538.3</v>
      </c>
      <c r="FU15" s="559">
        <v>4078614.7699999996</v>
      </c>
      <c r="FV15" s="559">
        <v>12734599.9</v>
      </c>
      <c r="FW15" s="559">
        <v>6623427.7000000002</v>
      </c>
      <c r="FX15" s="559">
        <v>3868186.61</v>
      </c>
      <c r="FY15" s="559">
        <v>2376524.79</v>
      </c>
      <c r="FZ15" s="559">
        <v>9410164.6900000013</v>
      </c>
      <c r="GA15" s="559">
        <v>4138628.96</v>
      </c>
      <c r="GB15" s="559">
        <v>4959336.7300000004</v>
      </c>
      <c r="GC15" s="559">
        <v>13971106.129999999</v>
      </c>
      <c r="GD15" s="559">
        <v>50091830.090000004</v>
      </c>
      <c r="GE15" s="559">
        <v>2995608.27</v>
      </c>
      <c r="GF15" s="559">
        <v>3264644.87</v>
      </c>
      <c r="GG15" s="559">
        <v>6590762.9900000002</v>
      </c>
      <c r="GH15" s="559">
        <v>3510298.96</v>
      </c>
      <c r="GI15" s="559">
        <v>6033757.7200000007</v>
      </c>
      <c r="GJ15" s="559">
        <v>1686160.44</v>
      </c>
      <c r="GK15" s="559">
        <v>5201048.99</v>
      </c>
      <c r="GL15" s="559">
        <v>12088962.68</v>
      </c>
      <c r="GM15" s="559">
        <v>1393245.52</v>
      </c>
      <c r="GN15" s="559">
        <v>2060510.83</v>
      </c>
      <c r="GO15" s="559">
        <v>1247743.8199999998</v>
      </c>
      <c r="GP15" s="559">
        <v>68580185.870000005</v>
      </c>
      <c r="GQ15" s="559">
        <v>8856417.9000000004</v>
      </c>
      <c r="GR15" s="559">
        <v>3464529.27</v>
      </c>
      <c r="GS15" s="559">
        <v>3825408.65</v>
      </c>
      <c r="GT15" s="559">
        <v>1842449.13</v>
      </c>
      <c r="GU15" s="559">
        <v>5309773.8099999996</v>
      </c>
      <c r="GV15" s="559">
        <v>9735852.4199999999</v>
      </c>
      <c r="GW15" s="559">
        <v>5351113.16</v>
      </c>
      <c r="GX15" s="559">
        <v>14692432.310000001</v>
      </c>
      <c r="GY15" s="559">
        <v>2622969.7800000003</v>
      </c>
      <c r="GZ15" s="559">
        <v>11658766.07</v>
      </c>
      <c r="HA15" s="559">
        <v>3770950.55</v>
      </c>
      <c r="HB15" s="559">
        <v>27240047.109999999</v>
      </c>
      <c r="HC15" s="559">
        <v>11711425.029999999</v>
      </c>
      <c r="HD15" s="559">
        <v>5208369.4000000004</v>
      </c>
      <c r="HE15" s="559">
        <v>11181651.140000001</v>
      </c>
      <c r="HF15" s="559">
        <v>4598162.66</v>
      </c>
      <c r="HG15" s="559">
        <v>3674136.14</v>
      </c>
      <c r="HH15" s="559">
        <v>858726.77</v>
      </c>
      <c r="HI15" s="559">
        <v>151142040.69999999</v>
      </c>
      <c r="HJ15" s="559">
        <v>2790895.39</v>
      </c>
      <c r="HK15" s="559">
        <v>28328220</v>
      </c>
      <c r="HL15" s="559">
        <v>2140806.84</v>
      </c>
      <c r="HM15" s="559">
        <v>2308296.0699999998</v>
      </c>
      <c r="HN15" s="559">
        <v>1725192.28</v>
      </c>
      <c r="HO15" s="559">
        <v>2508690.08</v>
      </c>
      <c r="HP15" s="559">
        <v>1300123.5</v>
      </c>
      <c r="HQ15" s="559">
        <v>25043915.739999998</v>
      </c>
      <c r="HR15" s="559">
        <v>13341032</v>
      </c>
      <c r="HS15" s="559">
        <v>1372000</v>
      </c>
      <c r="HT15" s="559">
        <v>1280804.92</v>
      </c>
      <c r="HU15" s="559">
        <v>11026956</v>
      </c>
      <c r="HV15" s="559">
        <v>1328823.3999999999</v>
      </c>
      <c r="HW15" s="559">
        <v>3887061</v>
      </c>
      <c r="HX15" s="559">
        <v>9904700</v>
      </c>
      <c r="HY15" s="559">
        <v>1268021.27</v>
      </c>
      <c r="HZ15" s="559">
        <v>1870117.77</v>
      </c>
      <c r="IA15" s="559">
        <v>10964702.289999999</v>
      </c>
      <c r="IB15" s="559">
        <v>17661260</v>
      </c>
      <c r="IC15" s="559">
        <v>678864.41</v>
      </c>
      <c r="ID15" s="559">
        <v>2724853.93</v>
      </c>
      <c r="IE15" s="559">
        <v>779233.15</v>
      </c>
      <c r="IF15" s="559">
        <v>899734.82</v>
      </c>
      <c r="IG15" s="559">
        <v>16492084.58</v>
      </c>
      <c r="IH15" s="559">
        <v>7635183.9800000004</v>
      </c>
      <c r="II15" s="559">
        <v>2336187.5099999998</v>
      </c>
      <c r="IJ15" s="559">
        <v>6368275.4800000004</v>
      </c>
      <c r="IK15" s="559">
        <v>5152970.4000000004</v>
      </c>
      <c r="IL15" s="559">
        <v>2573796.77</v>
      </c>
      <c r="IM15" s="559">
        <v>2258749.3199999998</v>
      </c>
      <c r="IN15" s="559">
        <v>3187262.78</v>
      </c>
      <c r="IO15" s="559">
        <v>1816912.1</v>
      </c>
      <c r="IP15" s="559">
        <v>2131596.6</v>
      </c>
      <c r="IQ15" s="559">
        <v>2768878.74</v>
      </c>
      <c r="IR15" s="559">
        <v>83256608.900000006</v>
      </c>
      <c r="IS15" s="559">
        <v>12189168.82</v>
      </c>
      <c r="IT15" s="559">
        <v>3835878</v>
      </c>
      <c r="IU15" s="559">
        <v>6207561.9299999997</v>
      </c>
      <c r="IV15" s="559">
        <v>1056326.3400000001</v>
      </c>
      <c r="IW15" s="559">
        <v>2848947.3</v>
      </c>
      <c r="IX15" s="559">
        <v>1340405.47</v>
      </c>
      <c r="IY15" s="559">
        <v>992694.01</v>
      </c>
      <c r="IZ15" s="559">
        <v>2683807.09</v>
      </c>
      <c r="JA15" s="559">
        <v>1807536.27</v>
      </c>
      <c r="JB15" s="559">
        <v>3154813.08</v>
      </c>
      <c r="JC15" s="559">
        <v>2248993.34</v>
      </c>
      <c r="JD15" s="559">
        <v>14858857.259999998</v>
      </c>
      <c r="JE15" s="559">
        <v>7945039.9399999995</v>
      </c>
      <c r="JF15" s="559">
        <v>2302884.29</v>
      </c>
      <c r="JG15" s="559">
        <v>2359118.09</v>
      </c>
      <c r="JH15" s="559">
        <v>1481803.31</v>
      </c>
      <c r="JI15" s="559">
        <v>1014473.34</v>
      </c>
      <c r="JJ15" s="559">
        <v>6116134.2999999998</v>
      </c>
      <c r="JK15" s="559">
        <v>1716345.49</v>
      </c>
      <c r="JL15" s="559">
        <v>14046327.74</v>
      </c>
      <c r="JM15" s="559">
        <v>3184005.29</v>
      </c>
      <c r="JN15" s="559">
        <v>1500000</v>
      </c>
      <c r="JO15" s="559">
        <v>3429106.43</v>
      </c>
      <c r="JP15" s="559">
        <v>1238136.2</v>
      </c>
      <c r="JQ15" s="559">
        <v>22862972.16</v>
      </c>
      <c r="JR15" s="559">
        <v>1003633.87</v>
      </c>
      <c r="JS15" s="559">
        <v>2408609.37</v>
      </c>
      <c r="JT15" s="559">
        <v>3769896.23</v>
      </c>
      <c r="JU15" s="559">
        <v>4942176.0999999996</v>
      </c>
      <c r="JV15" s="559">
        <v>1063416.02</v>
      </c>
      <c r="JW15" s="559">
        <v>2469328.0699999998</v>
      </c>
      <c r="JX15" s="559">
        <v>2138852.86</v>
      </c>
      <c r="JY15" s="559">
        <v>48253216.130000003</v>
      </c>
      <c r="JZ15" s="559">
        <v>13955608.52</v>
      </c>
      <c r="KA15" s="559">
        <v>2356451.14</v>
      </c>
      <c r="KB15" s="559">
        <v>201115.05</v>
      </c>
      <c r="KC15" s="559">
        <v>2058208.08</v>
      </c>
      <c r="KD15" s="559">
        <v>1952249.11</v>
      </c>
      <c r="KE15" s="559">
        <v>4622300</v>
      </c>
      <c r="KF15" s="559">
        <v>3908000</v>
      </c>
      <c r="KG15" s="559">
        <v>309600</v>
      </c>
      <c r="KH15" s="559">
        <v>1376630.15</v>
      </c>
      <c r="KI15" s="559">
        <v>1794000</v>
      </c>
      <c r="KJ15" s="559">
        <v>1842485.42</v>
      </c>
      <c r="KK15" s="559">
        <v>2678036.33</v>
      </c>
      <c r="KL15" s="559">
        <v>1256496.05</v>
      </c>
      <c r="KM15" s="559">
        <v>1579448.97</v>
      </c>
      <c r="KN15" s="559">
        <v>153536769.47999999</v>
      </c>
      <c r="KO15" s="559">
        <v>6840734.3200000003</v>
      </c>
      <c r="KP15" s="559">
        <v>14960647.42</v>
      </c>
      <c r="KQ15" s="559">
        <v>4223008.49</v>
      </c>
      <c r="KR15" s="559">
        <v>0</v>
      </c>
      <c r="KS15" s="559">
        <v>1844762</v>
      </c>
      <c r="KT15" s="559">
        <v>49485461.630000003</v>
      </c>
      <c r="KU15" s="559">
        <v>2691675.26</v>
      </c>
      <c r="KV15" s="559">
        <v>4467063.12</v>
      </c>
      <c r="KW15" s="559">
        <v>16265939.52</v>
      </c>
      <c r="KX15" s="559">
        <v>1376038.18</v>
      </c>
      <c r="KY15" s="559">
        <v>4717157.5</v>
      </c>
      <c r="KZ15" s="559">
        <v>5394052.7199999997</v>
      </c>
      <c r="LA15" s="559">
        <v>3710407.17</v>
      </c>
      <c r="LB15" s="559">
        <v>1788458</v>
      </c>
      <c r="LC15" s="559">
        <v>20344961.699999999</v>
      </c>
      <c r="LD15" s="559">
        <v>1998114.57</v>
      </c>
      <c r="LE15" s="559">
        <v>168952727.98000002</v>
      </c>
      <c r="LF15" s="559">
        <v>15438058.35</v>
      </c>
      <c r="LG15" s="559">
        <v>50612231.140000001</v>
      </c>
      <c r="LH15" s="559">
        <v>11159346.17</v>
      </c>
      <c r="LI15" s="559">
        <v>1374642.1</v>
      </c>
      <c r="LJ15" s="559">
        <v>1988500</v>
      </c>
      <c r="LK15" s="559">
        <v>2218253.88</v>
      </c>
      <c r="LL15" s="559">
        <v>4794271.1500000004</v>
      </c>
      <c r="LM15" s="559">
        <v>2737080.24</v>
      </c>
      <c r="LN15" s="559">
        <v>3605546.62</v>
      </c>
      <c r="LO15" s="559">
        <v>779749.81</v>
      </c>
      <c r="LP15" s="559">
        <v>40348771.390000001</v>
      </c>
      <c r="LQ15" s="559">
        <v>1667624.17</v>
      </c>
      <c r="LR15" s="559">
        <v>1526315.09</v>
      </c>
      <c r="LS15" s="559">
        <v>43042098.939999998</v>
      </c>
      <c r="LT15" s="559">
        <v>159543958.31</v>
      </c>
      <c r="LU15" s="559">
        <v>61711525.619999997</v>
      </c>
      <c r="LV15" s="559">
        <v>15128291.940000001</v>
      </c>
      <c r="LW15" s="559">
        <v>8963524.75</v>
      </c>
      <c r="LX15" s="559">
        <v>10349340</v>
      </c>
      <c r="LY15" s="559">
        <v>64220125.43</v>
      </c>
      <c r="LZ15" s="559">
        <v>3396566.34</v>
      </c>
      <c r="MA15" s="559">
        <v>2943349.84</v>
      </c>
      <c r="MB15" s="559">
        <v>5411109.0700000003</v>
      </c>
      <c r="MC15" s="559">
        <v>21214426.379999999</v>
      </c>
      <c r="MD15" s="559">
        <v>3908728.71</v>
      </c>
      <c r="ME15" s="559">
        <v>98466183.289999992</v>
      </c>
      <c r="MF15" s="559">
        <v>1810198.82</v>
      </c>
      <c r="MG15" s="559">
        <v>9639677.5600000005</v>
      </c>
      <c r="MH15" s="559">
        <v>6872360</v>
      </c>
      <c r="MI15" s="559">
        <v>550000</v>
      </c>
      <c r="MJ15" s="559">
        <v>4721841.4800000004</v>
      </c>
      <c r="MK15" s="559">
        <v>11066453</v>
      </c>
      <c r="ML15" s="559">
        <v>9702770.0399999991</v>
      </c>
      <c r="MM15" s="559">
        <v>9854084.3000000007</v>
      </c>
      <c r="MN15" s="559">
        <v>3605470.64</v>
      </c>
      <c r="MO15" s="559">
        <v>4091277.64</v>
      </c>
      <c r="MP15" s="559">
        <v>2523388.9700000002</v>
      </c>
      <c r="MQ15" s="559">
        <v>40120214.859999999</v>
      </c>
      <c r="MR15" s="559">
        <v>4164327.79</v>
      </c>
      <c r="MS15" s="559">
        <v>4214975.8499999996</v>
      </c>
      <c r="MT15" s="559">
        <v>4732536.2300000004</v>
      </c>
      <c r="MU15" s="559">
        <v>5523442.8300000001</v>
      </c>
      <c r="MV15" s="559">
        <v>1594665.29</v>
      </c>
      <c r="MW15" s="559">
        <v>19989537.420000002</v>
      </c>
      <c r="MX15" s="559">
        <v>5283019.7300000004</v>
      </c>
      <c r="MY15" s="559">
        <v>1700000</v>
      </c>
      <c r="MZ15" s="559">
        <v>2519066.42</v>
      </c>
      <c r="NA15" s="559">
        <v>513130.68</v>
      </c>
      <c r="NB15" s="559">
        <v>85318097.079999998</v>
      </c>
      <c r="NC15" s="559">
        <v>9601578.5600000005</v>
      </c>
      <c r="ND15" s="559">
        <v>3755715.53</v>
      </c>
      <c r="NE15" s="559">
        <v>21594133.240000002</v>
      </c>
      <c r="NF15" s="559">
        <v>1237007.8700000001</v>
      </c>
      <c r="NG15" s="559">
        <v>10260938.720000001</v>
      </c>
      <c r="NH15" s="559">
        <v>11751123.060000001</v>
      </c>
      <c r="NI15" s="559">
        <v>11460600.609999999</v>
      </c>
      <c r="NJ15" s="559">
        <v>817748.26</v>
      </c>
      <c r="NK15" s="559">
        <v>4698077.4400000004</v>
      </c>
      <c r="NL15" s="559">
        <v>4943524.7300000004</v>
      </c>
      <c r="NM15" s="559">
        <v>7298617.8300000001</v>
      </c>
      <c r="NN15" s="559">
        <v>93696534.799999997</v>
      </c>
      <c r="NO15" s="559">
        <v>3668443.85</v>
      </c>
      <c r="NP15" s="559">
        <v>2095501.63</v>
      </c>
      <c r="NQ15" s="559">
        <v>2399374.69</v>
      </c>
      <c r="NR15" s="559">
        <v>1211598.06</v>
      </c>
      <c r="NS15" s="559">
        <v>98729.37</v>
      </c>
      <c r="NT15" s="559">
        <v>558931.75</v>
      </c>
      <c r="NU15" s="559">
        <v>105789920.33</v>
      </c>
      <c r="NV15" s="559">
        <v>4674552.09</v>
      </c>
      <c r="NW15" s="559">
        <v>1569749.88</v>
      </c>
      <c r="NX15" s="559">
        <v>1712563.24</v>
      </c>
      <c r="NY15" s="559">
        <v>2248648.6</v>
      </c>
      <c r="NZ15" s="559">
        <v>5464009.0899999999</v>
      </c>
      <c r="OA15" s="559">
        <v>1291842.49</v>
      </c>
      <c r="OB15" s="559">
        <v>38936128.149999999</v>
      </c>
      <c r="OC15" s="559">
        <v>3405023.15</v>
      </c>
      <c r="OD15" s="559">
        <v>4713035.88</v>
      </c>
      <c r="OE15" s="559">
        <v>6158920</v>
      </c>
      <c r="OF15" s="559">
        <v>2125605.5</v>
      </c>
      <c r="OG15" s="559">
        <v>4752836.1900000004</v>
      </c>
      <c r="OH15" s="559">
        <v>2249403.65</v>
      </c>
      <c r="OI15" s="559">
        <v>1676774.41</v>
      </c>
      <c r="OJ15" s="559">
        <v>2963812.25</v>
      </c>
      <c r="OK15" s="559">
        <v>29319725.68</v>
      </c>
      <c r="OL15" s="559">
        <v>12027521.48</v>
      </c>
      <c r="OM15" s="559">
        <v>8193810.0800000001</v>
      </c>
      <c r="ON15" s="559">
        <v>3391395.31</v>
      </c>
      <c r="OO15" s="559">
        <v>3941623.82</v>
      </c>
      <c r="OP15" s="559">
        <v>1770414.83</v>
      </c>
      <c r="OQ15" s="559">
        <v>120209316.06</v>
      </c>
      <c r="OR15" s="559">
        <v>2326076.7400000002</v>
      </c>
      <c r="OS15" s="559">
        <v>0</v>
      </c>
      <c r="OT15" s="559">
        <v>4575608.7699999996</v>
      </c>
      <c r="OU15" s="559">
        <v>4829664.58</v>
      </c>
      <c r="OV15" s="559">
        <v>16217682.82</v>
      </c>
      <c r="OW15" s="559">
        <v>2059868.22</v>
      </c>
      <c r="OX15" s="559">
        <v>3113194.09</v>
      </c>
      <c r="OY15" s="559">
        <v>1447212.68</v>
      </c>
      <c r="OZ15" s="559">
        <v>51425769.260000005</v>
      </c>
      <c r="PA15" s="559">
        <v>1860224.58</v>
      </c>
      <c r="PB15" s="559">
        <v>4048653.27</v>
      </c>
      <c r="PC15" s="559">
        <v>1068138.24</v>
      </c>
      <c r="PD15" s="559">
        <v>2628662.87</v>
      </c>
      <c r="PE15" s="559">
        <v>6809416.6600000001</v>
      </c>
      <c r="PF15" s="559">
        <v>2472912</v>
      </c>
      <c r="PG15" s="559">
        <v>2115412.94</v>
      </c>
      <c r="PH15" s="559">
        <v>3364681.68</v>
      </c>
      <c r="PI15" s="559">
        <v>2733690.86</v>
      </c>
      <c r="PJ15" s="559">
        <v>5705897.7999999998</v>
      </c>
      <c r="PK15" s="559">
        <v>4676100.16</v>
      </c>
      <c r="PL15" s="559">
        <v>1519959.61</v>
      </c>
      <c r="PM15" s="559">
        <v>8519313.5099999998</v>
      </c>
      <c r="PN15" s="559">
        <v>11539279.779999999</v>
      </c>
      <c r="PO15" s="559">
        <v>1187697.56</v>
      </c>
      <c r="PP15" s="559">
        <v>857770.42</v>
      </c>
      <c r="PQ15" s="559">
        <v>1034220.64</v>
      </c>
      <c r="PR15" s="559">
        <v>118886334.96000001</v>
      </c>
      <c r="PS15" s="559">
        <v>3099608.04</v>
      </c>
      <c r="PT15" s="559">
        <v>3361979.72</v>
      </c>
      <c r="PU15" s="559">
        <v>4676639.4800000004</v>
      </c>
      <c r="PV15" s="559">
        <v>31822820.079999998</v>
      </c>
      <c r="PW15" s="559">
        <v>2496896.35</v>
      </c>
      <c r="PX15" s="559">
        <v>5570951.5599999996</v>
      </c>
      <c r="PY15" s="559">
        <v>4200220.8</v>
      </c>
      <c r="PZ15" s="559">
        <v>6459219.2999999998</v>
      </c>
      <c r="QA15" s="559">
        <v>2763340.7</v>
      </c>
      <c r="QB15" s="559">
        <v>2450928.2599999998</v>
      </c>
      <c r="QC15" s="559">
        <v>2502099.85</v>
      </c>
      <c r="QD15" s="559">
        <v>2817922.31</v>
      </c>
      <c r="QE15" s="559">
        <v>4692283.57</v>
      </c>
      <c r="QF15" s="559">
        <v>3852509.52</v>
      </c>
      <c r="QG15" s="559">
        <v>4141289.04</v>
      </c>
      <c r="QH15" s="559">
        <v>3116968.36</v>
      </c>
      <c r="QI15" s="559">
        <v>2538131.17</v>
      </c>
      <c r="QJ15" s="559">
        <v>3518282.87</v>
      </c>
      <c r="QK15" s="559">
        <v>4363139.67</v>
      </c>
      <c r="QL15" s="559">
        <v>11965925.6</v>
      </c>
      <c r="QM15" s="559">
        <v>3176686.88</v>
      </c>
      <c r="QN15" s="559">
        <v>3839353.57</v>
      </c>
      <c r="QO15" s="559">
        <v>2151711.38</v>
      </c>
      <c r="QP15" s="559">
        <v>1800353.7</v>
      </c>
      <c r="QQ15" s="559">
        <v>2864372.15</v>
      </c>
      <c r="QR15" s="559">
        <v>116367515.5</v>
      </c>
      <c r="QS15" s="559">
        <v>3480263.07</v>
      </c>
      <c r="QT15" s="559">
        <v>5500495.25</v>
      </c>
      <c r="QU15" s="559">
        <v>5143944.4000000004</v>
      </c>
      <c r="QV15" s="559">
        <v>4146125.2</v>
      </c>
      <c r="QW15" s="559">
        <v>27439718</v>
      </c>
      <c r="QX15" s="559">
        <v>3464004.61</v>
      </c>
      <c r="QY15" s="559">
        <v>4117775.51</v>
      </c>
      <c r="QZ15" s="559">
        <v>6114581.2999999998</v>
      </c>
      <c r="RA15" s="559">
        <v>3024161.37</v>
      </c>
      <c r="RB15" s="559">
        <v>2026818.06</v>
      </c>
      <c r="RC15" s="559">
        <v>1528640.61</v>
      </c>
      <c r="RD15" s="559">
        <v>2156082.91</v>
      </c>
      <c r="RE15" s="559">
        <v>175126683.82999998</v>
      </c>
      <c r="RF15" s="559">
        <v>69827286.879999995</v>
      </c>
      <c r="RG15" s="559">
        <v>2801753.04</v>
      </c>
      <c r="RH15" s="559">
        <v>5734265.04</v>
      </c>
      <c r="RI15" s="559">
        <v>9965649.8100000005</v>
      </c>
      <c r="RJ15" s="559">
        <v>4906715.59</v>
      </c>
      <c r="RK15" s="559">
        <v>33276852.02</v>
      </c>
      <c r="RL15" s="559">
        <v>8009351.3799999999</v>
      </c>
      <c r="RM15" s="559">
        <v>5405771.46</v>
      </c>
      <c r="RN15" s="559">
        <v>27150114.27</v>
      </c>
      <c r="RO15" s="559">
        <v>45606970.589999996</v>
      </c>
      <c r="RP15" s="559">
        <v>2663628.41</v>
      </c>
      <c r="RQ15" s="559">
        <v>8293533.6399999997</v>
      </c>
      <c r="RR15" s="559">
        <v>3320451.2</v>
      </c>
      <c r="RS15" s="559">
        <v>1143416.43</v>
      </c>
      <c r="RT15" s="559">
        <v>5565107.6699999999</v>
      </c>
      <c r="RU15" s="559">
        <v>4300077.3100000005</v>
      </c>
      <c r="RV15" s="559">
        <v>6136450</v>
      </c>
      <c r="RW15" s="559">
        <v>4075787.27</v>
      </c>
      <c r="RX15" s="559">
        <v>6198429.2400000002</v>
      </c>
      <c r="RY15" s="559">
        <v>100725714.03999999</v>
      </c>
      <c r="RZ15" s="559">
        <v>2226236.16</v>
      </c>
      <c r="SA15" s="559">
        <v>3063202.95</v>
      </c>
      <c r="SB15" s="559">
        <v>6241151.2300000004</v>
      </c>
      <c r="SC15" s="559">
        <v>1448494.86</v>
      </c>
      <c r="SD15" s="559">
        <v>1959147.29</v>
      </c>
      <c r="SE15" s="559">
        <v>3561598.15</v>
      </c>
      <c r="SF15" s="559">
        <v>6856560.5300000003</v>
      </c>
      <c r="SG15" s="559">
        <v>2174146.9500000002</v>
      </c>
      <c r="SH15" s="559">
        <v>1564135.28</v>
      </c>
      <c r="SI15" s="559">
        <v>4262663.21</v>
      </c>
      <c r="SJ15" s="559">
        <v>3467857.66</v>
      </c>
      <c r="SK15" s="559">
        <v>2130807.7200000002</v>
      </c>
      <c r="SL15" s="559">
        <v>2004227.11</v>
      </c>
      <c r="SM15" s="559">
        <v>76467514.980000004</v>
      </c>
      <c r="SN15" s="559">
        <v>3633626.42</v>
      </c>
      <c r="SO15" s="559">
        <v>3439427.03</v>
      </c>
      <c r="SP15" s="559">
        <v>1668900</v>
      </c>
      <c r="SQ15" s="559">
        <v>4996244</v>
      </c>
      <c r="SR15" s="559">
        <v>3557163.95</v>
      </c>
      <c r="SS15" s="559">
        <v>1378319.96</v>
      </c>
      <c r="ST15" s="559">
        <v>5715656.8399999999</v>
      </c>
      <c r="SU15" s="559">
        <v>3295561.44</v>
      </c>
      <c r="SV15" s="559">
        <v>5639803.3099999996</v>
      </c>
      <c r="SW15" s="559">
        <v>5174054.42</v>
      </c>
      <c r="SX15" s="559">
        <v>2157557.65</v>
      </c>
      <c r="SY15" s="559">
        <v>8774875</v>
      </c>
      <c r="SZ15" s="559">
        <v>2502296.9</v>
      </c>
      <c r="TA15" s="559">
        <v>2718506.79</v>
      </c>
      <c r="TB15" s="559">
        <v>3869969.47</v>
      </c>
      <c r="TC15" s="559">
        <v>1525811.3</v>
      </c>
      <c r="TD15" s="559">
        <v>3039213.23</v>
      </c>
      <c r="TE15" s="559">
        <v>1540281.45</v>
      </c>
      <c r="TF15" s="559">
        <v>2498742.19</v>
      </c>
      <c r="TG15" s="559">
        <v>50784888.590000004</v>
      </c>
      <c r="TH15" s="559">
        <v>3506244.76</v>
      </c>
      <c r="TI15" s="559">
        <v>2215657.96</v>
      </c>
      <c r="TJ15" s="559">
        <v>4924089.1100000003</v>
      </c>
      <c r="TK15" s="559">
        <v>4648984.74</v>
      </c>
      <c r="TL15" s="559">
        <v>3639171.71</v>
      </c>
      <c r="TM15" s="559">
        <v>2916541.02</v>
      </c>
      <c r="TN15" s="559">
        <v>36145105.700000003</v>
      </c>
      <c r="TO15" s="559">
        <v>4028386.66</v>
      </c>
      <c r="TP15" s="559">
        <v>3623682.73</v>
      </c>
      <c r="TQ15" s="559">
        <v>8031948.6500000004</v>
      </c>
      <c r="TR15" s="559">
        <v>2001898.45</v>
      </c>
      <c r="TS15" s="559">
        <v>3681389.12</v>
      </c>
      <c r="TT15" s="559">
        <v>1862230.37</v>
      </c>
      <c r="TU15" s="559">
        <v>2694520.25</v>
      </c>
      <c r="TV15" s="559">
        <v>1256613.47</v>
      </c>
      <c r="TW15" s="559">
        <v>9950154.8000000007</v>
      </c>
      <c r="TX15" s="559">
        <v>2094106.06</v>
      </c>
      <c r="TY15" s="559">
        <v>221471996.18000001</v>
      </c>
      <c r="TZ15" s="559">
        <v>5643958.2300000004</v>
      </c>
      <c r="UA15" s="559">
        <v>4458569.97</v>
      </c>
      <c r="UB15" s="559">
        <v>8409702.1500000004</v>
      </c>
      <c r="UC15" s="559">
        <v>81290004.170000002</v>
      </c>
      <c r="UD15" s="559">
        <v>966091.4</v>
      </c>
      <c r="UE15" s="559">
        <v>10067243.140000001</v>
      </c>
      <c r="UF15" s="559">
        <v>2531229.31</v>
      </c>
      <c r="UG15" s="559">
        <v>10331910.439999999</v>
      </c>
      <c r="UH15" s="559">
        <v>15283340.619999999</v>
      </c>
      <c r="UI15" s="559">
        <v>6457773.1100000003</v>
      </c>
      <c r="UJ15" s="559">
        <v>2325598.88</v>
      </c>
      <c r="UK15" s="559">
        <v>5516858.2999999998</v>
      </c>
      <c r="UL15" s="559">
        <v>2165753.21</v>
      </c>
      <c r="UM15" s="559">
        <v>1325012.69</v>
      </c>
      <c r="UN15" s="559">
        <v>246239285.31999999</v>
      </c>
      <c r="UO15" s="559">
        <v>7167222.6299999999</v>
      </c>
      <c r="UP15" s="559">
        <v>2465036.36</v>
      </c>
      <c r="UQ15" s="559">
        <v>9569549.8499999996</v>
      </c>
      <c r="UR15" s="559">
        <v>4513955.41</v>
      </c>
      <c r="US15" s="559">
        <v>4846491.6100000003</v>
      </c>
      <c r="UT15" s="559">
        <v>36354921.099999994</v>
      </c>
      <c r="UU15" s="559">
        <v>1457116.4</v>
      </c>
      <c r="UV15" s="559">
        <v>4268609.3600000003</v>
      </c>
      <c r="UW15" s="559">
        <v>6422600</v>
      </c>
      <c r="UX15" s="559">
        <v>6111308.8100000005</v>
      </c>
      <c r="UY15" s="559">
        <v>43817066.049999997</v>
      </c>
      <c r="UZ15" s="559">
        <v>7446633.5199999996</v>
      </c>
      <c r="VA15" s="559">
        <v>43702949.240000002</v>
      </c>
      <c r="VB15" s="559">
        <v>1285882.3</v>
      </c>
      <c r="VC15" s="559">
        <v>3948495.86</v>
      </c>
      <c r="VD15" s="559">
        <v>2572853.2999999998</v>
      </c>
      <c r="VE15" s="559">
        <v>4197338.87</v>
      </c>
      <c r="VF15" s="559">
        <v>57211832.310000002</v>
      </c>
      <c r="VG15" s="559">
        <v>9453826.629999999</v>
      </c>
      <c r="VH15" s="559">
        <v>1027705.37</v>
      </c>
      <c r="VI15" s="559">
        <v>988709.18</v>
      </c>
      <c r="VJ15" s="559">
        <v>65376429.310000002</v>
      </c>
      <c r="VK15" s="559">
        <v>2181269.17</v>
      </c>
      <c r="VL15" s="559">
        <v>5462254.6899999995</v>
      </c>
      <c r="VM15" s="559">
        <v>8431769.4800000004</v>
      </c>
      <c r="VN15" s="559">
        <v>5175947.33</v>
      </c>
      <c r="VO15" s="559">
        <v>6352725.9900000002</v>
      </c>
      <c r="VP15" s="559">
        <v>2849666.1100000003</v>
      </c>
      <c r="VQ15" s="559">
        <v>6534104.6100000003</v>
      </c>
      <c r="VR15" s="559">
        <v>4188407.59</v>
      </c>
      <c r="VS15" s="559">
        <v>9739788.9600000009</v>
      </c>
      <c r="VT15" s="559">
        <v>2373478.0299999998</v>
      </c>
      <c r="VU15" s="559">
        <v>8175537.6200000001</v>
      </c>
      <c r="VV15" s="559">
        <v>2855662.15</v>
      </c>
      <c r="VW15" s="559">
        <v>2004078</v>
      </c>
      <c r="VX15" s="559">
        <v>2362070.42</v>
      </c>
      <c r="VY15" s="559">
        <v>221564762.44999999</v>
      </c>
      <c r="VZ15" s="559">
        <v>9147537.4199999999</v>
      </c>
      <c r="WA15" s="559">
        <v>4766506.78</v>
      </c>
      <c r="WB15" s="559">
        <v>3472598.53</v>
      </c>
      <c r="WC15" s="559">
        <v>2887066.47</v>
      </c>
      <c r="WD15" s="559">
        <v>3475541.37</v>
      </c>
      <c r="WE15" s="559">
        <v>15510327.960000001</v>
      </c>
      <c r="WF15" s="559">
        <v>13202705.09</v>
      </c>
      <c r="WG15" s="559">
        <v>5461232.5800000001</v>
      </c>
      <c r="WH15" s="559">
        <v>7123046.75</v>
      </c>
      <c r="WI15" s="559">
        <v>3815499.77</v>
      </c>
      <c r="WJ15" s="559">
        <v>12515741.279999999</v>
      </c>
      <c r="WK15" s="559">
        <v>6995275.5899999999</v>
      </c>
      <c r="WL15" s="559">
        <v>156730760.06</v>
      </c>
      <c r="WM15" s="559">
        <v>6653966.3700000001</v>
      </c>
      <c r="WN15" s="559">
        <v>13856864.960000001</v>
      </c>
      <c r="WO15" s="559">
        <v>2772659.93</v>
      </c>
      <c r="WP15" s="559">
        <v>5258542.88</v>
      </c>
      <c r="WQ15" s="559">
        <v>2447279.62</v>
      </c>
      <c r="WR15" s="559">
        <v>6503520.71</v>
      </c>
      <c r="WS15" s="559">
        <v>34559596.579999998</v>
      </c>
      <c r="WT15" s="559">
        <v>3741511.89</v>
      </c>
      <c r="WU15" s="559">
        <v>1402167.08</v>
      </c>
      <c r="WV15" s="559">
        <v>3503268.6</v>
      </c>
      <c r="WW15" s="559">
        <v>2552247.13</v>
      </c>
      <c r="WX15" s="559">
        <v>0</v>
      </c>
      <c r="WY15" s="559">
        <v>1808086.82</v>
      </c>
      <c r="WZ15" s="559">
        <v>34232703.759999998</v>
      </c>
      <c r="XA15" s="559">
        <v>105565867.86</v>
      </c>
      <c r="XB15" s="559">
        <v>1541390.91</v>
      </c>
      <c r="XC15" s="559">
        <v>17931815.559999999</v>
      </c>
      <c r="XD15" s="559">
        <v>695909.25</v>
      </c>
      <c r="XE15" s="559">
        <v>4085998.26</v>
      </c>
      <c r="XF15" s="559">
        <v>156104623.31999999</v>
      </c>
      <c r="XG15" s="559">
        <v>5949224.29</v>
      </c>
      <c r="XH15" s="559">
        <v>5078186.12</v>
      </c>
      <c r="XI15" s="559">
        <v>17117656.579999998</v>
      </c>
      <c r="XJ15" s="559">
        <v>3673739</v>
      </c>
      <c r="XK15" s="559">
        <v>5641977.0199999996</v>
      </c>
      <c r="XL15" s="559">
        <v>6860812.7699999996</v>
      </c>
      <c r="XM15" s="559">
        <v>3817613.68</v>
      </c>
      <c r="XN15" s="559">
        <v>2786592.03</v>
      </c>
      <c r="XO15" s="559">
        <v>8919951.5600000005</v>
      </c>
      <c r="XP15" s="559">
        <v>10452000</v>
      </c>
      <c r="XQ15" s="559">
        <v>2479411.79</v>
      </c>
      <c r="XR15" s="559">
        <v>2257825.27</v>
      </c>
      <c r="XS15" s="559">
        <v>2634493.48</v>
      </c>
      <c r="XT15" s="559">
        <v>2869238.78</v>
      </c>
      <c r="XU15" s="559">
        <v>2285774.2200000002</v>
      </c>
      <c r="XV15" s="559">
        <v>2396080.87</v>
      </c>
      <c r="XW15" s="559">
        <v>2579765.5499999998</v>
      </c>
      <c r="XX15" s="559">
        <v>1887460.72</v>
      </c>
      <c r="XY15" s="559">
        <v>2902414.21</v>
      </c>
      <c r="XZ15" s="559">
        <v>2267133.9500000002</v>
      </c>
      <c r="YA15" s="559">
        <v>2051977.09</v>
      </c>
      <c r="YB15" s="559">
        <v>2624017.65</v>
      </c>
      <c r="YC15" s="559">
        <v>55523425.450000003</v>
      </c>
      <c r="YD15" s="559">
        <v>4265977.7</v>
      </c>
      <c r="YE15" s="559">
        <v>6635800.9800000004</v>
      </c>
      <c r="YF15" s="559">
        <v>3266463.69</v>
      </c>
      <c r="YG15" s="559">
        <v>10765945.82</v>
      </c>
      <c r="YH15" s="559">
        <v>6116910.6799999997</v>
      </c>
      <c r="YI15" s="559">
        <v>5836595.5199999996</v>
      </c>
      <c r="YJ15" s="559">
        <v>2659199.63</v>
      </c>
      <c r="YK15" s="559">
        <v>6791069.9400000004</v>
      </c>
      <c r="YL15" s="559">
        <v>6677432.9299999997</v>
      </c>
      <c r="YM15" s="559">
        <v>4846854.12</v>
      </c>
      <c r="YN15" s="559">
        <v>4525498.09</v>
      </c>
      <c r="YO15" s="559">
        <v>3452491.65</v>
      </c>
      <c r="YP15" s="559">
        <v>2144875.17</v>
      </c>
      <c r="YQ15" s="559">
        <v>2244790.2999999998</v>
      </c>
      <c r="YR15" s="559">
        <v>3991413.92</v>
      </c>
      <c r="YS15" s="559">
        <v>2218517.52</v>
      </c>
      <c r="YT15" s="559">
        <v>154037160.34</v>
      </c>
      <c r="YU15" s="559">
        <v>10065363.120000001</v>
      </c>
      <c r="YV15" s="559">
        <v>5024807.5600000005</v>
      </c>
      <c r="YW15" s="559">
        <v>1834236.24</v>
      </c>
      <c r="YX15" s="559">
        <v>2547302.67</v>
      </c>
      <c r="YY15" s="559">
        <v>1017500</v>
      </c>
      <c r="YZ15" s="559">
        <v>3867659.15</v>
      </c>
      <c r="ZA15" s="559">
        <v>39993758.369999997</v>
      </c>
      <c r="ZB15" s="559">
        <v>1907864.08</v>
      </c>
      <c r="ZC15" s="559">
        <v>3378370.73</v>
      </c>
      <c r="ZD15" s="559">
        <v>3017000</v>
      </c>
      <c r="ZE15" s="559">
        <v>1456000</v>
      </c>
      <c r="ZF15" s="559">
        <v>1160700</v>
      </c>
      <c r="ZG15" s="559">
        <v>1903041.7</v>
      </c>
      <c r="ZH15" s="559">
        <v>1668711.53</v>
      </c>
      <c r="ZI15" s="559">
        <v>6276837.6200000001</v>
      </c>
      <c r="ZJ15" s="559">
        <v>44759374.159999996</v>
      </c>
      <c r="ZK15" s="559">
        <v>2339341.61</v>
      </c>
      <c r="ZL15" s="559">
        <v>2762260.89</v>
      </c>
      <c r="ZM15" s="559">
        <v>11828782.219999999</v>
      </c>
      <c r="ZN15" s="559">
        <v>4159696</v>
      </c>
      <c r="ZO15" s="559">
        <v>3785327.3</v>
      </c>
      <c r="ZP15" s="559">
        <v>3964891.87</v>
      </c>
      <c r="ZQ15" s="559">
        <v>2944647.22</v>
      </c>
      <c r="ZR15" s="559">
        <v>68415626.659999996</v>
      </c>
      <c r="ZS15" s="559">
        <v>3226392.63</v>
      </c>
      <c r="ZT15" s="559">
        <v>1433446.7</v>
      </c>
      <c r="ZU15" s="559">
        <v>13291784.67</v>
      </c>
      <c r="ZV15" s="559">
        <v>3713858.54</v>
      </c>
      <c r="ZW15" s="559">
        <v>2886633.72</v>
      </c>
      <c r="ZX15" s="559">
        <v>2171290.65</v>
      </c>
      <c r="ZY15" s="559">
        <v>3602676.4</v>
      </c>
      <c r="ZZ15" s="559">
        <v>4433188.25</v>
      </c>
      <c r="AAA15" s="559">
        <v>1782068.75</v>
      </c>
      <c r="AAB15" s="559">
        <v>10771844.58</v>
      </c>
      <c r="AAC15" s="559">
        <v>2244066.5099999998</v>
      </c>
      <c r="AAD15" s="559">
        <v>2802895.03</v>
      </c>
      <c r="AAE15" s="559">
        <v>2095443.78</v>
      </c>
      <c r="AAF15" s="559">
        <v>74419014.929999992</v>
      </c>
      <c r="AAG15" s="559">
        <v>2707181.12</v>
      </c>
      <c r="AAH15" s="559">
        <v>3459910.32</v>
      </c>
      <c r="AAI15" s="559">
        <v>1269000</v>
      </c>
      <c r="AAJ15" s="559">
        <v>3615166.74</v>
      </c>
      <c r="AAK15" s="559">
        <v>2090000</v>
      </c>
      <c r="AAL15" s="559">
        <v>1527096.85</v>
      </c>
      <c r="AAM15" s="559">
        <v>84586334.079999998</v>
      </c>
      <c r="AAN15" s="559">
        <v>9521964.5700000003</v>
      </c>
      <c r="AAO15" s="559">
        <v>4788128.01</v>
      </c>
      <c r="AAP15" s="559">
        <v>5372520.3700000001</v>
      </c>
      <c r="AAQ15" s="559">
        <v>2944361.55</v>
      </c>
      <c r="AAR15" s="559">
        <v>1899386.81</v>
      </c>
      <c r="AAS15" s="559">
        <v>4203769.92</v>
      </c>
      <c r="AAT15" s="559">
        <v>6065165.0700000003</v>
      </c>
      <c r="AAU15" s="559">
        <v>9321666.4199999999</v>
      </c>
      <c r="AAV15" s="559">
        <v>3541951.31</v>
      </c>
      <c r="AAW15" s="559">
        <v>4701726.0199999996</v>
      </c>
      <c r="AAX15" s="559">
        <v>65696779.880000003</v>
      </c>
      <c r="AAY15" s="559">
        <v>4841024.1500000004</v>
      </c>
      <c r="AAZ15" s="559">
        <v>3195800.33</v>
      </c>
      <c r="ABA15" s="559">
        <v>3555378.21</v>
      </c>
      <c r="ABB15" s="559">
        <v>2205600</v>
      </c>
      <c r="ABC15" s="559">
        <v>2028081.04</v>
      </c>
      <c r="ABD15" s="559">
        <v>3369987.34</v>
      </c>
      <c r="ABE15" s="559">
        <v>3487700</v>
      </c>
      <c r="ABF15" s="559">
        <v>14018840.16</v>
      </c>
      <c r="ABG15" s="559">
        <v>9256159.0899999999</v>
      </c>
      <c r="ABH15" s="559">
        <v>3601883.71</v>
      </c>
      <c r="ABI15" s="559">
        <v>2649152.6</v>
      </c>
      <c r="ABJ15" s="559">
        <v>4715706.3899999997</v>
      </c>
      <c r="ABK15" s="559">
        <v>1707915.78</v>
      </c>
      <c r="ABL15" s="559">
        <v>1660555.03</v>
      </c>
      <c r="ABM15" s="559">
        <v>39189884.659999996</v>
      </c>
      <c r="ABN15" s="559">
        <v>3162233.66</v>
      </c>
      <c r="ABO15" s="559">
        <v>3908038.27</v>
      </c>
      <c r="ABP15" s="559">
        <v>3494229.56</v>
      </c>
      <c r="ABQ15" s="559">
        <v>2950326.49</v>
      </c>
      <c r="ABR15" s="559">
        <v>5783593.2300000004</v>
      </c>
      <c r="ABS15" s="559">
        <v>2460008.4300000002</v>
      </c>
      <c r="ABT15" s="559">
        <v>3401246.65</v>
      </c>
      <c r="ABU15" s="559">
        <v>94635.98</v>
      </c>
      <c r="ABV15" s="559">
        <v>93125149.979999989</v>
      </c>
      <c r="ABW15" s="559">
        <v>2212000.94</v>
      </c>
      <c r="ABX15" s="559">
        <v>5528386.0999999996</v>
      </c>
      <c r="ABY15" s="559">
        <v>1660589.81</v>
      </c>
      <c r="ABZ15" s="559">
        <v>1177750.55</v>
      </c>
      <c r="ACA15" s="559">
        <v>3897385.23</v>
      </c>
      <c r="ACB15" s="559">
        <v>1348658.5</v>
      </c>
      <c r="ACC15" s="559">
        <v>4306100.32</v>
      </c>
      <c r="ACD15" s="559">
        <v>2357253.37</v>
      </c>
      <c r="ACE15" s="559">
        <v>2901476.35</v>
      </c>
      <c r="ACF15" s="559">
        <v>1779612.74</v>
      </c>
      <c r="ACG15" s="559">
        <v>530649002.81</v>
      </c>
      <c r="ACH15" s="559">
        <v>2838459.73</v>
      </c>
      <c r="ACI15" s="559">
        <v>1385792.7</v>
      </c>
      <c r="ACJ15" s="559">
        <v>5653112.1299999999</v>
      </c>
      <c r="ACK15" s="559">
        <v>3390928.57</v>
      </c>
      <c r="ACL15" s="559">
        <v>4878873.8600000003</v>
      </c>
      <c r="ACM15" s="559">
        <v>4079702.98</v>
      </c>
      <c r="ACN15" s="559">
        <v>80817227.069999993</v>
      </c>
      <c r="ACO15" s="559">
        <v>10567745.939999999</v>
      </c>
      <c r="ACP15" s="559">
        <v>3907210.78</v>
      </c>
      <c r="ACQ15" s="559">
        <v>2105536.39</v>
      </c>
      <c r="ACR15" s="559">
        <v>4671575.6900000004</v>
      </c>
      <c r="ACS15" s="559">
        <v>5086261.4800000004</v>
      </c>
      <c r="ACT15" s="559">
        <v>65509161.409999996</v>
      </c>
      <c r="ACU15" s="559">
        <v>10028873.52</v>
      </c>
      <c r="ACV15" s="559">
        <v>3812652.3</v>
      </c>
      <c r="ACW15" s="559">
        <v>4619810.49</v>
      </c>
      <c r="ACX15" s="559">
        <v>2752721.19</v>
      </c>
      <c r="ACY15" s="559">
        <v>2953774.33</v>
      </c>
      <c r="ACZ15" s="559">
        <v>1389080.73</v>
      </c>
      <c r="ADA15" s="559">
        <v>2819015.11</v>
      </c>
      <c r="ADB15" s="559">
        <v>2678702.14</v>
      </c>
      <c r="ADC15" s="559">
        <v>4428878.72</v>
      </c>
      <c r="ADD15" s="559">
        <v>10246769.390000001</v>
      </c>
      <c r="ADE15" s="559">
        <v>13171084.890000001</v>
      </c>
      <c r="ADF15" s="559">
        <v>19981363.5</v>
      </c>
      <c r="ADG15" s="559">
        <v>916424.28</v>
      </c>
      <c r="ADH15" s="559">
        <v>397550</v>
      </c>
      <c r="ADI15" s="559">
        <v>947118.07999999996</v>
      </c>
      <c r="ADJ15" s="559">
        <v>1339983.3400000001</v>
      </c>
      <c r="ADK15" s="559">
        <v>2044805.35</v>
      </c>
      <c r="ADL15" s="559">
        <v>1322267.56</v>
      </c>
      <c r="ADM15" s="559">
        <v>161921629.92000002</v>
      </c>
      <c r="ADN15" s="559">
        <v>2214663.5499999998</v>
      </c>
      <c r="ADO15" s="559">
        <v>11561923.359999999</v>
      </c>
      <c r="ADP15" s="559">
        <v>30513366.440000001</v>
      </c>
      <c r="ADQ15" s="559">
        <v>2482693.98</v>
      </c>
      <c r="ADR15" s="559">
        <v>1485504.46</v>
      </c>
      <c r="ADS15" s="559">
        <v>2653004.98</v>
      </c>
      <c r="ADT15" s="559">
        <v>872325</v>
      </c>
      <c r="ADU15" s="559">
        <v>334946655.34000003</v>
      </c>
      <c r="ADV15" s="559">
        <v>10421833.280000001</v>
      </c>
      <c r="ADW15" s="559">
        <v>52691279.640000001</v>
      </c>
      <c r="ADX15" s="559">
        <v>4370332.1899999995</v>
      </c>
      <c r="ADY15" s="559">
        <v>1955522.9</v>
      </c>
      <c r="ADZ15" s="559">
        <v>2915781.23</v>
      </c>
      <c r="AEA15" s="559">
        <v>1897769.18</v>
      </c>
      <c r="AEB15" s="559">
        <v>3222673.99</v>
      </c>
      <c r="AEC15" s="559">
        <v>1974488.15</v>
      </c>
      <c r="AED15" s="559">
        <v>2256061.75</v>
      </c>
      <c r="AEE15" s="559">
        <v>2425715.37</v>
      </c>
      <c r="AEF15" s="559">
        <v>5983269.96</v>
      </c>
      <c r="AEG15" s="559">
        <v>1718635.74</v>
      </c>
      <c r="AEH15" s="559">
        <v>6089824.1100000003</v>
      </c>
      <c r="AEI15" s="559">
        <v>1994100</v>
      </c>
      <c r="AEJ15" s="559">
        <v>2506515.02</v>
      </c>
      <c r="AEK15" s="559">
        <v>1431141.22</v>
      </c>
      <c r="AEL15" s="559">
        <v>29084303.649999999</v>
      </c>
      <c r="AEM15" s="559">
        <v>3791729.75</v>
      </c>
      <c r="AEN15" s="559">
        <v>8189681.3300000001</v>
      </c>
      <c r="AEO15" s="559">
        <v>173972733.14000002</v>
      </c>
      <c r="AEP15" s="559">
        <v>4493533.96</v>
      </c>
      <c r="AEQ15" s="559">
        <v>3317252.23</v>
      </c>
      <c r="AER15" s="559">
        <v>3979945.76</v>
      </c>
      <c r="AES15" s="559">
        <v>2130809.75</v>
      </c>
      <c r="AET15" s="559">
        <v>5530052.8899999997</v>
      </c>
      <c r="AEU15" s="559">
        <v>1475277.33</v>
      </c>
      <c r="AEV15" s="559">
        <v>7628057.2000000002</v>
      </c>
      <c r="AEW15" s="559">
        <v>3306451.9</v>
      </c>
      <c r="AEX15" s="559">
        <v>13289850</v>
      </c>
      <c r="AEY15" s="559">
        <v>32740521.640000001</v>
      </c>
      <c r="AEZ15" s="559">
        <v>28905700.73</v>
      </c>
      <c r="AFA15" s="559">
        <v>4780729.4400000004</v>
      </c>
      <c r="AFB15" s="559">
        <v>4770562.12</v>
      </c>
      <c r="AFC15" s="559">
        <v>5720512.1399999997</v>
      </c>
      <c r="AFD15" s="559">
        <v>2613000</v>
      </c>
      <c r="AFE15" s="559">
        <v>4084156.44</v>
      </c>
      <c r="AFF15" s="559">
        <v>1672247.63</v>
      </c>
      <c r="AFG15" s="559">
        <v>6042750.1799999997</v>
      </c>
      <c r="AFH15" s="559">
        <v>4069463.56</v>
      </c>
      <c r="AFI15" s="559">
        <v>733293.21</v>
      </c>
      <c r="AFJ15" s="559">
        <v>2382685.7000000002</v>
      </c>
      <c r="AFK15" s="559">
        <v>2145928.36</v>
      </c>
      <c r="AFL15" s="559">
        <v>59217758.520000003</v>
      </c>
      <c r="AFM15" s="559">
        <v>6535476.9800000004</v>
      </c>
      <c r="AFN15" s="559">
        <v>2924500</v>
      </c>
      <c r="AFO15" s="559">
        <v>3149442.3</v>
      </c>
      <c r="AFP15" s="559">
        <v>3433172.4</v>
      </c>
      <c r="AFQ15" s="559">
        <v>3199473.5</v>
      </c>
      <c r="AFR15" s="559">
        <v>1211200</v>
      </c>
      <c r="AFS15" s="559">
        <v>3628530.69</v>
      </c>
      <c r="AFT15" s="559">
        <v>4610909.0199999996</v>
      </c>
      <c r="AFU15" s="559">
        <v>2436422.79</v>
      </c>
      <c r="AFV15" s="559">
        <v>5892076.29</v>
      </c>
      <c r="AFW15" s="559">
        <v>3535287.44</v>
      </c>
      <c r="AFX15" s="559">
        <v>220039334.84999999</v>
      </c>
      <c r="AFY15" s="559">
        <v>2281846.9</v>
      </c>
      <c r="AFZ15" s="559">
        <v>2111479.1800000002</v>
      </c>
      <c r="AGA15" s="559">
        <v>1780613.6</v>
      </c>
      <c r="AGB15" s="559">
        <v>16256984.26</v>
      </c>
      <c r="AGC15" s="559">
        <v>1774269</v>
      </c>
      <c r="AGD15" s="559">
        <v>2742766.82</v>
      </c>
      <c r="AGE15" s="559">
        <v>2151800</v>
      </c>
      <c r="AGF15" s="559">
        <v>1826573</v>
      </c>
      <c r="AGG15" s="559">
        <v>2941098.13</v>
      </c>
      <c r="AGH15" s="559">
        <v>917925.2</v>
      </c>
      <c r="AGI15" s="559">
        <v>91504648.560000002</v>
      </c>
      <c r="AGJ15" s="559">
        <v>40142357.510000005</v>
      </c>
      <c r="AGK15" s="559">
        <v>3281863.99</v>
      </c>
      <c r="AGL15" s="559">
        <v>2120091.9900000002</v>
      </c>
      <c r="AGM15" s="559">
        <v>6106221.3099999996</v>
      </c>
      <c r="AGN15" s="559">
        <v>4354375.12</v>
      </c>
      <c r="AGO15" s="559">
        <v>1640999.41</v>
      </c>
      <c r="AGP15" s="559">
        <v>1354894.18</v>
      </c>
      <c r="AGQ15" s="559">
        <v>122611236.33</v>
      </c>
      <c r="AGR15" s="559">
        <v>46039483.950000003</v>
      </c>
      <c r="AGS15" s="559">
        <v>2270361.86</v>
      </c>
      <c r="AGT15" s="559">
        <v>9352309.9800000004</v>
      </c>
      <c r="AGU15" s="559">
        <v>10996632.76</v>
      </c>
      <c r="AGV15" s="559">
        <v>4924748.92</v>
      </c>
      <c r="AGW15" s="559">
        <v>7031939.3399999999</v>
      </c>
      <c r="AGX15" s="559">
        <v>4394241.7300000004</v>
      </c>
      <c r="AGY15" s="559">
        <v>2022048.48</v>
      </c>
      <c r="AGZ15" s="559">
        <v>4134531.61</v>
      </c>
      <c r="AHA15" s="559">
        <v>5067600</v>
      </c>
      <c r="AHB15" s="559">
        <v>5667657.8899999997</v>
      </c>
      <c r="AHC15" s="559">
        <v>4641844.26</v>
      </c>
      <c r="AHD15" s="559">
        <v>3628178.65</v>
      </c>
      <c r="AHE15" s="559">
        <v>9712439.4700000007</v>
      </c>
      <c r="AHF15" s="559">
        <v>3789345.32</v>
      </c>
      <c r="AHG15" s="559">
        <v>20542563.509999998</v>
      </c>
      <c r="AHH15" s="559">
        <v>34802716.090000004</v>
      </c>
      <c r="AHI15" s="559">
        <v>9920825.25</v>
      </c>
      <c r="AHJ15" s="559">
        <v>3218597.46</v>
      </c>
      <c r="AHK15" s="559">
        <v>12380455.09</v>
      </c>
      <c r="AHL15" s="559">
        <v>45186183.310000002</v>
      </c>
      <c r="AHM15" s="559">
        <v>5891600</v>
      </c>
      <c r="AHN15" s="559">
        <v>3619567.74</v>
      </c>
      <c r="AHO15" s="559"/>
      <c r="AHQ15" s="580">
        <v>13</v>
      </c>
    </row>
    <row r="16" spans="1:901" ht="23.4" customHeight="1" x14ac:dyDescent="0.4">
      <c r="A16" s="554" t="s">
        <v>878</v>
      </c>
      <c r="B16" s="555" t="s">
        <v>678</v>
      </c>
      <c r="C16" s="559">
        <v>33916905.18</v>
      </c>
      <c r="D16" s="559">
        <v>7255132.8700000001</v>
      </c>
      <c r="E16" s="559">
        <v>847123.31</v>
      </c>
      <c r="F16" s="559">
        <v>844486.27</v>
      </c>
      <c r="G16" s="559">
        <v>964633.83000000007</v>
      </c>
      <c r="H16" s="559">
        <v>848834.94000000006</v>
      </c>
      <c r="I16" s="559">
        <v>741936.35</v>
      </c>
      <c r="J16" s="559">
        <v>8895041.8800000008</v>
      </c>
      <c r="K16" s="559">
        <v>579620.03</v>
      </c>
      <c r="L16" s="559">
        <v>937681.87</v>
      </c>
      <c r="M16" s="559">
        <v>8686917.9400000013</v>
      </c>
      <c r="N16" s="559">
        <v>459112.06</v>
      </c>
      <c r="O16" s="559">
        <v>2198226.5299999993</v>
      </c>
      <c r="P16" s="559">
        <v>1499358.3599999999</v>
      </c>
      <c r="Q16" s="559">
        <v>668345.12</v>
      </c>
      <c r="R16" s="559">
        <v>489482.35</v>
      </c>
      <c r="S16" s="559">
        <v>241878.06</v>
      </c>
      <c r="T16" s="559">
        <v>2868775.29</v>
      </c>
      <c r="U16" s="559">
        <v>236928.94999999998</v>
      </c>
      <c r="V16" s="559">
        <v>330397.15999999997</v>
      </c>
      <c r="W16" s="559">
        <v>378012.98</v>
      </c>
      <c r="X16" s="559">
        <v>502207.46</v>
      </c>
      <c r="Y16" s="559">
        <v>235015.27</v>
      </c>
      <c r="Z16" s="559">
        <v>226446.43999999997</v>
      </c>
      <c r="AA16" s="559">
        <v>63022158.43</v>
      </c>
      <c r="AB16" s="559">
        <v>1744303.17</v>
      </c>
      <c r="AC16" s="559">
        <v>6364139.6600000011</v>
      </c>
      <c r="AD16" s="559">
        <v>923055.92</v>
      </c>
      <c r="AE16" s="559">
        <v>3583926.74</v>
      </c>
      <c r="AF16" s="559">
        <v>1004333.46</v>
      </c>
      <c r="AG16" s="559">
        <v>2595265.63</v>
      </c>
      <c r="AH16" s="559">
        <v>1067741.7000000002</v>
      </c>
      <c r="AI16" s="559">
        <v>1597805.29</v>
      </c>
      <c r="AJ16" s="559">
        <v>969205.49000000011</v>
      </c>
      <c r="AK16" s="559">
        <v>667354.95000000007</v>
      </c>
      <c r="AL16" s="559">
        <v>930039.91999999993</v>
      </c>
      <c r="AM16" s="559">
        <v>152914</v>
      </c>
      <c r="AN16" s="559">
        <v>1065440.82</v>
      </c>
      <c r="AO16" s="559">
        <v>479020.64</v>
      </c>
      <c r="AP16" s="559">
        <v>3709418.7399999998</v>
      </c>
      <c r="AQ16" s="559">
        <v>5239736.93</v>
      </c>
      <c r="AR16" s="559">
        <v>503171.75</v>
      </c>
      <c r="AS16" s="559">
        <v>31641818.020000003</v>
      </c>
      <c r="AT16" s="559">
        <v>2255314.9299999997</v>
      </c>
      <c r="AU16" s="559">
        <v>957397.17</v>
      </c>
      <c r="AV16" s="559">
        <v>1299328.42</v>
      </c>
      <c r="AW16" s="559">
        <v>721036.14</v>
      </c>
      <c r="AX16" s="559">
        <v>646646.53999999992</v>
      </c>
      <c r="AY16" s="559">
        <v>905872.47000000009</v>
      </c>
      <c r="AZ16" s="559">
        <v>854477.25</v>
      </c>
      <c r="BA16" s="559">
        <v>9341095.7899999991</v>
      </c>
      <c r="BB16" s="559">
        <v>1028091</v>
      </c>
      <c r="BC16" s="559">
        <v>1116263.5900000001</v>
      </c>
      <c r="BD16" s="559">
        <v>2334957.04</v>
      </c>
      <c r="BE16" s="559">
        <v>977475.84000000008</v>
      </c>
      <c r="BF16" s="559">
        <v>200825.24</v>
      </c>
      <c r="BG16" s="559">
        <v>300624.51</v>
      </c>
      <c r="BH16" s="559">
        <v>36954598.700000003</v>
      </c>
      <c r="BI16" s="559">
        <v>527043.52999999991</v>
      </c>
      <c r="BJ16" s="559">
        <v>628846.20000000007</v>
      </c>
      <c r="BK16" s="559">
        <v>1349170.3399999999</v>
      </c>
      <c r="BL16" s="559">
        <v>1719901.6</v>
      </c>
      <c r="BM16" s="559">
        <v>2120779.77</v>
      </c>
      <c r="BN16" s="559">
        <v>641666.39000000013</v>
      </c>
      <c r="BO16" s="559">
        <v>975710.24999999988</v>
      </c>
      <c r="BP16" s="559">
        <v>444548.72</v>
      </c>
      <c r="BQ16" s="559">
        <v>591804.75</v>
      </c>
      <c r="BR16" s="559">
        <v>224077</v>
      </c>
      <c r="BS16" s="559">
        <v>313763.82</v>
      </c>
      <c r="BT16" s="559">
        <v>11201002.740000002</v>
      </c>
      <c r="BU16" s="559">
        <v>29808.560000000001</v>
      </c>
      <c r="BV16" s="559">
        <v>720465.5</v>
      </c>
      <c r="BW16" s="559">
        <v>25402737.460000005</v>
      </c>
      <c r="BX16" s="559">
        <v>11112484.07</v>
      </c>
      <c r="BY16" s="559">
        <v>916617.84</v>
      </c>
      <c r="BZ16" s="559">
        <v>1128503</v>
      </c>
      <c r="CA16" s="559">
        <v>1110532.6400000001</v>
      </c>
      <c r="CB16" s="559">
        <v>1494153.7</v>
      </c>
      <c r="CC16" s="559">
        <v>1287288.2900000003</v>
      </c>
      <c r="CD16" s="559">
        <v>49531.57</v>
      </c>
      <c r="CE16" s="559">
        <v>106681</v>
      </c>
      <c r="CF16" s="559">
        <v>58888492.069999993</v>
      </c>
      <c r="CG16" s="559">
        <v>537371.23</v>
      </c>
      <c r="CH16" s="559">
        <v>2822090.53</v>
      </c>
      <c r="CI16" s="559">
        <v>534370.81999999995</v>
      </c>
      <c r="CJ16" s="559">
        <v>912875.09000000008</v>
      </c>
      <c r="CK16" s="559">
        <v>706452</v>
      </c>
      <c r="CL16" s="559">
        <v>870324.36</v>
      </c>
      <c r="CM16" s="559">
        <v>2133753.16</v>
      </c>
      <c r="CN16" s="559">
        <v>488329.47000000003</v>
      </c>
      <c r="CO16" s="559">
        <v>440101.0400000001</v>
      </c>
      <c r="CP16" s="559">
        <v>580880.55000000005</v>
      </c>
      <c r="CQ16" s="559">
        <v>895792.69000000006</v>
      </c>
      <c r="CR16" s="559">
        <v>815500.99999999988</v>
      </c>
      <c r="CS16" s="559">
        <v>20622066.259999994</v>
      </c>
      <c r="CT16" s="559">
        <v>507882.95999999996</v>
      </c>
      <c r="CU16" s="559">
        <v>1055607</v>
      </c>
      <c r="CV16" s="559">
        <v>2002637.53</v>
      </c>
      <c r="CW16" s="559">
        <v>455146.29</v>
      </c>
      <c r="CX16" s="559">
        <v>1745411.7299999997</v>
      </c>
      <c r="CY16" s="559">
        <v>537384.96000000008</v>
      </c>
      <c r="CZ16" s="559">
        <v>535157.35</v>
      </c>
      <c r="DA16" s="559">
        <v>18460839.710000001</v>
      </c>
      <c r="DB16" s="559">
        <v>942753.95000000007</v>
      </c>
      <c r="DC16" s="559">
        <v>4994013.8899999987</v>
      </c>
      <c r="DD16" s="559">
        <v>3326946.5399999996</v>
      </c>
      <c r="DE16" s="559">
        <v>994266.34000000008</v>
      </c>
      <c r="DF16" s="559">
        <v>2797609.0300000003</v>
      </c>
      <c r="DG16" s="559">
        <v>679410.75</v>
      </c>
      <c r="DH16" s="559">
        <v>196016.81000000003</v>
      </c>
      <c r="DI16" s="559">
        <v>694150.17999999993</v>
      </c>
      <c r="DJ16" s="559">
        <v>371414.64999999997</v>
      </c>
      <c r="DK16" s="559">
        <v>3336825.23</v>
      </c>
      <c r="DL16" s="559">
        <v>18329525.999999996</v>
      </c>
      <c r="DM16" s="559">
        <v>18157362.93</v>
      </c>
      <c r="DN16" s="559">
        <v>1240156.6600000001</v>
      </c>
      <c r="DO16" s="559">
        <v>860709.64</v>
      </c>
      <c r="DP16" s="559">
        <v>1979755.18</v>
      </c>
      <c r="DQ16" s="559">
        <v>889803.58000000007</v>
      </c>
      <c r="DR16" s="559">
        <v>755107.95000000007</v>
      </c>
      <c r="DS16" s="559">
        <v>673753.46000000008</v>
      </c>
      <c r="DT16" s="559">
        <v>382537.12</v>
      </c>
      <c r="DU16" s="559">
        <v>45206864.910000004</v>
      </c>
      <c r="DV16" s="559">
        <v>838237.75</v>
      </c>
      <c r="DW16" s="559">
        <v>879941.62999999989</v>
      </c>
      <c r="DX16" s="559">
        <v>2950635.38</v>
      </c>
      <c r="DY16" s="559">
        <v>1996511.94</v>
      </c>
      <c r="DZ16" s="559">
        <v>1050688.7</v>
      </c>
      <c r="EA16" s="559">
        <v>1302367.8</v>
      </c>
      <c r="EB16" s="559">
        <v>690529.01000000013</v>
      </c>
      <c r="EC16" s="559">
        <v>1832327.93</v>
      </c>
      <c r="ED16" s="559">
        <v>12802177.58</v>
      </c>
      <c r="EE16" s="559">
        <v>9012724.3300000001</v>
      </c>
      <c r="EF16" s="559">
        <v>804781.09</v>
      </c>
      <c r="EG16" s="559">
        <v>1694635.03</v>
      </c>
      <c r="EH16" s="559">
        <v>1056827.52</v>
      </c>
      <c r="EI16" s="559">
        <v>1462796.95</v>
      </c>
      <c r="EJ16" s="559">
        <v>4020126.36</v>
      </c>
      <c r="EK16" s="559">
        <v>608191.55000000005</v>
      </c>
      <c r="EL16" s="559">
        <v>1156769.6700000002</v>
      </c>
      <c r="EM16" s="559">
        <v>41604001.5</v>
      </c>
      <c r="EN16" s="559">
        <v>1443999.92</v>
      </c>
      <c r="EO16" s="559">
        <v>780983.93</v>
      </c>
      <c r="EP16" s="559">
        <v>1030524.77</v>
      </c>
      <c r="EQ16" s="559">
        <v>433955.69</v>
      </c>
      <c r="ER16" s="559">
        <v>376229.11</v>
      </c>
      <c r="ES16" s="559">
        <v>1406359.5</v>
      </c>
      <c r="ET16" s="559">
        <v>3550817.17</v>
      </c>
      <c r="EU16" s="559">
        <v>486839.11</v>
      </c>
      <c r="EV16" s="559">
        <v>19176174.489999998</v>
      </c>
      <c r="EW16" s="559">
        <v>342380.54</v>
      </c>
      <c r="EX16" s="559">
        <v>907576.95000000007</v>
      </c>
      <c r="EY16" s="559">
        <v>906820.09</v>
      </c>
      <c r="EZ16" s="559">
        <v>1549546.9699999997</v>
      </c>
      <c r="FA16" s="559">
        <v>2493777.5100000002</v>
      </c>
      <c r="FB16" s="559">
        <v>1476712.31</v>
      </c>
      <c r="FC16" s="559">
        <v>1710594.33</v>
      </c>
      <c r="FD16" s="559">
        <v>734791.55</v>
      </c>
      <c r="FE16" s="559">
        <v>540885.78999999992</v>
      </c>
      <c r="FF16" s="559">
        <v>1243055.1700000002</v>
      </c>
      <c r="FG16" s="559">
        <v>319617.39</v>
      </c>
      <c r="FH16" s="559">
        <v>15570163.040000001</v>
      </c>
      <c r="FI16" s="559">
        <v>502108.60999999993</v>
      </c>
      <c r="FJ16" s="559">
        <v>913047.15999999992</v>
      </c>
      <c r="FK16" s="559">
        <v>1146205.78</v>
      </c>
      <c r="FL16" s="559">
        <v>1412450.9599999997</v>
      </c>
      <c r="FM16" s="559">
        <v>926543.03999999992</v>
      </c>
      <c r="FN16" s="559">
        <v>190671.22</v>
      </c>
      <c r="FO16" s="559">
        <v>73410</v>
      </c>
      <c r="FP16" s="559">
        <v>46333037.609999985</v>
      </c>
      <c r="FQ16" s="559">
        <v>1193865.7600000002</v>
      </c>
      <c r="FR16" s="559">
        <v>2790139.2100000004</v>
      </c>
      <c r="FS16" s="559">
        <v>1073553.51</v>
      </c>
      <c r="FT16" s="559">
        <v>1423371.49</v>
      </c>
      <c r="FU16" s="559">
        <v>716325.88</v>
      </c>
      <c r="FV16" s="559">
        <v>2541760.6899999995</v>
      </c>
      <c r="FW16" s="559">
        <v>1212642.08</v>
      </c>
      <c r="FX16" s="559">
        <v>763283.94000000006</v>
      </c>
      <c r="FY16" s="559">
        <v>859778</v>
      </c>
      <c r="FZ16" s="559">
        <v>2151523.65</v>
      </c>
      <c r="GA16" s="559">
        <v>713346.68</v>
      </c>
      <c r="GB16" s="559">
        <v>257961.08000000002</v>
      </c>
      <c r="GC16" s="559">
        <v>71871</v>
      </c>
      <c r="GD16" s="559">
        <v>26160606.57</v>
      </c>
      <c r="GE16" s="559">
        <v>418680.28</v>
      </c>
      <c r="GF16" s="559">
        <v>617779.82999999996</v>
      </c>
      <c r="GG16" s="559">
        <v>3617696.14</v>
      </c>
      <c r="GH16" s="559">
        <v>971055.35</v>
      </c>
      <c r="GI16" s="559">
        <v>577568.54999999993</v>
      </c>
      <c r="GJ16" s="559">
        <v>1005168.5499999999</v>
      </c>
      <c r="GK16" s="559">
        <v>4149723.0100000002</v>
      </c>
      <c r="GL16" s="559">
        <v>317205.66000000009</v>
      </c>
      <c r="GM16" s="559">
        <v>330569.15999999997</v>
      </c>
      <c r="GN16" s="559">
        <v>123365</v>
      </c>
      <c r="GO16" s="559">
        <v>242972.1</v>
      </c>
      <c r="GP16" s="559">
        <v>13421080.59</v>
      </c>
      <c r="GQ16" s="559">
        <v>4216165.83</v>
      </c>
      <c r="GR16" s="559">
        <v>1075699.9200000002</v>
      </c>
      <c r="GS16" s="559">
        <v>2704366.94</v>
      </c>
      <c r="GT16" s="559">
        <v>365879.68000000005</v>
      </c>
      <c r="GU16" s="559">
        <v>1016090.1799999999</v>
      </c>
      <c r="GV16" s="559">
        <v>1156378.01</v>
      </c>
      <c r="GW16" s="559">
        <v>177087.39</v>
      </c>
      <c r="GX16" s="559">
        <v>14079320.479999999</v>
      </c>
      <c r="GY16" s="559">
        <v>1071927.52</v>
      </c>
      <c r="GZ16" s="559">
        <v>1640401.87</v>
      </c>
      <c r="HA16" s="559">
        <v>647458.54</v>
      </c>
      <c r="HB16" s="559">
        <v>38213722.049999997</v>
      </c>
      <c r="HC16" s="559">
        <v>5654064.4000000004</v>
      </c>
      <c r="HD16" s="559">
        <v>3340570.3</v>
      </c>
      <c r="HE16" s="559">
        <v>1724180.62</v>
      </c>
      <c r="HF16" s="559">
        <v>1741458.69</v>
      </c>
      <c r="HG16" s="559">
        <v>2531424.71</v>
      </c>
      <c r="HH16" s="559">
        <v>274071.67999999999</v>
      </c>
      <c r="HI16" s="559">
        <v>9385625.1500000004</v>
      </c>
      <c r="HJ16" s="559">
        <v>317865.62000000005</v>
      </c>
      <c r="HK16" s="559">
        <v>217923.96000000002</v>
      </c>
      <c r="HL16" s="559">
        <v>222423.75</v>
      </c>
      <c r="HM16" s="559">
        <v>510226.09</v>
      </c>
      <c r="HN16" s="559">
        <v>815402.85</v>
      </c>
      <c r="HO16" s="559">
        <v>419944.75</v>
      </c>
      <c r="HP16" s="559">
        <v>122737.74</v>
      </c>
      <c r="HQ16" s="559">
        <v>20763296.989999995</v>
      </c>
      <c r="HR16" s="559">
        <v>6540738.0299999993</v>
      </c>
      <c r="HS16" s="559">
        <v>1091059.1000000001</v>
      </c>
      <c r="HT16" s="559">
        <v>427013.57</v>
      </c>
      <c r="HU16" s="559">
        <v>1164529.29</v>
      </c>
      <c r="HV16" s="559">
        <v>392469.91</v>
      </c>
      <c r="HW16" s="559">
        <v>839525.75</v>
      </c>
      <c r="HX16" s="559">
        <v>563205.67000000004</v>
      </c>
      <c r="HY16" s="559">
        <v>889021.74000000011</v>
      </c>
      <c r="HZ16" s="559">
        <v>1014899.03</v>
      </c>
      <c r="IA16" s="559">
        <v>420911.23</v>
      </c>
      <c r="IB16" s="559">
        <v>518783.94000000006</v>
      </c>
      <c r="IC16" s="559">
        <v>229367.7</v>
      </c>
      <c r="ID16" s="559">
        <v>1163200.51</v>
      </c>
      <c r="IE16" s="559">
        <v>535299.15</v>
      </c>
      <c r="IF16" s="559">
        <v>517948.88</v>
      </c>
      <c r="IG16" s="559">
        <v>18855972.099999998</v>
      </c>
      <c r="IH16" s="559">
        <v>9047886.0500000007</v>
      </c>
      <c r="II16" s="559">
        <v>738195.91</v>
      </c>
      <c r="IJ16" s="559">
        <v>1302251.0199999998</v>
      </c>
      <c r="IK16" s="559">
        <v>2516713.31</v>
      </c>
      <c r="IL16" s="559">
        <v>852946.42</v>
      </c>
      <c r="IM16" s="559">
        <v>264895.25</v>
      </c>
      <c r="IN16" s="559">
        <v>396464.58</v>
      </c>
      <c r="IO16" s="559">
        <v>497514.74999999994</v>
      </c>
      <c r="IP16" s="559">
        <v>270913</v>
      </c>
      <c r="IQ16" s="559">
        <v>433718.5</v>
      </c>
      <c r="IR16" s="559">
        <v>40051565.100000001</v>
      </c>
      <c r="IS16" s="559">
        <v>9523026</v>
      </c>
      <c r="IT16" s="559">
        <v>1987880.0100000002</v>
      </c>
      <c r="IU16" s="559">
        <v>897367.73</v>
      </c>
      <c r="IV16" s="559">
        <v>380976.94999999995</v>
      </c>
      <c r="IW16" s="559">
        <v>370983.35000000003</v>
      </c>
      <c r="IX16" s="559">
        <v>624472.74</v>
      </c>
      <c r="IY16" s="559">
        <v>246785.93000000002</v>
      </c>
      <c r="IZ16" s="559">
        <v>996092.12</v>
      </c>
      <c r="JA16" s="559">
        <v>1237297</v>
      </c>
      <c r="JB16" s="559">
        <v>498031</v>
      </c>
      <c r="JC16" s="559">
        <v>358289.41</v>
      </c>
      <c r="JD16" s="559">
        <v>13774192.630000001</v>
      </c>
      <c r="JE16" s="559">
        <v>3565028.41</v>
      </c>
      <c r="JF16" s="559">
        <v>591163.06000000006</v>
      </c>
      <c r="JG16" s="559">
        <v>306562.75</v>
      </c>
      <c r="JH16" s="559">
        <v>545702.79</v>
      </c>
      <c r="JI16" s="559">
        <v>497473.18</v>
      </c>
      <c r="JJ16" s="559">
        <v>15169237.709999997</v>
      </c>
      <c r="JK16" s="559">
        <v>499108.27999999997</v>
      </c>
      <c r="JL16" s="559">
        <v>2428346.08</v>
      </c>
      <c r="JM16" s="559">
        <v>2842944.77</v>
      </c>
      <c r="JN16" s="559">
        <v>1681722.89</v>
      </c>
      <c r="JO16" s="559">
        <v>3026197.01</v>
      </c>
      <c r="JP16" s="559">
        <v>1031262.48</v>
      </c>
      <c r="JQ16" s="559">
        <v>20680362.689999998</v>
      </c>
      <c r="JR16" s="559">
        <v>899275.67</v>
      </c>
      <c r="JS16" s="559">
        <v>283670.38</v>
      </c>
      <c r="JT16" s="559">
        <v>2952938.7600000002</v>
      </c>
      <c r="JU16" s="559">
        <v>4114000.9899999998</v>
      </c>
      <c r="JV16" s="559">
        <v>2284060.3200000003</v>
      </c>
      <c r="JW16" s="559">
        <v>721876.95</v>
      </c>
      <c r="JX16" s="559">
        <v>645518.75</v>
      </c>
      <c r="JY16" s="559">
        <v>29998628.729999997</v>
      </c>
      <c r="JZ16" s="559">
        <v>10336681.779999997</v>
      </c>
      <c r="KA16" s="559">
        <v>794186.53</v>
      </c>
      <c r="KB16" s="559">
        <v>134838</v>
      </c>
      <c r="KC16" s="559">
        <v>1172271.95</v>
      </c>
      <c r="KD16" s="559">
        <v>184269.25</v>
      </c>
      <c r="KE16" s="559">
        <v>5859192.0800000001</v>
      </c>
      <c r="KF16" s="559">
        <v>691347.54000000015</v>
      </c>
      <c r="KG16" s="559">
        <v>471404.46</v>
      </c>
      <c r="KH16" s="559">
        <v>2280634.1500000004</v>
      </c>
      <c r="KI16" s="559">
        <v>1529911.9</v>
      </c>
      <c r="KJ16" s="559">
        <v>1403216.4300000002</v>
      </c>
      <c r="KK16" s="559">
        <v>547588.66</v>
      </c>
      <c r="KL16" s="559">
        <v>164217.10999999999</v>
      </c>
      <c r="KM16" s="559">
        <v>669433.1</v>
      </c>
      <c r="KN16" s="559">
        <v>29579656.560000002</v>
      </c>
      <c r="KO16" s="559">
        <v>2131996.25</v>
      </c>
      <c r="KP16" s="559">
        <v>608234.29</v>
      </c>
      <c r="KQ16" s="559">
        <v>1687258.21</v>
      </c>
      <c r="KR16" s="559">
        <v>1949719.57</v>
      </c>
      <c r="KS16" s="559">
        <v>989172.57000000007</v>
      </c>
      <c r="KT16" s="559">
        <v>2405904.71</v>
      </c>
      <c r="KU16" s="559">
        <v>351675.3</v>
      </c>
      <c r="KV16" s="559">
        <v>1141792.21</v>
      </c>
      <c r="KW16" s="559">
        <v>9666948.290000001</v>
      </c>
      <c r="KX16" s="559">
        <v>1113794.8999999999</v>
      </c>
      <c r="KY16" s="559">
        <v>763046.96</v>
      </c>
      <c r="KZ16" s="559">
        <v>3634549.61</v>
      </c>
      <c r="LA16" s="559">
        <v>563589.74</v>
      </c>
      <c r="LB16" s="559">
        <v>1471357.54</v>
      </c>
      <c r="LC16" s="559">
        <v>20269322.779999997</v>
      </c>
      <c r="LD16" s="559">
        <v>2228314.6800000002</v>
      </c>
      <c r="LE16" s="559">
        <v>69708783.040000007</v>
      </c>
      <c r="LF16" s="559">
        <v>4440973.71</v>
      </c>
      <c r="LG16" s="559">
        <v>8372470.0600000005</v>
      </c>
      <c r="LH16" s="559">
        <v>8075295.2800000003</v>
      </c>
      <c r="LI16" s="559">
        <v>1608823.8199999998</v>
      </c>
      <c r="LJ16" s="559">
        <v>1281085.07</v>
      </c>
      <c r="LK16" s="559">
        <v>633573.61</v>
      </c>
      <c r="LL16" s="559">
        <v>519164.71000000008</v>
      </c>
      <c r="LM16" s="559">
        <v>980811.57</v>
      </c>
      <c r="LN16" s="559">
        <v>1537971.41</v>
      </c>
      <c r="LO16" s="559">
        <v>80650</v>
      </c>
      <c r="LP16" s="559">
        <v>12863693.580000002</v>
      </c>
      <c r="LQ16" s="559">
        <v>1782428.4800000002</v>
      </c>
      <c r="LR16" s="559">
        <v>747011.22000000009</v>
      </c>
      <c r="LS16" s="559">
        <v>37019613.010000005</v>
      </c>
      <c r="LT16" s="559">
        <v>7697768.8999999985</v>
      </c>
      <c r="LU16" s="559">
        <v>37653665.75</v>
      </c>
      <c r="LV16" s="559">
        <v>8198747.1400000006</v>
      </c>
      <c r="LW16" s="559">
        <v>5975724.3499999996</v>
      </c>
      <c r="LX16" s="559">
        <v>2346400.2599999998</v>
      </c>
      <c r="LY16" s="559">
        <v>4283147.05</v>
      </c>
      <c r="LZ16" s="559">
        <v>4804518.8600000003</v>
      </c>
      <c r="MA16" s="559">
        <v>4233106.1599999992</v>
      </c>
      <c r="MB16" s="559">
        <v>7391766.5500000017</v>
      </c>
      <c r="MC16" s="559">
        <v>3893560.28</v>
      </c>
      <c r="MD16" s="559">
        <v>936254</v>
      </c>
      <c r="ME16" s="559">
        <v>36020989.089999996</v>
      </c>
      <c r="MF16" s="559">
        <v>1388680.82</v>
      </c>
      <c r="MG16" s="559">
        <v>1075583.01</v>
      </c>
      <c r="MH16" s="559">
        <v>308302.26</v>
      </c>
      <c r="MI16" s="559">
        <v>538763</v>
      </c>
      <c r="MJ16" s="559">
        <v>624093.78</v>
      </c>
      <c r="MK16" s="559">
        <v>518020.85</v>
      </c>
      <c r="ML16" s="559">
        <v>1044482.64</v>
      </c>
      <c r="MM16" s="559">
        <v>521363.86</v>
      </c>
      <c r="MN16" s="559">
        <v>316372.23</v>
      </c>
      <c r="MO16" s="559">
        <v>823173.11</v>
      </c>
      <c r="MP16" s="559">
        <v>478698.14</v>
      </c>
      <c r="MQ16" s="559">
        <v>20970166.34</v>
      </c>
      <c r="MR16" s="559">
        <v>234372.94</v>
      </c>
      <c r="MS16" s="559">
        <v>2069074.99</v>
      </c>
      <c r="MT16" s="559">
        <v>1131306.2400000002</v>
      </c>
      <c r="MU16" s="559">
        <v>960883.96</v>
      </c>
      <c r="MV16" s="559">
        <v>3301901.47</v>
      </c>
      <c r="MW16" s="559">
        <v>2304918.8702000002</v>
      </c>
      <c r="MX16" s="559">
        <v>1444754.4100000001</v>
      </c>
      <c r="MY16" s="559">
        <v>720957</v>
      </c>
      <c r="MZ16" s="559">
        <v>188811.63</v>
      </c>
      <c r="NA16" s="559">
        <v>205087.25</v>
      </c>
      <c r="NB16" s="559">
        <v>41333538.359999999</v>
      </c>
      <c r="NC16" s="559">
        <v>1521368.9000000001</v>
      </c>
      <c r="ND16" s="559">
        <v>243419.95</v>
      </c>
      <c r="NE16" s="559">
        <v>5016740.54</v>
      </c>
      <c r="NF16" s="559">
        <v>260618.98</v>
      </c>
      <c r="NG16" s="559">
        <v>498572.13</v>
      </c>
      <c r="NH16" s="559">
        <v>4747063.0199999996</v>
      </c>
      <c r="NI16" s="559">
        <v>1284733.74</v>
      </c>
      <c r="NJ16" s="559">
        <v>185048.46</v>
      </c>
      <c r="NK16" s="559">
        <v>205300.96</v>
      </c>
      <c r="NL16" s="559">
        <v>487600.34</v>
      </c>
      <c r="NM16" s="559">
        <v>407053.25</v>
      </c>
      <c r="NN16" s="559">
        <v>8865095.7699999977</v>
      </c>
      <c r="NO16" s="559">
        <v>339726.61000000004</v>
      </c>
      <c r="NP16" s="559">
        <v>462239.06</v>
      </c>
      <c r="NQ16" s="559">
        <v>457061.35</v>
      </c>
      <c r="NR16" s="559">
        <v>988605.43999999994</v>
      </c>
      <c r="NS16" s="559">
        <v>31569</v>
      </c>
      <c r="NT16" s="559">
        <v>74062.319999999992</v>
      </c>
      <c r="NU16" s="559">
        <v>19946696.609999996</v>
      </c>
      <c r="NV16" s="559">
        <v>3087740.64</v>
      </c>
      <c r="NW16" s="559">
        <v>374820.31</v>
      </c>
      <c r="NX16" s="559">
        <v>343627.35</v>
      </c>
      <c r="NY16" s="559">
        <v>489473.10000000003</v>
      </c>
      <c r="NZ16" s="559">
        <v>185431.53000000003</v>
      </c>
      <c r="OA16" s="559">
        <v>310594.36999999994</v>
      </c>
      <c r="OB16" s="559">
        <v>18102623.079999998</v>
      </c>
      <c r="OC16" s="559">
        <v>967737.4099999998</v>
      </c>
      <c r="OD16" s="559">
        <v>293638.53000000003</v>
      </c>
      <c r="OE16" s="559">
        <v>5254770.88</v>
      </c>
      <c r="OF16" s="559">
        <v>1887918.51</v>
      </c>
      <c r="OG16" s="559">
        <v>653662.94999999995</v>
      </c>
      <c r="OH16" s="559">
        <v>442548</v>
      </c>
      <c r="OI16" s="559">
        <v>242438</v>
      </c>
      <c r="OJ16" s="559">
        <v>248904</v>
      </c>
      <c r="OK16" s="559">
        <v>14028040.180000002</v>
      </c>
      <c r="OL16" s="559">
        <v>1826350.26</v>
      </c>
      <c r="OM16" s="559">
        <v>16341040.380000001</v>
      </c>
      <c r="ON16" s="559">
        <v>1191584.6700000002</v>
      </c>
      <c r="OO16" s="559">
        <v>473791.80999999994</v>
      </c>
      <c r="OP16" s="559">
        <v>89588.989999999991</v>
      </c>
      <c r="OQ16" s="559">
        <v>15224519.700000001</v>
      </c>
      <c r="OR16" s="559">
        <v>374107.76</v>
      </c>
      <c r="OS16" s="559">
        <v>355663.49</v>
      </c>
      <c r="OT16" s="559">
        <v>804982.84</v>
      </c>
      <c r="OU16" s="559">
        <v>1318172.3799999999</v>
      </c>
      <c r="OV16" s="559">
        <v>4057901.0199999991</v>
      </c>
      <c r="OW16" s="559">
        <v>563494.61</v>
      </c>
      <c r="OX16" s="559">
        <v>262748</v>
      </c>
      <c r="OY16" s="559">
        <v>203699.51</v>
      </c>
      <c r="OZ16" s="559">
        <v>31769459.759999998</v>
      </c>
      <c r="PA16" s="559">
        <v>784469.75000000012</v>
      </c>
      <c r="PB16" s="559">
        <v>10168513.6</v>
      </c>
      <c r="PC16" s="559">
        <v>570404.54</v>
      </c>
      <c r="PD16" s="559">
        <v>2974837.93</v>
      </c>
      <c r="PE16" s="559">
        <v>4462366.47</v>
      </c>
      <c r="PF16" s="559">
        <v>1082653.55</v>
      </c>
      <c r="PG16" s="559">
        <v>710698.87</v>
      </c>
      <c r="PH16" s="559">
        <v>3402563.3299999996</v>
      </c>
      <c r="PI16" s="559">
        <v>3097590.0100000002</v>
      </c>
      <c r="PJ16" s="559">
        <v>3150055.61</v>
      </c>
      <c r="PK16" s="559">
        <v>6410004.7200000007</v>
      </c>
      <c r="PL16" s="559">
        <v>998937.01</v>
      </c>
      <c r="PM16" s="559">
        <v>9048959.4399999995</v>
      </c>
      <c r="PN16" s="559">
        <v>1165990.19</v>
      </c>
      <c r="PO16" s="559">
        <v>515406</v>
      </c>
      <c r="PP16" s="559">
        <v>185811</v>
      </c>
      <c r="PQ16" s="559">
        <v>508794.85</v>
      </c>
      <c r="PR16" s="559">
        <v>55308348.169999987</v>
      </c>
      <c r="PS16" s="559">
        <v>912143.5</v>
      </c>
      <c r="PT16" s="559">
        <v>764799.96000000008</v>
      </c>
      <c r="PU16" s="559">
        <v>1658661.7200000002</v>
      </c>
      <c r="PV16" s="559">
        <v>15291572.16</v>
      </c>
      <c r="PW16" s="559">
        <v>551737.11</v>
      </c>
      <c r="PX16" s="559">
        <v>2501287.0099999998</v>
      </c>
      <c r="PY16" s="559">
        <v>636874.38</v>
      </c>
      <c r="PZ16" s="559">
        <v>3982971.0199999996</v>
      </c>
      <c r="QA16" s="559">
        <v>647763.17999999993</v>
      </c>
      <c r="QB16" s="559">
        <v>9929920.6599999983</v>
      </c>
      <c r="QC16" s="559">
        <v>1054240.3500000001</v>
      </c>
      <c r="QD16" s="559">
        <v>1932578.89</v>
      </c>
      <c r="QE16" s="559">
        <v>1258945.4200000002</v>
      </c>
      <c r="QF16" s="559">
        <v>1206566.8700000001</v>
      </c>
      <c r="QG16" s="559">
        <v>1681586.25</v>
      </c>
      <c r="QH16" s="559">
        <v>1507274.5</v>
      </c>
      <c r="QI16" s="559">
        <v>442750.44</v>
      </c>
      <c r="QJ16" s="559">
        <v>438225.79000000004</v>
      </c>
      <c r="QK16" s="559">
        <v>4120629.23</v>
      </c>
      <c r="QL16" s="559">
        <v>5689308.8899999987</v>
      </c>
      <c r="QM16" s="559">
        <v>546826.51</v>
      </c>
      <c r="QN16" s="559">
        <v>74257.5</v>
      </c>
      <c r="QO16" s="559">
        <v>151083</v>
      </c>
      <c r="QP16" s="559">
        <v>334675.5</v>
      </c>
      <c r="QQ16" s="559">
        <v>34777.730000000003</v>
      </c>
      <c r="QR16" s="559">
        <v>34283967.039999999</v>
      </c>
      <c r="QS16" s="559">
        <v>713348.35</v>
      </c>
      <c r="QT16" s="559">
        <v>4679025.6000000006</v>
      </c>
      <c r="QU16" s="559">
        <v>1348680.56</v>
      </c>
      <c r="QV16" s="559">
        <v>1258005.92</v>
      </c>
      <c r="QW16" s="559">
        <v>8172912.370000001</v>
      </c>
      <c r="QX16" s="559">
        <v>1364752.92</v>
      </c>
      <c r="QY16" s="559">
        <v>2731132.6100000003</v>
      </c>
      <c r="QZ16" s="559">
        <v>5035773.8</v>
      </c>
      <c r="RA16" s="559">
        <v>960403.37999999989</v>
      </c>
      <c r="RB16" s="559">
        <v>671556.45000000007</v>
      </c>
      <c r="RC16" s="559">
        <v>337747</v>
      </c>
      <c r="RD16" s="559">
        <v>256732.79999999999</v>
      </c>
      <c r="RE16" s="559">
        <v>66450132.859999999</v>
      </c>
      <c r="RF16" s="559">
        <v>7302804.9199999999</v>
      </c>
      <c r="RG16" s="559">
        <v>4503507.1199999992</v>
      </c>
      <c r="RH16" s="559">
        <v>2290624.7199999997</v>
      </c>
      <c r="RI16" s="559">
        <v>1095745.47</v>
      </c>
      <c r="RJ16" s="559">
        <v>2775646.91</v>
      </c>
      <c r="RK16" s="559">
        <v>4415534.96</v>
      </c>
      <c r="RL16" s="559">
        <v>1152759.4099999999</v>
      </c>
      <c r="RM16" s="559">
        <v>2349355.13</v>
      </c>
      <c r="RN16" s="559">
        <v>4446164.7799999993</v>
      </c>
      <c r="RO16" s="559">
        <v>4496079.4700000007</v>
      </c>
      <c r="RP16" s="559">
        <v>631979.77999999991</v>
      </c>
      <c r="RQ16" s="559">
        <v>706748.44</v>
      </c>
      <c r="RR16" s="559">
        <v>1296794.3999999997</v>
      </c>
      <c r="RS16" s="559">
        <v>705179.86</v>
      </c>
      <c r="RT16" s="559">
        <v>774753.24999999988</v>
      </c>
      <c r="RU16" s="559">
        <v>856806.12</v>
      </c>
      <c r="RV16" s="559">
        <v>517383.87</v>
      </c>
      <c r="RW16" s="559">
        <v>242638</v>
      </c>
      <c r="RX16" s="559">
        <v>508834.20999999996</v>
      </c>
      <c r="RY16" s="559">
        <v>23544834.559999999</v>
      </c>
      <c r="RZ16" s="559">
        <v>433521.12</v>
      </c>
      <c r="SA16" s="559">
        <v>1269646.25</v>
      </c>
      <c r="SB16" s="559">
        <v>619438.53</v>
      </c>
      <c r="SC16" s="559">
        <v>694838.41</v>
      </c>
      <c r="SD16" s="559">
        <v>822503.64</v>
      </c>
      <c r="SE16" s="559">
        <v>826510.69</v>
      </c>
      <c r="SF16" s="559">
        <v>4722903.6500000004</v>
      </c>
      <c r="SG16" s="559">
        <v>582430.01</v>
      </c>
      <c r="SH16" s="559">
        <v>954993.68000000017</v>
      </c>
      <c r="SI16" s="559">
        <v>828630.53</v>
      </c>
      <c r="SJ16" s="559">
        <v>1493089.8499999999</v>
      </c>
      <c r="SK16" s="559">
        <v>687081.74</v>
      </c>
      <c r="SL16" s="559">
        <v>699689.83000000007</v>
      </c>
      <c r="SM16" s="559">
        <v>15707634.810000001</v>
      </c>
      <c r="SN16" s="559">
        <v>1812186.19</v>
      </c>
      <c r="SO16" s="559">
        <v>703480.84000000008</v>
      </c>
      <c r="SP16" s="559">
        <v>729689.42</v>
      </c>
      <c r="SQ16" s="559">
        <v>282630.23</v>
      </c>
      <c r="SR16" s="559">
        <v>2021736.0399999998</v>
      </c>
      <c r="SS16" s="559">
        <v>577383.01</v>
      </c>
      <c r="ST16" s="559">
        <v>3688072.16</v>
      </c>
      <c r="SU16" s="559">
        <v>747213.5199999999</v>
      </c>
      <c r="SV16" s="559">
        <v>890682.99</v>
      </c>
      <c r="SW16" s="559">
        <v>2992501.17</v>
      </c>
      <c r="SX16" s="559">
        <v>211898.07</v>
      </c>
      <c r="SY16" s="559">
        <v>9983133.4900000021</v>
      </c>
      <c r="SZ16" s="559">
        <v>896231.05999999994</v>
      </c>
      <c r="TA16" s="559">
        <v>724396.31</v>
      </c>
      <c r="TB16" s="559">
        <v>2766044.55</v>
      </c>
      <c r="TC16" s="559">
        <v>833677.19</v>
      </c>
      <c r="TD16" s="559">
        <v>1101231.92</v>
      </c>
      <c r="TE16" s="559">
        <v>907332.94000000006</v>
      </c>
      <c r="TF16" s="559">
        <v>347364.46</v>
      </c>
      <c r="TG16" s="559">
        <v>58805079.009999998</v>
      </c>
      <c r="TH16" s="559">
        <v>649674.08000000007</v>
      </c>
      <c r="TI16" s="559">
        <v>1077446.23</v>
      </c>
      <c r="TJ16" s="559">
        <v>2175398.19</v>
      </c>
      <c r="TK16" s="559">
        <v>2315323.3799999994</v>
      </c>
      <c r="TL16" s="559">
        <v>1329921.9500000002</v>
      </c>
      <c r="TM16" s="559">
        <v>574526.4</v>
      </c>
      <c r="TN16" s="559">
        <v>9491693.790000001</v>
      </c>
      <c r="TO16" s="559">
        <v>1143163.1000000003</v>
      </c>
      <c r="TP16" s="559">
        <v>3273811.31</v>
      </c>
      <c r="TQ16" s="559">
        <v>2301465.27</v>
      </c>
      <c r="TR16" s="559">
        <v>643745.65</v>
      </c>
      <c r="TS16" s="559">
        <v>382014.07</v>
      </c>
      <c r="TT16" s="559">
        <v>1115793.94</v>
      </c>
      <c r="TU16" s="559">
        <v>877017.12</v>
      </c>
      <c r="TV16" s="559">
        <v>734046.08</v>
      </c>
      <c r="TW16" s="559">
        <v>13640275.550000001</v>
      </c>
      <c r="TX16" s="559">
        <v>521088.88</v>
      </c>
      <c r="TY16" s="559">
        <v>23286404.5</v>
      </c>
      <c r="TZ16" s="559">
        <v>2081140.5399999998</v>
      </c>
      <c r="UA16" s="559">
        <v>714943.74</v>
      </c>
      <c r="UB16" s="559">
        <v>666437.89</v>
      </c>
      <c r="UC16" s="559">
        <v>14135664.01</v>
      </c>
      <c r="UD16" s="559">
        <v>278117.99000000005</v>
      </c>
      <c r="UE16" s="559">
        <v>257135.11000000002</v>
      </c>
      <c r="UF16" s="559">
        <v>387362.68</v>
      </c>
      <c r="UG16" s="559">
        <v>553307.40999999992</v>
      </c>
      <c r="UH16" s="559">
        <v>14721386.650000002</v>
      </c>
      <c r="UI16" s="559">
        <v>1210785.71</v>
      </c>
      <c r="UJ16" s="559">
        <v>978662.56</v>
      </c>
      <c r="UK16" s="559">
        <v>1485199.49</v>
      </c>
      <c r="UL16" s="559">
        <v>1157735.0900000001</v>
      </c>
      <c r="UM16" s="559">
        <v>1058539.99</v>
      </c>
      <c r="UN16" s="559">
        <v>69604962.209999993</v>
      </c>
      <c r="UO16" s="559">
        <v>1502986.76</v>
      </c>
      <c r="UP16" s="559">
        <v>888668.24</v>
      </c>
      <c r="UQ16" s="559">
        <v>10049935.75</v>
      </c>
      <c r="UR16" s="559">
        <v>477345</v>
      </c>
      <c r="US16" s="559">
        <v>621909.99</v>
      </c>
      <c r="UT16" s="559">
        <v>2818845.3200000003</v>
      </c>
      <c r="UU16" s="559">
        <v>844943.17</v>
      </c>
      <c r="UV16" s="559">
        <v>647217.48</v>
      </c>
      <c r="UW16" s="559">
        <v>862117.21</v>
      </c>
      <c r="UX16" s="559">
        <v>1348013.39</v>
      </c>
      <c r="UY16" s="559">
        <v>4800143.9399999995</v>
      </c>
      <c r="UZ16" s="559">
        <v>966626.76</v>
      </c>
      <c r="VA16" s="559">
        <v>2687789.31</v>
      </c>
      <c r="VB16" s="559">
        <v>726128.68</v>
      </c>
      <c r="VC16" s="559">
        <v>342374.66000000003</v>
      </c>
      <c r="VD16" s="559">
        <v>486112.7</v>
      </c>
      <c r="VE16" s="559">
        <v>707292.85</v>
      </c>
      <c r="VF16" s="559">
        <v>3647612.05</v>
      </c>
      <c r="VG16" s="559">
        <v>465365.64999999997</v>
      </c>
      <c r="VH16" s="559">
        <v>226197.59999999998</v>
      </c>
      <c r="VI16" s="559">
        <v>93163.36</v>
      </c>
      <c r="VJ16" s="559">
        <v>29292991.32</v>
      </c>
      <c r="VK16" s="559">
        <v>1599356.17</v>
      </c>
      <c r="VL16" s="559">
        <v>1090346.1100000001</v>
      </c>
      <c r="VM16" s="559">
        <v>2113659.61</v>
      </c>
      <c r="VN16" s="559">
        <v>3041858.2899999996</v>
      </c>
      <c r="VO16" s="559">
        <v>3190114.17</v>
      </c>
      <c r="VP16" s="559">
        <v>1083310.1599999997</v>
      </c>
      <c r="VQ16" s="559">
        <v>952760.27999999991</v>
      </c>
      <c r="VR16" s="559">
        <v>302491.7</v>
      </c>
      <c r="VS16" s="559">
        <v>9973690.5800000001</v>
      </c>
      <c r="VT16" s="559">
        <v>707964.88</v>
      </c>
      <c r="VU16" s="559">
        <v>2425169.8499999996</v>
      </c>
      <c r="VV16" s="559">
        <v>1065073.8999999999</v>
      </c>
      <c r="VW16" s="559">
        <v>330702.74</v>
      </c>
      <c r="VX16" s="559">
        <v>648390.92000000004</v>
      </c>
      <c r="VY16" s="559">
        <v>230054035.38999999</v>
      </c>
      <c r="VZ16" s="559">
        <v>2664346.39</v>
      </c>
      <c r="WA16" s="559">
        <v>730825.74</v>
      </c>
      <c r="WB16" s="559">
        <v>630576.15999999992</v>
      </c>
      <c r="WC16" s="559">
        <v>537655.69999999995</v>
      </c>
      <c r="WD16" s="559">
        <v>1042955.16</v>
      </c>
      <c r="WE16" s="559">
        <v>1310520.73</v>
      </c>
      <c r="WF16" s="559">
        <v>2623262.21</v>
      </c>
      <c r="WG16" s="559">
        <v>1337531.2500000002</v>
      </c>
      <c r="WH16" s="559">
        <v>1976392.66</v>
      </c>
      <c r="WI16" s="559">
        <v>1121281.6000000001</v>
      </c>
      <c r="WJ16" s="559">
        <v>8689519.0700000003</v>
      </c>
      <c r="WK16" s="559">
        <v>1859040.3900000001</v>
      </c>
      <c r="WL16" s="559">
        <v>2177315.3199999998</v>
      </c>
      <c r="WM16" s="559">
        <v>3958399.79</v>
      </c>
      <c r="WN16" s="559">
        <v>1114395.17</v>
      </c>
      <c r="WO16" s="559">
        <v>2783618.2199999997</v>
      </c>
      <c r="WP16" s="559">
        <v>1488123.98</v>
      </c>
      <c r="WQ16" s="559">
        <v>597859.47</v>
      </c>
      <c r="WR16" s="559">
        <v>1810016.87</v>
      </c>
      <c r="WS16" s="559">
        <v>4944222.2</v>
      </c>
      <c r="WT16" s="559">
        <v>745689</v>
      </c>
      <c r="WU16" s="559">
        <v>415146.64</v>
      </c>
      <c r="WV16" s="559">
        <v>436921</v>
      </c>
      <c r="WW16" s="559">
        <v>274075.41000000003</v>
      </c>
      <c r="WX16" s="559">
        <v>951233.32000000007</v>
      </c>
      <c r="WY16" s="559">
        <v>512867.35999999993</v>
      </c>
      <c r="WZ16" s="559">
        <v>597035.51</v>
      </c>
      <c r="XA16" s="559">
        <v>4910824.8499999996</v>
      </c>
      <c r="XB16" s="559">
        <v>684090.76</v>
      </c>
      <c r="XC16" s="559">
        <v>487340.35</v>
      </c>
      <c r="XD16" s="559">
        <v>415763.28</v>
      </c>
      <c r="XE16" s="559">
        <v>365208.59</v>
      </c>
      <c r="XF16" s="559">
        <v>67914437.489999995</v>
      </c>
      <c r="XG16" s="559">
        <v>1819151.95</v>
      </c>
      <c r="XH16" s="559">
        <v>1485415.9299999997</v>
      </c>
      <c r="XI16" s="559">
        <v>18268337.929999996</v>
      </c>
      <c r="XJ16" s="559">
        <v>1173482.76</v>
      </c>
      <c r="XK16" s="559">
        <v>1407376.77</v>
      </c>
      <c r="XL16" s="559">
        <v>2693411.5800000005</v>
      </c>
      <c r="XM16" s="559">
        <v>1122362.5499999998</v>
      </c>
      <c r="XN16" s="559">
        <v>2373800.87</v>
      </c>
      <c r="XO16" s="559">
        <v>5721809.8600000003</v>
      </c>
      <c r="XP16" s="559">
        <v>3062657.5800000005</v>
      </c>
      <c r="XQ16" s="559">
        <v>753009.34</v>
      </c>
      <c r="XR16" s="559">
        <v>1280478.9099999999</v>
      </c>
      <c r="XS16" s="559">
        <v>978033.97</v>
      </c>
      <c r="XT16" s="559">
        <v>848369.84</v>
      </c>
      <c r="XU16" s="559">
        <v>732395.97</v>
      </c>
      <c r="XV16" s="559">
        <v>485175.68999999994</v>
      </c>
      <c r="XW16" s="559">
        <v>818707.92999999993</v>
      </c>
      <c r="XX16" s="559">
        <v>1151776.73</v>
      </c>
      <c r="XY16" s="559">
        <v>504550.65000000008</v>
      </c>
      <c r="XZ16" s="559">
        <v>734918.16999999993</v>
      </c>
      <c r="YA16" s="559">
        <v>842091.46</v>
      </c>
      <c r="YB16" s="559">
        <v>895184.68</v>
      </c>
      <c r="YC16" s="559">
        <v>49287702.610000007</v>
      </c>
      <c r="YD16" s="559">
        <v>1028280.4700000001</v>
      </c>
      <c r="YE16" s="559">
        <v>3565591.5</v>
      </c>
      <c r="YF16" s="559">
        <v>764196.13</v>
      </c>
      <c r="YG16" s="559">
        <v>5020104.78</v>
      </c>
      <c r="YH16" s="559">
        <v>565699.14</v>
      </c>
      <c r="YI16" s="559">
        <v>2515969.6800000002</v>
      </c>
      <c r="YJ16" s="559">
        <v>682929.31</v>
      </c>
      <c r="YK16" s="559">
        <v>4128706.4500000007</v>
      </c>
      <c r="YL16" s="559">
        <v>2583620.25</v>
      </c>
      <c r="YM16" s="559">
        <v>1729957.5599999998</v>
      </c>
      <c r="YN16" s="559">
        <v>1014944.7699999999</v>
      </c>
      <c r="YO16" s="559">
        <v>548161.74</v>
      </c>
      <c r="YP16" s="559">
        <v>494681.64</v>
      </c>
      <c r="YQ16" s="559">
        <v>271200.21999999997</v>
      </c>
      <c r="YR16" s="559">
        <v>208269.23</v>
      </c>
      <c r="YS16" s="559">
        <v>628161.59199999995</v>
      </c>
      <c r="YT16" s="559">
        <v>13812694.179999998</v>
      </c>
      <c r="YU16" s="559">
        <v>794444.66</v>
      </c>
      <c r="YV16" s="559">
        <v>1542521.7699999998</v>
      </c>
      <c r="YW16" s="559">
        <v>583711.38</v>
      </c>
      <c r="YX16" s="559">
        <v>1847802.34</v>
      </c>
      <c r="YY16" s="559">
        <v>340033.89999999997</v>
      </c>
      <c r="YZ16" s="559">
        <v>1467807.58</v>
      </c>
      <c r="ZA16" s="559">
        <v>19671584.91</v>
      </c>
      <c r="ZB16" s="559">
        <v>483974.17</v>
      </c>
      <c r="ZC16" s="559">
        <v>2813587.12</v>
      </c>
      <c r="ZD16" s="559">
        <v>1932725.05</v>
      </c>
      <c r="ZE16" s="559">
        <v>589962.75</v>
      </c>
      <c r="ZF16" s="559">
        <v>942193.08</v>
      </c>
      <c r="ZG16" s="559">
        <v>771829.89999999991</v>
      </c>
      <c r="ZH16" s="559">
        <v>434799</v>
      </c>
      <c r="ZI16" s="559">
        <v>5541168.5299999993</v>
      </c>
      <c r="ZJ16" s="559">
        <v>67963587.799999997</v>
      </c>
      <c r="ZK16" s="559">
        <v>1035305.2</v>
      </c>
      <c r="ZL16" s="559">
        <v>4997738.0999999996</v>
      </c>
      <c r="ZM16" s="559">
        <v>6460762.9400000004</v>
      </c>
      <c r="ZN16" s="559">
        <v>4215017.8600000003</v>
      </c>
      <c r="ZO16" s="559">
        <v>749359.27999999991</v>
      </c>
      <c r="ZP16" s="559">
        <v>1025269.01</v>
      </c>
      <c r="ZQ16" s="559">
        <v>3572724.3600000003</v>
      </c>
      <c r="ZR16" s="559">
        <v>6149605.8499999996</v>
      </c>
      <c r="ZS16" s="559">
        <v>4397233.2799999993</v>
      </c>
      <c r="ZT16" s="559">
        <v>556100.65</v>
      </c>
      <c r="ZU16" s="559">
        <v>726154.67999999993</v>
      </c>
      <c r="ZV16" s="559">
        <v>737412.54</v>
      </c>
      <c r="ZW16" s="559">
        <v>3019900.120000001</v>
      </c>
      <c r="ZX16" s="559">
        <v>861734.58</v>
      </c>
      <c r="ZY16" s="559">
        <v>591366.28</v>
      </c>
      <c r="ZZ16" s="559">
        <v>624811.66</v>
      </c>
      <c r="AAA16" s="559">
        <v>681496.96</v>
      </c>
      <c r="AAB16" s="559">
        <v>825681.03999999992</v>
      </c>
      <c r="AAC16" s="559">
        <v>841464.14</v>
      </c>
      <c r="AAD16" s="559">
        <v>619714.73</v>
      </c>
      <c r="AAE16" s="559">
        <v>480786</v>
      </c>
      <c r="AAF16" s="559">
        <v>17181451.960000001</v>
      </c>
      <c r="AAG16" s="559">
        <v>519713.55</v>
      </c>
      <c r="AAH16" s="559">
        <v>2466561.7000000002</v>
      </c>
      <c r="AAI16" s="559">
        <v>1402615.3199999998</v>
      </c>
      <c r="AAJ16" s="559">
        <v>784085.21</v>
      </c>
      <c r="AAK16" s="559">
        <v>2507164.6</v>
      </c>
      <c r="AAL16" s="559">
        <v>830848.17999999993</v>
      </c>
      <c r="AAM16" s="559">
        <v>105401065.27999999</v>
      </c>
      <c r="AAN16" s="559">
        <v>924380.09999999986</v>
      </c>
      <c r="AAO16" s="559">
        <v>568887.1</v>
      </c>
      <c r="AAP16" s="559">
        <v>3607179.8299999996</v>
      </c>
      <c r="AAQ16" s="559">
        <v>3094529.78</v>
      </c>
      <c r="AAR16" s="559">
        <v>1015110</v>
      </c>
      <c r="AAS16" s="559">
        <v>1264725.54</v>
      </c>
      <c r="AAT16" s="559">
        <v>1171013.75</v>
      </c>
      <c r="AAU16" s="559">
        <v>5299543.9800000004</v>
      </c>
      <c r="AAV16" s="559">
        <v>919356</v>
      </c>
      <c r="AAW16" s="559">
        <v>1843627.5000000002</v>
      </c>
      <c r="AAX16" s="559">
        <v>8541087.3199999984</v>
      </c>
      <c r="AAY16" s="559">
        <v>4938407.13</v>
      </c>
      <c r="AAZ16" s="559">
        <v>466251.08999999997</v>
      </c>
      <c r="ABA16" s="559">
        <v>848421.08000000007</v>
      </c>
      <c r="ABB16" s="559">
        <v>611760.62</v>
      </c>
      <c r="ABC16" s="559">
        <v>486662.63000000006</v>
      </c>
      <c r="ABD16" s="559">
        <v>647505.18999999994</v>
      </c>
      <c r="ABE16" s="559">
        <v>499125.87</v>
      </c>
      <c r="ABF16" s="559">
        <v>15594249.77</v>
      </c>
      <c r="ABG16" s="559">
        <v>10367296.200000001</v>
      </c>
      <c r="ABH16" s="559">
        <v>448024.06999999995</v>
      </c>
      <c r="ABI16" s="559">
        <v>565345.99</v>
      </c>
      <c r="ABJ16" s="559">
        <v>163102.57999999999</v>
      </c>
      <c r="ABK16" s="559">
        <v>542503.72</v>
      </c>
      <c r="ABL16" s="559">
        <v>267710.34999999998</v>
      </c>
      <c r="ABM16" s="559">
        <v>10461532.9</v>
      </c>
      <c r="ABN16" s="559">
        <v>599763.89</v>
      </c>
      <c r="ABO16" s="559">
        <v>405367.01</v>
      </c>
      <c r="ABP16" s="559">
        <v>1000339.2999999999</v>
      </c>
      <c r="ABQ16" s="559">
        <v>1087597.6599999999</v>
      </c>
      <c r="ABR16" s="559">
        <v>928176.74</v>
      </c>
      <c r="ABS16" s="559">
        <v>563088.13000000012</v>
      </c>
      <c r="ABT16" s="559">
        <v>692944.7300000001</v>
      </c>
      <c r="ABU16" s="559">
        <v>4122</v>
      </c>
      <c r="ABV16" s="559">
        <v>19612691.180000007</v>
      </c>
      <c r="ABW16" s="559">
        <v>258761.56</v>
      </c>
      <c r="ABX16" s="559">
        <v>811798.07000000007</v>
      </c>
      <c r="ABY16" s="559">
        <v>1166344.19</v>
      </c>
      <c r="ABZ16" s="559">
        <v>268863.55</v>
      </c>
      <c r="ACA16" s="559">
        <v>2916940.6199999996</v>
      </c>
      <c r="ACB16" s="559">
        <v>563700</v>
      </c>
      <c r="ACC16" s="559">
        <v>685673.97000000009</v>
      </c>
      <c r="ACD16" s="559">
        <v>457917.11</v>
      </c>
      <c r="ACE16" s="559">
        <v>1290422.43</v>
      </c>
      <c r="ACF16" s="559">
        <v>345050.33</v>
      </c>
      <c r="ACG16" s="559">
        <v>61234564.459999993</v>
      </c>
      <c r="ACH16" s="559">
        <v>809424.27000000014</v>
      </c>
      <c r="ACI16" s="559">
        <v>1580804.63</v>
      </c>
      <c r="ACJ16" s="559">
        <v>1556828.82</v>
      </c>
      <c r="ACK16" s="559">
        <v>514388.79</v>
      </c>
      <c r="ACL16" s="559">
        <v>1727094.72</v>
      </c>
      <c r="ACM16" s="559">
        <v>1749029.6600000001</v>
      </c>
      <c r="ACN16" s="559">
        <v>7402848.9200000009</v>
      </c>
      <c r="ACO16" s="559">
        <v>13239627.75</v>
      </c>
      <c r="ACP16" s="559">
        <v>745803.27999999991</v>
      </c>
      <c r="ACQ16" s="559">
        <v>876512.35</v>
      </c>
      <c r="ACR16" s="559">
        <v>2440892.62</v>
      </c>
      <c r="ACS16" s="559">
        <v>1236752.4100000001</v>
      </c>
      <c r="ACT16" s="559">
        <v>9094900.1400000006</v>
      </c>
      <c r="ACU16" s="559">
        <v>877098.75</v>
      </c>
      <c r="ACV16" s="559">
        <v>1577301.98</v>
      </c>
      <c r="ACW16" s="559">
        <v>624463.56000000006</v>
      </c>
      <c r="ACX16" s="559">
        <v>518508.43</v>
      </c>
      <c r="ACY16" s="559">
        <v>698473.70000000007</v>
      </c>
      <c r="ACZ16" s="559">
        <v>224276.82</v>
      </c>
      <c r="ADA16" s="559">
        <v>292898.75</v>
      </c>
      <c r="ADB16" s="559">
        <v>206250</v>
      </c>
      <c r="ADC16" s="559">
        <v>479853.5</v>
      </c>
      <c r="ADD16" s="559">
        <v>10314528.879999999</v>
      </c>
      <c r="ADE16" s="559">
        <v>7788750.8399999999</v>
      </c>
      <c r="ADF16" s="559">
        <v>181337.31999999998</v>
      </c>
      <c r="ADG16" s="559">
        <v>250897</v>
      </c>
      <c r="ADH16" s="559">
        <v>728367.54999999993</v>
      </c>
      <c r="ADI16" s="559">
        <v>584465.6</v>
      </c>
      <c r="ADJ16" s="559">
        <v>587342.4800000001</v>
      </c>
      <c r="ADK16" s="559">
        <v>694001.32</v>
      </c>
      <c r="ADL16" s="559">
        <v>368795.38</v>
      </c>
      <c r="ADM16" s="559">
        <v>38683031.450000003</v>
      </c>
      <c r="ADN16" s="559">
        <v>1034258.2200000001</v>
      </c>
      <c r="ADO16" s="559">
        <v>819858.88</v>
      </c>
      <c r="ADP16" s="559">
        <v>7267548.9000000004</v>
      </c>
      <c r="ADQ16" s="559">
        <v>135119.79999999999</v>
      </c>
      <c r="ADR16" s="559">
        <v>426604.31</v>
      </c>
      <c r="ADS16" s="559">
        <v>544163.59</v>
      </c>
      <c r="ADT16" s="559">
        <v>271122.57</v>
      </c>
      <c r="ADU16" s="559">
        <v>49000943.039999999</v>
      </c>
      <c r="ADV16" s="559">
        <v>2310539.73</v>
      </c>
      <c r="ADW16" s="559">
        <v>2701550.14</v>
      </c>
      <c r="ADX16" s="559">
        <v>621448.36</v>
      </c>
      <c r="ADY16" s="559">
        <v>519218.62</v>
      </c>
      <c r="ADZ16" s="559">
        <v>1175155</v>
      </c>
      <c r="AEA16" s="559">
        <v>712495.84000000008</v>
      </c>
      <c r="AEB16" s="559">
        <v>664180.89</v>
      </c>
      <c r="AEC16" s="559">
        <v>839696.39</v>
      </c>
      <c r="AED16" s="559">
        <v>436472.82</v>
      </c>
      <c r="AEE16" s="559">
        <v>822623</v>
      </c>
      <c r="AEF16" s="559">
        <v>2351714.1499999994</v>
      </c>
      <c r="AEG16" s="559">
        <v>730203.15</v>
      </c>
      <c r="AEH16" s="559">
        <v>756089.91</v>
      </c>
      <c r="AEI16" s="559">
        <v>695419.51</v>
      </c>
      <c r="AEJ16" s="559">
        <v>1399861.52</v>
      </c>
      <c r="AEK16" s="559">
        <v>490283.31</v>
      </c>
      <c r="AEL16" s="559">
        <v>3992377.2800000003</v>
      </c>
      <c r="AEM16" s="559">
        <v>257409.32000000004</v>
      </c>
      <c r="AEN16" s="559">
        <v>790931.17</v>
      </c>
      <c r="AEO16" s="559">
        <v>38381887.030000001</v>
      </c>
      <c r="AEP16" s="559">
        <v>1914434.7700000003</v>
      </c>
      <c r="AEQ16" s="559">
        <v>2077363.5599999998</v>
      </c>
      <c r="AER16" s="559">
        <v>1161993.6200000001</v>
      </c>
      <c r="AES16" s="559">
        <v>885899.00999999989</v>
      </c>
      <c r="AET16" s="559">
        <v>4400275.74</v>
      </c>
      <c r="AEU16" s="559">
        <v>643503.89</v>
      </c>
      <c r="AEV16" s="559">
        <v>1244029.3400000001</v>
      </c>
      <c r="AEW16" s="559">
        <v>613474.67999999993</v>
      </c>
      <c r="AEX16" s="559">
        <v>291707.62</v>
      </c>
      <c r="AEY16" s="559">
        <v>19825653.379999999</v>
      </c>
      <c r="AEZ16" s="559">
        <v>9535138.7699999996</v>
      </c>
      <c r="AFA16" s="559">
        <v>1273497.8099999998</v>
      </c>
      <c r="AFB16" s="559">
        <v>707344.56</v>
      </c>
      <c r="AFC16" s="559">
        <v>884482.31</v>
      </c>
      <c r="AFD16" s="559">
        <v>692199.54</v>
      </c>
      <c r="AFE16" s="559">
        <v>504427.12000000005</v>
      </c>
      <c r="AFF16" s="559">
        <v>566991.80000000005</v>
      </c>
      <c r="AFG16" s="559">
        <v>496480.38</v>
      </c>
      <c r="AFH16" s="559">
        <v>448094.01</v>
      </c>
      <c r="AFI16" s="559">
        <v>217634.74</v>
      </c>
      <c r="AFJ16" s="559">
        <v>321258.75999999995</v>
      </c>
      <c r="AFK16" s="559">
        <v>673792.82</v>
      </c>
      <c r="AFL16" s="559">
        <v>17181116.539999999</v>
      </c>
      <c r="AFM16" s="559">
        <v>1402206.07</v>
      </c>
      <c r="AFN16" s="559">
        <v>510881.51</v>
      </c>
      <c r="AFO16" s="559">
        <v>676412.63000000012</v>
      </c>
      <c r="AFP16" s="559">
        <v>521882.27999999997</v>
      </c>
      <c r="AFQ16" s="559">
        <v>378096.45</v>
      </c>
      <c r="AFR16" s="559">
        <v>285854.03000000003</v>
      </c>
      <c r="AFS16" s="559">
        <v>590957.14</v>
      </c>
      <c r="AFT16" s="559">
        <v>588977.79999999993</v>
      </c>
      <c r="AFU16" s="559">
        <v>370833.9</v>
      </c>
      <c r="AFV16" s="559">
        <v>1601650.27</v>
      </c>
      <c r="AFW16" s="559">
        <v>293191.73</v>
      </c>
      <c r="AFX16" s="559">
        <v>46992446.550000004</v>
      </c>
      <c r="AFY16" s="559">
        <v>772269.35</v>
      </c>
      <c r="AFZ16" s="559">
        <v>2315778.73</v>
      </c>
      <c r="AGA16" s="559">
        <v>1021558.4299999999</v>
      </c>
      <c r="AGB16" s="559">
        <v>5663168.8699999992</v>
      </c>
      <c r="AGC16" s="559">
        <v>1398391.58</v>
      </c>
      <c r="AGD16" s="559">
        <v>803612.96</v>
      </c>
      <c r="AGE16" s="559">
        <v>618593.05000000005</v>
      </c>
      <c r="AGF16" s="559">
        <v>783073.98</v>
      </c>
      <c r="AGG16" s="559">
        <v>1024055.0599999999</v>
      </c>
      <c r="AGH16" s="559">
        <v>646019.1100000001</v>
      </c>
      <c r="AGI16" s="559">
        <v>29996116.330000002</v>
      </c>
      <c r="AGJ16" s="559">
        <v>3319650.2900000005</v>
      </c>
      <c r="AGK16" s="559">
        <v>1235232.81</v>
      </c>
      <c r="AGL16" s="559">
        <v>891735.81</v>
      </c>
      <c r="AGM16" s="559">
        <v>1249158.99</v>
      </c>
      <c r="AGN16" s="559">
        <v>1550631.7099999997</v>
      </c>
      <c r="AGO16" s="559">
        <v>69013.53</v>
      </c>
      <c r="AGP16" s="559">
        <v>246035.28</v>
      </c>
      <c r="AGQ16" s="559">
        <v>40122802.930000007</v>
      </c>
      <c r="AGR16" s="559">
        <v>28658276.739999995</v>
      </c>
      <c r="AGS16" s="559">
        <v>825922.84000000008</v>
      </c>
      <c r="AGT16" s="559">
        <v>1176270.0799999998</v>
      </c>
      <c r="AGU16" s="559">
        <v>2325789.9599999995</v>
      </c>
      <c r="AGV16" s="559">
        <v>937468.22</v>
      </c>
      <c r="AGW16" s="559">
        <v>483220.89999999997</v>
      </c>
      <c r="AGX16" s="559">
        <v>2851438.31</v>
      </c>
      <c r="AGY16" s="559">
        <v>405146.18999999994</v>
      </c>
      <c r="AGZ16" s="559">
        <v>625797.51</v>
      </c>
      <c r="AHA16" s="559">
        <v>1112145.76</v>
      </c>
      <c r="AHB16" s="559">
        <v>589200.16</v>
      </c>
      <c r="AHC16" s="559">
        <v>944158.03</v>
      </c>
      <c r="AHD16" s="559">
        <v>384215.61000000004</v>
      </c>
      <c r="AHE16" s="559">
        <v>636471.22</v>
      </c>
      <c r="AHF16" s="559">
        <v>742025.32999999984</v>
      </c>
      <c r="AHG16" s="559">
        <v>306791.02</v>
      </c>
      <c r="AHH16" s="559">
        <v>15151512.439999998</v>
      </c>
      <c r="AHI16" s="559">
        <v>1707470.47</v>
      </c>
      <c r="AHJ16" s="559">
        <v>671395.36</v>
      </c>
      <c r="AHK16" s="559">
        <v>1128374.47</v>
      </c>
      <c r="AHL16" s="559">
        <v>1654572.08</v>
      </c>
      <c r="AHM16" s="559">
        <v>669544.31999999995</v>
      </c>
      <c r="AHN16" s="559">
        <v>552051.76</v>
      </c>
      <c r="AHO16" s="559"/>
      <c r="AHQ16" s="579">
        <v>14</v>
      </c>
    </row>
    <row r="17" spans="1:901" s="561" customFormat="1" ht="23.4" customHeight="1" x14ac:dyDescent="0.7">
      <c r="A17" s="560"/>
      <c r="B17" s="561" t="s">
        <v>641</v>
      </c>
      <c r="C17" s="562">
        <f>SUM(C5:C16)</f>
        <v>3554109696.2800002</v>
      </c>
      <c r="D17" s="562">
        <f t="shared" ref="D17:BO17" si="0">SUM(D5:D16)</f>
        <v>504730799.79000008</v>
      </c>
      <c r="E17" s="562">
        <f t="shared" si="0"/>
        <v>117387174.84999999</v>
      </c>
      <c r="F17" s="562">
        <f t="shared" si="0"/>
        <v>225683351.32000002</v>
      </c>
      <c r="G17" s="562">
        <f t="shared" si="0"/>
        <v>151816508.82000002</v>
      </c>
      <c r="H17" s="562">
        <f t="shared" si="0"/>
        <v>166036512.03000003</v>
      </c>
      <c r="I17" s="562">
        <f t="shared" si="0"/>
        <v>76716012.469999999</v>
      </c>
      <c r="J17" s="562">
        <f t="shared" si="0"/>
        <v>572289209.75999999</v>
      </c>
      <c r="K17" s="562">
        <f t="shared" si="0"/>
        <v>218375346.78</v>
      </c>
      <c r="L17" s="562">
        <f t="shared" si="0"/>
        <v>118714071.08000001</v>
      </c>
      <c r="M17" s="562">
        <f t="shared" si="0"/>
        <v>420966691.51999998</v>
      </c>
      <c r="N17" s="562">
        <f t="shared" si="0"/>
        <v>151614711.55999997</v>
      </c>
      <c r="O17" s="562">
        <f t="shared" si="0"/>
        <v>456919379.25</v>
      </c>
      <c r="P17" s="562">
        <f t="shared" si="0"/>
        <v>221489921.80000004</v>
      </c>
      <c r="Q17" s="562">
        <f t="shared" si="0"/>
        <v>130073425.82000001</v>
      </c>
      <c r="R17" s="562">
        <f t="shared" si="0"/>
        <v>94102136.780000016</v>
      </c>
      <c r="S17" s="562">
        <f t="shared" si="0"/>
        <v>147230222.58000001</v>
      </c>
      <c r="T17" s="562">
        <f t="shared" si="0"/>
        <v>168233906.51999998</v>
      </c>
      <c r="U17" s="562">
        <f t="shared" si="0"/>
        <v>88049409.550000012</v>
      </c>
      <c r="V17" s="562">
        <f t="shared" si="0"/>
        <v>121692966.68000001</v>
      </c>
      <c r="W17" s="562">
        <f t="shared" si="0"/>
        <v>108238130.86999997</v>
      </c>
      <c r="X17" s="562">
        <f t="shared" si="0"/>
        <v>90135097.179999992</v>
      </c>
      <c r="Y17" s="562">
        <f t="shared" si="0"/>
        <v>79781087.900000006</v>
      </c>
      <c r="Z17" s="562">
        <f t="shared" si="0"/>
        <v>51769756.29999999</v>
      </c>
      <c r="AA17" s="562">
        <f t="shared" si="0"/>
        <v>6430564798.5299997</v>
      </c>
      <c r="AB17" s="562">
        <f t="shared" si="0"/>
        <v>186772926.32999998</v>
      </c>
      <c r="AC17" s="562">
        <f t="shared" si="0"/>
        <v>326476275.51999998</v>
      </c>
      <c r="AD17" s="562">
        <f t="shared" si="0"/>
        <v>96002687.350000024</v>
      </c>
      <c r="AE17" s="562">
        <f t="shared" si="0"/>
        <v>375099049.65999997</v>
      </c>
      <c r="AF17" s="562">
        <f t="shared" si="0"/>
        <v>160189954.39000005</v>
      </c>
      <c r="AG17" s="562">
        <f t="shared" si="0"/>
        <v>359358128.70000011</v>
      </c>
      <c r="AH17" s="562">
        <f t="shared" si="0"/>
        <v>191103383.76000002</v>
      </c>
      <c r="AI17" s="562">
        <f t="shared" si="0"/>
        <v>199673760.11999997</v>
      </c>
      <c r="AJ17" s="562">
        <f t="shared" si="0"/>
        <v>149509602.94000003</v>
      </c>
      <c r="AK17" s="562">
        <f t="shared" si="0"/>
        <v>99343676.910000011</v>
      </c>
      <c r="AL17" s="562">
        <f t="shared" si="0"/>
        <v>114758002.74000001</v>
      </c>
      <c r="AM17" s="562">
        <f t="shared" si="0"/>
        <v>193998150.22000003</v>
      </c>
      <c r="AN17" s="562">
        <f t="shared" si="0"/>
        <v>102557751.27</v>
      </c>
      <c r="AO17" s="562">
        <f t="shared" si="0"/>
        <v>89510302.359999985</v>
      </c>
      <c r="AP17" s="562">
        <f t="shared" si="0"/>
        <v>227541283.73000005</v>
      </c>
      <c r="AQ17" s="562">
        <f t="shared" si="0"/>
        <v>243408137.19999996</v>
      </c>
      <c r="AR17" s="562">
        <f t="shared" si="0"/>
        <v>44458274.74000001</v>
      </c>
      <c r="AS17" s="562">
        <f t="shared" si="0"/>
        <v>2490525428.9200001</v>
      </c>
      <c r="AT17" s="562">
        <f t="shared" si="0"/>
        <v>147401988.95000002</v>
      </c>
      <c r="AU17" s="562">
        <f t="shared" si="0"/>
        <v>133087225.46000001</v>
      </c>
      <c r="AV17" s="562">
        <f t="shared" si="0"/>
        <v>159366216.15999997</v>
      </c>
      <c r="AW17" s="562">
        <f t="shared" si="0"/>
        <v>133022658.95000002</v>
      </c>
      <c r="AX17" s="562">
        <f t="shared" si="0"/>
        <v>112291183.88</v>
      </c>
      <c r="AY17" s="562">
        <f t="shared" si="0"/>
        <v>76582830.429999992</v>
      </c>
      <c r="AZ17" s="562">
        <f t="shared" si="0"/>
        <v>131710104.40000002</v>
      </c>
      <c r="BA17" s="562">
        <f t="shared" si="0"/>
        <v>425677024.95000011</v>
      </c>
      <c r="BB17" s="562">
        <f t="shared" si="0"/>
        <v>94764179.029999986</v>
      </c>
      <c r="BC17" s="562">
        <f t="shared" si="0"/>
        <v>158191647.73999998</v>
      </c>
      <c r="BD17" s="562">
        <f t="shared" si="0"/>
        <v>236447053.66000003</v>
      </c>
      <c r="BE17" s="562">
        <f t="shared" si="0"/>
        <v>83264911.189999983</v>
      </c>
      <c r="BF17" s="562">
        <f t="shared" si="0"/>
        <v>86771887.999999985</v>
      </c>
      <c r="BG17" s="562">
        <f t="shared" si="0"/>
        <v>84960993.080000013</v>
      </c>
      <c r="BH17" s="562">
        <f t="shared" si="0"/>
        <v>1240673985.9899998</v>
      </c>
      <c r="BI17" s="562">
        <f t="shared" si="0"/>
        <v>59951306.739999995</v>
      </c>
      <c r="BJ17" s="562">
        <f t="shared" si="0"/>
        <v>57546305.889999993</v>
      </c>
      <c r="BK17" s="562">
        <f t="shared" si="0"/>
        <v>90280861.159999996</v>
      </c>
      <c r="BL17" s="562">
        <f t="shared" si="0"/>
        <v>141970728.70000002</v>
      </c>
      <c r="BM17" s="562">
        <f t="shared" si="0"/>
        <v>191144732.45000002</v>
      </c>
      <c r="BN17" s="562">
        <f t="shared" si="0"/>
        <v>67209568.76000002</v>
      </c>
      <c r="BO17" s="562">
        <f t="shared" si="0"/>
        <v>82309471.669999987</v>
      </c>
      <c r="BP17" s="562">
        <f t="shared" ref="BP17:EA17" si="1">SUM(BP5:BP16)</f>
        <v>59928351.259999998</v>
      </c>
      <c r="BQ17" s="562">
        <f t="shared" si="1"/>
        <v>61184892.180000007</v>
      </c>
      <c r="BR17" s="562">
        <f t="shared" si="1"/>
        <v>46969711.670000002</v>
      </c>
      <c r="BS17" s="562">
        <f t="shared" si="1"/>
        <v>47207112.639999993</v>
      </c>
      <c r="BT17" s="562">
        <f t="shared" si="1"/>
        <v>331424254.35999995</v>
      </c>
      <c r="BU17" s="562">
        <f t="shared" si="1"/>
        <v>42468967.290000014</v>
      </c>
      <c r="BV17" s="562">
        <f t="shared" si="1"/>
        <v>67485993.310000002</v>
      </c>
      <c r="BW17" s="562">
        <f t="shared" si="1"/>
        <v>1120503955.1199999</v>
      </c>
      <c r="BX17" s="562">
        <f t="shared" si="1"/>
        <v>1014747826.3499999</v>
      </c>
      <c r="BY17" s="562">
        <f t="shared" si="1"/>
        <v>139697086.35999995</v>
      </c>
      <c r="BZ17" s="562">
        <f t="shared" si="1"/>
        <v>78626281.5</v>
      </c>
      <c r="CA17" s="562">
        <f t="shared" si="1"/>
        <v>168948594.78999993</v>
      </c>
      <c r="CB17" s="562">
        <f t="shared" si="1"/>
        <v>133947849.85000001</v>
      </c>
      <c r="CC17" s="562">
        <f t="shared" si="1"/>
        <v>120415441.56</v>
      </c>
      <c r="CD17" s="562">
        <f t="shared" si="1"/>
        <v>25360676.32</v>
      </c>
      <c r="CE17" s="562">
        <f t="shared" si="1"/>
        <v>24597743.660000004</v>
      </c>
      <c r="CF17" s="562">
        <f t="shared" si="1"/>
        <v>3911160531.3600006</v>
      </c>
      <c r="CG17" s="562">
        <f t="shared" si="1"/>
        <v>148668103.59</v>
      </c>
      <c r="CH17" s="562">
        <f t="shared" si="1"/>
        <v>317379003.88</v>
      </c>
      <c r="CI17" s="562">
        <f t="shared" si="1"/>
        <v>98741918.459999979</v>
      </c>
      <c r="CJ17" s="562">
        <f t="shared" si="1"/>
        <v>131174478.62999998</v>
      </c>
      <c r="CK17" s="562">
        <f t="shared" si="1"/>
        <v>114729878.58000001</v>
      </c>
      <c r="CL17" s="562">
        <f t="shared" si="1"/>
        <v>116489529.08000001</v>
      </c>
      <c r="CM17" s="562">
        <f t="shared" si="1"/>
        <v>205335611.25999999</v>
      </c>
      <c r="CN17" s="562">
        <f t="shared" si="1"/>
        <v>63553499.629999995</v>
      </c>
      <c r="CO17" s="562">
        <f t="shared" si="1"/>
        <v>122988379</v>
      </c>
      <c r="CP17" s="562">
        <f t="shared" si="1"/>
        <v>90692789.889999986</v>
      </c>
      <c r="CQ17" s="562">
        <f t="shared" si="1"/>
        <v>137403055.88</v>
      </c>
      <c r="CR17" s="562">
        <f t="shared" si="1"/>
        <v>93032175.479999989</v>
      </c>
      <c r="CS17" s="562">
        <f t="shared" si="1"/>
        <v>1118243390.0700002</v>
      </c>
      <c r="CT17" s="562">
        <f t="shared" si="1"/>
        <v>102011141.58</v>
      </c>
      <c r="CU17" s="562">
        <f t="shared" si="1"/>
        <v>120215067.97</v>
      </c>
      <c r="CV17" s="562">
        <f t="shared" si="1"/>
        <v>196110133.62</v>
      </c>
      <c r="CW17" s="562">
        <f t="shared" si="1"/>
        <v>85645546.810000002</v>
      </c>
      <c r="CX17" s="562">
        <f t="shared" si="1"/>
        <v>188821585.65999997</v>
      </c>
      <c r="CY17" s="562">
        <f t="shared" si="1"/>
        <v>87084266.690000013</v>
      </c>
      <c r="CZ17" s="562">
        <f t="shared" si="1"/>
        <v>56539176.890000008</v>
      </c>
      <c r="DA17" s="562">
        <f t="shared" si="1"/>
        <v>1315030752.9699996</v>
      </c>
      <c r="DB17" s="562">
        <f t="shared" si="1"/>
        <v>176513766.01999998</v>
      </c>
      <c r="DC17" s="562">
        <f t="shared" si="1"/>
        <v>414558397.50999987</v>
      </c>
      <c r="DD17" s="562">
        <f t="shared" si="1"/>
        <v>447669091.87000006</v>
      </c>
      <c r="DE17" s="562">
        <f t="shared" si="1"/>
        <v>158994437.07999998</v>
      </c>
      <c r="DF17" s="562">
        <f t="shared" si="1"/>
        <v>223415460.70000002</v>
      </c>
      <c r="DG17" s="562">
        <f t="shared" si="1"/>
        <v>234680682.61999997</v>
      </c>
      <c r="DH17" s="562">
        <f t="shared" si="1"/>
        <v>68295084.170000002</v>
      </c>
      <c r="DI17" s="562">
        <f t="shared" si="1"/>
        <v>111373781.40999998</v>
      </c>
      <c r="DJ17" s="562">
        <f t="shared" si="1"/>
        <v>105741757.39000003</v>
      </c>
      <c r="DK17" s="562">
        <f t="shared" si="1"/>
        <v>261100070.66</v>
      </c>
      <c r="DL17" s="562">
        <f t="shared" si="1"/>
        <v>1007477701.9399997</v>
      </c>
      <c r="DM17" s="562">
        <f t="shared" si="1"/>
        <v>1146546129.5100002</v>
      </c>
      <c r="DN17" s="562">
        <f t="shared" si="1"/>
        <v>139514300.30999997</v>
      </c>
      <c r="DO17" s="562">
        <f t="shared" si="1"/>
        <v>107468341.53000002</v>
      </c>
      <c r="DP17" s="562">
        <f t="shared" si="1"/>
        <v>236026588.65000007</v>
      </c>
      <c r="DQ17" s="562">
        <f t="shared" si="1"/>
        <v>208911793.56000003</v>
      </c>
      <c r="DR17" s="562">
        <f t="shared" si="1"/>
        <v>183345558.81999999</v>
      </c>
      <c r="DS17" s="562">
        <f t="shared" si="1"/>
        <v>226077110.88999999</v>
      </c>
      <c r="DT17" s="562">
        <f t="shared" si="1"/>
        <v>78460847.50999999</v>
      </c>
      <c r="DU17" s="562">
        <f t="shared" si="1"/>
        <v>3653289943.3299999</v>
      </c>
      <c r="DV17" s="562">
        <f t="shared" si="1"/>
        <v>122977550.37999997</v>
      </c>
      <c r="DW17" s="562">
        <f t="shared" si="1"/>
        <v>193503644.98000002</v>
      </c>
      <c r="DX17" s="562">
        <f t="shared" si="1"/>
        <v>165645909.72000003</v>
      </c>
      <c r="DY17" s="562">
        <f t="shared" si="1"/>
        <v>207322422.81000003</v>
      </c>
      <c r="DZ17" s="562">
        <f t="shared" si="1"/>
        <v>135779234.02999997</v>
      </c>
      <c r="EA17" s="562">
        <f t="shared" si="1"/>
        <v>276878168.45999992</v>
      </c>
      <c r="EB17" s="562">
        <f t="shared" ref="EB17:GM17" si="2">SUM(EB5:EB16)</f>
        <v>145790455.65999997</v>
      </c>
      <c r="EC17" s="562">
        <f t="shared" si="2"/>
        <v>270680255.59999996</v>
      </c>
      <c r="ED17" s="562">
        <f t="shared" si="2"/>
        <v>739221554.81999993</v>
      </c>
      <c r="EE17" s="562">
        <f t="shared" si="2"/>
        <v>824847522.84000003</v>
      </c>
      <c r="EF17" s="562">
        <f t="shared" si="2"/>
        <v>123655218.02000003</v>
      </c>
      <c r="EG17" s="562">
        <f t="shared" si="2"/>
        <v>133881952.96999998</v>
      </c>
      <c r="EH17" s="562">
        <f t="shared" si="2"/>
        <v>142467517.45000002</v>
      </c>
      <c r="EI17" s="562">
        <f t="shared" si="2"/>
        <v>189665466.51999998</v>
      </c>
      <c r="EJ17" s="562">
        <f t="shared" si="2"/>
        <v>245605564.10000002</v>
      </c>
      <c r="EK17" s="562">
        <f t="shared" si="2"/>
        <v>82265973.209999993</v>
      </c>
      <c r="EL17" s="562">
        <f t="shared" si="2"/>
        <v>131452861.29000002</v>
      </c>
      <c r="EM17" s="562">
        <f t="shared" si="2"/>
        <v>2402189196.6599998</v>
      </c>
      <c r="EN17" s="562">
        <f t="shared" si="2"/>
        <v>114787166.97000003</v>
      </c>
      <c r="EO17" s="562">
        <f t="shared" si="2"/>
        <v>126538243.58999999</v>
      </c>
      <c r="EP17" s="562">
        <f t="shared" si="2"/>
        <v>127137153.44000004</v>
      </c>
      <c r="EQ17" s="562">
        <f t="shared" si="2"/>
        <v>69080949.349999979</v>
      </c>
      <c r="ER17" s="562">
        <f t="shared" si="2"/>
        <v>82298585.219999999</v>
      </c>
      <c r="ES17" s="562">
        <f t="shared" si="2"/>
        <v>194572588.99000001</v>
      </c>
      <c r="ET17" s="562">
        <f t="shared" si="2"/>
        <v>153300689.69</v>
      </c>
      <c r="EU17" s="562">
        <f t="shared" si="2"/>
        <v>104959774.98999998</v>
      </c>
      <c r="EV17" s="562">
        <f t="shared" si="2"/>
        <v>1273405283.4000003</v>
      </c>
      <c r="EW17" s="562">
        <f t="shared" si="2"/>
        <v>59471521.75999999</v>
      </c>
      <c r="EX17" s="562">
        <f t="shared" si="2"/>
        <v>112179380.89000002</v>
      </c>
      <c r="EY17" s="562">
        <f t="shared" si="2"/>
        <v>153924073.25999996</v>
      </c>
      <c r="EZ17" s="562">
        <f t="shared" si="2"/>
        <v>206946836.16999999</v>
      </c>
      <c r="FA17" s="562">
        <f t="shared" si="2"/>
        <v>204603536.96000001</v>
      </c>
      <c r="FB17" s="562">
        <f t="shared" si="2"/>
        <v>152070572.63000005</v>
      </c>
      <c r="FC17" s="562">
        <f t="shared" si="2"/>
        <v>126996239.10000001</v>
      </c>
      <c r="FD17" s="562">
        <f t="shared" si="2"/>
        <v>86410935.75</v>
      </c>
      <c r="FE17" s="562">
        <f t="shared" si="2"/>
        <v>80433261.200000003</v>
      </c>
      <c r="FF17" s="562">
        <f t="shared" si="2"/>
        <v>83139439.519999981</v>
      </c>
      <c r="FG17" s="562">
        <f t="shared" si="2"/>
        <v>59452487.290000014</v>
      </c>
      <c r="FH17" s="562">
        <f t="shared" si="2"/>
        <v>1026175918.8199999</v>
      </c>
      <c r="FI17" s="562">
        <f t="shared" si="2"/>
        <v>85537534.799999997</v>
      </c>
      <c r="FJ17" s="562">
        <f t="shared" si="2"/>
        <v>91603888.280000016</v>
      </c>
      <c r="FK17" s="562">
        <f t="shared" si="2"/>
        <v>95190752.270000011</v>
      </c>
      <c r="FL17" s="562">
        <f t="shared" si="2"/>
        <v>160043357.84</v>
      </c>
      <c r="FM17" s="562">
        <f t="shared" si="2"/>
        <v>143370790.51999998</v>
      </c>
      <c r="FN17" s="562">
        <f t="shared" si="2"/>
        <v>53666109.400000006</v>
      </c>
      <c r="FO17" s="562">
        <f t="shared" si="2"/>
        <v>26333032.25</v>
      </c>
      <c r="FP17" s="562">
        <f t="shared" si="2"/>
        <v>2532141208.2899995</v>
      </c>
      <c r="FQ17" s="562">
        <f t="shared" si="2"/>
        <v>99096539.540000007</v>
      </c>
      <c r="FR17" s="562">
        <f t="shared" si="2"/>
        <v>176632016.59999999</v>
      </c>
      <c r="FS17" s="562">
        <f t="shared" si="2"/>
        <v>138638081.26000002</v>
      </c>
      <c r="FT17" s="562">
        <f t="shared" si="2"/>
        <v>214202862.40000001</v>
      </c>
      <c r="FU17" s="562">
        <f t="shared" si="2"/>
        <v>104502363.35999995</v>
      </c>
      <c r="FV17" s="562">
        <f t="shared" si="2"/>
        <v>268260018.40000007</v>
      </c>
      <c r="FW17" s="562">
        <f t="shared" si="2"/>
        <v>164386212.39999998</v>
      </c>
      <c r="FX17" s="562">
        <f t="shared" si="2"/>
        <v>156059660.95999998</v>
      </c>
      <c r="FY17" s="562">
        <f t="shared" si="2"/>
        <v>122842116.80000001</v>
      </c>
      <c r="FZ17" s="562">
        <f t="shared" si="2"/>
        <v>247535927.71000001</v>
      </c>
      <c r="GA17" s="562">
        <f t="shared" si="2"/>
        <v>112655113.40999998</v>
      </c>
      <c r="GB17" s="562">
        <f t="shared" si="2"/>
        <v>106965648.65999998</v>
      </c>
      <c r="GC17" s="562">
        <f t="shared" si="2"/>
        <v>76865141.470000014</v>
      </c>
      <c r="GD17" s="562">
        <f t="shared" si="2"/>
        <v>1085590628.3099999</v>
      </c>
      <c r="GE17" s="562">
        <f t="shared" si="2"/>
        <v>89852212.290000007</v>
      </c>
      <c r="GF17" s="562">
        <f t="shared" si="2"/>
        <v>106499784.50000001</v>
      </c>
      <c r="GG17" s="562">
        <f t="shared" si="2"/>
        <v>241309788.88999996</v>
      </c>
      <c r="GH17" s="562">
        <f t="shared" si="2"/>
        <v>119921772</v>
      </c>
      <c r="GI17" s="562">
        <f t="shared" si="2"/>
        <v>104926356.57999998</v>
      </c>
      <c r="GJ17" s="562">
        <f t="shared" si="2"/>
        <v>100438890.62000002</v>
      </c>
      <c r="GK17" s="562">
        <f t="shared" si="2"/>
        <v>285899774.52999997</v>
      </c>
      <c r="GL17" s="562">
        <f t="shared" si="2"/>
        <v>93408533.359999955</v>
      </c>
      <c r="GM17" s="562">
        <f t="shared" si="2"/>
        <v>47155781.969999991</v>
      </c>
      <c r="GN17" s="562">
        <f t="shared" ref="GN17:IY17" si="3">SUM(GN5:GN16)</f>
        <v>34499447.549999997</v>
      </c>
      <c r="GO17" s="562">
        <f t="shared" si="3"/>
        <v>39222374.330000006</v>
      </c>
      <c r="GP17" s="562">
        <f t="shared" si="3"/>
        <v>767854739.24000025</v>
      </c>
      <c r="GQ17" s="562">
        <f t="shared" si="3"/>
        <v>172533636.81000003</v>
      </c>
      <c r="GR17" s="562">
        <f t="shared" si="3"/>
        <v>97582309.779999971</v>
      </c>
      <c r="GS17" s="562">
        <f t="shared" si="3"/>
        <v>184713121.99000001</v>
      </c>
      <c r="GT17" s="562">
        <f t="shared" si="3"/>
        <v>45393559.730000004</v>
      </c>
      <c r="GU17" s="562">
        <f t="shared" si="3"/>
        <v>135342162.76000005</v>
      </c>
      <c r="GV17" s="562">
        <f t="shared" si="3"/>
        <v>143800367.25999996</v>
      </c>
      <c r="GW17" s="562">
        <f t="shared" si="3"/>
        <v>73827530.579999998</v>
      </c>
      <c r="GX17" s="562">
        <f t="shared" si="3"/>
        <v>750695195.71999991</v>
      </c>
      <c r="GY17" s="562">
        <f t="shared" si="3"/>
        <v>77000973.170000002</v>
      </c>
      <c r="GZ17" s="562">
        <f t="shared" si="3"/>
        <v>169985808.56999996</v>
      </c>
      <c r="HA17" s="562">
        <f t="shared" si="3"/>
        <v>119288870.71999997</v>
      </c>
      <c r="HB17" s="562">
        <f t="shared" si="3"/>
        <v>2064195986.48</v>
      </c>
      <c r="HC17" s="562">
        <f t="shared" si="3"/>
        <v>230957248.11000001</v>
      </c>
      <c r="HD17" s="562">
        <f t="shared" si="3"/>
        <v>269750690.56</v>
      </c>
      <c r="HE17" s="562">
        <f t="shared" si="3"/>
        <v>251457730.17999995</v>
      </c>
      <c r="HF17" s="562">
        <f t="shared" si="3"/>
        <v>208725401.39000002</v>
      </c>
      <c r="HG17" s="562">
        <f t="shared" si="3"/>
        <v>279258792.76999992</v>
      </c>
      <c r="HH17" s="562">
        <f t="shared" si="3"/>
        <v>57882396.259999998</v>
      </c>
      <c r="HI17" s="562">
        <f t="shared" si="3"/>
        <v>1350673429.49</v>
      </c>
      <c r="HJ17" s="562">
        <f t="shared" si="3"/>
        <v>223950058.43000004</v>
      </c>
      <c r="HK17" s="562">
        <f t="shared" si="3"/>
        <v>252325427.16000003</v>
      </c>
      <c r="HL17" s="562">
        <f t="shared" si="3"/>
        <v>148476874.77000001</v>
      </c>
      <c r="HM17" s="562">
        <f t="shared" si="3"/>
        <v>108524452.59</v>
      </c>
      <c r="HN17" s="562">
        <f t="shared" si="3"/>
        <v>112016491.56999999</v>
      </c>
      <c r="HO17" s="562">
        <f t="shared" si="3"/>
        <v>162491328.16000003</v>
      </c>
      <c r="HP17" s="562">
        <f t="shared" si="3"/>
        <v>85367502.999999985</v>
      </c>
      <c r="HQ17" s="562">
        <f t="shared" si="3"/>
        <v>1386551646.8200002</v>
      </c>
      <c r="HR17" s="562">
        <f t="shared" si="3"/>
        <v>502357180.13000005</v>
      </c>
      <c r="HS17" s="562">
        <f t="shared" si="3"/>
        <v>109816786.90000001</v>
      </c>
      <c r="HT17" s="562">
        <f t="shared" si="3"/>
        <v>80328193.529999986</v>
      </c>
      <c r="HU17" s="562">
        <f t="shared" si="3"/>
        <v>101018549.12999998</v>
      </c>
      <c r="HV17" s="562">
        <f t="shared" si="3"/>
        <v>71024137.75999999</v>
      </c>
      <c r="HW17" s="562">
        <f t="shared" si="3"/>
        <v>225339480.53999993</v>
      </c>
      <c r="HX17" s="562">
        <f t="shared" si="3"/>
        <v>95425028.460000023</v>
      </c>
      <c r="HY17" s="562">
        <f t="shared" si="3"/>
        <v>94121504.049999997</v>
      </c>
      <c r="HZ17" s="562">
        <f t="shared" si="3"/>
        <v>93692601.100000024</v>
      </c>
      <c r="IA17" s="562">
        <f t="shared" si="3"/>
        <v>105043389.11999999</v>
      </c>
      <c r="IB17" s="562">
        <f t="shared" si="3"/>
        <v>167700235.41</v>
      </c>
      <c r="IC17" s="562">
        <f t="shared" si="3"/>
        <v>48773766.139999993</v>
      </c>
      <c r="ID17" s="562">
        <f t="shared" si="3"/>
        <v>117851449.45000002</v>
      </c>
      <c r="IE17" s="562">
        <f t="shared" si="3"/>
        <v>59319175.959999993</v>
      </c>
      <c r="IF17" s="562">
        <f t="shared" si="3"/>
        <v>58678083.460000001</v>
      </c>
      <c r="IG17" s="562">
        <f t="shared" si="3"/>
        <v>1160570009.8599997</v>
      </c>
      <c r="IH17" s="562">
        <f t="shared" si="3"/>
        <v>557294444.72000003</v>
      </c>
      <c r="II17" s="562">
        <f t="shared" si="3"/>
        <v>146654362.16</v>
      </c>
      <c r="IJ17" s="562">
        <f t="shared" si="3"/>
        <v>221596773.91999999</v>
      </c>
      <c r="IK17" s="562">
        <f t="shared" si="3"/>
        <v>326433534.60999984</v>
      </c>
      <c r="IL17" s="562">
        <f t="shared" si="3"/>
        <v>105316305.70000002</v>
      </c>
      <c r="IM17" s="562">
        <f t="shared" si="3"/>
        <v>92243124.459999979</v>
      </c>
      <c r="IN17" s="562">
        <f t="shared" si="3"/>
        <v>65162543.480000004</v>
      </c>
      <c r="IO17" s="562">
        <f t="shared" si="3"/>
        <v>72032991.219999999</v>
      </c>
      <c r="IP17" s="562">
        <f t="shared" si="3"/>
        <v>79179626.559999987</v>
      </c>
      <c r="IQ17" s="562">
        <f t="shared" si="3"/>
        <v>86899939.050000012</v>
      </c>
      <c r="IR17" s="562">
        <f t="shared" si="3"/>
        <v>2180934110.9700003</v>
      </c>
      <c r="IS17" s="562">
        <f t="shared" si="3"/>
        <v>683507325.63999999</v>
      </c>
      <c r="IT17" s="562">
        <f t="shared" si="3"/>
        <v>155957711.63</v>
      </c>
      <c r="IU17" s="562">
        <f t="shared" si="3"/>
        <v>146269849.22999999</v>
      </c>
      <c r="IV17" s="562">
        <f t="shared" si="3"/>
        <v>104641607.93000001</v>
      </c>
      <c r="IW17" s="562">
        <f t="shared" si="3"/>
        <v>58181428.820000008</v>
      </c>
      <c r="IX17" s="562">
        <f t="shared" si="3"/>
        <v>89335249.37000002</v>
      </c>
      <c r="IY17" s="562">
        <f t="shared" si="3"/>
        <v>54186719.469999999</v>
      </c>
      <c r="IZ17" s="562">
        <f t="shared" ref="IZ17:LK17" si="4">SUM(IZ5:IZ16)</f>
        <v>66780636.399999984</v>
      </c>
      <c r="JA17" s="562">
        <f t="shared" si="4"/>
        <v>107167650.89999999</v>
      </c>
      <c r="JB17" s="562">
        <f t="shared" si="4"/>
        <v>120831920.20000003</v>
      </c>
      <c r="JC17" s="562">
        <f t="shared" si="4"/>
        <v>80257499.790000007</v>
      </c>
      <c r="JD17" s="562">
        <f t="shared" si="4"/>
        <v>1048623385.21</v>
      </c>
      <c r="JE17" s="562">
        <f t="shared" si="4"/>
        <v>364995059.55000007</v>
      </c>
      <c r="JF17" s="562">
        <f t="shared" si="4"/>
        <v>94241115.810000032</v>
      </c>
      <c r="JG17" s="562">
        <f t="shared" si="4"/>
        <v>84486861.950000003</v>
      </c>
      <c r="JH17" s="562">
        <f t="shared" si="4"/>
        <v>63421221.439999998</v>
      </c>
      <c r="JI17" s="562">
        <f t="shared" si="4"/>
        <v>74487686.840000004</v>
      </c>
      <c r="JJ17" s="562">
        <f t="shared" si="4"/>
        <v>705866056.71999991</v>
      </c>
      <c r="JK17" s="562">
        <f t="shared" si="4"/>
        <v>74115362.439999998</v>
      </c>
      <c r="JL17" s="562">
        <f t="shared" si="4"/>
        <v>114391840.00000001</v>
      </c>
      <c r="JM17" s="562">
        <f t="shared" si="4"/>
        <v>151387919.31999999</v>
      </c>
      <c r="JN17" s="562">
        <f t="shared" si="4"/>
        <v>88566858.249999985</v>
      </c>
      <c r="JO17" s="562">
        <f t="shared" si="4"/>
        <v>198597129.16999996</v>
      </c>
      <c r="JP17" s="562">
        <f t="shared" si="4"/>
        <v>68142704.560000002</v>
      </c>
      <c r="JQ17" s="562">
        <f t="shared" si="4"/>
        <v>1088786794.55</v>
      </c>
      <c r="JR17" s="562">
        <f t="shared" si="4"/>
        <v>118436327.86</v>
      </c>
      <c r="JS17" s="562">
        <f t="shared" si="4"/>
        <v>70689578.019999996</v>
      </c>
      <c r="JT17" s="562">
        <f t="shared" si="4"/>
        <v>214659757.46999997</v>
      </c>
      <c r="JU17" s="562">
        <f t="shared" si="4"/>
        <v>207774785.96999997</v>
      </c>
      <c r="JV17" s="562">
        <f t="shared" si="4"/>
        <v>124042609.23000002</v>
      </c>
      <c r="JW17" s="562">
        <f t="shared" si="4"/>
        <v>131476774.26000001</v>
      </c>
      <c r="JX17" s="562">
        <f t="shared" si="4"/>
        <v>87248402.13000001</v>
      </c>
      <c r="JY17" s="562">
        <f t="shared" si="4"/>
        <v>1676947664.0400002</v>
      </c>
      <c r="JZ17" s="562">
        <f t="shared" si="4"/>
        <v>640008319.86000001</v>
      </c>
      <c r="KA17" s="562">
        <f t="shared" si="4"/>
        <v>108948714.73000003</v>
      </c>
      <c r="KB17" s="562">
        <f t="shared" si="4"/>
        <v>57701159.459999993</v>
      </c>
      <c r="KC17" s="562">
        <f t="shared" si="4"/>
        <v>150593913.33000004</v>
      </c>
      <c r="KD17" s="562">
        <f t="shared" si="4"/>
        <v>46721054.289999992</v>
      </c>
      <c r="KE17" s="562">
        <f t="shared" si="4"/>
        <v>328244713.34000003</v>
      </c>
      <c r="KF17" s="562">
        <f t="shared" si="4"/>
        <v>170614900.29999998</v>
      </c>
      <c r="KG17" s="562">
        <f t="shared" si="4"/>
        <v>109021818.72999999</v>
      </c>
      <c r="KH17" s="562">
        <f t="shared" si="4"/>
        <v>146660713.78999999</v>
      </c>
      <c r="KI17" s="562">
        <f t="shared" si="4"/>
        <v>112341513.25000001</v>
      </c>
      <c r="KJ17" s="562">
        <f t="shared" si="4"/>
        <v>109506224.23999999</v>
      </c>
      <c r="KK17" s="562">
        <f t="shared" si="4"/>
        <v>101782115.65000002</v>
      </c>
      <c r="KL17" s="562">
        <f t="shared" si="4"/>
        <v>36708406.229999997</v>
      </c>
      <c r="KM17" s="562">
        <f t="shared" si="4"/>
        <v>88019364.430000007</v>
      </c>
      <c r="KN17" s="562">
        <f t="shared" si="4"/>
        <v>2343955378.25</v>
      </c>
      <c r="KO17" s="562">
        <f t="shared" si="4"/>
        <v>241104058.78999999</v>
      </c>
      <c r="KP17" s="562">
        <f t="shared" si="4"/>
        <v>141241746.93999997</v>
      </c>
      <c r="KQ17" s="562">
        <f t="shared" si="4"/>
        <v>174230573.10999998</v>
      </c>
      <c r="KR17" s="562">
        <f t="shared" si="4"/>
        <v>177410275.42000002</v>
      </c>
      <c r="KS17" s="562">
        <f t="shared" si="4"/>
        <v>120987678.97999999</v>
      </c>
      <c r="KT17" s="562">
        <f t="shared" si="4"/>
        <v>446527079.6699999</v>
      </c>
      <c r="KU17" s="562">
        <f t="shared" si="4"/>
        <v>111143870.18000002</v>
      </c>
      <c r="KV17" s="562">
        <f t="shared" si="4"/>
        <v>104556445.53999998</v>
      </c>
      <c r="KW17" s="562">
        <f t="shared" si="4"/>
        <v>749896279.96999991</v>
      </c>
      <c r="KX17" s="562">
        <f t="shared" si="4"/>
        <v>129716574.41999999</v>
      </c>
      <c r="KY17" s="562">
        <f t="shared" si="4"/>
        <v>152967913.32000002</v>
      </c>
      <c r="KZ17" s="562">
        <f t="shared" si="4"/>
        <v>366742191.00999999</v>
      </c>
      <c r="LA17" s="562">
        <f t="shared" si="4"/>
        <v>101819415.48999996</v>
      </c>
      <c r="LB17" s="562">
        <f t="shared" si="4"/>
        <v>159666035.05999997</v>
      </c>
      <c r="LC17" s="562">
        <f t="shared" si="4"/>
        <v>1079294631.5300002</v>
      </c>
      <c r="LD17" s="562">
        <f t="shared" si="4"/>
        <v>179416935.06</v>
      </c>
      <c r="LE17" s="562">
        <f t="shared" si="4"/>
        <v>2841899303.5599999</v>
      </c>
      <c r="LF17" s="562">
        <f t="shared" si="4"/>
        <v>484153154.25999993</v>
      </c>
      <c r="LG17" s="562">
        <f t="shared" si="4"/>
        <v>735970682.36999989</v>
      </c>
      <c r="LH17" s="562">
        <f t="shared" si="4"/>
        <v>596144528.99999988</v>
      </c>
      <c r="LI17" s="562">
        <f t="shared" si="4"/>
        <v>150596845.91999996</v>
      </c>
      <c r="LJ17" s="562">
        <f t="shared" si="4"/>
        <v>116797769.23999999</v>
      </c>
      <c r="LK17" s="562">
        <f t="shared" si="4"/>
        <v>80468908.890000001</v>
      </c>
      <c r="LL17" s="562">
        <f t="shared" ref="LL17:NW17" si="5">SUM(LL5:LL16)</f>
        <v>151225811.13000003</v>
      </c>
      <c r="LM17" s="562">
        <f t="shared" si="5"/>
        <v>87420237.909999982</v>
      </c>
      <c r="LN17" s="562">
        <f t="shared" si="5"/>
        <v>177776073.51000002</v>
      </c>
      <c r="LO17" s="562">
        <f t="shared" si="5"/>
        <v>58219339.780000001</v>
      </c>
      <c r="LP17" s="562">
        <f t="shared" si="5"/>
        <v>732624553.25</v>
      </c>
      <c r="LQ17" s="562">
        <f t="shared" si="5"/>
        <v>170546613.43999997</v>
      </c>
      <c r="LR17" s="562">
        <f t="shared" si="5"/>
        <v>97794674.270000011</v>
      </c>
      <c r="LS17" s="562">
        <f t="shared" si="5"/>
        <v>2082754903.3700001</v>
      </c>
      <c r="LT17" s="562">
        <f t="shared" si="5"/>
        <v>965193427.40999997</v>
      </c>
      <c r="LU17" s="562">
        <f t="shared" si="5"/>
        <v>1726297736.5999999</v>
      </c>
      <c r="LV17" s="562">
        <f t="shared" si="5"/>
        <v>523510501.80999988</v>
      </c>
      <c r="LW17" s="562">
        <f t="shared" si="5"/>
        <v>244390013.76000002</v>
      </c>
      <c r="LX17" s="562">
        <f t="shared" si="5"/>
        <v>227615739.46999991</v>
      </c>
      <c r="LY17" s="562">
        <f t="shared" si="5"/>
        <v>230731720.25</v>
      </c>
      <c r="LZ17" s="562">
        <f t="shared" si="5"/>
        <v>154188411.14000002</v>
      </c>
      <c r="MA17" s="562">
        <f t="shared" si="5"/>
        <v>164010023.29999995</v>
      </c>
      <c r="MB17" s="562">
        <f t="shared" si="5"/>
        <v>197768689.79999998</v>
      </c>
      <c r="MC17" s="562">
        <f t="shared" si="5"/>
        <v>327947401.07999992</v>
      </c>
      <c r="MD17" s="562">
        <f t="shared" si="5"/>
        <v>101983929.36</v>
      </c>
      <c r="ME17" s="562">
        <f t="shared" si="5"/>
        <v>2404991024.7199998</v>
      </c>
      <c r="MF17" s="562">
        <f t="shared" si="5"/>
        <v>150491750.28</v>
      </c>
      <c r="MG17" s="562">
        <f t="shared" si="5"/>
        <v>98470476.030000001</v>
      </c>
      <c r="MH17" s="562">
        <f t="shared" si="5"/>
        <v>96538349.079999998</v>
      </c>
      <c r="MI17" s="562">
        <f t="shared" si="5"/>
        <v>77984303.480000004</v>
      </c>
      <c r="MJ17" s="562">
        <f t="shared" si="5"/>
        <v>139548944.51000002</v>
      </c>
      <c r="MK17" s="562">
        <f t="shared" si="5"/>
        <v>119576574.72</v>
      </c>
      <c r="ML17" s="562">
        <f t="shared" si="5"/>
        <v>112594790.01000001</v>
      </c>
      <c r="MM17" s="562">
        <f t="shared" si="5"/>
        <v>183471379.66999999</v>
      </c>
      <c r="MN17" s="562">
        <f t="shared" si="5"/>
        <v>105719778.16000001</v>
      </c>
      <c r="MO17" s="562">
        <f t="shared" si="5"/>
        <v>104084670</v>
      </c>
      <c r="MP17" s="562">
        <f t="shared" si="5"/>
        <v>97056193.430000007</v>
      </c>
      <c r="MQ17" s="562">
        <f t="shared" si="5"/>
        <v>2085528737.6299999</v>
      </c>
      <c r="MR17" s="562">
        <f t="shared" si="5"/>
        <v>119570612.42000003</v>
      </c>
      <c r="MS17" s="562">
        <f t="shared" si="5"/>
        <v>130544911.49999999</v>
      </c>
      <c r="MT17" s="562">
        <f t="shared" si="5"/>
        <v>200608404.44000003</v>
      </c>
      <c r="MU17" s="562">
        <f t="shared" si="5"/>
        <v>189158131.34</v>
      </c>
      <c r="MV17" s="562">
        <f t="shared" si="5"/>
        <v>146924907.44</v>
      </c>
      <c r="MW17" s="562">
        <f t="shared" si="5"/>
        <v>298570041.93009996</v>
      </c>
      <c r="MX17" s="562">
        <f t="shared" si="5"/>
        <v>243123044.81</v>
      </c>
      <c r="MY17" s="562">
        <f t="shared" si="5"/>
        <v>120059721.73999999</v>
      </c>
      <c r="MZ17" s="562">
        <f t="shared" si="5"/>
        <v>54000291.99000001</v>
      </c>
      <c r="NA17" s="562">
        <f t="shared" si="5"/>
        <v>41926231.890000001</v>
      </c>
      <c r="NB17" s="562">
        <f t="shared" si="5"/>
        <v>3794292045.3700004</v>
      </c>
      <c r="NC17" s="562">
        <f t="shared" si="5"/>
        <v>398647440.13</v>
      </c>
      <c r="ND17" s="562">
        <f t="shared" si="5"/>
        <v>89331038.700000018</v>
      </c>
      <c r="NE17" s="562">
        <f t="shared" si="5"/>
        <v>866373940.3599999</v>
      </c>
      <c r="NF17" s="562">
        <f t="shared" si="5"/>
        <v>83532502.769999996</v>
      </c>
      <c r="NG17" s="562">
        <f t="shared" si="5"/>
        <v>230861179.70000002</v>
      </c>
      <c r="NH17" s="562">
        <f t="shared" si="5"/>
        <v>554870951.06999993</v>
      </c>
      <c r="NI17" s="562">
        <f t="shared" si="5"/>
        <v>454485305.54000002</v>
      </c>
      <c r="NJ17" s="562">
        <f t="shared" si="5"/>
        <v>46858083.520000003</v>
      </c>
      <c r="NK17" s="562">
        <f t="shared" si="5"/>
        <v>182356094.69999999</v>
      </c>
      <c r="NL17" s="562">
        <f t="shared" si="5"/>
        <v>149873238.81</v>
      </c>
      <c r="NM17" s="562">
        <f t="shared" si="5"/>
        <v>88350275.303000003</v>
      </c>
      <c r="NN17" s="562">
        <f t="shared" si="5"/>
        <v>831199325.92999983</v>
      </c>
      <c r="NO17" s="562">
        <f t="shared" si="5"/>
        <v>98217091.200000003</v>
      </c>
      <c r="NP17" s="562">
        <f t="shared" si="5"/>
        <v>98132198.920000017</v>
      </c>
      <c r="NQ17" s="562">
        <f t="shared" si="5"/>
        <v>99134046.809999987</v>
      </c>
      <c r="NR17" s="562">
        <f t="shared" si="5"/>
        <v>78947327.290000007</v>
      </c>
      <c r="NS17" s="562">
        <f t="shared" si="5"/>
        <v>33459514.120000001</v>
      </c>
      <c r="NT17" s="562">
        <f t="shared" si="5"/>
        <v>54880041.57</v>
      </c>
      <c r="NU17" s="562">
        <f t="shared" si="5"/>
        <v>2398262239.8249998</v>
      </c>
      <c r="NV17" s="562">
        <f t="shared" si="5"/>
        <v>463402526.25999993</v>
      </c>
      <c r="NW17" s="562">
        <f t="shared" si="5"/>
        <v>109810117.13000001</v>
      </c>
      <c r="NX17" s="562">
        <f t="shared" ref="NX17:QI17" si="6">SUM(NX5:NX16)</f>
        <v>80011365.059999987</v>
      </c>
      <c r="NY17" s="562">
        <f t="shared" si="6"/>
        <v>105909795.05999997</v>
      </c>
      <c r="NZ17" s="562">
        <f t="shared" si="6"/>
        <v>155216003.40000001</v>
      </c>
      <c r="OA17" s="562">
        <f t="shared" si="6"/>
        <v>71461340.639999986</v>
      </c>
      <c r="OB17" s="562">
        <f t="shared" si="6"/>
        <v>1914959314.5599997</v>
      </c>
      <c r="OC17" s="562">
        <f t="shared" si="6"/>
        <v>389909704.06000006</v>
      </c>
      <c r="OD17" s="562">
        <f t="shared" si="6"/>
        <v>174997214.33000001</v>
      </c>
      <c r="OE17" s="562">
        <f t="shared" si="6"/>
        <v>508568638.36000007</v>
      </c>
      <c r="OF17" s="562">
        <f t="shared" si="6"/>
        <v>128909534.77</v>
      </c>
      <c r="OG17" s="562">
        <f t="shared" si="6"/>
        <v>172907022.35999995</v>
      </c>
      <c r="OH17" s="562">
        <f t="shared" si="6"/>
        <v>205895926.70000002</v>
      </c>
      <c r="OI17" s="562">
        <f t="shared" si="6"/>
        <v>63405411.409999996</v>
      </c>
      <c r="OJ17" s="562">
        <f t="shared" si="6"/>
        <v>89411158.030000016</v>
      </c>
      <c r="OK17" s="562">
        <f t="shared" si="6"/>
        <v>1581770285.2700005</v>
      </c>
      <c r="OL17" s="562">
        <f t="shared" si="6"/>
        <v>365672591.53000009</v>
      </c>
      <c r="OM17" s="562">
        <f t="shared" si="6"/>
        <v>704001717.88</v>
      </c>
      <c r="ON17" s="562">
        <f t="shared" si="6"/>
        <v>208797728.39999995</v>
      </c>
      <c r="OO17" s="562">
        <f t="shared" si="6"/>
        <v>172045097.66999999</v>
      </c>
      <c r="OP17" s="562">
        <f t="shared" si="6"/>
        <v>95600024.579999983</v>
      </c>
      <c r="OQ17" s="562">
        <f t="shared" si="6"/>
        <v>1109776966.51</v>
      </c>
      <c r="OR17" s="562">
        <f t="shared" si="6"/>
        <v>92685781.24000001</v>
      </c>
      <c r="OS17" s="562">
        <f t="shared" si="6"/>
        <v>106829575.88</v>
      </c>
      <c r="OT17" s="562">
        <f t="shared" si="6"/>
        <v>159404973.88000008</v>
      </c>
      <c r="OU17" s="562">
        <f t="shared" si="6"/>
        <v>188702727.98999998</v>
      </c>
      <c r="OV17" s="562">
        <f t="shared" si="6"/>
        <v>373500831.67999995</v>
      </c>
      <c r="OW17" s="562">
        <f t="shared" si="6"/>
        <v>105509129.87000002</v>
      </c>
      <c r="OX17" s="562">
        <f t="shared" si="6"/>
        <v>65053549.769999996</v>
      </c>
      <c r="OY17" s="562">
        <f t="shared" si="6"/>
        <v>65965119.699999988</v>
      </c>
      <c r="OZ17" s="562">
        <f t="shared" si="6"/>
        <v>1373514661.4499998</v>
      </c>
      <c r="PA17" s="562">
        <f t="shared" si="6"/>
        <v>84851316.63000001</v>
      </c>
      <c r="PB17" s="562">
        <f t="shared" si="6"/>
        <v>251542964.23000002</v>
      </c>
      <c r="PC17" s="562">
        <f t="shared" si="6"/>
        <v>57285526.309999995</v>
      </c>
      <c r="PD17" s="562">
        <f t="shared" si="6"/>
        <v>168472746.16</v>
      </c>
      <c r="PE17" s="562">
        <f t="shared" si="6"/>
        <v>283279507.81000012</v>
      </c>
      <c r="PF17" s="562">
        <f t="shared" si="6"/>
        <v>96237530.359999999</v>
      </c>
      <c r="PG17" s="562">
        <f t="shared" si="6"/>
        <v>86110231.640000015</v>
      </c>
      <c r="PH17" s="562">
        <f t="shared" si="6"/>
        <v>137287392.68000007</v>
      </c>
      <c r="PI17" s="562">
        <f t="shared" si="6"/>
        <v>113170981.61000003</v>
      </c>
      <c r="PJ17" s="562">
        <f t="shared" si="6"/>
        <v>147168187.93000001</v>
      </c>
      <c r="PK17" s="562">
        <f t="shared" si="6"/>
        <v>254065542.13</v>
      </c>
      <c r="PL17" s="562">
        <f t="shared" si="6"/>
        <v>81191946.620000005</v>
      </c>
      <c r="PM17" s="562">
        <f t="shared" si="6"/>
        <v>349727814.60000002</v>
      </c>
      <c r="PN17" s="562">
        <f t="shared" si="6"/>
        <v>74732921.090000004</v>
      </c>
      <c r="PO17" s="562">
        <f t="shared" si="6"/>
        <v>52759436.859999999</v>
      </c>
      <c r="PP17" s="562">
        <f t="shared" si="6"/>
        <v>33994678.920000002</v>
      </c>
      <c r="PQ17" s="562">
        <f t="shared" si="6"/>
        <v>50890277.790000007</v>
      </c>
      <c r="PR17" s="562">
        <f t="shared" si="6"/>
        <v>3432861408.5299993</v>
      </c>
      <c r="PS17" s="562">
        <f t="shared" si="6"/>
        <v>117762824.97999997</v>
      </c>
      <c r="PT17" s="562">
        <f t="shared" si="6"/>
        <v>105613892.92999999</v>
      </c>
      <c r="PU17" s="562">
        <f t="shared" si="6"/>
        <v>166092773.33999997</v>
      </c>
      <c r="PV17" s="562">
        <f t="shared" si="6"/>
        <v>720955435.31000018</v>
      </c>
      <c r="PW17" s="562">
        <f t="shared" si="6"/>
        <v>133728179.21000001</v>
      </c>
      <c r="PX17" s="562">
        <f t="shared" si="6"/>
        <v>275558634.24000001</v>
      </c>
      <c r="PY17" s="562">
        <f t="shared" si="6"/>
        <v>112015161.42999999</v>
      </c>
      <c r="PZ17" s="562">
        <f t="shared" si="6"/>
        <v>355100012.55000001</v>
      </c>
      <c r="QA17" s="562">
        <f t="shared" si="6"/>
        <v>69620772.870000005</v>
      </c>
      <c r="QB17" s="562">
        <f t="shared" si="6"/>
        <v>244406267.09</v>
      </c>
      <c r="QC17" s="562">
        <f t="shared" si="6"/>
        <v>81803414.409999982</v>
      </c>
      <c r="QD17" s="562">
        <f t="shared" si="6"/>
        <v>115115737.46999998</v>
      </c>
      <c r="QE17" s="562">
        <f t="shared" si="6"/>
        <v>148469529.06999999</v>
      </c>
      <c r="QF17" s="562">
        <f t="shared" si="6"/>
        <v>173715103.22000003</v>
      </c>
      <c r="QG17" s="562">
        <f t="shared" si="6"/>
        <v>197374816.67999998</v>
      </c>
      <c r="QH17" s="562">
        <f t="shared" si="6"/>
        <v>97454022.330000013</v>
      </c>
      <c r="QI17" s="562">
        <f t="shared" si="6"/>
        <v>96274840.529999971</v>
      </c>
      <c r="QJ17" s="562">
        <f t="shared" ref="QJ17:SU17" si="7">SUM(QJ5:QJ16)</f>
        <v>69387028.310000002</v>
      </c>
      <c r="QK17" s="562">
        <f t="shared" si="7"/>
        <v>234922605.29999998</v>
      </c>
      <c r="QL17" s="562">
        <f t="shared" si="7"/>
        <v>299667230.88000005</v>
      </c>
      <c r="QM17" s="562">
        <f t="shared" si="7"/>
        <v>74895884.340000004</v>
      </c>
      <c r="QN17" s="562">
        <f t="shared" si="7"/>
        <v>33840943.869999997</v>
      </c>
      <c r="QO17" s="562">
        <f t="shared" si="7"/>
        <v>31406164.919999998</v>
      </c>
      <c r="QP17" s="562">
        <f t="shared" si="7"/>
        <v>44271192.419999994</v>
      </c>
      <c r="QQ17" s="562">
        <f t="shared" si="7"/>
        <v>31594626.180000003</v>
      </c>
      <c r="QR17" s="562">
        <f t="shared" si="7"/>
        <v>1643467136.4300001</v>
      </c>
      <c r="QS17" s="562">
        <f t="shared" si="7"/>
        <v>80823435.229999974</v>
      </c>
      <c r="QT17" s="562">
        <f t="shared" si="7"/>
        <v>273048724.65999997</v>
      </c>
      <c r="QU17" s="562">
        <f t="shared" si="7"/>
        <v>124731064.30000003</v>
      </c>
      <c r="QV17" s="562">
        <f t="shared" si="7"/>
        <v>136246508.65999997</v>
      </c>
      <c r="QW17" s="562">
        <f t="shared" si="7"/>
        <v>296910425.35000002</v>
      </c>
      <c r="QX17" s="562">
        <f t="shared" si="7"/>
        <v>103128831.66000001</v>
      </c>
      <c r="QY17" s="562">
        <f t="shared" si="7"/>
        <v>195768764.26000005</v>
      </c>
      <c r="QZ17" s="562">
        <f t="shared" si="7"/>
        <v>247142375.41000003</v>
      </c>
      <c r="RA17" s="562">
        <f t="shared" si="7"/>
        <v>84181104.5</v>
      </c>
      <c r="RB17" s="562">
        <f t="shared" si="7"/>
        <v>82564410.020000011</v>
      </c>
      <c r="RC17" s="562">
        <f t="shared" si="7"/>
        <v>50581628.600000001</v>
      </c>
      <c r="RD17" s="562">
        <f t="shared" si="7"/>
        <v>37143394.099999994</v>
      </c>
      <c r="RE17" s="562">
        <f t="shared" si="7"/>
        <v>2370123669.1599998</v>
      </c>
      <c r="RF17" s="562">
        <f t="shared" si="7"/>
        <v>345563104.19999999</v>
      </c>
      <c r="RG17" s="562">
        <f t="shared" si="7"/>
        <v>129643999.45000002</v>
      </c>
      <c r="RH17" s="562">
        <f t="shared" si="7"/>
        <v>157905406.5</v>
      </c>
      <c r="RI17" s="562">
        <f t="shared" si="7"/>
        <v>145083101.66999999</v>
      </c>
      <c r="RJ17" s="562">
        <f t="shared" si="7"/>
        <v>162051882.12000003</v>
      </c>
      <c r="RK17" s="562">
        <f t="shared" si="7"/>
        <v>342159117</v>
      </c>
      <c r="RL17" s="562">
        <f t="shared" si="7"/>
        <v>120926088.28</v>
      </c>
      <c r="RM17" s="562">
        <f t="shared" si="7"/>
        <v>150468397.86999997</v>
      </c>
      <c r="RN17" s="562">
        <f t="shared" si="7"/>
        <v>288226906.88</v>
      </c>
      <c r="RO17" s="562">
        <f t="shared" si="7"/>
        <v>336989421.60000008</v>
      </c>
      <c r="RP17" s="562">
        <f t="shared" si="7"/>
        <v>76465794.420000002</v>
      </c>
      <c r="RQ17" s="562">
        <f t="shared" si="7"/>
        <v>76167089.38000001</v>
      </c>
      <c r="RR17" s="562">
        <f t="shared" si="7"/>
        <v>139914600.49999997</v>
      </c>
      <c r="RS17" s="562">
        <f t="shared" si="7"/>
        <v>75344959.420000002</v>
      </c>
      <c r="RT17" s="562">
        <f t="shared" si="7"/>
        <v>91017309.600000009</v>
      </c>
      <c r="RU17" s="562">
        <f t="shared" si="7"/>
        <v>110643711.88</v>
      </c>
      <c r="RV17" s="562">
        <f t="shared" si="7"/>
        <v>45359102.020000003</v>
      </c>
      <c r="RW17" s="562">
        <f t="shared" si="7"/>
        <v>38718925.939999998</v>
      </c>
      <c r="RX17" s="562">
        <f t="shared" si="7"/>
        <v>50098523.849999987</v>
      </c>
      <c r="RY17" s="562">
        <f t="shared" si="7"/>
        <v>1254941743.6999996</v>
      </c>
      <c r="RZ17" s="562">
        <f t="shared" si="7"/>
        <v>90846257.660000011</v>
      </c>
      <c r="SA17" s="562">
        <f t="shared" si="7"/>
        <v>136747485.08999997</v>
      </c>
      <c r="SB17" s="562">
        <f t="shared" si="7"/>
        <v>123282078.54999998</v>
      </c>
      <c r="SC17" s="562">
        <f t="shared" si="7"/>
        <v>59369731.539999992</v>
      </c>
      <c r="SD17" s="562">
        <f t="shared" si="7"/>
        <v>79867364.390000015</v>
      </c>
      <c r="SE17" s="562">
        <f t="shared" si="7"/>
        <v>87090456.940000013</v>
      </c>
      <c r="SF17" s="562">
        <f t="shared" si="7"/>
        <v>278547682.59999996</v>
      </c>
      <c r="SG17" s="562">
        <f t="shared" si="7"/>
        <v>87116050.749999985</v>
      </c>
      <c r="SH17" s="562">
        <f t="shared" si="7"/>
        <v>79196516.579999998</v>
      </c>
      <c r="SI17" s="562">
        <f t="shared" si="7"/>
        <v>106214392.36000001</v>
      </c>
      <c r="SJ17" s="562">
        <f t="shared" si="7"/>
        <v>176569415.69</v>
      </c>
      <c r="SK17" s="562">
        <f t="shared" si="7"/>
        <v>84706209.929999977</v>
      </c>
      <c r="SL17" s="562">
        <f t="shared" si="7"/>
        <v>65037020.219999991</v>
      </c>
      <c r="SM17" s="562">
        <f t="shared" si="7"/>
        <v>958014976.46000004</v>
      </c>
      <c r="SN17" s="562">
        <f t="shared" si="7"/>
        <v>103480441.12999998</v>
      </c>
      <c r="SO17" s="562">
        <f t="shared" si="7"/>
        <v>109260743.85000001</v>
      </c>
      <c r="SP17" s="562">
        <f t="shared" si="7"/>
        <v>94629693.300000012</v>
      </c>
      <c r="SQ17" s="562">
        <f t="shared" si="7"/>
        <v>64919983.159999989</v>
      </c>
      <c r="SR17" s="562">
        <f t="shared" si="7"/>
        <v>113493144.01000002</v>
      </c>
      <c r="SS17" s="562">
        <f t="shared" si="7"/>
        <v>123988738.96000002</v>
      </c>
      <c r="ST17" s="562">
        <f t="shared" si="7"/>
        <v>188409602.92999998</v>
      </c>
      <c r="SU17" s="562">
        <f t="shared" si="7"/>
        <v>100062878.27999996</v>
      </c>
      <c r="SV17" s="562">
        <f t="shared" ref="SV17:VG17" si="8">SUM(SV5:SV16)</f>
        <v>149246270.49000001</v>
      </c>
      <c r="SW17" s="562">
        <f t="shared" si="8"/>
        <v>248365479.62</v>
      </c>
      <c r="SX17" s="562">
        <f t="shared" si="8"/>
        <v>39267449.68999999</v>
      </c>
      <c r="SY17" s="562">
        <f t="shared" si="8"/>
        <v>560834117.3599999</v>
      </c>
      <c r="SZ17" s="562">
        <f t="shared" si="8"/>
        <v>107064891.64000003</v>
      </c>
      <c r="TA17" s="562">
        <f t="shared" si="8"/>
        <v>130028028.44999999</v>
      </c>
      <c r="TB17" s="562">
        <f t="shared" si="8"/>
        <v>208320122.60000005</v>
      </c>
      <c r="TC17" s="562">
        <f t="shared" si="8"/>
        <v>109546498.40999998</v>
      </c>
      <c r="TD17" s="562">
        <f t="shared" si="8"/>
        <v>111664136.16000003</v>
      </c>
      <c r="TE17" s="562">
        <f t="shared" si="8"/>
        <v>90407405.490000024</v>
      </c>
      <c r="TF17" s="562">
        <f t="shared" si="8"/>
        <v>53257653.109999992</v>
      </c>
      <c r="TG17" s="562">
        <f t="shared" si="8"/>
        <v>2256300919.1200004</v>
      </c>
      <c r="TH17" s="562">
        <f t="shared" si="8"/>
        <v>99040110.190000013</v>
      </c>
      <c r="TI17" s="562">
        <f t="shared" si="8"/>
        <v>67938323.020000011</v>
      </c>
      <c r="TJ17" s="562">
        <f t="shared" si="8"/>
        <v>193051072.24000001</v>
      </c>
      <c r="TK17" s="562">
        <f t="shared" si="8"/>
        <v>162667246.75000003</v>
      </c>
      <c r="TL17" s="562">
        <f t="shared" si="8"/>
        <v>102070145.26000001</v>
      </c>
      <c r="TM17" s="562">
        <f t="shared" si="8"/>
        <v>49268991.149999999</v>
      </c>
      <c r="TN17" s="562">
        <f t="shared" si="8"/>
        <v>414994956.69999999</v>
      </c>
      <c r="TO17" s="562">
        <f t="shared" si="8"/>
        <v>97280371.839999974</v>
      </c>
      <c r="TP17" s="562">
        <f t="shared" si="8"/>
        <v>166487041.53999999</v>
      </c>
      <c r="TQ17" s="562">
        <f t="shared" si="8"/>
        <v>180998755.33000004</v>
      </c>
      <c r="TR17" s="562">
        <f t="shared" si="8"/>
        <v>85919649.200000018</v>
      </c>
      <c r="TS17" s="562">
        <f t="shared" si="8"/>
        <v>63943525.359999999</v>
      </c>
      <c r="TT17" s="562">
        <f t="shared" si="8"/>
        <v>101515837.53</v>
      </c>
      <c r="TU17" s="562">
        <f t="shared" si="8"/>
        <v>87748240.970000014</v>
      </c>
      <c r="TV17" s="562">
        <f t="shared" si="8"/>
        <v>78694920.870000005</v>
      </c>
      <c r="TW17" s="562">
        <f t="shared" si="8"/>
        <v>491492959.68000013</v>
      </c>
      <c r="TX17" s="562">
        <f t="shared" si="8"/>
        <v>91268760.870000005</v>
      </c>
      <c r="TY17" s="562">
        <f t="shared" si="8"/>
        <v>1246287605.2199998</v>
      </c>
      <c r="TZ17" s="562">
        <f t="shared" si="8"/>
        <v>239389922.33999994</v>
      </c>
      <c r="UA17" s="562">
        <f t="shared" si="8"/>
        <v>89729616.75999999</v>
      </c>
      <c r="UB17" s="562">
        <f t="shared" si="8"/>
        <v>115030539.50000001</v>
      </c>
      <c r="UC17" s="562">
        <f t="shared" si="8"/>
        <v>699350586.8499999</v>
      </c>
      <c r="UD17" s="562">
        <f t="shared" si="8"/>
        <v>69861876.900000006</v>
      </c>
      <c r="UE17" s="562">
        <f t="shared" si="8"/>
        <v>57585575.020000011</v>
      </c>
      <c r="UF17" s="562">
        <f t="shared" si="8"/>
        <v>69941037.840000004</v>
      </c>
      <c r="UG17" s="562">
        <f t="shared" si="8"/>
        <v>74874310.939999998</v>
      </c>
      <c r="UH17" s="562">
        <f t="shared" si="8"/>
        <v>668118903.59000003</v>
      </c>
      <c r="UI17" s="562">
        <f t="shared" si="8"/>
        <v>167227683.57000002</v>
      </c>
      <c r="UJ17" s="562">
        <f t="shared" si="8"/>
        <v>123352367.91000003</v>
      </c>
      <c r="UK17" s="562">
        <f t="shared" si="8"/>
        <v>194706275.84000003</v>
      </c>
      <c r="UL17" s="562">
        <f t="shared" si="8"/>
        <v>132029261.91</v>
      </c>
      <c r="UM17" s="562">
        <f t="shared" si="8"/>
        <v>107376879.67999999</v>
      </c>
      <c r="UN17" s="562">
        <f t="shared" si="8"/>
        <v>3442739450.8000016</v>
      </c>
      <c r="UO17" s="562">
        <f t="shared" si="8"/>
        <v>143320162.05000001</v>
      </c>
      <c r="UP17" s="562">
        <f t="shared" si="8"/>
        <v>133191982.26999998</v>
      </c>
      <c r="UQ17" s="562">
        <f t="shared" si="8"/>
        <v>543276667.73000002</v>
      </c>
      <c r="UR17" s="562">
        <f t="shared" si="8"/>
        <v>38829382.219999999</v>
      </c>
      <c r="US17" s="562">
        <f t="shared" si="8"/>
        <v>111140589.59999999</v>
      </c>
      <c r="UT17" s="562">
        <f t="shared" si="8"/>
        <v>311226709.20999998</v>
      </c>
      <c r="UU17" s="562">
        <f t="shared" si="8"/>
        <v>85247051.099999994</v>
      </c>
      <c r="UV17" s="562">
        <f t="shared" si="8"/>
        <v>91920486.300000012</v>
      </c>
      <c r="UW17" s="562">
        <f t="shared" si="8"/>
        <v>109017881.06999998</v>
      </c>
      <c r="UX17" s="562">
        <f t="shared" si="8"/>
        <v>141754842.07999998</v>
      </c>
      <c r="UY17" s="562">
        <f t="shared" si="8"/>
        <v>302505173.80999994</v>
      </c>
      <c r="UZ17" s="562">
        <f t="shared" si="8"/>
        <v>152491240.30999997</v>
      </c>
      <c r="VA17" s="562">
        <f t="shared" si="8"/>
        <v>275074202.94000006</v>
      </c>
      <c r="VB17" s="562">
        <f t="shared" si="8"/>
        <v>74557356.590000004</v>
      </c>
      <c r="VC17" s="562">
        <f t="shared" si="8"/>
        <v>75003833.039999992</v>
      </c>
      <c r="VD17" s="562">
        <f t="shared" si="8"/>
        <v>70272060.889999986</v>
      </c>
      <c r="VE17" s="562">
        <f t="shared" si="8"/>
        <v>74517257.770000011</v>
      </c>
      <c r="VF17" s="562">
        <f t="shared" si="8"/>
        <v>375423990.95999998</v>
      </c>
      <c r="VG17" s="562">
        <f t="shared" si="8"/>
        <v>62028783.800000004</v>
      </c>
      <c r="VH17" s="562">
        <f t="shared" ref="VH17:XS17" si="9">SUM(VH5:VH16)</f>
        <v>56930139.220000006</v>
      </c>
      <c r="VI17" s="562">
        <f t="shared" si="9"/>
        <v>39412900.259999998</v>
      </c>
      <c r="VJ17" s="562">
        <f t="shared" si="9"/>
        <v>1438057899.4699996</v>
      </c>
      <c r="VK17" s="562">
        <f t="shared" si="9"/>
        <v>127883224.38000003</v>
      </c>
      <c r="VL17" s="562">
        <f t="shared" si="9"/>
        <v>122905066.35999997</v>
      </c>
      <c r="VM17" s="562">
        <f t="shared" si="9"/>
        <v>240807587.02000007</v>
      </c>
      <c r="VN17" s="562">
        <f t="shared" si="9"/>
        <v>248168780.38</v>
      </c>
      <c r="VO17" s="562">
        <f t="shared" si="9"/>
        <v>211582543.86000004</v>
      </c>
      <c r="VP17" s="562">
        <f t="shared" si="9"/>
        <v>144616337.17000002</v>
      </c>
      <c r="VQ17" s="562">
        <f t="shared" si="9"/>
        <v>120974270.36999999</v>
      </c>
      <c r="VR17" s="562">
        <f t="shared" si="9"/>
        <v>129639113.68000002</v>
      </c>
      <c r="VS17" s="562">
        <f t="shared" si="9"/>
        <v>505302111.75999999</v>
      </c>
      <c r="VT17" s="562">
        <f t="shared" si="9"/>
        <v>116095183.32999998</v>
      </c>
      <c r="VU17" s="562">
        <f t="shared" si="9"/>
        <v>220878867.22000003</v>
      </c>
      <c r="VV17" s="562">
        <f t="shared" si="9"/>
        <v>126135269.04000005</v>
      </c>
      <c r="VW17" s="562">
        <f t="shared" si="9"/>
        <v>95644541.289999992</v>
      </c>
      <c r="VX17" s="562">
        <f t="shared" si="9"/>
        <v>80593064.930000022</v>
      </c>
      <c r="VY17" s="562">
        <f t="shared" si="9"/>
        <v>5175117162.5299988</v>
      </c>
      <c r="VZ17" s="562">
        <f t="shared" si="9"/>
        <v>228361042.70999995</v>
      </c>
      <c r="WA17" s="562">
        <f t="shared" si="9"/>
        <v>161245640.09999999</v>
      </c>
      <c r="WB17" s="562">
        <f t="shared" si="9"/>
        <v>133173138.05999997</v>
      </c>
      <c r="WC17" s="562">
        <f t="shared" si="9"/>
        <v>82314982.010000005</v>
      </c>
      <c r="WD17" s="562">
        <f t="shared" si="9"/>
        <v>168731593.72</v>
      </c>
      <c r="WE17" s="562">
        <f t="shared" si="9"/>
        <v>238447243.08999997</v>
      </c>
      <c r="WF17" s="562">
        <f t="shared" si="9"/>
        <v>265551564.05000001</v>
      </c>
      <c r="WG17" s="562">
        <f t="shared" si="9"/>
        <v>159061047.32999998</v>
      </c>
      <c r="WH17" s="562">
        <f t="shared" si="9"/>
        <v>224504076.51000002</v>
      </c>
      <c r="WI17" s="562">
        <f t="shared" si="9"/>
        <v>125254662.26999998</v>
      </c>
      <c r="WJ17" s="562">
        <f t="shared" si="9"/>
        <v>333078196.69</v>
      </c>
      <c r="WK17" s="562">
        <f t="shared" si="9"/>
        <v>165729313.54999998</v>
      </c>
      <c r="WL17" s="562">
        <f t="shared" si="9"/>
        <v>396238404.22999996</v>
      </c>
      <c r="WM17" s="562">
        <f t="shared" si="9"/>
        <v>360829998.71999997</v>
      </c>
      <c r="WN17" s="562">
        <f t="shared" si="9"/>
        <v>176440546.33000004</v>
      </c>
      <c r="WO17" s="562">
        <f t="shared" si="9"/>
        <v>196355727.63999999</v>
      </c>
      <c r="WP17" s="562">
        <f t="shared" si="9"/>
        <v>213677488.35000002</v>
      </c>
      <c r="WQ17" s="562">
        <f t="shared" si="9"/>
        <v>114342099.55000001</v>
      </c>
      <c r="WR17" s="562">
        <f t="shared" si="9"/>
        <v>284649665.77999991</v>
      </c>
      <c r="WS17" s="562">
        <f t="shared" si="9"/>
        <v>736312971.70000005</v>
      </c>
      <c r="WT17" s="562">
        <f t="shared" si="9"/>
        <v>133169200.69000003</v>
      </c>
      <c r="WU17" s="562">
        <f t="shared" si="9"/>
        <v>90184213.729999989</v>
      </c>
      <c r="WV17" s="562">
        <f t="shared" si="9"/>
        <v>86775244.350000009</v>
      </c>
      <c r="WW17" s="562">
        <f t="shared" si="9"/>
        <v>111633583.36</v>
      </c>
      <c r="WX17" s="562">
        <f t="shared" si="9"/>
        <v>90627772.429999992</v>
      </c>
      <c r="WY17" s="562">
        <f t="shared" si="9"/>
        <v>84264857.799999982</v>
      </c>
      <c r="WZ17" s="562">
        <f t="shared" si="9"/>
        <v>124079301.05999999</v>
      </c>
      <c r="XA17" s="562">
        <f t="shared" si="9"/>
        <v>612064937.27999997</v>
      </c>
      <c r="XB17" s="562">
        <f t="shared" si="9"/>
        <v>68100206.250000015</v>
      </c>
      <c r="XC17" s="562">
        <f t="shared" si="9"/>
        <v>68244560.359999999</v>
      </c>
      <c r="XD17" s="562">
        <f t="shared" si="9"/>
        <v>45656001.510000013</v>
      </c>
      <c r="XE17" s="562">
        <f t="shared" si="9"/>
        <v>57478746.139999993</v>
      </c>
      <c r="XF17" s="562">
        <f t="shared" si="9"/>
        <v>2691110043.3499999</v>
      </c>
      <c r="XG17" s="562">
        <f t="shared" si="9"/>
        <v>202822983.30999997</v>
      </c>
      <c r="XH17" s="562">
        <f t="shared" si="9"/>
        <v>207125234.87</v>
      </c>
      <c r="XI17" s="562">
        <f t="shared" si="9"/>
        <v>715683088.31000006</v>
      </c>
      <c r="XJ17" s="562">
        <f t="shared" si="9"/>
        <v>169423702</v>
      </c>
      <c r="XK17" s="562">
        <f t="shared" si="9"/>
        <v>197451861.75</v>
      </c>
      <c r="XL17" s="562">
        <f t="shared" si="9"/>
        <v>425682042.72999996</v>
      </c>
      <c r="XM17" s="562">
        <f t="shared" si="9"/>
        <v>163733398.53999999</v>
      </c>
      <c r="XN17" s="562">
        <f t="shared" si="9"/>
        <v>145687724.47999999</v>
      </c>
      <c r="XO17" s="562">
        <f t="shared" si="9"/>
        <v>355260391.86000007</v>
      </c>
      <c r="XP17" s="562">
        <f t="shared" si="9"/>
        <v>267579795.09999999</v>
      </c>
      <c r="XQ17" s="562">
        <f t="shared" si="9"/>
        <v>107472090.54000001</v>
      </c>
      <c r="XR17" s="562">
        <f t="shared" si="9"/>
        <v>90316257.569999993</v>
      </c>
      <c r="XS17" s="562">
        <f t="shared" si="9"/>
        <v>142547406.10999998</v>
      </c>
      <c r="XT17" s="562">
        <f t="shared" ref="XT17:AAE17" si="10">SUM(XT5:XT16)</f>
        <v>126330771.48</v>
      </c>
      <c r="XU17" s="562">
        <f t="shared" si="10"/>
        <v>94940613.819999993</v>
      </c>
      <c r="XV17" s="562">
        <f t="shared" si="10"/>
        <v>75804407.540000007</v>
      </c>
      <c r="XW17" s="562">
        <f t="shared" si="10"/>
        <v>95873314.280000016</v>
      </c>
      <c r="XX17" s="562">
        <f t="shared" si="10"/>
        <v>86245335.829999998</v>
      </c>
      <c r="XY17" s="562">
        <f t="shared" si="10"/>
        <v>100976471.09999998</v>
      </c>
      <c r="XZ17" s="562">
        <f t="shared" si="10"/>
        <v>93811382.379999995</v>
      </c>
      <c r="YA17" s="562">
        <f t="shared" si="10"/>
        <v>79075234.549999997</v>
      </c>
      <c r="YB17" s="562">
        <f t="shared" si="10"/>
        <v>84849143.650000006</v>
      </c>
      <c r="YC17" s="562">
        <f t="shared" si="10"/>
        <v>2357541315.3200002</v>
      </c>
      <c r="YD17" s="562">
        <f t="shared" si="10"/>
        <v>127465645.93999998</v>
      </c>
      <c r="YE17" s="562">
        <f t="shared" si="10"/>
        <v>281918657.12</v>
      </c>
      <c r="YF17" s="562">
        <f t="shared" si="10"/>
        <v>123685876.42000002</v>
      </c>
      <c r="YG17" s="562">
        <f t="shared" si="10"/>
        <v>537532773.81000006</v>
      </c>
      <c r="YH17" s="562">
        <f t="shared" si="10"/>
        <v>149238546.94999999</v>
      </c>
      <c r="YI17" s="562">
        <f t="shared" si="10"/>
        <v>261218778.85999998</v>
      </c>
      <c r="YJ17" s="562">
        <f t="shared" si="10"/>
        <v>93103873.460000008</v>
      </c>
      <c r="YK17" s="562">
        <f t="shared" si="10"/>
        <v>400171602.24999982</v>
      </c>
      <c r="YL17" s="562">
        <f t="shared" si="10"/>
        <v>329142642.68000001</v>
      </c>
      <c r="YM17" s="562">
        <f t="shared" si="10"/>
        <v>184774124.79999995</v>
      </c>
      <c r="YN17" s="562">
        <f t="shared" si="10"/>
        <v>124423936.88000001</v>
      </c>
      <c r="YO17" s="562">
        <f t="shared" si="10"/>
        <v>95608588.720000014</v>
      </c>
      <c r="YP17" s="562">
        <f t="shared" si="10"/>
        <v>110332562.89</v>
      </c>
      <c r="YQ17" s="562">
        <f t="shared" si="10"/>
        <v>73047095.450000003</v>
      </c>
      <c r="YR17" s="562">
        <f t="shared" si="10"/>
        <v>89507577.620000005</v>
      </c>
      <c r="YS17" s="562">
        <f t="shared" si="10"/>
        <v>78394741.951999977</v>
      </c>
      <c r="YT17" s="562">
        <f t="shared" si="10"/>
        <v>1048034810.22</v>
      </c>
      <c r="YU17" s="562">
        <f t="shared" si="10"/>
        <v>116420989.24999997</v>
      </c>
      <c r="YV17" s="562">
        <f t="shared" si="10"/>
        <v>111153479.77</v>
      </c>
      <c r="YW17" s="562">
        <f t="shared" si="10"/>
        <v>94196553.36999999</v>
      </c>
      <c r="YX17" s="562">
        <f t="shared" si="10"/>
        <v>133498285.40999998</v>
      </c>
      <c r="YY17" s="562">
        <f t="shared" si="10"/>
        <v>70613285.469999999</v>
      </c>
      <c r="YZ17" s="562">
        <f t="shared" si="10"/>
        <v>102674609.70999999</v>
      </c>
      <c r="ZA17" s="562">
        <f t="shared" si="10"/>
        <v>907560500.63000011</v>
      </c>
      <c r="ZB17" s="562">
        <f t="shared" si="10"/>
        <v>78301077.769999996</v>
      </c>
      <c r="ZC17" s="562">
        <f t="shared" si="10"/>
        <v>128689444.86000003</v>
      </c>
      <c r="ZD17" s="562">
        <f t="shared" si="10"/>
        <v>141400873.64000002</v>
      </c>
      <c r="ZE17" s="562">
        <f t="shared" si="10"/>
        <v>78006846.120000005</v>
      </c>
      <c r="ZF17" s="562">
        <f t="shared" si="10"/>
        <v>99510089.189999998</v>
      </c>
      <c r="ZG17" s="562">
        <f t="shared" si="10"/>
        <v>66157101.140000008</v>
      </c>
      <c r="ZH17" s="562">
        <f t="shared" si="10"/>
        <v>69213234.230000004</v>
      </c>
      <c r="ZI17" s="562">
        <f t="shared" si="10"/>
        <v>282111237.85000002</v>
      </c>
      <c r="ZJ17" s="562">
        <f t="shared" si="10"/>
        <v>1935381432.2599998</v>
      </c>
      <c r="ZK17" s="562">
        <f t="shared" si="10"/>
        <v>83842721.329999983</v>
      </c>
      <c r="ZL17" s="562">
        <f t="shared" si="10"/>
        <v>218518473.97999999</v>
      </c>
      <c r="ZM17" s="562">
        <f t="shared" si="10"/>
        <v>451041504.12000006</v>
      </c>
      <c r="ZN17" s="562">
        <f t="shared" si="10"/>
        <v>265307966.36000004</v>
      </c>
      <c r="ZO17" s="562">
        <f t="shared" si="10"/>
        <v>112683285.26000002</v>
      </c>
      <c r="ZP17" s="562">
        <f t="shared" si="10"/>
        <v>129849523.49000002</v>
      </c>
      <c r="ZQ17" s="562">
        <f t="shared" si="10"/>
        <v>227975048.53</v>
      </c>
      <c r="ZR17" s="562">
        <f t="shared" si="10"/>
        <v>282413552.5</v>
      </c>
      <c r="ZS17" s="562">
        <f t="shared" si="10"/>
        <v>271417866.68999994</v>
      </c>
      <c r="ZT17" s="562">
        <f t="shared" si="10"/>
        <v>70141409.950000003</v>
      </c>
      <c r="ZU17" s="562">
        <f t="shared" si="10"/>
        <v>104391210.91</v>
      </c>
      <c r="ZV17" s="562">
        <f t="shared" si="10"/>
        <v>89853092.440000013</v>
      </c>
      <c r="ZW17" s="562">
        <f t="shared" si="10"/>
        <v>136824454.66</v>
      </c>
      <c r="ZX17" s="562">
        <f t="shared" si="10"/>
        <v>94386511.440000013</v>
      </c>
      <c r="ZY17" s="562">
        <f t="shared" si="10"/>
        <v>98961293.520000026</v>
      </c>
      <c r="ZZ17" s="562">
        <f t="shared" si="10"/>
        <v>115634055.25</v>
      </c>
      <c r="AAA17" s="562">
        <f t="shared" si="10"/>
        <v>63426804.540000014</v>
      </c>
      <c r="AAB17" s="562">
        <f t="shared" si="10"/>
        <v>91821298.63000001</v>
      </c>
      <c r="AAC17" s="562">
        <f t="shared" si="10"/>
        <v>67114954.489999995</v>
      </c>
      <c r="AAD17" s="562">
        <f t="shared" si="10"/>
        <v>55535158.859999985</v>
      </c>
      <c r="AAE17" s="562">
        <f t="shared" si="10"/>
        <v>45342675.149999991</v>
      </c>
      <c r="AAF17" s="562">
        <f t="shared" ref="AAF17:ACQ17" si="11">SUM(AAF5:AAF16)</f>
        <v>786916598.3599999</v>
      </c>
      <c r="AAG17" s="562">
        <f t="shared" si="11"/>
        <v>92623276.75999999</v>
      </c>
      <c r="AAH17" s="562">
        <f t="shared" si="11"/>
        <v>118345830.80000001</v>
      </c>
      <c r="AAI17" s="562">
        <f t="shared" si="11"/>
        <v>87195838.700000003</v>
      </c>
      <c r="AAJ17" s="562">
        <f t="shared" si="11"/>
        <v>90988632.50999999</v>
      </c>
      <c r="AAK17" s="562">
        <f t="shared" si="11"/>
        <v>134018901.98</v>
      </c>
      <c r="AAL17" s="562">
        <f t="shared" si="11"/>
        <v>86619142.840000004</v>
      </c>
      <c r="AAM17" s="562">
        <f t="shared" si="11"/>
        <v>4155211758.499999</v>
      </c>
      <c r="AAN17" s="562">
        <f t="shared" si="11"/>
        <v>135511260.75</v>
      </c>
      <c r="AAO17" s="562">
        <f t="shared" si="11"/>
        <v>85540640.459999993</v>
      </c>
      <c r="AAP17" s="562">
        <f t="shared" si="11"/>
        <v>224845523.70000005</v>
      </c>
      <c r="AAQ17" s="562">
        <f t="shared" si="11"/>
        <v>168853881.48000002</v>
      </c>
      <c r="AAR17" s="562">
        <f t="shared" si="11"/>
        <v>111840721.55000001</v>
      </c>
      <c r="AAS17" s="562">
        <f t="shared" si="11"/>
        <v>131603768.97999999</v>
      </c>
      <c r="AAT17" s="562">
        <f t="shared" si="11"/>
        <v>171017549.04999998</v>
      </c>
      <c r="AAU17" s="562">
        <f t="shared" si="11"/>
        <v>342408445.71000004</v>
      </c>
      <c r="AAV17" s="562">
        <f t="shared" si="11"/>
        <v>102552262.37000002</v>
      </c>
      <c r="AAW17" s="562">
        <f t="shared" si="11"/>
        <v>178614782.91999999</v>
      </c>
      <c r="AAX17" s="562">
        <f t="shared" si="11"/>
        <v>651513395.21000016</v>
      </c>
      <c r="AAY17" s="562">
        <f t="shared" si="11"/>
        <v>299345176.76999998</v>
      </c>
      <c r="AAZ17" s="562">
        <f t="shared" si="11"/>
        <v>76378061.719999999</v>
      </c>
      <c r="ABA17" s="562">
        <f t="shared" si="11"/>
        <v>106807755.50999996</v>
      </c>
      <c r="ABB17" s="562">
        <f t="shared" si="11"/>
        <v>103089655.26000002</v>
      </c>
      <c r="ABC17" s="562">
        <f t="shared" si="11"/>
        <v>65264929.920000002</v>
      </c>
      <c r="ABD17" s="562">
        <f t="shared" si="11"/>
        <v>107763562.32000002</v>
      </c>
      <c r="ABE17" s="562">
        <f t="shared" si="11"/>
        <v>74103379</v>
      </c>
      <c r="ABF17" s="562">
        <f t="shared" si="11"/>
        <v>688454176.78999996</v>
      </c>
      <c r="ABG17" s="562">
        <f t="shared" si="11"/>
        <v>611576767.66000021</v>
      </c>
      <c r="ABH17" s="562">
        <f t="shared" si="11"/>
        <v>78112976.939999998</v>
      </c>
      <c r="ABI17" s="562">
        <f t="shared" si="11"/>
        <v>63199145.900000006</v>
      </c>
      <c r="ABJ17" s="562">
        <f t="shared" si="11"/>
        <v>63364269.250000007</v>
      </c>
      <c r="ABK17" s="562">
        <f t="shared" si="11"/>
        <v>62750163.999999985</v>
      </c>
      <c r="ABL17" s="562">
        <f t="shared" si="11"/>
        <v>59259353.789999999</v>
      </c>
      <c r="ABM17" s="562">
        <f t="shared" si="11"/>
        <v>1001732523.7099998</v>
      </c>
      <c r="ABN17" s="562">
        <f t="shared" si="11"/>
        <v>131795987.68000002</v>
      </c>
      <c r="ABO17" s="562">
        <f t="shared" si="11"/>
        <v>75669247.50999999</v>
      </c>
      <c r="ABP17" s="562">
        <f t="shared" si="11"/>
        <v>156030120.12</v>
      </c>
      <c r="ABQ17" s="562">
        <f t="shared" si="11"/>
        <v>163008783.06000003</v>
      </c>
      <c r="ABR17" s="562">
        <f t="shared" si="11"/>
        <v>104378213.35999998</v>
      </c>
      <c r="ABS17" s="562">
        <f t="shared" si="11"/>
        <v>92394704.909999996</v>
      </c>
      <c r="ABT17" s="562">
        <f t="shared" si="11"/>
        <v>129509762.66</v>
      </c>
      <c r="ABU17" s="562">
        <f t="shared" si="11"/>
        <v>38361234.209999993</v>
      </c>
      <c r="ABV17" s="562">
        <f t="shared" si="11"/>
        <v>1139695737.1900003</v>
      </c>
      <c r="ABW17" s="562">
        <f t="shared" si="11"/>
        <v>83529569.289999992</v>
      </c>
      <c r="ABX17" s="562">
        <f t="shared" si="11"/>
        <v>183207931.30999994</v>
      </c>
      <c r="ABY17" s="562">
        <f t="shared" si="11"/>
        <v>85584770.939999998</v>
      </c>
      <c r="ABZ17" s="562">
        <f t="shared" si="11"/>
        <v>70347530.929999992</v>
      </c>
      <c r="ACA17" s="562">
        <f t="shared" si="11"/>
        <v>414221476.74000001</v>
      </c>
      <c r="ACB17" s="562">
        <f t="shared" si="11"/>
        <v>59842486.060000002</v>
      </c>
      <c r="ACC17" s="562">
        <f t="shared" si="11"/>
        <v>101079952.16</v>
      </c>
      <c r="ACD17" s="562">
        <f t="shared" si="11"/>
        <v>76226227.180000007</v>
      </c>
      <c r="ACE17" s="562">
        <f t="shared" si="11"/>
        <v>148296883.13000003</v>
      </c>
      <c r="ACF17" s="562">
        <f t="shared" si="11"/>
        <v>58940405.830000013</v>
      </c>
      <c r="ACG17" s="562">
        <f t="shared" si="11"/>
        <v>2929056296.6099997</v>
      </c>
      <c r="ACH17" s="562">
        <f t="shared" si="11"/>
        <v>94565121.549999997</v>
      </c>
      <c r="ACI17" s="562">
        <f t="shared" si="11"/>
        <v>127774093.97</v>
      </c>
      <c r="ACJ17" s="562">
        <f t="shared" si="11"/>
        <v>186274004.41</v>
      </c>
      <c r="ACK17" s="562">
        <f t="shared" si="11"/>
        <v>83329021.030000001</v>
      </c>
      <c r="ACL17" s="562">
        <f t="shared" si="11"/>
        <v>108679689.52</v>
      </c>
      <c r="ACM17" s="562">
        <f t="shared" si="11"/>
        <v>149861155.78</v>
      </c>
      <c r="ACN17" s="562">
        <f t="shared" si="11"/>
        <v>562110604.47000015</v>
      </c>
      <c r="ACO17" s="562">
        <f t="shared" si="11"/>
        <v>737636006.50999999</v>
      </c>
      <c r="ACP17" s="562">
        <f t="shared" si="11"/>
        <v>108217781.16999999</v>
      </c>
      <c r="ACQ17" s="562">
        <f t="shared" si="11"/>
        <v>150598039.33999997</v>
      </c>
      <c r="ACR17" s="562">
        <f t="shared" ref="ACR17:AFC17" si="12">SUM(ACR5:ACR16)</f>
        <v>175887674.79000002</v>
      </c>
      <c r="ACS17" s="562">
        <f t="shared" si="12"/>
        <v>140480700.85999995</v>
      </c>
      <c r="ACT17" s="562">
        <f t="shared" si="12"/>
        <v>518361150.28999996</v>
      </c>
      <c r="ACU17" s="562">
        <f t="shared" si="12"/>
        <v>108386524.63999999</v>
      </c>
      <c r="ACV17" s="562">
        <f t="shared" si="12"/>
        <v>127210074.70999998</v>
      </c>
      <c r="ACW17" s="562">
        <f t="shared" si="12"/>
        <v>100240410.14</v>
      </c>
      <c r="ACX17" s="562">
        <f t="shared" si="12"/>
        <v>67762146.519999996</v>
      </c>
      <c r="ACY17" s="562">
        <f t="shared" si="12"/>
        <v>72956603.389999986</v>
      </c>
      <c r="ACZ17" s="562">
        <f t="shared" si="12"/>
        <v>60510188.579999998</v>
      </c>
      <c r="ADA17" s="562">
        <f t="shared" si="12"/>
        <v>52356382.689999998</v>
      </c>
      <c r="ADB17" s="562">
        <f t="shared" si="12"/>
        <v>55109099.710000008</v>
      </c>
      <c r="ADC17" s="562">
        <f t="shared" si="12"/>
        <v>113750343.06</v>
      </c>
      <c r="ADD17" s="562">
        <f t="shared" si="12"/>
        <v>493257327.57999998</v>
      </c>
      <c r="ADE17" s="562">
        <f t="shared" si="12"/>
        <v>465876379.58999997</v>
      </c>
      <c r="ADF17" s="562">
        <f t="shared" si="12"/>
        <v>100242389.84</v>
      </c>
      <c r="ADG17" s="562">
        <f t="shared" si="12"/>
        <v>66567121.399999999</v>
      </c>
      <c r="ADH17" s="562">
        <f t="shared" si="12"/>
        <v>91875835.919999972</v>
      </c>
      <c r="ADI17" s="562">
        <f t="shared" si="12"/>
        <v>47819012.890000001</v>
      </c>
      <c r="ADJ17" s="562">
        <f t="shared" si="12"/>
        <v>98774157.740000024</v>
      </c>
      <c r="ADK17" s="562">
        <f t="shared" si="12"/>
        <v>71995217.36999999</v>
      </c>
      <c r="ADL17" s="562">
        <f t="shared" si="12"/>
        <v>118611049.11999999</v>
      </c>
      <c r="ADM17" s="562">
        <f t="shared" si="12"/>
        <v>2459213179.8800001</v>
      </c>
      <c r="ADN17" s="562">
        <f t="shared" si="12"/>
        <v>265011807.21000001</v>
      </c>
      <c r="ADO17" s="562">
        <f t="shared" si="12"/>
        <v>244077854.12</v>
      </c>
      <c r="ADP17" s="562">
        <f t="shared" si="12"/>
        <v>695222209.19000006</v>
      </c>
      <c r="ADQ17" s="562">
        <f t="shared" si="12"/>
        <v>55417046.739999987</v>
      </c>
      <c r="ADR17" s="562">
        <f t="shared" si="12"/>
        <v>72118085.590000004</v>
      </c>
      <c r="ADS17" s="562">
        <f t="shared" si="12"/>
        <v>116080799.51000001</v>
      </c>
      <c r="ADT17" s="562">
        <f t="shared" si="12"/>
        <v>56591377.599999994</v>
      </c>
      <c r="ADU17" s="562">
        <f t="shared" si="12"/>
        <v>3189095259.0400004</v>
      </c>
      <c r="ADV17" s="562">
        <f t="shared" si="12"/>
        <v>448110265.53999996</v>
      </c>
      <c r="ADW17" s="562">
        <f t="shared" si="12"/>
        <v>360046005.62</v>
      </c>
      <c r="ADX17" s="562">
        <f t="shared" si="12"/>
        <v>94906943.679999977</v>
      </c>
      <c r="ADY17" s="562">
        <f t="shared" si="12"/>
        <v>127099964.14000002</v>
      </c>
      <c r="ADZ17" s="562">
        <f t="shared" si="12"/>
        <v>166671867.69</v>
      </c>
      <c r="AEA17" s="562">
        <f t="shared" si="12"/>
        <v>114594664.72000001</v>
      </c>
      <c r="AEB17" s="562">
        <f t="shared" si="12"/>
        <v>116354650.19999999</v>
      </c>
      <c r="AEC17" s="562">
        <f t="shared" si="12"/>
        <v>81693246.250000015</v>
      </c>
      <c r="AED17" s="562">
        <f t="shared" si="12"/>
        <v>86058070.489999995</v>
      </c>
      <c r="AEE17" s="562">
        <f t="shared" si="12"/>
        <v>110756947.22</v>
      </c>
      <c r="AEF17" s="562">
        <f t="shared" si="12"/>
        <v>193193207.44999999</v>
      </c>
      <c r="AEG17" s="562">
        <f t="shared" si="12"/>
        <v>85587488.800000012</v>
      </c>
      <c r="AEH17" s="562">
        <f t="shared" si="12"/>
        <v>128624589.92999998</v>
      </c>
      <c r="AEI17" s="562">
        <f t="shared" si="12"/>
        <v>145949275.06999999</v>
      </c>
      <c r="AEJ17" s="562">
        <f t="shared" si="12"/>
        <v>151601242.62000003</v>
      </c>
      <c r="AEK17" s="562">
        <f t="shared" si="12"/>
        <v>85781860.460000008</v>
      </c>
      <c r="AEL17" s="562">
        <f t="shared" si="12"/>
        <v>256264765.75999999</v>
      </c>
      <c r="AEM17" s="562">
        <f t="shared" si="12"/>
        <v>71893588.969999999</v>
      </c>
      <c r="AEN17" s="562">
        <f t="shared" si="12"/>
        <v>159720081.30000001</v>
      </c>
      <c r="AEO17" s="562">
        <f t="shared" si="12"/>
        <v>1767483332.4400001</v>
      </c>
      <c r="AEP17" s="562">
        <f t="shared" si="12"/>
        <v>199290855.39000002</v>
      </c>
      <c r="AEQ17" s="562">
        <f t="shared" si="12"/>
        <v>192159662.60999998</v>
      </c>
      <c r="AER17" s="562">
        <f t="shared" si="12"/>
        <v>139083875.27999997</v>
      </c>
      <c r="AES17" s="562">
        <f t="shared" si="12"/>
        <v>109294818.69999999</v>
      </c>
      <c r="AET17" s="562">
        <f t="shared" si="12"/>
        <v>289448258.13999999</v>
      </c>
      <c r="AEU17" s="562">
        <f t="shared" si="12"/>
        <v>111950471.47999999</v>
      </c>
      <c r="AEV17" s="562">
        <f t="shared" si="12"/>
        <v>146184139.14000002</v>
      </c>
      <c r="AEW17" s="562">
        <f t="shared" si="12"/>
        <v>103649446.36000004</v>
      </c>
      <c r="AEX17" s="562">
        <f t="shared" si="12"/>
        <v>64697750.970000006</v>
      </c>
      <c r="AEY17" s="562">
        <f t="shared" si="12"/>
        <v>1080602869.5900002</v>
      </c>
      <c r="AEZ17" s="562">
        <f t="shared" si="12"/>
        <v>633693743.00000012</v>
      </c>
      <c r="AFA17" s="562">
        <f t="shared" si="12"/>
        <v>237997848.36999997</v>
      </c>
      <c r="AFB17" s="562">
        <f t="shared" si="12"/>
        <v>171397598.18000007</v>
      </c>
      <c r="AFC17" s="562">
        <f t="shared" si="12"/>
        <v>259866262.25</v>
      </c>
      <c r="AFD17" s="562">
        <f t="shared" ref="AFD17:AHO17" si="13">SUM(AFD5:AFD16)</f>
        <v>221412146.76999998</v>
      </c>
      <c r="AFE17" s="562">
        <f t="shared" si="13"/>
        <v>126281879.83999997</v>
      </c>
      <c r="AFF17" s="562">
        <f t="shared" si="13"/>
        <v>160992460.71000001</v>
      </c>
      <c r="AFG17" s="562">
        <f t="shared" si="13"/>
        <v>109204859.31999999</v>
      </c>
      <c r="AFH17" s="562">
        <f t="shared" si="13"/>
        <v>152775065.96000001</v>
      </c>
      <c r="AFI17" s="562">
        <f t="shared" si="13"/>
        <v>137001282.23999998</v>
      </c>
      <c r="AFJ17" s="562">
        <f t="shared" si="13"/>
        <v>127268356.92</v>
      </c>
      <c r="AFK17" s="562">
        <f t="shared" si="13"/>
        <v>230975136.79000002</v>
      </c>
      <c r="AFL17" s="562">
        <f t="shared" si="13"/>
        <v>1100362970.5300002</v>
      </c>
      <c r="AFM17" s="562">
        <f t="shared" si="13"/>
        <v>225042405.98999998</v>
      </c>
      <c r="AFN17" s="562">
        <f t="shared" si="13"/>
        <v>164546485.69</v>
      </c>
      <c r="AFO17" s="562">
        <f t="shared" si="13"/>
        <v>130495832.17</v>
      </c>
      <c r="AFP17" s="562">
        <f t="shared" si="13"/>
        <v>142656805.83000001</v>
      </c>
      <c r="AFQ17" s="562">
        <f t="shared" si="13"/>
        <v>115865797.83999999</v>
      </c>
      <c r="AFR17" s="562">
        <f t="shared" si="13"/>
        <v>94562001.74000001</v>
      </c>
      <c r="AFS17" s="562">
        <f t="shared" si="13"/>
        <v>200657983.20999998</v>
      </c>
      <c r="AFT17" s="562">
        <f t="shared" si="13"/>
        <v>209436176.75000003</v>
      </c>
      <c r="AFU17" s="562">
        <f t="shared" si="13"/>
        <v>96327382.900000021</v>
      </c>
      <c r="AFV17" s="562">
        <f t="shared" si="13"/>
        <v>208221637.28999999</v>
      </c>
      <c r="AFW17" s="562">
        <f t="shared" si="13"/>
        <v>103362147.27</v>
      </c>
      <c r="AFX17" s="562">
        <f t="shared" si="13"/>
        <v>1582331741.3199997</v>
      </c>
      <c r="AFY17" s="562">
        <f t="shared" si="13"/>
        <v>99147798.060000002</v>
      </c>
      <c r="AFZ17" s="562">
        <f t="shared" si="13"/>
        <v>124307125.79000001</v>
      </c>
      <c r="AGA17" s="562">
        <f t="shared" si="13"/>
        <v>108238074.28000002</v>
      </c>
      <c r="AGB17" s="562">
        <f t="shared" si="13"/>
        <v>277391164.82000005</v>
      </c>
      <c r="AGC17" s="562">
        <f t="shared" si="13"/>
        <v>112651668.7</v>
      </c>
      <c r="AGD17" s="562">
        <f t="shared" si="13"/>
        <v>76622863.139999986</v>
      </c>
      <c r="AGE17" s="562">
        <f t="shared" si="13"/>
        <v>103532161.15999998</v>
      </c>
      <c r="AGF17" s="562">
        <f t="shared" si="13"/>
        <v>80194441.450000033</v>
      </c>
      <c r="AGG17" s="562">
        <f t="shared" si="13"/>
        <v>116703359.32999998</v>
      </c>
      <c r="AGH17" s="562">
        <f t="shared" si="13"/>
        <v>74302978.029999986</v>
      </c>
      <c r="AGI17" s="562">
        <f t="shared" si="13"/>
        <v>1845060388.0899999</v>
      </c>
      <c r="AGJ17" s="562">
        <f t="shared" si="13"/>
        <v>367672814.79000002</v>
      </c>
      <c r="AGK17" s="562">
        <f t="shared" si="13"/>
        <v>164360303.91999999</v>
      </c>
      <c r="AGL17" s="562">
        <f t="shared" si="13"/>
        <v>108136697.81999998</v>
      </c>
      <c r="AGM17" s="562">
        <f t="shared" si="13"/>
        <v>237781807.71000004</v>
      </c>
      <c r="AGN17" s="562">
        <f t="shared" si="13"/>
        <v>214064177.02000001</v>
      </c>
      <c r="AGO17" s="562">
        <f t="shared" si="13"/>
        <v>84451312.929999992</v>
      </c>
      <c r="AGP17" s="562">
        <f t="shared" si="13"/>
        <v>90896817.790000021</v>
      </c>
      <c r="AGQ17" s="562">
        <f t="shared" si="13"/>
        <v>2732482173.9000001</v>
      </c>
      <c r="AGR17" s="562">
        <f t="shared" si="13"/>
        <v>1581943774.1300001</v>
      </c>
      <c r="AGS17" s="562">
        <f t="shared" si="13"/>
        <v>127490248.65000001</v>
      </c>
      <c r="AGT17" s="562">
        <f t="shared" si="13"/>
        <v>248752750.45999998</v>
      </c>
      <c r="AGU17" s="562">
        <f t="shared" si="13"/>
        <v>350071123.35999995</v>
      </c>
      <c r="AGV17" s="562">
        <f t="shared" si="13"/>
        <v>214054076.83999997</v>
      </c>
      <c r="AGW17" s="562">
        <f t="shared" si="13"/>
        <v>189436313.16000003</v>
      </c>
      <c r="AGX17" s="562">
        <f t="shared" si="13"/>
        <v>185960173.63000003</v>
      </c>
      <c r="AGY17" s="562">
        <f t="shared" si="13"/>
        <v>67861675.689999998</v>
      </c>
      <c r="AGZ17" s="562">
        <f t="shared" si="13"/>
        <v>161465317.73000002</v>
      </c>
      <c r="AHA17" s="562">
        <f t="shared" si="13"/>
        <v>174088782.94999999</v>
      </c>
      <c r="AHB17" s="562">
        <f t="shared" si="13"/>
        <v>105316168.25</v>
      </c>
      <c r="AHC17" s="562">
        <f t="shared" si="13"/>
        <v>98480911.689999998</v>
      </c>
      <c r="AHD17" s="562">
        <f t="shared" si="13"/>
        <v>104295501.16000001</v>
      </c>
      <c r="AHE17" s="562">
        <f t="shared" si="13"/>
        <v>104101750.96000001</v>
      </c>
      <c r="AHF17" s="562">
        <f t="shared" si="13"/>
        <v>110338670.59999998</v>
      </c>
      <c r="AHG17" s="562">
        <f t="shared" si="13"/>
        <v>111777203.8</v>
      </c>
      <c r="AHH17" s="562">
        <f t="shared" si="13"/>
        <v>664245143.25000024</v>
      </c>
      <c r="AHI17" s="562">
        <f t="shared" si="13"/>
        <v>115668743.62</v>
      </c>
      <c r="AHJ17" s="562">
        <f t="shared" si="13"/>
        <v>120104420.19</v>
      </c>
      <c r="AHK17" s="562">
        <f t="shared" si="13"/>
        <v>116319512.40000001</v>
      </c>
      <c r="AHL17" s="562">
        <f t="shared" si="13"/>
        <v>251263605.49000004</v>
      </c>
      <c r="AHM17" s="562">
        <f t="shared" si="13"/>
        <v>105347117.28999999</v>
      </c>
      <c r="AHN17" s="562">
        <f t="shared" si="13"/>
        <v>57029444.349999994</v>
      </c>
      <c r="AHO17" s="562">
        <f t="shared" si="13"/>
        <v>0</v>
      </c>
      <c r="AHQ17" s="580">
        <v>15</v>
      </c>
    </row>
    <row r="18" spans="1:901" ht="23.4" customHeight="1" x14ac:dyDescent="0.4">
      <c r="A18" s="554" t="s">
        <v>19</v>
      </c>
      <c r="B18" s="555" t="s">
        <v>20</v>
      </c>
      <c r="C18" s="559">
        <v>488777836.22000003</v>
      </c>
      <c r="D18" s="559">
        <v>57540317.969999999</v>
      </c>
      <c r="E18" s="559">
        <v>6772934.4400000004</v>
      </c>
      <c r="F18" s="559">
        <v>18479167.48</v>
      </c>
      <c r="G18" s="559">
        <v>12732074.16</v>
      </c>
      <c r="H18" s="559">
        <v>18388590.609999999</v>
      </c>
      <c r="I18" s="559">
        <v>4544266.3499999996</v>
      </c>
      <c r="J18" s="559">
        <v>82092855.680000007</v>
      </c>
      <c r="K18" s="559">
        <v>19197555.359999999</v>
      </c>
      <c r="L18" s="559">
        <v>13813237.27</v>
      </c>
      <c r="M18" s="559">
        <v>66390304.600000001</v>
      </c>
      <c r="N18" s="559">
        <v>13650421.630000001</v>
      </c>
      <c r="O18" s="559">
        <v>44574555.700000003</v>
      </c>
      <c r="P18" s="559">
        <v>25227386.920000002</v>
      </c>
      <c r="Q18" s="559">
        <v>10630676.380000001</v>
      </c>
      <c r="R18" s="559">
        <v>5631573.1900000004</v>
      </c>
      <c r="S18" s="559">
        <v>9976199.4100000001</v>
      </c>
      <c r="T18" s="559">
        <v>16631238.82</v>
      </c>
      <c r="U18" s="559">
        <v>7066542.2199999997</v>
      </c>
      <c r="V18" s="559">
        <v>12868433.800000001</v>
      </c>
      <c r="W18" s="559">
        <v>7761789.5099999998</v>
      </c>
      <c r="X18" s="559">
        <v>6482954.1100000003</v>
      </c>
      <c r="Y18" s="559">
        <v>5726721.7800000003</v>
      </c>
      <c r="Z18" s="559">
        <v>2611257.2200000002</v>
      </c>
      <c r="AA18" s="559">
        <v>651060795.32000005</v>
      </c>
      <c r="AB18" s="559">
        <v>23232681.850000001</v>
      </c>
      <c r="AC18" s="559">
        <v>33987883.280000001</v>
      </c>
      <c r="AD18" s="559">
        <v>5955041.9199999999</v>
      </c>
      <c r="AE18" s="559">
        <v>52349942.340000004</v>
      </c>
      <c r="AF18" s="559">
        <v>14110479.02</v>
      </c>
      <c r="AG18" s="559">
        <v>53124854.549999997</v>
      </c>
      <c r="AH18" s="559">
        <v>12702261.210000001</v>
      </c>
      <c r="AI18" s="559">
        <v>21559147.25</v>
      </c>
      <c r="AJ18" s="559">
        <v>13763496.59</v>
      </c>
      <c r="AK18" s="559">
        <v>6580761.7999999998</v>
      </c>
      <c r="AL18" s="559">
        <v>9664828.5099999998</v>
      </c>
      <c r="AM18" s="559">
        <v>11581969.109999999</v>
      </c>
      <c r="AN18" s="559">
        <v>5729189.3099999996</v>
      </c>
      <c r="AO18" s="559">
        <v>5510910.1299999999</v>
      </c>
      <c r="AP18" s="559">
        <v>19824362.870000001</v>
      </c>
      <c r="AQ18" s="559">
        <v>28348975.600000001</v>
      </c>
      <c r="AR18" s="559">
        <v>3326736.84</v>
      </c>
      <c r="AS18" s="559">
        <v>220093187.84999999</v>
      </c>
      <c r="AT18" s="559">
        <v>10738963.73</v>
      </c>
      <c r="AU18" s="559">
        <v>12723244.93</v>
      </c>
      <c r="AV18" s="559">
        <v>13267322.470000001</v>
      </c>
      <c r="AW18" s="559">
        <v>9543423.9800000004</v>
      </c>
      <c r="AX18" s="559">
        <v>11909728.42</v>
      </c>
      <c r="AY18" s="559">
        <v>4683897.2</v>
      </c>
      <c r="AZ18" s="559">
        <v>10093097.109999999</v>
      </c>
      <c r="BA18" s="559">
        <v>64663445.140000001</v>
      </c>
      <c r="BB18" s="559">
        <v>6274947.3799999999</v>
      </c>
      <c r="BC18" s="559">
        <v>12826277.58</v>
      </c>
      <c r="BD18" s="559">
        <v>22933055.100000001</v>
      </c>
      <c r="BE18" s="559">
        <v>6757916.4000000004</v>
      </c>
      <c r="BF18" s="559">
        <v>4472948.88</v>
      </c>
      <c r="BG18" s="559">
        <v>6245473.7999999998</v>
      </c>
      <c r="BH18" s="559">
        <v>178215273.47999999</v>
      </c>
      <c r="BI18" s="559">
        <v>2803438.3</v>
      </c>
      <c r="BJ18" s="559">
        <v>2663316.58</v>
      </c>
      <c r="BK18" s="559">
        <v>8025635.7999999998</v>
      </c>
      <c r="BL18" s="559">
        <v>11362042.209999999</v>
      </c>
      <c r="BM18" s="559">
        <v>14317158.93</v>
      </c>
      <c r="BN18" s="559">
        <v>5205084.9399999995</v>
      </c>
      <c r="BO18" s="559">
        <v>7071827.7400000002</v>
      </c>
      <c r="BP18" s="559">
        <v>3899646.83</v>
      </c>
      <c r="BQ18" s="559">
        <v>3462474.65</v>
      </c>
      <c r="BR18" s="559">
        <v>3136866.17</v>
      </c>
      <c r="BS18" s="559">
        <v>2307319.1800000002</v>
      </c>
      <c r="BT18" s="559">
        <v>39897048.479999997</v>
      </c>
      <c r="BU18" s="559">
        <v>1990811.92</v>
      </c>
      <c r="BV18" s="559">
        <v>3925290.29</v>
      </c>
      <c r="BW18" s="559">
        <v>168232608.80000001</v>
      </c>
      <c r="BX18" s="559">
        <v>83861107.769999996</v>
      </c>
      <c r="BY18" s="559">
        <v>15489919.58</v>
      </c>
      <c r="BZ18" s="559">
        <v>5498320.0499999998</v>
      </c>
      <c r="CA18" s="559">
        <v>16483538.41</v>
      </c>
      <c r="CB18" s="559">
        <v>13770588.210000001</v>
      </c>
      <c r="CC18" s="559">
        <v>7753531.5199999996</v>
      </c>
      <c r="CD18" s="559">
        <v>611293.65</v>
      </c>
      <c r="CE18" s="559">
        <v>853890.1</v>
      </c>
      <c r="CF18" s="559">
        <v>502761196.89999998</v>
      </c>
      <c r="CG18" s="559">
        <v>12340852.710000001</v>
      </c>
      <c r="CH18" s="559">
        <v>29497245.289999999</v>
      </c>
      <c r="CI18" s="559">
        <v>8106031.96</v>
      </c>
      <c r="CJ18" s="559">
        <v>11665858.720000001</v>
      </c>
      <c r="CK18" s="559">
        <v>9242582.4199999999</v>
      </c>
      <c r="CL18" s="559">
        <v>12494379.73</v>
      </c>
      <c r="CM18" s="559">
        <v>19276137.66</v>
      </c>
      <c r="CN18" s="559">
        <v>4145184.41</v>
      </c>
      <c r="CO18" s="559">
        <v>9791744.0399999991</v>
      </c>
      <c r="CP18" s="559">
        <v>8284323.0599999996</v>
      </c>
      <c r="CQ18" s="559">
        <v>11660754.880000001</v>
      </c>
      <c r="CR18" s="559">
        <v>7727397.0499999998</v>
      </c>
      <c r="CS18" s="559">
        <v>181120952.03999999</v>
      </c>
      <c r="CT18" s="559">
        <v>7801890.7199999997</v>
      </c>
      <c r="CU18" s="559">
        <v>9998854.4299999997</v>
      </c>
      <c r="CV18" s="559">
        <v>18782637.91</v>
      </c>
      <c r="CW18" s="559">
        <v>4550226.92</v>
      </c>
      <c r="CX18" s="559">
        <v>17466273.359999999</v>
      </c>
      <c r="CY18" s="559">
        <v>5826689.9199999999</v>
      </c>
      <c r="CZ18" s="559">
        <v>3897126.64</v>
      </c>
      <c r="DA18" s="559">
        <v>218042112.18000001</v>
      </c>
      <c r="DB18" s="559">
        <v>19112622.68</v>
      </c>
      <c r="DC18" s="559">
        <v>58468114.109999999</v>
      </c>
      <c r="DD18" s="559">
        <v>49770270.280000001</v>
      </c>
      <c r="DE18" s="559">
        <v>13210059.41</v>
      </c>
      <c r="DF18" s="559">
        <v>29011396.920000002</v>
      </c>
      <c r="DG18" s="559">
        <v>18939931.199999999</v>
      </c>
      <c r="DH18" s="559">
        <v>4527939.8499999996</v>
      </c>
      <c r="DI18" s="559">
        <v>9917541.7200000007</v>
      </c>
      <c r="DJ18" s="559">
        <v>6776900.9000000004</v>
      </c>
      <c r="DK18" s="559">
        <v>23618149.739999998</v>
      </c>
      <c r="DL18" s="559">
        <v>102475960.13</v>
      </c>
      <c r="DM18" s="559">
        <v>155296917.16999999</v>
      </c>
      <c r="DN18" s="559">
        <v>12359386.310000001</v>
      </c>
      <c r="DO18" s="559">
        <v>9949819.3200000003</v>
      </c>
      <c r="DP18" s="559">
        <v>21417907.050000001</v>
      </c>
      <c r="DQ18" s="559">
        <v>20015864.390000001</v>
      </c>
      <c r="DR18" s="559">
        <v>14031285.289999999</v>
      </c>
      <c r="DS18" s="559">
        <v>26907871.989999998</v>
      </c>
      <c r="DT18" s="559">
        <v>5871720.4400000004</v>
      </c>
      <c r="DU18" s="559">
        <v>691779055.01999998</v>
      </c>
      <c r="DV18" s="559">
        <v>9024588.3800000008</v>
      </c>
      <c r="DW18" s="559">
        <v>19827701.760000002</v>
      </c>
      <c r="DX18" s="559">
        <v>15944170.42</v>
      </c>
      <c r="DY18" s="559">
        <v>19666776.280000001</v>
      </c>
      <c r="DZ18" s="559">
        <v>12057101.300000001</v>
      </c>
      <c r="EA18" s="559">
        <v>27608255.609999999</v>
      </c>
      <c r="EB18" s="559">
        <v>11406922.6</v>
      </c>
      <c r="EC18" s="559">
        <v>25605941.390000001</v>
      </c>
      <c r="ED18" s="559">
        <v>87894537.230000004</v>
      </c>
      <c r="EE18" s="559">
        <v>74023798.069999993</v>
      </c>
      <c r="EF18" s="559">
        <v>5586989.9900000002</v>
      </c>
      <c r="EG18" s="559">
        <v>13110038.689999999</v>
      </c>
      <c r="EH18" s="559">
        <v>15776417.050000001</v>
      </c>
      <c r="EI18" s="559">
        <v>28131671.93</v>
      </c>
      <c r="EJ18" s="559">
        <v>30455140.989999998</v>
      </c>
      <c r="EK18" s="559">
        <v>8457038.8900000006</v>
      </c>
      <c r="EL18" s="559">
        <v>14276201.640000001</v>
      </c>
      <c r="EM18" s="559">
        <v>348555327.92000002</v>
      </c>
      <c r="EN18" s="559">
        <v>8153055.29</v>
      </c>
      <c r="EO18" s="559">
        <v>10046309.449999999</v>
      </c>
      <c r="EP18" s="559">
        <v>10767567.039999999</v>
      </c>
      <c r="EQ18" s="559">
        <v>3355691.31</v>
      </c>
      <c r="ER18" s="559">
        <v>3204125.45</v>
      </c>
      <c r="ES18" s="559">
        <v>20305027.48</v>
      </c>
      <c r="ET18" s="559">
        <v>10870876.390000001</v>
      </c>
      <c r="EU18" s="559">
        <v>7025871.2999999998</v>
      </c>
      <c r="EV18" s="559">
        <v>175854005.59999999</v>
      </c>
      <c r="EW18" s="559">
        <v>5309424.6399999997</v>
      </c>
      <c r="EX18" s="559">
        <v>10249557.800000001</v>
      </c>
      <c r="EY18" s="559">
        <v>16720027.99</v>
      </c>
      <c r="EZ18" s="559">
        <v>24692171.870000001</v>
      </c>
      <c r="FA18" s="559">
        <v>27729846.739999998</v>
      </c>
      <c r="FB18" s="559">
        <v>10582130.16</v>
      </c>
      <c r="FC18" s="559">
        <v>9959794.4900000002</v>
      </c>
      <c r="FD18" s="559">
        <v>5528953.7000000002</v>
      </c>
      <c r="FE18" s="559">
        <v>6269073.7999999998</v>
      </c>
      <c r="FF18" s="559">
        <v>5897856.8499999996</v>
      </c>
      <c r="FG18" s="559">
        <v>3824485.3</v>
      </c>
      <c r="FH18" s="559">
        <v>102692751.37</v>
      </c>
      <c r="FI18" s="559">
        <v>7254524.6399999997</v>
      </c>
      <c r="FJ18" s="559">
        <v>4591061.95</v>
      </c>
      <c r="FK18" s="559">
        <v>6469789.5999999996</v>
      </c>
      <c r="FL18" s="559">
        <v>15107348.59</v>
      </c>
      <c r="FM18" s="559">
        <v>8694897.1999999993</v>
      </c>
      <c r="FN18" s="559">
        <v>3941688.68</v>
      </c>
      <c r="FO18" s="559">
        <v>2160286.19</v>
      </c>
      <c r="FP18" s="559">
        <v>488857507.17000002</v>
      </c>
      <c r="FQ18" s="559">
        <v>7815695.0899999999</v>
      </c>
      <c r="FR18" s="559">
        <v>20739992.800000001</v>
      </c>
      <c r="FS18" s="559">
        <v>20706933.949999999</v>
      </c>
      <c r="FT18" s="559">
        <v>21383403.870000001</v>
      </c>
      <c r="FU18" s="559">
        <v>9293048.6199999992</v>
      </c>
      <c r="FV18" s="559">
        <v>28121827.02</v>
      </c>
      <c r="FW18" s="559">
        <v>19095739.379999999</v>
      </c>
      <c r="FX18" s="559">
        <v>13914086.99</v>
      </c>
      <c r="FY18" s="559">
        <v>13344514.119999999</v>
      </c>
      <c r="FZ18" s="559">
        <v>28193128.699999999</v>
      </c>
      <c r="GA18" s="559">
        <v>11500145.58</v>
      </c>
      <c r="GB18" s="559">
        <v>10487780.310000001</v>
      </c>
      <c r="GC18" s="559">
        <v>4267788.76</v>
      </c>
      <c r="GD18" s="559">
        <v>179872372.22999999</v>
      </c>
      <c r="GE18" s="559">
        <v>6681939.1100000003</v>
      </c>
      <c r="GF18" s="559">
        <v>8452559.2300000004</v>
      </c>
      <c r="GG18" s="559">
        <v>24791684.120000001</v>
      </c>
      <c r="GH18" s="559">
        <v>10624213.32</v>
      </c>
      <c r="GI18" s="559">
        <v>7983979.1500000004</v>
      </c>
      <c r="GJ18" s="559">
        <v>8617129.1099999994</v>
      </c>
      <c r="GK18" s="559">
        <v>34572490.969999999</v>
      </c>
      <c r="GL18" s="559">
        <v>6273788.1600000001</v>
      </c>
      <c r="GM18" s="559">
        <v>4575579.93</v>
      </c>
      <c r="GN18" s="559">
        <v>3035998.61</v>
      </c>
      <c r="GO18" s="559">
        <v>3186563.52</v>
      </c>
      <c r="GP18" s="559">
        <v>92147810.400000006</v>
      </c>
      <c r="GQ18" s="559">
        <v>14906896.82</v>
      </c>
      <c r="GR18" s="559">
        <v>5786440.2699999996</v>
      </c>
      <c r="GS18" s="559">
        <v>15863948.4</v>
      </c>
      <c r="GT18" s="559">
        <v>2359121.39</v>
      </c>
      <c r="GU18" s="559">
        <v>9486140.6500000004</v>
      </c>
      <c r="GV18" s="559">
        <v>11979687.9</v>
      </c>
      <c r="GW18" s="559">
        <v>4699353.54</v>
      </c>
      <c r="GX18" s="559">
        <v>114846084.56</v>
      </c>
      <c r="GY18" s="559">
        <v>6407287.25</v>
      </c>
      <c r="GZ18" s="559">
        <v>15148932.85</v>
      </c>
      <c r="HA18" s="559">
        <v>10013530.26</v>
      </c>
      <c r="HB18" s="559">
        <v>545985267.13999999</v>
      </c>
      <c r="HC18" s="559">
        <v>23381836.41</v>
      </c>
      <c r="HD18" s="559">
        <v>36139930.609999999</v>
      </c>
      <c r="HE18" s="559">
        <v>27034016.32</v>
      </c>
      <c r="HF18" s="559">
        <v>17211559.560000002</v>
      </c>
      <c r="HG18" s="559">
        <v>40387603.899999999</v>
      </c>
      <c r="HH18" s="559">
        <v>2853896.73</v>
      </c>
      <c r="HI18" s="559">
        <v>195065650.37</v>
      </c>
      <c r="HJ18" s="559">
        <v>21202894.949999999</v>
      </c>
      <c r="HK18" s="559">
        <v>26114283.940000001</v>
      </c>
      <c r="HL18" s="559">
        <v>14172398.390000001</v>
      </c>
      <c r="HM18" s="559">
        <v>13797730.48</v>
      </c>
      <c r="HN18" s="559">
        <v>11020661.51</v>
      </c>
      <c r="HO18" s="559">
        <v>19348501.02</v>
      </c>
      <c r="HP18" s="559">
        <v>7228174.5599999996</v>
      </c>
      <c r="HQ18" s="559">
        <v>277775346.33999997</v>
      </c>
      <c r="HR18" s="559">
        <v>53578423.009999998</v>
      </c>
      <c r="HS18" s="559">
        <v>8868351.2400000002</v>
      </c>
      <c r="HT18" s="559">
        <v>9519593.8499999996</v>
      </c>
      <c r="HU18" s="559">
        <v>8395571.0800000001</v>
      </c>
      <c r="HV18" s="559">
        <v>4352859.6399999997</v>
      </c>
      <c r="HW18" s="559">
        <v>25889415.48</v>
      </c>
      <c r="HX18" s="559">
        <v>12817536.689999999</v>
      </c>
      <c r="HY18" s="559">
        <v>8999678.7799999993</v>
      </c>
      <c r="HZ18" s="559">
        <v>8731565.25</v>
      </c>
      <c r="IA18" s="559">
        <v>7186981.6100000003</v>
      </c>
      <c r="IB18" s="559">
        <v>12468780.810000001</v>
      </c>
      <c r="IC18" s="559">
        <v>2378237.81</v>
      </c>
      <c r="ID18" s="559">
        <v>7446593.7000000002</v>
      </c>
      <c r="IE18" s="559">
        <v>3704153.12</v>
      </c>
      <c r="IF18" s="559">
        <v>4070002.14</v>
      </c>
      <c r="IG18" s="559">
        <v>217067375.93000001</v>
      </c>
      <c r="IH18" s="559">
        <v>52862779.039999999</v>
      </c>
      <c r="II18" s="559">
        <v>16553485.35</v>
      </c>
      <c r="IJ18" s="559">
        <v>23335263.789999999</v>
      </c>
      <c r="IK18" s="559">
        <v>34422847.68</v>
      </c>
      <c r="IL18" s="559">
        <v>10153525.949999999</v>
      </c>
      <c r="IM18" s="559">
        <v>6234185.1900000004</v>
      </c>
      <c r="IN18" s="559">
        <v>4951221.9000000004</v>
      </c>
      <c r="IO18" s="559">
        <v>4623779.03</v>
      </c>
      <c r="IP18" s="559">
        <v>4985452.8499999996</v>
      </c>
      <c r="IQ18" s="559">
        <v>7836296.5</v>
      </c>
      <c r="IR18" s="559">
        <v>393534225.93000001</v>
      </c>
      <c r="IS18" s="559">
        <v>78586172.170000002</v>
      </c>
      <c r="IT18" s="559">
        <v>15419278.630000001</v>
      </c>
      <c r="IU18" s="559">
        <v>10996479.34</v>
      </c>
      <c r="IV18" s="559">
        <v>6260657.4000000004</v>
      </c>
      <c r="IW18" s="559">
        <v>1707948.08</v>
      </c>
      <c r="IX18" s="559">
        <v>6530473.8399999999</v>
      </c>
      <c r="IY18" s="559">
        <v>1970361.83</v>
      </c>
      <c r="IZ18" s="559">
        <v>5572841.54</v>
      </c>
      <c r="JA18" s="559">
        <v>7621263.71</v>
      </c>
      <c r="JB18" s="559">
        <v>6195336.8600000003</v>
      </c>
      <c r="JC18" s="559">
        <v>5315687.79</v>
      </c>
      <c r="JD18" s="559">
        <v>111942082.75</v>
      </c>
      <c r="JE18" s="559">
        <v>30357837.739999998</v>
      </c>
      <c r="JF18" s="559">
        <v>7712259.1299999999</v>
      </c>
      <c r="JG18" s="559">
        <v>7242532.9800000004</v>
      </c>
      <c r="JH18" s="559">
        <v>3454798.32</v>
      </c>
      <c r="JI18" s="559">
        <v>4429070.76</v>
      </c>
      <c r="JJ18" s="559">
        <v>97428691.079999998</v>
      </c>
      <c r="JK18" s="559">
        <v>5262759.95</v>
      </c>
      <c r="JL18" s="559">
        <v>7500012.9199999999</v>
      </c>
      <c r="JM18" s="559">
        <v>11017076.41</v>
      </c>
      <c r="JN18" s="559">
        <v>8309536.5300000003</v>
      </c>
      <c r="JO18" s="559">
        <v>16272217.84</v>
      </c>
      <c r="JP18" s="559">
        <v>4826024.5999999996</v>
      </c>
      <c r="JQ18" s="559">
        <v>188616316.69</v>
      </c>
      <c r="JR18" s="559">
        <v>10656151.09</v>
      </c>
      <c r="JS18" s="559">
        <v>3357166.8600000003</v>
      </c>
      <c r="JT18" s="559">
        <v>25251054.009999998</v>
      </c>
      <c r="JU18" s="559">
        <v>18567463.670000002</v>
      </c>
      <c r="JV18" s="559">
        <v>11536214.199999999</v>
      </c>
      <c r="JW18" s="559">
        <v>11819919.199999999</v>
      </c>
      <c r="JX18" s="559">
        <v>5659366.9700000007</v>
      </c>
      <c r="JY18" s="559">
        <v>272263434.01999998</v>
      </c>
      <c r="JZ18" s="559">
        <v>88026647.850000009</v>
      </c>
      <c r="KA18" s="559">
        <v>13024035.93</v>
      </c>
      <c r="KB18" s="559">
        <v>4777386.59</v>
      </c>
      <c r="KC18" s="559">
        <v>17508719.48</v>
      </c>
      <c r="KD18" s="559">
        <v>2259940.15</v>
      </c>
      <c r="KE18" s="559">
        <v>41693397.909999996</v>
      </c>
      <c r="KF18" s="559">
        <v>18640650.5</v>
      </c>
      <c r="KG18" s="559">
        <v>9042762.4600000009</v>
      </c>
      <c r="KH18" s="559">
        <v>16822835.690000001</v>
      </c>
      <c r="KI18" s="559">
        <v>13869080.630000001</v>
      </c>
      <c r="KJ18" s="559">
        <v>9238836.8499999996</v>
      </c>
      <c r="KK18" s="559">
        <v>6882787.3499999996</v>
      </c>
      <c r="KL18" s="559">
        <v>1484221.46</v>
      </c>
      <c r="KM18" s="559">
        <v>6039924.8499999996</v>
      </c>
      <c r="KN18" s="559">
        <v>451436634.97000003</v>
      </c>
      <c r="KO18" s="559">
        <v>35133603.25</v>
      </c>
      <c r="KP18" s="559">
        <v>14202141.859999999</v>
      </c>
      <c r="KQ18" s="559">
        <v>11477837.109999999</v>
      </c>
      <c r="KR18" s="559">
        <v>13347691.43</v>
      </c>
      <c r="KS18" s="559">
        <v>13376012.939999999</v>
      </c>
      <c r="KT18" s="559">
        <v>56396461</v>
      </c>
      <c r="KU18" s="559">
        <v>13163902.619999999</v>
      </c>
      <c r="KV18" s="559">
        <v>5990566.2000000002</v>
      </c>
      <c r="KW18" s="559">
        <v>98063886.5</v>
      </c>
      <c r="KX18" s="559">
        <v>8767448.7400000002</v>
      </c>
      <c r="KY18" s="559">
        <v>14973554.43</v>
      </c>
      <c r="KZ18" s="559">
        <v>35983668.770000003</v>
      </c>
      <c r="LA18" s="559">
        <v>7756008.2699999996</v>
      </c>
      <c r="LB18" s="559">
        <v>19547565.68</v>
      </c>
      <c r="LC18" s="559">
        <v>181567766.72</v>
      </c>
      <c r="LD18" s="559">
        <v>16468760.08</v>
      </c>
      <c r="LE18" s="559">
        <v>700164776.87</v>
      </c>
      <c r="LF18" s="559">
        <v>50547053.950000003</v>
      </c>
      <c r="LG18" s="559">
        <v>93422298.859999999</v>
      </c>
      <c r="LH18" s="559">
        <v>62302118.600000001</v>
      </c>
      <c r="LI18" s="559">
        <v>11794932.65</v>
      </c>
      <c r="LJ18" s="559">
        <v>9018755.2799999993</v>
      </c>
      <c r="LK18" s="559">
        <v>4005710.57</v>
      </c>
      <c r="LL18" s="559">
        <v>10112309.57</v>
      </c>
      <c r="LM18" s="559">
        <v>7645659.1399999997</v>
      </c>
      <c r="LN18" s="559">
        <v>20268590.309999999</v>
      </c>
      <c r="LO18" s="559">
        <v>3651704.9</v>
      </c>
      <c r="LP18" s="559">
        <v>117801624.95</v>
      </c>
      <c r="LQ18" s="559">
        <v>13659182.359999999</v>
      </c>
      <c r="LR18" s="559">
        <v>7548759.75</v>
      </c>
      <c r="LS18" s="559">
        <v>265125587</v>
      </c>
      <c r="LT18" s="559">
        <v>130662075.19</v>
      </c>
      <c r="LU18" s="559">
        <v>349131714.25</v>
      </c>
      <c r="LV18" s="559">
        <v>58294074.170000002</v>
      </c>
      <c r="LW18" s="559">
        <v>49763400.049999997</v>
      </c>
      <c r="LX18" s="559">
        <v>28501494.66</v>
      </c>
      <c r="LY18" s="559">
        <v>25127382.920000002</v>
      </c>
      <c r="LZ18" s="559">
        <v>26449111.609999999</v>
      </c>
      <c r="MA18" s="559">
        <v>23838020.16</v>
      </c>
      <c r="MB18" s="559">
        <v>35750072.469999999</v>
      </c>
      <c r="MC18" s="559">
        <v>52273021.479999997</v>
      </c>
      <c r="MD18" s="559">
        <v>9232906.7200000007</v>
      </c>
      <c r="ME18" s="559">
        <v>362760884.46999997</v>
      </c>
      <c r="MF18" s="559">
        <v>12868389.549999999</v>
      </c>
      <c r="MG18" s="559">
        <v>5515885.8700000001</v>
      </c>
      <c r="MH18" s="559">
        <v>4454884.76</v>
      </c>
      <c r="MI18" s="559">
        <v>6394184.6699999999</v>
      </c>
      <c r="MJ18" s="559">
        <v>13280409.390000001</v>
      </c>
      <c r="MK18" s="559">
        <v>5558301.4400000004</v>
      </c>
      <c r="ML18" s="559">
        <v>10539557.299999999</v>
      </c>
      <c r="MM18" s="559">
        <v>17566844.48</v>
      </c>
      <c r="MN18" s="559">
        <v>8882931.7300000004</v>
      </c>
      <c r="MO18" s="559">
        <v>5235152.13</v>
      </c>
      <c r="MP18" s="559">
        <v>9564003.629999999</v>
      </c>
      <c r="MQ18" s="559">
        <v>237330336.18000001</v>
      </c>
      <c r="MR18" s="559">
        <v>7576346.0700000003</v>
      </c>
      <c r="MS18" s="559">
        <v>11434249.810000001</v>
      </c>
      <c r="MT18" s="559">
        <v>14995791.42</v>
      </c>
      <c r="MU18" s="559">
        <v>15980454.449999999</v>
      </c>
      <c r="MV18" s="559">
        <v>13850544.050000001</v>
      </c>
      <c r="MW18" s="559">
        <v>24243458.5</v>
      </c>
      <c r="MX18" s="559">
        <v>15834879.43</v>
      </c>
      <c r="MY18" s="559">
        <v>13035542.43</v>
      </c>
      <c r="MZ18" s="559">
        <v>3275725.26</v>
      </c>
      <c r="NA18" s="559">
        <v>2305077.98</v>
      </c>
      <c r="NB18" s="559">
        <v>674847295.46000004</v>
      </c>
      <c r="NC18" s="559">
        <v>42243318.789999999</v>
      </c>
      <c r="ND18" s="559">
        <v>6799724.1200000001</v>
      </c>
      <c r="NE18" s="559">
        <v>148602559.74000001</v>
      </c>
      <c r="NF18" s="559">
        <v>7109355.9199999999</v>
      </c>
      <c r="NG18" s="559">
        <v>26208398.460000001</v>
      </c>
      <c r="NH18" s="559">
        <v>61084741.109999999</v>
      </c>
      <c r="NI18" s="559">
        <v>46164822.700000003</v>
      </c>
      <c r="NJ18" s="559">
        <v>1798480.93</v>
      </c>
      <c r="NK18" s="559">
        <v>20001351.859999999</v>
      </c>
      <c r="NL18" s="559">
        <v>14011503.4</v>
      </c>
      <c r="NM18" s="559">
        <v>7349239.3799999999</v>
      </c>
      <c r="NN18" s="559">
        <v>102429352.45</v>
      </c>
      <c r="NO18" s="559">
        <v>7452855.75</v>
      </c>
      <c r="NP18" s="559">
        <v>8626072.4399999995</v>
      </c>
      <c r="NQ18" s="559">
        <v>9232784.8199999984</v>
      </c>
      <c r="NR18" s="559">
        <v>5511465.1900000004</v>
      </c>
      <c r="NS18" s="559">
        <v>884574.23</v>
      </c>
      <c r="NT18" s="559">
        <v>2696384.54</v>
      </c>
      <c r="NU18" s="559">
        <v>206373135.08000001</v>
      </c>
      <c r="NV18" s="559">
        <v>55916359.630000003</v>
      </c>
      <c r="NW18" s="559">
        <v>6078165.6099999994</v>
      </c>
      <c r="NX18" s="559">
        <v>5984623.5999999996</v>
      </c>
      <c r="NY18" s="559">
        <v>6241562.7300000004</v>
      </c>
      <c r="NZ18" s="559">
        <v>13615580.290000001</v>
      </c>
      <c r="OA18" s="559">
        <v>3575055.34</v>
      </c>
      <c r="OB18" s="559">
        <v>428121329.38999999</v>
      </c>
      <c r="OC18" s="559">
        <v>32695780.350000001</v>
      </c>
      <c r="OD18" s="559">
        <v>20039973.960000001</v>
      </c>
      <c r="OE18" s="559">
        <v>63223169.550000004</v>
      </c>
      <c r="OF18" s="559">
        <v>10944873.76</v>
      </c>
      <c r="OG18" s="559">
        <v>19868229.23</v>
      </c>
      <c r="OH18" s="559">
        <v>24973245.530000001</v>
      </c>
      <c r="OI18" s="559">
        <v>6154777.0599999996</v>
      </c>
      <c r="OJ18" s="559">
        <v>8334081.3900000006</v>
      </c>
      <c r="OK18" s="559">
        <v>281297231.24000001</v>
      </c>
      <c r="OL18" s="559">
        <v>41012146.93</v>
      </c>
      <c r="OM18" s="559">
        <v>60259261.619999997</v>
      </c>
      <c r="ON18" s="559">
        <v>22139676.309999999</v>
      </c>
      <c r="OO18" s="559">
        <v>18639830.239999998</v>
      </c>
      <c r="OP18" s="559">
        <v>4457421.97</v>
      </c>
      <c r="OQ18" s="559">
        <v>136793432.25999999</v>
      </c>
      <c r="OR18" s="559">
        <v>7060186.6299999999</v>
      </c>
      <c r="OS18" s="559">
        <v>8619150.5300000012</v>
      </c>
      <c r="OT18" s="559">
        <v>13115890.609999999</v>
      </c>
      <c r="OU18" s="559">
        <v>13189778.66</v>
      </c>
      <c r="OV18" s="559">
        <v>49216592.490000002</v>
      </c>
      <c r="OW18" s="559">
        <v>11971159.779999999</v>
      </c>
      <c r="OX18" s="559">
        <v>3784770.21</v>
      </c>
      <c r="OY18" s="559">
        <v>4850661.42</v>
      </c>
      <c r="OZ18" s="559">
        <v>182568540.28</v>
      </c>
      <c r="PA18" s="559">
        <v>7880952.8300000001</v>
      </c>
      <c r="PB18" s="559">
        <v>29181536.16</v>
      </c>
      <c r="PC18" s="559">
        <v>3521492.26</v>
      </c>
      <c r="PD18" s="559">
        <v>17126565.98</v>
      </c>
      <c r="PE18" s="559">
        <v>32989691.859999999</v>
      </c>
      <c r="PF18" s="559">
        <v>11673062.960000001</v>
      </c>
      <c r="PG18" s="559">
        <v>9330685.25</v>
      </c>
      <c r="PH18" s="559">
        <v>14201293.24</v>
      </c>
      <c r="PI18" s="559">
        <v>12562524.189999999</v>
      </c>
      <c r="PJ18" s="559">
        <v>15057011.02</v>
      </c>
      <c r="PK18" s="559">
        <v>23632197.649999999</v>
      </c>
      <c r="PL18" s="559">
        <v>6874984.5499999998</v>
      </c>
      <c r="PM18" s="559">
        <v>42804121.490000002</v>
      </c>
      <c r="PN18" s="559">
        <v>6644882.2000000002</v>
      </c>
      <c r="PO18" s="559">
        <v>4513181.66</v>
      </c>
      <c r="PP18" s="559">
        <v>3115409.95</v>
      </c>
      <c r="PQ18" s="559">
        <v>5347587.1100000003</v>
      </c>
      <c r="PR18" s="559">
        <v>721831462.63</v>
      </c>
      <c r="PS18" s="559">
        <v>10702020.460000001</v>
      </c>
      <c r="PT18" s="559">
        <v>9896496.9499999993</v>
      </c>
      <c r="PU18" s="559">
        <v>20460589.920000002</v>
      </c>
      <c r="PV18" s="559">
        <v>91145003.599999994</v>
      </c>
      <c r="PW18" s="559">
        <v>11298089.84</v>
      </c>
      <c r="PX18" s="559">
        <v>29528449.420000002</v>
      </c>
      <c r="PY18" s="559">
        <v>9376895.9700000007</v>
      </c>
      <c r="PZ18" s="559">
        <v>25069879.050000001</v>
      </c>
      <c r="QA18" s="559">
        <v>4797058.58</v>
      </c>
      <c r="QB18" s="559">
        <v>18666026.77</v>
      </c>
      <c r="QC18" s="559">
        <v>4952673.83</v>
      </c>
      <c r="QD18" s="559">
        <v>10011965.359999999</v>
      </c>
      <c r="QE18" s="559">
        <v>12849280.17</v>
      </c>
      <c r="QF18" s="559">
        <v>16234916.880000001</v>
      </c>
      <c r="QG18" s="559">
        <v>19485719.32</v>
      </c>
      <c r="QH18" s="559">
        <v>7236781.6500000004</v>
      </c>
      <c r="QI18" s="559">
        <v>7187389.5300000003</v>
      </c>
      <c r="QJ18" s="559">
        <v>4950627.42</v>
      </c>
      <c r="QK18" s="559">
        <v>16115351.98</v>
      </c>
      <c r="QL18" s="559">
        <v>27317462.739999998</v>
      </c>
      <c r="QM18" s="559">
        <v>5069458.63</v>
      </c>
      <c r="QN18" s="559">
        <v>3555835.21</v>
      </c>
      <c r="QO18" s="559">
        <v>2493131.6800000002</v>
      </c>
      <c r="QP18" s="559">
        <v>4378117.0199999996</v>
      </c>
      <c r="QQ18" s="559">
        <v>2606610.31</v>
      </c>
      <c r="QR18" s="559">
        <v>231470977.38</v>
      </c>
      <c r="QS18" s="559">
        <v>6203473.6200000001</v>
      </c>
      <c r="QT18" s="559">
        <v>31951290.059999999</v>
      </c>
      <c r="QU18" s="559">
        <v>8547308.9600000009</v>
      </c>
      <c r="QV18" s="559">
        <v>9120021.4800000004</v>
      </c>
      <c r="QW18" s="559">
        <v>32738212.91</v>
      </c>
      <c r="QX18" s="559">
        <v>6886255.1799999997</v>
      </c>
      <c r="QY18" s="559">
        <v>16436853.109999999</v>
      </c>
      <c r="QZ18" s="559">
        <v>19268498.18</v>
      </c>
      <c r="RA18" s="559">
        <v>5716538.79</v>
      </c>
      <c r="RB18" s="559">
        <v>5765096.3899999997</v>
      </c>
      <c r="RC18" s="559">
        <v>3323121</v>
      </c>
      <c r="RD18" s="559">
        <v>2521413.1800000002</v>
      </c>
      <c r="RE18" s="559">
        <v>418361074.81999999</v>
      </c>
      <c r="RF18" s="559">
        <v>31320861.210000001</v>
      </c>
      <c r="RG18" s="559">
        <v>14393551.82</v>
      </c>
      <c r="RH18" s="559">
        <v>16532745.859999999</v>
      </c>
      <c r="RI18" s="559">
        <v>9792753.0399999991</v>
      </c>
      <c r="RJ18" s="559">
        <v>16188008.779999999</v>
      </c>
      <c r="RK18" s="559">
        <v>37926825.479999997</v>
      </c>
      <c r="RL18" s="559">
        <v>11477490.99</v>
      </c>
      <c r="RM18" s="559">
        <v>15872020.560000001</v>
      </c>
      <c r="RN18" s="559">
        <v>34566781.450000003</v>
      </c>
      <c r="RO18" s="559">
        <v>43910757.619999997</v>
      </c>
      <c r="RP18" s="559">
        <v>4435698.0999999996</v>
      </c>
      <c r="RQ18" s="559">
        <v>4771711.18</v>
      </c>
      <c r="RR18" s="559">
        <v>16302273.84</v>
      </c>
      <c r="RS18" s="559">
        <v>5458195.6299999999</v>
      </c>
      <c r="RT18" s="559">
        <v>5620499.2800000003</v>
      </c>
      <c r="RU18" s="559">
        <v>8368812.0599999996</v>
      </c>
      <c r="RV18" s="559">
        <v>3532764.14</v>
      </c>
      <c r="RW18" s="559">
        <v>2788280.59</v>
      </c>
      <c r="RX18" s="559">
        <v>4882989.18</v>
      </c>
      <c r="RY18" s="559">
        <v>194389069.40000001</v>
      </c>
      <c r="RZ18" s="559">
        <v>6908579.6200000001</v>
      </c>
      <c r="SA18" s="559">
        <v>17566058.079999998</v>
      </c>
      <c r="SB18" s="559">
        <v>8044063.4299999997</v>
      </c>
      <c r="SC18" s="559">
        <v>3744385.42</v>
      </c>
      <c r="SD18" s="559">
        <v>5378188.5499999998</v>
      </c>
      <c r="SE18" s="559">
        <v>7555845.9234999996</v>
      </c>
      <c r="SF18" s="559">
        <v>28930647.140000001</v>
      </c>
      <c r="SG18" s="559">
        <v>5910008.5599999996</v>
      </c>
      <c r="SH18" s="559">
        <v>5025392.8099999996</v>
      </c>
      <c r="SI18" s="559">
        <v>8939277.6999999993</v>
      </c>
      <c r="SJ18" s="559">
        <v>23441067.079999998</v>
      </c>
      <c r="SK18" s="559">
        <v>6935803.5999999996</v>
      </c>
      <c r="SL18" s="559">
        <v>4797736.72</v>
      </c>
      <c r="SM18" s="559">
        <v>140096028.80000001</v>
      </c>
      <c r="SN18" s="559">
        <v>10124551.35</v>
      </c>
      <c r="SO18" s="559">
        <v>6233437.0599999996</v>
      </c>
      <c r="SP18" s="559">
        <v>7885190.8600000003</v>
      </c>
      <c r="SQ18" s="559">
        <v>4064511.72</v>
      </c>
      <c r="SR18" s="559">
        <v>13792042.9</v>
      </c>
      <c r="SS18" s="559">
        <v>10259877.390000001</v>
      </c>
      <c r="ST18" s="559">
        <v>20184347.25</v>
      </c>
      <c r="SU18" s="559">
        <v>8531954.3599999994</v>
      </c>
      <c r="SV18" s="559">
        <v>11582461.84</v>
      </c>
      <c r="SW18" s="559">
        <v>27562201.289999999</v>
      </c>
      <c r="SX18" s="559">
        <v>4122366.74</v>
      </c>
      <c r="SY18" s="559">
        <v>65152539.369999997</v>
      </c>
      <c r="SZ18" s="559">
        <v>11328959.140000001</v>
      </c>
      <c r="TA18" s="559">
        <v>11265022.34</v>
      </c>
      <c r="TB18" s="559">
        <v>27759260.870000001</v>
      </c>
      <c r="TC18" s="559">
        <v>9346468.5</v>
      </c>
      <c r="TD18" s="559">
        <v>9375041.3699999992</v>
      </c>
      <c r="TE18" s="559">
        <v>8501610.0199999996</v>
      </c>
      <c r="TF18" s="559">
        <v>4613033.13</v>
      </c>
      <c r="TG18" s="559">
        <v>459838127.86000001</v>
      </c>
      <c r="TH18" s="559">
        <v>7219273.6900000004</v>
      </c>
      <c r="TI18" s="559">
        <v>5756311.1699999999</v>
      </c>
      <c r="TJ18" s="559">
        <v>17823877.09</v>
      </c>
      <c r="TK18" s="559">
        <v>13451047.9</v>
      </c>
      <c r="TL18" s="559">
        <v>9811915.8900000006</v>
      </c>
      <c r="TM18" s="559">
        <v>2584848.71</v>
      </c>
      <c r="TN18" s="559">
        <v>30390373.43</v>
      </c>
      <c r="TO18" s="559">
        <v>7920071.9299999997</v>
      </c>
      <c r="TP18" s="559">
        <v>17279687.760000002</v>
      </c>
      <c r="TQ18" s="559">
        <v>17465324.469999999</v>
      </c>
      <c r="TR18" s="559">
        <v>5662018</v>
      </c>
      <c r="TS18" s="559">
        <v>5038973.96</v>
      </c>
      <c r="TT18" s="559">
        <v>7708108.6200000001</v>
      </c>
      <c r="TU18" s="559">
        <v>8327802.3600000003</v>
      </c>
      <c r="TV18" s="559">
        <v>5448633.5099999998</v>
      </c>
      <c r="TW18" s="559">
        <v>91740794.159999996</v>
      </c>
      <c r="TX18" s="559">
        <v>5937869.3099999996</v>
      </c>
      <c r="TY18" s="559">
        <v>189453974.59</v>
      </c>
      <c r="TZ18" s="559">
        <v>23731615.219999999</v>
      </c>
      <c r="UA18" s="559">
        <v>5611567.6699999999</v>
      </c>
      <c r="UB18" s="559">
        <v>7139893.0099999998</v>
      </c>
      <c r="UC18" s="559">
        <v>66175915.43</v>
      </c>
      <c r="UD18" s="559">
        <v>4845377.76</v>
      </c>
      <c r="UE18" s="559">
        <v>2563408.2799999998</v>
      </c>
      <c r="UF18" s="559">
        <v>8216770.1799999997</v>
      </c>
      <c r="UG18" s="559">
        <v>6289761.6600000001</v>
      </c>
      <c r="UH18" s="559">
        <v>97065700.25</v>
      </c>
      <c r="UI18" s="559">
        <v>17074625.390000001</v>
      </c>
      <c r="UJ18" s="559">
        <v>13829368.9</v>
      </c>
      <c r="UK18" s="559">
        <v>22401003.5</v>
      </c>
      <c r="UL18" s="559">
        <v>16057962.42</v>
      </c>
      <c r="UM18" s="559">
        <v>9315228.1300000008</v>
      </c>
      <c r="UN18" s="559">
        <v>752089187.89999998</v>
      </c>
      <c r="UO18" s="559">
        <v>13825768.029999999</v>
      </c>
      <c r="UP18" s="559">
        <v>8746589.8499999996</v>
      </c>
      <c r="UQ18" s="559">
        <v>74661255.140000001</v>
      </c>
      <c r="UR18" s="559">
        <v>957055.42</v>
      </c>
      <c r="US18" s="559">
        <v>10345106.130000001</v>
      </c>
      <c r="UT18" s="559">
        <v>32871177.52</v>
      </c>
      <c r="UU18" s="559">
        <v>7662416.0300000003</v>
      </c>
      <c r="UV18" s="559">
        <v>7018935.8899999997</v>
      </c>
      <c r="UW18" s="559">
        <v>8441215.9700000007</v>
      </c>
      <c r="UX18" s="559">
        <v>9809981.8499999996</v>
      </c>
      <c r="UY18" s="559">
        <v>31039096.690000001</v>
      </c>
      <c r="UZ18" s="559">
        <v>12380495.869999999</v>
      </c>
      <c r="VA18" s="559">
        <v>26085722.27</v>
      </c>
      <c r="VB18" s="559">
        <v>3887231.71</v>
      </c>
      <c r="VC18" s="559">
        <v>5174403.5599999996</v>
      </c>
      <c r="VD18" s="559">
        <v>6367638.7199999997</v>
      </c>
      <c r="VE18" s="559">
        <v>5626404.0099999998</v>
      </c>
      <c r="VF18" s="559">
        <v>35389774.780000001</v>
      </c>
      <c r="VG18" s="559">
        <v>3166007.9</v>
      </c>
      <c r="VH18" s="559">
        <v>3151545.78</v>
      </c>
      <c r="VI18" s="559">
        <v>3346568.53</v>
      </c>
      <c r="VJ18" s="559">
        <v>270763598.26999998</v>
      </c>
      <c r="VK18" s="559">
        <v>11426619.529999999</v>
      </c>
      <c r="VL18" s="559">
        <v>10713973.210000001</v>
      </c>
      <c r="VM18" s="559">
        <v>28463111.82</v>
      </c>
      <c r="VN18" s="559">
        <v>34220101.899999999</v>
      </c>
      <c r="VO18" s="559">
        <v>23768961.309999999</v>
      </c>
      <c r="VP18" s="559">
        <v>14083819.289999999</v>
      </c>
      <c r="VQ18" s="559">
        <v>10048090.24</v>
      </c>
      <c r="VR18" s="559">
        <v>10627369.42</v>
      </c>
      <c r="VS18" s="559">
        <v>56401992.560000002</v>
      </c>
      <c r="VT18" s="559">
        <v>11682547.4</v>
      </c>
      <c r="VU18" s="559">
        <v>28276461.41</v>
      </c>
      <c r="VV18" s="559">
        <v>15228258.75</v>
      </c>
      <c r="VW18" s="559">
        <v>6788655.6399999997</v>
      </c>
      <c r="VX18" s="559">
        <v>5635330.4500000002</v>
      </c>
      <c r="VY18" s="559">
        <v>1156437184.51</v>
      </c>
      <c r="VZ18" s="559">
        <v>28613006.760000002</v>
      </c>
      <c r="WA18" s="559">
        <v>16537331.26</v>
      </c>
      <c r="WB18" s="559">
        <v>13329445.779999999</v>
      </c>
      <c r="WC18" s="559">
        <v>7471310.1200000001</v>
      </c>
      <c r="WD18" s="559">
        <v>14568541.84</v>
      </c>
      <c r="WE18" s="559">
        <v>29239264.609999999</v>
      </c>
      <c r="WF18" s="559">
        <v>37733581.530000001</v>
      </c>
      <c r="WG18" s="559">
        <v>15144246.92</v>
      </c>
      <c r="WH18" s="559">
        <v>23147280.370000001</v>
      </c>
      <c r="WI18" s="559">
        <v>11906992.43</v>
      </c>
      <c r="WJ18" s="559">
        <v>40080942.859999999</v>
      </c>
      <c r="WK18" s="559">
        <v>16984786.050000001</v>
      </c>
      <c r="WL18" s="559">
        <v>29734012.109999999</v>
      </c>
      <c r="WM18" s="559">
        <v>62360671.43</v>
      </c>
      <c r="WN18" s="559">
        <v>17086134.620000001</v>
      </c>
      <c r="WO18" s="559">
        <v>23021570.539999999</v>
      </c>
      <c r="WP18" s="559">
        <v>20867519.289999999</v>
      </c>
      <c r="WQ18" s="559">
        <v>8669612.7799999993</v>
      </c>
      <c r="WR18" s="559">
        <v>29702636.670000002</v>
      </c>
      <c r="WS18" s="559">
        <v>97238471.280000001</v>
      </c>
      <c r="WT18" s="559">
        <v>13761133.01</v>
      </c>
      <c r="WU18" s="559">
        <v>8086943.54</v>
      </c>
      <c r="WV18" s="559">
        <v>7126259.7400000002</v>
      </c>
      <c r="WW18" s="559">
        <v>8192231.2199999997</v>
      </c>
      <c r="WX18" s="559">
        <v>7722846.2400000002</v>
      </c>
      <c r="WY18" s="559">
        <v>7711863.7199999997</v>
      </c>
      <c r="WZ18" s="559">
        <v>10960519.48</v>
      </c>
      <c r="XA18" s="559">
        <v>57164114.390000001</v>
      </c>
      <c r="XB18" s="559">
        <v>5020625.8</v>
      </c>
      <c r="XC18" s="559">
        <v>5034036.5</v>
      </c>
      <c r="XD18" s="559">
        <v>4057574.84</v>
      </c>
      <c r="XE18" s="559">
        <v>3287794.31</v>
      </c>
      <c r="XF18" s="559">
        <v>506626170.73000002</v>
      </c>
      <c r="XG18" s="559">
        <v>18030699.100000001</v>
      </c>
      <c r="XH18" s="559">
        <v>23023249.809999999</v>
      </c>
      <c r="XI18" s="559">
        <v>103056300.8</v>
      </c>
      <c r="XJ18" s="559">
        <v>16182000.869999999</v>
      </c>
      <c r="XK18" s="559">
        <v>21900101.48</v>
      </c>
      <c r="XL18" s="559">
        <v>31212570.280000001</v>
      </c>
      <c r="XM18" s="559">
        <v>14499730.26</v>
      </c>
      <c r="XN18" s="559">
        <v>12819091.689999999</v>
      </c>
      <c r="XO18" s="559">
        <v>33957960.539999999</v>
      </c>
      <c r="XP18" s="559">
        <v>31877275.98</v>
      </c>
      <c r="XQ18" s="559">
        <v>8870226.8900000006</v>
      </c>
      <c r="XR18" s="559">
        <v>8723957.4299999997</v>
      </c>
      <c r="XS18" s="559">
        <v>12341905.58</v>
      </c>
      <c r="XT18" s="559">
        <v>9648226.7200000007</v>
      </c>
      <c r="XU18" s="559">
        <v>6090338.21</v>
      </c>
      <c r="XV18" s="559">
        <v>6386574.9500000002</v>
      </c>
      <c r="XW18" s="559">
        <v>7154809.1699999999</v>
      </c>
      <c r="XX18" s="559">
        <v>7360335.3700000001</v>
      </c>
      <c r="XY18" s="559">
        <v>7227321.5899999999</v>
      </c>
      <c r="XZ18" s="559">
        <v>8009937.04</v>
      </c>
      <c r="YA18" s="559">
        <v>7113993.46</v>
      </c>
      <c r="YB18" s="559">
        <v>4677495.29</v>
      </c>
      <c r="YC18" s="559">
        <v>488775073.31999993</v>
      </c>
      <c r="YD18" s="559">
        <v>13845605.300000001</v>
      </c>
      <c r="YE18" s="559">
        <v>32654865.699999999</v>
      </c>
      <c r="YF18" s="559">
        <v>10560697.140000001</v>
      </c>
      <c r="YG18" s="559">
        <v>67158141.590000004</v>
      </c>
      <c r="YH18" s="559">
        <v>9404152.9700000007</v>
      </c>
      <c r="YI18" s="559">
        <v>23909680.550000001</v>
      </c>
      <c r="YJ18" s="559">
        <v>5810144.5599999996</v>
      </c>
      <c r="YK18" s="559">
        <v>33518420.960000001</v>
      </c>
      <c r="YL18" s="559">
        <v>30701440.77</v>
      </c>
      <c r="YM18" s="559">
        <v>14266274.83</v>
      </c>
      <c r="YN18" s="559">
        <v>8586785.1300000008</v>
      </c>
      <c r="YO18" s="559">
        <v>8256501.4699999997</v>
      </c>
      <c r="YP18" s="559">
        <v>7186529.4100000001</v>
      </c>
      <c r="YQ18" s="559">
        <v>4831128.3</v>
      </c>
      <c r="YR18" s="559">
        <v>6762889.8700000001</v>
      </c>
      <c r="YS18" s="559">
        <v>4781925.3600000003</v>
      </c>
      <c r="YT18" s="559">
        <v>126960686.12</v>
      </c>
      <c r="YU18" s="559">
        <v>6552507.46</v>
      </c>
      <c r="YV18" s="559">
        <v>6696890.3799999999</v>
      </c>
      <c r="YW18" s="559">
        <v>4636756.57</v>
      </c>
      <c r="YX18" s="559">
        <v>9926533.4399999995</v>
      </c>
      <c r="YY18" s="559">
        <v>3554987.34</v>
      </c>
      <c r="YZ18" s="559">
        <v>5296511.99</v>
      </c>
      <c r="ZA18" s="559">
        <v>133742201.45</v>
      </c>
      <c r="ZB18" s="559">
        <v>5918362.4900000002</v>
      </c>
      <c r="ZC18" s="559">
        <v>9755734.1400000006</v>
      </c>
      <c r="ZD18" s="559">
        <v>14142790.09</v>
      </c>
      <c r="ZE18" s="559">
        <v>6798320.6900000004</v>
      </c>
      <c r="ZF18" s="559">
        <v>8959084.8699999992</v>
      </c>
      <c r="ZG18" s="559">
        <v>4750655.16</v>
      </c>
      <c r="ZH18" s="559">
        <v>7315897.2800000003</v>
      </c>
      <c r="ZI18" s="559">
        <v>33764594.490000002</v>
      </c>
      <c r="ZJ18" s="559">
        <v>378276785.48000002</v>
      </c>
      <c r="ZK18" s="559">
        <v>6138908.8700000001</v>
      </c>
      <c r="ZL18" s="559">
        <v>27013669.5</v>
      </c>
      <c r="ZM18" s="559">
        <v>59224594.310000002</v>
      </c>
      <c r="ZN18" s="559">
        <v>33171911.77</v>
      </c>
      <c r="ZO18" s="559">
        <v>9400020.8200000003</v>
      </c>
      <c r="ZP18" s="559">
        <v>13798203.630000001</v>
      </c>
      <c r="ZQ18" s="559">
        <v>25001809.25</v>
      </c>
      <c r="ZR18" s="559">
        <v>25839133.879999999</v>
      </c>
      <c r="ZS18" s="559">
        <v>29983666.690000001</v>
      </c>
      <c r="ZT18" s="559">
        <v>3103371.5500000003</v>
      </c>
      <c r="ZU18" s="559">
        <v>9166447.3800000008</v>
      </c>
      <c r="ZV18" s="559">
        <v>7903874.4000000004</v>
      </c>
      <c r="ZW18" s="559">
        <v>13873546.17</v>
      </c>
      <c r="ZX18" s="559">
        <v>6541152.5099999998</v>
      </c>
      <c r="ZY18" s="559">
        <v>8542823.6300000008</v>
      </c>
      <c r="ZZ18" s="559">
        <v>11025211.460000001</v>
      </c>
      <c r="AAA18" s="559">
        <v>3493250.42</v>
      </c>
      <c r="AAB18" s="559">
        <v>12604914.880000001</v>
      </c>
      <c r="AAC18" s="559">
        <v>6558754.4900000002</v>
      </c>
      <c r="AAD18" s="559">
        <v>3846298.94</v>
      </c>
      <c r="AAE18" s="559">
        <v>5265440.2</v>
      </c>
      <c r="AAF18" s="559">
        <v>111618058.14</v>
      </c>
      <c r="AAG18" s="559">
        <v>8846359.0999999996</v>
      </c>
      <c r="AAH18" s="559">
        <v>10107467.539999999</v>
      </c>
      <c r="AAI18" s="559">
        <v>7104725.4400000004</v>
      </c>
      <c r="AAJ18" s="559">
        <v>7290369.5300000003</v>
      </c>
      <c r="AAK18" s="559">
        <v>16222116.050000001</v>
      </c>
      <c r="AAL18" s="559">
        <v>7983298.75</v>
      </c>
      <c r="AAM18" s="559">
        <v>897341050.82000005</v>
      </c>
      <c r="AAN18" s="559">
        <v>15467434.630000001</v>
      </c>
      <c r="AAO18" s="559">
        <v>6855970.7300000004</v>
      </c>
      <c r="AAP18" s="559">
        <v>23939862.030000001</v>
      </c>
      <c r="AAQ18" s="559">
        <v>21481995.199999999</v>
      </c>
      <c r="AAR18" s="559">
        <v>9834253.1600000001</v>
      </c>
      <c r="AAS18" s="559">
        <v>13324534.48</v>
      </c>
      <c r="AAT18" s="559">
        <v>23054612.27</v>
      </c>
      <c r="AAU18" s="559">
        <v>43702854.18</v>
      </c>
      <c r="AAV18" s="559">
        <v>9319982.9700000007</v>
      </c>
      <c r="AAW18" s="559">
        <v>17262794.93</v>
      </c>
      <c r="AAX18" s="559">
        <v>87216300.909999996</v>
      </c>
      <c r="AAY18" s="559">
        <v>34769066.030000001</v>
      </c>
      <c r="AAZ18" s="559">
        <v>5158875.2699999996</v>
      </c>
      <c r="ABA18" s="559">
        <v>9857604.1500000004</v>
      </c>
      <c r="ABB18" s="559">
        <v>12374306.640000001</v>
      </c>
      <c r="ABC18" s="559">
        <v>5293539.67</v>
      </c>
      <c r="ABD18" s="559">
        <v>9896959.8399999999</v>
      </c>
      <c r="ABE18" s="559">
        <v>6697523</v>
      </c>
      <c r="ABF18" s="559">
        <v>76462770.730000004</v>
      </c>
      <c r="ABG18" s="559">
        <v>59538456.719999999</v>
      </c>
      <c r="ABH18" s="559">
        <v>6894665.1900000004</v>
      </c>
      <c r="ABI18" s="559">
        <v>5326266.1399999997</v>
      </c>
      <c r="ABJ18" s="559">
        <v>6846393.9900000002</v>
      </c>
      <c r="ABK18" s="559">
        <v>3669508.18</v>
      </c>
      <c r="ABL18" s="559">
        <v>4638305.7</v>
      </c>
      <c r="ABM18" s="559">
        <v>162052771.37</v>
      </c>
      <c r="ABN18" s="559">
        <v>10593955.75</v>
      </c>
      <c r="ABO18" s="559">
        <v>6322138.2699999996</v>
      </c>
      <c r="ABP18" s="559">
        <v>18133861.710000001</v>
      </c>
      <c r="ABQ18" s="559">
        <v>11342518.91</v>
      </c>
      <c r="ABR18" s="559">
        <v>8425297.3399999999</v>
      </c>
      <c r="ABS18" s="559">
        <v>6466861.3200000003</v>
      </c>
      <c r="ABT18" s="559">
        <v>10574296.42</v>
      </c>
      <c r="ABU18" s="559">
        <v>593544.75</v>
      </c>
      <c r="ABV18" s="559">
        <v>185700202.22</v>
      </c>
      <c r="ABW18" s="559">
        <v>4376594.67</v>
      </c>
      <c r="ABX18" s="559">
        <v>22441499.300000001</v>
      </c>
      <c r="ABY18" s="559">
        <v>6435048.25</v>
      </c>
      <c r="ABZ18" s="559">
        <v>4232027.99</v>
      </c>
      <c r="ACA18" s="559">
        <v>31894768.899999999</v>
      </c>
      <c r="ACB18" s="559">
        <v>4188514.68</v>
      </c>
      <c r="ACC18" s="559">
        <v>7471903.1900000004</v>
      </c>
      <c r="ACD18" s="559">
        <v>4889605.93</v>
      </c>
      <c r="ACE18" s="559">
        <v>18769014.550000001</v>
      </c>
      <c r="ACF18" s="559">
        <v>4347335.05</v>
      </c>
      <c r="ACG18" s="559">
        <v>425113831.63999999</v>
      </c>
      <c r="ACH18" s="559">
        <v>6931012.0700000003</v>
      </c>
      <c r="ACI18" s="559">
        <v>12336199.970000001</v>
      </c>
      <c r="ACJ18" s="559">
        <v>18764176.34</v>
      </c>
      <c r="ACK18" s="559">
        <v>7354603.5599999996</v>
      </c>
      <c r="ACL18" s="559">
        <v>10318932.539999999</v>
      </c>
      <c r="ACM18" s="559">
        <v>18336491.52</v>
      </c>
      <c r="ACN18" s="559">
        <v>60886623.009999998</v>
      </c>
      <c r="ACO18" s="559">
        <v>90414215.519999996</v>
      </c>
      <c r="ACP18" s="559">
        <v>6679259.7199999997</v>
      </c>
      <c r="ACQ18" s="559">
        <v>14275259.68</v>
      </c>
      <c r="ACR18" s="559">
        <v>18376063.260000002</v>
      </c>
      <c r="ACS18" s="559">
        <v>13826330.539999999</v>
      </c>
      <c r="ACT18" s="559">
        <v>50036651.640000001</v>
      </c>
      <c r="ACU18" s="559">
        <v>10528170.74</v>
      </c>
      <c r="ACV18" s="559">
        <v>9036201.0999999996</v>
      </c>
      <c r="ACW18" s="559">
        <v>6264644.2599999998</v>
      </c>
      <c r="ACX18" s="559">
        <v>3150440.95</v>
      </c>
      <c r="ACY18" s="559">
        <v>6411888.3099999996</v>
      </c>
      <c r="ACZ18" s="559">
        <v>4474237.2699999996</v>
      </c>
      <c r="ADA18" s="559">
        <v>3678745.75</v>
      </c>
      <c r="ADB18" s="559">
        <v>6660692.2800000003</v>
      </c>
      <c r="ADC18" s="559">
        <v>7542476.9100000001</v>
      </c>
      <c r="ADD18" s="559">
        <v>66932925.409999996</v>
      </c>
      <c r="ADE18" s="559">
        <v>48896795.350000001</v>
      </c>
      <c r="ADF18" s="559">
        <v>1204470.79</v>
      </c>
      <c r="ADG18" s="559">
        <v>2535160.1800000002</v>
      </c>
      <c r="ADH18" s="559">
        <v>6967313.1799999997</v>
      </c>
      <c r="ADI18" s="559">
        <v>1397874.03</v>
      </c>
      <c r="ADJ18" s="559">
        <v>5702628.7000000002</v>
      </c>
      <c r="ADK18" s="559">
        <v>5369785.0300000003</v>
      </c>
      <c r="ADL18" s="559">
        <v>6854138.5</v>
      </c>
      <c r="ADM18" s="559">
        <v>394755816.77999997</v>
      </c>
      <c r="ADN18" s="559">
        <v>19562665.140000001</v>
      </c>
      <c r="ADO18" s="559">
        <v>23267446.77</v>
      </c>
      <c r="ADP18" s="559">
        <v>70586530.569999993</v>
      </c>
      <c r="ADQ18" s="559">
        <v>2433899.2999999998</v>
      </c>
      <c r="ADR18" s="559">
        <v>3576721.85</v>
      </c>
      <c r="ADS18" s="559">
        <v>6839711.5599999996</v>
      </c>
      <c r="ADT18" s="559">
        <v>1828490.21</v>
      </c>
      <c r="ADU18" s="559">
        <v>592979522.39999998</v>
      </c>
      <c r="ADV18" s="559">
        <v>41462205.829999998</v>
      </c>
      <c r="ADW18" s="559">
        <v>38978714.689999998</v>
      </c>
      <c r="ADX18" s="559">
        <v>8230869.6699999999</v>
      </c>
      <c r="ADY18" s="559">
        <v>9865652.3100000005</v>
      </c>
      <c r="ADZ18" s="559">
        <v>16585871.34</v>
      </c>
      <c r="AEA18" s="559">
        <v>11084089.289999999</v>
      </c>
      <c r="AEB18" s="559">
        <v>8652955.9399999995</v>
      </c>
      <c r="AEC18" s="559">
        <v>5556800.4299999997</v>
      </c>
      <c r="AED18" s="559">
        <v>7089127.9299999997</v>
      </c>
      <c r="AEE18" s="559">
        <v>8668382.8300000001</v>
      </c>
      <c r="AEF18" s="559">
        <v>18776550.899999999</v>
      </c>
      <c r="AEG18" s="559">
        <v>8944916.9000000004</v>
      </c>
      <c r="AEH18" s="559">
        <v>11779371.32</v>
      </c>
      <c r="AEI18" s="559">
        <v>17056162.420000002</v>
      </c>
      <c r="AEJ18" s="559">
        <v>13283333.48</v>
      </c>
      <c r="AEK18" s="559">
        <v>4079584.5</v>
      </c>
      <c r="AEL18" s="559">
        <v>20846215.719999999</v>
      </c>
      <c r="AEM18" s="559">
        <v>4699889.1900000004</v>
      </c>
      <c r="AEN18" s="559">
        <v>14896722.619999999</v>
      </c>
      <c r="AEO18" s="559">
        <v>293176345.75999999</v>
      </c>
      <c r="AEP18" s="559">
        <v>24224142.300000001</v>
      </c>
      <c r="AEQ18" s="559">
        <v>16611755.18</v>
      </c>
      <c r="AER18" s="559">
        <v>12495919.119999999</v>
      </c>
      <c r="AES18" s="559">
        <v>9807518.8599999994</v>
      </c>
      <c r="AET18" s="559">
        <v>30203306.940000001</v>
      </c>
      <c r="AEU18" s="559">
        <v>10966005.01</v>
      </c>
      <c r="AEV18" s="559">
        <v>14543572.810000001</v>
      </c>
      <c r="AEW18" s="559">
        <v>8870020.2599999998</v>
      </c>
      <c r="AEX18" s="559">
        <v>3336934.38</v>
      </c>
      <c r="AEY18" s="559">
        <v>106158820.52</v>
      </c>
      <c r="AEZ18" s="559">
        <v>61744898.140000001</v>
      </c>
      <c r="AFA18" s="559">
        <v>17542537.219999999</v>
      </c>
      <c r="AFB18" s="559">
        <v>10014147.99</v>
      </c>
      <c r="AFC18" s="559">
        <v>17381036.920000002</v>
      </c>
      <c r="AFD18" s="559">
        <v>13173720.369999999</v>
      </c>
      <c r="AFE18" s="559">
        <v>6246326.3300000001</v>
      </c>
      <c r="AFF18" s="559">
        <v>10796653.050000001</v>
      </c>
      <c r="AFG18" s="559">
        <v>3772277.13</v>
      </c>
      <c r="AFH18" s="559">
        <v>7258292.4900000002</v>
      </c>
      <c r="AFI18" s="559">
        <v>6921653.1100000003</v>
      </c>
      <c r="AFJ18" s="559">
        <v>6687956.3099999996</v>
      </c>
      <c r="AFK18" s="559">
        <v>7401169.6399999997</v>
      </c>
      <c r="AFL18" s="559">
        <v>145626899.22</v>
      </c>
      <c r="AFM18" s="559">
        <v>10870306.08</v>
      </c>
      <c r="AFN18" s="559">
        <v>10690963.75</v>
      </c>
      <c r="AFO18" s="559">
        <v>5431098.4799999995</v>
      </c>
      <c r="AFP18" s="559">
        <v>6966765.0800000001</v>
      </c>
      <c r="AFQ18" s="559">
        <v>3384252.64</v>
      </c>
      <c r="AFR18" s="559">
        <v>3068658.47</v>
      </c>
      <c r="AFS18" s="559">
        <v>10230965.91</v>
      </c>
      <c r="AFT18" s="559">
        <v>8335704.0599999996</v>
      </c>
      <c r="AFU18" s="559">
        <v>4531921.67</v>
      </c>
      <c r="AFV18" s="559">
        <v>17022640.439999998</v>
      </c>
      <c r="AFW18" s="559">
        <v>4206203.62</v>
      </c>
      <c r="AFX18" s="559">
        <v>184631661.88999999</v>
      </c>
      <c r="AFY18" s="559">
        <v>5596771.04</v>
      </c>
      <c r="AFZ18" s="559">
        <v>7631454.2199999997</v>
      </c>
      <c r="AGA18" s="559">
        <v>8158321.2999999998</v>
      </c>
      <c r="AGB18" s="559">
        <v>23207552.399999999</v>
      </c>
      <c r="AGC18" s="559">
        <v>8215088.0199999996</v>
      </c>
      <c r="AGD18" s="559">
        <v>3888535.36</v>
      </c>
      <c r="AGE18" s="559">
        <v>6994271.54</v>
      </c>
      <c r="AGF18" s="559">
        <v>5128651.03</v>
      </c>
      <c r="AGG18" s="559">
        <v>7160836.0899999999</v>
      </c>
      <c r="AGH18" s="559">
        <v>4839876.18</v>
      </c>
      <c r="AGI18" s="559">
        <v>228301322.94000003</v>
      </c>
      <c r="AGJ18" s="559">
        <v>24038048.43</v>
      </c>
      <c r="AGK18" s="559">
        <v>8158291.0199999996</v>
      </c>
      <c r="AGL18" s="559">
        <v>4406931.54</v>
      </c>
      <c r="AGM18" s="559">
        <v>14736308.310000001</v>
      </c>
      <c r="AGN18" s="559">
        <v>8224999.7400000002</v>
      </c>
      <c r="AGO18" s="559">
        <v>3878397.65</v>
      </c>
      <c r="AGP18" s="559">
        <v>4025621.52</v>
      </c>
      <c r="AGQ18" s="559">
        <v>425306702.55000001</v>
      </c>
      <c r="AGR18" s="559">
        <v>261267644.05000001</v>
      </c>
      <c r="AGS18" s="559">
        <v>10991584.59</v>
      </c>
      <c r="AGT18" s="559">
        <v>21719735.469999999</v>
      </c>
      <c r="AGU18" s="559">
        <v>28730643.789999999</v>
      </c>
      <c r="AGV18" s="559">
        <v>16203577.629999999</v>
      </c>
      <c r="AGW18" s="559">
        <v>14222898.280000001</v>
      </c>
      <c r="AGX18" s="559">
        <v>16597269.51</v>
      </c>
      <c r="AGY18" s="559">
        <v>3295870.42</v>
      </c>
      <c r="AGZ18" s="559">
        <v>10941134.279999999</v>
      </c>
      <c r="AHA18" s="559">
        <v>20281069.609999999</v>
      </c>
      <c r="AHB18" s="559">
        <v>5338543.4800000004</v>
      </c>
      <c r="AHC18" s="559">
        <v>5313085.4800000004</v>
      </c>
      <c r="AHD18" s="559">
        <v>6936925.1499999994</v>
      </c>
      <c r="AHE18" s="559">
        <v>4661044.58</v>
      </c>
      <c r="AHF18" s="559">
        <v>7892674.1799999997</v>
      </c>
      <c r="AHG18" s="559">
        <v>5723059.0700000003</v>
      </c>
      <c r="AHH18" s="559">
        <v>91592663.620000005</v>
      </c>
      <c r="AHI18" s="559">
        <v>5189560</v>
      </c>
      <c r="AHJ18" s="559">
        <v>7416352.5599999996</v>
      </c>
      <c r="AHK18" s="559">
        <v>4738022.37</v>
      </c>
      <c r="AHL18" s="559">
        <v>20351321.719999999</v>
      </c>
      <c r="AHM18" s="559">
        <v>4933621.6399999997</v>
      </c>
      <c r="AHN18" s="559">
        <v>4649588.7</v>
      </c>
      <c r="AHO18" s="559"/>
      <c r="AHQ18" s="579">
        <v>16</v>
      </c>
    </row>
    <row r="19" spans="1:901" ht="23.4" customHeight="1" x14ac:dyDescent="0.55000000000000004">
      <c r="A19" s="554" t="s">
        <v>21</v>
      </c>
      <c r="B19" s="555" t="s">
        <v>22</v>
      </c>
      <c r="C19" s="559">
        <v>193753796.13</v>
      </c>
      <c r="D19" s="559">
        <v>30581847.710000001</v>
      </c>
      <c r="E19" s="559">
        <v>2540394.88</v>
      </c>
      <c r="F19" s="559">
        <v>4995487.54</v>
      </c>
      <c r="G19" s="559">
        <v>3430808.03</v>
      </c>
      <c r="H19" s="559">
        <v>2894278.3099999996</v>
      </c>
      <c r="I19" s="559">
        <v>1005240.54</v>
      </c>
      <c r="J19" s="559">
        <v>30724081.859999999</v>
      </c>
      <c r="K19" s="559">
        <v>5482805.96</v>
      </c>
      <c r="L19" s="559">
        <v>2675251.13</v>
      </c>
      <c r="M19" s="559">
        <v>19066874.740000002</v>
      </c>
      <c r="N19" s="559">
        <v>5743434.8199999994</v>
      </c>
      <c r="O19" s="559">
        <v>34987478.009999998</v>
      </c>
      <c r="P19" s="559">
        <v>4690803.63</v>
      </c>
      <c r="Q19" s="559">
        <v>2287660.96</v>
      </c>
      <c r="R19" s="559">
        <v>1359440.54</v>
      </c>
      <c r="S19" s="559">
        <v>3312221.95</v>
      </c>
      <c r="T19" s="559">
        <v>2567158.13</v>
      </c>
      <c r="U19" s="559">
        <v>2056212.76</v>
      </c>
      <c r="V19" s="559">
        <v>1744257.51</v>
      </c>
      <c r="W19" s="559">
        <v>1113680.6200000001</v>
      </c>
      <c r="X19" s="559">
        <v>1509814.77</v>
      </c>
      <c r="Y19" s="559">
        <v>1011098.05</v>
      </c>
      <c r="Z19" s="559">
        <v>749425.88</v>
      </c>
      <c r="AA19" s="559">
        <v>378982341.84999996</v>
      </c>
      <c r="AB19" s="559">
        <v>3084328.73</v>
      </c>
      <c r="AC19" s="559">
        <v>4178451.04</v>
      </c>
      <c r="AD19" s="559">
        <v>1371998.42</v>
      </c>
      <c r="AE19" s="559">
        <v>21328806.809999999</v>
      </c>
      <c r="AF19" s="559">
        <v>2272813.59</v>
      </c>
      <c r="AG19" s="559">
        <v>16597614.07</v>
      </c>
      <c r="AH19" s="559">
        <v>3945427.83</v>
      </c>
      <c r="AI19" s="559">
        <v>4142474.34</v>
      </c>
      <c r="AJ19" s="559">
        <v>3341520.87</v>
      </c>
      <c r="AK19" s="559">
        <v>2529310.9899999998</v>
      </c>
      <c r="AL19" s="559">
        <v>1888294.28</v>
      </c>
      <c r="AM19" s="559">
        <v>4171704.91</v>
      </c>
      <c r="AN19" s="559">
        <v>1728939.37</v>
      </c>
      <c r="AO19" s="559">
        <v>1935101.03</v>
      </c>
      <c r="AP19" s="559">
        <v>4829317.51</v>
      </c>
      <c r="AQ19" s="559">
        <v>3399667.28</v>
      </c>
      <c r="AR19" s="559">
        <v>691697.85</v>
      </c>
      <c r="AS19" s="559">
        <v>111294745.72</v>
      </c>
      <c r="AT19" s="559">
        <v>2076790.06</v>
      </c>
      <c r="AU19" s="559">
        <v>3356783.17</v>
      </c>
      <c r="AV19" s="559">
        <v>2220469.35</v>
      </c>
      <c r="AW19" s="559">
        <v>1632846.6900000002</v>
      </c>
      <c r="AX19" s="559">
        <v>2831247.11</v>
      </c>
      <c r="AY19" s="559">
        <v>1192818.7</v>
      </c>
      <c r="AZ19" s="559">
        <v>2249813.7999999998</v>
      </c>
      <c r="BA19" s="559">
        <v>31373304.799999997</v>
      </c>
      <c r="BB19" s="559">
        <v>1931720.4</v>
      </c>
      <c r="BC19" s="559">
        <v>3226069.2199999997</v>
      </c>
      <c r="BD19" s="559">
        <v>8151311.5499999998</v>
      </c>
      <c r="BE19" s="559">
        <v>1225390.69</v>
      </c>
      <c r="BF19" s="559">
        <v>1486657.81</v>
      </c>
      <c r="BG19" s="559">
        <v>1431568.43</v>
      </c>
      <c r="BH19" s="559">
        <v>117202730</v>
      </c>
      <c r="BI19" s="559">
        <v>930616.26</v>
      </c>
      <c r="BJ19" s="559">
        <v>797771.91</v>
      </c>
      <c r="BK19" s="559">
        <v>2217719.2000000002</v>
      </c>
      <c r="BL19" s="559">
        <v>3913317.71</v>
      </c>
      <c r="BM19" s="559">
        <v>3785331.76</v>
      </c>
      <c r="BN19" s="559">
        <v>1026937.97</v>
      </c>
      <c r="BO19" s="559">
        <v>1773211.3900000001</v>
      </c>
      <c r="BP19" s="559">
        <v>684799.46000000008</v>
      </c>
      <c r="BQ19" s="559">
        <v>1029959.89</v>
      </c>
      <c r="BR19" s="559">
        <v>1000392.67</v>
      </c>
      <c r="BS19" s="559">
        <v>601585.84</v>
      </c>
      <c r="BT19" s="559">
        <v>19786724.330000002</v>
      </c>
      <c r="BU19" s="559">
        <v>880890.53999999992</v>
      </c>
      <c r="BV19" s="559">
        <v>915169.89</v>
      </c>
      <c r="BW19" s="559">
        <v>61687140.299999997</v>
      </c>
      <c r="BX19" s="559">
        <v>41530937.579999998</v>
      </c>
      <c r="BY19" s="559">
        <v>3386542.92</v>
      </c>
      <c r="BZ19" s="559">
        <v>1399565.38</v>
      </c>
      <c r="CA19" s="559">
        <v>2902792.53</v>
      </c>
      <c r="CB19" s="559">
        <v>3343059.13</v>
      </c>
      <c r="CC19" s="559">
        <v>3110189.9499999997</v>
      </c>
      <c r="CD19" s="559">
        <v>276785.03000000003</v>
      </c>
      <c r="CE19" s="559">
        <v>106115.36</v>
      </c>
      <c r="CF19" s="559">
        <v>383552678.76999998</v>
      </c>
      <c r="CG19" s="559">
        <v>3426245.34</v>
      </c>
      <c r="CH19" s="559">
        <v>14511247.539999999</v>
      </c>
      <c r="CI19" s="559">
        <v>1665015.43</v>
      </c>
      <c r="CJ19" s="559">
        <v>2036641.53</v>
      </c>
      <c r="CK19" s="559">
        <v>1666402.7000000002</v>
      </c>
      <c r="CL19" s="559">
        <v>1907965.72</v>
      </c>
      <c r="CM19" s="559">
        <v>5206027.63</v>
      </c>
      <c r="CN19" s="559">
        <v>531986.6</v>
      </c>
      <c r="CO19" s="559">
        <v>1321517.03</v>
      </c>
      <c r="CP19" s="559">
        <v>1529449.89</v>
      </c>
      <c r="CQ19" s="559">
        <v>2171705.2000000002</v>
      </c>
      <c r="CR19" s="559">
        <v>1662542.27</v>
      </c>
      <c r="CS19" s="559">
        <v>100918660.25</v>
      </c>
      <c r="CT19" s="559">
        <v>1595478.76</v>
      </c>
      <c r="CU19" s="559">
        <v>2448395.96</v>
      </c>
      <c r="CV19" s="559">
        <v>5184673.58</v>
      </c>
      <c r="CW19" s="559">
        <v>975812.23</v>
      </c>
      <c r="CX19" s="559">
        <v>5450299.0299999993</v>
      </c>
      <c r="CY19" s="559">
        <v>1605752.3399999999</v>
      </c>
      <c r="CZ19" s="559">
        <v>1161853.53</v>
      </c>
      <c r="DA19" s="559">
        <v>95800544.640000001</v>
      </c>
      <c r="DB19" s="559">
        <v>4355394.0199999996</v>
      </c>
      <c r="DC19" s="559">
        <v>13472075.470000001</v>
      </c>
      <c r="DD19" s="559">
        <v>27962508.18</v>
      </c>
      <c r="DE19" s="559">
        <v>6155581.1200000001</v>
      </c>
      <c r="DF19" s="559">
        <v>8661739.6400000006</v>
      </c>
      <c r="DG19" s="559">
        <v>4047639.31</v>
      </c>
      <c r="DH19" s="559">
        <v>974903.77</v>
      </c>
      <c r="DI19" s="559">
        <v>2672935.13</v>
      </c>
      <c r="DJ19" s="559">
        <v>2949495.42</v>
      </c>
      <c r="DK19" s="559">
        <v>6696945.2400000002</v>
      </c>
      <c r="DL19" s="559">
        <v>70588801.689999998</v>
      </c>
      <c r="DM19" s="559">
        <v>62617423.590000004</v>
      </c>
      <c r="DN19" s="559">
        <v>5238692.34</v>
      </c>
      <c r="DO19" s="559">
        <v>1783853.27</v>
      </c>
      <c r="DP19" s="559">
        <v>5225310.28</v>
      </c>
      <c r="DQ19" s="559">
        <v>5758018.5699999994</v>
      </c>
      <c r="DR19" s="559">
        <v>5435053.2000000002</v>
      </c>
      <c r="DS19" s="559">
        <v>9501083.0800000001</v>
      </c>
      <c r="DT19" s="559">
        <v>1484559.78</v>
      </c>
      <c r="DU19" s="559">
        <v>378703599.85999995</v>
      </c>
      <c r="DV19" s="559">
        <v>2268440.06</v>
      </c>
      <c r="DW19" s="559">
        <v>4542319.12</v>
      </c>
      <c r="DX19" s="559">
        <v>6842467.1500000004</v>
      </c>
      <c r="DY19" s="559">
        <v>4032050.14</v>
      </c>
      <c r="DZ19" s="559">
        <v>2755727.72</v>
      </c>
      <c r="EA19" s="559">
        <v>10692709.49</v>
      </c>
      <c r="EB19" s="559">
        <v>2750443.34</v>
      </c>
      <c r="EC19" s="559">
        <v>8351216.29</v>
      </c>
      <c r="ED19" s="559">
        <v>42863038.920000002</v>
      </c>
      <c r="EE19" s="559">
        <v>29025104.280000001</v>
      </c>
      <c r="EF19" s="559">
        <v>2248002.48</v>
      </c>
      <c r="EG19" s="559">
        <v>3301283.42</v>
      </c>
      <c r="EH19" s="559">
        <v>3951306.56</v>
      </c>
      <c r="EI19" s="559">
        <v>4800504.24</v>
      </c>
      <c r="EJ19" s="559">
        <v>6707151.6399999997</v>
      </c>
      <c r="EK19" s="559">
        <v>1974659.1500000001</v>
      </c>
      <c r="EL19" s="559">
        <v>3185744.06</v>
      </c>
      <c r="EM19" s="559">
        <v>159796525.43000001</v>
      </c>
      <c r="EN19" s="559">
        <v>1942926.6</v>
      </c>
      <c r="EO19" s="559">
        <v>1756958.98</v>
      </c>
      <c r="EP19" s="559">
        <v>2583015.61</v>
      </c>
      <c r="EQ19" s="559">
        <v>945595.94</v>
      </c>
      <c r="ER19" s="559">
        <v>703845.83</v>
      </c>
      <c r="ES19" s="559">
        <v>3873929.39</v>
      </c>
      <c r="ET19" s="559">
        <v>2040991.67</v>
      </c>
      <c r="EU19" s="559">
        <v>1543120.16</v>
      </c>
      <c r="EV19" s="559">
        <v>119302475.68000001</v>
      </c>
      <c r="EW19" s="559">
        <v>1466088.18</v>
      </c>
      <c r="EX19" s="559">
        <v>2380422.35</v>
      </c>
      <c r="EY19" s="559">
        <v>7939201.4699999997</v>
      </c>
      <c r="EZ19" s="559">
        <v>5416789.5800000001</v>
      </c>
      <c r="FA19" s="559">
        <v>7084675.8300000001</v>
      </c>
      <c r="FB19" s="559">
        <v>5179725.4899999993</v>
      </c>
      <c r="FC19" s="559">
        <v>3213582.12</v>
      </c>
      <c r="FD19" s="559">
        <v>3627495.38</v>
      </c>
      <c r="FE19" s="559">
        <v>1506986.72</v>
      </c>
      <c r="FF19" s="559">
        <v>2231651.38</v>
      </c>
      <c r="FG19" s="559">
        <v>1968522.72</v>
      </c>
      <c r="FH19" s="559">
        <v>47431140.210000001</v>
      </c>
      <c r="FI19" s="559">
        <v>2248978.16</v>
      </c>
      <c r="FJ19" s="559">
        <v>1270418.8500000001</v>
      </c>
      <c r="FK19" s="559">
        <v>1176054.75</v>
      </c>
      <c r="FL19" s="559">
        <v>2457464.0300000003</v>
      </c>
      <c r="FM19" s="559">
        <v>2647009.86</v>
      </c>
      <c r="FN19" s="559">
        <v>1174766.49</v>
      </c>
      <c r="FO19" s="559">
        <v>167863.06</v>
      </c>
      <c r="FP19" s="559">
        <v>283200752.18000001</v>
      </c>
      <c r="FQ19" s="559">
        <v>1785675.6300000001</v>
      </c>
      <c r="FR19" s="559">
        <v>6437148.6399999997</v>
      </c>
      <c r="FS19" s="559">
        <v>4366043.1099999994</v>
      </c>
      <c r="FT19" s="559">
        <v>6494418.1100000003</v>
      </c>
      <c r="FU19" s="559">
        <v>2157443.0699999998</v>
      </c>
      <c r="FV19" s="559">
        <v>6498901.3899999997</v>
      </c>
      <c r="FW19" s="559">
        <v>3286157.98</v>
      </c>
      <c r="FX19" s="559">
        <v>2574964.7200000002</v>
      </c>
      <c r="FY19" s="559">
        <v>2688616.74</v>
      </c>
      <c r="FZ19" s="559">
        <v>8503464.8699999992</v>
      </c>
      <c r="GA19" s="559">
        <v>2543987.08</v>
      </c>
      <c r="GB19" s="559">
        <v>2013878.84</v>
      </c>
      <c r="GC19" s="559">
        <v>767455.02</v>
      </c>
      <c r="GD19" s="559">
        <v>82473950.340000004</v>
      </c>
      <c r="GE19" s="559">
        <v>1663394.84</v>
      </c>
      <c r="GF19" s="559">
        <v>1916963.45</v>
      </c>
      <c r="GG19" s="559">
        <v>16133468.460000001</v>
      </c>
      <c r="GH19" s="559">
        <v>2427478.84</v>
      </c>
      <c r="GI19" s="559">
        <v>2042776.88</v>
      </c>
      <c r="GJ19" s="559">
        <v>1704563.13</v>
      </c>
      <c r="GK19" s="559">
        <v>10974760.689999999</v>
      </c>
      <c r="GL19" s="559">
        <v>1604793.77</v>
      </c>
      <c r="GM19" s="559">
        <v>751982.79999999993</v>
      </c>
      <c r="GN19" s="559">
        <v>808756.92</v>
      </c>
      <c r="GO19" s="559">
        <v>783200.71000000008</v>
      </c>
      <c r="GP19" s="559">
        <v>58218528.770000003</v>
      </c>
      <c r="GQ19" s="559">
        <v>3444402.52</v>
      </c>
      <c r="GR19" s="559">
        <v>1343516.8099999998</v>
      </c>
      <c r="GS19" s="559">
        <v>5166525.97</v>
      </c>
      <c r="GT19" s="559">
        <v>525147.01</v>
      </c>
      <c r="GU19" s="559">
        <v>2814188.35</v>
      </c>
      <c r="GV19" s="559">
        <v>3001215.2800000003</v>
      </c>
      <c r="GW19" s="559">
        <v>1438554.06</v>
      </c>
      <c r="GX19" s="559">
        <v>52949174.5</v>
      </c>
      <c r="GY19" s="559">
        <v>1041014.4199999999</v>
      </c>
      <c r="GZ19" s="559">
        <v>2721854.18</v>
      </c>
      <c r="HA19" s="559">
        <v>1839764.77</v>
      </c>
      <c r="HB19" s="559">
        <v>218126540.51000002</v>
      </c>
      <c r="HC19" s="559">
        <v>4061701.95</v>
      </c>
      <c r="HD19" s="559">
        <v>10605711.68</v>
      </c>
      <c r="HE19" s="559">
        <v>10867834.51</v>
      </c>
      <c r="HF19" s="559">
        <v>4283677.51</v>
      </c>
      <c r="HG19" s="559">
        <v>10761437.41</v>
      </c>
      <c r="HH19" s="559">
        <v>1130591.46</v>
      </c>
      <c r="HI19" s="559">
        <v>107238019.48999999</v>
      </c>
      <c r="HJ19" s="559">
        <v>3874421.83</v>
      </c>
      <c r="HK19" s="559">
        <v>8570322.9800000004</v>
      </c>
      <c r="HL19" s="559">
        <v>2977928.3</v>
      </c>
      <c r="HM19" s="559">
        <v>2203408.36</v>
      </c>
      <c r="HN19" s="559">
        <v>2005815.09</v>
      </c>
      <c r="HO19" s="559">
        <v>4801161.8499999996</v>
      </c>
      <c r="HP19" s="559">
        <v>2170583.75</v>
      </c>
      <c r="HQ19" s="559">
        <v>142021107.93000001</v>
      </c>
      <c r="HR19" s="559">
        <v>34137855.809999995</v>
      </c>
      <c r="HS19" s="559">
        <v>3421559.04</v>
      </c>
      <c r="HT19" s="559">
        <v>1202050.75</v>
      </c>
      <c r="HU19" s="559">
        <v>1388432.74</v>
      </c>
      <c r="HV19" s="559">
        <v>1099751.92</v>
      </c>
      <c r="HW19" s="559">
        <v>4606472.13</v>
      </c>
      <c r="HX19" s="559">
        <v>3165015.38</v>
      </c>
      <c r="HY19" s="559">
        <v>1199652.6100000001</v>
      </c>
      <c r="HZ19" s="559">
        <v>1239544.6599999999</v>
      </c>
      <c r="IA19" s="559">
        <v>1356113.58</v>
      </c>
      <c r="IB19" s="559">
        <v>4519973.5999999996</v>
      </c>
      <c r="IC19" s="559">
        <v>512991.6</v>
      </c>
      <c r="ID19" s="559">
        <v>2640830.2000000002</v>
      </c>
      <c r="IE19" s="559">
        <v>1672481.06</v>
      </c>
      <c r="IF19" s="559">
        <v>1107963.53</v>
      </c>
      <c r="IG19" s="559">
        <v>108013318.66</v>
      </c>
      <c r="IH19" s="559">
        <v>36277240.93</v>
      </c>
      <c r="II19" s="559">
        <v>3672239.63</v>
      </c>
      <c r="IJ19" s="559">
        <v>11389316.42</v>
      </c>
      <c r="IK19" s="559">
        <v>19926259.439999998</v>
      </c>
      <c r="IL19" s="559">
        <v>2990893.58</v>
      </c>
      <c r="IM19" s="559">
        <v>2071870.3</v>
      </c>
      <c r="IN19" s="559">
        <v>1932689.84</v>
      </c>
      <c r="IO19" s="559">
        <v>1371192.13</v>
      </c>
      <c r="IP19" s="559">
        <v>2670001.0499999998</v>
      </c>
      <c r="IQ19" s="559">
        <v>1470643.51</v>
      </c>
      <c r="IR19" s="559">
        <v>247141919.22</v>
      </c>
      <c r="IS19" s="559">
        <v>55775555.530000001</v>
      </c>
      <c r="IT19" s="559">
        <v>8022607.0700000003</v>
      </c>
      <c r="IU19" s="559">
        <v>2886495.28</v>
      </c>
      <c r="IV19" s="559">
        <v>3719557.75</v>
      </c>
      <c r="IW19" s="559">
        <v>1363408.13</v>
      </c>
      <c r="IX19" s="559">
        <v>3465136.21</v>
      </c>
      <c r="IY19" s="559">
        <v>859294</v>
      </c>
      <c r="IZ19" s="559">
        <v>1014632.22</v>
      </c>
      <c r="JA19" s="559">
        <v>1968956.9</v>
      </c>
      <c r="JB19" s="559">
        <v>3396859.05</v>
      </c>
      <c r="JC19" s="559">
        <v>1568120.9</v>
      </c>
      <c r="JD19" s="559">
        <v>43493912.810000002</v>
      </c>
      <c r="JE19" s="559">
        <v>12775950.289999999</v>
      </c>
      <c r="JF19" s="559">
        <v>1453594.09</v>
      </c>
      <c r="JG19" s="559">
        <v>1350645.68</v>
      </c>
      <c r="JH19" s="559">
        <v>1081117.47</v>
      </c>
      <c r="JI19" s="559">
        <v>996852.1</v>
      </c>
      <c r="JJ19" s="559">
        <v>48775495.619999997</v>
      </c>
      <c r="JK19" s="559">
        <v>1023621.97</v>
      </c>
      <c r="JL19" s="559">
        <v>2297806.5099999998</v>
      </c>
      <c r="JM19" s="559">
        <v>3443043.4899999998</v>
      </c>
      <c r="JN19" s="559">
        <v>1880766.55</v>
      </c>
      <c r="JO19" s="559">
        <v>5508758.4400000004</v>
      </c>
      <c r="JP19" s="559">
        <v>1066350.53</v>
      </c>
      <c r="JQ19" s="559">
        <v>75885366.890000001</v>
      </c>
      <c r="JR19" s="559">
        <v>2503356.6260000002</v>
      </c>
      <c r="JS19" s="559">
        <v>1145944.3700000001</v>
      </c>
      <c r="JT19" s="559">
        <v>5126585.7600000007</v>
      </c>
      <c r="JU19" s="559">
        <v>3917068.55</v>
      </c>
      <c r="JV19" s="559">
        <v>2058248.67</v>
      </c>
      <c r="JW19" s="559">
        <v>1752816.05</v>
      </c>
      <c r="JX19" s="559">
        <v>1701220.62</v>
      </c>
      <c r="JY19" s="559">
        <v>96247426.829999998</v>
      </c>
      <c r="JZ19" s="559">
        <v>38994170.960000001</v>
      </c>
      <c r="KA19" s="559">
        <v>2223579.63</v>
      </c>
      <c r="KB19" s="559">
        <v>1318204.02</v>
      </c>
      <c r="KC19" s="559">
        <v>4298521.1500000004</v>
      </c>
      <c r="KD19" s="559">
        <v>924755.08</v>
      </c>
      <c r="KE19" s="559">
        <v>14150291.23</v>
      </c>
      <c r="KF19" s="559">
        <v>8015151.4400000004</v>
      </c>
      <c r="KG19" s="559">
        <v>2766229.26</v>
      </c>
      <c r="KH19" s="559">
        <v>5551771.1299999999</v>
      </c>
      <c r="KI19" s="559">
        <v>3068679.11</v>
      </c>
      <c r="KJ19" s="559">
        <v>2555195.35</v>
      </c>
      <c r="KK19" s="559">
        <v>1896991.69</v>
      </c>
      <c r="KL19" s="559">
        <v>308634.09999999998</v>
      </c>
      <c r="KM19" s="559">
        <v>2551013.44</v>
      </c>
      <c r="KN19" s="559">
        <v>241033954.19</v>
      </c>
      <c r="KO19" s="559">
        <v>14410516.869999999</v>
      </c>
      <c r="KP19" s="559">
        <v>3472890.29</v>
      </c>
      <c r="KQ19" s="559">
        <v>3137240.4499999997</v>
      </c>
      <c r="KR19" s="559">
        <v>11084497.59</v>
      </c>
      <c r="KS19" s="559">
        <v>4613769.82</v>
      </c>
      <c r="KT19" s="559">
        <v>29752979.789999999</v>
      </c>
      <c r="KU19" s="559">
        <v>1919158.14</v>
      </c>
      <c r="KV19" s="559">
        <v>1768196.8399999999</v>
      </c>
      <c r="KW19" s="559">
        <v>50253255.649999999</v>
      </c>
      <c r="KX19" s="559">
        <v>2096432.53</v>
      </c>
      <c r="KY19" s="559">
        <v>3661714.3</v>
      </c>
      <c r="KZ19" s="559">
        <v>23035173.969999999</v>
      </c>
      <c r="LA19" s="559">
        <v>1688953.28</v>
      </c>
      <c r="LB19" s="559">
        <v>4195683.8900000006</v>
      </c>
      <c r="LC19" s="559">
        <v>114038249.11</v>
      </c>
      <c r="LD19" s="559">
        <v>5763876.1200000001</v>
      </c>
      <c r="LE19" s="559">
        <v>249346960.25999999</v>
      </c>
      <c r="LF19" s="559">
        <v>23725513.710000001</v>
      </c>
      <c r="LG19" s="559">
        <v>50066354.920000002</v>
      </c>
      <c r="LH19" s="559">
        <v>27245737.560000002</v>
      </c>
      <c r="LI19" s="559">
        <v>4439623.3600000003</v>
      </c>
      <c r="LJ19" s="559">
        <v>2342151.61</v>
      </c>
      <c r="LK19" s="559">
        <v>994346.9</v>
      </c>
      <c r="LL19" s="559">
        <v>2618547.0799999996</v>
      </c>
      <c r="LM19" s="559">
        <v>2671347.48</v>
      </c>
      <c r="LN19" s="559">
        <v>4720042.1100000003</v>
      </c>
      <c r="LO19" s="559">
        <v>1757062.88</v>
      </c>
      <c r="LP19" s="559">
        <v>53225272.700000003</v>
      </c>
      <c r="LQ19" s="559">
        <v>2968894.92</v>
      </c>
      <c r="LR19" s="559">
        <v>1035599.59</v>
      </c>
      <c r="LS19" s="559">
        <v>7045294.6600000001</v>
      </c>
      <c r="LT19" s="559">
        <v>63669538.600000001</v>
      </c>
      <c r="LU19" s="559">
        <v>187831870.41</v>
      </c>
      <c r="LV19" s="559">
        <v>27319601.419999998</v>
      </c>
      <c r="LW19" s="559">
        <v>8253002.4299999997</v>
      </c>
      <c r="LX19" s="559">
        <v>6107810.2800000003</v>
      </c>
      <c r="LY19" s="559">
        <v>3640523.04</v>
      </c>
      <c r="LZ19" s="559">
        <v>3461720.38</v>
      </c>
      <c r="MA19" s="559">
        <v>3793277.67</v>
      </c>
      <c r="MB19" s="559">
        <v>7474051.21</v>
      </c>
      <c r="MC19" s="559">
        <v>18340827.600000001</v>
      </c>
      <c r="MD19" s="559">
        <v>2256611.42</v>
      </c>
      <c r="ME19" s="559">
        <v>190190577.30000001</v>
      </c>
      <c r="MF19" s="559">
        <v>2120731.7200000002</v>
      </c>
      <c r="MG19" s="559">
        <v>1761657.3599999999</v>
      </c>
      <c r="MH19" s="559">
        <v>1743262.34</v>
      </c>
      <c r="MI19" s="559">
        <v>1804965.69</v>
      </c>
      <c r="MJ19" s="559">
        <v>2663924.61</v>
      </c>
      <c r="MK19" s="559">
        <v>1928612.24</v>
      </c>
      <c r="ML19" s="559">
        <v>1859575.6400000001</v>
      </c>
      <c r="MM19" s="559">
        <v>4961066.3199999994</v>
      </c>
      <c r="MN19" s="559">
        <v>2163683.44</v>
      </c>
      <c r="MO19" s="559">
        <v>2154830.69</v>
      </c>
      <c r="MP19" s="559">
        <v>2673715.7799999998</v>
      </c>
      <c r="MQ19" s="559">
        <v>96164957.349999994</v>
      </c>
      <c r="MR19" s="559">
        <v>2446464.34</v>
      </c>
      <c r="MS19" s="559">
        <v>2678421.36</v>
      </c>
      <c r="MT19" s="559">
        <v>4145189.75</v>
      </c>
      <c r="MU19" s="559">
        <v>5185610.5199999996</v>
      </c>
      <c r="MV19" s="559">
        <v>1730747.59</v>
      </c>
      <c r="MW19" s="559">
        <v>14588576.159700001</v>
      </c>
      <c r="MX19" s="559">
        <v>10749688.060000001</v>
      </c>
      <c r="MY19" s="559">
        <v>2456394.7200000002</v>
      </c>
      <c r="MZ19" s="559">
        <v>647425.27</v>
      </c>
      <c r="NA19" s="559">
        <v>608624.72</v>
      </c>
      <c r="NB19" s="559">
        <v>259651315.35999998</v>
      </c>
      <c r="NC19" s="559">
        <v>20843281.07</v>
      </c>
      <c r="ND19" s="559">
        <v>2398645.39</v>
      </c>
      <c r="NE19" s="559">
        <v>68502829.299999997</v>
      </c>
      <c r="NF19" s="559">
        <v>1865432.6</v>
      </c>
      <c r="NG19" s="559">
        <v>5540629.4299999997</v>
      </c>
      <c r="NH19" s="559">
        <v>38641525.710000001</v>
      </c>
      <c r="NI19" s="559">
        <v>22247042.440000001</v>
      </c>
      <c r="NJ19" s="559">
        <v>883939.24</v>
      </c>
      <c r="NK19" s="559">
        <v>5498795.4700000007</v>
      </c>
      <c r="NL19" s="559">
        <v>4602294.18</v>
      </c>
      <c r="NM19" s="559">
        <v>3637435.98</v>
      </c>
      <c r="NN19" s="559">
        <v>33795382.170000002</v>
      </c>
      <c r="NO19" s="559">
        <v>455615.89</v>
      </c>
      <c r="NP19" s="559">
        <v>1327068.6100000001</v>
      </c>
      <c r="NQ19" s="559">
        <v>1692241.71</v>
      </c>
      <c r="NR19" s="559">
        <v>567996.31999999995</v>
      </c>
      <c r="NS19" s="559">
        <v>310333.84000000003</v>
      </c>
      <c r="NT19" s="559">
        <v>1217800.1400000001</v>
      </c>
      <c r="NU19" s="559">
        <v>93080282.359999999</v>
      </c>
      <c r="NV19" s="559">
        <v>40937534.480000004</v>
      </c>
      <c r="NW19" s="559">
        <v>2398914.33</v>
      </c>
      <c r="NX19" s="559">
        <v>1684485.26</v>
      </c>
      <c r="NY19" s="559">
        <v>2053740.73</v>
      </c>
      <c r="NZ19" s="559">
        <v>2730250.7199999997</v>
      </c>
      <c r="OA19" s="559">
        <v>1007799.96</v>
      </c>
      <c r="OB19" s="559">
        <v>177066655.91000003</v>
      </c>
      <c r="OC19" s="559">
        <v>20917111.349999998</v>
      </c>
      <c r="OD19" s="559">
        <v>3809359.7399999998</v>
      </c>
      <c r="OE19" s="559">
        <v>25070937.289999999</v>
      </c>
      <c r="OF19" s="559">
        <v>2220434.1999999997</v>
      </c>
      <c r="OG19" s="559">
        <v>2920622.2800000003</v>
      </c>
      <c r="OH19" s="559">
        <v>10833080.640000001</v>
      </c>
      <c r="OI19" s="559">
        <v>1800815.03</v>
      </c>
      <c r="OJ19" s="559">
        <v>3409113.36</v>
      </c>
      <c r="OK19" s="559">
        <v>126735991.88</v>
      </c>
      <c r="OL19" s="559">
        <v>16125178.119999999</v>
      </c>
      <c r="OM19" s="559">
        <v>44435522.599999994</v>
      </c>
      <c r="ON19" s="559">
        <v>4528625.66</v>
      </c>
      <c r="OO19" s="559">
        <v>3557356.63</v>
      </c>
      <c r="OP19" s="559">
        <v>1635983.27</v>
      </c>
      <c r="OQ19" s="559">
        <v>67080799.990000002</v>
      </c>
      <c r="OR19" s="559">
        <v>1739608.96</v>
      </c>
      <c r="OS19" s="559">
        <v>3288094.21</v>
      </c>
      <c r="OT19" s="559">
        <v>2475590.63</v>
      </c>
      <c r="OU19" s="559">
        <v>3429855.19</v>
      </c>
      <c r="OV19" s="559">
        <v>12244888.24</v>
      </c>
      <c r="OW19" s="559">
        <v>2355612.81</v>
      </c>
      <c r="OX19" s="559">
        <v>1551326.82</v>
      </c>
      <c r="OY19" s="559">
        <v>1476186.99</v>
      </c>
      <c r="OZ19" s="559">
        <v>114618097.06</v>
      </c>
      <c r="PA19" s="559">
        <v>1607026.38</v>
      </c>
      <c r="PB19" s="559">
        <v>4893850.3499999996</v>
      </c>
      <c r="PC19" s="559">
        <v>1391037.37</v>
      </c>
      <c r="PD19" s="559">
        <v>4700117.5</v>
      </c>
      <c r="PE19" s="559">
        <v>10181462.74</v>
      </c>
      <c r="PF19" s="559">
        <v>2457946.33</v>
      </c>
      <c r="PG19" s="559">
        <v>2680936.33</v>
      </c>
      <c r="PH19" s="559">
        <v>3134220.89</v>
      </c>
      <c r="PI19" s="559">
        <v>3514360.95</v>
      </c>
      <c r="PJ19" s="559">
        <v>4107016.85</v>
      </c>
      <c r="PK19" s="559">
        <v>6657026.1699999999</v>
      </c>
      <c r="PL19" s="559">
        <v>2035682.88</v>
      </c>
      <c r="PM19" s="559">
        <v>17541169.02</v>
      </c>
      <c r="PN19" s="559">
        <v>1913568.18</v>
      </c>
      <c r="PO19" s="559">
        <v>1439885.93</v>
      </c>
      <c r="PP19" s="559">
        <v>761315.88</v>
      </c>
      <c r="PQ19" s="559">
        <v>1272148.1200000001</v>
      </c>
      <c r="PR19" s="559">
        <v>296994301.15000004</v>
      </c>
      <c r="PS19" s="559">
        <v>3549450.37</v>
      </c>
      <c r="PT19" s="559">
        <v>3649397.23</v>
      </c>
      <c r="PU19" s="559">
        <v>7590664.6400000006</v>
      </c>
      <c r="PV19" s="559">
        <v>40816986.899999999</v>
      </c>
      <c r="PW19" s="559">
        <v>3659823.86</v>
      </c>
      <c r="PX19" s="559">
        <v>10949651.949999999</v>
      </c>
      <c r="PY19" s="559">
        <v>2901784.17</v>
      </c>
      <c r="PZ19" s="559">
        <v>12365914.300000001</v>
      </c>
      <c r="QA19" s="559">
        <v>1355965.74</v>
      </c>
      <c r="QB19" s="559">
        <v>6523975.8300000001</v>
      </c>
      <c r="QC19" s="559">
        <v>2432854.5499999998</v>
      </c>
      <c r="QD19" s="559">
        <v>3455290.85</v>
      </c>
      <c r="QE19" s="559">
        <v>3522477.06</v>
      </c>
      <c r="QF19" s="559">
        <v>4857403.04</v>
      </c>
      <c r="QG19" s="559">
        <v>4162241.6399999997</v>
      </c>
      <c r="QH19" s="559">
        <v>2507049.2999999998</v>
      </c>
      <c r="QI19" s="559">
        <v>2527389.42</v>
      </c>
      <c r="QJ19" s="559">
        <v>1890818.5</v>
      </c>
      <c r="QK19" s="559">
        <v>6448325.3200000003</v>
      </c>
      <c r="QL19" s="559">
        <v>30308421.400000002</v>
      </c>
      <c r="QM19" s="559">
        <v>1588407.07</v>
      </c>
      <c r="QN19" s="559">
        <v>1248751.18</v>
      </c>
      <c r="QO19" s="559">
        <v>1089261.68</v>
      </c>
      <c r="QP19" s="559">
        <v>580844.63</v>
      </c>
      <c r="QQ19" s="559">
        <v>952924.27</v>
      </c>
      <c r="QR19" s="559">
        <v>122691954.43000001</v>
      </c>
      <c r="QS19" s="559">
        <v>1875216.89</v>
      </c>
      <c r="QT19" s="559">
        <v>6081998.6299999999</v>
      </c>
      <c r="QU19" s="559">
        <v>2137361.98</v>
      </c>
      <c r="QV19" s="559">
        <v>3267820.9</v>
      </c>
      <c r="QW19" s="559">
        <v>10721416.76</v>
      </c>
      <c r="QX19" s="559">
        <v>3057293.26</v>
      </c>
      <c r="QY19" s="559">
        <v>6214937.0300000003</v>
      </c>
      <c r="QZ19" s="559">
        <v>4608051.6500000004</v>
      </c>
      <c r="RA19" s="559">
        <v>1509110.72</v>
      </c>
      <c r="RB19" s="559">
        <v>4482838.6300000008</v>
      </c>
      <c r="RC19" s="559">
        <v>1071574.53</v>
      </c>
      <c r="RD19" s="559">
        <v>578874.88</v>
      </c>
      <c r="RE19" s="559">
        <v>218644634.23000002</v>
      </c>
      <c r="RF19" s="559">
        <v>12116258.699999999</v>
      </c>
      <c r="RG19" s="559">
        <v>3095239.38</v>
      </c>
      <c r="RH19" s="559">
        <v>4067107.44</v>
      </c>
      <c r="RI19" s="559">
        <v>2142242.9900000002</v>
      </c>
      <c r="RJ19" s="559">
        <v>5636354.0999999996</v>
      </c>
      <c r="RK19" s="559">
        <v>12630095.060000001</v>
      </c>
      <c r="RL19" s="559">
        <v>2752424.15</v>
      </c>
      <c r="RM19" s="559">
        <v>4211625.09</v>
      </c>
      <c r="RN19" s="559">
        <v>12347546.82</v>
      </c>
      <c r="RO19" s="559">
        <v>13590130.15</v>
      </c>
      <c r="RP19" s="559">
        <v>1890564.68</v>
      </c>
      <c r="RQ19" s="559">
        <v>2025502.44</v>
      </c>
      <c r="RR19" s="559">
        <v>4128785.95</v>
      </c>
      <c r="RS19" s="559">
        <v>2750241.2</v>
      </c>
      <c r="RT19" s="559">
        <v>1779742.82</v>
      </c>
      <c r="RU19" s="559">
        <v>2508383.16</v>
      </c>
      <c r="RV19" s="559">
        <v>1318117.08</v>
      </c>
      <c r="RW19" s="559">
        <v>673100.15</v>
      </c>
      <c r="RX19" s="559">
        <v>1085750.08</v>
      </c>
      <c r="RY19" s="559">
        <v>110498072.91</v>
      </c>
      <c r="RZ19" s="559">
        <v>2667251.54</v>
      </c>
      <c r="SA19" s="559">
        <v>4743727.92</v>
      </c>
      <c r="SB19" s="559">
        <v>3467234.93</v>
      </c>
      <c r="SC19" s="559">
        <v>828464.82</v>
      </c>
      <c r="SD19" s="559">
        <v>1115374.1100000001</v>
      </c>
      <c r="SE19" s="559">
        <v>2394299.3199999998</v>
      </c>
      <c r="SF19" s="559">
        <v>8140542.9199999999</v>
      </c>
      <c r="SG19" s="559">
        <v>3353864.27</v>
      </c>
      <c r="SH19" s="559">
        <v>2738326.67</v>
      </c>
      <c r="SI19" s="559">
        <v>2676848.94</v>
      </c>
      <c r="SJ19" s="559">
        <v>7352234.04</v>
      </c>
      <c r="SK19" s="559">
        <v>3429338.87</v>
      </c>
      <c r="SL19" s="559">
        <v>1895201.77</v>
      </c>
      <c r="SM19" s="559">
        <v>63999361.140000001</v>
      </c>
      <c r="SN19" s="559">
        <v>5675778.6900000004</v>
      </c>
      <c r="SO19" s="559">
        <v>2061672.34</v>
      </c>
      <c r="SP19" s="559">
        <v>1368399.57</v>
      </c>
      <c r="SQ19" s="559">
        <v>2077210.56</v>
      </c>
      <c r="SR19" s="559">
        <v>6104257.7600000007</v>
      </c>
      <c r="SS19" s="559">
        <v>1803470.61</v>
      </c>
      <c r="ST19" s="559">
        <v>8500648.0800000001</v>
      </c>
      <c r="SU19" s="559">
        <v>1951902.76</v>
      </c>
      <c r="SV19" s="559">
        <v>2344006.23</v>
      </c>
      <c r="SW19" s="559">
        <v>13029027.26</v>
      </c>
      <c r="SX19" s="559">
        <v>552793</v>
      </c>
      <c r="SY19" s="559">
        <v>45567710.090000004</v>
      </c>
      <c r="SZ19" s="559">
        <v>3437292.12</v>
      </c>
      <c r="TA19" s="559">
        <v>3065208.73</v>
      </c>
      <c r="TB19" s="559">
        <v>12530776.860000001</v>
      </c>
      <c r="TC19" s="559">
        <v>2108509.2599999998</v>
      </c>
      <c r="TD19" s="559">
        <v>2570085.98</v>
      </c>
      <c r="TE19" s="559">
        <v>2090638.57</v>
      </c>
      <c r="TF19" s="559">
        <v>1215155.76</v>
      </c>
      <c r="TG19" s="559">
        <v>226146860.13</v>
      </c>
      <c r="TH19" s="559">
        <v>3651228.22</v>
      </c>
      <c r="TI19" s="559">
        <v>2547929.02</v>
      </c>
      <c r="TJ19" s="559">
        <v>11250663.010000002</v>
      </c>
      <c r="TK19" s="559">
        <v>7617664.3300000001</v>
      </c>
      <c r="TL19" s="559">
        <v>2589882.2400000002</v>
      </c>
      <c r="TM19" s="559">
        <v>1089254.3400000001</v>
      </c>
      <c r="TN19" s="559">
        <v>34318835.880000003</v>
      </c>
      <c r="TO19" s="559">
        <v>2109543.63</v>
      </c>
      <c r="TP19" s="559">
        <v>8276249.7599999998</v>
      </c>
      <c r="TQ19" s="559">
        <v>8798504.2899999991</v>
      </c>
      <c r="TR19" s="559">
        <v>2977321.85</v>
      </c>
      <c r="TS19" s="559">
        <v>1843058.99</v>
      </c>
      <c r="TT19" s="559">
        <v>2361400.1999999997</v>
      </c>
      <c r="TU19" s="559">
        <v>2968698.67</v>
      </c>
      <c r="TV19" s="559">
        <v>2611436.7999999998</v>
      </c>
      <c r="TW19" s="559">
        <v>30098161.170000002</v>
      </c>
      <c r="TX19" s="559">
        <v>3435836.4</v>
      </c>
      <c r="TY19" s="559">
        <v>91882004.739999995</v>
      </c>
      <c r="TZ19" s="559">
        <v>7928115.9699999997</v>
      </c>
      <c r="UA19" s="559">
        <v>1761080</v>
      </c>
      <c r="UB19" s="559">
        <v>2883230.4</v>
      </c>
      <c r="UC19" s="559">
        <v>67137206.599999994</v>
      </c>
      <c r="UD19" s="559">
        <v>1569498.38</v>
      </c>
      <c r="UE19" s="559">
        <v>1456637.82</v>
      </c>
      <c r="UF19" s="559">
        <v>2036983.05</v>
      </c>
      <c r="UG19" s="559">
        <v>2617177.0699999998</v>
      </c>
      <c r="UH19" s="559">
        <v>50613187.200000003</v>
      </c>
      <c r="UI19" s="559">
        <v>5332566.7</v>
      </c>
      <c r="UJ19" s="559">
        <v>3701825.52</v>
      </c>
      <c r="UK19" s="559">
        <v>8623838.1999999993</v>
      </c>
      <c r="UL19" s="559">
        <v>4244632.09</v>
      </c>
      <c r="UM19" s="559">
        <v>3888901.12</v>
      </c>
      <c r="UN19" s="559">
        <v>519841475.81999999</v>
      </c>
      <c r="UO19" s="559">
        <v>4795448.03</v>
      </c>
      <c r="UP19" s="559">
        <v>3973452.15</v>
      </c>
      <c r="UQ19" s="559">
        <v>34169270.390000001</v>
      </c>
      <c r="UR19" s="559">
        <v>394129.67000000004</v>
      </c>
      <c r="US19" s="559">
        <v>2846123.42</v>
      </c>
      <c r="UT19" s="559">
        <v>11966641.09</v>
      </c>
      <c r="UU19" s="559">
        <v>2727378.95</v>
      </c>
      <c r="UV19" s="559">
        <v>3217956.33</v>
      </c>
      <c r="UW19" s="559">
        <v>2878025.42</v>
      </c>
      <c r="UX19" s="559">
        <v>2284444.9</v>
      </c>
      <c r="UY19" s="559">
        <v>9787939.0099999998</v>
      </c>
      <c r="UZ19" s="559">
        <v>4153170.6500000004</v>
      </c>
      <c r="VA19" s="559">
        <v>9220053.9100000001</v>
      </c>
      <c r="VB19" s="559">
        <v>2319155.5</v>
      </c>
      <c r="VC19" s="559">
        <v>1523103.71</v>
      </c>
      <c r="VD19" s="559">
        <v>1750495.45</v>
      </c>
      <c r="VE19" s="559">
        <v>2996386.0100000002</v>
      </c>
      <c r="VF19" s="559">
        <v>20186569</v>
      </c>
      <c r="VG19" s="559">
        <v>1905915.55</v>
      </c>
      <c r="VH19" s="559">
        <v>1974540.55</v>
      </c>
      <c r="VI19" s="559">
        <v>887341.36</v>
      </c>
      <c r="VJ19" s="559">
        <v>130836339.53</v>
      </c>
      <c r="VK19" s="559">
        <v>2430245.33</v>
      </c>
      <c r="VL19" s="559">
        <v>3393295.09</v>
      </c>
      <c r="VM19" s="559">
        <v>6030733.5899999999</v>
      </c>
      <c r="VN19" s="559">
        <v>12043121.93</v>
      </c>
      <c r="VO19" s="559">
        <v>7191602.5</v>
      </c>
      <c r="VP19" s="559">
        <v>3518643.6</v>
      </c>
      <c r="VQ19" s="559">
        <v>3455886.87</v>
      </c>
      <c r="VR19" s="559">
        <v>4991916.87</v>
      </c>
      <c r="VS19" s="559">
        <v>33002040.449999999</v>
      </c>
      <c r="VT19" s="559">
        <v>2892736.6399999997</v>
      </c>
      <c r="VU19" s="559">
        <v>6839616.7699999996</v>
      </c>
      <c r="VV19" s="559">
        <v>3526480.05</v>
      </c>
      <c r="VW19" s="559">
        <v>2743727.0900000003</v>
      </c>
      <c r="VX19" s="559">
        <v>1966929.83</v>
      </c>
      <c r="VY19" s="559">
        <v>646821230.5999999</v>
      </c>
      <c r="VZ19" s="559">
        <v>7901318.96</v>
      </c>
      <c r="WA19" s="559">
        <v>4550489.8</v>
      </c>
      <c r="WB19" s="559">
        <v>1928277.7999999998</v>
      </c>
      <c r="WC19" s="559">
        <v>1849026.43</v>
      </c>
      <c r="WD19" s="559">
        <v>4369563.16</v>
      </c>
      <c r="WE19" s="559">
        <v>10589073.649999999</v>
      </c>
      <c r="WF19" s="559">
        <v>8424009.5099999998</v>
      </c>
      <c r="WG19" s="559">
        <v>4084041.4</v>
      </c>
      <c r="WH19" s="559">
        <v>6307066.3199999994</v>
      </c>
      <c r="WI19" s="559">
        <v>2550810.15</v>
      </c>
      <c r="WJ19" s="559">
        <v>17333403.990000002</v>
      </c>
      <c r="WK19" s="559">
        <v>3427558.71</v>
      </c>
      <c r="WL19" s="559">
        <v>7766106.6699999999</v>
      </c>
      <c r="WM19" s="559">
        <v>16346622.940000001</v>
      </c>
      <c r="WN19" s="559">
        <v>3418384.01</v>
      </c>
      <c r="WO19" s="559">
        <v>4634548.22</v>
      </c>
      <c r="WP19" s="559">
        <v>4625495.45</v>
      </c>
      <c r="WQ19" s="559">
        <v>2484195.63</v>
      </c>
      <c r="WR19" s="559">
        <v>11015328.300000001</v>
      </c>
      <c r="WS19" s="559">
        <v>53785253.880000003</v>
      </c>
      <c r="WT19" s="559">
        <v>2854698.31</v>
      </c>
      <c r="WU19" s="559">
        <v>1960040.58</v>
      </c>
      <c r="WV19" s="559">
        <v>1939770.8</v>
      </c>
      <c r="WW19" s="559">
        <v>2442330.9700000002</v>
      </c>
      <c r="WX19" s="559">
        <v>1783247.96</v>
      </c>
      <c r="WY19" s="559">
        <v>1993897.7</v>
      </c>
      <c r="WZ19" s="559">
        <v>2284088.12</v>
      </c>
      <c r="XA19" s="559">
        <v>47389609.209999993</v>
      </c>
      <c r="XB19" s="559">
        <v>2284118.66</v>
      </c>
      <c r="XC19" s="559">
        <v>1316280.8999999999</v>
      </c>
      <c r="XD19" s="559">
        <v>1564122.9100000001</v>
      </c>
      <c r="XE19" s="559">
        <v>1602604.38</v>
      </c>
      <c r="XF19" s="559">
        <v>203234479.96000001</v>
      </c>
      <c r="XG19" s="559">
        <v>3799415.26</v>
      </c>
      <c r="XH19" s="559">
        <v>5633045.7200000007</v>
      </c>
      <c r="XI19" s="559">
        <v>40895775.210000001</v>
      </c>
      <c r="XJ19" s="559">
        <v>3490904.99</v>
      </c>
      <c r="XK19" s="559">
        <v>5041209.8499999996</v>
      </c>
      <c r="XL19" s="559">
        <v>13557310.450000001</v>
      </c>
      <c r="XM19" s="559">
        <v>3176089.37</v>
      </c>
      <c r="XN19" s="559">
        <v>3553887.4</v>
      </c>
      <c r="XO19" s="559">
        <v>9634566.1400000006</v>
      </c>
      <c r="XP19" s="559">
        <v>7692700.0299999993</v>
      </c>
      <c r="XQ19" s="559">
        <v>2188868.4900000002</v>
      </c>
      <c r="XR19" s="559">
        <v>1894189.62</v>
      </c>
      <c r="XS19" s="559">
        <v>3044947.69</v>
      </c>
      <c r="XT19" s="559">
        <v>2520172.96</v>
      </c>
      <c r="XU19" s="559">
        <v>2424988.8800000004</v>
      </c>
      <c r="XV19" s="559">
        <v>1624153.49</v>
      </c>
      <c r="XW19" s="559">
        <v>1799296.77</v>
      </c>
      <c r="XX19" s="559">
        <v>2089574.96</v>
      </c>
      <c r="XY19" s="559">
        <v>1994055.12</v>
      </c>
      <c r="XZ19" s="559">
        <v>2676212.33</v>
      </c>
      <c r="YA19" s="559">
        <v>1541251.8199999998</v>
      </c>
      <c r="YB19" s="559">
        <v>2376755.89</v>
      </c>
      <c r="YC19" s="559">
        <v>224793993.23000002</v>
      </c>
      <c r="YD19" s="559">
        <v>2485842.17</v>
      </c>
      <c r="YE19" s="559">
        <v>8844146</v>
      </c>
      <c r="YF19" s="559">
        <v>2497741.15</v>
      </c>
      <c r="YG19" s="559">
        <v>23438868.460000001</v>
      </c>
      <c r="YH19" s="559">
        <v>3961026.3200000003</v>
      </c>
      <c r="YI19" s="559">
        <v>6511263.2000000002</v>
      </c>
      <c r="YJ19" s="559">
        <v>1267370.73</v>
      </c>
      <c r="YK19" s="559">
        <v>21650309.649999999</v>
      </c>
      <c r="YL19" s="559">
        <v>14605461.34</v>
      </c>
      <c r="YM19" s="559">
        <v>4535912.01</v>
      </c>
      <c r="YN19" s="559">
        <v>3452357.74</v>
      </c>
      <c r="YO19" s="559">
        <v>3274722.94</v>
      </c>
      <c r="YP19" s="559">
        <v>2278380.54</v>
      </c>
      <c r="YQ19" s="559">
        <v>1604503.96</v>
      </c>
      <c r="YR19" s="559">
        <v>2678529.7600000002</v>
      </c>
      <c r="YS19" s="559">
        <v>1926954.5299999998</v>
      </c>
      <c r="YT19" s="559">
        <v>59437492.780000001</v>
      </c>
      <c r="YU19" s="559">
        <v>1813160.73</v>
      </c>
      <c r="YV19" s="559">
        <v>1382836.4</v>
      </c>
      <c r="YW19" s="559">
        <v>730583.79</v>
      </c>
      <c r="YX19" s="559">
        <v>1889138.21</v>
      </c>
      <c r="YY19" s="559">
        <v>1080208.96</v>
      </c>
      <c r="YZ19" s="559">
        <v>2416068.27</v>
      </c>
      <c r="ZA19" s="559">
        <v>74649492.590000004</v>
      </c>
      <c r="ZB19" s="559">
        <v>2246087.7800000003</v>
      </c>
      <c r="ZC19" s="559">
        <v>2584640.91</v>
      </c>
      <c r="ZD19" s="559">
        <v>3994455.6</v>
      </c>
      <c r="ZE19" s="559">
        <v>1774696.5</v>
      </c>
      <c r="ZF19" s="559">
        <v>2281025.94</v>
      </c>
      <c r="ZG19" s="559">
        <v>1635978.9700000002</v>
      </c>
      <c r="ZH19" s="559">
        <v>1435009.97</v>
      </c>
      <c r="ZI19" s="559">
        <v>7547846.5999999996</v>
      </c>
      <c r="ZJ19" s="559">
        <v>182612699.41</v>
      </c>
      <c r="ZK19" s="559">
        <v>2088274.25</v>
      </c>
      <c r="ZL19" s="559">
        <v>5960010.9400000004</v>
      </c>
      <c r="ZM19" s="559">
        <v>23222962.280000001</v>
      </c>
      <c r="ZN19" s="559">
        <v>10534770.809999999</v>
      </c>
      <c r="ZO19" s="559">
        <v>1604553.75</v>
      </c>
      <c r="ZP19" s="559">
        <v>4664879.53</v>
      </c>
      <c r="ZQ19" s="559">
        <v>6569782.6500000004</v>
      </c>
      <c r="ZR19" s="559">
        <v>5996646.1799999997</v>
      </c>
      <c r="ZS19" s="559">
        <v>12230144.720000001</v>
      </c>
      <c r="ZT19" s="559">
        <v>1164829.0699999998</v>
      </c>
      <c r="ZU19" s="559">
        <v>2024041.82</v>
      </c>
      <c r="ZV19" s="559">
        <v>3284190.43</v>
      </c>
      <c r="ZW19" s="559">
        <v>3563794.84</v>
      </c>
      <c r="ZX19" s="559">
        <v>2917090.35</v>
      </c>
      <c r="ZY19" s="559">
        <v>2883661.46</v>
      </c>
      <c r="ZZ19" s="559">
        <v>2383136.9899999998</v>
      </c>
      <c r="AAA19" s="559">
        <v>1505297.5</v>
      </c>
      <c r="AAB19" s="559">
        <v>2691497.74</v>
      </c>
      <c r="AAC19" s="559">
        <v>1975030.42</v>
      </c>
      <c r="AAD19" s="559">
        <v>1528823.5899999999</v>
      </c>
      <c r="AAE19" s="559">
        <v>1551319.28</v>
      </c>
      <c r="AAF19" s="559">
        <v>50981035.880000003</v>
      </c>
      <c r="AAG19" s="559">
        <v>2913357.27</v>
      </c>
      <c r="AAH19" s="559">
        <v>3111688.01</v>
      </c>
      <c r="AAI19" s="559">
        <v>2802467.28</v>
      </c>
      <c r="AAJ19" s="559">
        <v>1924296.3499999999</v>
      </c>
      <c r="AAK19" s="559">
        <v>3210181.35</v>
      </c>
      <c r="AAL19" s="559">
        <v>2391608.41</v>
      </c>
      <c r="AAM19" s="559">
        <v>523820713.07999998</v>
      </c>
      <c r="AAN19" s="559">
        <v>4229431.6399999997</v>
      </c>
      <c r="AAO19" s="559">
        <v>2233605.71</v>
      </c>
      <c r="AAP19" s="559">
        <v>6414684.1500000004</v>
      </c>
      <c r="AAQ19" s="559">
        <v>5502746.2199999997</v>
      </c>
      <c r="AAR19" s="559">
        <v>3710360.74</v>
      </c>
      <c r="AAS19" s="559">
        <v>5577510.0299999993</v>
      </c>
      <c r="AAT19" s="559">
        <v>10785427.460000001</v>
      </c>
      <c r="AAU19" s="559">
        <v>17084210.379999999</v>
      </c>
      <c r="AAV19" s="559">
        <v>3148658.9400000004</v>
      </c>
      <c r="AAW19" s="559">
        <v>5847817.46</v>
      </c>
      <c r="AAX19" s="559">
        <v>48110482.43</v>
      </c>
      <c r="AAY19" s="559">
        <v>14323101.74</v>
      </c>
      <c r="AAZ19" s="559">
        <v>1572400.1</v>
      </c>
      <c r="ABA19" s="559">
        <v>3924539.58</v>
      </c>
      <c r="ABB19" s="559">
        <v>3484763.95</v>
      </c>
      <c r="ABC19" s="559">
        <v>1790474.04</v>
      </c>
      <c r="ABD19" s="559">
        <v>3729503.69</v>
      </c>
      <c r="ABE19" s="559">
        <v>2098627.02</v>
      </c>
      <c r="ABF19" s="559">
        <v>53760755.740000002</v>
      </c>
      <c r="ABG19" s="559">
        <v>47165345.470000006</v>
      </c>
      <c r="ABH19" s="559">
        <v>3222363.51</v>
      </c>
      <c r="ABI19" s="559">
        <v>2520235.6399999997</v>
      </c>
      <c r="ABJ19" s="559">
        <v>1983838.42</v>
      </c>
      <c r="ABK19" s="559">
        <v>1830396.51</v>
      </c>
      <c r="ABL19" s="559">
        <v>1598347.69</v>
      </c>
      <c r="ABM19" s="559">
        <v>78428669.239999995</v>
      </c>
      <c r="ABN19" s="559">
        <v>3149771.61</v>
      </c>
      <c r="ABO19" s="559">
        <v>1250524.58</v>
      </c>
      <c r="ABP19" s="559">
        <v>3555587.55</v>
      </c>
      <c r="ABQ19" s="559">
        <v>3173877.77</v>
      </c>
      <c r="ABR19" s="559">
        <v>1935979.18</v>
      </c>
      <c r="ABS19" s="559">
        <v>1698794.38</v>
      </c>
      <c r="ABT19" s="559">
        <v>2923077.75</v>
      </c>
      <c r="ABU19" s="559">
        <v>401403.07</v>
      </c>
      <c r="ABV19" s="559">
        <v>76443909.099999994</v>
      </c>
      <c r="ABW19" s="559">
        <v>1651834.15</v>
      </c>
      <c r="ABX19" s="559">
        <v>7912977.3099999996</v>
      </c>
      <c r="ABY19" s="559">
        <v>2157993.9699999997</v>
      </c>
      <c r="ABZ19" s="559">
        <v>1391383.53</v>
      </c>
      <c r="ACA19" s="559">
        <v>17201143.619999997</v>
      </c>
      <c r="ACB19" s="559">
        <v>1227657.5099999998</v>
      </c>
      <c r="ACC19" s="559">
        <v>2014487.0999999999</v>
      </c>
      <c r="ACD19" s="559">
        <v>2165971.5500000003</v>
      </c>
      <c r="ACE19" s="559">
        <v>3688631.65</v>
      </c>
      <c r="ACF19" s="559">
        <v>1851987.23</v>
      </c>
      <c r="ACG19" s="559">
        <v>217324663.25</v>
      </c>
      <c r="ACH19" s="559">
        <v>2207064.38</v>
      </c>
      <c r="ACI19" s="559">
        <v>2748498.45</v>
      </c>
      <c r="ACJ19" s="559">
        <v>4693551.12</v>
      </c>
      <c r="ACK19" s="559">
        <v>1579386.82</v>
      </c>
      <c r="ACL19" s="559">
        <v>2656421.6</v>
      </c>
      <c r="ACM19" s="559">
        <v>2923266.68</v>
      </c>
      <c r="ACN19" s="559">
        <v>34614915.369999997</v>
      </c>
      <c r="ACO19" s="559">
        <v>46078190.349999994</v>
      </c>
      <c r="ACP19" s="559">
        <v>1537380.44</v>
      </c>
      <c r="ACQ19" s="559">
        <v>4439746.62</v>
      </c>
      <c r="ACR19" s="559">
        <v>4131193.3499999996</v>
      </c>
      <c r="ACS19" s="559">
        <v>3850839.75</v>
      </c>
      <c r="ACT19" s="559">
        <v>35613409.07</v>
      </c>
      <c r="ACU19" s="559">
        <v>3602211.84</v>
      </c>
      <c r="ACV19" s="559">
        <v>2554034.89</v>
      </c>
      <c r="ACW19" s="559">
        <v>2240557.2999999998</v>
      </c>
      <c r="ACX19" s="559">
        <v>999388.64</v>
      </c>
      <c r="ACY19" s="559">
        <v>1201876.31</v>
      </c>
      <c r="ACZ19" s="559">
        <v>2437498.89</v>
      </c>
      <c r="ADA19" s="559">
        <v>1317780.54</v>
      </c>
      <c r="ADB19" s="559">
        <v>1314556.6299999999</v>
      </c>
      <c r="ADC19" s="559">
        <v>1623406.18</v>
      </c>
      <c r="ADD19" s="559">
        <v>25133288.530000001</v>
      </c>
      <c r="ADE19" s="559">
        <v>24260278.969999999</v>
      </c>
      <c r="ADF19" s="559">
        <v>567402.66</v>
      </c>
      <c r="ADG19" s="559">
        <v>764012.08000000007</v>
      </c>
      <c r="ADH19" s="559">
        <v>1846943.5</v>
      </c>
      <c r="ADI19" s="559">
        <v>420774.49</v>
      </c>
      <c r="ADJ19" s="559">
        <v>1477782.98</v>
      </c>
      <c r="ADK19" s="559">
        <v>1058520.05</v>
      </c>
      <c r="ADL19" s="559">
        <v>1747939.45</v>
      </c>
      <c r="ADM19" s="559">
        <v>286953671.79000002</v>
      </c>
      <c r="ADN19" s="559">
        <v>12067061.289999999</v>
      </c>
      <c r="ADO19" s="559">
        <v>10040399.16</v>
      </c>
      <c r="ADP19" s="559">
        <v>32126407.77</v>
      </c>
      <c r="ADQ19" s="559">
        <v>773848.62</v>
      </c>
      <c r="ADR19" s="559">
        <v>999918.62</v>
      </c>
      <c r="ADS19" s="559">
        <v>2144887.0099999998</v>
      </c>
      <c r="ADT19" s="559">
        <v>1086404.31</v>
      </c>
      <c r="ADU19" s="559">
        <v>291276824.88</v>
      </c>
      <c r="ADV19" s="559">
        <v>28224270.780000001</v>
      </c>
      <c r="ADW19" s="559">
        <v>16372626.559999999</v>
      </c>
      <c r="ADX19" s="559">
        <v>1972178.27</v>
      </c>
      <c r="ADY19" s="559">
        <v>4505910.1500000004</v>
      </c>
      <c r="ADZ19" s="559">
        <v>6309832.3600000003</v>
      </c>
      <c r="AEA19" s="559">
        <v>3052270.4</v>
      </c>
      <c r="AEB19" s="559">
        <v>2594597.92</v>
      </c>
      <c r="AEC19" s="559">
        <v>2699183.16</v>
      </c>
      <c r="AED19" s="559">
        <v>1973739.31</v>
      </c>
      <c r="AEE19" s="559">
        <v>3815934.11</v>
      </c>
      <c r="AEF19" s="559">
        <v>4687703.8499999996</v>
      </c>
      <c r="AEG19" s="559">
        <v>2348682.62</v>
      </c>
      <c r="AEH19" s="559">
        <v>2928405.49</v>
      </c>
      <c r="AEI19" s="559">
        <v>4255803.2799999993</v>
      </c>
      <c r="AEJ19" s="559">
        <v>3170007.29</v>
      </c>
      <c r="AEK19" s="559">
        <v>1643664.9300000002</v>
      </c>
      <c r="AEL19" s="559">
        <v>10448936.59</v>
      </c>
      <c r="AEM19" s="559">
        <v>1965286.69</v>
      </c>
      <c r="AEN19" s="559">
        <v>3754984.37</v>
      </c>
      <c r="AEO19" s="559">
        <v>157526650.00999999</v>
      </c>
      <c r="AEP19" s="559">
        <v>6367639.0300000003</v>
      </c>
      <c r="AEQ19" s="559">
        <v>4183506.91</v>
      </c>
      <c r="AER19" s="559">
        <v>3184139.55</v>
      </c>
      <c r="AES19" s="559">
        <v>2491136.46</v>
      </c>
      <c r="AET19" s="559">
        <v>10988651.16</v>
      </c>
      <c r="AEU19" s="559">
        <v>2679186.4400000004</v>
      </c>
      <c r="AEV19" s="559">
        <v>4257183.17</v>
      </c>
      <c r="AEW19" s="559">
        <v>2251106.52</v>
      </c>
      <c r="AEX19" s="559">
        <v>1138365.5</v>
      </c>
      <c r="AEY19" s="559">
        <v>53873195.75</v>
      </c>
      <c r="AEZ19" s="559">
        <v>27869065.990000002</v>
      </c>
      <c r="AFA19" s="559">
        <v>4364640.01</v>
      </c>
      <c r="AFB19" s="559">
        <v>3601354.72</v>
      </c>
      <c r="AFC19" s="559">
        <v>6045006.6799999997</v>
      </c>
      <c r="AFD19" s="559">
        <v>4164526.76</v>
      </c>
      <c r="AFE19" s="559">
        <v>2267825.42</v>
      </c>
      <c r="AFF19" s="559">
        <v>2838526.16</v>
      </c>
      <c r="AFG19" s="559">
        <v>1973151.79</v>
      </c>
      <c r="AFH19" s="559">
        <v>3873061.5300000003</v>
      </c>
      <c r="AFI19" s="559">
        <v>3346536.03</v>
      </c>
      <c r="AFJ19" s="559">
        <v>2752472.08</v>
      </c>
      <c r="AFK19" s="559">
        <v>3430767.33</v>
      </c>
      <c r="AFL19" s="559">
        <v>66389308.729999997</v>
      </c>
      <c r="AFM19" s="559">
        <v>5675783.8399999999</v>
      </c>
      <c r="AFN19" s="559">
        <v>4126648.61</v>
      </c>
      <c r="AFO19" s="559">
        <v>1689602</v>
      </c>
      <c r="AFP19" s="559">
        <v>2428450.7200000002</v>
      </c>
      <c r="AFQ19" s="559">
        <v>1800666.21</v>
      </c>
      <c r="AFR19" s="559">
        <v>1091241.31</v>
      </c>
      <c r="AFS19" s="559">
        <v>4061559.87</v>
      </c>
      <c r="AFT19" s="559">
        <v>8637071.0999999996</v>
      </c>
      <c r="AFU19" s="559">
        <v>2068244.52</v>
      </c>
      <c r="AFV19" s="559">
        <v>8393620.1600000001</v>
      </c>
      <c r="AFW19" s="559">
        <v>1712889.88</v>
      </c>
      <c r="AFX19" s="559">
        <v>73100691.530000001</v>
      </c>
      <c r="AFY19" s="559">
        <v>1492925.33</v>
      </c>
      <c r="AFZ19" s="559">
        <v>2472339.48</v>
      </c>
      <c r="AGA19" s="559">
        <v>1840590.13</v>
      </c>
      <c r="AGB19" s="559">
        <v>7071200.8799999999</v>
      </c>
      <c r="AGC19" s="559">
        <v>2137226.65</v>
      </c>
      <c r="AGD19" s="559">
        <v>1436588.02</v>
      </c>
      <c r="AGE19" s="559">
        <v>3055448.37</v>
      </c>
      <c r="AGF19" s="559">
        <v>1429583.69</v>
      </c>
      <c r="AGG19" s="559">
        <v>1880088.62</v>
      </c>
      <c r="AGH19" s="559">
        <v>1877893.44</v>
      </c>
      <c r="AGI19" s="559">
        <v>158906695.26999998</v>
      </c>
      <c r="AGJ19" s="559">
        <v>10347870</v>
      </c>
      <c r="AGK19" s="559">
        <v>4978036.2</v>
      </c>
      <c r="AGL19" s="559">
        <v>1325678.6200000001</v>
      </c>
      <c r="AGM19" s="559">
        <v>6618255.6699999999</v>
      </c>
      <c r="AGN19" s="559">
        <v>5884170.79</v>
      </c>
      <c r="AGO19" s="559">
        <v>1586204.6</v>
      </c>
      <c r="AGP19" s="559">
        <v>2470095.96</v>
      </c>
      <c r="AGQ19" s="559">
        <v>263088648.94999999</v>
      </c>
      <c r="AGR19" s="559">
        <v>95331133.469999999</v>
      </c>
      <c r="AGS19" s="559">
        <v>2189127.46</v>
      </c>
      <c r="AGT19" s="559">
        <v>3939953.52</v>
      </c>
      <c r="AGU19" s="559">
        <v>14329415.699999999</v>
      </c>
      <c r="AGV19" s="559">
        <v>4260752.0200000005</v>
      </c>
      <c r="AGW19" s="559">
        <v>3525753.8000000003</v>
      </c>
      <c r="AGX19" s="559">
        <v>4055614.7199999997</v>
      </c>
      <c r="AGY19" s="559">
        <v>875707.94</v>
      </c>
      <c r="AGZ19" s="559">
        <v>3336820.39</v>
      </c>
      <c r="AHA19" s="559">
        <v>5505955.1600000001</v>
      </c>
      <c r="AHB19" s="559">
        <v>2237898.96</v>
      </c>
      <c r="AHC19" s="559">
        <v>1452869.07</v>
      </c>
      <c r="AHD19" s="559">
        <v>2448534.08</v>
      </c>
      <c r="AHE19" s="559">
        <v>1219565.3</v>
      </c>
      <c r="AHF19" s="559">
        <v>2233136.73</v>
      </c>
      <c r="AHG19" s="559">
        <v>2493825.6800000002</v>
      </c>
      <c r="AHH19" s="559">
        <v>42561529.109999999</v>
      </c>
      <c r="AHI19" s="559">
        <v>2188326.86</v>
      </c>
      <c r="AHJ19" s="559">
        <v>2096284.26</v>
      </c>
      <c r="AHK19" s="559">
        <v>2689059.47</v>
      </c>
      <c r="AHL19" s="559">
        <v>6658108.2999999998</v>
      </c>
      <c r="AHM19" s="559">
        <v>1517077.1500000001</v>
      </c>
      <c r="AHN19" s="559">
        <v>1696771.49</v>
      </c>
      <c r="AHO19" s="559"/>
      <c r="AHQ19" s="580">
        <v>17</v>
      </c>
    </row>
    <row r="20" spans="1:901" ht="23.4" customHeight="1" x14ac:dyDescent="0.4">
      <c r="A20" s="554" t="s">
        <v>679</v>
      </c>
      <c r="B20" s="555" t="s">
        <v>680</v>
      </c>
      <c r="C20" s="559">
        <v>824748.17</v>
      </c>
      <c r="D20" s="559">
        <v>570709.34</v>
      </c>
      <c r="E20" s="559">
        <v>313463.86</v>
      </c>
      <c r="F20" s="559">
        <v>993766.04</v>
      </c>
      <c r="G20" s="559">
        <v>437177.51</v>
      </c>
      <c r="H20" s="559">
        <v>496214.68</v>
      </c>
      <c r="I20" s="559">
        <v>148776.91</v>
      </c>
      <c r="J20" s="559">
        <v>3296085.8</v>
      </c>
      <c r="K20" s="559">
        <v>549609.74</v>
      </c>
      <c r="L20" s="559">
        <v>319245.58</v>
      </c>
      <c r="M20" s="559">
        <v>578817.19999999995</v>
      </c>
      <c r="N20" s="559">
        <v>259526.32</v>
      </c>
      <c r="O20" s="559">
        <v>592441.62</v>
      </c>
      <c r="P20" s="559">
        <v>486743.17</v>
      </c>
      <c r="Q20" s="559">
        <v>151802.62</v>
      </c>
      <c r="R20" s="559">
        <v>117133.15</v>
      </c>
      <c r="S20" s="559">
        <v>546609.85</v>
      </c>
      <c r="T20" s="559">
        <v>365065.88</v>
      </c>
      <c r="U20" s="559">
        <v>233016.6</v>
      </c>
      <c r="V20" s="559">
        <v>252251.38</v>
      </c>
      <c r="W20" s="559">
        <v>248644.21</v>
      </c>
      <c r="X20" s="559">
        <v>193247.97</v>
      </c>
      <c r="Y20" s="559">
        <v>132432.98000000001</v>
      </c>
      <c r="Z20" s="559">
        <v>48649.86</v>
      </c>
      <c r="AA20" s="559">
        <v>3435859.84</v>
      </c>
      <c r="AB20" s="559">
        <v>744434.88</v>
      </c>
      <c r="AC20" s="559">
        <v>550870.13</v>
      </c>
      <c r="AD20" s="559">
        <v>284938.3</v>
      </c>
      <c r="AE20" s="559">
        <v>1329508.45</v>
      </c>
      <c r="AF20" s="559">
        <v>259002.58</v>
      </c>
      <c r="AG20" s="559">
        <v>2327914.21</v>
      </c>
      <c r="AH20" s="559">
        <v>1118352.9099999999</v>
      </c>
      <c r="AI20" s="559">
        <v>997421.62</v>
      </c>
      <c r="AJ20" s="559">
        <v>909452.64</v>
      </c>
      <c r="AK20" s="559">
        <v>508223.47</v>
      </c>
      <c r="AL20" s="559">
        <v>299527.40999999997</v>
      </c>
      <c r="AM20" s="559">
        <v>2830277.51</v>
      </c>
      <c r="AN20" s="559">
        <v>262487.46999999997</v>
      </c>
      <c r="AO20" s="559">
        <v>193502.81</v>
      </c>
      <c r="AP20" s="559">
        <v>477669.02</v>
      </c>
      <c r="AQ20" s="559">
        <v>392827.67</v>
      </c>
      <c r="AR20" s="559">
        <v>177426.63</v>
      </c>
      <c r="AS20" s="559">
        <v>1744831.74</v>
      </c>
      <c r="AT20" s="559">
        <v>342773.98</v>
      </c>
      <c r="AU20" s="559">
        <v>231669.35</v>
      </c>
      <c r="AV20" s="559">
        <v>369980.15</v>
      </c>
      <c r="AW20" s="559">
        <v>156467.46</v>
      </c>
      <c r="AX20" s="559">
        <v>332665.53999999998</v>
      </c>
      <c r="AY20" s="559">
        <v>293976.96999999997</v>
      </c>
      <c r="AZ20" s="559">
        <v>221897.3</v>
      </c>
      <c r="BA20" s="559">
        <v>1222612.6000000001</v>
      </c>
      <c r="BB20" s="559">
        <v>497381.08</v>
      </c>
      <c r="BC20" s="559">
        <v>224125.32</v>
      </c>
      <c r="BD20" s="559">
        <v>493965.06</v>
      </c>
      <c r="BE20" s="559">
        <v>297433.03000000003</v>
      </c>
      <c r="BF20" s="559">
        <v>221263.14</v>
      </c>
      <c r="BG20" s="559">
        <v>211026</v>
      </c>
      <c r="BH20" s="559">
        <v>3446417.27</v>
      </c>
      <c r="BI20" s="559">
        <v>231788.88</v>
      </c>
      <c r="BJ20" s="559">
        <v>127772.25</v>
      </c>
      <c r="BK20" s="559">
        <v>280152.62</v>
      </c>
      <c r="BL20" s="559">
        <v>870198.91</v>
      </c>
      <c r="BM20" s="559">
        <v>523957.85</v>
      </c>
      <c r="BN20" s="559">
        <v>355543.85</v>
      </c>
      <c r="BO20" s="559">
        <v>279318.68</v>
      </c>
      <c r="BP20" s="559">
        <v>141888.68</v>
      </c>
      <c r="BQ20" s="559">
        <v>114060.27</v>
      </c>
      <c r="BR20" s="559">
        <v>116016.39</v>
      </c>
      <c r="BS20" s="559">
        <v>77885.56</v>
      </c>
      <c r="BT20" s="559">
        <v>1198437.5</v>
      </c>
      <c r="BU20" s="559">
        <v>140732.19</v>
      </c>
      <c r="BV20" s="559">
        <v>159887.87</v>
      </c>
      <c r="BW20" s="559">
        <v>890586.45</v>
      </c>
      <c r="BX20" s="559">
        <v>1105930.69</v>
      </c>
      <c r="BY20" s="559">
        <v>289839.74</v>
      </c>
      <c r="BZ20" s="559">
        <v>208072</v>
      </c>
      <c r="CA20" s="559">
        <v>218911.82</v>
      </c>
      <c r="CB20" s="559">
        <v>474095.2</v>
      </c>
      <c r="CC20" s="559">
        <v>188141.85</v>
      </c>
      <c r="CD20" s="559">
        <v>54670.71</v>
      </c>
      <c r="CE20" s="559">
        <v>22236.44</v>
      </c>
      <c r="CF20" s="559">
        <v>2853796.1</v>
      </c>
      <c r="CG20" s="559">
        <v>426793.3</v>
      </c>
      <c r="CH20" s="559">
        <v>2067085.64</v>
      </c>
      <c r="CI20" s="559">
        <v>367447.65</v>
      </c>
      <c r="CJ20" s="559">
        <v>584080.24</v>
      </c>
      <c r="CK20" s="559">
        <v>181249.25</v>
      </c>
      <c r="CL20" s="559">
        <v>221495.94</v>
      </c>
      <c r="CM20" s="559">
        <v>567227.48</v>
      </c>
      <c r="CN20" s="559">
        <v>133124.38</v>
      </c>
      <c r="CO20" s="559">
        <v>450781.55</v>
      </c>
      <c r="CP20" s="559">
        <v>188664.33</v>
      </c>
      <c r="CQ20" s="559">
        <v>446793.97</v>
      </c>
      <c r="CR20" s="559">
        <v>296838.21999999997</v>
      </c>
      <c r="CS20" s="559">
        <v>1046125.39</v>
      </c>
      <c r="CT20" s="559">
        <v>268562.46000000002</v>
      </c>
      <c r="CU20" s="559">
        <v>393760.76</v>
      </c>
      <c r="CV20" s="559">
        <v>523578.41</v>
      </c>
      <c r="CW20" s="559">
        <v>253167.34</v>
      </c>
      <c r="CX20" s="559">
        <v>395440.63</v>
      </c>
      <c r="CY20" s="559">
        <v>196980.79</v>
      </c>
      <c r="CZ20" s="559">
        <v>160062.82</v>
      </c>
      <c r="DA20" s="559">
        <v>864282.7</v>
      </c>
      <c r="DB20" s="559">
        <v>146799.67000000001</v>
      </c>
      <c r="DC20" s="559">
        <v>440220.85</v>
      </c>
      <c r="DD20" s="559">
        <v>453799.31</v>
      </c>
      <c r="DE20" s="559">
        <v>293273.17</v>
      </c>
      <c r="DF20" s="559">
        <v>833714.41</v>
      </c>
      <c r="DG20" s="559">
        <v>140095.22</v>
      </c>
      <c r="DH20" s="559">
        <v>277006.34000000003</v>
      </c>
      <c r="DI20" s="559">
        <v>497426.71</v>
      </c>
      <c r="DJ20" s="559">
        <v>522950.24</v>
      </c>
      <c r="DK20" s="559">
        <v>741450.38</v>
      </c>
      <c r="DL20" s="559">
        <v>585865.72</v>
      </c>
      <c r="DM20" s="559">
        <v>1837232.68</v>
      </c>
      <c r="DN20" s="559">
        <v>311200.81</v>
      </c>
      <c r="DO20" s="559">
        <v>648154.07999999996</v>
      </c>
      <c r="DP20" s="559">
        <v>567019.18000000005</v>
      </c>
      <c r="DQ20" s="559">
        <v>497591.97</v>
      </c>
      <c r="DR20" s="559">
        <v>590856</v>
      </c>
      <c r="DS20" s="559">
        <v>660792.74</v>
      </c>
      <c r="DT20" s="559">
        <v>260984.59</v>
      </c>
      <c r="DU20" s="559">
        <v>5884744.46</v>
      </c>
      <c r="DV20" s="559">
        <v>375008.97</v>
      </c>
      <c r="DW20" s="559">
        <v>563626.1</v>
      </c>
      <c r="DX20" s="559">
        <v>400158.94</v>
      </c>
      <c r="DY20" s="559">
        <v>395428.41</v>
      </c>
      <c r="DZ20" s="559">
        <v>146009.04999999999</v>
      </c>
      <c r="EA20" s="559">
        <v>2706385.75</v>
      </c>
      <c r="EB20" s="559">
        <v>540082.73</v>
      </c>
      <c r="EC20" s="559">
        <v>424591.87</v>
      </c>
      <c r="ED20" s="559">
        <v>611298.49</v>
      </c>
      <c r="EE20" s="559">
        <v>846500.51</v>
      </c>
      <c r="EF20" s="559">
        <v>724836.78</v>
      </c>
      <c r="EG20" s="559">
        <v>424356.79</v>
      </c>
      <c r="EH20" s="559">
        <v>439024.08</v>
      </c>
      <c r="EI20" s="559">
        <v>342951.64</v>
      </c>
      <c r="EJ20" s="559">
        <v>595212.88</v>
      </c>
      <c r="EK20" s="559">
        <v>498999.71</v>
      </c>
      <c r="EL20" s="559">
        <v>305749.58</v>
      </c>
      <c r="EM20" s="559">
        <v>1712674.11</v>
      </c>
      <c r="EN20" s="559">
        <v>300700.07</v>
      </c>
      <c r="EO20" s="559">
        <v>553151.53</v>
      </c>
      <c r="EP20" s="559">
        <v>389294.28</v>
      </c>
      <c r="EQ20" s="559">
        <v>352311</v>
      </c>
      <c r="ER20" s="559">
        <v>252231.69</v>
      </c>
      <c r="ES20" s="559">
        <v>960404.58</v>
      </c>
      <c r="ET20" s="559">
        <v>601961.37</v>
      </c>
      <c r="EU20" s="559">
        <v>497335.09</v>
      </c>
      <c r="EV20" s="559">
        <v>3133417.84</v>
      </c>
      <c r="EW20" s="559">
        <v>312439.40999999997</v>
      </c>
      <c r="EX20" s="559">
        <v>124104.5</v>
      </c>
      <c r="EY20" s="559">
        <v>534632.91</v>
      </c>
      <c r="EZ20" s="559">
        <v>746473.9</v>
      </c>
      <c r="FA20" s="559">
        <v>472501.9</v>
      </c>
      <c r="FB20" s="559">
        <v>471605.64</v>
      </c>
      <c r="FC20" s="559">
        <v>189916.38</v>
      </c>
      <c r="FD20" s="559">
        <v>193944.47</v>
      </c>
      <c r="FE20" s="559">
        <v>56923</v>
      </c>
      <c r="FF20" s="559">
        <v>133674.72</v>
      </c>
      <c r="FG20" s="559">
        <v>150395.26999999999</v>
      </c>
      <c r="FH20" s="559">
        <v>1331377.31</v>
      </c>
      <c r="FI20" s="559">
        <v>114892.89</v>
      </c>
      <c r="FJ20" s="559">
        <v>350423.02</v>
      </c>
      <c r="FK20" s="559">
        <v>179986.49</v>
      </c>
      <c r="FL20" s="559">
        <v>518005.36</v>
      </c>
      <c r="FM20" s="559">
        <v>536936.78</v>
      </c>
      <c r="FN20" s="559">
        <v>229294.4</v>
      </c>
      <c r="FO20" s="559">
        <v>132106.51999999999</v>
      </c>
      <c r="FP20" s="559">
        <v>3917050.3</v>
      </c>
      <c r="FQ20" s="559">
        <v>1042968.3</v>
      </c>
      <c r="FR20" s="559">
        <v>119156.28</v>
      </c>
      <c r="FS20" s="559">
        <v>675519.98</v>
      </c>
      <c r="FT20" s="559">
        <v>305489.99</v>
      </c>
      <c r="FU20" s="559">
        <v>204712.75</v>
      </c>
      <c r="FV20" s="559">
        <v>2050626.33</v>
      </c>
      <c r="FW20" s="559">
        <v>468177.06</v>
      </c>
      <c r="FX20" s="559">
        <v>283808.95</v>
      </c>
      <c r="FY20" s="559">
        <v>300328.33</v>
      </c>
      <c r="FZ20" s="559">
        <v>505932.76</v>
      </c>
      <c r="GA20" s="559">
        <v>318520.39</v>
      </c>
      <c r="GB20" s="559">
        <v>600392</v>
      </c>
      <c r="GC20" s="559">
        <v>201711.01</v>
      </c>
      <c r="GD20" s="559">
        <v>2047796.83</v>
      </c>
      <c r="GE20" s="559">
        <v>321091.71999999997</v>
      </c>
      <c r="GF20" s="559">
        <v>357334.48</v>
      </c>
      <c r="GG20" s="559">
        <v>1118417.02</v>
      </c>
      <c r="GH20" s="559">
        <v>553473.47</v>
      </c>
      <c r="GI20" s="559">
        <v>714763.76</v>
      </c>
      <c r="GJ20" s="559">
        <v>214959.99</v>
      </c>
      <c r="GK20" s="559">
        <v>609073.67000000004</v>
      </c>
      <c r="GL20" s="559">
        <v>121379.33</v>
      </c>
      <c r="GM20" s="559">
        <v>271902.81</v>
      </c>
      <c r="GN20" s="559">
        <v>139848.01</v>
      </c>
      <c r="GO20" s="559">
        <v>93288.28</v>
      </c>
      <c r="GP20" s="559">
        <v>710648.08</v>
      </c>
      <c r="GQ20" s="559">
        <v>1528185.77</v>
      </c>
      <c r="GR20" s="559">
        <v>278465.09000000003</v>
      </c>
      <c r="GS20" s="559">
        <v>466363.01</v>
      </c>
      <c r="GT20" s="559">
        <v>207330.29</v>
      </c>
      <c r="GU20" s="559">
        <v>396854.23</v>
      </c>
      <c r="GV20" s="559">
        <v>322302.90999999997</v>
      </c>
      <c r="GW20" s="559">
        <v>249392.9</v>
      </c>
      <c r="GX20" s="559">
        <v>851132.83</v>
      </c>
      <c r="GY20" s="559">
        <v>371827.76</v>
      </c>
      <c r="GZ20" s="559">
        <v>507004.13</v>
      </c>
      <c r="HA20" s="559">
        <v>196861.88</v>
      </c>
      <c r="HB20" s="559">
        <v>3267900.24</v>
      </c>
      <c r="HC20" s="559">
        <v>2437327.86</v>
      </c>
      <c r="HD20" s="559">
        <v>1213995.8899999999</v>
      </c>
      <c r="HE20" s="559">
        <v>1261208.32</v>
      </c>
      <c r="HF20" s="559">
        <v>543992.04</v>
      </c>
      <c r="HG20" s="559">
        <v>1013683.98</v>
      </c>
      <c r="HH20" s="559">
        <v>275952.75</v>
      </c>
      <c r="HI20" s="559">
        <v>1847899.31</v>
      </c>
      <c r="HJ20" s="559">
        <v>323316.53000000003</v>
      </c>
      <c r="HK20" s="559">
        <v>863965.63</v>
      </c>
      <c r="HL20" s="559">
        <v>524399.11</v>
      </c>
      <c r="HM20" s="559">
        <v>759171.68</v>
      </c>
      <c r="HN20" s="559">
        <v>403456.02</v>
      </c>
      <c r="HO20" s="559">
        <v>328391.38</v>
      </c>
      <c r="HP20" s="559">
        <v>139947.64000000001</v>
      </c>
      <c r="HQ20" s="559">
        <v>1223813.46</v>
      </c>
      <c r="HR20" s="559">
        <v>814864.61</v>
      </c>
      <c r="HS20" s="559">
        <v>189292.79</v>
      </c>
      <c r="HT20" s="559">
        <v>154382.22</v>
      </c>
      <c r="HU20" s="559">
        <v>232688.25</v>
      </c>
      <c r="HV20" s="559">
        <v>407980.36</v>
      </c>
      <c r="HW20" s="559">
        <v>475793.85</v>
      </c>
      <c r="HX20" s="559">
        <v>351750.16</v>
      </c>
      <c r="HY20" s="559">
        <v>237417.85</v>
      </c>
      <c r="HZ20" s="559">
        <v>172207.93</v>
      </c>
      <c r="IA20" s="559">
        <v>267875.02</v>
      </c>
      <c r="IB20" s="559">
        <v>1018289.3</v>
      </c>
      <c r="IC20" s="559">
        <v>125245.42</v>
      </c>
      <c r="ID20" s="559">
        <v>314492.65000000002</v>
      </c>
      <c r="IE20" s="559">
        <v>273808.78000000003</v>
      </c>
      <c r="IF20" s="559">
        <v>65742.289999999994</v>
      </c>
      <c r="IG20" s="559">
        <v>1961264.08</v>
      </c>
      <c r="IH20" s="559">
        <v>42540</v>
      </c>
      <c r="II20" s="559">
        <v>683949.73</v>
      </c>
      <c r="IJ20" s="559">
        <v>514653.44</v>
      </c>
      <c r="IK20" s="559">
        <v>1080850.4099999999</v>
      </c>
      <c r="IL20" s="559">
        <v>820130.37</v>
      </c>
      <c r="IM20" s="559">
        <v>165317.18</v>
      </c>
      <c r="IN20" s="559">
        <v>231145.51</v>
      </c>
      <c r="IO20" s="559">
        <v>328950.94</v>
      </c>
      <c r="IP20" s="559">
        <v>583735.25</v>
      </c>
      <c r="IQ20" s="559">
        <v>558503.89</v>
      </c>
      <c r="IR20" s="559">
        <v>1133602.27</v>
      </c>
      <c r="IS20" s="559">
        <v>1075904.05</v>
      </c>
      <c r="IT20" s="559">
        <v>562940.15</v>
      </c>
      <c r="IU20" s="559">
        <v>321875.57</v>
      </c>
      <c r="IV20" s="559">
        <v>336054.49</v>
      </c>
      <c r="IW20" s="559">
        <v>33257.24</v>
      </c>
      <c r="IX20" s="559">
        <v>405781.22</v>
      </c>
      <c r="IY20" s="559">
        <v>122114.43</v>
      </c>
      <c r="IZ20" s="559">
        <v>205705.71</v>
      </c>
      <c r="JA20" s="559">
        <v>270655.13</v>
      </c>
      <c r="JB20" s="559">
        <v>276616.68</v>
      </c>
      <c r="JC20" s="559">
        <v>614079.71</v>
      </c>
      <c r="JD20" s="559">
        <v>1544511.58</v>
      </c>
      <c r="JE20" s="559">
        <v>234613.66</v>
      </c>
      <c r="JF20" s="559">
        <v>201073.38</v>
      </c>
      <c r="JG20" s="559">
        <v>286733</v>
      </c>
      <c r="JH20" s="559">
        <v>543700.26</v>
      </c>
      <c r="JI20" s="559">
        <v>489763.25</v>
      </c>
      <c r="JJ20" s="559">
        <v>821386.1</v>
      </c>
      <c r="JK20" s="559">
        <v>198325.86</v>
      </c>
      <c r="JL20" s="559">
        <v>395766.01</v>
      </c>
      <c r="JM20" s="559">
        <v>377995.15</v>
      </c>
      <c r="JN20" s="559">
        <v>78605.600000000006</v>
      </c>
      <c r="JO20" s="559">
        <v>358308.51</v>
      </c>
      <c r="JP20" s="559">
        <v>180185.68</v>
      </c>
      <c r="JQ20" s="559">
        <v>1457212.58</v>
      </c>
      <c r="JR20" s="559">
        <v>110337.42</v>
      </c>
      <c r="JS20" s="559">
        <v>230007.73</v>
      </c>
      <c r="JT20" s="559">
        <v>341868.34</v>
      </c>
      <c r="JU20" s="559">
        <v>1718048.74</v>
      </c>
      <c r="JV20" s="559">
        <v>232300.61</v>
      </c>
      <c r="JW20" s="559">
        <v>395335.71</v>
      </c>
      <c r="JX20" s="559">
        <v>154613.72</v>
      </c>
      <c r="JY20" s="559">
        <v>2966417.32</v>
      </c>
      <c r="JZ20" s="559">
        <v>1534013.43</v>
      </c>
      <c r="KA20" s="559">
        <v>316332.78000000003</v>
      </c>
      <c r="KB20" s="559">
        <v>115191.41</v>
      </c>
      <c r="KC20" s="559">
        <v>727314.87</v>
      </c>
      <c r="KD20" s="559">
        <v>187421.67</v>
      </c>
      <c r="KE20" s="559">
        <v>1468034.17</v>
      </c>
      <c r="KF20" s="559">
        <v>700679.15</v>
      </c>
      <c r="KG20" s="559">
        <v>617738.69999999995</v>
      </c>
      <c r="KH20" s="559">
        <v>681872.35</v>
      </c>
      <c r="KI20" s="559">
        <v>442248.88</v>
      </c>
      <c r="KJ20" s="559">
        <v>335175.02</v>
      </c>
      <c r="KK20" s="559">
        <v>485862.83</v>
      </c>
      <c r="KL20" s="559">
        <v>73091.490000000005</v>
      </c>
      <c r="KM20" s="559">
        <v>310851.94</v>
      </c>
      <c r="KN20" s="559">
        <v>3807485.45</v>
      </c>
      <c r="KO20" s="559">
        <v>258626.05</v>
      </c>
      <c r="KP20" s="559">
        <v>581163.6</v>
      </c>
      <c r="KQ20" s="559">
        <v>841358.7</v>
      </c>
      <c r="KR20" s="559">
        <v>553994.25</v>
      </c>
      <c r="KS20" s="559">
        <v>269454.49</v>
      </c>
      <c r="KT20" s="559">
        <v>1640156.5</v>
      </c>
      <c r="KU20" s="559">
        <v>154526.79</v>
      </c>
      <c r="KV20" s="559">
        <v>298684.64</v>
      </c>
      <c r="KW20" s="559">
        <v>652058.57999999996</v>
      </c>
      <c r="KX20" s="559">
        <v>137565.41</v>
      </c>
      <c r="KY20" s="559">
        <v>269541.96000000002</v>
      </c>
      <c r="KZ20" s="559">
        <v>623707.80000000005</v>
      </c>
      <c r="LA20" s="559">
        <v>476467.17</v>
      </c>
      <c r="LB20" s="559">
        <v>464536.62</v>
      </c>
      <c r="LC20" s="559">
        <v>1786275.42</v>
      </c>
      <c r="LD20" s="559">
        <v>1146944.3500000001</v>
      </c>
      <c r="LE20" s="559">
        <v>3913583.31</v>
      </c>
      <c r="LF20" s="559">
        <v>2323401.6</v>
      </c>
      <c r="LG20" s="559">
        <v>501820.9</v>
      </c>
      <c r="LH20" s="559">
        <v>1873291.19</v>
      </c>
      <c r="LI20" s="559">
        <v>2088218.49</v>
      </c>
      <c r="LJ20" s="559">
        <v>612809.25</v>
      </c>
      <c r="LK20" s="559">
        <v>337667.29</v>
      </c>
      <c r="LL20" s="559">
        <v>1123644.21</v>
      </c>
      <c r="LM20" s="559">
        <v>336545.65</v>
      </c>
      <c r="LN20" s="559">
        <v>781475.3</v>
      </c>
      <c r="LO20" s="559">
        <v>871437.62</v>
      </c>
      <c r="LP20" s="559">
        <v>1045945.28</v>
      </c>
      <c r="LQ20" s="559">
        <v>501929.77</v>
      </c>
      <c r="LR20" s="559">
        <v>261944.4</v>
      </c>
      <c r="LS20" s="559">
        <v>244008.71</v>
      </c>
      <c r="LT20" s="559">
        <v>908951.44</v>
      </c>
      <c r="LU20" s="559">
        <v>1414067.46</v>
      </c>
      <c r="LV20" s="559">
        <v>702071.96</v>
      </c>
      <c r="LW20" s="559">
        <v>775787.58</v>
      </c>
      <c r="LX20" s="559">
        <v>1232782.08</v>
      </c>
      <c r="LY20" s="559">
        <v>467043.45</v>
      </c>
      <c r="LZ20" s="559">
        <v>421817.36</v>
      </c>
      <c r="MA20" s="559">
        <v>432068.14</v>
      </c>
      <c r="MB20" s="559">
        <v>1395388.1</v>
      </c>
      <c r="MC20" s="559">
        <v>678223.49</v>
      </c>
      <c r="MD20" s="559">
        <v>370074.78</v>
      </c>
      <c r="ME20" s="559">
        <v>2513265.48</v>
      </c>
      <c r="MF20" s="559">
        <v>589454.81999999995</v>
      </c>
      <c r="MG20" s="559">
        <v>275043.13</v>
      </c>
      <c r="MH20" s="559">
        <v>169422.26</v>
      </c>
      <c r="MI20" s="559">
        <v>301329.82</v>
      </c>
      <c r="MJ20" s="559">
        <v>504124.86</v>
      </c>
      <c r="MK20" s="559">
        <v>520811.17</v>
      </c>
      <c r="ML20" s="559">
        <v>815728.37</v>
      </c>
      <c r="MM20" s="559">
        <v>342849.63</v>
      </c>
      <c r="MN20" s="559">
        <v>227343</v>
      </c>
      <c r="MO20" s="559">
        <v>172375.86</v>
      </c>
      <c r="MP20" s="559">
        <v>246328.17</v>
      </c>
      <c r="MQ20" s="559">
        <v>2029735.71</v>
      </c>
      <c r="MR20" s="559">
        <v>849621.52</v>
      </c>
      <c r="MS20" s="559">
        <v>604498.93999999994</v>
      </c>
      <c r="MT20" s="559">
        <v>255654.05</v>
      </c>
      <c r="MU20" s="559">
        <v>350351.93</v>
      </c>
      <c r="MV20" s="559">
        <v>403282.03</v>
      </c>
      <c r="MW20" s="559">
        <v>865009.20990000002</v>
      </c>
      <c r="MX20" s="559">
        <v>702981.95</v>
      </c>
      <c r="MY20" s="559">
        <v>512144.13</v>
      </c>
      <c r="MZ20" s="559">
        <v>212779.12</v>
      </c>
      <c r="NA20" s="559">
        <v>141664.15</v>
      </c>
      <c r="NB20" s="559">
        <v>2544742.3199999998</v>
      </c>
      <c r="NC20" s="559">
        <v>1363944.36</v>
      </c>
      <c r="ND20" s="559">
        <v>611491.03</v>
      </c>
      <c r="NE20" s="559">
        <v>692801.39</v>
      </c>
      <c r="NF20" s="559">
        <v>328221.28999999998</v>
      </c>
      <c r="NG20" s="559">
        <v>756064.49</v>
      </c>
      <c r="NH20" s="559">
        <v>1851442.28</v>
      </c>
      <c r="NI20" s="559">
        <v>4241961.03</v>
      </c>
      <c r="NJ20" s="559">
        <v>46889.53</v>
      </c>
      <c r="NK20" s="559">
        <v>1085691.97</v>
      </c>
      <c r="NL20" s="559">
        <v>449101.92</v>
      </c>
      <c r="NM20" s="559">
        <v>354481.99</v>
      </c>
      <c r="NN20" s="559">
        <v>1219266.6599999999</v>
      </c>
      <c r="NO20" s="559">
        <v>199596.5</v>
      </c>
      <c r="NP20" s="559">
        <v>529949.27</v>
      </c>
      <c r="NQ20" s="559">
        <v>403031.3</v>
      </c>
      <c r="NR20" s="559">
        <v>436014.93</v>
      </c>
      <c r="NS20" s="559">
        <v>49865.15</v>
      </c>
      <c r="NT20" s="559">
        <v>100612.18</v>
      </c>
      <c r="NU20" s="559">
        <v>2671918.66</v>
      </c>
      <c r="NV20" s="559">
        <v>1482614.28</v>
      </c>
      <c r="NW20" s="559">
        <v>282142.90999999997</v>
      </c>
      <c r="NX20" s="559">
        <v>315652.34399999998</v>
      </c>
      <c r="NY20" s="559">
        <v>413189.55</v>
      </c>
      <c r="NZ20" s="559">
        <v>227813.03</v>
      </c>
      <c r="OA20" s="559">
        <v>462370.88</v>
      </c>
      <c r="OB20" s="559">
        <v>2777239.07</v>
      </c>
      <c r="OC20" s="559">
        <v>1003241.25</v>
      </c>
      <c r="OD20" s="559">
        <v>583519.07999999996</v>
      </c>
      <c r="OE20" s="559">
        <v>818027.25</v>
      </c>
      <c r="OF20" s="559">
        <v>236213.69</v>
      </c>
      <c r="OG20" s="559">
        <v>589941.23</v>
      </c>
      <c r="OH20" s="559">
        <v>513330.49</v>
      </c>
      <c r="OI20" s="559">
        <v>65815.34</v>
      </c>
      <c r="OJ20" s="559">
        <v>346932.54</v>
      </c>
      <c r="OK20" s="559">
        <v>2760523.41</v>
      </c>
      <c r="OL20" s="559">
        <v>500776.27</v>
      </c>
      <c r="OM20" s="559">
        <v>1310366.02</v>
      </c>
      <c r="ON20" s="559">
        <v>359548.75</v>
      </c>
      <c r="OO20" s="559">
        <v>221250.69</v>
      </c>
      <c r="OP20" s="559">
        <v>412753.52</v>
      </c>
      <c r="OQ20" s="559">
        <v>1168447.08</v>
      </c>
      <c r="OR20" s="559">
        <v>254695.42</v>
      </c>
      <c r="OS20" s="559">
        <v>355197.82</v>
      </c>
      <c r="OT20" s="559">
        <v>550335.41</v>
      </c>
      <c r="OU20" s="559">
        <v>350928.11</v>
      </c>
      <c r="OV20" s="559">
        <v>318179.15999999997</v>
      </c>
      <c r="OW20" s="559">
        <v>344902.9</v>
      </c>
      <c r="OX20" s="559">
        <v>236027.51</v>
      </c>
      <c r="OY20" s="559">
        <v>238341.59</v>
      </c>
      <c r="OZ20" s="559">
        <v>2237708.86</v>
      </c>
      <c r="PA20" s="559">
        <v>176305.64</v>
      </c>
      <c r="PB20" s="559">
        <v>204174</v>
      </c>
      <c r="PC20" s="559">
        <v>198490.38</v>
      </c>
      <c r="PD20" s="559">
        <v>710244.45</v>
      </c>
      <c r="PE20" s="559">
        <v>289272.33</v>
      </c>
      <c r="PF20" s="559">
        <v>195876.38</v>
      </c>
      <c r="PG20" s="559">
        <v>271460.24</v>
      </c>
      <c r="PH20" s="559">
        <v>340615.07</v>
      </c>
      <c r="PI20" s="559">
        <v>599817.18999999994</v>
      </c>
      <c r="PJ20" s="559">
        <v>347551.08</v>
      </c>
      <c r="PK20" s="559">
        <v>1912284.65</v>
      </c>
      <c r="PL20" s="559">
        <v>242308.72</v>
      </c>
      <c r="PM20" s="559">
        <v>636487.04</v>
      </c>
      <c r="PN20" s="559">
        <v>396929.8</v>
      </c>
      <c r="PO20" s="559">
        <v>98039.61</v>
      </c>
      <c r="PP20" s="559">
        <v>131456.25</v>
      </c>
      <c r="PQ20" s="559">
        <v>315565.2</v>
      </c>
      <c r="PR20" s="559">
        <v>3416750.7</v>
      </c>
      <c r="PS20" s="559">
        <v>318186.90999999997</v>
      </c>
      <c r="PT20" s="559">
        <v>163526.37</v>
      </c>
      <c r="PU20" s="559">
        <v>562631.78</v>
      </c>
      <c r="PV20" s="559">
        <v>669642.75</v>
      </c>
      <c r="PW20" s="559">
        <v>479428.33</v>
      </c>
      <c r="PX20" s="559">
        <v>766057.27</v>
      </c>
      <c r="PY20" s="559">
        <v>319964.46000000002</v>
      </c>
      <c r="PZ20" s="559">
        <v>250711.7</v>
      </c>
      <c r="QA20" s="559">
        <v>316548.78000000003</v>
      </c>
      <c r="QB20" s="559">
        <v>682187.06</v>
      </c>
      <c r="QC20" s="559">
        <v>366747.28</v>
      </c>
      <c r="QD20" s="559">
        <v>350965.52</v>
      </c>
      <c r="QE20" s="559">
        <v>689779.44</v>
      </c>
      <c r="QF20" s="559">
        <v>1310197.27</v>
      </c>
      <c r="QG20" s="559">
        <v>1609166.09</v>
      </c>
      <c r="QH20" s="559">
        <v>670353.79</v>
      </c>
      <c r="QI20" s="559">
        <v>244408.36</v>
      </c>
      <c r="QJ20" s="559">
        <v>426133.51</v>
      </c>
      <c r="QK20" s="559">
        <v>730431.12</v>
      </c>
      <c r="QL20" s="559">
        <v>717744.16</v>
      </c>
      <c r="QM20" s="559">
        <v>280489.75</v>
      </c>
      <c r="QN20" s="559">
        <v>254789.49</v>
      </c>
      <c r="QO20" s="559">
        <v>169581.55</v>
      </c>
      <c r="QP20" s="559">
        <v>380231.35</v>
      </c>
      <c r="QQ20" s="559">
        <v>295855.94</v>
      </c>
      <c r="QR20" s="559">
        <v>2923274.48</v>
      </c>
      <c r="QS20" s="559">
        <v>328359.87</v>
      </c>
      <c r="QT20" s="559">
        <v>820952.86</v>
      </c>
      <c r="QU20" s="559">
        <v>267657.84999999998</v>
      </c>
      <c r="QV20" s="559">
        <v>592282.78</v>
      </c>
      <c r="QW20" s="559">
        <v>1776408.15</v>
      </c>
      <c r="QX20" s="559">
        <v>335441</v>
      </c>
      <c r="QY20" s="559">
        <v>1347499.42</v>
      </c>
      <c r="QZ20" s="559">
        <v>1502067.87</v>
      </c>
      <c r="RA20" s="559">
        <v>243908.63</v>
      </c>
      <c r="RB20" s="559">
        <v>343882.67</v>
      </c>
      <c r="RC20" s="559">
        <v>337717.69</v>
      </c>
      <c r="RD20" s="559">
        <v>164570.75</v>
      </c>
      <c r="RE20" s="559">
        <v>1463504.76</v>
      </c>
      <c r="RF20" s="559">
        <v>1356089.43</v>
      </c>
      <c r="RG20" s="559">
        <v>173690</v>
      </c>
      <c r="RH20" s="559">
        <v>1023880.81</v>
      </c>
      <c r="RI20" s="559">
        <v>445411.05</v>
      </c>
      <c r="RJ20" s="559">
        <v>776589.88</v>
      </c>
      <c r="RK20" s="559">
        <v>1604677.11</v>
      </c>
      <c r="RL20" s="559">
        <v>234813</v>
      </c>
      <c r="RM20" s="559">
        <v>445971.83</v>
      </c>
      <c r="RN20" s="559">
        <v>753772.27</v>
      </c>
      <c r="RO20" s="559">
        <v>949654.93</v>
      </c>
      <c r="RP20" s="559">
        <v>330767.75</v>
      </c>
      <c r="RQ20" s="559">
        <v>655301.47</v>
      </c>
      <c r="RR20" s="559">
        <v>718705</v>
      </c>
      <c r="RS20" s="559">
        <v>280719.40000000002</v>
      </c>
      <c r="RT20" s="559">
        <v>621046.13</v>
      </c>
      <c r="RU20" s="559">
        <v>397853</v>
      </c>
      <c r="RV20" s="559">
        <v>226800.3</v>
      </c>
      <c r="RW20" s="559">
        <v>109303.5</v>
      </c>
      <c r="RX20" s="559">
        <v>315153</v>
      </c>
      <c r="RY20" s="559">
        <v>1263601.03</v>
      </c>
      <c r="RZ20" s="559">
        <v>524117.92</v>
      </c>
      <c r="SA20" s="559">
        <v>686953.44</v>
      </c>
      <c r="SB20" s="559">
        <v>436839.51</v>
      </c>
      <c r="SC20" s="559">
        <v>419449.03</v>
      </c>
      <c r="SD20" s="559">
        <v>298258.87</v>
      </c>
      <c r="SE20" s="559">
        <v>741556.65</v>
      </c>
      <c r="SF20" s="559">
        <v>694333.27</v>
      </c>
      <c r="SG20" s="559">
        <v>272103.5</v>
      </c>
      <c r="SH20" s="559">
        <v>156623.18</v>
      </c>
      <c r="SI20" s="559">
        <v>604742.81000000006</v>
      </c>
      <c r="SJ20" s="559">
        <v>324404.84999999998</v>
      </c>
      <c r="SK20" s="559">
        <v>451120.91</v>
      </c>
      <c r="SL20" s="559">
        <v>333738.63</v>
      </c>
      <c r="SM20" s="559">
        <v>2354035.84</v>
      </c>
      <c r="SN20" s="559">
        <v>392701.04</v>
      </c>
      <c r="SO20" s="559">
        <v>366577.65</v>
      </c>
      <c r="SP20" s="559">
        <v>165558.97</v>
      </c>
      <c r="SQ20" s="559">
        <v>184523.2</v>
      </c>
      <c r="SR20" s="559">
        <v>345195.16</v>
      </c>
      <c r="SS20" s="559">
        <v>649228.92000000004</v>
      </c>
      <c r="ST20" s="559">
        <v>389373.48</v>
      </c>
      <c r="SU20" s="559">
        <v>461882.08</v>
      </c>
      <c r="SV20" s="559">
        <v>265539.58</v>
      </c>
      <c r="SW20" s="559">
        <v>1365022.79</v>
      </c>
      <c r="SX20" s="559">
        <v>183675.18</v>
      </c>
      <c r="SY20" s="559">
        <v>1312024.05</v>
      </c>
      <c r="SZ20" s="559">
        <v>609313.19999999995</v>
      </c>
      <c r="TA20" s="559">
        <v>633379.68000000005</v>
      </c>
      <c r="TB20" s="559">
        <v>523041</v>
      </c>
      <c r="TC20" s="559">
        <v>449272.47</v>
      </c>
      <c r="TD20" s="559">
        <v>698667.06</v>
      </c>
      <c r="TE20" s="559">
        <v>368641.02</v>
      </c>
      <c r="TF20" s="559">
        <v>277576.45</v>
      </c>
      <c r="TG20" s="559">
        <v>2703727.36</v>
      </c>
      <c r="TH20" s="559">
        <v>545839.30000000005</v>
      </c>
      <c r="TI20" s="559">
        <v>576578.30000000005</v>
      </c>
      <c r="TJ20" s="559">
        <v>738484.35</v>
      </c>
      <c r="TK20" s="559">
        <v>348594.99</v>
      </c>
      <c r="TL20" s="559">
        <v>364272.74</v>
      </c>
      <c r="TM20" s="559">
        <v>365458.5</v>
      </c>
      <c r="TN20" s="559">
        <v>2560209.7799999998</v>
      </c>
      <c r="TO20" s="559">
        <v>426814.75</v>
      </c>
      <c r="TP20" s="559">
        <v>549042.28</v>
      </c>
      <c r="TQ20" s="559">
        <v>686895.87</v>
      </c>
      <c r="TR20" s="559">
        <v>487482.81</v>
      </c>
      <c r="TS20" s="559">
        <v>409407.95</v>
      </c>
      <c r="TT20" s="559">
        <v>467870.39</v>
      </c>
      <c r="TU20" s="559">
        <v>282660.90000000002</v>
      </c>
      <c r="TV20" s="559">
        <v>250361.88</v>
      </c>
      <c r="TW20" s="559">
        <v>1633444.85</v>
      </c>
      <c r="TX20" s="559">
        <v>431785.58</v>
      </c>
      <c r="TY20" s="559">
        <v>1434768.85</v>
      </c>
      <c r="TZ20" s="559">
        <v>758388.77</v>
      </c>
      <c r="UA20" s="559">
        <v>226045.54</v>
      </c>
      <c r="UB20" s="559">
        <v>101741</v>
      </c>
      <c r="UC20" s="559">
        <v>1178015.73</v>
      </c>
      <c r="UD20" s="559">
        <v>312878.34999999998</v>
      </c>
      <c r="UE20" s="559">
        <v>284270.05</v>
      </c>
      <c r="UF20" s="559">
        <v>227005.66</v>
      </c>
      <c r="UG20" s="559">
        <v>138340</v>
      </c>
      <c r="UH20" s="559">
        <v>1039149.55</v>
      </c>
      <c r="UI20" s="559">
        <v>723579.19</v>
      </c>
      <c r="UJ20" s="559">
        <v>434057.81</v>
      </c>
      <c r="UK20" s="559">
        <v>1305068.8799999999</v>
      </c>
      <c r="UL20" s="559">
        <v>577304</v>
      </c>
      <c r="UM20" s="559">
        <v>305752.59999999998</v>
      </c>
      <c r="UN20" s="559">
        <v>2255192.1</v>
      </c>
      <c r="UO20" s="559">
        <v>450645.72</v>
      </c>
      <c r="UP20" s="559">
        <v>352658.95</v>
      </c>
      <c r="UQ20" s="559">
        <v>1399048.13</v>
      </c>
      <c r="UR20" s="559">
        <v>0</v>
      </c>
      <c r="US20" s="559">
        <v>232968.65</v>
      </c>
      <c r="UT20" s="559">
        <v>836600.25</v>
      </c>
      <c r="UU20" s="559">
        <v>343780.24</v>
      </c>
      <c r="UV20" s="559">
        <v>153939.76999999999</v>
      </c>
      <c r="UW20" s="559">
        <v>449004.53</v>
      </c>
      <c r="UX20" s="559">
        <v>476967.15</v>
      </c>
      <c r="UY20" s="559">
        <v>744050.87</v>
      </c>
      <c r="UZ20" s="559">
        <v>580807.85</v>
      </c>
      <c r="VA20" s="559">
        <v>647588.62</v>
      </c>
      <c r="VB20" s="559">
        <v>344870.16</v>
      </c>
      <c r="VC20" s="559">
        <v>284365.8</v>
      </c>
      <c r="VD20" s="559">
        <v>242849.8</v>
      </c>
      <c r="VE20" s="559">
        <v>207435.85</v>
      </c>
      <c r="VF20" s="559">
        <v>771438.24</v>
      </c>
      <c r="VG20" s="559">
        <v>393150.4</v>
      </c>
      <c r="VH20" s="559">
        <v>257673.82</v>
      </c>
      <c r="VI20" s="559">
        <v>177213.09</v>
      </c>
      <c r="VJ20" s="559">
        <v>1899665.5</v>
      </c>
      <c r="VK20" s="559">
        <v>320988.5</v>
      </c>
      <c r="VL20" s="559">
        <v>275508.18</v>
      </c>
      <c r="VM20" s="559">
        <v>891111.98</v>
      </c>
      <c r="VN20" s="559">
        <v>908053.02</v>
      </c>
      <c r="VO20" s="559">
        <v>1169568.46</v>
      </c>
      <c r="VP20" s="559">
        <v>704200.79</v>
      </c>
      <c r="VQ20" s="559">
        <v>292968.5</v>
      </c>
      <c r="VR20" s="559">
        <v>675577.8</v>
      </c>
      <c r="VS20" s="559">
        <v>2381375.02</v>
      </c>
      <c r="VT20" s="559">
        <v>871233.68</v>
      </c>
      <c r="VU20" s="559">
        <v>837772.64</v>
      </c>
      <c r="VV20" s="559">
        <v>715887.47</v>
      </c>
      <c r="VW20" s="559">
        <v>630805.35</v>
      </c>
      <c r="VX20" s="559">
        <v>817628.39</v>
      </c>
      <c r="VY20" s="559">
        <v>15182053.109999999</v>
      </c>
      <c r="VZ20" s="559">
        <v>933741.27</v>
      </c>
      <c r="WA20" s="559">
        <v>745052.12</v>
      </c>
      <c r="WB20" s="559">
        <v>591040.82999999996</v>
      </c>
      <c r="WC20" s="559">
        <v>510126.52</v>
      </c>
      <c r="WD20" s="559">
        <v>859199.61</v>
      </c>
      <c r="WE20" s="559">
        <v>1072464.46</v>
      </c>
      <c r="WF20" s="559">
        <v>937595.44</v>
      </c>
      <c r="WG20" s="559">
        <v>1037109.9</v>
      </c>
      <c r="WH20" s="559">
        <v>910598.58</v>
      </c>
      <c r="WI20" s="559">
        <v>610777.47</v>
      </c>
      <c r="WJ20" s="559">
        <v>1027878.11</v>
      </c>
      <c r="WK20" s="559">
        <v>1139173.51</v>
      </c>
      <c r="WL20" s="559">
        <v>1106680.17</v>
      </c>
      <c r="WM20" s="559">
        <v>1085891.1299999999</v>
      </c>
      <c r="WN20" s="559">
        <v>525494.67000000004</v>
      </c>
      <c r="WO20" s="559">
        <v>860507.43</v>
      </c>
      <c r="WP20" s="559">
        <v>458650.27</v>
      </c>
      <c r="WQ20" s="559">
        <v>368705.93</v>
      </c>
      <c r="WR20" s="559">
        <v>815242.6</v>
      </c>
      <c r="WS20" s="559">
        <v>2655759.2200000002</v>
      </c>
      <c r="WT20" s="559">
        <v>612386.04</v>
      </c>
      <c r="WU20" s="559">
        <v>300645.90000000002</v>
      </c>
      <c r="WV20" s="559">
        <v>413186.93</v>
      </c>
      <c r="WW20" s="559">
        <v>450478.58</v>
      </c>
      <c r="WX20" s="559">
        <v>321605.32</v>
      </c>
      <c r="WY20" s="559">
        <v>741744.61</v>
      </c>
      <c r="WZ20" s="559">
        <v>1078600.33</v>
      </c>
      <c r="XA20" s="559">
        <v>2651901.84</v>
      </c>
      <c r="XB20" s="559">
        <v>545405.80000000005</v>
      </c>
      <c r="XC20" s="559">
        <v>300152.23</v>
      </c>
      <c r="XD20" s="559">
        <v>392146.26</v>
      </c>
      <c r="XE20" s="559">
        <v>253316.95</v>
      </c>
      <c r="XF20" s="559">
        <v>4280699.37</v>
      </c>
      <c r="XG20" s="559">
        <v>795279.79</v>
      </c>
      <c r="XH20" s="559">
        <v>619190.92000000004</v>
      </c>
      <c r="XI20" s="559">
        <v>1725439.78</v>
      </c>
      <c r="XJ20" s="559">
        <v>705207.21</v>
      </c>
      <c r="XK20" s="559">
        <v>933026.11</v>
      </c>
      <c r="XL20" s="559">
        <v>1043330.62</v>
      </c>
      <c r="XM20" s="559">
        <v>957030.31</v>
      </c>
      <c r="XN20" s="559">
        <v>400702.34</v>
      </c>
      <c r="XO20" s="559">
        <v>2380193.1</v>
      </c>
      <c r="XP20" s="559">
        <v>1441060.96</v>
      </c>
      <c r="XQ20" s="559">
        <v>563040.11</v>
      </c>
      <c r="XR20" s="559">
        <v>315089.28999999998</v>
      </c>
      <c r="XS20" s="559">
        <v>362809.06</v>
      </c>
      <c r="XT20" s="559">
        <v>327434.21999999997</v>
      </c>
      <c r="XU20" s="559">
        <v>410663.81</v>
      </c>
      <c r="XV20" s="559">
        <v>304545.26</v>
      </c>
      <c r="XW20" s="559">
        <v>479006.27</v>
      </c>
      <c r="XX20" s="559">
        <v>382601.14</v>
      </c>
      <c r="XY20" s="559">
        <v>305486.93</v>
      </c>
      <c r="XZ20" s="559">
        <v>520918.51</v>
      </c>
      <c r="YA20" s="559">
        <v>298080.8</v>
      </c>
      <c r="YB20" s="559">
        <v>777085.5</v>
      </c>
      <c r="YC20" s="559">
        <v>2966930.05</v>
      </c>
      <c r="YD20" s="559">
        <v>488215.85</v>
      </c>
      <c r="YE20" s="559">
        <v>932337.49</v>
      </c>
      <c r="YF20" s="559">
        <v>654583.88</v>
      </c>
      <c r="YG20" s="559">
        <v>2122487.11</v>
      </c>
      <c r="YH20" s="559">
        <v>555102.43000000005</v>
      </c>
      <c r="YI20" s="559">
        <v>560693.31999999995</v>
      </c>
      <c r="YJ20" s="559">
        <v>187880.16</v>
      </c>
      <c r="YK20" s="559">
        <v>1662107.86</v>
      </c>
      <c r="YL20" s="559">
        <v>1468210.32</v>
      </c>
      <c r="YM20" s="559">
        <v>509563.98</v>
      </c>
      <c r="YN20" s="559">
        <v>562087.02</v>
      </c>
      <c r="YO20" s="559">
        <v>444902.13</v>
      </c>
      <c r="YP20" s="559">
        <v>598502.92000000004</v>
      </c>
      <c r="YQ20" s="559">
        <v>310496.15000000002</v>
      </c>
      <c r="YR20" s="559">
        <v>613412.85</v>
      </c>
      <c r="YS20" s="559">
        <v>398234.66</v>
      </c>
      <c r="YT20" s="559">
        <v>929556.1</v>
      </c>
      <c r="YU20" s="559">
        <v>510378.96</v>
      </c>
      <c r="YV20" s="559">
        <v>314919.32</v>
      </c>
      <c r="YW20" s="559">
        <v>299641.03000000003</v>
      </c>
      <c r="YX20" s="559">
        <v>526710.88</v>
      </c>
      <c r="YY20" s="559">
        <v>356376.07</v>
      </c>
      <c r="YZ20" s="559">
        <v>353122.18</v>
      </c>
      <c r="ZA20" s="559">
        <v>1488776.62</v>
      </c>
      <c r="ZB20" s="559">
        <v>301452.51</v>
      </c>
      <c r="ZC20" s="559">
        <v>171878.71</v>
      </c>
      <c r="ZD20" s="559">
        <v>297695.01</v>
      </c>
      <c r="ZE20" s="559">
        <v>244559.04</v>
      </c>
      <c r="ZF20" s="559">
        <v>393069.73</v>
      </c>
      <c r="ZG20" s="559">
        <v>211960.69</v>
      </c>
      <c r="ZH20" s="559">
        <v>168652.36</v>
      </c>
      <c r="ZI20" s="559">
        <v>430282.94</v>
      </c>
      <c r="ZJ20" s="559">
        <v>1915535.61</v>
      </c>
      <c r="ZK20" s="559">
        <v>456171.46</v>
      </c>
      <c r="ZL20" s="559">
        <v>577597.31999999995</v>
      </c>
      <c r="ZM20" s="559">
        <v>920833.61</v>
      </c>
      <c r="ZN20" s="559">
        <v>803430.96</v>
      </c>
      <c r="ZO20" s="559">
        <v>240459.73</v>
      </c>
      <c r="ZP20" s="559">
        <v>355751.16</v>
      </c>
      <c r="ZQ20" s="559">
        <v>968433.74</v>
      </c>
      <c r="ZR20" s="559">
        <v>996221.07</v>
      </c>
      <c r="ZS20" s="559">
        <v>781028.55</v>
      </c>
      <c r="ZT20" s="559">
        <v>433569.55</v>
      </c>
      <c r="ZU20" s="559">
        <v>175263.55</v>
      </c>
      <c r="ZV20" s="559">
        <v>210404.87</v>
      </c>
      <c r="ZW20" s="559">
        <v>331559.59999999998</v>
      </c>
      <c r="ZX20" s="559">
        <v>936588.11</v>
      </c>
      <c r="ZY20" s="559">
        <v>253422</v>
      </c>
      <c r="ZZ20" s="559">
        <v>350375.03</v>
      </c>
      <c r="AAA20" s="559">
        <v>109804.27</v>
      </c>
      <c r="AAB20" s="559">
        <v>385723.18</v>
      </c>
      <c r="AAC20" s="559">
        <v>610942.42000000004</v>
      </c>
      <c r="AAD20" s="559">
        <v>469791.69</v>
      </c>
      <c r="AAE20" s="559">
        <v>82871.92</v>
      </c>
      <c r="AAF20" s="559">
        <v>1478125.54</v>
      </c>
      <c r="AAG20" s="559">
        <v>189757.46</v>
      </c>
      <c r="AAH20" s="559">
        <v>480904.76</v>
      </c>
      <c r="AAI20" s="559">
        <v>338370.29</v>
      </c>
      <c r="AAJ20" s="559">
        <v>406436.02</v>
      </c>
      <c r="AAK20" s="559">
        <v>420213.09</v>
      </c>
      <c r="AAL20" s="559">
        <v>316920.39</v>
      </c>
      <c r="AAM20" s="559">
        <v>2902737.24</v>
      </c>
      <c r="AAN20" s="559">
        <v>760655.61</v>
      </c>
      <c r="AAO20" s="559">
        <v>343024.46</v>
      </c>
      <c r="AAP20" s="559">
        <v>612178.71</v>
      </c>
      <c r="AAQ20" s="559">
        <v>868817</v>
      </c>
      <c r="AAR20" s="559">
        <v>378972.85</v>
      </c>
      <c r="AAS20" s="559">
        <v>354391.07</v>
      </c>
      <c r="AAT20" s="559">
        <v>689733.07</v>
      </c>
      <c r="AAU20" s="559">
        <v>661475.07999999996</v>
      </c>
      <c r="AAV20" s="559">
        <v>659431.93999999994</v>
      </c>
      <c r="AAW20" s="559">
        <v>653966.61</v>
      </c>
      <c r="AAX20" s="559">
        <v>1135046.97</v>
      </c>
      <c r="AAY20" s="559">
        <v>2085584.53</v>
      </c>
      <c r="AAZ20" s="559">
        <v>133508.60999999999</v>
      </c>
      <c r="ABA20" s="559">
        <v>280548.95</v>
      </c>
      <c r="ABB20" s="559">
        <v>219940.18</v>
      </c>
      <c r="ABC20" s="559">
        <v>293696.34000000003</v>
      </c>
      <c r="ABD20" s="559">
        <v>373750.18</v>
      </c>
      <c r="ABE20" s="559">
        <v>398610.45</v>
      </c>
      <c r="ABF20" s="559">
        <v>4473920.57</v>
      </c>
      <c r="ABG20" s="559">
        <v>1675874.96</v>
      </c>
      <c r="ABH20" s="559">
        <v>333746.43</v>
      </c>
      <c r="ABI20" s="559">
        <v>337370.4</v>
      </c>
      <c r="ABJ20" s="559">
        <v>100731.84</v>
      </c>
      <c r="ABK20" s="559">
        <v>201745</v>
      </c>
      <c r="ABL20" s="559">
        <v>209194.4</v>
      </c>
      <c r="ABM20" s="559">
        <v>1345466.82</v>
      </c>
      <c r="ABN20" s="559">
        <v>425628.64</v>
      </c>
      <c r="ABO20" s="559">
        <v>304429.15999999997</v>
      </c>
      <c r="ABP20" s="559">
        <v>665336.21</v>
      </c>
      <c r="ABQ20" s="559">
        <v>716274.7</v>
      </c>
      <c r="ABR20" s="559">
        <v>444211.16</v>
      </c>
      <c r="ABS20" s="559">
        <v>249262.93</v>
      </c>
      <c r="ABT20" s="559">
        <v>736391.7</v>
      </c>
      <c r="ABU20" s="559">
        <v>107146.5</v>
      </c>
      <c r="ABV20" s="559">
        <v>1502539.74</v>
      </c>
      <c r="ABW20" s="559">
        <v>323478.56</v>
      </c>
      <c r="ABX20" s="559">
        <v>888318.87</v>
      </c>
      <c r="ABY20" s="559">
        <v>114268.6</v>
      </c>
      <c r="ABZ20" s="559">
        <v>89320.78</v>
      </c>
      <c r="ACA20" s="559">
        <v>1036381.39</v>
      </c>
      <c r="ACB20" s="559">
        <v>622103.53</v>
      </c>
      <c r="ACC20" s="559">
        <v>427210.37</v>
      </c>
      <c r="ACD20" s="559">
        <v>411046.9</v>
      </c>
      <c r="ACE20" s="559">
        <v>1237024.18</v>
      </c>
      <c r="ACF20" s="559">
        <v>226700.98</v>
      </c>
      <c r="ACG20" s="559">
        <v>1429995.58</v>
      </c>
      <c r="ACH20" s="559">
        <v>1551726.75</v>
      </c>
      <c r="ACI20" s="559">
        <v>592371.38</v>
      </c>
      <c r="ACJ20" s="559">
        <v>854891.07</v>
      </c>
      <c r="ACK20" s="559">
        <v>215610.77</v>
      </c>
      <c r="ACL20" s="559">
        <v>2013539.86</v>
      </c>
      <c r="ACM20" s="559">
        <v>1110905.8799999999</v>
      </c>
      <c r="ACN20" s="559">
        <v>2111477.88</v>
      </c>
      <c r="ACO20" s="559">
        <v>1888883.05</v>
      </c>
      <c r="ACP20" s="559">
        <v>829002.3</v>
      </c>
      <c r="ACQ20" s="559">
        <v>760946.6</v>
      </c>
      <c r="ACR20" s="559">
        <v>869322.48</v>
      </c>
      <c r="ACS20" s="559">
        <v>595124.76</v>
      </c>
      <c r="ACT20" s="559">
        <v>1406287.66</v>
      </c>
      <c r="ACU20" s="559">
        <v>153512.32000000001</v>
      </c>
      <c r="ACV20" s="559">
        <v>289017.86</v>
      </c>
      <c r="ACW20" s="559">
        <v>1418967.6</v>
      </c>
      <c r="ACX20" s="559">
        <v>139085.23000000001</v>
      </c>
      <c r="ACY20" s="559">
        <v>111093.32</v>
      </c>
      <c r="ACZ20" s="559">
        <v>326512.57</v>
      </c>
      <c r="ADA20" s="559">
        <v>314472.62</v>
      </c>
      <c r="ADB20" s="559">
        <v>451247.92</v>
      </c>
      <c r="ADC20" s="559">
        <v>749056.09</v>
      </c>
      <c r="ADD20" s="559">
        <v>578794.78</v>
      </c>
      <c r="ADE20" s="559">
        <v>569760.43999999994</v>
      </c>
      <c r="ADF20" s="559">
        <v>295580.76</v>
      </c>
      <c r="ADG20" s="559">
        <v>171529.53</v>
      </c>
      <c r="ADH20" s="559">
        <v>558731.56999999995</v>
      </c>
      <c r="ADI20" s="559">
        <v>564334.16</v>
      </c>
      <c r="ADJ20" s="559">
        <v>247960.62</v>
      </c>
      <c r="ADK20" s="559">
        <v>186874.52</v>
      </c>
      <c r="ADL20" s="559">
        <v>279429.62</v>
      </c>
      <c r="ADM20" s="559">
        <v>9651074.0800000001</v>
      </c>
      <c r="ADN20" s="559">
        <v>1077438.23</v>
      </c>
      <c r="ADO20" s="559">
        <v>2467894.0499999998</v>
      </c>
      <c r="ADP20" s="559">
        <v>3161385.19</v>
      </c>
      <c r="ADQ20" s="559">
        <v>118681.45</v>
      </c>
      <c r="ADR20" s="559">
        <v>357550.07</v>
      </c>
      <c r="ADS20" s="559">
        <v>351875.02</v>
      </c>
      <c r="ADT20" s="559">
        <v>162999.94</v>
      </c>
      <c r="ADU20" s="559">
        <v>4869763.68</v>
      </c>
      <c r="ADV20" s="559">
        <v>1504374.7</v>
      </c>
      <c r="ADW20" s="559">
        <v>1539820.22</v>
      </c>
      <c r="ADX20" s="559">
        <v>299083.28000000003</v>
      </c>
      <c r="ADY20" s="559">
        <v>1287067.22</v>
      </c>
      <c r="ADZ20" s="559">
        <v>1058761.3799999999</v>
      </c>
      <c r="AEA20" s="559">
        <v>98327.89</v>
      </c>
      <c r="AEB20" s="559">
        <v>224110.67</v>
      </c>
      <c r="AEC20" s="559">
        <v>208772.38</v>
      </c>
      <c r="AED20" s="559">
        <v>204277.24</v>
      </c>
      <c r="AEE20" s="559">
        <v>1868461.36</v>
      </c>
      <c r="AEF20" s="559">
        <v>858973.57</v>
      </c>
      <c r="AEG20" s="559">
        <v>395481.68</v>
      </c>
      <c r="AEH20" s="559">
        <v>183919</v>
      </c>
      <c r="AEI20" s="559">
        <v>201514.96</v>
      </c>
      <c r="AEJ20" s="559">
        <v>1062896.06</v>
      </c>
      <c r="AEK20" s="559">
        <v>575466.12</v>
      </c>
      <c r="AEL20" s="559">
        <v>1199921.72</v>
      </c>
      <c r="AEM20" s="559">
        <v>241684.06</v>
      </c>
      <c r="AEN20" s="559">
        <v>1410332.8</v>
      </c>
      <c r="AEO20" s="559">
        <v>1609385.48</v>
      </c>
      <c r="AEP20" s="559">
        <v>1188310.8799999999</v>
      </c>
      <c r="AEQ20" s="559">
        <v>971746.07</v>
      </c>
      <c r="AER20" s="559">
        <v>1443877.87</v>
      </c>
      <c r="AES20" s="559">
        <v>900112.51</v>
      </c>
      <c r="AET20" s="559">
        <v>1824843.48</v>
      </c>
      <c r="AEU20" s="559">
        <v>746042.9</v>
      </c>
      <c r="AEV20" s="559">
        <v>316068.62</v>
      </c>
      <c r="AEW20" s="559">
        <v>390097.2</v>
      </c>
      <c r="AEX20" s="559">
        <v>69838.509999999995</v>
      </c>
      <c r="AEY20" s="559">
        <v>1265476.8</v>
      </c>
      <c r="AEZ20" s="559">
        <v>362470.61</v>
      </c>
      <c r="AFA20" s="559">
        <v>2585126.1</v>
      </c>
      <c r="AFB20" s="559">
        <v>1179336.8500000001</v>
      </c>
      <c r="AFC20" s="559">
        <v>1666934.42</v>
      </c>
      <c r="AFD20" s="559">
        <v>4302962.3499999996</v>
      </c>
      <c r="AFE20" s="559">
        <v>461345.2</v>
      </c>
      <c r="AFF20" s="559">
        <v>687548.73</v>
      </c>
      <c r="AFG20" s="559">
        <v>49743.09</v>
      </c>
      <c r="AFH20" s="559">
        <v>502934.36</v>
      </c>
      <c r="AFI20" s="559">
        <v>433364.59</v>
      </c>
      <c r="AFJ20" s="559">
        <v>426519</v>
      </c>
      <c r="AFK20" s="559">
        <v>188071.22</v>
      </c>
      <c r="AFL20" s="559">
        <v>4202527.6399999997</v>
      </c>
      <c r="AFM20" s="559">
        <v>530998.93999999994</v>
      </c>
      <c r="AFN20" s="559">
        <v>914505.8</v>
      </c>
      <c r="AFO20" s="559">
        <v>478935.74</v>
      </c>
      <c r="AFP20" s="559">
        <v>494390.55</v>
      </c>
      <c r="AFQ20" s="559">
        <v>343103.51</v>
      </c>
      <c r="AFR20" s="559">
        <v>253911.74</v>
      </c>
      <c r="AFS20" s="559">
        <v>1159475.1299999999</v>
      </c>
      <c r="AFT20" s="559">
        <v>614677.16999999993</v>
      </c>
      <c r="AFU20" s="559">
        <v>171681.96</v>
      </c>
      <c r="AFV20" s="559">
        <v>480203.06</v>
      </c>
      <c r="AFW20" s="559">
        <v>562629.05000000005</v>
      </c>
      <c r="AFX20" s="559">
        <v>6587108.5199999996</v>
      </c>
      <c r="AFY20" s="559">
        <v>377007.57</v>
      </c>
      <c r="AFZ20" s="559">
        <v>348722.84</v>
      </c>
      <c r="AGA20" s="559">
        <v>521943.02</v>
      </c>
      <c r="AGB20" s="559">
        <v>1031839.56</v>
      </c>
      <c r="AGC20" s="559">
        <v>224070.93</v>
      </c>
      <c r="AGD20" s="559">
        <v>394154.65</v>
      </c>
      <c r="AGE20" s="559">
        <v>398010.74</v>
      </c>
      <c r="AGF20" s="559">
        <v>319094.99</v>
      </c>
      <c r="AGG20" s="559">
        <v>265322.61</v>
      </c>
      <c r="AGH20" s="559">
        <v>51195.47</v>
      </c>
      <c r="AGI20" s="559">
        <v>4113658.38</v>
      </c>
      <c r="AGJ20" s="559">
        <v>458771.13</v>
      </c>
      <c r="AGK20" s="559">
        <v>980096</v>
      </c>
      <c r="AGL20" s="559">
        <v>514700.2</v>
      </c>
      <c r="AGM20" s="559">
        <v>148049.65</v>
      </c>
      <c r="AGN20" s="559">
        <v>121646.06</v>
      </c>
      <c r="AGO20" s="559">
        <v>209277.54</v>
      </c>
      <c r="AGP20" s="559">
        <v>228646.1</v>
      </c>
      <c r="AGQ20" s="559">
        <v>3365758.72</v>
      </c>
      <c r="AGR20" s="559">
        <v>1869964.47</v>
      </c>
      <c r="AGS20" s="559">
        <v>561057.49</v>
      </c>
      <c r="AGT20" s="559">
        <v>875014.46</v>
      </c>
      <c r="AGU20" s="559">
        <v>1137048.78</v>
      </c>
      <c r="AGV20" s="559">
        <v>547922.12</v>
      </c>
      <c r="AGW20" s="559">
        <v>584194.88</v>
      </c>
      <c r="AGX20" s="559">
        <v>358602.48</v>
      </c>
      <c r="AGY20" s="559">
        <v>77142</v>
      </c>
      <c r="AGZ20" s="559">
        <v>711603.41</v>
      </c>
      <c r="AHA20" s="559">
        <v>576615.77</v>
      </c>
      <c r="AHB20" s="559">
        <v>458971.36</v>
      </c>
      <c r="AHC20" s="559">
        <v>369926.21</v>
      </c>
      <c r="AHD20" s="559">
        <v>319618.46000000002</v>
      </c>
      <c r="AHE20" s="559">
        <v>255891.55</v>
      </c>
      <c r="AHF20" s="559">
        <v>619117.48</v>
      </c>
      <c r="AHG20" s="559">
        <v>190638.99</v>
      </c>
      <c r="AHH20" s="559">
        <v>2282641.7999999998</v>
      </c>
      <c r="AHI20" s="559">
        <v>39159.440000000002</v>
      </c>
      <c r="AHJ20" s="559">
        <v>410989.87</v>
      </c>
      <c r="AHK20" s="559">
        <v>367822.95</v>
      </c>
      <c r="AHL20" s="559">
        <v>334722.99</v>
      </c>
      <c r="AHM20" s="559">
        <v>177374.35</v>
      </c>
      <c r="AHN20" s="559">
        <v>147728.34</v>
      </c>
      <c r="AHO20" s="559"/>
      <c r="AHQ20" s="579">
        <v>18</v>
      </c>
    </row>
    <row r="21" spans="1:901" ht="23.4" customHeight="1" x14ac:dyDescent="0.55000000000000004">
      <c r="A21" s="554" t="s">
        <v>23</v>
      </c>
      <c r="B21" s="555" t="s">
        <v>24</v>
      </c>
      <c r="C21" s="559">
        <v>57626261.840000004</v>
      </c>
      <c r="D21" s="559">
        <v>12824797.539999999</v>
      </c>
      <c r="E21" s="559">
        <v>3093475.47</v>
      </c>
      <c r="F21" s="559">
        <v>6557095.2599999998</v>
      </c>
      <c r="G21" s="559">
        <v>3367948.64</v>
      </c>
      <c r="H21" s="559">
        <v>5480427.2199999997</v>
      </c>
      <c r="I21" s="559">
        <v>1305439.9099999999</v>
      </c>
      <c r="J21" s="559">
        <v>21254690.329999998</v>
      </c>
      <c r="K21" s="559">
        <v>5995887.3700000001</v>
      </c>
      <c r="L21" s="559">
        <v>5379542.3099999996</v>
      </c>
      <c r="M21" s="559">
        <v>26923625.789999999</v>
      </c>
      <c r="N21" s="559">
        <v>3876495.73</v>
      </c>
      <c r="O21" s="559">
        <v>20327935.050000001</v>
      </c>
      <c r="P21" s="559">
        <v>7303597.8799999999</v>
      </c>
      <c r="Q21" s="559">
        <v>3559349.99</v>
      </c>
      <c r="R21" s="559">
        <v>3439645.23</v>
      </c>
      <c r="S21" s="559">
        <v>4165067.76</v>
      </c>
      <c r="T21" s="559">
        <v>5612462.0199999996</v>
      </c>
      <c r="U21" s="559">
        <v>1995085.55</v>
      </c>
      <c r="V21" s="559">
        <v>5436424.5099999998</v>
      </c>
      <c r="W21" s="559">
        <v>3322255.68</v>
      </c>
      <c r="X21" s="559">
        <v>2433218.81</v>
      </c>
      <c r="Y21" s="559">
        <v>1442147.35</v>
      </c>
      <c r="Z21" s="559">
        <v>662059.78</v>
      </c>
      <c r="AA21" s="559">
        <v>55908310.200000003</v>
      </c>
      <c r="AB21" s="559">
        <v>5596048.6699999999</v>
      </c>
      <c r="AC21" s="559">
        <v>5834933.7000000002</v>
      </c>
      <c r="AD21" s="559">
        <v>2397901.7000000002</v>
      </c>
      <c r="AE21" s="559">
        <v>5194610.43</v>
      </c>
      <c r="AF21" s="559">
        <v>2644117.96</v>
      </c>
      <c r="AG21" s="559">
        <v>14781574.970000001</v>
      </c>
      <c r="AH21" s="559">
        <v>4703545.24</v>
      </c>
      <c r="AI21" s="559">
        <v>7733781.75</v>
      </c>
      <c r="AJ21" s="559">
        <v>4004572.02</v>
      </c>
      <c r="AK21" s="559">
        <v>2128017</v>
      </c>
      <c r="AL21" s="559">
        <v>1955445.45</v>
      </c>
      <c r="AM21" s="559">
        <v>6528553.5</v>
      </c>
      <c r="AN21" s="559">
        <v>2619495.79</v>
      </c>
      <c r="AO21" s="559">
        <v>1121337.24</v>
      </c>
      <c r="AP21" s="559">
        <v>6617661.0800000001</v>
      </c>
      <c r="AQ21" s="559">
        <v>3351701.12</v>
      </c>
      <c r="AR21" s="559">
        <v>1155735.8</v>
      </c>
      <c r="AS21" s="559">
        <v>41757288.170000002</v>
      </c>
      <c r="AT21" s="559">
        <v>1587563.27</v>
      </c>
      <c r="AU21" s="559">
        <v>2273061.13</v>
      </c>
      <c r="AV21" s="559">
        <v>1944438.5</v>
      </c>
      <c r="AW21" s="559">
        <v>1454668.73</v>
      </c>
      <c r="AX21" s="559">
        <v>1928812.01</v>
      </c>
      <c r="AY21" s="559">
        <v>2246539.75</v>
      </c>
      <c r="AZ21" s="559">
        <v>1532156.27</v>
      </c>
      <c r="BA21" s="559">
        <v>17739960.710000001</v>
      </c>
      <c r="BB21" s="559">
        <v>1884257.5</v>
      </c>
      <c r="BC21" s="559">
        <v>3242754.2</v>
      </c>
      <c r="BD21" s="559">
        <v>10453504.26</v>
      </c>
      <c r="BE21" s="559">
        <v>2301443.25</v>
      </c>
      <c r="BF21" s="559">
        <v>2002600</v>
      </c>
      <c r="BG21" s="559">
        <v>2019438</v>
      </c>
      <c r="BH21" s="559">
        <v>58126801.149999999</v>
      </c>
      <c r="BI21" s="559">
        <v>1259690.33</v>
      </c>
      <c r="BJ21" s="559">
        <v>907867.86</v>
      </c>
      <c r="BK21" s="559">
        <v>2008933.05</v>
      </c>
      <c r="BL21" s="559">
        <v>3214369.3</v>
      </c>
      <c r="BM21" s="559">
        <v>4471965.17</v>
      </c>
      <c r="BN21" s="559">
        <v>1637364.68</v>
      </c>
      <c r="BO21" s="559">
        <v>2524796.92</v>
      </c>
      <c r="BP21" s="559">
        <v>1057632.75</v>
      </c>
      <c r="BQ21" s="559">
        <v>994456.9</v>
      </c>
      <c r="BR21" s="559">
        <v>591571.6</v>
      </c>
      <c r="BS21" s="559">
        <v>695002.06</v>
      </c>
      <c r="BT21" s="559">
        <v>8500584.9399999995</v>
      </c>
      <c r="BU21" s="559">
        <v>673268.77</v>
      </c>
      <c r="BV21" s="559">
        <v>1247098.7</v>
      </c>
      <c r="BW21" s="559">
        <v>25246347.800000001</v>
      </c>
      <c r="BX21" s="559">
        <v>18160686.219999999</v>
      </c>
      <c r="BY21" s="559">
        <v>2471670.25</v>
      </c>
      <c r="BZ21" s="559">
        <v>1135663.24</v>
      </c>
      <c r="CA21" s="559">
        <v>3433005.36</v>
      </c>
      <c r="CB21" s="559">
        <v>2289729.0499999998</v>
      </c>
      <c r="CC21" s="559">
        <v>1028135.76</v>
      </c>
      <c r="CD21" s="559">
        <v>80</v>
      </c>
      <c r="CE21" s="559">
        <v>9999.24</v>
      </c>
      <c r="CF21" s="559">
        <v>84640819.620000005</v>
      </c>
      <c r="CG21" s="559">
        <v>2315367.79</v>
      </c>
      <c r="CH21" s="559">
        <v>10861744.43</v>
      </c>
      <c r="CI21" s="559">
        <v>1915992.92</v>
      </c>
      <c r="CJ21" s="559">
        <v>2118093.66</v>
      </c>
      <c r="CK21" s="559">
        <v>2199545.79</v>
      </c>
      <c r="CL21" s="559">
        <v>2950520.32</v>
      </c>
      <c r="CM21" s="559">
        <v>4766708.1100000003</v>
      </c>
      <c r="CN21" s="559">
        <v>829859.06</v>
      </c>
      <c r="CO21" s="559">
        <v>1729606.47</v>
      </c>
      <c r="CP21" s="559">
        <v>1527911.78</v>
      </c>
      <c r="CQ21" s="559">
        <v>2590311.38</v>
      </c>
      <c r="CR21" s="559">
        <v>1956992.1</v>
      </c>
      <c r="CS21" s="559">
        <v>34101030.630000003</v>
      </c>
      <c r="CT21" s="559">
        <v>1453854.81</v>
      </c>
      <c r="CU21" s="559">
        <v>3362788.37</v>
      </c>
      <c r="CV21" s="559">
        <v>4438139.6399999997</v>
      </c>
      <c r="CW21" s="559">
        <v>1414150.35</v>
      </c>
      <c r="CX21" s="559">
        <v>3556904.3</v>
      </c>
      <c r="CY21" s="559">
        <v>1299142.8899999999</v>
      </c>
      <c r="CZ21" s="559">
        <v>1686998.45</v>
      </c>
      <c r="DA21" s="559">
        <v>26307570.170000002</v>
      </c>
      <c r="DB21" s="559">
        <v>6099358.7300000004</v>
      </c>
      <c r="DC21" s="559">
        <v>16269093.029999999</v>
      </c>
      <c r="DD21" s="559">
        <v>13404264.199999999</v>
      </c>
      <c r="DE21" s="559">
        <v>7859119.9900000002</v>
      </c>
      <c r="DF21" s="559">
        <v>10440162.08</v>
      </c>
      <c r="DG21" s="559">
        <v>8205439.5</v>
      </c>
      <c r="DH21" s="559">
        <v>1970935.22</v>
      </c>
      <c r="DI21" s="559">
        <v>3971049</v>
      </c>
      <c r="DJ21" s="559">
        <v>5259633.41</v>
      </c>
      <c r="DK21" s="559">
        <v>8342045.9699999997</v>
      </c>
      <c r="DL21" s="559">
        <v>17894776.210000001</v>
      </c>
      <c r="DM21" s="559">
        <v>21024952.780000001</v>
      </c>
      <c r="DN21" s="559">
        <v>3627895.05</v>
      </c>
      <c r="DO21" s="559">
        <v>2581300.4</v>
      </c>
      <c r="DP21" s="559">
        <v>6313933.5499999998</v>
      </c>
      <c r="DQ21" s="559">
        <v>7069766.7199999997</v>
      </c>
      <c r="DR21" s="559">
        <v>8121760.3700000001</v>
      </c>
      <c r="DS21" s="559">
        <v>5055442.91</v>
      </c>
      <c r="DT21" s="559">
        <v>2691967.5</v>
      </c>
      <c r="DU21" s="559">
        <v>81867940.930000007</v>
      </c>
      <c r="DV21" s="559">
        <v>4923634.25</v>
      </c>
      <c r="DW21" s="559">
        <v>6751808.5999999996</v>
      </c>
      <c r="DX21" s="559">
        <v>4102826.53</v>
      </c>
      <c r="DY21" s="559">
        <v>8044756.5499999998</v>
      </c>
      <c r="DZ21" s="559">
        <v>3447276.05</v>
      </c>
      <c r="EA21" s="559">
        <v>13919851.43</v>
      </c>
      <c r="EB21" s="559">
        <v>4720376.32</v>
      </c>
      <c r="EC21" s="559">
        <v>9101817.0500000007</v>
      </c>
      <c r="ED21" s="559">
        <v>14493164.9</v>
      </c>
      <c r="EE21" s="559">
        <v>12684414.9</v>
      </c>
      <c r="EF21" s="559">
        <v>4354873.8</v>
      </c>
      <c r="EG21" s="559">
        <v>6338605.5</v>
      </c>
      <c r="EH21" s="559">
        <v>5673094</v>
      </c>
      <c r="EI21" s="559">
        <v>7978530.5800000001</v>
      </c>
      <c r="EJ21" s="559">
        <v>9997884.4499999993</v>
      </c>
      <c r="EK21" s="559">
        <v>4230860.5</v>
      </c>
      <c r="EL21" s="559">
        <v>5616017.4199999999</v>
      </c>
      <c r="EM21" s="559">
        <v>43347972.549999997</v>
      </c>
      <c r="EN21" s="559">
        <v>3279477.46</v>
      </c>
      <c r="EO21" s="559">
        <v>3311621.27</v>
      </c>
      <c r="EP21" s="559">
        <v>3859953.92</v>
      </c>
      <c r="EQ21" s="559">
        <v>1418050.7</v>
      </c>
      <c r="ER21" s="559">
        <v>1752648.35</v>
      </c>
      <c r="ES21" s="559">
        <v>5811391.2599999998</v>
      </c>
      <c r="ET21" s="559">
        <v>5769240.1799999997</v>
      </c>
      <c r="EU21" s="559">
        <v>2973271.01</v>
      </c>
      <c r="EV21" s="559">
        <v>42478480.299999997</v>
      </c>
      <c r="EW21" s="559">
        <v>2535280</v>
      </c>
      <c r="EX21" s="559">
        <v>6717280.4000000004</v>
      </c>
      <c r="EY21" s="559">
        <v>14145600.960000001</v>
      </c>
      <c r="EZ21" s="559">
        <v>11631503.380000001</v>
      </c>
      <c r="FA21" s="559">
        <v>14928844.9</v>
      </c>
      <c r="FB21" s="559">
        <v>6865807.4100000001</v>
      </c>
      <c r="FC21" s="559">
        <v>7391486.0999999996</v>
      </c>
      <c r="FD21" s="559">
        <v>7758920.7999999998</v>
      </c>
      <c r="FE21" s="559">
        <v>5695610</v>
      </c>
      <c r="FF21" s="559">
        <v>5104198</v>
      </c>
      <c r="FG21" s="559">
        <v>4020177.2</v>
      </c>
      <c r="FH21" s="559">
        <v>21187947.109999999</v>
      </c>
      <c r="FI21" s="559">
        <v>1379398.4</v>
      </c>
      <c r="FJ21" s="559">
        <v>2149244.7999999998</v>
      </c>
      <c r="FK21" s="559">
        <v>2665863.7200000002</v>
      </c>
      <c r="FL21" s="559">
        <v>3985104.3</v>
      </c>
      <c r="FM21" s="559">
        <v>3561793.81</v>
      </c>
      <c r="FN21" s="559">
        <v>1622598.25</v>
      </c>
      <c r="FO21" s="559">
        <v>904776.42</v>
      </c>
      <c r="FP21" s="559">
        <v>88606917.969999999</v>
      </c>
      <c r="FQ21" s="559">
        <v>2359388.6</v>
      </c>
      <c r="FR21" s="559">
        <v>3992017.18</v>
      </c>
      <c r="FS21" s="559">
        <v>7294110.7999999998</v>
      </c>
      <c r="FT21" s="559">
        <v>4473487.49</v>
      </c>
      <c r="FU21" s="559">
        <v>2902593.55</v>
      </c>
      <c r="FV21" s="559">
        <v>7699528.8799999999</v>
      </c>
      <c r="FW21" s="559">
        <v>4429066.47</v>
      </c>
      <c r="FX21" s="559">
        <v>4222279.99</v>
      </c>
      <c r="FY21" s="559">
        <v>4612153.5</v>
      </c>
      <c r="FZ21" s="559">
        <v>10180246.300000001</v>
      </c>
      <c r="GA21" s="559">
        <v>1763837.78</v>
      </c>
      <c r="GB21" s="559">
        <v>5713657.29</v>
      </c>
      <c r="GC21" s="559">
        <v>2247303.15</v>
      </c>
      <c r="GD21" s="559">
        <v>27401233.98</v>
      </c>
      <c r="GE21" s="559">
        <v>2249102.12</v>
      </c>
      <c r="GF21" s="559">
        <v>1758265.47</v>
      </c>
      <c r="GG21" s="559">
        <v>5862141.96</v>
      </c>
      <c r="GH21" s="559">
        <v>2775419.72</v>
      </c>
      <c r="GI21" s="559">
        <v>1870443.27</v>
      </c>
      <c r="GJ21" s="559">
        <v>2298110.12</v>
      </c>
      <c r="GK21" s="559">
        <v>6551873.4800000004</v>
      </c>
      <c r="GL21" s="559">
        <v>1867895.54</v>
      </c>
      <c r="GM21" s="559">
        <v>1022474.82</v>
      </c>
      <c r="GN21" s="559">
        <v>938385.92000000004</v>
      </c>
      <c r="GO21" s="559">
        <v>629516.11</v>
      </c>
      <c r="GP21" s="559">
        <v>14160743.699999999</v>
      </c>
      <c r="GQ21" s="559">
        <v>6035277.2599999998</v>
      </c>
      <c r="GR21" s="559">
        <v>3323262.4</v>
      </c>
      <c r="GS21" s="559">
        <v>5275474.43</v>
      </c>
      <c r="GT21" s="559">
        <v>1038193</v>
      </c>
      <c r="GU21" s="559">
        <v>2921028.34</v>
      </c>
      <c r="GV21" s="559">
        <v>5335902.47</v>
      </c>
      <c r="GW21" s="559">
        <v>1730606.7</v>
      </c>
      <c r="GX21" s="559">
        <v>14501922.460000001</v>
      </c>
      <c r="GY21" s="559">
        <v>945058.09</v>
      </c>
      <c r="GZ21" s="559">
        <v>4163394.1</v>
      </c>
      <c r="HA21" s="559">
        <v>2258592.75</v>
      </c>
      <c r="HB21" s="559">
        <v>67307260.989999995</v>
      </c>
      <c r="HC21" s="559">
        <v>1883946.03</v>
      </c>
      <c r="HD21" s="559">
        <v>10420954.01</v>
      </c>
      <c r="HE21" s="559">
        <v>6130879.5599999996</v>
      </c>
      <c r="HF21" s="559">
        <v>6785953.3300000001</v>
      </c>
      <c r="HG21" s="559">
        <v>11075882.119999999</v>
      </c>
      <c r="HH21" s="559">
        <v>2163814.6</v>
      </c>
      <c r="HI21" s="559">
        <v>38647315.159999996</v>
      </c>
      <c r="HJ21" s="559">
        <v>11232460.82</v>
      </c>
      <c r="HK21" s="559">
        <v>12398111.42</v>
      </c>
      <c r="HL21" s="559">
        <v>4851330.82</v>
      </c>
      <c r="HM21" s="559">
        <v>3671691.05</v>
      </c>
      <c r="HN21" s="559">
        <v>3051914.4</v>
      </c>
      <c r="HO21" s="559">
        <v>5910011</v>
      </c>
      <c r="HP21" s="559">
        <v>1691966.15</v>
      </c>
      <c r="HQ21" s="559">
        <v>66552478.520000003</v>
      </c>
      <c r="HR21" s="559">
        <v>13929555.439999999</v>
      </c>
      <c r="HS21" s="559">
        <v>2642688.41</v>
      </c>
      <c r="HT21" s="559">
        <v>2622399</v>
      </c>
      <c r="HU21" s="559">
        <v>2368907.96</v>
      </c>
      <c r="HV21" s="559">
        <v>2617720.25</v>
      </c>
      <c r="HW21" s="559">
        <v>6916216.1299999999</v>
      </c>
      <c r="HX21" s="559">
        <v>3401285</v>
      </c>
      <c r="HY21" s="559">
        <v>3629007.15</v>
      </c>
      <c r="HZ21" s="559">
        <v>2206336</v>
      </c>
      <c r="IA21" s="559">
        <v>1471358</v>
      </c>
      <c r="IB21" s="559">
        <v>3412813.8</v>
      </c>
      <c r="IC21" s="559">
        <v>721370</v>
      </c>
      <c r="ID21" s="559">
        <v>3714386.92</v>
      </c>
      <c r="IE21" s="559">
        <v>1530756.4</v>
      </c>
      <c r="IF21" s="559">
        <v>1580357.8</v>
      </c>
      <c r="IG21" s="559">
        <v>40237878.340000004</v>
      </c>
      <c r="IH21" s="559">
        <v>11457149.42</v>
      </c>
      <c r="II21" s="559">
        <v>6321122.3700000001</v>
      </c>
      <c r="IJ21" s="559">
        <v>7975860.5999999996</v>
      </c>
      <c r="IK21" s="559">
        <v>9479250.4299999997</v>
      </c>
      <c r="IL21" s="559">
        <v>3146680.42</v>
      </c>
      <c r="IM21" s="559">
        <v>2307582.6</v>
      </c>
      <c r="IN21" s="559">
        <v>2121387</v>
      </c>
      <c r="IO21" s="559">
        <v>2254429.1</v>
      </c>
      <c r="IP21" s="559">
        <v>2735467.7</v>
      </c>
      <c r="IQ21" s="559">
        <v>2543526.6</v>
      </c>
      <c r="IR21" s="559">
        <v>53684713.299999997</v>
      </c>
      <c r="IS21" s="559">
        <v>13359351.720000001</v>
      </c>
      <c r="IT21" s="559">
        <v>7250322.79</v>
      </c>
      <c r="IU21" s="559">
        <v>3562596.03</v>
      </c>
      <c r="IV21" s="559">
        <v>2873901</v>
      </c>
      <c r="IW21" s="559">
        <v>946206.17</v>
      </c>
      <c r="IX21" s="559">
        <v>2830072.56</v>
      </c>
      <c r="IY21" s="559">
        <v>767116.76</v>
      </c>
      <c r="IZ21" s="559">
        <v>727197</v>
      </c>
      <c r="JA21" s="559">
        <v>3952906.6</v>
      </c>
      <c r="JB21" s="559">
        <v>3542171.01</v>
      </c>
      <c r="JC21" s="559">
        <v>1637104.35</v>
      </c>
      <c r="JD21" s="559">
        <v>15580741.420000002</v>
      </c>
      <c r="JE21" s="559">
        <v>4932898.04</v>
      </c>
      <c r="JF21" s="559">
        <v>1268812.5</v>
      </c>
      <c r="JG21" s="559">
        <v>1615844</v>
      </c>
      <c r="JH21" s="559">
        <v>1401792.04</v>
      </c>
      <c r="JI21" s="559">
        <v>985610.8</v>
      </c>
      <c r="JJ21" s="559">
        <v>14570707.74</v>
      </c>
      <c r="JK21" s="559">
        <v>1314892.45</v>
      </c>
      <c r="JL21" s="559">
        <v>1361257.15</v>
      </c>
      <c r="JM21" s="559">
        <v>2158152.44</v>
      </c>
      <c r="JN21" s="559">
        <v>2012975.92</v>
      </c>
      <c r="JO21" s="559">
        <v>3838221.4</v>
      </c>
      <c r="JP21" s="559">
        <v>1127066.6000000001</v>
      </c>
      <c r="JQ21" s="559">
        <v>27137726.640000001</v>
      </c>
      <c r="JR21" s="559">
        <v>4294402.16</v>
      </c>
      <c r="JS21" s="559">
        <v>1384856.81</v>
      </c>
      <c r="JT21" s="559">
        <v>8897699.7599999998</v>
      </c>
      <c r="JU21" s="559">
        <v>5150287.95</v>
      </c>
      <c r="JV21" s="559">
        <v>3091070.45</v>
      </c>
      <c r="JW21" s="559">
        <v>3874857.04</v>
      </c>
      <c r="JX21" s="559">
        <v>2713004.26</v>
      </c>
      <c r="JY21" s="559">
        <v>48149299.490000002</v>
      </c>
      <c r="JZ21" s="559">
        <v>18442903.379999999</v>
      </c>
      <c r="KA21" s="559">
        <v>2938036.25</v>
      </c>
      <c r="KB21" s="559">
        <v>1624968.4</v>
      </c>
      <c r="KC21" s="559">
        <v>5289449.0199999996</v>
      </c>
      <c r="KD21" s="559">
        <v>1429931.2</v>
      </c>
      <c r="KE21" s="559">
        <v>9348652.0800000001</v>
      </c>
      <c r="KF21" s="559">
        <v>5688988.2599999998</v>
      </c>
      <c r="KG21" s="559">
        <v>2173250.35</v>
      </c>
      <c r="KH21" s="559">
        <v>3983304.3</v>
      </c>
      <c r="KI21" s="559">
        <v>2791488.95</v>
      </c>
      <c r="KJ21" s="559">
        <v>2584860.9500000002</v>
      </c>
      <c r="KK21" s="559">
        <v>2019411</v>
      </c>
      <c r="KL21" s="559">
        <v>190070</v>
      </c>
      <c r="KM21" s="559">
        <v>2671814.5499999998</v>
      </c>
      <c r="KN21" s="559">
        <v>64995965</v>
      </c>
      <c r="KO21" s="559">
        <v>5665274.0899999999</v>
      </c>
      <c r="KP21" s="559">
        <v>4110436.45</v>
      </c>
      <c r="KQ21" s="559">
        <v>2551203.6800000002</v>
      </c>
      <c r="KR21" s="559">
        <v>3059598.05</v>
      </c>
      <c r="KS21" s="559">
        <v>2328156.7400000002</v>
      </c>
      <c r="KT21" s="559">
        <v>10304533.93</v>
      </c>
      <c r="KU21" s="559">
        <v>2268332.08</v>
      </c>
      <c r="KV21" s="559">
        <v>1305909.27</v>
      </c>
      <c r="KW21" s="559">
        <v>19052582.02</v>
      </c>
      <c r="KX21" s="559">
        <v>2966590.6</v>
      </c>
      <c r="KY21" s="559">
        <v>4298352.51</v>
      </c>
      <c r="KZ21" s="559">
        <v>6456093.8200000003</v>
      </c>
      <c r="LA21" s="559">
        <v>2606139.4500000002</v>
      </c>
      <c r="LB21" s="559">
        <v>3960379.08</v>
      </c>
      <c r="LC21" s="559">
        <v>30375039.390000001</v>
      </c>
      <c r="LD21" s="559">
        <v>4334092.4000000004</v>
      </c>
      <c r="LE21" s="559">
        <v>80659692.749999985</v>
      </c>
      <c r="LF21" s="559">
        <v>10722542.6</v>
      </c>
      <c r="LG21" s="559">
        <v>9125588.4900000002</v>
      </c>
      <c r="LH21" s="559">
        <v>5452276.5999999996</v>
      </c>
      <c r="LI21" s="559">
        <v>2221596.9700000002</v>
      </c>
      <c r="LJ21" s="559">
        <v>2605490.12</v>
      </c>
      <c r="LK21" s="559">
        <v>1973184.8</v>
      </c>
      <c r="LL21" s="559">
        <v>3551422.78</v>
      </c>
      <c r="LM21" s="559">
        <v>2078950.3</v>
      </c>
      <c r="LN21" s="559">
        <v>6992943.9500000002</v>
      </c>
      <c r="LO21" s="559">
        <v>1791647.55</v>
      </c>
      <c r="LP21" s="559">
        <v>23888800.379999999</v>
      </c>
      <c r="LQ21" s="559">
        <v>2342442.36</v>
      </c>
      <c r="LR21" s="559">
        <v>1642190.85</v>
      </c>
      <c r="LS21" s="559">
        <v>185663541.59999999</v>
      </c>
      <c r="LT21" s="559">
        <v>21477659.300000001</v>
      </c>
      <c r="LU21" s="559">
        <v>28321952.399999999</v>
      </c>
      <c r="LV21" s="559">
        <v>12469201.439999999</v>
      </c>
      <c r="LW21" s="559">
        <v>6399627.9100000001</v>
      </c>
      <c r="LX21" s="559">
        <v>3241812.5</v>
      </c>
      <c r="LY21" s="559">
        <v>3236836.84</v>
      </c>
      <c r="LZ21" s="559">
        <v>4006677.99</v>
      </c>
      <c r="MA21" s="559">
        <v>4538430.75</v>
      </c>
      <c r="MB21" s="559">
        <v>3629556.38</v>
      </c>
      <c r="MC21" s="559">
        <v>7935207.0099999998</v>
      </c>
      <c r="MD21" s="559">
        <v>2042375.85</v>
      </c>
      <c r="ME21" s="559">
        <v>114807169.78</v>
      </c>
      <c r="MF21" s="559">
        <v>5916819.4699999997</v>
      </c>
      <c r="MG21" s="559">
        <v>1326767.57</v>
      </c>
      <c r="MH21" s="559">
        <v>4926165</v>
      </c>
      <c r="MI21" s="559">
        <v>2279632.25</v>
      </c>
      <c r="MJ21" s="559">
        <v>4598641</v>
      </c>
      <c r="MK21" s="559">
        <v>3567404.5</v>
      </c>
      <c r="ML21" s="559">
        <v>2392215</v>
      </c>
      <c r="MM21" s="559">
        <v>5494584.5300000003</v>
      </c>
      <c r="MN21" s="559">
        <v>2267776.15</v>
      </c>
      <c r="MO21" s="559">
        <v>2944998.05</v>
      </c>
      <c r="MP21" s="559">
        <v>3697883</v>
      </c>
      <c r="MQ21" s="559">
        <v>50016869.789999999</v>
      </c>
      <c r="MR21" s="559">
        <v>2813047.5</v>
      </c>
      <c r="MS21" s="559">
        <v>2746429.8</v>
      </c>
      <c r="MT21" s="559">
        <v>4194153.2</v>
      </c>
      <c r="MU21" s="559">
        <v>4759861.2</v>
      </c>
      <c r="MV21" s="559">
        <v>2750005.1</v>
      </c>
      <c r="MW21" s="559">
        <v>6608893</v>
      </c>
      <c r="MX21" s="559">
        <v>4213867</v>
      </c>
      <c r="MY21" s="559">
        <v>3448768.08</v>
      </c>
      <c r="MZ21" s="559">
        <v>1265970.2</v>
      </c>
      <c r="NA21" s="559">
        <v>1004919.5</v>
      </c>
      <c r="NB21" s="559">
        <v>120267211.2</v>
      </c>
      <c r="NC21" s="559">
        <v>15618483.109999999</v>
      </c>
      <c r="ND21" s="559">
        <v>3418780.5</v>
      </c>
      <c r="NE21" s="559">
        <v>22407098.859999999</v>
      </c>
      <c r="NF21" s="559">
        <v>2404511.0299999998</v>
      </c>
      <c r="NG21" s="559">
        <v>4395115.0999999996</v>
      </c>
      <c r="NH21" s="559">
        <v>16908990.850000001</v>
      </c>
      <c r="NI21" s="559">
        <v>15882818.119999999</v>
      </c>
      <c r="NJ21" s="559">
        <v>436664.5</v>
      </c>
      <c r="NK21" s="559">
        <v>5958104.8300000001</v>
      </c>
      <c r="NL21" s="559">
        <v>3120366.8</v>
      </c>
      <c r="NM21" s="559">
        <v>3891961.19</v>
      </c>
      <c r="NN21" s="559">
        <v>27350262.460000001</v>
      </c>
      <c r="NO21" s="559">
        <v>2994213.91</v>
      </c>
      <c r="NP21" s="559">
        <v>2857687.41</v>
      </c>
      <c r="NQ21" s="559">
        <v>2898633</v>
      </c>
      <c r="NR21" s="559">
        <v>1575173.02</v>
      </c>
      <c r="NS21" s="559">
        <v>324487.5</v>
      </c>
      <c r="NT21" s="559">
        <v>1798821.9</v>
      </c>
      <c r="NU21" s="559">
        <v>39601918.240000002</v>
      </c>
      <c r="NV21" s="559">
        <v>21636181.5</v>
      </c>
      <c r="NW21" s="559">
        <v>3401560.3499999996</v>
      </c>
      <c r="NX21" s="559">
        <v>2320525.1</v>
      </c>
      <c r="NY21" s="559">
        <v>3314134</v>
      </c>
      <c r="NZ21" s="559">
        <v>3954223.11</v>
      </c>
      <c r="OA21" s="559">
        <v>1901872.04</v>
      </c>
      <c r="OB21" s="559">
        <v>63837832.740000002</v>
      </c>
      <c r="OC21" s="559">
        <v>10728684.800000001</v>
      </c>
      <c r="OD21" s="559">
        <v>4630336.92</v>
      </c>
      <c r="OE21" s="559">
        <v>14423729.93</v>
      </c>
      <c r="OF21" s="559">
        <v>2856872.03</v>
      </c>
      <c r="OG21" s="559">
        <v>3885725.56</v>
      </c>
      <c r="OH21" s="559">
        <v>8911994.8800000008</v>
      </c>
      <c r="OI21" s="559">
        <v>3514337.26</v>
      </c>
      <c r="OJ21" s="559">
        <v>8270748.7300000004</v>
      </c>
      <c r="OK21" s="559">
        <v>76557241.769999996</v>
      </c>
      <c r="OL21" s="559">
        <v>13899473.529999999</v>
      </c>
      <c r="OM21" s="559">
        <v>14446315.109999999</v>
      </c>
      <c r="ON21" s="559">
        <v>9052526.1699999999</v>
      </c>
      <c r="OO21" s="559">
        <v>6178108.1299999999</v>
      </c>
      <c r="OP21" s="559">
        <v>3257817.26</v>
      </c>
      <c r="OQ21" s="559">
        <v>24653811.419999998</v>
      </c>
      <c r="OR21" s="559">
        <v>2527581.2999999998</v>
      </c>
      <c r="OS21" s="559">
        <v>1020148.93</v>
      </c>
      <c r="OT21" s="559">
        <v>4120411.88</v>
      </c>
      <c r="OU21" s="559">
        <v>4798112.0600000005</v>
      </c>
      <c r="OV21" s="559">
        <v>12279965</v>
      </c>
      <c r="OW21" s="559">
        <v>3062357.25</v>
      </c>
      <c r="OX21" s="559">
        <v>1676306.68</v>
      </c>
      <c r="OY21" s="559">
        <v>1417246</v>
      </c>
      <c r="OZ21" s="559">
        <v>53013920.159999996</v>
      </c>
      <c r="PA21" s="559">
        <v>2892125.7</v>
      </c>
      <c r="PB21" s="559">
        <v>5767137</v>
      </c>
      <c r="PC21" s="559">
        <v>2166363.92</v>
      </c>
      <c r="PD21" s="559">
        <v>5776697.6100000003</v>
      </c>
      <c r="PE21" s="559">
        <v>11248869.27</v>
      </c>
      <c r="PF21" s="559">
        <v>3067891</v>
      </c>
      <c r="PG21" s="559">
        <v>3862686.7</v>
      </c>
      <c r="PH21" s="559">
        <v>5833305.04</v>
      </c>
      <c r="PI21" s="559">
        <v>3986031</v>
      </c>
      <c r="PJ21" s="559">
        <v>8127252.7800000003</v>
      </c>
      <c r="PK21" s="559">
        <v>7427972.6299999999</v>
      </c>
      <c r="PL21" s="559">
        <v>2824036.03</v>
      </c>
      <c r="PM21" s="559">
        <v>12972012.439999999</v>
      </c>
      <c r="PN21" s="559">
        <v>2670717.9300000002</v>
      </c>
      <c r="PO21" s="559">
        <v>1951194.07</v>
      </c>
      <c r="PP21" s="559">
        <v>1585823.6</v>
      </c>
      <c r="PQ21" s="559">
        <v>1776663</v>
      </c>
      <c r="PR21" s="559">
        <v>141085586.12</v>
      </c>
      <c r="PS21" s="559">
        <v>2387140.17</v>
      </c>
      <c r="PT21" s="559">
        <v>2059183.29</v>
      </c>
      <c r="PU21" s="559">
        <v>10877858.1</v>
      </c>
      <c r="PV21" s="559">
        <v>15297974.789999999</v>
      </c>
      <c r="PW21" s="559">
        <v>3596625.5</v>
      </c>
      <c r="PX21" s="559">
        <v>9342302.9000000004</v>
      </c>
      <c r="PY21" s="559">
        <v>2233901.36</v>
      </c>
      <c r="PZ21" s="559">
        <v>7197846.54</v>
      </c>
      <c r="QA21" s="559">
        <v>2164005.79</v>
      </c>
      <c r="QB21" s="559">
        <v>8303833.1299999999</v>
      </c>
      <c r="QC21" s="559">
        <v>1742149.87</v>
      </c>
      <c r="QD21" s="559">
        <v>4108323.2</v>
      </c>
      <c r="QE21" s="559">
        <v>4814760.41</v>
      </c>
      <c r="QF21" s="559">
        <v>6874988.8499999996</v>
      </c>
      <c r="QG21" s="559">
        <v>5400549.7699999996</v>
      </c>
      <c r="QH21" s="559">
        <v>2690248.6</v>
      </c>
      <c r="QI21" s="559">
        <v>2444387.2400000002</v>
      </c>
      <c r="QJ21" s="559">
        <v>1501555.59</v>
      </c>
      <c r="QK21" s="559">
        <v>6441130.1900000004</v>
      </c>
      <c r="QL21" s="559">
        <v>6383897.1500000004</v>
      </c>
      <c r="QM21" s="559">
        <v>1689752.55</v>
      </c>
      <c r="QN21" s="559">
        <v>1411319.22</v>
      </c>
      <c r="QO21" s="559">
        <v>1621077.63</v>
      </c>
      <c r="QP21" s="559">
        <v>1430004.6</v>
      </c>
      <c r="QQ21" s="559">
        <v>1093387.1299999999</v>
      </c>
      <c r="QR21" s="559">
        <v>60007150.710000001</v>
      </c>
      <c r="QS21" s="559">
        <v>1550575.8</v>
      </c>
      <c r="QT21" s="559">
        <v>8555673.3599999994</v>
      </c>
      <c r="QU21" s="559">
        <v>3858497</v>
      </c>
      <c r="QV21" s="559">
        <v>3894841</v>
      </c>
      <c r="QW21" s="559">
        <v>11068311.4</v>
      </c>
      <c r="QX21" s="559">
        <v>5160644.4000000004</v>
      </c>
      <c r="QY21" s="559">
        <v>5435052.5</v>
      </c>
      <c r="QZ21" s="559">
        <v>10135444.59</v>
      </c>
      <c r="RA21" s="559">
        <v>2221922.15</v>
      </c>
      <c r="RB21" s="559">
        <v>3604215.9</v>
      </c>
      <c r="RC21" s="559">
        <v>1565629.4</v>
      </c>
      <c r="RD21" s="559">
        <v>1342763</v>
      </c>
      <c r="RE21" s="559">
        <v>73905763.379999995</v>
      </c>
      <c r="RF21" s="559">
        <v>12589434.289999999</v>
      </c>
      <c r="RG21" s="559">
        <v>6465888.4800000004</v>
      </c>
      <c r="RH21" s="559">
        <v>6049021</v>
      </c>
      <c r="RI21" s="559">
        <v>3968952.52</v>
      </c>
      <c r="RJ21" s="559">
        <v>5514677.1399999997</v>
      </c>
      <c r="RK21" s="559">
        <v>13717197.939999999</v>
      </c>
      <c r="RL21" s="559">
        <v>4349305.5</v>
      </c>
      <c r="RM21" s="559">
        <v>4911931.2300000004</v>
      </c>
      <c r="RN21" s="559">
        <v>14266084.75</v>
      </c>
      <c r="RO21" s="559">
        <v>12856858.279999999</v>
      </c>
      <c r="RP21" s="559">
        <v>1738278.6</v>
      </c>
      <c r="RQ21" s="559">
        <v>1588890</v>
      </c>
      <c r="RR21" s="559">
        <v>6774451.0199999996</v>
      </c>
      <c r="RS21" s="559">
        <v>4034812</v>
      </c>
      <c r="RT21" s="559">
        <v>2028747</v>
      </c>
      <c r="RU21" s="559">
        <v>4287824.5</v>
      </c>
      <c r="RV21" s="559">
        <v>2096532</v>
      </c>
      <c r="RW21" s="559">
        <v>1210760.8999999999</v>
      </c>
      <c r="RX21" s="559">
        <v>1617041</v>
      </c>
      <c r="RY21" s="559">
        <v>35831643.119999997</v>
      </c>
      <c r="RZ21" s="559">
        <v>1818150.76</v>
      </c>
      <c r="SA21" s="559">
        <v>5579431.6699999999</v>
      </c>
      <c r="SB21" s="559">
        <v>3100453.8</v>
      </c>
      <c r="SC21" s="559">
        <v>2416368.75</v>
      </c>
      <c r="SD21" s="559">
        <v>1728582</v>
      </c>
      <c r="SE21" s="559">
        <v>4251954</v>
      </c>
      <c r="SF21" s="559">
        <v>10944250.08</v>
      </c>
      <c r="SG21" s="559">
        <v>2167608</v>
      </c>
      <c r="SH21" s="559">
        <v>2709775.9</v>
      </c>
      <c r="SI21" s="559">
        <v>5833379.0999999996</v>
      </c>
      <c r="SJ21" s="559">
        <v>5336848.3600000003</v>
      </c>
      <c r="SK21" s="559">
        <v>2982352.3</v>
      </c>
      <c r="SL21" s="559">
        <v>2131688.7799999998</v>
      </c>
      <c r="SM21" s="559">
        <v>32344340.27</v>
      </c>
      <c r="SN21" s="559">
        <v>2215986.17</v>
      </c>
      <c r="SO21" s="559">
        <v>3577131.61</v>
      </c>
      <c r="SP21" s="559">
        <v>3399418.4</v>
      </c>
      <c r="SQ21" s="559">
        <v>1797969</v>
      </c>
      <c r="SR21" s="559">
        <v>3169192.1500000004</v>
      </c>
      <c r="SS21" s="559">
        <v>4319950.4400000004</v>
      </c>
      <c r="ST21" s="559">
        <v>5578565.5</v>
      </c>
      <c r="SU21" s="559">
        <v>3816774.34</v>
      </c>
      <c r="SV21" s="559">
        <v>4817646.9000000004</v>
      </c>
      <c r="SW21" s="559">
        <v>8045912.5</v>
      </c>
      <c r="SX21" s="559">
        <v>1818225.6</v>
      </c>
      <c r="SY21" s="559">
        <v>19125627.98</v>
      </c>
      <c r="SZ21" s="559">
        <v>3543135.85</v>
      </c>
      <c r="TA21" s="559">
        <v>3967801.8</v>
      </c>
      <c r="TB21" s="559">
        <v>8539299.5800000001</v>
      </c>
      <c r="TC21" s="559">
        <v>3371101.61</v>
      </c>
      <c r="TD21" s="559">
        <v>2289396.2999999998</v>
      </c>
      <c r="TE21" s="559">
        <v>3119001.5</v>
      </c>
      <c r="TF21" s="559">
        <v>1189930.95</v>
      </c>
      <c r="TG21" s="559">
        <v>53472100.600000001</v>
      </c>
      <c r="TH21" s="559">
        <v>2719995.2</v>
      </c>
      <c r="TI21" s="559">
        <v>2058390</v>
      </c>
      <c r="TJ21" s="559">
        <v>4699123.58</v>
      </c>
      <c r="TK21" s="559">
        <v>6909397.8799999999</v>
      </c>
      <c r="TL21" s="559">
        <v>3568407.68</v>
      </c>
      <c r="TM21" s="559">
        <v>1104417</v>
      </c>
      <c r="TN21" s="559">
        <v>16316180.51</v>
      </c>
      <c r="TO21" s="559">
        <v>2634466.1</v>
      </c>
      <c r="TP21" s="559">
        <v>4768853.12</v>
      </c>
      <c r="TQ21" s="559">
        <v>6553984.5</v>
      </c>
      <c r="TR21" s="559">
        <v>2636093</v>
      </c>
      <c r="TS21" s="559">
        <v>1977677.73</v>
      </c>
      <c r="TT21" s="559">
        <v>3339684.99</v>
      </c>
      <c r="TU21" s="559">
        <v>2819291.7</v>
      </c>
      <c r="TV21" s="559">
        <v>1892525.15</v>
      </c>
      <c r="TW21" s="559">
        <v>18043521.079999998</v>
      </c>
      <c r="TX21" s="559">
        <v>2049997.9</v>
      </c>
      <c r="TY21" s="559">
        <v>26122696.969999999</v>
      </c>
      <c r="TZ21" s="559">
        <v>6515603.3799999999</v>
      </c>
      <c r="UA21" s="559">
        <v>2216687.25</v>
      </c>
      <c r="UB21" s="559">
        <v>2521402</v>
      </c>
      <c r="UC21" s="559">
        <v>17936527.280000001</v>
      </c>
      <c r="UD21" s="559">
        <v>2220300.75</v>
      </c>
      <c r="UE21" s="559">
        <v>1382615.89</v>
      </c>
      <c r="UF21" s="559">
        <v>2204106.6</v>
      </c>
      <c r="UG21" s="559">
        <v>2567843.7999999998</v>
      </c>
      <c r="UH21" s="559">
        <v>28257907.84</v>
      </c>
      <c r="UI21" s="559">
        <v>5783016.9100000001</v>
      </c>
      <c r="UJ21" s="559">
        <v>4664987.0999999996</v>
      </c>
      <c r="UK21" s="559">
        <v>5982287.5999999996</v>
      </c>
      <c r="UL21" s="559">
        <v>3444448.4</v>
      </c>
      <c r="UM21" s="559">
        <v>3948747.1799999997</v>
      </c>
      <c r="UN21" s="559">
        <v>79893358.299999997</v>
      </c>
      <c r="UO21" s="559">
        <v>4627290</v>
      </c>
      <c r="UP21" s="559">
        <v>3585441.75</v>
      </c>
      <c r="UQ21" s="559">
        <v>21655526.09</v>
      </c>
      <c r="UR21" s="559">
        <v>12441.7</v>
      </c>
      <c r="US21" s="559">
        <v>4153532.58</v>
      </c>
      <c r="UT21" s="559">
        <v>10874138.4</v>
      </c>
      <c r="UU21" s="559">
        <v>2623016</v>
      </c>
      <c r="UV21" s="559">
        <v>4403930.5</v>
      </c>
      <c r="UW21" s="559">
        <v>3423422.5</v>
      </c>
      <c r="UX21" s="559">
        <v>5921347.2999999998</v>
      </c>
      <c r="UY21" s="559">
        <v>14014471.35</v>
      </c>
      <c r="UZ21" s="559">
        <v>4055672.27</v>
      </c>
      <c r="VA21" s="559">
        <v>7522737.1600000001</v>
      </c>
      <c r="VB21" s="559">
        <v>1883309.2</v>
      </c>
      <c r="VC21" s="559">
        <v>2094731.35</v>
      </c>
      <c r="VD21" s="559">
        <v>2807831</v>
      </c>
      <c r="VE21" s="559">
        <v>2423604.98</v>
      </c>
      <c r="VF21" s="559">
        <v>17427612.030000001</v>
      </c>
      <c r="VG21" s="559">
        <v>1365419.51</v>
      </c>
      <c r="VH21" s="559">
        <v>1648356.64</v>
      </c>
      <c r="VI21" s="559">
        <v>1369003</v>
      </c>
      <c r="VJ21" s="559">
        <v>63511001.340000004</v>
      </c>
      <c r="VK21" s="559">
        <v>3514242</v>
      </c>
      <c r="VL21" s="559">
        <v>3831337.55</v>
      </c>
      <c r="VM21" s="559">
        <v>17000187.84</v>
      </c>
      <c r="VN21" s="559">
        <v>12296111.5</v>
      </c>
      <c r="VO21" s="559">
        <v>8510444.4100000001</v>
      </c>
      <c r="VP21" s="559">
        <v>3528986</v>
      </c>
      <c r="VQ21" s="559">
        <v>4318898.3499999996</v>
      </c>
      <c r="VR21" s="559">
        <v>4180514.69</v>
      </c>
      <c r="VS21" s="559">
        <v>17401083.440000001</v>
      </c>
      <c r="VT21" s="559">
        <v>3843000</v>
      </c>
      <c r="VU21" s="559">
        <v>11510033.1</v>
      </c>
      <c r="VV21" s="559">
        <v>4683459.8499999996</v>
      </c>
      <c r="VW21" s="559">
        <v>2897801.04</v>
      </c>
      <c r="VX21" s="559">
        <v>2646416</v>
      </c>
      <c r="VY21" s="559">
        <v>241375141.69</v>
      </c>
      <c r="VZ21" s="559">
        <v>7573669.3200000003</v>
      </c>
      <c r="WA21" s="559">
        <v>4793444.7300000004</v>
      </c>
      <c r="WB21" s="559">
        <v>5450665.29</v>
      </c>
      <c r="WC21" s="559">
        <v>2325581</v>
      </c>
      <c r="WD21" s="559">
        <v>4631651.2</v>
      </c>
      <c r="WE21" s="559">
        <v>9210474.6799999997</v>
      </c>
      <c r="WF21" s="559">
        <v>9900815.75</v>
      </c>
      <c r="WG21" s="559">
        <v>5761438.9199999999</v>
      </c>
      <c r="WH21" s="559">
        <v>8197214.7000000002</v>
      </c>
      <c r="WI21" s="559">
        <v>2424642.73</v>
      </c>
      <c r="WJ21" s="559">
        <v>26554621.100000001</v>
      </c>
      <c r="WK21" s="559">
        <v>6300581</v>
      </c>
      <c r="WL21" s="559">
        <v>8779992.1699999999</v>
      </c>
      <c r="WM21" s="559">
        <v>12740267.83</v>
      </c>
      <c r="WN21" s="559">
        <v>6779471.4100000001</v>
      </c>
      <c r="WO21" s="559">
        <v>4719007.6399999997</v>
      </c>
      <c r="WP21" s="559">
        <v>7505123.96</v>
      </c>
      <c r="WQ21" s="559">
        <v>3265461.4</v>
      </c>
      <c r="WR21" s="559">
        <v>9485759.1300000008</v>
      </c>
      <c r="WS21" s="559">
        <v>24453176.98</v>
      </c>
      <c r="WT21" s="559">
        <v>4514661.32</v>
      </c>
      <c r="WU21" s="559">
        <v>2178070.2000000002</v>
      </c>
      <c r="WV21" s="559">
        <v>2279967.2000000002</v>
      </c>
      <c r="WW21" s="559">
        <v>2363616.77</v>
      </c>
      <c r="WX21" s="559">
        <v>2015805.6</v>
      </c>
      <c r="WY21" s="559">
        <v>2044817.5</v>
      </c>
      <c r="WZ21" s="559">
        <v>1848878.33</v>
      </c>
      <c r="XA21" s="559">
        <v>15814199.49</v>
      </c>
      <c r="XB21" s="559">
        <v>2555670.91</v>
      </c>
      <c r="XC21" s="559">
        <v>2017820.78</v>
      </c>
      <c r="XD21" s="559">
        <v>1178377</v>
      </c>
      <c r="XE21" s="559">
        <v>2286997.1</v>
      </c>
      <c r="XF21" s="559">
        <v>53976344.359999999</v>
      </c>
      <c r="XG21" s="559">
        <v>5519142.4000000004</v>
      </c>
      <c r="XH21" s="559">
        <v>6003811.9900000002</v>
      </c>
      <c r="XI21" s="559">
        <v>24892698.5</v>
      </c>
      <c r="XJ21" s="559">
        <v>5328274.3899999997</v>
      </c>
      <c r="XK21" s="559">
        <v>6210839.0999999996</v>
      </c>
      <c r="XL21" s="559">
        <v>10152045.35</v>
      </c>
      <c r="XM21" s="559">
        <v>3663230</v>
      </c>
      <c r="XN21" s="559">
        <v>3929944.26</v>
      </c>
      <c r="XO21" s="559">
        <v>11664579.6</v>
      </c>
      <c r="XP21" s="559">
        <v>6783874.4000000004</v>
      </c>
      <c r="XQ21" s="559">
        <v>2396430.4</v>
      </c>
      <c r="XR21" s="559">
        <v>2952359.95</v>
      </c>
      <c r="XS21" s="559">
        <v>3590290</v>
      </c>
      <c r="XT21" s="559">
        <v>2301158</v>
      </c>
      <c r="XU21" s="559">
        <v>1921536</v>
      </c>
      <c r="XV21" s="559">
        <v>1929364.3</v>
      </c>
      <c r="XW21" s="559">
        <v>3195955.52</v>
      </c>
      <c r="XX21" s="559">
        <v>2461105</v>
      </c>
      <c r="XY21" s="559">
        <v>2079300.51</v>
      </c>
      <c r="XZ21" s="559">
        <v>3386214</v>
      </c>
      <c r="YA21" s="559">
        <v>2151420</v>
      </c>
      <c r="YB21" s="559">
        <v>2846631.5</v>
      </c>
      <c r="YC21" s="559">
        <v>60093547.899999999</v>
      </c>
      <c r="YD21" s="559">
        <v>4742228.4800000004</v>
      </c>
      <c r="YE21" s="559">
        <v>9930809.2599999998</v>
      </c>
      <c r="YF21" s="559">
        <v>3373559.09</v>
      </c>
      <c r="YG21" s="559">
        <v>23761209.300000001</v>
      </c>
      <c r="YH21" s="559">
        <v>5233651.0999999996</v>
      </c>
      <c r="YI21" s="559">
        <v>8175237.7999999998</v>
      </c>
      <c r="YJ21" s="559">
        <v>2423968.7999999998</v>
      </c>
      <c r="YK21" s="559">
        <v>17377158</v>
      </c>
      <c r="YL21" s="559">
        <v>10203514.949999999</v>
      </c>
      <c r="YM21" s="559">
        <v>5164607.42</v>
      </c>
      <c r="YN21" s="559">
        <v>2550417.27</v>
      </c>
      <c r="YO21" s="559">
        <v>2757956.4</v>
      </c>
      <c r="YP21" s="559">
        <v>2649860.7000000002</v>
      </c>
      <c r="YQ21" s="559">
        <v>2719041.65</v>
      </c>
      <c r="YR21" s="559">
        <v>2206102.5</v>
      </c>
      <c r="YS21" s="559">
        <v>1806335.25</v>
      </c>
      <c r="YT21" s="559">
        <v>21967358.140000001</v>
      </c>
      <c r="YU21" s="559">
        <v>2294853</v>
      </c>
      <c r="YV21" s="559">
        <v>856268</v>
      </c>
      <c r="YW21" s="559">
        <v>2838013.5</v>
      </c>
      <c r="YX21" s="559">
        <v>3473719.22</v>
      </c>
      <c r="YY21" s="559">
        <v>1088027.79</v>
      </c>
      <c r="YZ21" s="559">
        <v>3142127</v>
      </c>
      <c r="ZA21" s="559">
        <v>16048706.310000001</v>
      </c>
      <c r="ZB21" s="559">
        <v>2009868.25</v>
      </c>
      <c r="ZC21" s="559">
        <v>4025346.22</v>
      </c>
      <c r="ZD21" s="559">
        <v>3505573.26</v>
      </c>
      <c r="ZE21" s="559">
        <v>2030511.5</v>
      </c>
      <c r="ZF21" s="559">
        <v>4029771</v>
      </c>
      <c r="ZG21" s="559">
        <v>1602945</v>
      </c>
      <c r="ZH21" s="559">
        <v>1835745.28</v>
      </c>
      <c r="ZI21" s="559">
        <v>8749687.4000000004</v>
      </c>
      <c r="ZJ21" s="559">
        <v>57299443.030000001</v>
      </c>
      <c r="ZK21" s="559">
        <v>2554170.8199999998</v>
      </c>
      <c r="ZL21" s="559">
        <v>8711397.1899999995</v>
      </c>
      <c r="ZM21" s="559">
        <v>18045203.710000001</v>
      </c>
      <c r="ZN21" s="559">
        <v>13211045.699999999</v>
      </c>
      <c r="ZO21" s="559">
        <v>3241454.2</v>
      </c>
      <c r="ZP21" s="559">
        <v>5429298.3700000001</v>
      </c>
      <c r="ZQ21" s="559">
        <v>7259295.5</v>
      </c>
      <c r="ZR21" s="559">
        <v>5287896.68</v>
      </c>
      <c r="ZS21" s="559">
        <v>12522961.41</v>
      </c>
      <c r="ZT21" s="559">
        <v>1161245.72</v>
      </c>
      <c r="ZU21" s="559">
        <v>2521531.6</v>
      </c>
      <c r="ZV21" s="559">
        <v>3583373</v>
      </c>
      <c r="ZW21" s="559">
        <v>4435751.01</v>
      </c>
      <c r="ZX21" s="559">
        <v>2476785.2000000002</v>
      </c>
      <c r="ZY21" s="559">
        <v>2760911.71</v>
      </c>
      <c r="ZZ21" s="559">
        <v>3158998.21</v>
      </c>
      <c r="AAA21" s="559">
        <v>1552760</v>
      </c>
      <c r="AAB21" s="559">
        <v>3481560.68</v>
      </c>
      <c r="AAC21" s="559">
        <v>2199772.44</v>
      </c>
      <c r="AAD21" s="559">
        <v>1999213.9</v>
      </c>
      <c r="AAE21" s="559">
        <v>1436813.46</v>
      </c>
      <c r="AAF21" s="559">
        <v>22512040.329999998</v>
      </c>
      <c r="AAG21" s="559">
        <v>2351807.2999999998</v>
      </c>
      <c r="AAH21" s="559">
        <v>4697595.3</v>
      </c>
      <c r="AAI21" s="559">
        <v>2025922.01</v>
      </c>
      <c r="AAJ21" s="559">
        <v>1617773</v>
      </c>
      <c r="AAK21" s="559">
        <v>6342333</v>
      </c>
      <c r="AAL21" s="559">
        <v>2799968.21</v>
      </c>
      <c r="AAM21" s="559">
        <v>158742852.77000001</v>
      </c>
      <c r="AAN21" s="559">
        <v>3242268.39</v>
      </c>
      <c r="AAO21" s="559">
        <v>1590354.87</v>
      </c>
      <c r="AAP21" s="559">
        <v>7565258.3899999997</v>
      </c>
      <c r="AAQ21" s="559">
        <v>4787884.0999999996</v>
      </c>
      <c r="AAR21" s="559">
        <v>3269782.1</v>
      </c>
      <c r="AAS21" s="559">
        <v>3741015.86</v>
      </c>
      <c r="AAT21" s="559">
        <v>7127733.7599999998</v>
      </c>
      <c r="AAU21" s="559">
        <v>14091869.310000001</v>
      </c>
      <c r="AAV21" s="559">
        <v>2518055.39</v>
      </c>
      <c r="AAW21" s="559">
        <v>5522199.54</v>
      </c>
      <c r="AAX21" s="559">
        <v>22204256.68</v>
      </c>
      <c r="AAY21" s="559">
        <v>9910546.3800000008</v>
      </c>
      <c r="AAZ21" s="559">
        <v>1465463.95</v>
      </c>
      <c r="ABA21" s="559">
        <v>3239150.35</v>
      </c>
      <c r="ABB21" s="559">
        <v>2247853.14</v>
      </c>
      <c r="ABC21" s="559">
        <v>1485093.54</v>
      </c>
      <c r="ABD21" s="559">
        <v>2058623.57</v>
      </c>
      <c r="ABE21" s="559">
        <v>1956357</v>
      </c>
      <c r="ABF21" s="559">
        <v>24170629.039999999</v>
      </c>
      <c r="ABG21" s="559">
        <v>19015185.949999999</v>
      </c>
      <c r="ABH21" s="559">
        <v>2351577.7400000002</v>
      </c>
      <c r="ABI21" s="559">
        <v>1631864.69</v>
      </c>
      <c r="ABJ21" s="559">
        <v>1758770.43</v>
      </c>
      <c r="ABK21" s="559">
        <v>953065.38</v>
      </c>
      <c r="ABL21" s="559">
        <v>1522023</v>
      </c>
      <c r="ABM21" s="559">
        <v>23333482.199999999</v>
      </c>
      <c r="ABN21" s="559">
        <v>3595200.96</v>
      </c>
      <c r="ABO21" s="559">
        <v>1988738.01</v>
      </c>
      <c r="ABP21" s="559">
        <v>3475100.96</v>
      </c>
      <c r="ABQ21" s="559">
        <v>6700401.5</v>
      </c>
      <c r="ABR21" s="559">
        <v>2362512.2000000002</v>
      </c>
      <c r="ABS21" s="559">
        <v>3864652.05</v>
      </c>
      <c r="ABT21" s="559">
        <v>4589007.2699999996</v>
      </c>
      <c r="ABU21" s="559">
        <v>1066207.05</v>
      </c>
      <c r="ABV21" s="559">
        <v>44970149.659999996</v>
      </c>
      <c r="ABW21" s="559">
        <v>7149895.7000000002</v>
      </c>
      <c r="ABX21" s="559">
        <v>6283756.8899999997</v>
      </c>
      <c r="ABY21" s="559">
        <v>2930278.83</v>
      </c>
      <c r="ABZ21" s="559">
        <v>1992525.21</v>
      </c>
      <c r="ACA21" s="559">
        <v>9056607.5500000007</v>
      </c>
      <c r="ACB21" s="559">
        <v>2081755.98</v>
      </c>
      <c r="ACC21" s="559">
        <v>2394851.9900000002</v>
      </c>
      <c r="ACD21" s="559">
        <v>1859311.55</v>
      </c>
      <c r="ACE21" s="559">
        <v>5088465</v>
      </c>
      <c r="ACF21" s="559">
        <v>1920053.45</v>
      </c>
      <c r="ACG21" s="559">
        <v>54834491.799999997</v>
      </c>
      <c r="ACH21" s="559">
        <v>3192376.22</v>
      </c>
      <c r="ACI21" s="559">
        <v>6287591.7800000003</v>
      </c>
      <c r="ACJ21" s="559">
        <v>4446142.5</v>
      </c>
      <c r="ACK21" s="559">
        <v>2729923</v>
      </c>
      <c r="ACL21" s="559">
        <v>3951002.3</v>
      </c>
      <c r="ACM21" s="559">
        <v>4375577</v>
      </c>
      <c r="ACN21" s="559">
        <v>23765324.27</v>
      </c>
      <c r="ACO21" s="559">
        <v>14945689.6</v>
      </c>
      <c r="ACP21" s="559">
        <v>3092908</v>
      </c>
      <c r="ACQ21" s="559">
        <v>7813438</v>
      </c>
      <c r="ACR21" s="559">
        <v>5346365.4400000004</v>
      </c>
      <c r="ACS21" s="559">
        <v>3849990.99</v>
      </c>
      <c r="ACT21" s="559">
        <v>19422059.300000001</v>
      </c>
      <c r="ACU21" s="559">
        <v>6390124</v>
      </c>
      <c r="ACV21" s="559">
        <v>4449718.37</v>
      </c>
      <c r="ACW21" s="559">
        <v>4003540.6</v>
      </c>
      <c r="ACX21" s="559">
        <v>3061300.4</v>
      </c>
      <c r="ACY21" s="559">
        <v>3205517</v>
      </c>
      <c r="ACZ21" s="559">
        <v>2022483</v>
      </c>
      <c r="ADA21" s="559">
        <v>1707884.6</v>
      </c>
      <c r="ADB21" s="559">
        <v>1267616.3799999999</v>
      </c>
      <c r="ADC21" s="559">
        <v>2399907.6</v>
      </c>
      <c r="ADD21" s="559">
        <v>12456819.050000001</v>
      </c>
      <c r="ADE21" s="559">
        <v>9418788.4800000004</v>
      </c>
      <c r="ADF21" s="559">
        <v>643795.5</v>
      </c>
      <c r="ADG21" s="559">
        <v>1150031.6599999999</v>
      </c>
      <c r="ADH21" s="559">
        <v>3187934</v>
      </c>
      <c r="ADI21" s="559">
        <v>356434.06</v>
      </c>
      <c r="ADJ21" s="559">
        <v>2210389.81</v>
      </c>
      <c r="ADK21" s="559">
        <v>2093752.4</v>
      </c>
      <c r="ADL21" s="559">
        <v>3659067</v>
      </c>
      <c r="ADM21" s="559">
        <v>104401540.34999999</v>
      </c>
      <c r="ADN21" s="559">
        <v>9457780.9600000009</v>
      </c>
      <c r="ADO21" s="559">
        <v>7693617.4199999999</v>
      </c>
      <c r="ADP21" s="559">
        <v>18747866.100000001</v>
      </c>
      <c r="ADQ21" s="559">
        <v>1253592.8500000001</v>
      </c>
      <c r="ADR21" s="559">
        <v>1876079.5</v>
      </c>
      <c r="ADS21" s="559">
        <v>3711037.19</v>
      </c>
      <c r="ADT21" s="559">
        <v>1291393</v>
      </c>
      <c r="ADU21" s="559">
        <v>82132317.180000007</v>
      </c>
      <c r="ADV21" s="559">
        <v>12762501.73</v>
      </c>
      <c r="ADW21" s="559">
        <v>9229416.1199999992</v>
      </c>
      <c r="ADX21" s="559">
        <v>2718125.43</v>
      </c>
      <c r="ADY21" s="559">
        <v>4348400.8899999997</v>
      </c>
      <c r="ADZ21" s="559">
        <v>6599909.8099999996</v>
      </c>
      <c r="AEA21" s="559">
        <v>4112439.7</v>
      </c>
      <c r="AEB21" s="559">
        <v>3156294.89</v>
      </c>
      <c r="AEC21" s="559">
        <v>1893156.47</v>
      </c>
      <c r="AED21" s="559">
        <v>2009044</v>
      </c>
      <c r="AEE21" s="559">
        <v>2957929.2</v>
      </c>
      <c r="AEF21" s="559">
        <v>7370107.0800000001</v>
      </c>
      <c r="AEG21" s="559">
        <v>2389701.65</v>
      </c>
      <c r="AEH21" s="559">
        <v>4271504.54</v>
      </c>
      <c r="AEI21" s="559">
        <v>4477486.13</v>
      </c>
      <c r="AEJ21" s="559">
        <v>3487525.14</v>
      </c>
      <c r="AEK21" s="559">
        <v>1820601.05</v>
      </c>
      <c r="AEL21" s="559">
        <v>9294875</v>
      </c>
      <c r="AEM21" s="559">
        <v>1862167.83</v>
      </c>
      <c r="AEN21" s="559">
        <v>8053975.1200000001</v>
      </c>
      <c r="AEO21" s="559">
        <v>53789597.560000002</v>
      </c>
      <c r="AEP21" s="559">
        <v>11072160.48</v>
      </c>
      <c r="AEQ21" s="559">
        <v>5639659.2300000004</v>
      </c>
      <c r="AER21" s="559">
        <v>4624125.6500000004</v>
      </c>
      <c r="AES21" s="559">
        <v>3900880.25</v>
      </c>
      <c r="AET21" s="559">
        <v>12499835.99</v>
      </c>
      <c r="AEU21" s="559">
        <v>3464347.76</v>
      </c>
      <c r="AEV21" s="559">
        <v>5094004.2</v>
      </c>
      <c r="AEW21" s="559">
        <v>2853320.95</v>
      </c>
      <c r="AEX21" s="559">
        <v>2764144.7</v>
      </c>
      <c r="AEY21" s="559">
        <v>30742792.02</v>
      </c>
      <c r="AEZ21" s="559">
        <v>16154459.33</v>
      </c>
      <c r="AFA21" s="559">
        <v>11373894</v>
      </c>
      <c r="AFB21" s="559">
        <v>5121690.55</v>
      </c>
      <c r="AFC21" s="559">
        <v>13315450.25</v>
      </c>
      <c r="AFD21" s="559">
        <v>8573055.8000000007</v>
      </c>
      <c r="AFE21" s="559">
        <v>3952258</v>
      </c>
      <c r="AFF21" s="559">
        <v>6683682.9500000002</v>
      </c>
      <c r="AFG21" s="559">
        <v>1667156</v>
      </c>
      <c r="AFH21" s="559">
        <v>10640671.25</v>
      </c>
      <c r="AFI21" s="559">
        <v>5619994.5</v>
      </c>
      <c r="AFJ21" s="559">
        <v>4686495.5</v>
      </c>
      <c r="AFK21" s="559">
        <v>4790092.01</v>
      </c>
      <c r="AFL21" s="559">
        <v>52938201.409999996</v>
      </c>
      <c r="AFM21" s="559">
        <v>7410785.2999999998</v>
      </c>
      <c r="AFN21" s="559">
        <v>7003165.1699999999</v>
      </c>
      <c r="AFO21" s="559">
        <v>3096943</v>
      </c>
      <c r="AFP21" s="559">
        <v>5375076.3399999999</v>
      </c>
      <c r="AFQ21" s="559">
        <v>3155485.99</v>
      </c>
      <c r="AFR21" s="559">
        <v>2634490</v>
      </c>
      <c r="AFS21" s="559">
        <v>5523993.96</v>
      </c>
      <c r="AFT21" s="559">
        <v>6846490.5599999996</v>
      </c>
      <c r="AFU21" s="559">
        <v>2213511.5</v>
      </c>
      <c r="AFV21" s="559">
        <v>7147446.6600000001</v>
      </c>
      <c r="AFW21" s="559">
        <v>2609797.5</v>
      </c>
      <c r="AFX21" s="559">
        <v>32412154.84</v>
      </c>
      <c r="AFY21" s="559">
        <v>1789787.18</v>
      </c>
      <c r="AFZ21" s="559">
        <v>3052574.59</v>
      </c>
      <c r="AGA21" s="559">
        <v>2547307.84</v>
      </c>
      <c r="AGB21" s="559">
        <v>6061129.1500000004</v>
      </c>
      <c r="AGC21" s="559">
        <v>2691058.77</v>
      </c>
      <c r="AGD21" s="559">
        <v>1510706.37</v>
      </c>
      <c r="AGE21" s="559">
        <v>2476340.2000000002</v>
      </c>
      <c r="AGF21" s="559">
        <v>1577264.6</v>
      </c>
      <c r="AGG21" s="559">
        <v>2201268.85</v>
      </c>
      <c r="AGH21" s="559">
        <v>2334639.39</v>
      </c>
      <c r="AGI21" s="559">
        <v>40671211.240000002</v>
      </c>
      <c r="AGJ21" s="559">
        <v>6038209.5499999998</v>
      </c>
      <c r="AGK21" s="559">
        <v>4476773.6100000003</v>
      </c>
      <c r="AGL21" s="559">
        <v>1363746.2</v>
      </c>
      <c r="AGM21" s="559">
        <v>10696501.640000001</v>
      </c>
      <c r="AGN21" s="559">
        <v>3794218.05</v>
      </c>
      <c r="AGO21" s="559">
        <v>1969259.67</v>
      </c>
      <c r="AGP21" s="559">
        <v>2388211.6</v>
      </c>
      <c r="AGQ21" s="559">
        <v>110036562.14</v>
      </c>
      <c r="AGR21" s="559">
        <v>46879146.979999997</v>
      </c>
      <c r="AGS21" s="559">
        <v>2406805.2799999998</v>
      </c>
      <c r="AGT21" s="559">
        <v>5967980.75</v>
      </c>
      <c r="AGU21" s="559">
        <v>10514517.029999999</v>
      </c>
      <c r="AGV21" s="559">
        <v>4860773.5</v>
      </c>
      <c r="AGW21" s="559">
        <v>3009691.5</v>
      </c>
      <c r="AGX21" s="559">
        <v>4397223.4000000004</v>
      </c>
      <c r="AGY21" s="559">
        <v>2149498.5</v>
      </c>
      <c r="AGZ21" s="559">
        <v>4610806.41</v>
      </c>
      <c r="AHA21" s="559">
        <v>4298456.5</v>
      </c>
      <c r="AHB21" s="559">
        <v>2348607.6</v>
      </c>
      <c r="AHC21" s="559">
        <v>2322241.2999999998</v>
      </c>
      <c r="AHD21" s="559">
        <v>2132233.5</v>
      </c>
      <c r="AHE21" s="559">
        <v>1603221.2</v>
      </c>
      <c r="AHF21" s="559">
        <v>2233232.7000000002</v>
      </c>
      <c r="AHG21" s="559">
        <v>2038478.5</v>
      </c>
      <c r="AHH21" s="559">
        <v>15178842.01</v>
      </c>
      <c r="AHI21" s="559">
        <v>3365277.3</v>
      </c>
      <c r="AHJ21" s="559">
        <v>3459897.15</v>
      </c>
      <c r="AHK21" s="559">
        <v>4019124.52</v>
      </c>
      <c r="AHL21" s="559">
        <v>9025014.3499999996</v>
      </c>
      <c r="AHM21" s="559">
        <v>2905456.95</v>
      </c>
      <c r="AHN21" s="559">
        <v>2733640</v>
      </c>
      <c r="AHO21" s="559"/>
      <c r="AHQ21" s="580">
        <v>19</v>
      </c>
    </row>
    <row r="22" spans="1:901" ht="23.4" customHeight="1" x14ac:dyDescent="0.4">
      <c r="A22" s="554" t="s">
        <v>25</v>
      </c>
      <c r="B22" s="555" t="s">
        <v>26</v>
      </c>
      <c r="C22" s="559">
        <v>522970904.73999995</v>
      </c>
      <c r="D22" s="559">
        <v>125720612.73999999</v>
      </c>
      <c r="E22" s="559">
        <v>31976115.109999999</v>
      </c>
      <c r="F22" s="559">
        <v>47052505.969999991</v>
      </c>
      <c r="G22" s="559">
        <v>56185640.820000008</v>
      </c>
      <c r="H22" s="559">
        <v>50689994.230000004</v>
      </c>
      <c r="I22" s="559">
        <v>25496183.520000003</v>
      </c>
      <c r="J22" s="559">
        <v>107746731.91</v>
      </c>
      <c r="K22" s="559">
        <v>51591149.18999999</v>
      </c>
      <c r="L22" s="559">
        <v>39418925.089999996</v>
      </c>
      <c r="M22" s="559">
        <v>110524660.89999999</v>
      </c>
      <c r="N22" s="559">
        <v>50260179.260000005</v>
      </c>
      <c r="O22" s="559">
        <v>90070242.219999999</v>
      </c>
      <c r="P22" s="559">
        <v>71967739.390000001</v>
      </c>
      <c r="Q22" s="559">
        <v>36729418.730000004</v>
      </c>
      <c r="R22" s="559">
        <v>23606567.510000002</v>
      </c>
      <c r="S22" s="559">
        <v>30025049.620000001</v>
      </c>
      <c r="T22" s="559">
        <v>53949645.440000005</v>
      </c>
      <c r="U22" s="559">
        <v>20089214.68</v>
      </c>
      <c r="V22" s="559">
        <v>31574799.949999999</v>
      </c>
      <c r="W22" s="559">
        <v>36704768.469999999</v>
      </c>
      <c r="X22" s="559">
        <v>31233903.43</v>
      </c>
      <c r="Y22" s="559">
        <v>27092191.23</v>
      </c>
      <c r="Z22" s="559">
        <v>15757837.57</v>
      </c>
      <c r="AA22" s="559">
        <v>624515402.25999999</v>
      </c>
      <c r="AB22" s="559">
        <v>50624378.640000001</v>
      </c>
      <c r="AC22" s="559">
        <v>82892410.780000001</v>
      </c>
      <c r="AD22" s="559">
        <v>33055047.140000004</v>
      </c>
      <c r="AE22" s="559">
        <v>91541478.829999983</v>
      </c>
      <c r="AF22" s="559">
        <v>46965466.169999994</v>
      </c>
      <c r="AG22" s="559">
        <v>73146662.540000007</v>
      </c>
      <c r="AH22" s="559">
        <v>50225735.740000002</v>
      </c>
      <c r="AI22" s="559">
        <v>48930645.240000002</v>
      </c>
      <c r="AJ22" s="559">
        <v>42846234.189999998</v>
      </c>
      <c r="AK22" s="559">
        <v>28584515.859999999</v>
      </c>
      <c r="AL22" s="559">
        <v>30768042.879999999</v>
      </c>
      <c r="AM22" s="559">
        <v>22665219.089999996</v>
      </c>
      <c r="AN22" s="559">
        <v>38018854.109999999</v>
      </c>
      <c r="AO22" s="559">
        <v>32433515.289999999</v>
      </c>
      <c r="AP22" s="559">
        <v>53788772.310000002</v>
      </c>
      <c r="AQ22" s="559">
        <v>43460755.980000004</v>
      </c>
      <c r="AR22" s="559">
        <v>7612585.3399999999</v>
      </c>
      <c r="AS22" s="559">
        <v>390917588.63</v>
      </c>
      <c r="AT22" s="559">
        <v>57722575.469999999</v>
      </c>
      <c r="AU22" s="559">
        <v>39139191.300000004</v>
      </c>
      <c r="AV22" s="559">
        <v>59375693.340000004</v>
      </c>
      <c r="AW22" s="559">
        <v>46557932.439999998</v>
      </c>
      <c r="AX22" s="559">
        <v>33038518.969999999</v>
      </c>
      <c r="AY22" s="559">
        <v>38593319.289999999</v>
      </c>
      <c r="AZ22" s="559">
        <v>57359865.689999998</v>
      </c>
      <c r="BA22" s="559">
        <v>136846376.79000002</v>
      </c>
      <c r="BB22" s="559">
        <v>27780364.519999996</v>
      </c>
      <c r="BC22" s="559">
        <v>43923526.250000007</v>
      </c>
      <c r="BD22" s="559">
        <v>68426722.700000003</v>
      </c>
      <c r="BE22" s="559">
        <v>25202218.080000002</v>
      </c>
      <c r="BF22" s="559">
        <v>21783091.740000002</v>
      </c>
      <c r="BG22" s="559">
        <v>24473577.309999999</v>
      </c>
      <c r="BH22" s="559">
        <v>360935661.16999996</v>
      </c>
      <c r="BI22" s="559">
        <v>22219020.989999995</v>
      </c>
      <c r="BJ22" s="559">
        <v>17619850.840000004</v>
      </c>
      <c r="BK22" s="559">
        <v>32505647.760000002</v>
      </c>
      <c r="BL22" s="559">
        <v>44976488.730000004</v>
      </c>
      <c r="BM22" s="559">
        <v>64630111.850000001</v>
      </c>
      <c r="BN22" s="559">
        <v>24144673.449999999</v>
      </c>
      <c r="BO22" s="559">
        <v>30198016.07</v>
      </c>
      <c r="BP22" s="559">
        <v>23023955.850000001</v>
      </c>
      <c r="BQ22" s="559">
        <v>26175355.550000004</v>
      </c>
      <c r="BR22" s="559">
        <v>13012701.710000001</v>
      </c>
      <c r="BS22" s="559">
        <v>16773263.51</v>
      </c>
      <c r="BT22" s="559">
        <v>94199674.429999992</v>
      </c>
      <c r="BU22" s="559">
        <v>14929166.67</v>
      </c>
      <c r="BV22" s="559">
        <v>15727915.050000001</v>
      </c>
      <c r="BW22" s="559">
        <v>307812776.45000005</v>
      </c>
      <c r="BX22" s="559">
        <v>188526470.62000003</v>
      </c>
      <c r="BY22" s="559">
        <v>47452937.600000001</v>
      </c>
      <c r="BZ22" s="559">
        <v>32417248.530000001</v>
      </c>
      <c r="CA22" s="559">
        <v>66845800.269999996</v>
      </c>
      <c r="CB22" s="559">
        <v>47583383.790000007</v>
      </c>
      <c r="CC22" s="559">
        <v>45282608.129999995</v>
      </c>
      <c r="CD22" s="559">
        <v>7956664.1500000004</v>
      </c>
      <c r="CE22" s="559">
        <v>8583118.6300000008</v>
      </c>
      <c r="CF22" s="559">
        <v>626584065.95999992</v>
      </c>
      <c r="CG22" s="559">
        <v>45406343.219999999</v>
      </c>
      <c r="CH22" s="559">
        <v>80480579.809999987</v>
      </c>
      <c r="CI22" s="559">
        <v>35942622.649999999</v>
      </c>
      <c r="CJ22" s="559">
        <v>39895167.440000005</v>
      </c>
      <c r="CK22" s="559">
        <v>50191843.32</v>
      </c>
      <c r="CL22" s="559">
        <v>39258695.430000007</v>
      </c>
      <c r="CM22" s="559">
        <v>60341056.269999996</v>
      </c>
      <c r="CN22" s="559">
        <v>23687379.630000003</v>
      </c>
      <c r="CO22" s="559">
        <v>44739484.290000007</v>
      </c>
      <c r="CP22" s="559">
        <v>31328250.829999998</v>
      </c>
      <c r="CQ22" s="559">
        <v>59687389.410000011</v>
      </c>
      <c r="CR22" s="559">
        <v>33149769.77</v>
      </c>
      <c r="CS22" s="559">
        <v>315822842.67000002</v>
      </c>
      <c r="CT22" s="559">
        <v>35494716.560000002</v>
      </c>
      <c r="CU22" s="559">
        <v>45305528.100000001</v>
      </c>
      <c r="CV22" s="559">
        <v>58633852.939999998</v>
      </c>
      <c r="CW22" s="559">
        <v>33584182.909999996</v>
      </c>
      <c r="CX22" s="559">
        <v>58068940.890000008</v>
      </c>
      <c r="CY22" s="559">
        <v>37408096.490000002</v>
      </c>
      <c r="CZ22" s="559">
        <v>16277741.560000001</v>
      </c>
      <c r="DA22" s="559">
        <v>333998640.28000009</v>
      </c>
      <c r="DB22" s="559">
        <v>51916011.410000011</v>
      </c>
      <c r="DC22" s="559">
        <v>100519689.42000002</v>
      </c>
      <c r="DD22" s="559">
        <v>98919787.489999995</v>
      </c>
      <c r="DE22" s="559">
        <v>41410089.549999997</v>
      </c>
      <c r="DF22" s="559">
        <v>57754225.240000002</v>
      </c>
      <c r="DG22" s="559">
        <v>51515321.639999993</v>
      </c>
      <c r="DH22" s="559">
        <v>16089455.76</v>
      </c>
      <c r="DI22" s="559">
        <v>33514707.329999998</v>
      </c>
      <c r="DJ22" s="559">
        <v>32796582.010000002</v>
      </c>
      <c r="DK22" s="559">
        <v>75722841.190000013</v>
      </c>
      <c r="DL22" s="559">
        <v>232230989.48999998</v>
      </c>
      <c r="DM22" s="559">
        <v>239752278.15000004</v>
      </c>
      <c r="DN22" s="559">
        <v>45859347.100000009</v>
      </c>
      <c r="DO22" s="559">
        <v>33041867.449999999</v>
      </c>
      <c r="DP22" s="559">
        <v>62621988.640000008</v>
      </c>
      <c r="DQ22" s="559">
        <v>44154205.649999999</v>
      </c>
      <c r="DR22" s="559">
        <v>37783971.190000005</v>
      </c>
      <c r="DS22" s="559">
        <v>39156450.269999996</v>
      </c>
      <c r="DT22" s="559">
        <v>15956352.75</v>
      </c>
      <c r="DU22" s="559">
        <v>740205382.38</v>
      </c>
      <c r="DV22" s="559">
        <v>38434573.18</v>
      </c>
      <c r="DW22" s="559">
        <v>56120924.460000001</v>
      </c>
      <c r="DX22" s="559">
        <v>51243178.590000004</v>
      </c>
      <c r="DY22" s="559">
        <v>57081966.440000005</v>
      </c>
      <c r="DZ22" s="559">
        <v>47225615.649999999</v>
      </c>
      <c r="EA22" s="559">
        <v>72879379.459999993</v>
      </c>
      <c r="EB22" s="559">
        <v>45728430.739999995</v>
      </c>
      <c r="EC22" s="559">
        <v>63449233.990000002</v>
      </c>
      <c r="ED22" s="559">
        <v>232141367.22999996</v>
      </c>
      <c r="EE22" s="559">
        <v>200833023.15000001</v>
      </c>
      <c r="EF22" s="559">
        <v>44434963.979999997</v>
      </c>
      <c r="EG22" s="559">
        <v>42578716.539999992</v>
      </c>
      <c r="EH22" s="559">
        <v>49532045.220000006</v>
      </c>
      <c r="EI22" s="559">
        <v>56714560.760000005</v>
      </c>
      <c r="EJ22" s="559">
        <v>86908856.339999989</v>
      </c>
      <c r="EK22" s="559">
        <v>31323560.740000002</v>
      </c>
      <c r="EL22" s="559">
        <v>36388474.050000004</v>
      </c>
      <c r="EM22" s="559">
        <v>479923801.04000002</v>
      </c>
      <c r="EN22" s="559">
        <v>38085091.020000003</v>
      </c>
      <c r="EO22" s="559">
        <v>34618185.82</v>
      </c>
      <c r="EP22" s="559">
        <v>34611996.629999995</v>
      </c>
      <c r="EQ22" s="559">
        <v>20117804.990000002</v>
      </c>
      <c r="ER22" s="559">
        <v>21158611.969999999</v>
      </c>
      <c r="ES22" s="559">
        <v>48311255.039999999</v>
      </c>
      <c r="ET22" s="559">
        <v>44433447.470000006</v>
      </c>
      <c r="EU22" s="559">
        <v>29978921.300000001</v>
      </c>
      <c r="EV22" s="559">
        <v>318716268.27999991</v>
      </c>
      <c r="EW22" s="559">
        <v>21741612.780000001</v>
      </c>
      <c r="EX22" s="559">
        <v>30487554.57</v>
      </c>
      <c r="EY22" s="559">
        <v>44200157.240000002</v>
      </c>
      <c r="EZ22" s="559">
        <v>62644762.219999999</v>
      </c>
      <c r="FA22" s="559">
        <v>50800053.979999997</v>
      </c>
      <c r="FB22" s="559">
        <v>50754359.079999998</v>
      </c>
      <c r="FC22" s="559">
        <v>29597883.919999998</v>
      </c>
      <c r="FD22" s="559">
        <v>26098426.140000001</v>
      </c>
      <c r="FE22" s="559">
        <v>18925554.329999998</v>
      </c>
      <c r="FF22" s="559">
        <v>18707343.600000001</v>
      </c>
      <c r="FG22" s="559">
        <v>11119000.960000001</v>
      </c>
      <c r="FH22" s="559">
        <v>259014207.76999998</v>
      </c>
      <c r="FI22" s="559">
        <v>29902213.43</v>
      </c>
      <c r="FJ22" s="559">
        <v>39251723.039999992</v>
      </c>
      <c r="FK22" s="559">
        <v>39481319.340000004</v>
      </c>
      <c r="FL22" s="559">
        <v>56242719.309999995</v>
      </c>
      <c r="FM22" s="559">
        <v>48904542.289999999</v>
      </c>
      <c r="FN22" s="559">
        <v>11850308.6</v>
      </c>
      <c r="FO22" s="559">
        <v>4917267.0699999994</v>
      </c>
      <c r="FP22" s="559">
        <v>569886917.44000006</v>
      </c>
      <c r="FQ22" s="559">
        <v>34690430.410000004</v>
      </c>
      <c r="FR22" s="559">
        <v>52183903.480000004</v>
      </c>
      <c r="FS22" s="559">
        <v>36403701.870000005</v>
      </c>
      <c r="FT22" s="559">
        <v>64906139.930000007</v>
      </c>
      <c r="FU22" s="559">
        <v>33791550.619999997</v>
      </c>
      <c r="FV22" s="559">
        <v>76881240.920000002</v>
      </c>
      <c r="FW22" s="559">
        <v>48220081.190000005</v>
      </c>
      <c r="FX22" s="559">
        <v>47217885.740000002</v>
      </c>
      <c r="FY22" s="559">
        <v>37526733.849999994</v>
      </c>
      <c r="FZ22" s="559">
        <v>71129396.320000008</v>
      </c>
      <c r="GA22" s="559">
        <v>40459072.759999998</v>
      </c>
      <c r="GB22" s="559">
        <v>22851530.489999998</v>
      </c>
      <c r="GC22" s="559">
        <v>8418864.870000001</v>
      </c>
      <c r="GD22" s="559">
        <v>319946964.64999998</v>
      </c>
      <c r="GE22" s="559">
        <v>32031169.849999998</v>
      </c>
      <c r="GF22" s="559">
        <v>38053155.600000001</v>
      </c>
      <c r="GG22" s="559">
        <v>67178069.730000004</v>
      </c>
      <c r="GH22" s="559">
        <v>41246947.569999993</v>
      </c>
      <c r="GI22" s="559">
        <v>34561689.029999994</v>
      </c>
      <c r="GJ22" s="559">
        <v>35976969.060000002</v>
      </c>
      <c r="GK22" s="559">
        <v>84093858.140000015</v>
      </c>
      <c r="GL22" s="559">
        <v>30182897.960000001</v>
      </c>
      <c r="GM22" s="559">
        <v>10140190.809999999</v>
      </c>
      <c r="GN22" s="559">
        <v>7620695.8300000001</v>
      </c>
      <c r="GO22" s="559">
        <v>8655942.7400000002</v>
      </c>
      <c r="GP22" s="559">
        <v>240434981.53000003</v>
      </c>
      <c r="GQ22" s="559">
        <v>56342503.780000001</v>
      </c>
      <c r="GR22" s="559">
        <v>36712033.600000001</v>
      </c>
      <c r="GS22" s="559">
        <v>54427505.149999991</v>
      </c>
      <c r="GT22" s="559">
        <v>18018000.800000001</v>
      </c>
      <c r="GU22" s="559">
        <v>40237395</v>
      </c>
      <c r="GV22" s="559">
        <v>44917863.509999998</v>
      </c>
      <c r="GW22" s="559">
        <v>24582033.870000001</v>
      </c>
      <c r="GX22" s="559">
        <v>269331672.02999997</v>
      </c>
      <c r="GY22" s="559">
        <v>30434173.93</v>
      </c>
      <c r="GZ22" s="559">
        <v>66532119.32</v>
      </c>
      <c r="HA22" s="559">
        <v>47965762.729999997</v>
      </c>
      <c r="HB22" s="559">
        <v>448177873.45999998</v>
      </c>
      <c r="HC22" s="559">
        <v>63702662.150000006</v>
      </c>
      <c r="HD22" s="559">
        <v>71628060.090000004</v>
      </c>
      <c r="HE22" s="559">
        <v>75027327.469999984</v>
      </c>
      <c r="HF22" s="559">
        <v>56600817.840000004</v>
      </c>
      <c r="HG22" s="559">
        <v>75541930.75</v>
      </c>
      <c r="HH22" s="559">
        <v>14432690.32</v>
      </c>
      <c r="HI22" s="559">
        <v>307940697.00000006</v>
      </c>
      <c r="HJ22" s="559">
        <v>53089684.949999996</v>
      </c>
      <c r="HK22" s="559">
        <v>63658896.170000002</v>
      </c>
      <c r="HL22" s="559">
        <v>52693905.870000005</v>
      </c>
      <c r="HM22" s="559">
        <v>34313166.780000001</v>
      </c>
      <c r="HN22" s="559">
        <v>38182969.5</v>
      </c>
      <c r="HO22" s="559">
        <v>52256912.939999998</v>
      </c>
      <c r="HP22" s="559">
        <v>26340819.850000001</v>
      </c>
      <c r="HQ22" s="559">
        <v>391650350.04999989</v>
      </c>
      <c r="HR22" s="559">
        <v>159456507.37000003</v>
      </c>
      <c r="HS22" s="559">
        <v>47644152.479999997</v>
      </c>
      <c r="HT22" s="559">
        <v>35229028.190000005</v>
      </c>
      <c r="HU22" s="559">
        <v>34102423.850000001</v>
      </c>
      <c r="HV22" s="559">
        <v>35184106.769999996</v>
      </c>
      <c r="HW22" s="559">
        <v>70032471.489999995</v>
      </c>
      <c r="HX22" s="559">
        <v>27192482.690000001</v>
      </c>
      <c r="HY22" s="559">
        <v>33156116.52</v>
      </c>
      <c r="HZ22" s="559">
        <v>31106499.029999997</v>
      </c>
      <c r="IA22" s="559">
        <v>35955217.5</v>
      </c>
      <c r="IB22" s="559">
        <v>44194516.469999999</v>
      </c>
      <c r="IC22" s="559">
        <v>21081435.02</v>
      </c>
      <c r="ID22" s="559">
        <v>36154308.379999995</v>
      </c>
      <c r="IE22" s="559">
        <v>20855986.449999999</v>
      </c>
      <c r="IF22" s="559">
        <v>25843936.16</v>
      </c>
      <c r="IG22" s="559">
        <v>324474126.68999994</v>
      </c>
      <c r="IH22" s="559">
        <v>160679873.32999998</v>
      </c>
      <c r="II22" s="559">
        <v>54413534.719999991</v>
      </c>
      <c r="IJ22" s="559">
        <v>75852642.679999992</v>
      </c>
      <c r="IK22" s="559">
        <v>87713169.599999994</v>
      </c>
      <c r="IL22" s="559">
        <v>44184470.739999995</v>
      </c>
      <c r="IM22" s="559">
        <v>34909698.729999997</v>
      </c>
      <c r="IN22" s="559">
        <v>22791961.77</v>
      </c>
      <c r="IO22" s="559">
        <v>25973085.399999995</v>
      </c>
      <c r="IP22" s="559">
        <v>25379222.23</v>
      </c>
      <c r="IQ22" s="559">
        <v>30531118.469999999</v>
      </c>
      <c r="IR22" s="559">
        <v>512113580.84999996</v>
      </c>
      <c r="IS22" s="559">
        <v>257105397.25</v>
      </c>
      <c r="IT22" s="559">
        <v>46966929.920000002</v>
      </c>
      <c r="IU22" s="559">
        <v>48255674.289999999</v>
      </c>
      <c r="IV22" s="559">
        <v>34795105.420000002</v>
      </c>
      <c r="IW22" s="559">
        <v>24971040</v>
      </c>
      <c r="IX22" s="559">
        <v>36432618.840000004</v>
      </c>
      <c r="IY22" s="559">
        <v>22873656.059999999</v>
      </c>
      <c r="IZ22" s="559">
        <v>29300464.34</v>
      </c>
      <c r="JA22" s="559">
        <v>39172025.690000005</v>
      </c>
      <c r="JB22" s="559">
        <v>33773617.249999993</v>
      </c>
      <c r="JC22" s="559">
        <v>29767247.110000003</v>
      </c>
      <c r="JD22" s="559">
        <v>235838800</v>
      </c>
      <c r="JE22" s="559">
        <v>176079992.70999998</v>
      </c>
      <c r="JF22" s="559">
        <v>42357690.869999997</v>
      </c>
      <c r="JG22" s="559">
        <v>36155073.800000004</v>
      </c>
      <c r="JH22" s="559">
        <v>29460194.010000002</v>
      </c>
      <c r="JI22" s="559">
        <v>38850076.739999995</v>
      </c>
      <c r="JJ22" s="559">
        <v>248021078.43000001</v>
      </c>
      <c r="JK22" s="559">
        <v>27454952.710000001</v>
      </c>
      <c r="JL22" s="559">
        <v>40759408.349999987</v>
      </c>
      <c r="JM22" s="559">
        <v>50846556.570000008</v>
      </c>
      <c r="JN22" s="559">
        <v>37490605.539999999</v>
      </c>
      <c r="JO22" s="559">
        <v>69897102.970000014</v>
      </c>
      <c r="JP22" s="559">
        <v>29843561.560000002</v>
      </c>
      <c r="JQ22" s="559">
        <v>353609224.81</v>
      </c>
      <c r="JR22" s="559">
        <v>41387131.410000004</v>
      </c>
      <c r="JS22" s="559">
        <v>33045308.149999999</v>
      </c>
      <c r="JT22" s="559">
        <v>59599930.110000007</v>
      </c>
      <c r="JU22" s="559">
        <v>61250578.210000001</v>
      </c>
      <c r="JV22" s="559">
        <v>44405112.520000003</v>
      </c>
      <c r="JW22" s="559">
        <v>36425689.520000003</v>
      </c>
      <c r="JX22" s="559">
        <v>30547555.519999996</v>
      </c>
      <c r="JY22" s="559">
        <v>312751620</v>
      </c>
      <c r="JZ22" s="559">
        <v>187819793.60999998</v>
      </c>
      <c r="KA22" s="559">
        <v>37471265.609999999</v>
      </c>
      <c r="KB22" s="559">
        <v>22257145.280000001</v>
      </c>
      <c r="KC22" s="559">
        <v>55999804.269999996</v>
      </c>
      <c r="KD22" s="559">
        <v>20474760.300000001</v>
      </c>
      <c r="KE22" s="559">
        <v>95081616.920000002</v>
      </c>
      <c r="KF22" s="559">
        <v>49935294.859999999</v>
      </c>
      <c r="KG22" s="559">
        <v>28695453.489999998</v>
      </c>
      <c r="KH22" s="559">
        <v>52302286.600000009</v>
      </c>
      <c r="KI22" s="559">
        <v>34899888.879999995</v>
      </c>
      <c r="KJ22" s="559">
        <v>36370769.399999999</v>
      </c>
      <c r="KK22" s="559">
        <v>25186737.560000002</v>
      </c>
      <c r="KL22" s="559">
        <v>13790805</v>
      </c>
      <c r="KM22" s="559">
        <v>23703726.289999999</v>
      </c>
      <c r="KN22" s="559">
        <v>518749520.60999995</v>
      </c>
      <c r="KO22" s="559">
        <v>66585955.68999999</v>
      </c>
      <c r="KP22" s="559">
        <v>41844549.589999996</v>
      </c>
      <c r="KQ22" s="559">
        <v>57102404.520000003</v>
      </c>
      <c r="KR22" s="559">
        <v>41799839.579999998</v>
      </c>
      <c r="KS22" s="559">
        <v>40675697.93</v>
      </c>
      <c r="KT22" s="559">
        <v>80487457.329999998</v>
      </c>
      <c r="KU22" s="559">
        <v>31319534.199999999</v>
      </c>
      <c r="KV22" s="559">
        <v>35375009.430000007</v>
      </c>
      <c r="KW22" s="559">
        <v>183794977.22000003</v>
      </c>
      <c r="KX22" s="559">
        <v>37789711.230000004</v>
      </c>
      <c r="KY22" s="559">
        <v>47593532.449999996</v>
      </c>
      <c r="KZ22" s="559">
        <v>76017752.699999988</v>
      </c>
      <c r="LA22" s="559">
        <v>33518514.940000001</v>
      </c>
      <c r="LB22" s="559">
        <v>42662822.43</v>
      </c>
      <c r="LC22" s="559">
        <v>180924313.02000001</v>
      </c>
      <c r="LD22" s="559">
        <v>51588719.910000004</v>
      </c>
      <c r="LE22" s="559">
        <v>574587509.28000009</v>
      </c>
      <c r="LF22" s="559">
        <v>168145488.99999997</v>
      </c>
      <c r="LG22" s="559">
        <v>238988949.73000005</v>
      </c>
      <c r="LH22" s="559">
        <v>198817080.75</v>
      </c>
      <c r="LI22" s="559">
        <v>44021779.190000013</v>
      </c>
      <c r="LJ22" s="559">
        <v>46654466.339999996</v>
      </c>
      <c r="LK22" s="559">
        <v>34774115.670000002</v>
      </c>
      <c r="LL22" s="559">
        <v>53210668.080000006</v>
      </c>
      <c r="LM22" s="559">
        <v>35640945.710000008</v>
      </c>
      <c r="LN22" s="559">
        <v>54313111.729999997</v>
      </c>
      <c r="LO22" s="559">
        <v>9721439.5999999996</v>
      </c>
      <c r="LP22" s="559">
        <v>250887806.53999999</v>
      </c>
      <c r="LQ22" s="559">
        <v>80070750</v>
      </c>
      <c r="LR22" s="559">
        <v>44330474.650000006</v>
      </c>
      <c r="LS22" s="559">
        <v>436777982.93000007</v>
      </c>
      <c r="LT22" s="559">
        <v>162688385.66</v>
      </c>
      <c r="LU22" s="559">
        <v>442297152.67999989</v>
      </c>
      <c r="LV22" s="559">
        <v>182571565.52999997</v>
      </c>
      <c r="LW22" s="559">
        <v>68189155.049999982</v>
      </c>
      <c r="LX22" s="559">
        <v>61326918.109999992</v>
      </c>
      <c r="LY22" s="559">
        <v>62275432.579999998</v>
      </c>
      <c r="LZ22" s="559">
        <v>54665568.580000006</v>
      </c>
      <c r="MA22" s="559">
        <v>55567703.419999994</v>
      </c>
      <c r="MB22" s="559">
        <v>53059439.800000004</v>
      </c>
      <c r="MC22" s="559">
        <v>89873450.150000006</v>
      </c>
      <c r="MD22" s="559">
        <v>33571545.620000005</v>
      </c>
      <c r="ME22" s="559">
        <v>535333198.64999992</v>
      </c>
      <c r="MF22" s="559">
        <v>36352833.420000009</v>
      </c>
      <c r="MG22" s="559">
        <v>26391288.959999997</v>
      </c>
      <c r="MH22" s="559">
        <v>27903551.670000002</v>
      </c>
      <c r="MI22" s="559">
        <v>25736391.879999999</v>
      </c>
      <c r="MJ22" s="559">
        <v>42339527.93</v>
      </c>
      <c r="MK22" s="559">
        <v>30156134.52</v>
      </c>
      <c r="ML22" s="559">
        <v>31755438.359999999</v>
      </c>
      <c r="MM22" s="559">
        <v>45406249.75999999</v>
      </c>
      <c r="MN22" s="559">
        <v>22610284.420000002</v>
      </c>
      <c r="MO22" s="559">
        <v>28151611.259999998</v>
      </c>
      <c r="MP22" s="559">
        <v>28471616.970000003</v>
      </c>
      <c r="MQ22" s="559">
        <v>407661169.59999996</v>
      </c>
      <c r="MR22" s="559">
        <v>29241766.550000001</v>
      </c>
      <c r="MS22" s="559">
        <v>41126149.350000001</v>
      </c>
      <c r="MT22" s="559">
        <v>63368716.990000002</v>
      </c>
      <c r="MU22" s="559">
        <v>62600554.100000001</v>
      </c>
      <c r="MV22" s="559">
        <v>41711989.020000003</v>
      </c>
      <c r="MW22" s="559">
        <v>71698571.559900001</v>
      </c>
      <c r="MX22" s="559">
        <v>67907774.549999997</v>
      </c>
      <c r="MY22" s="559">
        <v>40117332.57</v>
      </c>
      <c r="MZ22" s="559">
        <v>18927124.830000002</v>
      </c>
      <c r="NA22" s="559">
        <v>9948529.290000001</v>
      </c>
      <c r="NB22" s="559">
        <v>597293359.80999982</v>
      </c>
      <c r="NC22" s="559">
        <v>79350570</v>
      </c>
      <c r="ND22" s="559">
        <v>30793375.620000001</v>
      </c>
      <c r="NE22" s="559">
        <v>171007787.31999993</v>
      </c>
      <c r="NF22" s="559">
        <v>32264765.23</v>
      </c>
      <c r="NG22" s="559">
        <v>63601501.780000001</v>
      </c>
      <c r="NH22" s="559">
        <v>117180063.43000001</v>
      </c>
      <c r="NI22" s="559">
        <v>109274873.03</v>
      </c>
      <c r="NJ22" s="559">
        <v>13198897.66</v>
      </c>
      <c r="NK22" s="559">
        <v>59319527.159999996</v>
      </c>
      <c r="NL22" s="559">
        <v>42136713.560000002</v>
      </c>
      <c r="NM22" s="559">
        <v>14216900</v>
      </c>
      <c r="NN22" s="559">
        <v>247573716.51000002</v>
      </c>
      <c r="NO22" s="559">
        <v>35599889.470000006</v>
      </c>
      <c r="NP22" s="559">
        <v>31577276.940000001</v>
      </c>
      <c r="NQ22" s="559">
        <v>32372160.580000002</v>
      </c>
      <c r="NR22" s="559">
        <v>30941982.489999998</v>
      </c>
      <c r="NS22" s="559">
        <v>8856830.8300000001</v>
      </c>
      <c r="NT22" s="559">
        <v>15528691.07</v>
      </c>
      <c r="NU22" s="559">
        <v>358800336.77000004</v>
      </c>
      <c r="NV22" s="559">
        <v>90929755.820000008</v>
      </c>
      <c r="NW22" s="559">
        <v>38364558.420000002</v>
      </c>
      <c r="NX22" s="559">
        <v>30552675.68</v>
      </c>
      <c r="NY22" s="559">
        <v>43193195.960000001</v>
      </c>
      <c r="NZ22" s="559">
        <v>54552291.57</v>
      </c>
      <c r="OA22" s="559">
        <v>28508209.899999999</v>
      </c>
      <c r="OB22" s="559">
        <v>416215564.0800001</v>
      </c>
      <c r="OC22" s="559">
        <v>120368488.47</v>
      </c>
      <c r="OD22" s="559">
        <v>59257754.540000007</v>
      </c>
      <c r="OE22" s="559">
        <v>119391362.92999998</v>
      </c>
      <c r="OF22" s="559">
        <v>35478660.090000004</v>
      </c>
      <c r="OG22" s="559">
        <v>57318485.109999999</v>
      </c>
      <c r="OH22" s="559">
        <v>36759730.750000007</v>
      </c>
      <c r="OI22" s="559">
        <v>19805348.539999999</v>
      </c>
      <c r="OJ22" s="559">
        <v>15249660.43</v>
      </c>
      <c r="OK22" s="559">
        <v>349479291.22000003</v>
      </c>
      <c r="OL22" s="559">
        <v>90291221.170000002</v>
      </c>
      <c r="OM22" s="559">
        <v>105033712.68999998</v>
      </c>
      <c r="ON22" s="559">
        <v>57468470.699999996</v>
      </c>
      <c r="OO22" s="559">
        <v>45043361.429999992</v>
      </c>
      <c r="OP22" s="559">
        <v>15842209.369999999</v>
      </c>
      <c r="OQ22" s="559">
        <v>196336304.94</v>
      </c>
      <c r="OR22" s="559">
        <v>30259801.189999998</v>
      </c>
      <c r="OS22" s="559">
        <v>27930833.330000002</v>
      </c>
      <c r="OT22" s="559">
        <v>48195457.039999999</v>
      </c>
      <c r="OU22" s="559">
        <v>50889515.780000009</v>
      </c>
      <c r="OV22" s="559">
        <v>89205859.870000005</v>
      </c>
      <c r="OW22" s="559">
        <v>30709245.920000002</v>
      </c>
      <c r="OX22" s="559">
        <v>11327394.959999999</v>
      </c>
      <c r="OY22" s="559">
        <v>12357709.66</v>
      </c>
      <c r="OZ22" s="559">
        <v>333456204.26999998</v>
      </c>
      <c r="PA22" s="559">
        <v>24228997.320000004</v>
      </c>
      <c r="PB22" s="559">
        <v>78952963.569999978</v>
      </c>
      <c r="PC22" s="559">
        <v>26920544.75</v>
      </c>
      <c r="PD22" s="559">
        <v>49384455.650000006</v>
      </c>
      <c r="PE22" s="559">
        <v>89956621.280000001</v>
      </c>
      <c r="PF22" s="559">
        <v>29920649.460000001</v>
      </c>
      <c r="PG22" s="559">
        <v>30102858.41</v>
      </c>
      <c r="PH22" s="559">
        <v>34354051.460000001</v>
      </c>
      <c r="PI22" s="559">
        <v>30300897.16</v>
      </c>
      <c r="PJ22" s="559">
        <v>35855419.980000004</v>
      </c>
      <c r="PK22" s="559">
        <v>48489796.810000002</v>
      </c>
      <c r="PL22" s="559">
        <v>30055302.73</v>
      </c>
      <c r="PM22" s="559">
        <v>90794703.219999999</v>
      </c>
      <c r="PN22" s="559">
        <v>8764505.7899999991</v>
      </c>
      <c r="PO22" s="559">
        <v>11093800.949999999</v>
      </c>
      <c r="PP22" s="559">
        <v>9056124.8600000013</v>
      </c>
      <c r="PQ22" s="559">
        <v>8665249.2300000004</v>
      </c>
      <c r="PR22" s="559">
        <v>749110929.28000021</v>
      </c>
      <c r="PS22" s="559">
        <v>51257311.350000001</v>
      </c>
      <c r="PT22" s="559">
        <v>49226448.57</v>
      </c>
      <c r="PU22" s="559">
        <v>64384491.059999987</v>
      </c>
      <c r="PV22" s="559">
        <v>137565085.80000001</v>
      </c>
      <c r="PW22" s="559">
        <v>45169202.119999997</v>
      </c>
      <c r="PX22" s="559">
        <v>94000760.530000001</v>
      </c>
      <c r="PY22" s="559">
        <v>44031744.75</v>
      </c>
      <c r="PZ22" s="559">
        <v>88370420.390000015</v>
      </c>
      <c r="QA22" s="559">
        <v>26516309.200000003</v>
      </c>
      <c r="QB22" s="559">
        <v>82174949.819999993</v>
      </c>
      <c r="QC22" s="559">
        <v>28343468.569999997</v>
      </c>
      <c r="QD22" s="559">
        <v>34054004.109999999</v>
      </c>
      <c r="QE22" s="559">
        <v>51179927.039999999</v>
      </c>
      <c r="QF22" s="559">
        <v>65705553.359999999</v>
      </c>
      <c r="QG22" s="559">
        <v>68741156.659999982</v>
      </c>
      <c r="QH22" s="559">
        <v>41544477</v>
      </c>
      <c r="QI22" s="559">
        <v>35629208.400000006</v>
      </c>
      <c r="QJ22" s="559">
        <v>29389952.039999999</v>
      </c>
      <c r="QK22" s="559">
        <v>72672004.75</v>
      </c>
      <c r="QL22" s="559">
        <v>78326046.949999988</v>
      </c>
      <c r="QM22" s="559">
        <v>30141820.240000002</v>
      </c>
      <c r="QN22" s="559">
        <v>5783535</v>
      </c>
      <c r="QO22" s="559">
        <v>5247178.3899999997</v>
      </c>
      <c r="QP22" s="559">
        <v>6259950</v>
      </c>
      <c r="QQ22" s="559">
        <v>4283213.26</v>
      </c>
      <c r="QR22" s="559">
        <v>401525731.01999998</v>
      </c>
      <c r="QS22" s="559">
        <v>29465830</v>
      </c>
      <c r="QT22" s="559">
        <v>79096680</v>
      </c>
      <c r="QU22" s="559">
        <v>48009098.060000002</v>
      </c>
      <c r="QV22" s="559">
        <v>48234857.740000002</v>
      </c>
      <c r="QW22" s="559">
        <v>68761280</v>
      </c>
      <c r="QX22" s="559">
        <v>32082130</v>
      </c>
      <c r="QY22" s="559">
        <v>63623388</v>
      </c>
      <c r="QZ22" s="559">
        <v>73078425</v>
      </c>
      <c r="RA22" s="559">
        <v>31747054</v>
      </c>
      <c r="RB22" s="559">
        <v>23768714.190000001</v>
      </c>
      <c r="RC22" s="559">
        <v>9220640</v>
      </c>
      <c r="RD22" s="559">
        <v>7903150</v>
      </c>
      <c r="RE22" s="559">
        <v>481563526.99999994</v>
      </c>
      <c r="RF22" s="559">
        <v>61948144.060000002</v>
      </c>
      <c r="RG22" s="559">
        <v>33692278.950000003</v>
      </c>
      <c r="RH22" s="559">
        <v>46309238.630000003</v>
      </c>
      <c r="RI22" s="559">
        <v>43767917.829999998</v>
      </c>
      <c r="RJ22" s="559">
        <v>47222585.670000002</v>
      </c>
      <c r="RK22" s="559">
        <v>74168080.13000001</v>
      </c>
      <c r="RL22" s="559">
        <v>33583835.649999999</v>
      </c>
      <c r="RM22" s="559">
        <v>42778310.020000003</v>
      </c>
      <c r="RN22" s="559">
        <v>67439522.499999985</v>
      </c>
      <c r="RO22" s="559">
        <v>79657090.690000013</v>
      </c>
      <c r="RP22" s="559">
        <v>33272832.859999999</v>
      </c>
      <c r="RQ22" s="559">
        <v>22462195.709999997</v>
      </c>
      <c r="RR22" s="559">
        <v>38376259.579999998</v>
      </c>
      <c r="RS22" s="559">
        <v>22369836.370000001</v>
      </c>
      <c r="RT22" s="559">
        <v>31805026.899999999</v>
      </c>
      <c r="RU22" s="559">
        <v>44980081.390000008</v>
      </c>
      <c r="RV22" s="559">
        <v>770880</v>
      </c>
      <c r="RW22" s="559">
        <v>508403.59</v>
      </c>
      <c r="RX22" s="559">
        <v>519833.18</v>
      </c>
      <c r="RY22" s="559">
        <v>285931863.75</v>
      </c>
      <c r="RZ22" s="559">
        <v>25166426.429999996</v>
      </c>
      <c r="SA22" s="559">
        <v>41734910.299999997</v>
      </c>
      <c r="SB22" s="559">
        <v>27338329.030000001</v>
      </c>
      <c r="SC22" s="559">
        <v>16685866.699999999</v>
      </c>
      <c r="SD22" s="559">
        <v>27616360.610000003</v>
      </c>
      <c r="SE22" s="559">
        <v>28554331.739999998</v>
      </c>
      <c r="SF22" s="559">
        <v>85340983.75999999</v>
      </c>
      <c r="SG22" s="559">
        <v>33998607.140000001</v>
      </c>
      <c r="SH22" s="559">
        <v>26709764.479999997</v>
      </c>
      <c r="SI22" s="559">
        <v>29836965.330000002</v>
      </c>
      <c r="SJ22" s="559">
        <v>52468528.299999997</v>
      </c>
      <c r="SK22" s="559">
        <v>24455881.079999998</v>
      </c>
      <c r="SL22" s="559">
        <v>14255250.379999999</v>
      </c>
      <c r="SM22" s="559">
        <v>252107020.58999997</v>
      </c>
      <c r="SN22" s="559">
        <v>33494378.310000002</v>
      </c>
      <c r="SO22" s="559">
        <v>40087563.289999999</v>
      </c>
      <c r="SP22" s="559">
        <v>40058990.760000005</v>
      </c>
      <c r="SQ22" s="559">
        <v>20636295.029999997</v>
      </c>
      <c r="SR22" s="559">
        <v>40156671.609999999</v>
      </c>
      <c r="SS22" s="559">
        <v>51121848.710000001</v>
      </c>
      <c r="ST22" s="559">
        <v>51835703.340000004</v>
      </c>
      <c r="SU22" s="559">
        <v>34606963.269999996</v>
      </c>
      <c r="SV22" s="559">
        <v>29213764.849999998</v>
      </c>
      <c r="SW22" s="559">
        <v>76172480.969999999</v>
      </c>
      <c r="SX22" s="559">
        <v>5626920.7000000002</v>
      </c>
      <c r="SY22" s="559">
        <v>110207751.06999998</v>
      </c>
      <c r="SZ22" s="559">
        <v>26162585.990000002</v>
      </c>
      <c r="TA22" s="559">
        <v>30945865.34</v>
      </c>
      <c r="TB22" s="559">
        <v>49530254.589999996</v>
      </c>
      <c r="TC22" s="559">
        <v>35306400.149999999</v>
      </c>
      <c r="TD22" s="559">
        <v>26153308.809999995</v>
      </c>
      <c r="TE22" s="559">
        <v>28567381.670000002</v>
      </c>
      <c r="TF22" s="559">
        <v>16267839.720000001</v>
      </c>
      <c r="TG22" s="559">
        <v>430615795.60000002</v>
      </c>
      <c r="TH22" s="559">
        <v>31528853.16</v>
      </c>
      <c r="TI22" s="559">
        <v>24225429.220000003</v>
      </c>
      <c r="TJ22" s="559">
        <v>63080745.079999998</v>
      </c>
      <c r="TK22" s="559">
        <v>56598738.769999996</v>
      </c>
      <c r="TL22" s="559">
        <v>32161852.709999997</v>
      </c>
      <c r="TM22" s="559">
        <v>17653184.469999999</v>
      </c>
      <c r="TN22" s="559">
        <v>70312212.449999988</v>
      </c>
      <c r="TO22" s="559">
        <v>31325201.399999999</v>
      </c>
      <c r="TP22" s="559">
        <v>42265490.080000006</v>
      </c>
      <c r="TQ22" s="559">
        <v>58284047.93</v>
      </c>
      <c r="TR22" s="559">
        <v>29083337.550000001</v>
      </c>
      <c r="TS22" s="559">
        <v>22206598.680000003</v>
      </c>
      <c r="TT22" s="559">
        <v>37970144.999999993</v>
      </c>
      <c r="TU22" s="559">
        <v>27807685.649999999</v>
      </c>
      <c r="TV22" s="559">
        <v>22687155.849999998</v>
      </c>
      <c r="TW22" s="559">
        <v>123079968.95</v>
      </c>
      <c r="TX22" s="559">
        <v>23869354.210000001</v>
      </c>
      <c r="TY22" s="559">
        <v>278594901.88999993</v>
      </c>
      <c r="TZ22" s="559">
        <v>70009830.529999986</v>
      </c>
      <c r="UA22" s="559">
        <v>32521568.77</v>
      </c>
      <c r="UB22" s="559">
        <v>22814307.139999997</v>
      </c>
      <c r="UC22" s="559">
        <v>122178233.96000001</v>
      </c>
      <c r="UD22" s="559">
        <v>20480561.57</v>
      </c>
      <c r="UE22" s="559">
        <v>8588369.5099999998</v>
      </c>
      <c r="UF22" s="559">
        <v>12786870.26</v>
      </c>
      <c r="UG22" s="559">
        <v>11886138.460000001</v>
      </c>
      <c r="UH22" s="559">
        <v>180703868.22</v>
      </c>
      <c r="UI22" s="559">
        <v>48842823.509999998</v>
      </c>
      <c r="UJ22" s="559">
        <v>35380197.069999993</v>
      </c>
      <c r="UK22" s="559">
        <v>54978793.109999999</v>
      </c>
      <c r="UL22" s="559">
        <v>34403309.920000002</v>
      </c>
      <c r="UM22" s="559">
        <v>19834463.769999996</v>
      </c>
      <c r="UN22" s="559">
        <v>681903890.50999987</v>
      </c>
      <c r="UO22" s="559">
        <v>39954040.100000001</v>
      </c>
      <c r="UP22" s="559">
        <v>42185994.880000003</v>
      </c>
      <c r="UQ22" s="559">
        <v>109405407.06000002</v>
      </c>
      <c r="UR22" s="559">
        <v>11181304</v>
      </c>
      <c r="US22" s="559">
        <v>32966043.100000001</v>
      </c>
      <c r="UT22" s="559">
        <v>77417149.090000004</v>
      </c>
      <c r="UU22" s="559">
        <v>28594762.030000001</v>
      </c>
      <c r="UV22" s="559">
        <v>21009368.199999996</v>
      </c>
      <c r="UW22" s="559">
        <v>27808922.309999999</v>
      </c>
      <c r="UX22" s="559">
        <v>39499013.32</v>
      </c>
      <c r="UY22" s="559">
        <v>65061151.940000005</v>
      </c>
      <c r="UZ22" s="559">
        <v>43989471.009999998</v>
      </c>
      <c r="VA22" s="559">
        <v>57185664.619999997</v>
      </c>
      <c r="VB22" s="559">
        <v>22910454.479999997</v>
      </c>
      <c r="VC22" s="559">
        <v>26576207.610000003</v>
      </c>
      <c r="VD22" s="559">
        <v>16808956.380000003</v>
      </c>
      <c r="VE22" s="559">
        <v>23318889.239999998</v>
      </c>
      <c r="VF22" s="559">
        <v>67333391.570000008</v>
      </c>
      <c r="VG22" s="559">
        <v>8828830.1000000015</v>
      </c>
      <c r="VH22" s="559">
        <v>10432479.939999999</v>
      </c>
      <c r="VI22" s="559">
        <v>10546786.209999999</v>
      </c>
      <c r="VJ22" s="559">
        <v>376294199.13000005</v>
      </c>
      <c r="VK22" s="559">
        <v>44262718.770000003</v>
      </c>
      <c r="VL22" s="559">
        <v>44628871.060000002</v>
      </c>
      <c r="VM22" s="559">
        <v>48996188.940000005</v>
      </c>
      <c r="VN22" s="559">
        <v>59755392.879999995</v>
      </c>
      <c r="VO22" s="559">
        <v>57273946.549999997</v>
      </c>
      <c r="VP22" s="559">
        <v>47412439.399999999</v>
      </c>
      <c r="VQ22" s="559">
        <v>38747874.960000001</v>
      </c>
      <c r="VR22" s="559">
        <v>36316523.209999993</v>
      </c>
      <c r="VS22" s="559">
        <v>108745809.05999999</v>
      </c>
      <c r="VT22" s="559">
        <v>36353808.780000001</v>
      </c>
      <c r="VU22" s="559">
        <v>64795673.18</v>
      </c>
      <c r="VV22" s="559">
        <v>33397339.949999996</v>
      </c>
      <c r="VW22" s="559">
        <v>25329255.429999996</v>
      </c>
      <c r="VX22" s="559">
        <v>30769140.329999998</v>
      </c>
      <c r="VY22" s="559">
        <v>972876512.6500001</v>
      </c>
      <c r="VZ22" s="559">
        <v>70381126.939999998</v>
      </c>
      <c r="WA22" s="559">
        <v>48221421.939999998</v>
      </c>
      <c r="WB22" s="559">
        <v>46857738.740000002</v>
      </c>
      <c r="WC22" s="559">
        <v>28800581.920000002</v>
      </c>
      <c r="WD22" s="559">
        <v>60816492.980000004</v>
      </c>
      <c r="WE22" s="559">
        <v>69651545.710000008</v>
      </c>
      <c r="WF22" s="559">
        <v>74658703.419999987</v>
      </c>
      <c r="WG22" s="559">
        <v>54155811.960000001</v>
      </c>
      <c r="WH22" s="559">
        <v>69399022.700000003</v>
      </c>
      <c r="WI22" s="559">
        <v>46654498.719999999</v>
      </c>
      <c r="WJ22" s="559">
        <v>82330473.439999998</v>
      </c>
      <c r="WK22" s="559">
        <v>52418742.489999995</v>
      </c>
      <c r="WL22" s="559">
        <v>76220683.849999994</v>
      </c>
      <c r="WM22" s="559">
        <v>89021842.199999988</v>
      </c>
      <c r="WN22" s="559">
        <v>46886751.5</v>
      </c>
      <c r="WO22" s="559">
        <v>61538925.009999998</v>
      </c>
      <c r="WP22" s="559">
        <v>71115647</v>
      </c>
      <c r="WQ22" s="559">
        <v>43570928.840000004</v>
      </c>
      <c r="WR22" s="559">
        <v>86046103.269999981</v>
      </c>
      <c r="WS22" s="559">
        <v>147964783.19999999</v>
      </c>
      <c r="WT22" s="559">
        <v>45189541.920000002</v>
      </c>
      <c r="WU22" s="559">
        <v>33327640.619999997</v>
      </c>
      <c r="WV22" s="559">
        <v>29616100.199999999</v>
      </c>
      <c r="WW22" s="559">
        <v>34702027.480000004</v>
      </c>
      <c r="WX22" s="559">
        <v>22224936.710000001</v>
      </c>
      <c r="WY22" s="559">
        <v>25062356.669999998</v>
      </c>
      <c r="WZ22" s="559">
        <v>24355697.740000002</v>
      </c>
      <c r="XA22" s="559">
        <v>81712980.589999989</v>
      </c>
      <c r="XB22" s="559">
        <v>7456691.8400000008</v>
      </c>
      <c r="XC22" s="559">
        <v>6853001.830000001</v>
      </c>
      <c r="XD22" s="559">
        <v>8341675.6799999997</v>
      </c>
      <c r="XE22" s="559">
        <v>7485514.8600000003</v>
      </c>
      <c r="XF22" s="559">
        <v>496001516.27999997</v>
      </c>
      <c r="XG22" s="559">
        <v>44401766.600000001</v>
      </c>
      <c r="XH22" s="559">
        <v>45386100.25</v>
      </c>
      <c r="XI22" s="559">
        <v>191531963.83000001</v>
      </c>
      <c r="XJ22" s="559">
        <v>48317050.779999994</v>
      </c>
      <c r="XK22" s="559">
        <v>53128118.189999998</v>
      </c>
      <c r="XL22" s="559">
        <v>86820619.739999995</v>
      </c>
      <c r="XM22" s="559">
        <v>36416836.710000001</v>
      </c>
      <c r="XN22" s="559">
        <v>44578365.719999999</v>
      </c>
      <c r="XO22" s="559">
        <v>78162606.99000001</v>
      </c>
      <c r="XP22" s="559">
        <v>53968953.410000004</v>
      </c>
      <c r="XQ22" s="559">
        <v>29277463.559999999</v>
      </c>
      <c r="XR22" s="559">
        <v>29172333.25</v>
      </c>
      <c r="XS22" s="559">
        <v>30241376.559999999</v>
      </c>
      <c r="XT22" s="559">
        <v>27485675.050000001</v>
      </c>
      <c r="XU22" s="559">
        <v>28179985.27</v>
      </c>
      <c r="XV22" s="559">
        <v>18124069.91</v>
      </c>
      <c r="XW22" s="559">
        <v>22292227.150000002</v>
      </c>
      <c r="XX22" s="559">
        <v>22627836.399999999</v>
      </c>
      <c r="XY22" s="559">
        <v>22029345.939999998</v>
      </c>
      <c r="XZ22" s="559">
        <v>25023053.279999997</v>
      </c>
      <c r="YA22" s="559">
        <v>14046860.5</v>
      </c>
      <c r="YB22" s="559">
        <v>10464616.550000001</v>
      </c>
      <c r="YC22" s="559">
        <v>576666020.19000006</v>
      </c>
      <c r="YD22" s="559">
        <v>38594485.259999998</v>
      </c>
      <c r="YE22" s="559">
        <v>66617343.970000006</v>
      </c>
      <c r="YF22" s="559">
        <v>41054061.960000008</v>
      </c>
      <c r="YG22" s="559">
        <v>113480556.53</v>
      </c>
      <c r="YH22" s="559">
        <v>42604967.719999999</v>
      </c>
      <c r="YI22" s="559">
        <v>66569672.369999997</v>
      </c>
      <c r="YJ22" s="559">
        <v>27381293.570000004</v>
      </c>
      <c r="YK22" s="559">
        <v>78017791.400000006</v>
      </c>
      <c r="YL22" s="559">
        <v>70402179.099999994</v>
      </c>
      <c r="YM22" s="559">
        <v>50667851.560000002</v>
      </c>
      <c r="YN22" s="559">
        <v>32787713.670000002</v>
      </c>
      <c r="YO22" s="559">
        <v>25151946.66</v>
      </c>
      <c r="YP22" s="559">
        <v>21315480.25</v>
      </c>
      <c r="YQ22" s="559">
        <v>12764934.290000001</v>
      </c>
      <c r="YR22" s="559">
        <v>10118688.9</v>
      </c>
      <c r="YS22" s="559">
        <v>8882014.7400000002</v>
      </c>
      <c r="YT22" s="559">
        <v>240450378.88000003</v>
      </c>
      <c r="YU22" s="559">
        <v>42105979.649999999</v>
      </c>
      <c r="YV22" s="559">
        <v>39662304.589999996</v>
      </c>
      <c r="YW22" s="559">
        <v>31012462.289999999</v>
      </c>
      <c r="YX22" s="559">
        <v>43846882.93</v>
      </c>
      <c r="YY22" s="559">
        <v>29038370</v>
      </c>
      <c r="YZ22" s="559">
        <v>31721697.32</v>
      </c>
      <c r="ZA22" s="559">
        <v>271259021.11000001</v>
      </c>
      <c r="ZB22" s="559">
        <v>34545719.5</v>
      </c>
      <c r="ZC22" s="559">
        <v>43550221.799999997</v>
      </c>
      <c r="ZD22" s="559">
        <v>53746237.380000003</v>
      </c>
      <c r="ZE22" s="559">
        <v>31228591.829999998</v>
      </c>
      <c r="ZF22" s="559">
        <v>36578119.919999994</v>
      </c>
      <c r="ZG22" s="559">
        <v>26962367.869999997</v>
      </c>
      <c r="ZH22" s="559">
        <v>26334099.259999998</v>
      </c>
      <c r="ZI22" s="559">
        <v>83467434.260000005</v>
      </c>
      <c r="ZJ22" s="559">
        <v>393994606.30000001</v>
      </c>
      <c r="ZK22" s="559">
        <v>29663784.880000003</v>
      </c>
      <c r="ZL22" s="559">
        <v>55357286.119999997</v>
      </c>
      <c r="ZM22" s="559">
        <v>114325572.44</v>
      </c>
      <c r="ZN22" s="559">
        <v>78623269.930000007</v>
      </c>
      <c r="ZO22" s="559">
        <v>33926344.289999999</v>
      </c>
      <c r="ZP22" s="559">
        <v>36198013.059999995</v>
      </c>
      <c r="ZQ22" s="559">
        <v>70912175.11999999</v>
      </c>
      <c r="ZR22" s="559">
        <v>72292108.930000007</v>
      </c>
      <c r="ZS22" s="559">
        <v>83048279.569999993</v>
      </c>
      <c r="ZT22" s="559">
        <v>28634770.789999999</v>
      </c>
      <c r="ZU22" s="559">
        <v>26322729.709999997</v>
      </c>
      <c r="ZV22" s="559">
        <v>26471368.630000003</v>
      </c>
      <c r="ZW22" s="559">
        <v>37515959.210000001</v>
      </c>
      <c r="ZX22" s="559">
        <v>29559243.400000002</v>
      </c>
      <c r="ZY22" s="559">
        <v>31122326.59</v>
      </c>
      <c r="ZZ22" s="559">
        <v>28426547.760000002</v>
      </c>
      <c r="AAA22" s="559">
        <v>15771180.209999999</v>
      </c>
      <c r="AAB22" s="559">
        <v>18560098.059999999</v>
      </c>
      <c r="AAC22" s="559">
        <v>10139862.279999997</v>
      </c>
      <c r="AAD22" s="559">
        <v>11589696.290000001</v>
      </c>
      <c r="AAE22" s="559">
        <v>9609833.209999999</v>
      </c>
      <c r="AAF22" s="559">
        <v>211000278.44</v>
      </c>
      <c r="AAG22" s="559">
        <v>31456560.629999999</v>
      </c>
      <c r="AAH22" s="559">
        <v>31327931.949999999</v>
      </c>
      <c r="AAI22" s="559">
        <v>34427038.149999999</v>
      </c>
      <c r="AAJ22" s="559">
        <v>35098576.409999996</v>
      </c>
      <c r="AAK22" s="559">
        <v>35237151.399999999</v>
      </c>
      <c r="AAL22" s="559">
        <v>27842200.890000001</v>
      </c>
      <c r="AAM22" s="559">
        <v>913633123.67999995</v>
      </c>
      <c r="AAN22" s="559">
        <v>34809313.680000007</v>
      </c>
      <c r="AAO22" s="559">
        <v>19349365.469999999</v>
      </c>
      <c r="AAP22" s="559">
        <v>60870957.119999997</v>
      </c>
      <c r="AAQ22" s="559">
        <v>43287209.149999999</v>
      </c>
      <c r="AAR22" s="559">
        <v>31986947.16</v>
      </c>
      <c r="AAS22" s="559">
        <v>29450800.550000001</v>
      </c>
      <c r="AAT22" s="559">
        <v>39892922.409999996</v>
      </c>
      <c r="AAU22" s="559">
        <v>55019677.839999996</v>
      </c>
      <c r="AAV22" s="559">
        <v>19406096.340000004</v>
      </c>
      <c r="AAW22" s="559">
        <v>43341549.849999994</v>
      </c>
      <c r="AAX22" s="559">
        <v>125437672.54000001</v>
      </c>
      <c r="AAY22" s="559">
        <v>69013993.170000002</v>
      </c>
      <c r="AAZ22" s="559">
        <v>24979503.330000002</v>
      </c>
      <c r="ABA22" s="559">
        <v>24324975.430000003</v>
      </c>
      <c r="ABB22" s="559">
        <v>34364853.509999998</v>
      </c>
      <c r="ABC22" s="559">
        <v>17934332.229999997</v>
      </c>
      <c r="ABD22" s="559">
        <v>21257060</v>
      </c>
      <c r="ABE22" s="559">
        <v>16521417.99</v>
      </c>
      <c r="ABF22" s="559">
        <v>140788543.50999999</v>
      </c>
      <c r="ABG22" s="559">
        <v>107402198.11</v>
      </c>
      <c r="ABH22" s="559">
        <v>14894017.5</v>
      </c>
      <c r="ABI22" s="559">
        <v>12705031.129999999</v>
      </c>
      <c r="ABJ22" s="559">
        <v>12884855.029999999</v>
      </c>
      <c r="ABK22" s="559">
        <v>9308006.0200000014</v>
      </c>
      <c r="ABL22" s="559">
        <v>15202171.26</v>
      </c>
      <c r="ABM22" s="559">
        <v>235604492.63999999</v>
      </c>
      <c r="ABN22" s="559">
        <v>39757087.589999996</v>
      </c>
      <c r="ABO22" s="559">
        <v>22267126.390000001</v>
      </c>
      <c r="ABP22" s="559">
        <v>41101040.740000002</v>
      </c>
      <c r="ABQ22" s="559">
        <v>53939543.38000001</v>
      </c>
      <c r="ABR22" s="559">
        <v>34207283.219999999</v>
      </c>
      <c r="ABS22" s="559">
        <v>32090104.469999999</v>
      </c>
      <c r="ABT22" s="559">
        <v>47121987.5</v>
      </c>
      <c r="ABU22" s="559">
        <v>9787497.3300000001</v>
      </c>
      <c r="ABV22" s="559">
        <v>301861761.96000004</v>
      </c>
      <c r="ABW22" s="559">
        <v>29907867.260000002</v>
      </c>
      <c r="ABX22" s="559">
        <v>56080039.770000003</v>
      </c>
      <c r="ABY22" s="559">
        <v>40403180.310000002</v>
      </c>
      <c r="ABZ22" s="559">
        <v>23646206.469999999</v>
      </c>
      <c r="ACA22" s="559">
        <v>86396436.890000001</v>
      </c>
      <c r="ACB22" s="559">
        <v>19633148.440000001</v>
      </c>
      <c r="ACC22" s="559">
        <v>38857494.340000004</v>
      </c>
      <c r="ACD22" s="559">
        <v>25575874.52</v>
      </c>
      <c r="ACE22" s="559">
        <v>49135450.229999997</v>
      </c>
      <c r="ACF22" s="559">
        <v>20314477.640000001</v>
      </c>
      <c r="ACG22" s="559">
        <v>618243300.51999998</v>
      </c>
      <c r="ACH22" s="559">
        <v>41068809.68</v>
      </c>
      <c r="ACI22" s="559">
        <v>45924757.089999996</v>
      </c>
      <c r="ACJ22" s="559">
        <v>74618535.060000002</v>
      </c>
      <c r="ACK22" s="559">
        <v>30888562.509999998</v>
      </c>
      <c r="ACL22" s="559">
        <v>34647812.799999997</v>
      </c>
      <c r="ACM22" s="559">
        <v>55688962.890000001</v>
      </c>
      <c r="ACN22" s="559">
        <v>111617524.46000001</v>
      </c>
      <c r="ACO22" s="559">
        <v>149906100.77000001</v>
      </c>
      <c r="ACP22" s="559">
        <v>42730867.520000003</v>
      </c>
      <c r="ACQ22" s="559">
        <v>43568503.219999999</v>
      </c>
      <c r="ACR22" s="559">
        <v>58506605.379999995</v>
      </c>
      <c r="ACS22" s="559">
        <v>55891534.859999999</v>
      </c>
      <c r="ACT22" s="559">
        <v>100495520.91999999</v>
      </c>
      <c r="ACU22" s="559">
        <v>32639272.260000002</v>
      </c>
      <c r="ACV22" s="559">
        <v>49593406.880000003</v>
      </c>
      <c r="ACW22" s="559">
        <v>31137320.240000002</v>
      </c>
      <c r="ACX22" s="559">
        <v>18753137.279999997</v>
      </c>
      <c r="ACY22" s="559">
        <v>27627371.07</v>
      </c>
      <c r="ACZ22" s="559">
        <v>14562325.060000002</v>
      </c>
      <c r="ADA22" s="559">
        <v>9093480</v>
      </c>
      <c r="ADB22" s="559">
        <v>9902884.5</v>
      </c>
      <c r="ADC22" s="559">
        <v>15554223.92</v>
      </c>
      <c r="ADD22" s="559">
        <v>172417186.19000003</v>
      </c>
      <c r="ADE22" s="559">
        <v>147574729.5</v>
      </c>
      <c r="ADF22" s="559">
        <v>26764414.329999998</v>
      </c>
      <c r="ADG22" s="559">
        <v>28476580</v>
      </c>
      <c r="ADH22" s="559">
        <v>38971180.470000006</v>
      </c>
      <c r="ADI22" s="559">
        <v>18485584.77</v>
      </c>
      <c r="ADJ22" s="559">
        <v>39763524.359999992</v>
      </c>
      <c r="ADK22" s="559">
        <v>33321447.870000001</v>
      </c>
      <c r="ADL22" s="559">
        <v>37382080</v>
      </c>
      <c r="ADM22" s="559">
        <v>405355860.76999992</v>
      </c>
      <c r="ADN22" s="559">
        <v>67473902.789999992</v>
      </c>
      <c r="ADO22" s="559">
        <v>71757355.910000011</v>
      </c>
      <c r="ADP22" s="559">
        <v>204569518.82000002</v>
      </c>
      <c r="ADQ22" s="559">
        <v>23922616.490000002</v>
      </c>
      <c r="ADR22" s="559">
        <v>29337138.989999998</v>
      </c>
      <c r="ADS22" s="559">
        <v>48568623.759999998</v>
      </c>
      <c r="ADT22" s="559">
        <v>19307106.470000003</v>
      </c>
      <c r="ADU22" s="559">
        <v>646819750.02999997</v>
      </c>
      <c r="ADV22" s="559">
        <v>102114846.98999999</v>
      </c>
      <c r="ADW22" s="559">
        <v>82854009.820000008</v>
      </c>
      <c r="ADX22" s="559">
        <v>32756468.809999999</v>
      </c>
      <c r="ADY22" s="559">
        <v>21579613.949999999</v>
      </c>
      <c r="ADZ22" s="559">
        <v>44757452.689999998</v>
      </c>
      <c r="AEA22" s="559">
        <v>36233266</v>
      </c>
      <c r="AEB22" s="559">
        <v>33363272.389999997</v>
      </c>
      <c r="AEC22" s="559">
        <v>23273014.059999999</v>
      </c>
      <c r="AED22" s="559">
        <v>26121654.440000001</v>
      </c>
      <c r="AEE22" s="559">
        <v>28296905.699999999</v>
      </c>
      <c r="AEF22" s="559">
        <v>57458092.609999999</v>
      </c>
      <c r="AEG22" s="559">
        <v>33297775.419999998</v>
      </c>
      <c r="AEH22" s="559">
        <v>30564058.529999997</v>
      </c>
      <c r="AEI22" s="559">
        <v>44449695.780000009</v>
      </c>
      <c r="AEJ22" s="559">
        <v>55208435.810000002</v>
      </c>
      <c r="AEK22" s="559">
        <v>27725615.640000001</v>
      </c>
      <c r="AEL22" s="559">
        <v>56405175.630000003</v>
      </c>
      <c r="AEM22" s="559">
        <v>14990950.870000001</v>
      </c>
      <c r="AEN22" s="559">
        <v>53292814.189999998</v>
      </c>
      <c r="AEO22" s="559">
        <v>427088956.53000003</v>
      </c>
      <c r="AEP22" s="559">
        <v>58971876.409999996</v>
      </c>
      <c r="AEQ22" s="559">
        <v>64831987.950000003</v>
      </c>
      <c r="AER22" s="559">
        <v>43003424.25</v>
      </c>
      <c r="AES22" s="559">
        <v>36946856.279999994</v>
      </c>
      <c r="AET22" s="559">
        <v>78942016.879999995</v>
      </c>
      <c r="AEU22" s="559">
        <v>41293817.729999997</v>
      </c>
      <c r="AEV22" s="559">
        <v>55457038.350000001</v>
      </c>
      <c r="AEW22" s="559">
        <v>35255276.270000003</v>
      </c>
      <c r="AEX22" s="559">
        <v>11627247.169999998</v>
      </c>
      <c r="AEY22" s="559">
        <v>326878424.05000001</v>
      </c>
      <c r="AEZ22" s="559">
        <v>205820869.02999997</v>
      </c>
      <c r="AFA22" s="559">
        <v>64834812.350000001</v>
      </c>
      <c r="AFB22" s="559">
        <v>67235672.310000002</v>
      </c>
      <c r="AFC22" s="559">
        <v>95014675.109999999</v>
      </c>
      <c r="AFD22" s="559">
        <v>79863389.839999974</v>
      </c>
      <c r="AFE22" s="559">
        <v>44878549.530000001</v>
      </c>
      <c r="AFF22" s="559">
        <v>67807781.530000001</v>
      </c>
      <c r="AFG22" s="559">
        <v>38681928.719999999</v>
      </c>
      <c r="AFH22" s="559">
        <v>59488493.489999995</v>
      </c>
      <c r="AFI22" s="559">
        <v>48590515.710000001</v>
      </c>
      <c r="AFJ22" s="559">
        <v>46588204.239999995</v>
      </c>
      <c r="AFK22" s="559">
        <v>68481965.290000007</v>
      </c>
      <c r="AFL22" s="559">
        <v>357694825.03000003</v>
      </c>
      <c r="AFM22" s="559">
        <v>90672288.640000001</v>
      </c>
      <c r="AFN22" s="559">
        <v>59940453.610000007</v>
      </c>
      <c r="AFO22" s="559">
        <v>56874211.769999996</v>
      </c>
      <c r="AFP22" s="559">
        <v>54578914.389999993</v>
      </c>
      <c r="AFQ22" s="559">
        <v>39824117.829999991</v>
      </c>
      <c r="AFR22" s="559">
        <v>36284201.850000001</v>
      </c>
      <c r="AFS22" s="559">
        <v>71865361.670000002</v>
      </c>
      <c r="AFT22" s="559">
        <v>63647816.380000003</v>
      </c>
      <c r="AFU22" s="559">
        <v>35459045.530000001</v>
      </c>
      <c r="AFV22" s="559">
        <v>72967651.409999982</v>
      </c>
      <c r="AFW22" s="559">
        <v>34050050.450000003</v>
      </c>
      <c r="AFX22" s="559">
        <v>340710973.62</v>
      </c>
      <c r="AFY22" s="559">
        <v>31760222.670000006</v>
      </c>
      <c r="AFZ22" s="559">
        <v>41008482.539999999</v>
      </c>
      <c r="AGA22" s="559">
        <v>40995191.75</v>
      </c>
      <c r="AGB22" s="559">
        <v>84774186.310000017</v>
      </c>
      <c r="AGC22" s="559">
        <v>37500989.019999996</v>
      </c>
      <c r="AGD22" s="559">
        <v>35492392.710000001</v>
      </c>
      <c r="AGE22" s="559">
        <v>36560576.410000004</v>
      </c>
      <c r="AGF22" s="559">
        <v>32355411.599999998</v>
      </c>
      <c r="AGG22" s="559">
        <v>45639670.810000002</v>
      </c>
      <c r="AGH22" s="559">
        <v>19737357.309999999</v>
      </c>
      <c r="AGI22" s="559">
        <v>533493855.92000008</v>
      </c>
      <c r="AGJ22" s="559">
        <v>133725001.69999999</v>
      </c>
      <c r="AGK22" s="559">
        <v>56819605.170000002</v>
      </c>
      <c r="AGL22" s="559">
        <v>33427788.089999996</v>
      </c>
      <c r="AGM22" s="559">
        <v>70708095.450000018</v>
      </c>
      <c r="AGN22" s="559">
        <v>66705052.460000008</v>
      </c>
      <c r="AGO22" s="559">
        <v>31347815.399999995</v>
      </c>
      <c r="AGP22" s="559">
        <v>24913613.299999997</v>
      </c>
      <c r="AGQ22" s="559">
        <v>673088709.51999998</v>
      </c>
      <c r="AGR22" s="559">
        <v>422550228.38999993</v>
      </c>
      <c r="AGS22" s="559">
        <v>49178962.219999991</v>
      </c>
      <c r="AGT22" s="559">
        <v>91758367.059999987</v>
      </c>
      <c r="AGU22" s="559">
        <v>100821323.61</v>
      </c>
      <c r="AGV22" s="559">
        <v>72563772.859999999</v>
      </c>
      <c r="AGW22" s="559">
        <v>67351120.989999995</v>
      </c>
      <c r="AGX22" s="559">
        <v>56945637.280000001</v>
      </c>
      <c r="AGY22" s="559">
        <v>22286087.869999997</v>
      </c>
      <c r="AGZ22" s="559">
        <v>48237963.270000003</v>
      </c>
      <c r="AHA22" s="559">
        <v>48630793.25999999</v>
      </c>
      <c r="AHB22" s="559">
        <v>35215473.36999999</v>
      </c>
      <c r="AHC22" s="559">
        <v>33074454.370000001</v>
      </c>
      <c r="AHD22" s="559">
        <v>28338413.240000002</v>
      </c>
      <c r="AHE22" s="559">
        <v>35076869.289999999</v>
      </c>
      <c r="AHF22" s="559">
        <v>45213727.439999998</v>
      </c>
      <c r="AHG22" s="559">
        <v>31457175.390000001</v>
      </c>
      <c r="AHH22" s="559">
        <v>230852453.48000002</v>
      </c>
      <c r="AHI22" s="559">
        <v>51508953.460000001</v>
      </c>
      <c r="AHJ22" s="559">
        <v>54243626.549999997</v>
      </c>
      <c r="AHK22" s="559">
        <v>42755963.139999993</v>
      </c>
      <c r="AHL22" s="559">
        <v>70233749.159999982</v>
      </c>
      <c r="AHM22" s="559">
        <v>43893967.539999992</v>
      </c>
      <c r="AHN22" s="559">
        <v>9914947.3100000005</v>
      </c>
      <c r="AHO22" s="559"/>
      <c r="AHQ22" s="579">
        <v>20</v>
      </c>
    </row>
    <row r="23" spans="1:901" ht="23.4" customHeight="1" x14ac:dyDescent="0.55000000000000004">
      <c r="A23" s="554" t="s">
        <v>27</v>
      </c>
      <c r="B23" s="555" t="s">
        <v>28</v>
      </c>
      <c r="C23" s="559">
        <v>124369146.23999999</v>
      </c>
      <c r="D23" s="559">
        <v>46411017.600000001</v>
      </c>
      <c r="E23" s="559">
        <v>10855380.359999999</v>
      </c>
      <c r="F23" s="559">
        <v>19075097.260000002</v>
      </c>
      <c r="G23" s="559">
        <v>14798180.120000001</v>
      </c>
      <c r="H23" s="559">
        <v>13049739.690000001</v>
      </c>
      <c r="I23" s="559">
        <v>8969430.2800000012</v>
      </c>
      <c r="J23" s="559">
        <v>51802258.869999997</v>
      </c>
      <c r="K23" s="559">
        <v>22297618.119999997</v>
      </c>
      <c r="L23" s="559">
        <v>11771045.76</v>
      </c>
      <c r="M23" s="559">
        <v>28388901.32</v>
      </c>
      <c r="N23" s="559">
        <v>10964199.91</v>
      </c>
      <c r="O23" s="559">
        <v>46033082.219999999</v>
      </c>
      <c r="P23" s="559">
        <v>17066431.579999998</v>
      </c>
      <c r="Q23" s="559">
        <v>14812189.380000001</v>
      </c>
      <c r="R23" s="559">
        <v>9539795.3300000001</v>
      </c>
      <c r="S23" s="559">
        <v>19345466.920000002</v>
      </c>
      <c r="T23" s="559">
        <v>14719222.82</v>
      </c>
      <c r="U23" s="559">
        <v>10145658.060000001</v>
      </c>
      <c r="V23" s="559">
        <v>11323404.700000003</v>
      </c>
      <c r="W23" s="559">
        <v>8469335.8099999987</v>
      </c>
      <c r="X23" s="559">
        <v>8749021.9499999993</v>
      </c>
      <c r="Y23" s="559">
        <v>6509217.6500000004</v>
      </c>
      <c r="Z23" s="559">
        <v>8474478.2599999998</v>
      </c>
      <c r="AA23" s="559">
        <v>156096683.5</v>
      </c>
      <c r="AB23" s="559">
        <v>15859953.680000002</v>
      </c>
      <c r="AC23" s="559">
        <v>19030507</v>
      </c>
      <c r="AD23" s="559">
        <v>9972889.620000001</v>
      </c>
      <c r="AE23" s="559">
        <v>38892674</v>
      </c>
      <c r="AF23" s="559">
        <v>17577668.600000001</v>
      </c>
      <c r="AG23" s="559">
        <v>33232883.5</v>
      </c>
      <c r="AH23" s="559">
        <v>20342564</v>
      </c>
      <c r="AI23" s="559">
        <v>18827073.539999999</v>
      </c>
      <c r="AJ23" s="559">
        <v>17288407</v>
      </c>
      <c r="AK23" s="559">
        <v>10910559.359999999</v>
      </c>
      <c r="AL23" s="559">
        <v>9181024.1999999993</v>
      </c>
      <c r="AM23" s="559">
        <v>12389150</v>
      </c>
      <c r="AN23" s="559">
        <v>10800277</v>
      </c>
      <c r="AO23" s="559">
        <v>10438656.26</v>
      </c>
      <c r="AP23" s="559">
        <v>18425292.649999999</v>
      </c>
      <c r="AQ23" s="559">
        <v>14071445.66</v>
      </c>
      <c r="AR23" s="559">
        <v>5997848.330000001</v>
      </c>
      <c r="AS23" s="559">
        <v>69059691</v>
      </c>
      <c r="AT23" s="559">
        <v>10996869</v>
      </c>
      <c r="AU23" s="559">
        <v>11357805.85</v>
      </c>
      <c r="AV23" s="559">
        <v>11158281.669999998</v>
      </c>
      <c r="AW23" s="559">
        <v>10326463.279999999</v>
      </c>
      <c r="AX23" s="559">
        <v>10888178.199999999</v>
      </c>
      <c r="AY23" s="559">
        <v>5618040</v>
      </c>
      <c r="AZ23" s="559">
        <v>10279708</v>
      </c>
      <c r="BA23" s="559">
        <v>32196767.260000005</v>
      </c>
      <c r="BB23" s="559">
        <v>9670634</v>
      </c>
      <c r="BC23" s="559">
        <v>13731004.32</v>
      </c>
      <c r="BD23" s="559">
        <v>26973879.100000001</v>
      </c>
      <c r="BE23" s="559">
        <v>9828166</v>
      </c>
      <c r="BF23" s="559">
        <v>13779789.620000001</v>
      </c>
      <c r="BG23" s="559">
        <v>9417540</v>
      </c>
      <c r="BH23" s="559">
        <v>95421190.789999992</v>
      </c>
      <c r="BI23" s="559">
        <v>4987759</v>
      </c>
      <c r="BJ23" s="559">
        <v>5153544.03</v>
      </c>
      <c r="BK23" s="559">
        <v>6898067.2000000002</v>
      </c>
      <c r="BL23" s="559">
        <v>8673813</v>
      </c>
      <c r="BM23" s="559">
        <v>13372656.800000001</v>
      </c>
      <c r="BN23" s="559">
        <v>7171497</v>
      </c>
      <c r="BO23" s="559">
        <v>7674283.1799999997</v>
      </c>
      <c r="BP23" s="559">
        <v>4889074.7799999993</v>
      </c>
      <c r="BQ23" s="559">
        <v>5383432</v>
      </c>
      <c r="BR23" s="559">
        <v>3980848.97</v>
      </c>
      <c r="BS23" s="559">
        <v>4827096.7200000007</v>
      </c>
      <c r="BT23" s="559">
        <v>19004456</v>
      </c>
      <c r="BU23" s="559">
        <v>4423320</v>
      </c>
      <c r="BV23" s="559">
        <v>4572419.33</v>
      </c>
      <c r="BW23" s="559">
        <v>52731135.5</v>
      </c>
      <c r="BX23" s="559">
        <v>30841805</v>
      </c>
      <c r="BY23" s="559">
        <v>9012929.8399999999</v>
      </c>
      <c r="BZ23" s="559">
        <v>9047776.0599999987</v>
      </c>
      <c r="CA23" s="559">
        <v>11374941.380000001</v>
      </c>
      <c r="CB23" s="559">
        <v>9037618.7699999996</v>
      </c>
      <c r="CC23" s="559">
        <v>8495196.4199999999</v>
      </c>
      <c r="CD23" s="559">
        <v>608531</v>
      </c>
      <c r="CE23" s="559">
        <v>920119.5</v>
      </c>
      <c r="CF23" s="559">
        <v>119149681.84</v>
      </c>
      <c r="CG23" s="559">
        <v>8505363.3599999994</v>
      </c>
      <c r="CH23" s="559">
        <v>26456281.170000002</v>
      </c>
      <c r="CI23" s="559">
        <v>7088456.1099999994</v>
      </c>
      <c r="CJ23" s="559">
        <v>7968668.6500000004</v>
      </c>
      <c r="CK23" s="559">
        <v>6105641.8700000001</v>
      </c>
      <c r="CL23" s="559">
        <v>9398884.25</v>
      </c>
      <c r="CM23" s="559">
        <v>17572223.119999997</v>
      </c>
      <c r="CN23" s="559">
        <v>4118839.63</v>
      </c>
      <c r="CO23" s="559">
        <v>9558995.9399999995</v>
      </c>
      <c r="CP23" s="559">
        <v>9443011.8200000003</v>
      </c>
      <c r="CQ23" s="559">
        <v>8074125.9299999997</v>
      </c>
      <c r="CR23" s="559">
        <v>6994225.4199999999</v>
      </c>
      <c r="CS23" s="559">
        <v>77601838.989999995</v>
      </c>
      <c r="CT23" s="559">
        <v>8375995.75</v>
      </c>
      <c r="CU23" s="559">
        <v>5010686.2</v>
      </c>
      <c r="CV23" s="559">
        <v>22775440.629999999</v>
      </c>
      <c r="CW23" s="559">
        <v>7145965.3999999994</v>
      </c>
      <c r="CX23" s="559">
        <v>17856503.879999999</v>
      </c>
      <c r="CY23" s="559">
        <v>5410040</v>
      </c>
      <c r="CZ23" s="559">
        <v>4415204.21</v>
      </c>
      <c r="DA23" s="559">
        <v>94936727.919999987</v>
      </c>
      <c r="DB23" s="559">
        <v>16175112</v>
      </c>
      <c r="DC23" s="559">
        <v>35898880.57</v>
      </c>
      <c r="DD23" s="559">
        <v>57473235</v>
      </c>
      <c r="DE23" s="559">
        <v>17423399.850000001</v>
      </c>
      <c r="DF23" s="559">
        <v>33908557.07</v>
      </c>
      <c r="DG23" s="559">
        <v>22821559.639999997</v>
      </c>
      <c r="DH23" s="559">
        <v>7031354.79</v>
      </c>
      <c r="DI23" s="559">
        <v>12233940</v>
      </c>
      <c r="DJ23" s="559">
        <v>13017098</v>
      </c>
      <c r="DK23" s="559">
        <v>23174969</v>
      </c>
      <c r="DL23" s="559">
        <v>40165092.349999994</v>
      </c>
      <c r="DM23" s="559">
        <v>81190612.5</v>
      </c>
      <c r="DN23" s="559">
        <v>13315598.640000001</v>
      </c>
      <c r="DO23" s="559">
        <v>14190381.110000001</v>
      </c>
      <c r="DP23" s="559">
        <v>25874618.34</v>
      </c>
      <c r="DQ23" s="559">
        <v>24677921</v>
      </c>
      <c r="DR23" s="559">
        <v>27267491.32</v>
      </c>
      <c r="DS23" s="559">
        <v>31539176.030000001</v>
      </c>
      <c r="DT23" s="559">
        <v>9853097.9000000004</v>
      </c>
      <c r="DU23" s="559">
        <v>157127042</v>
      </c>
      <c r="DV23" s="559">
        <v>12751989.01</v>
      </c>
      <c r="DW23" s="559">
        <v>14358788.039999999</v>
      </c>
      <c r="DX23" s="559">
        <v>7603930.7599999998</v>
      </c>
      <c r="DY23" s="559">
        <v>14779885.43</v>
      </c>
      <c r="DZ23" s="559">
        <v>11408699.119999999</v>
      </c>
      <c r="EA23" s="559">
        <v>18334886.579999998</v>
      </c>
      <c r="EB23" s="559">
        <v>11620787.74</v>
      </c>
      <c r="EC23" s="559">
        <v>23385189.75</v>
      </c>
      <c r="ED23" s="559">
        <v>35584857.640000001</v>
      </c>
      <c r="EE23" s="559">
        <v>41480524.380000003</v>
      </c>
      <c r="EF23" s="559">
        <v>10541565.59</v>
      </c>
      <c r="EG23" s="559">
        <v>16955242.5</v>
      </c>
      <c r="EH23" s="559">
        <v>8265893.9800000004</v>
      </c>
      <c r="EI23" s="559">
        <v>12272683.329999998</v>
      </c>
      <c r="EJ23" s="559">
        <v>15130823.41</v>
      </c>
      <c r="EK23" s="559">
        <v>5469885</v>
      </c>
      <c r="EL23" s="559">
        <v>10483003.42</v>
      </c>
      <c r="EM23" s="559">
        <v>106553173.93000001</v>
      </c>
      <c r="EN23" s="559">
        <v>9442364.0599999987</v>
      </c>
      <c r="EO23" s="559">
        <v>10769682.470000001</v>
      </c>
      <c r="EP23" s="559">
        <v>11308439.560000001</v>
      </c>
      <c r="EQ23" s="559">
        <v>7898523</v>
      </c>
      <c r="ER23" s="559">
        <v>4620262.76</v>
      </c>
      <c r="ES23" s="559">
        <v>15343733</v>
      </c>
      <c r="ET23" s="559">
        <v>8447424.9100000001</v>
      </c>
      <c r="EU23" s="559">
        <v>10802838.939999999</v>
      </c>
      <c r="EV23" s="559">
        <v>72153295.75</v>
      </c>
      <c r="EW23" s="559">
        <v>4127192.0400000005</v>
      </c>
      <c r="EX23" s="559">
        <v>10377689.690000001</v>
      </c>
      <c r="EY23" s="559">
        <v>11247695</v>
      </c>
      <c r="EZ23" s="559">
        <v>16347474.41</v>
      </c>
      <c r="FA23" s="559">
        <v>16163078.34</v>
      </c>
      <c r="FB23" s="559">
        <v>12257857</v>
      </c>
      <c r="FC23" s="559">
        <v>10460738.550000001</v>
      </c>
      <c r="FD23" s="559">
        <v>8626323.9699999988</v>
      </c>
      <c r="FE23" s="559">
        <v>7715621.6600000001</v>
      </c>
      <c r="FF23" s="559">
        <v>11761854.68</v>
      </c>
      <c r="FG23" s="559">
        <v>6590815.9000000004</v>
      </c>
      <c r="FH23" s="559">
        <v>44301708</v>
      </c>
      <c r="FI23" s="559">
        <v>7190782</v>
      </c>
      <c r="FJ23" s="559">
        <v>8694404.129999999</v>
      </c>
      <c r="FK23" s="559">
        <v>6193674.4399999995</v>
      </c>
      <c r="FL23" s="559">
        <v>13181320.42</v>
      </c>
      <c r="FM23" s="559">
        <v>11832541.620000001</v>
      </c>
      <c r="FN23" s="559">
        <v>7024892.0700000003</v>
      </c>
      <c r="FO23" s="559">
        <v>3759063.7800000003</v>
      </c>
      <c r="FP23" s="559">
        <v>105059523.27</v>
      </c>
      <c r="FQ23" s="559">
        <v>10673978.24</v>
      </c>
      <c r="FR23" s="559">
        <v>13943272</v>
      </c>
      <c r="FS23" s="559">
        <v>12286766.120000001</v>
      </c>
      <c r="FT23" s="559">
        <v>18691738</v>
      </c>
      <c r="FU23" s="559">
        <v>9277579</v>
      </c>
      <c r="FV23" s="559">
        <v>20505944.939999998</v>
      </c>
      <c r="FW23" s="559">
        <v>13279492.4</v>
      </c>
      <c r="FX23" s="559">
        <v>12002901.270000001</v>
      </c>
      <c r="FY23" s="559">
        <v>10565729.119999999</v>
      </c>
      <c r="FZ23" s="559">
        <v>19001393.93</v>
      </c>
      <c r="GA23" s="559">
        <v>10940513</v>
      </c>
      <c r="GB23" s="559">
        <v>9813107.2699999996</v>
      </c>
      <c r="GC23" s="559">
        <v>5419017.5700000003</v>
      </c>
      <c r="GD23" s="559">
        <v>56961771.700000003</v>
      </c>
      <c r="GE23" s="559">
        <v>6527352.7799999993</v>
      </c>
      <c r="GF23" s="559">
        <v>6420021.6299999999</v>
      </c>
      <c r="GG23" s="559">
        <v>13748769.18</v>
      </c>
      <c r="GH23" s="559">
        <v>11042904.510000002</v>
      </c>
      <c r="GI23" s="559">
        <v>9480799.3099999987</v>
      </c>
      <c r="GJ23" s="559">
        <v>8779253.0800000001</v>
      </c>
      <c r="GK23" s="559">
        <v>16794218.780000001</v>
      </c>
      <c r="GL23" s="559">
        <v>6992076.870000001</v>
      </c>
      <c r="GM23" s="559">
        <v>3442593.2299999995</v>
      </c>
      <c r="GN23" s="559">
        <v>4303892.24</v>
      </c>
      <c r="GO23" s="559">
        <v>3266986</v>
      </c>
      <c r="GP23" s="559">
        <v>31984268.510000002</v>
      </c>
      <c r="GQ23" s="559">
        <v>17064250.939999998</v>
      </c>
      <c r="GR23" s="559">
        <v>10658042</v>
      </c>
      <c r="GS23" s="559">
        <v>17950591.390000001</v>
      </c>
      <c r="GT23" s="559">
        <v>3722661.13</v>
      </c>
      <c r="GU23" s="559">
        <v>14353495.830000002</v>
      </c>
      <c r="GV23" s="559">
        <v>13641011.59</v>
      </c>
      <c r="GW23" s="559">
        <v>6561218.0999999996</v>
      </c>
      <c r="GX23" s="559">
        <v>31234176.939999998</v>
      </c>
      <c r="GY23" s="559">
        <v>3373893.36</v>
      </c>
      <c r="GZ23" s="559">
        <v>10631427.129999999</v>
      </c>
      <c r="HA23" s="559">
        <v>6442665.6200000001</v>
      </c>
      <c r="HB23" s="559">
        <v>103158391.81999999</v>
      </c>
      <c r="HC23" s="559">
        <v>17966366</v>
      </c>
      <c r="HD23" s="559">
        <v>27377781.899999999</v>
      </c>
      <c r="HE23" s="559">
        <v>15700046.26</v>
      </c>
      <c r="HF23" s="559">
        <v>14482969.59</v>
      </c>
      <c r="HG23" s="559">
        <v>26437546.66</v>
      </c>
      <c r="HH23" s="559">
        <v>2931876.61</v>
      </c>
      <c r="HI23" s="559">
        <v>80867775.039999992</v>
      </c>
      <c r="HJ23" s="559">
        <v>18838110.189999998</v>
      </c>
      <c r="HK23" s="559">
        <v>12283739.640000001</v>
      </c>
      <c r="HL23" s="559">
        <v>10021574</v>
      </c>
      <c r="HM23" s="559">
        <v>8257660.6300000008</v>
      </c>
      <c r="HN23" s="559">
        <v>7719090.6600000001</v>
      </c>
      <c r="HO23" s="559">
        <v>9786497.8500000015</v>
      </c>
      <c r="HP23" s="559">
        <v>6684210.2300000004</v>
      </c>
      <c r="HQ23" s="559">
        <v>89133053.209999993</v>
      </c>
      <c r="HR23" s="559">
        <v>31562052.68</v>
      </c>
      <c r="HS23" s="559">
        <v>7689678</v>
      </c>
      <c r="HT23" s="559">
        <v>6400797</v>
      </c>
      <c r="HU23" s="559">
        <v>6111193.9399999995</v>
      </c>
      <c r="HV23" s="559">
        <v>3203135</v>
      </c>
      <c r="HW23" s="559">
        <v>11998320.469999999</v>
      </c>
      <c r="HX23" s="559">
        <v>6486908</v>
      </c>
      <c r="HY23" s="559">
        <v>5388245.5800000001</v>
      </c>
      <c r="HZ23" s="559">
        <v>7331620.4000000004</v>
      </c>
      <c r="IA23" s="559">
        <v>6275131</v>
      </c>
      <c r="IB23" s="559">
        <v>14828738.509999998</v>
      </c>
      <c r="IC23" s="559">
        <v>3272630</v>
      </c>
      <c r="ID23" s="559">
        <v>11228756.210000001</v>
      </c>
      <c r="IE23" s="559">
        <v>4305848.3000000007</v>
      </c>
      <c r="IF23" s="559">
        <v>5011030.63</v>
      </c>
      <c r="IG23" s="559">
        <v>87817952</v>
      </c>
      <c r="IH23" s="559">
        <v>26870362</v>
      </c>
      <c r="II23" s="559">
        <v>10737597.060000001</v>
      </c>
      <c r="IJ23" s="559">
        <v>13073019.130000001</v>
      </c>
      <c r="IK23" s="559">
        <v>34424820.57</v>
      </c>
      <c r="IL23" s="559">
        <v>7949607.0099999998</v>
      </c>
      <c r="IM23" s="559">
        <v>9985723.0500000007</v>
      </c>
      <c r="IN23" s="559">
        <v>7145162</v>
      </c>
      <c r="IO23" s="559">
        <v>7448738.3599999994</v>
      </c>
      <c r="IP23" s="559">
        <v>8342720</v>
      </c>
      <c r="IQ23" s="559">
        <v>7615892.7200000007</v>
      </c>
      <c r="IR23" s="559">
        <v>100042811.13</v>
      </c>
      <c r="IS23" s="559">
        <v>38536749.109999999</v>
      </c>
      <c r="IT23" s="559">
        <v>14338284.76</v>
      </c>
      <c r="IU23" s="559">
        <v>11329233</v>
      </c>
      <c r="IV23" s="559">
        <v>8561042.2000000011</v>
      </c>
      <c r="IW23" s="559">
        <v>4865382.49</v>
      </c>
      <c r="IX23" s="559">
        <v>10091835.669999998</v>
      </c>
      <c r="IY23" s="559">
        <v>5244978.28</v>
      </c>
      <c r="IZ23" s="559">
        <v>5573786.9000000004</v>
      </c>
      <c r="JA23" s="559">
        <v>12581309.030000001</v>
      </c>
      <c r="JB23" s="559">
        <v>15888860.5</v>
      </c>
      <c r="JC23" s="559">
        <v>8955589</v>
      </c>
      <c r="JD23" s="559">
        <v>34070363.780000001</v>
      </c>
      <c r="JE23" s="559">
        <v>19279689.700000003</v>
      </c>
      <c r="JF23" s="559">
        <v>3376918</v>
      </c>
      <c r="JG23" s="559">
        <v>3566142.16</v>
      </c>
      <c r="JH23" s="559">
        <v>4852606.08</v>
      </c>
      <c r="JI23" s="559">
        <v>2307929.15</v>
      </c>
      <c r="JJ23" s="559">
        <v>44266542.629999995</v>
      </c>
      <c r="JK23" s="559">
        <v>7143189</v>
      </c>
      <c r="JL23" s="559">
        <v>8867978.4800000004</v>
      </c>
      <c r="JM23" s="559">
        <v>11438439.879999999</v>
      </c>
      <c r="JN23" s="559">
        <v>7053447.21</v>
      </c>
      <c r="JO23" s="559">
        <v>18161417.559999999</v>
      </c>
      <c r="JP23" s="559">
        <v>4475799</v>
      </c>
      <c r="JQ23" s="559">
        <v>64306727.320000008</v>
      </c>
      <c r="JR23" s="559">
        <v>8973196.2800000012</v>
      </c>
      <c r="JS23" s="559">
        <v>5383437</v>
      </c>
      <c r="JT23" s="559">
        <v>25628574.850000001</v>
      </c>
      <c r="JU23" s="559">
        <v>15837943.9</v>
      </c>
      <c r="JV23" s="559">
        <v>8557862</v>
      </c>
      <c r="JW23" s="559">
        <v>9919253.6799999997</v>
      </c>
      <c r="JX23" s="559">
        <v>8535560</v>
      </c>
      <c r="JY23" s="559">
        <v>82053503</v>
      </c>
      <c r="JZ23" s="559">
        <v>46186810.640000001</v>
      </c>
      <c r="KA23" s="559">
        <v>8642198</v>
      </c>
      <c r="KB23" s="559">
        <v>5838163</v>
      </c>
      <c r="KC23" s="559">
        <v>12492916.550000001</v>
      </c>
      <c r="KD23" s="559">
        <v>4489920</v>
      </c>
      <c r="KE23" s="559">
        <v>26518499</v>
      </c>
      <c r="KF23" s="559">
        <v>15437958</v>
      </c>
      <c r="KG23" s="559">
        <v>9612493</v>
      </c>
      <c r="KH23" s="559">
        <v>11391682.149999999</v>
      </c>
      <c r="KI23" s="559">
        <v>8461247.9100000001</v>
      </c>
      <c r="KJ23" s="559">
        <v>8823219</v>
      </c>
      <c r="KK23" s="559">
        <v>10442935.83</v>
      </c>
      <c r="KL23" s="559">
        <v>3271522.45</v>
      </c>
      <c r="KM23" s="559">
        <v>6530712.8499999996</v>
      </c>
      <c r="KN23" s="559">
        <v>134874951.78</v>
      </c>
      <c r="KO23" s="559">
        <v>22650578.670000002</v>
      </c>
      <c r="KP23" s="559">
        <v>8704924.75</v>
      </c>
      <c r="KQ23" s="559">
        <v>14477622.41</v>
      </c>
      <c r="KR23" s="559">
        <v>16900252.059999999</v>
      </c>
      <c r="KS23" s="559">
        <v>6673285.8099999996</v>
      </c>
      <c r="KT23" s="559">
        <v>37500127.07</v>
      </c>
      <c r="KU23" s="559">
        <v>8770415.1799999997</v>
      </c>
      <c r="KV23" s="559">
        <v>8864096.6999999993</v>
      </c>
      <c r="KW23" s="559">
        <v>52510517.899999999</v>
      </c>
      <c r="KX23" s="559">
        <v>14327463.4</v>
      </c>
      <c r="KY23" s="559">
        <v>16340795.709999999</v>
      </c>
      <c r="KZ23" s="559">
        <v>29795842</v>
      </c>
      <c r="LA23" s="559">
        <v>8781080</v>
      </c>
      <c r="LB23" s="559">
        <v>24943689.779999997</v>
      </c>
      <c r="LC23" s="559">
        <v>84652592.120000005</v>
      </c>
      <c r="LD23" s="559">
        <v>16257365.5</v>
      </c>
      <c r="LE23" s="559">
        <v>122678574.07000001</v>
      </c>
      <c r="LF23" s="559">
        <v>30888163.25</v>
      </c>
      <c r="LG23" s="559">
        <v>33631890.950000003</v>
      </c>
      <c r="LH23" s="559">
        <v>33457854.890000001</v>
      </c>
      <c r="LI23" s="559">
        <v>14137662.890000001</v>
      </c>
      <c r="LJ23" s="559">
        <v>7663297.6399999997</v>
      </c>
      <c r="LK23" s="559">
        <v>6107378</v>
      </c>
      <c r="LL23" s="559">
        <v>11641959.630000001</v>
      </c>
      <c r="LM23" s="559">
        <v>6940188</v>
      </c>
      <c r="LN23" s="559">
        <v>11296884.780000001</v>
      </c>
      <c r="LO23" s="559">
        <v>6941733</v>
      </c>
      <c r="LP23" s="559">
        <v>47422380.590000004</v>
      </c>
      <c r="LQ23" s="559">
        <v>9233798.1899999995</v>
      </c>
      <c r="LR23" s="559">
        <v>5608875.7999999998</v>
      </c>
      <c r="LS23" s="559">
        <v>163210863.16999999</v>
      </c>
      <c r="LT23" s="559">
        <v>61686672.799999997</v>
      </c>
      <c r="LU23" s="559">
        <v>115087886.36</v>
      </c>
      <c r="LV23" s="559">
        <v>42623174.689999998</v>
      </c>
      <c r="LW23" s="559">
        <v>18424314.75</v>
      </c>
      <c r="LX23" s="559">
        <v>17410606</v>
      </c>
      <c r="LY23" s="559">
        <v>12810426.75</v>
      </c>
      <c r="LZ23" s="559">
        <v>13287460.51</v>
      </c>
      <c r="MA23" s="559">
        <v>7647356</v>
      </c>
      <c r="MB23" s="559">
        <v>12550799</v>
      </c>
      <c r="MC23" s="559">
        <v>35214642.899999999</v>
      </c>
      <c r="MD23" s="559">
        <v>9631590.8000000007</v>
      </c>
      <c r="ME23" s="559">
        <v>164305540</v>
      </c>
      <c r="MF23" s="559">
        <v>11138037.459999999</v>
      </c>
      <c r="MG23" s="559">
        <v>5890718.8399999999</v>
      </c>
      <c r="MH23" s="559">
        <v>6433213.9699999997</v>
      </c>
      <c r="MI23" s="559">
        <v>6079666.9699999997</v>
      </c>
      <c r="MJ23" s="559">
        <v>11288765.33</v>
      </c>
      <c r="MK23" s="559">
        <v>10880509.300000001</v>
      </c>
      <c r="ML23" s="559">
        <v>9237294.3900000006</v>
      </c>
      <c r="MM23" s="559">
        <v>14094319.48</v>
      </c>
      <c r="MN23" s="559">
        <v>8116946.3000000007</v>
      </c>
      <c r="MO23" s="559">
        <v>8491381.4000000004</v>
      </c>
      <c r="MP23" s="559">
        <v>6509151</v>
      </c>
      <c r="MQ23" s="559">
        <v>86535562.24000001</v>
      </c>
      <c r="MR23" s="559">
        <v>12631938.550000001</v>
      </c>
      <c r="MS23" s="559">
        <v>9295278.6400000006</v>
      </c>
      <c r="MT23" s="559">
        <v>20953656</v>
      </c>
      <c r="MU23" s="559">
        <v>18100058.289999999</v>
      </c>
      <c r="MV23" s="559">
        <v>9203036</v>
      </c>
      <c r="MW23" s="559">
        <v>27821266.329700001</v>
      </c>
      <c r="MX23" s="559">
        <v>19962732.5</v>
      </c>
      <c r="MY23" s="559">
        <v>13547680</v>
      </c>
      <c r="MZ23" s="559">
        <v>3963533.96</v>
      </c>
      <c r="NA23" s="559">
        <v>3746692</v>
      </c>
      <c r="NB23" s="559">
        <v>225167509.51999998</v>
      </c>
      <c r="NC23" s="559">
        <v>34046622.240000002</v>
      </c>
      <c r="ND23" s="559">
        <v>7668686.5899999999</v>
      </c>
      <c r="NE23" s="559">
        <v>85256995.700000003</v>
      </c>
      <c r="NF23" s="559">
        <v>8650610.3900000006</v>
      </c>
      <c r="NG23" s="559">
        <v>26764194.189999998</v>
      </c>
      <c r="NH23" s="559">
        <v>50826501.939999998</v>
      </c>
      <c r="NI23" s="559">
        <v>39909546.700000003</v>
      </c>
      <c r="NJ23" s="559">
        <v>2806933</v>
      </c>
      <c r="NK23" s="559">
        <v>11336736.490000002</v>
      </c>
      <c r="NL23" s="559">
        <v>9109472.1300000008</v>
      </c>
      <c r="NM23" s="559">
        <v>10964093.5</v>
      </c>
      <c r="NN23" s="559">
        <v>53851631.140000001</v>
      </c>
      <c r="NO23" s="559">
        <v>8383477.4800000004</v>
      </c>
      <c r="NP23" s="559">
        <v>9842149.370000001</v>
      </c>
      <c r="NQ23" s="559">
        <v>8628359.3000000007</v>
      </c>
      <c r="NR23" s="559">
        <v>9579959.1500000004</v>
      </c>
      <c r="NS23" s="559">
        <v>4309300</v>
      </c>
      <c r="NT23" s="559">
        <v>7011086.5800000001</v>
      </c>
      <c r="NU23" s="559">
        <v>72937712.030000001</v>
      </c>
      <c r="NV23" s="559">
        <v>46140377.68</v>
      </c>
      <c r="NW23" s="559">
        <v>7160188</v>
      </c>
      <c r="NX23" s="559">
        <v>5359684.1400000006</v>
      </c>
      <c r="NY23" s="559">
        <v>6896783.9900000002</v>
      </c>
      <c r="NZ23" s="559">
        <v>11033713.08</v>
      </c>
      <c r="OA23" s="559">
        <v>4216807.09</v>
      </c>
      <c r="OB23" s="559">
        <v>72577916.229999989</v>
      </c>
      <c r="OC23" s="559">
        <v>27493002.669999998</v>
      </c>
      <c r="OD23" s="559">
        <v>12276433.950000001</v>
      </c>
      <c r="OE23" s="559">
        <v>40312078.009999998</v>
      </c>
      <c r="OF23" s="559">
        <v>10183187.710000001</v>
      </c>
      <c r="OG23" s="559">
        <v>12639038.559999999</v>
      </c>
      <c r="OH23" s="559">
        <v>19485742.330000002</v>
      </c>
      <c r="OI23" s="559">
        <v>6820017.6399999997</v>
      </c>
      <c r="OJ23" s="559">
        <v>7126937</v>
      </c>
      <c r="OK23" s="559">
        <v>119474412.37</v>
      </c>
      <c r="OL23" s="559">
        <v>39190986.399999999</v>
      </c>
      <c r="OM23" s="559">
        <v>42082669.219999999</v>
      </c>
      <c r="ON23" s="559">
        <v>23771426.25</v>
      </c>
      <c r="OO23" s="559">
        <v>12696940.91</v>
      </c>
      <c r="OP23" s="559">
        <v>7740378.7299999995</v>
      </c>
      <c r="OQ23" s="559">
        <v>77993022.840000004</v>
      </c>
      <c r="OR23" s="559">
        <v>7986993.209999999</v>
      </c>
      <c r="OS23" s="559">
        <v>9556962</v>
      </c>
      <c r="OT23" s="559">
        <v>16221623.34</v>
      </c>
      <c r="OU23" s="559">
        <v>17127624.300000001</v>
      </c>
      <c r="OV23" s="559">
        <v>28060827</v>
      </c>
      <c r="OW23" s="559">
        <v>9657323.370000001</v>
      </c>
      <c r="OX23" s="559">
        <v>6831603.79</v>
      </c>
      <c r="OY23" s="559">
        <v>6343271</v>
      </c>
      <c r="OZ23" s="559">
        <v>85443411.88000001</v>
      </c>
      <c r="PA23" s="559">
        <v>9407261.790000001</v>
      </c>
      <c r="PB23" s="559">
        <v>22463879.41</v>
      </c>
      <c r="PC23" s="559">
        <v>3503259.12</v>
      </c>
      <c r="PD23" s="559">
        <v>13616478.65</v>
      </c>
      <c r="PE23" s="559">
        <v>27315641.329999998</v>
      </c>
      <c r="PF23" s="559">
        <v>9616946.8200000003</v>
      </c>
      <c r="PG23" s="559">
        <v>6532640</v>
      </c>
      <c r="PH23" s="559">
        <v>14417103.080000002</v>
      </c>
      <c r="PI23" s="559">
        <v>10626000.300000001</v>
      </c>
      <c r="PJ23" s="559">
        <v>12407973</v>
      </c>
      <c r="PK23" s="559">
        <v>21527219</v>
      </c>
      <c r="PL23" s="559">
        <v>7125962</v>
      </c>
      <c r="PM23" s="559">
        <v>37371691.890000001</v>
      </c>
      <c r="PN23" s="559">
        <v>7867377.8700000001</v>
      </c>
      <c r="PO23" s="559">
        <v>4186256</v>
      </c>
      <c r="PP23" s="559">
        <v>4099582.25</v>
      </c>
      <c r="PQ23" s="559">
        <v>8569127.25</v>
      </c>
      <c r="PR23" s="559">
        <v>233224269.60000002</v>
      </c>
      <c r="PS23" s="559">
        <v>8866348.4600000009</v>
      </c>
      <c r="PT23" s="559">
        <v>7843053</v>
      </c>
      <c r="PU23" s="559">
        <v>15070223.289999999</v>
      </c>
      <c r="PV23" s="559">
        <v>81346029.25</v>
      </c>
      <c r="PW23" s="559">
        <v>17584030.289999999</v>
      </c>
      <c r="PX23" s="559">
        <v>33956081</v>
      </c>
      <c r="PY23" s="559">
        <v>9595225.25</v>
      </c>
      <c r="PZ23" s="559">
        <v>21440492.390000001</v>
      </c>
      <c r="QA23" s="559">
        <v>8179887.2999999998</v>
      </c>
      <c r="QB23" s="559">
        <v>18618923.140000001</v>
      </c>
      <c r="QC23" s="559">
        <v>10417074</v>
      </c>
      <c r="QD23" s="559">
        <v>9422332.7199999988</v>
      </c>
      <c r="QE23" s="559">
        <v>15460021</v>
      </c>
      <c r="QF23" s="559">
        <v>13929679.33</v>
      </c>
      <c r="QG23" s="559">
        <v>11688224.199999999</v>
      </c>
      <c r="QH23" s="559">
        <v>10780365</v>
      </c>
      <c r="QI23" s="559">
        <v>10336663.280000001</v>
      </c>
      <c r="QJ23" s="559">
        <v>8446976</v>
      </c>
      <c r="QK23" s="559">
        <v>26238200.539999999</v>
      </c>
      <c r="QL23" s="559">
        <v>25837039.300000001</v>
      </c>
      <c r="QM23" s="559">
        <v>8410620.1300000008</v>
      </c>
      <c r="QN23" s="559">
        <v>5085185.5</v>
      </c>
      <c r="QO23" s="559">
        <v>4848993.09</v>
      </c>
      <c r="QP23" s="559">
        <v>4047607.5200000005</v>
      </c>
      <c r="QQ23" s="559">
        <v>4042813.88</v>
      </c>
      <c r="QR23" s="559">
        <v>105215282.02</v>
      </c>
      <c r="QS23" s="559">
        <v>8771165</v>
      </c>
      <c r="QT23" s="559">
        <v>20534790.310000002</v>
      </c>
      <c r="QU23" s="559">
        <v>11156121</v>
      </c>
      <c r="QV23" s="559">
        <v>11813891.129999999</v>
      </c>
      <c r="QW23" s="559">
        <v>27476692</v>
      </c>
      <c r="QX23" s="559">
        <v>11026902.020000001</v>
      </c>
      <c r="QY23" s="559">
        <v>18645079.789999999</v>
      </c>
      <c r="QZ23" s="559">
        <v>23272510</v>
      </c>
      <c r="RA23" s="559">
        <v>7883304.0099999998</v>
      </c>
      <c r="RB23" s="559">
        <v>8893537</v>
      </c>
      <c r="RC23" s="559">
        <v>8052224.5</v>
      </c>
      <c r="RD23" s="559">
        <v>6767987.2400000002</v>
      </c>
      <c r="RE23" s="559">
        <v>154894818.40000001</v>
      </c>
      <c r="RF23" s="559">
        <v>22974739.140000001</v>
      </c>
      <c r="RG23" s="559">
        <v>8942892</v>
      </c>
      <c r="RH23" s="559">
        <v>14661661.199999999</v>
      </c>
      <c r="RI23" s="559">
        <v>11751355.199999999</v>
      </c>
      <c r="RJ23" s="559">
        <v>14680426.719999999</v>
      </c>
      <c r="RK23" s="559">
        <v>25240067</v>
      </c>
      <c r="RL23" s="559">
        <v>10019570.520000001</v>
      </c>
      <c r="RM23" s="559">
        <v>14133854.99</v>
      </c>
      <c r="RN23" s="559">
        <v>19534205.5</v>
      </c>
      <c r="RO23" s="559">
        <v>23844096.789999999</v>
      </c>
      <c r="RP23" s="559">
        <v>6692818.0799999991</v>
      </c>
      <c r="RQ23" s="559">
        <v>5149053.12</v>
      </c>
      <c r="RR23" s="559">
        <v>10533404</v>
      </c>
      <c r="RS23" s="559">
        <v>7498739.8100000005</v>
      </c>
      <c r="RT23" s="559">
        <v>5673410.7999999998</v>
      </c>
      <c r="RU23" s="559">
        <v>5982659.1600000001</v>
      </c>
      <c r="RV23" s="559">
        <v>4957985.5999999996</v>
      </c>
      <c r="RW23" s="559">
        <v>5412092.0099999998</v>
      </c>
      <c r="RX23" s="559">
        <v>5821955.4000000004</v>
      </c>
      <c r="RY23" s="559">
        <v>91467290.359999999</v>
      </c>
      <c r="RZ23" s="559">
        <v>6440230.5099999998</v>
      </c>
      <c r="SA23" s="559">
        <v>13352012.780000001</v>
      </c>
      <c r="SB23" s="559">
        <v>9921622.5</v>
      </c>
      <c r="SC23" s="559">
        <v>5247181.5</v>
      </c>
      <c r="SD23" s="559">
        <v>5568848.6699999999</v>
      </c>
      <c r="SE23" s="559">
        <v>7803800.5500000007</v>
      </c>
      <c r="SF23" s="559">
        <v>21097223.549999997</v>
      </c>
      <c r="SG23" s="559">
        <v>5445814.0299999993</v>
      </c>
      <c r="SH23" s="559">
        <v>6528493.8599999994</v>
      </c>
      <c r="SI23" s="559">
        <v>8016818.9900000002</v>
      </c>
      <c r="SJ23" s="559">
        <v>15973375.5</v>
      </c>
      <c r="SK23" s="559">
        <v>8349394</v>
      </c>
      <c r="SL23" s="559">
        <v>6806228.5500000007</v>
      </c>
      <c r="SM23" s="559">
        <v>65966216.369999997</v>
      </c>
      <c r="SN23" s="559">
        <v>11118266</v>
      </c>
      <c r="SO23" s="559">
        <v>9256297.0399999991</v>
      </c>
      <c r="SP23" s="559">
        <v>6829259</v>
      </c>
      <c r="SQ23" s="559">
        <v>6565876</v>
      </c>
      <c r="SR23" s="559">
        <v>11829880.99</v>
      </c>
      <c r="SS23" s="559">
        <v>8100531.6099999994</v>
      </c>
      <c r="ST23" s="559">
        <v>16600832.849999998</v>
      </c>
      <c r="SU23" s="559">
        <v>9133807.1699999999</v>
      </c>
      <c r="SV23" s="559">
        <v>11553247.630000001</v>
      </c>
      <c r="SW23" s="559">
        <v>26096131.080000002</v>
      </c>
      <c r="SX23" s="559">
        <v>3846054</v>
      </c>
      <c r="SY23" s="559">
        <v>51913326.629999995</v>
      </c>
      <c r="SZ23" s="559">
        <v>11079087</v>
      </c>
      <c r="TA23" s="559">
        <v>13216682.42</v>
      </c>
      <c r="TB23" s="559">
        <v>17686020.350000001</v>
      </c>
      <c r="TC23" s="559">
        <v>9697388.3000000007</v>
      </c>
      <c r="TD23" s="559">
        <v>12255431</v>
      </c>
      <c r="TE23" s="559">
        <v>9905689</v>
      </c>
      <c r="TF23" s="559">
        <v>5669195</v>
      </c>
      <c r="TG23" s="559">
        <v>170244471.98000002</v>
      </c>
      <c r="TH23" s="559">
        <v>11018393.84</v>
      </c>
      <c r="TI23" s="559">
        <v>9078550.8300000001</v>
      </c>
      <c r="TJ23" s="559">
        <v>18841729</v>
      </c>
      <c r="TK23" s="559">
        <v>16859434.259999998</v>
      </c>
      <c r="TL23" s="559">
        <v>12026145</v>
      </c>
      <c r="TM23" s="559">
        <v>6998829.8400000008</v>
      </c>
      <c r="TN23" s="559">
        <v>40461395</v>
      </c>
      <c r="TO23" s="559">
        <v>13273280</v>
      </c>
      <c r="TP23" s="559">
        <v>23513107.310000002</v>
      </c>
      <c r="TQ23" s="559">
        <v>18183503.490000002</v>
      </c>
      <c r="TR23" s="559">
        <v>11357325</v>
      </c>
      <c r="TS23" s="559">
        <v>7074567.79</v>
      </c>
      <c r="TT23" s="559">
        <v>13177900.75</v>
      </c>
      <c r="TU23" s="559">
        <v>9656732.4800000004</v>
      </c>
      <c r="TV23" s="559">
        <v>10859436</v>
      </c>
      <c r="TW23" s="559">
        <v>46622033.670000002</v>
      </c>
      <c r="TX23" s="559">
        <v>10783227.91</v>
      </c>
      <c r="TY23" s="559">
        <v>58819799.309999995</v>
      </c>
      <c r="TZ23" s="559">
        <v>17373929</v>
      </c>
      <c r="UA23" s="559">
        <v>6422645.6699999999</v>
      </c>
      <c r="UB23" s="559">
        <v>13103655.279999999</v>
      </c>
      <c r="UC23" s="559">
        <v>70532056.200000003</v>
      </c>
      <c r="UD23" s="559">
        <v>6424336.1699999999</v>
      </c>
      <c r="UE23" s="559">
        <v>7115631.3200000003</v>
      </c>
      <c r="UF23" s="559">
        <v>10278685.550000001</v>
      </c>
      <c r="UG23" s="559">
        <v>8069655.6100000003</v>
      </c>
      <c r="UH23" s="559">
        <v>45500907</v>
      </c>
      <c r="UI23" s="559">
        <v>12916550</v>
      </c>
      <c r="UJ23" s="559">
        <v>10111198.200000001</v>
      </c>
      <c r="UK23" s="559">
        <v>15765930.51</v>
      </c>
      <c r="UL23" s="559">
        <v>8669582.4299999997</v>
      </c>
      <c r="UM23" s="559">
        <v>11352664.58</v>
      </c>
      <c r="UN23" s="559">
        <v>214014047</v>
      </c>
      <c r="UO23" s="559">
        <v>11318699</v>
      </c>
      <c r="UP23" s="559">
        <v>11874618.5</v>
      </c>
      <c r="UQ23" s="559">
        <v>41838033.529999994</v>
      </c>
      <c r="UR23" s="559">
        <v>3687592.3000000003</v>
      </c>
      <c r="US23" s="559">
        <v>10076351</v>
      </c>
      <c r="UT23" s="559">
        <v>26336712.610000003</v>
      </c>
      <c r="UU23" s="559">
        <v>7243459</v>
      </c>
      <c r="UV23" s="559">
        <v>8701151.9600000009</v>
      </c>
      <c r="UW23" s="559">
        <v>9574295.0800000001</v>
      </c>
      <c r="UX23" s="559">
        <v>12138221.310000001</v>
      </c>
      <c r="UY23" s="559">
        <v>25423253.27</v>
      </c>
      <c r="UZ23" s="559">
        <v>13275056</v>
      </c>
      <c r="VA23" s="559">
        <v>25932515.199999996</v>
      </c>
      <c r="VB23" s="559">
        <v>8441845.1600000001</v>
      </c>
      <c r="VC23" s="559">
        <v>6655679</v>
      </c>
      <c r="VD23" s="559">
        <v>7926931.8699999992</v>
      </c>
      <c r="VE23" s="559">
        <v>7986348.6600000001</v>
      </c>
      <c r="VF23" s="559">
        <v>33057386.609999999</v>
      </c>
      <c r="VG23" s="559">
        <v>6340611.7699999996</v>
      </c>
      <c r="VH23" s="559">
        <v>6487982.1100000003</v>
      </c>
      <c r="VI23" s="559">
        <v>5532207</v>
      </c>
      <c r="VJ23" s="559">
        <v>80615903.75</v>
      </c>
      <c r="VK23" s="559">
        <v>9634794</v>
      </c>
      <c r="VL23" s="559">
        <v>9905811.0999999996</v>
      </c>
      <c r="VM23" s="559">
        <v>15725201.540000001</v>
      </c>
      <c r="VN23" s="559">
        <v>24998603.080000002</v>
      </c>
      <c r="VO23" s="559">
        <v>15402859</v>
      </c>
      <c r="VP23" s="559">
        <v>15368609</v>
      </c>
      <c r="VQ23" s="559">
        <v>9416821.9299999997</v>
      </c>
      <c r="VR23" s="559">
        <v>11623786</v>
      </c>
      <c r="VS23" s="559">
        <v>38056156.989999995</v>
      </c>
      <c r="VT23" s="559">
        <v>10521009.74</v>
      </c>
      <c r="VU23" s="559">
        <v>15767552.299999999</v>
      </c>
      <c r="VV23" s="559">
        <v>9860695.6600000001</v>
      </c>
      <c r="VW23" s="559">
        <v>9320775</v>
      </c>
      <c r="VX23" s="559">
        <v>6973468.6399999997</v>
      </c>
      <c r="VY23" s="559">
        <v>301439936.51999998</v>
      </c>
      <c r="VZ23" s="559">
        <v>24883854.190000001</v>
      </c>
      <c r="WA23" s="559">
        <v>18408434</v>
      </c>
      <c r="WB23" s="559">
        <v>10906765.99</v>
      </c>
      <c r="WC23" s="559">
        <v>12579022.040000001</v>
      </c>
      <c r="WD23" s="559">
        <v>14047173.720000001</v>
      </c>
      <c r="WE23" s="559">
        <v>21337297</v>
      </c>
      <c r="WF23" s="559">
        <v>26546401</v>
      </c>
      <c r="WG23" s="559">
        <v>15157184.07</v>
      </c>
      <c r="WH23" s="559">
        <v>21249517</v>
      </c>
      <c r="WI23" s="559">
        <v>13011804</v>
      </c>
      <c r="WJ23" s="559">
        <v>29319383.030000001</v>
      </c>
      <c r="WK23" s="559">
        <v>16934543</v>
      </c>
      <c r="WL23" s="559">
        <v>23436576.540000003</v>
      </c>
      <c r="WM23" s="559">
        <v>36451102.07</v>
      </c>
      <c r="WN23" s="559">
        <v>17577039</v>
      </c>
      <c r="WO23" s="559">
        <v>16490864.25</v>
      </c>
      <c r="WP23" s="559">
        <v>19984956.579999998</v>
      </c>
      <c r="WQ23" s="559">
        <v>9570372.870000001</v>
      </c>
      <c r="WR23" s="559">
        <v>31926718.43</v>
      </c>
      <c r="WS23" s="559">
        <v>69740991.830000013</v>
      </c>
      <c r="WT23" s="559">
        <v>17357352</v>
      </c>
      <c r="WU23" s="559">
        <v>9428770</v>
      </c>
      <c r="WV23" s="559">
        <v>9541662.1099999994</v>
      </c>
      <c r="WW23" s="559">
        <v>12372244.5</v>
      </c>
      <c r="WX23" s="559">
        <v>10410443.74</v>
      </c>
      <c r="WY23" s="559">
        <v>11591637</v>
      </c>
      <c r="WZ23" s="559">
        <v>12386904.57</v>
      </c>
      <c r="XA23" s="559">
        <v>36504513.219999999</v>
      </c>
      <c r="XB23" s="559">
        <v>10403291.24</v>
      </c>
      <c r="XC23" s="559">
        <v>6532631.9699999997</v>
      </c>
      <c r="XD23" s="559">
        <v>6345527.5299999993</v>
      </c>
      <c r="XE23" s="559">
        <v>6021394.3599999994</v>
      </c>
      <c r="XF23" s="559">
        <v>159715977.12</v>
      </c>
      <c r="XG23" s="559">
        <v>19619227.48</v>
      </c>
      <c r="XH23" s="559">
        <v>22144720.399999999</v>
      </c>
      <c r="XI23" s="559">
        <v>56245238.170000002</v>
      </c>
      <c r="XJ23" s="559">
        <v>16463490.830000002</v>
      </c>
      <c r="XK23" s="559">
        <v>21540503.5</v>
      </c>
      <c r="XL23" s="559">
        <v>24283126.5</v>
      </c>
      <c r="XM23" s="559">
        <v>18356618</v>
      </c>
      <c r="XN23" s="559">
        <v>16227223.949999999</v>
      </c>
      <c r="XO23" s="559">
        <v>32165752.700000003</v>
      </c>
      <c r="XP23" s="559">
        <v>25853918.98</v>
      </c>
      <c r="XQ23" s="559">
        <v>12119996.82</v>
      </c>
      <c r="XR23" s="559">
        <v>8865140.6799999997</v>
      </c>
      <c r="XS23" s="559">
        <v>10780129</v>
      </c>
      <c r="XT23" s="559">
        <v>11911413</v>
      </c>
      <c r="XU23" s="559">
        <v>11711593.279999999</v>
      </c>
      <c r="XV23" s="559">
        <v>7486258</v>
      </c>
      <c r="XW23" s="559">
        <v>9209306.3300000001</v>
      </c>
      <c r="XX23" s="559">
        <v>11438312.5</v>
      </c>
      <c r="XY23" s="559">
        <v>10549018.969999999</v>
      </c>
      <c r="XZ23" s="559">
        <v>9293504</v>
      </c>
      <c r="YA23" s="559">
        <v>9806964.3200000003</v>
      </c>
      <c r="YB23" s="559">
        <v>8478047.3200000003</v>
      </c>
      <c r="YC23" s="559">
        <v>168868711.25</v>
      </c>
      <c r="YD23" s="559">
        <v>14348664</v>
      </c>
      <c r="YE23" s="559">
        <v>20381272.75</v>
      </c>
      <c r="YF23" s="559">
        <v>10111729.1</v>
      </c>
      <c r="YG23" s="559">
        <v>47164561.739999995</v>
      </c>
      <c r="YH23" s="559">
        <v>16198260.440000001</v>
      </c>
      <c r="YI23" s="559">
        <v>23304590</v>
      </c>
      <c r="YJ23" s="559">
        <v>10889610.219999999</v>
      </c>
      <c r="YK23" s="559">
        <v>38473555.659999996</v>
      </c>
      <c r="YL23" s="559">
        <v>27470923</v>
      </c>
      <c r="YM23" s="559">
        <v>22845187</v>
      </c>
      <c r="YN23" s="559">
        <v>12690992.639999999</v>
      </c>
      <c r="YO23" s="559">
        <v>9093660</v>
      </c>
      <c r="YP23" s="559">
        <v>11738177.690000001</v>
      </c>
      <c r="YQ23" s="559">
        <v>7041529.5999999996</v>
      </c>
      <c r="YR23" s="559">
        <v>8609330</v>
      </c>
      <c r="YS23" s="559">
        <v>6604573.4500000002</v>
      </c>
      <c r="YT23" s="559">
        <v>50754287.760000005</v>
      </c>
      <c r="YU23" s="559">
        <v>6153511.1099999994</v>
      </c>
      <c r="YV23" s="559">
        <v>6622381.4800000004</v>
      </c>
      <c r="YW23" s="559">
        <v>7120093.4400000004</v>
      </c>
      <c r="YX23" s="559">
        <v>7154799.7899999991</v>
      </c>
      <c r="YY23" s="559">
        <v>4639245.09</v>
      </c>
      <c r="YZ23" s="559">
        <v>6606618</v>
      </c>
      <c r="ZA23" s="559">
        <v>59253781.210000001</v>
      </c>
      <c r="ZB23" s="559">
        <v>6274343.8499999996</v>
      </c>
      <c r="ZC23" s="559">
        <v>11433340.25</v>
      </c>
      <c r="ZD23" s="559">
        <v>11856884</v>
      </c>
      <c r="ZE23" s="559">
        <v>6563059</v>
      </c>
      <c r="ZF23" s="559">
        <v>9593892.25</v>
      </c>
      <c r="ZG23" s="559">
        <v>6058807.0500000007</v>
      </c>
      <c r="ZH23" s="559">
        <v>5860799.5</v>
      </c>
      <c r="ZI23" s="559">
        <v>24642530</v>
      </c>
      <c r="ZJ23" s="559">
        <v>135201284</v>
      </c>
      <c r="ZK23" s="559">
        <v>6436186</v>
      </c>
      <c r="ZL23" s="559">
        <v>14766197.23</v>
      </c>
      <c r="ZM23" s="559">
        <v>34547924</v>
      </c>
      <c r="ZN23" s="559">
        <v>25768645</v>
      </c>
      <c r="ZO23" s="559">
        <v>8729724.5600000005</v>
      </c>
      <c r="ZP23" s="559">
        <v>10073531.469999999</v>
      </c>
      <c r="ZQ23" s="559">
        <v>20414850.75</v>
      </c>
      <c r="ZR23" s="559">
        <v>15519258</v>
      </c>
      <c r="ZS23" s="559">
        <v>20503074.68</v>
      </c>
      <c r="ZT23" s="559">
        <v>5065766.55</v>
      </c>
      <c r="ZU23" s="559">
        <v>7151785</v>
      </c>
      <c r="ZV23" s="559">
        <v>6956762.8799999999</v>
      </c>
      <c r="ZW23" s="559">
        <v>11275966</v>
      </c>
      <c r="ZX23" s="559">
        <v>7938773</v>
      </c>
      <c r="ZY23" s="559">
        <v>9529483</v>
      </c>
      <c r="ZZ23" s="559">
        <v>6691524.6799999997</v>
      </c>
      <c r="AAA23" s="559">
        <v>6883899.3799999999</v>
      </c>
      <c r="AAB23" s="559">
        <v>6998845.96</v>
      </c>
      <c r="AAC23" s="559">
        <v>7096568.7199999997</v>
      </c>
      <c r="AAD23" s="559">
        <v>6831559.3300000001</v>
      </c>
      <c r="AAE23" s="559">
        <v>5274738.75</v>
      </c>
      <c r="AAF23" s="559">
        <v>49862083.210000001</v>
      </c>
      <c r="AAG23" s="559">
        <v>7177250</v>
      </c>
      <c r="AAH23" s="559">
        <v>8723384.3000000007</v>
      </c>
      <c r="AAI23" s="559">
        <v>9451643</v>
      </c>
      <c r="AAJ23" s="559">
        <v>6291307.3899999997</v>
      </c>
      <c r="AAK23" s="559">
        <v>11969004.92</v>
      </c>
      <c r="AAL23" s="559">
        <v>6516088</v>
      </c>
      <c r="AAM23" s="559">
        <v>208703160.88</v>
      </c>
      <c r="AAN23" s="559">
        <v>14411914.74</v>
      </c>
      <c r="AAO23" s="559">
        <v>9276747</v>
      </c>
      <c r="AAP23" s="559">
        <v>18894410.420000002</v>
      </c>
      <c r="AAQ23" s="559">
        <v>15540217.110000001</v>
      </c>
      <c r="AAR23" s="559">
        <v>10186656.560000001</v>
      </c>
      <c r="AAS23" s="559">
        <v>15819814</v>
      </c>
      <c r="AAT23" s="559">
        <v>15389273.07</v>
      </c>
      <c r="AAU23" s="559">
        <v>35823475</v>
      </c>
      <c r="AAV23" s="559">
        <v>11461687</v>
      </c>
      <c r="AAW23" s="559">
        <v>14716386</v>
      </c>
      <c r="AAX23" s="559">
        <v>62877857.549999997</v>
      </c>
      <c r="AAY23" s="559">
        <v>29325308</v>
      </c>
      <c r="AAZ23" s="559">
        <v>7599202</v>
      </c>
      <c r="ABA23" s="559">
        <v>10344240.5</v>
      </c>
      <c r="ABB23" s="559">
        <v>9364076.0199999996</v>
      </c>
      <c r="ABC23" s="559">
        <v>8449216</v>
      </c>
      <c r="ABD23" s="559">
        <v>11950449</v>
      </c>
      <c r="ABE23" s="559">
        <v>9664977.6999999993</v>
      </c>
      <c r="ABF23" s="559">
        <v>79556219</v>
      </c>
      <c r="ABG23" s="559">
        <v>55414288.660000004</v>
      </c>
      <c r="ABH23" s="559">
        <v>7940282</v>
      </c>
      <c r="ABI23" s="559">
        <v>5880416.8899999997</v>
      </c>
      <c r="ABJ23" s="559">
        <v>5527331</v>
      </c>
      <c r="ABK23" s="559">
        <v>5677298.7400000002</v>
      </c>
      <c r="ABL23" s="559">
        <v>4869619.8600000003</v>
      </c>
      <c r="ABM23" s="559">
        <v>89143473</v>
      </c>
      <c r="ABN23" s="559">
        <v>11503669.039999999</v>
      </c>
      <c r="ABO23" s="559">
        <v>7076045.6200000001</v>
      </c>
      <c r="ABP23" s="559">
        <v>14281950.33</v>
      </c>
      <c r="ABQ23" s="559">
        <v>14491498.92</v>
      </c>
      <c r="ABR23" s="559">
        <v>9866049.8200000003</v>
      </c>
      <c r="ABS23" s="559">
        <v>10085427.51</v>
      </c>
      <c r="ABT23" s="559">
        <v>9281904.3499999996</v>
      </c>
      <c r="ABU23" s="559">
        <v>1636200</v>
      </c>
      <c r="ABV23" s="559">
        <v>93752893.00999999</v>
      </c>
      <c r="ABW23" s="559">
        <v>5174491.4000000004</v>
      </c>
      <c r="ABX23" s="559">
        <v>10933608.580000002</v>
      </c>
      <c r="ABY23" s="559">
        <v>6243023.3499999996</v>
      </c>
      <c r="ABZ23" s="559">
        <v>6568669.7800000003</v>
      </c>
      <c r="ACA23" s="559">
        <v>21971905</v>
      </c>
      <c r="ACB23" s="559">
        <v>5739624.4000000004</v>
      </c>
      <c r="ACC23" s="559">
        <v>9504812.870000001</v>
      </c>
      <c r="ACD23" s="559">
        <v>5755585.71</v>
      </c>
      <c r="ACE23" s="559">
        <v>11783113.350000001</v>
      </c>
      <c r="ACF23" s="559">
        <v>5863463.5299999993</v>
      </c>
      <c r="ACG23" s="559">
        <v>150151369.29000002</v>
      </c>
      <c r="ACH23" s="559">
        <v>5529042.1500000004</v>
      </c>
      <c r="ACI23" s="559">
        <v>7353897.8399999999</v>
      </c>
      <c r="ACJ23" s="559">
        <v>14018086.520000001</v>
      </c>
      <c r="ACK23" s="559">
        <v>7054376.0099999998</v>
      </c>
      <c r="ACL23" s="559">
        <v>10041302.870000001</v>
      </c>
      <c r="ACM23" s="559">
        <v>17973416</v>
      </c>
      <c r="ACN23" s="559">
        <v>43314560.590000004</v>
      </c>
      <c r="ACO23" s="559">
        <v>43117549.539999999</v>
      </c>
      <c r="ACP23" s="559">
        <v>8386847.25</v>
      </c>
      <c r="ACQ23" s="559">
        <v>13940641.5</v>
      </c>
      <c r="ACR23" s="559">
        <v>11852329.099999998</v>
      </c>
      <c r="ACS23" s="559">
        <v>11252968.85</v>
      </c>
      <c r="ACT23" s="559">
        <v>20563403.139999997</v>
      </c>
      <c r="ACU23" s="559">
        <v>8411662.6099999994</v>
      </c>
      <c r="ACV23" s="559">
        <v>11186599.42</v>
      </c>
      <c r="ACW23" s="559">
        <v>7016426</v>
      </c>
      <c r="ACX23" s="559">
        <v>9617119.0800000001</v>
      </c>
      <c r="ACY23" s="559">
        <v>3822295</v>
      </c>
      <c r="ACZ23" s="559">
        <v>4575981</v>
      </c>
      <c r="ADA23" s="559">
        <v>6818417.5899999999</v>
      </c>
      <c r="ADB23" s="559">
        <v>5434295.6799999997</v>
      </c>
      <c r="ADC23" s="559">
        <v>5247390.83</v>
      </c>
      <c r="ADD23" s="559">
        <v>32725436.43</v>
      </c>
      <c r="ADE23" s="559">
        <v>23491681.020000003</v>
      </c>
      <c r="ADF23" s="559">
        <v>3028700.97</v>
      </c>
      <c r="ADG23" s="559">
        <v>4355510.4000000004</v>
      </c>
      <c r="ADH23" s="559">
        <v>7377803.1399999997</v>
      </c>
      <c r="ADI23" s="559">
        <v>2859000.37</v>
      </c>
      <c r="ADJ23" s="559">
        <v>4036477.09</v>
      </c>
      <c r="ADK23" s="559">
        <v>4356686.5999999996</v>
      </c>
      <c r="ADL23" s="559">
        <v>7171017.5199999996</v>
      </c>
      <c r="ADM23" s="559">
        <v>220277425.50999999</v>
      </c>
      <c r="ADN23" s="559">
        <v>23243620.75</v>
      </c>
      <c r="ADO23" s="559">
        <v>22791259.810000002</v>
      </c>
      <c r="ADP23" s="559">
        <v>48173731.700000003</v>
      </c>
      <c r="ADQ23" s="559">
        <v>4561142.8900000006</v>
      </c>
      <c r="ADR23" s="559">
        <v>6975503.9000000004</v>
      </c>
      <c r="ADS23" s="559">
        <v>10173011.960000001</v>
      </c>
      <c r="ADT23" s="559">
        <v>7482158</v>
      </c>
      <c r="ADU23" s="559">
        <v>151530441.56999999</v>
      </c>
      <c r="ADV23" s="559">
        <v>46119764.5</v>
      </c>
      <c r="ADW23" s="559">
        <v>42348542.890000001</v>
      </c>
      <c r="ADX23" s="559">
        <v>11563037.219999999</v>
      </c>
      <c r="ADY23" s="559">
        <v>18396666.079999998</v>
      </c>
      <c r="ADZ23" s="559">
        <v>19221918.719999999</v>
      </c>
      <c r="AEA23" s="559">
        <v>16391402.959999999</v>
      </c>
      <c r="AEB23" s="559">
        <v>15983922.98</v>
      </c>
      <c r="AEC23" s="559">
        <v>16796469.849999998</v>
      </c>
      <c r="AED23" s="559">
        <v>13611447.640000001</v>
      </c>
      <c r="AEE23" s="559">
        <v>15820988.970000001</v>
      </c>
      <c r="AEF23" s="559">
        <v>15901503.77</v>
      </c>
      <c r="AEG23" s="559">
        <v>9677269</v>
      </c>
      <c r="AEH23" s="559">
        <v>20798763</v>
      </c>
      <c r="AEI23" s="559">
        <v>17212004.509999998</v>
      </c>
      <c r="AEJ23" s="559">
        <v>12859833</v>
      </c>
      <c r="AEK23" s="559">
        <v>13021124.640000001</v>
      </c>
      <c r="AEL23" s="559">
        <v>24044535.59</v>
      </c>
      <c r="AEM23" s="559">
        <v>13258296</v>
      </c>
      <c r="AEN23" s="559">
        <v>14849889.980000002</v>
      </c>
      <c r="AEO23" s="559">
        <v>130797155.52000001</v>
      </c>
      <c r="AEP23" s="559">
        <v>20997948</v>
      </c>
      <c r="AEQ23" s="559">
        <v>17042219.440000001</v>
      </c>
      <c r="AER23" s="559">
        <v>13627683</v>
      </c>
      <c r="AES23" s="559">
        <v>13371150</v>
      </c>
      <c r="AET23" s="559">
        <v>30896492.529999997</v>
      </c>
      <c r="AEU23" s="559">
        <v>10745325.279999999</v>
      </c>
      <c r="AEV23" s="559">
        <v>10894031</v>
      </c>
      <c r="AEW23" s="559">
        <v>9921434</v>
      </c>
      <c r="AEX23" s="559">
        <v>8806025.5899999999</v>
      </c>
      <c r="AEY23" s="559">
        <v>56813423.439999998</v>
      </c>
      <c r="AEZ23" s="559">
        <v>31697897.280000001</v>
      </c>
      <c r="AFA23" s="559">
        <v>15550957.380000001</v>
      </c>
      <c r="AFB23" s="559">
        <v>12722868.899999999</v>
      </c>
      <c r="AFC23" s="559">
        <v>22642734.5</v>
      </c>
      <c r="AFD23" s="559">
        <v>12140572.84</v>
      </c>
      <c r="AFE23" s="559">
        <v>12427851.469999999</v>
      </c>
      <c r="AFF23" s="559">
        <v>11108762</v>
      </c>
      <c r="AFG23" s="559">
        <v>9288684</v>
      </c>
      <c r="AFH23" s="559">
        <v>9183864.5600000005</v>
      </c>
      <c r="AFI23" s="559">
        <v>15231634.759999998</v>
      </c>
      <c r="AFJ23" s="559">
        <v>7153840.7199999997</v>
      </c>
      <c r="AFK23" s="559">
        <v>9491540.9400000013</v>
      </c>
      <c r="AFL23" s="559">
        <v>59777800</v>
      </c>
      <c r="AFM23" s="559">
        <v>16646884.98</v>
      </c>
      <c r="AFN23" s="559">
        <v>12835181.149999999</v>
      </c>
      <c r="AFO23" s="559">
        <v>11023323.84</v>
      </c>
      <c r="AFP23" s="559">
        <v>13554993.290000001</v>
      </c>
      <c r="AFQ23" s="559">
        <v>11004698.460000001</v>
      </c>
      <c r="AFR23" s="559">
        <v>6610422.3599999994</v>
      </c>
      <c r="AFS23" s="559">
        <v>13387488</v>
      </c>
      <c r="AFT23" s="559">
        <v>15768964.35</v>
      </c>
      <c r="AFU23" s="559">
        <v>8075360.4400000004</v>
      </c>
      <c r="AFV23" s="559">
        <v>17851680.25</v>
      </c>
      <c r="AFW23" s="559">
        <v>8685115.5700000003</v>
      </c>
      <c r="AFX23" s="559">
        <v>95636257</v>
      </c>
      <c r="AFY23" s="559">
        <v>8117209.9299999997</v>
      </c>
      <c r="AFZ23" s="559">
        <v>10122009.760000002</v>
      </c>
      <c r="AGA23" s="559">
        <v>9431041.1899999995</v>
      </c>
      <c r="AGB23" s="559">
        <v>18166067.25</v>
      </c>
      <c r="AGC23" s="559">
        <v>12999798.5</v>
      </c>
      <c r="AGD23" s="559">
        <v>5177562</v>
      </c>
      <c r="AGE23" s="559">
        <v>9274717.3100000005</v>
      </c>
      <c r="AGF23" s="559">
        <v>6675629.3600000003</v>
      </c>
      <c r="AGG23" s="559">
        <v>8695622.6099999994</v>
      </c>
      <c r="AGH23" s="559">
        <v>7612281.1100000003</v>
      </c>
      <c r="AGI23" s="559">
        <v>87608190.789999992</v>
      </c>
      <c r="AGJ23" s="559">
        <v>19505861.259999998</v>
      </c>
      <c r="AGK23" s="559">
        <v>16281985.439999999</v>
      </c>
      <c r="AGL23" s="559">
        <v>11491439.15</v>
      </c>
      <c r="AGM23" s="559">
        <v>23581977.239999998</v>
      </c>
      <c r="AGN23" s="559">
        <v>15160321.069999998</v>
      </c>
      <c r="AGO23" s="559">
        <v>8445486.6799999997</v>
      </c>
      <c r="AGP23" s="559">
        <v>15158968.290000001</v>
      </c>
      <c r="AGQ23" s="559">
        <v>157909771.08999997</v>
      </c>
      <c r="AGR23" s="559">
        <v>97365518.74000001</v>
      </c>
      <c r="AGS23" s="559">
        <v>10460092.030000001</v>
      </c>
      <c r="AGT23" s="559">
        <v>20013692.93</v>
      </c>
      <c r="AGU23" s="559">
        <v>29168943.960000001</v>
      </c>
      <c r="AGV23" s="559">
        <v>20475645.199999999</v>
      </c>
      <c r="AGW23" s="559">
        <v>14479499.6</v>
      </c>
      <c r="AGX23" s="559">
        <v>16349487.120000001</v>
      </c>
      <c r="AGY23" s="559">
        <v>8602502.5</v>
      </c>
      <c r="AGZ23" s="559">
        <v>13809311.17</v>
      </c>
      <c r="AHA23" s="559">
        <v>13662211.01</v>
      </c>
      <c r="AHB23" s="559">
        <v>9053890.8099999987</v>
      </c>
      <c r="AHC23" s="559">
        <v>9499154.8000000007</v>
      </c>
      <c r="AHD23" s="559">
        <v>9305067.6999999993</v>
      </c>
      <c r="AHE23" s="559">
        <v>8840891</v>
      </c>
      <c r="AHF23" s="559">
        <v>6753869.2699999996</v>
      </c>
      <c r="AHG23" s="559">
        <v>9428806.9000000004</v>
      </c>
      <c r="AHH23" s="559">
        <v>44757915.609999999</v>
      </c>
      <c r="AHI23" s="559">
        <v>6149150.5099999998</v>
      </c>
      <c r="AHJ23" s="559">
        <v>6485873.9100000001</v>
      </c>
      <c r="AHK23" s="559">
        <v>10367434.76</v>
      </c>
      <c r="AHL23" s="559">
        <v>15865471.51</v>
      </c>
      <c r="AHM23" s="559">
        <v>5663193.4900000002</v>
      </c>
      <c r="AHN23" s="559">
        <v>8924459.1699999999</v>
      </c>
      <c r="AHO23" s="559"/>
      <c r="AHQ23" s="580">
        <v>21</v>
      </c>
    </row>
    <row r="24" spans="1:901" ht="23.4" customHeight="1" x14ac:dyDescent="0.4">
      <c r="A24" s="554" t="s">
        <v>29</v>
      </c>
      <c r="B24" s="555" t="s">
        <v>30</v>
      </c>
      <c r="C24" s="559">
        <v>360509880.26999998</v>
      </c>
      <c r="D24" s="559">
        <v>101372572.15000001</v>
      </c>
      <c r="E24" s="559">
        <v>23983253</v>
      </c>
      <c r="F24" s="559">
        <v>41718465.009999998</v>
      </c>
      <c r="G24" s="559">
        <v>20641695.539999999</v>
      </c>
      <c r="H24" s="559">
        <v>26122911.32</v>
      </c>
      <c r="I24" s="559">
        <v>12576806.66</v>
      </c>
      <c r="J24" s="559">
        <v>95955076.659999996</v>
      </c>
      <c r="K24" s="559">
        <v>37294792.719999999</v>
      </c>
      <c r="L24" s="559">
        <v>17361243.850000001</v>
      </c>
      <c r="M24" s="559">
        <v>61819022.590000004</v>
      </c>
      <c r="N24" s="559">
        <v>19028832.969999999</v>
      </c>
      <c r="O24" s="559">
        <v>70896763.810000002</v>
      </c>
      <c r="P24" s="559">
        <v>32612534.189999998</v>
      </c>
      <c r="Q24" s="559">
        <v>23266024.969999999</v>
      </c>
      <c r="R24" s="559">
        <v>17598489.939999998</v>
      </c>
      <c r="S24" s="559">
        <v>33547876.129999999</v>
      </c>
      <c r="T24" s="559">
        <v>25506453.5</v>
      </c>
      <c r="U24" s="559">
        <v>19599043.970000003</v>
      </c>
      <c r="V24" s="559">
        <v>19611566.310000002</v>
      </c>
      <c r="W24" s="559">
        <v>17806601.759999998</v>
      </c>
      <c r="X24" s="559">
        <v>13132238.950000001</v>
      </c>
      <c r="Y24" s="559">
        <v>12760735</v>
      </c>
      <c r="Z24" s="559">
        <v>12784034.16</v>
      </c>
      <c r="AA24" s="559">
        <v>456450155.00999999</v>
      </c>
      <c r="AB24" s="559">
        <v>25126575.68</v>
      </c>
      <c r="AC24" s="559">
        <v>38126575.019999996</v>
      </c>
      <c r="AD24" s="559">
        <v>13764285</v>
      </c>
      <c r="AE24" s="559">
        <v>54981579.25</v>
      </c>
      <c r="AF24" s="559">
        <v>23772409.75</v>
      </c>
      <c r="AG24" s="559">
        <v>44609010</v>
      </c>
      <c r="AH24" s="559">
        <v>29437037.75</v>
      </c>
      <c r="AI24" s="559">
        <v>30360629.559999999</v>
      </c>
      <c r="AJ24" s="559">
        <v>19154479</v>
      </c>
      <c r="AK24" s="559">
        <v>18064957</v>
      </c>
      <c r="AL24" s="559">
        <v>15884480</v>
      </c>
      <c r="AM24" s="559">
        <v>22623886.699999999</v>
      </c>
      <c r="AN24" s="559">
        <v>13854476.5</v>
      </c>
      <c r="AO24" s="559">
        <v>14798879.18</v>
      </c>
      <c r="AP24" s="559">
        <v>31448191.75</v>
      </c>
      <c r="AQ24" s="559">
        <v>17123395.5</v>
      </c>
      <c r="AR24" s="559">
        <v>8153252.8300000001</v>
      </c>
      <c r="AS24" s="559">
        <v>160562424.5</v>
      </c>
      <c r="AT24" s="559">
        <v>18307625</v>
      </c>
      <c r="AU24" s="559">
        <v>18011553</v>
      </c>
      <c r="AV24" s="559">
        <v>16725062</v>
      </c>
      <c r="AW24" s="559">
        <v>14787814</v>
      </c>
      <c r="AX24" s="559">
        <v>17908071</v>
      </c>
      <c r="AY24" s="559">
        <v>13182367</v>
      </c>
      <c r="AZ24" s="559">
        <v>15319792</v>
      </c>
      <c r="BA24" s="559">
        <v>61453149.619999997</v>
      </c>
      <c r="BB24" s="559">
        <v>19901459</v>
      </c>
      <c r="BC24" s="559">
        <v>25879952</v>
      </c>
      <c r="BD24" s="559">
        <v>44894972.759999998</v>
      </c>
      <c r="BE24" s="559">
        <v>19402805.84</v>
      </c>
      <c r="BF24" s="559">
        <v>18273107</v>
      </c>
      <c r="BG24" s="559">
        <v>15846388.24</v>
      </c>
      <c r="BH24" s="559">
        <v>153367899.13999999</v>
      </c>
      <c r="BI24" s="559">
        <v>10393045</v>
      </c>
      <c r="BJ24" s="559">
        <v>11051748.5</v>
      </c>
      <c r="BK24" s="559">
        <v>13809630</v>
      </c>
      <c r="BL24" s="559">
        <v>20485895.960000001</v>
      </c>
      <c r="BM24" s="559">
        <v>27536574.5</v>
      </c>
      <c r="BN24" s="559">
        <v>11888601.75</v>
      </c>
      <c r="BO24" s="559">
        <v>12722682.710000001</v>
      </c>
      <c r="BP24" s="559">
        <v>9747022</v>
      </c>
      <c r="BQ24" s="559">
        <v>10831153.75</v>
      </c>
      <c r="BR24" s="559">
        <v>10587867.5</v>
      </c>
      <c r="BS24" s="559">
        <v>10691417.5</v>
      </c>
      <c r="BT24" s="559">
        <v>50042336</v>
      </c>
      <c r="BU24" s="559">
        <v>11370121</v>
      </c>
      <c r="BV24" s="559">
        <v>8620117.2899999991</v>
      </c>
      <c r="BW24" s="559">
        <v>139045701</v>
      </c>
      <c r="BX24" s="559">
        <v>81043785.25</v>
      </c>
      <c r="BY24" s="559">
        <v>19343986.069999997</v>
      </c>
      <c r="BZ24" s="559">
        <v>15457620</v>
      </c>
      <c r="CA24" s="559">
        <v>19332196.920000002</v>
      </c>
      <c r="CB24" s="559">
        <v>19668340.5</v>
      </c>
      <c r="CC24" s="559">
        <v>13691430.75</v>
      </c>
      <c r="CD24" s="559">
        <v>2091216</v>
      </c>
      <c r="CE24" s="559">
        <v>1141245</v>
      </c>
      <c r="CF24" s="559">
        <v>341397913.94</v>
      </c>
      <c r="CG24" s="559">
        <v>14560436.5</v>
      </c>
      <c r="CH24" s="559">
        <v>53698417</v>
      </c>
      <c r="CI24" s="559">
        <v>14475263</v>
      </c>
      <c r="CJ24" s="559">
        <v>19253934</v>
      </c>
      <c r="CK24" s="559">
        <v>13897306</v>
      </c>
      <c r="CL24" s="559">
        <v>16458989.75</v>
      </c>
      <c r="CM24" s="559">
        <v>34057141.100000001</v>
      </c>
      <c r="CN24" s="559">
        <v>10256210</v>
      </c>
      <c r="CO24" s="559">
        <v>14580701.199999999</v>
      </c>
      <c r="CP24" s="559">
        <v>12889069</v>
      </c>
      <c r="CQ24" s="559">
        <v>18143996.25</v>
      </c>
      <c r="CR24" s="559">
        <v>11404230</v>
      </c>
      <c r="CS24" s="559">
        <v>154833370.73000002</v>
      </c>
      <c r="CT24" s="559">
        <v>13339941.5</v>
      </c>
      <c r="CU24" s="559">
        <v>14222703</v>
      </c>
      <c r="CV24" s="559">
        <v>31297941.5</v>
      </c>
      <c r="CW24" s="559">
        <v>15665119.720000001</v>
      </c>
      <c r="CX24" s="559">
        <v>20036727.600000001</v>
      </c>
      <c r="CY24" s="559">
        <v>11194156</v>
      </c>
      <c r="CZ24" s="559">
        <v>9312520</v>
      </c>
      <c r="DA24" s="559">
        <v>216831105.50999999</v>
      </c>
      <c r="DB24" s="559">
        <v>26229709</v>
      </c>
      <c r="DC24" s="559">
        <v>60735226.310000002</v>
      </c>
      <c r="DD24" s="559">
        <v>76855783.5</v>
      </c>
      <c r="DE24" s="559">
        <v>22604308.339999996</v>
      </c>
      <c r="DF24" s="559">
        <v>34539989.399999999</v>
      </c>
      <c r="DG24" s="559">
        <v>28564576.5</v>
      </c>
      <c r="DH24" s="559">
        <v>11888762.5</v>
      </c>
      <c r="DI24" s="559">
        <v>17370615</v>
      </c>
      <c r="DJ24" s="559">
        <v>18324720</v>
      </c>
      <c r="DK24" s="559">
        <v>34765894</v>
      </c>
      <c r="DL24" s="559">
        <v>85898887.25999999</v>
      </c>
      <c r="DM24" s="559">
        <v>133386093.42999999</v>
      </c>
      <c r="DN24" s="559">
        <v>16493582.24</v>
      </c>
      <c r="DO24" s="559">
        <v>15937077.76</v>
      </c>
      <c r="DP24" s="559">
        <v>39907543.539999999</v>
      </c>
      <c r="DQ24" s="559">
        <v>38841911</v>
      </c>
      <c r="DR24" s="559">
        <v>34727378</v>
      </c>
      <c r="DS24" s="559">
        <v>40067041.839999996</v>
      </c>
      <c r="DT24" s="559">
        <v>12364841.300000001</v>
      </c>
      <c r="DU24" s="559">
        <v>394672896.65999997</v>
      </c>
      <c r="DV24" s="559">
        <v>19445340.260000002</v>
      </c>
      <c r="DW24" s="559">
        <v>25733000.079999998</v>
      </c>
      <c r="DX24" s="559">
        <v>17652141.990000002</v>
      </c>
      <c r="DY24" s="559">
        <v>18230042.629999999</v>
      </c>
      <c r="DZ24" s="559">
        <v>17704609.800000001</v>
      </c>
      <c r="EA24" s="559">
        <v>33359053.009999998</v>
      </c>
      <c r="EB24" s="559">
        <v>19776585.050000001</v>
      </c>
      <c r="EC24" s="559">
        <v>50439599.609999999</v>
      </c>
      <c r="ED24" s="559">
        <v>73233963.790000007</v>
      </c>
      <c r="EE24" s="559">
        <v>77854241.789999992</v>
      </c>
      <c r="EF24" s="559">
        <v>15941110</v>
      </c>
      <c r="EG24" s="559">
        <v>16182125</v>
      </c>
      <c r="EH24" s="559">
        <v>15398362.77</v>
      </c>
      <c r="EI24" s="559">
        <v>22666595.060000002</v>
      </c>
      <c r="EJ24" s="559">
        <v>31443904.129999999</v>
      </c>
      <c r="EK24" s="559">
        <v>9961637.4399999995</v>
      </c>
      <c r="EL24" s="559">
        <v>12955720</v>
      </c>
      <c r="EM24" s="559">
        <v>221109086.81999999</v>
      </c>
      <c r="EN24" s="559">
        <v>15110249.539999999</v>
      </c>
      <c r="EO24" s="559">
        <v>15629827.5</v>
      </c>
      <c r="EP24" s="559">
        <v>16173394</v>
      </c>
      <c r="EQ24" s="559">
        <v>11377655.5</v>
      </c>
      <c r="ER24" s="559">
        <v>11521715.65</v>
      </c>
      <c r="ES24" s="559">
        <v>26605688.100000001</v>
      </c>
      <c r="ET24" s="559">
        <v>19042914.829999998</v>
      </c>
      <c r="EU24" s="559">
        <v>14676716</v>
      </c>
      <c r="EV24" s="559">
        <v>177849607.25</v>
      </c>
      <c r="EW24" s="559">
        <v>7320423.5199999996</v>
      </c>
      <c r="EX24" s="559">
        <v>14583499.25</v>
      </c>
      <c r="EY24" s="559">
        <v>17535161.199999999</v>
      </c>
      <c r="EZ24" s="559">
        <v>30855222.699999999</v>
      </c>
      <c r="FA24" s="559">
        <v>29136644.449999999</v>
      </c>
      <c r="FB24" s="559">
        <v>17583753</v>
      </c>
      <c r="FC24" s="559">
        <v>14609968</v>
      </c>
      <c r="FD24" s="559">
        <v>13477255.34</v>
      </c>
      <c r="FE24" s="559">
        <v>12512781.83</v>
      </c>
      <c r="FF24" s="559">
        <v>13798148</v>
      </c>
      <c r="FG24" s="559">
        <v>9144196.75</v>
      </c>
      <c r="FH24" s="559">
        <v>102537284.17</v>
      </c>
      <c r="FI24" s="559">
        <v>11697142</v>
      </c>
      <c r="FJ24" s="559">
        <v>11165531.5</v>
      </c>
      <c r="FK24" s="559">
        <v>12418320</v>
      </c>
      <c r="FL24" s="559">
        <v>22008308.460000001</v>
      </c>
      <c r="FM24" s="559">
        <v>18691620.25</v>
      </c>
      <c r="FN24" s="559">
        <v>9747943</v>
      </c>
      <c r="FO24" s="559">
        <v>2432475.83</v>
      </c>
      <c r="FP24" s="559">
        <v>235656822.63999999</v>
      </c>
      <c r="FQ24" s="559">
        <v>12749415.25</v>
      </c>
      <c r="FR24" s="559">
        <v>25111805.66</v>
      </c>
      <c r="FS24" s="559">
        <v>20622248.75</v>
      </c>
      <c r="FT24" s="559">
        <v>31969951.75</v>
      </c>
      <c r="FU24" s="559">
        <v>16250557.439999999</v>
      </c>
      <c r="FV24" s="559">
        <v>39625156.310000002</v>
      </c>
      <c r="FW24" s="559">
        <v>22129391.5</v>
      </c>
      <c r="FX24" s="559">
        <v>21560383.890000001</v>
      </c>
      <c r="FY24" s="559">
        <v>17224293.59</v>
      </c>
      <c r="FZ24" s="559">
        <v>38367019.07</v>
      </c>
      <c r="GA24" s="559">
        <v>17646471.189999998</v>
      </c>
      <c r="GB24" s="559">
        <v>16700935</v>
      </c>
      <c r="GC24" s="559">
        <v>9465678.3300000001</v>
      </c>
      <c r="GD24" s="559">
        <v>165052168.34000003</v>
      </c>
      <c r="GE24" s="559">
        <v>13340852.75</v>
      </c>
      <c r="GF24" s="559">
        <v>11974127</v>
      </c>
      <c r="GG24" s="559">
        <v>30221392.089999996</v>
      </c>
      <c r="GH24" s="559">
        <v>16321182.1</v>
      </c>
      <c r="GI24" s="559">
        <v>12285381.560000001</v>
      </c>
      <c r="GJ24" s="559">
        <v>13936449.84</v>
      </c>
      <c r="GK24" s="559">
        <v>42363880.090000004</v>
      </c>
      <c r="GL24" s="559">
        <v>12849387.26</v>
      </c>
      <c r="GM24" s="559">
        <v>6836217.1699999999</v>
      </c>
      <c r="GN24" s="559">
        <v>6219695.21</v>
      </c>
      <c r="GO24" s="559">
        <v>6579769.5</v>
      </c>
      <c r="GP24" s="559">
        <v>79663124.329999998</v>
      </c>
      <c r="GQ24" s="559">
        <v>23959622</v>
      </c>
      <c r="GR24" s="559">
        <v>13669978</v>
      </c>
      <c r="GS24" s="559">
        <v>27216767.98</v>
      </c>
      <c r="GT24" s="559">
        <v>7117139.5</v>
      </c>
      <c r="GU24" s="559">
        <v>21310076</v>
      </c>
      <c r="GV24" s="559">
        <v>20377112</v>
      </c>
      <c r="GW24" s="559">
        <v>12436435</v>
      </c>
      <c r="GX24" s="559">
        <v>77172572.680000007</v>
      </c>
      <c r="GY24" s="559">
        <v>7816132.8300000001</v>
      </c>
      <c r="GZ24" s="559">
        <v>25441240.68</v>
      </c>
      <c r="HA24" s="559">
        <v>16490264</v>
      </c>
      <c r="HB24" s="559">
        <v>250676057</v>
      </c>
      <c r="HC24" s="559">
        <v>31661304.829999998</v>
      </c>
      <c r="HD24" s="559">
        <v>38494505.239999995</v>
      </c>
      <c r="HE24" s="559">
        <v>51096316.879999995</v>
      </c>
      <c r="HF24" s="559">
        <v>25030565.120000001</v>
      </c>
      <c r="HG24" s="559">
        <v>42489459</v>
      </c>
      <c r="HH24" s="559">
        <v>13757375</v>
      </c>
      <c r="HI24" s="559">
        <v>183937930.02000001</v>
      </c>
      <c r="HJ24" s="559">
        <v>29051979.439999998</v>
      </c>
      <c r="HK24" s="559">
        <v>35411401.990000002</v>
      </c>
      <c r="HL24" s="559">
        <v>24448495.579999998</v>
      </c>
      <c r="HM24" s="559">
        <v>18309705.969999999</v>
      </c>
      <c r="HN24" s="559">
        <v>21037199</v>
      </c>
      <c r="HO24" s="559">
        <v>27799425.329999998</v>
      </c>
      <c r="HP24" s="559">
        <v>16161750.179999998</v>
      </c>
      <c r="HQ24" s="559">
        <v>209122498.82999998</v>
      </c>
      <c r="HR24" s="559">
        <v>64057412.439999998</v>
      </c>
      <c r="HS24" s="559">
        <v>13886782</v>
      </c>
      <c r="HT24" s="559">
        <v>9627709.25</v>
      </c>
      <c r="HU24" s="559">
        <v>11983693</v>
      </c>
      <c r="HV24" s="559">
        <v>7474125.5</v>
      </c>
      <c r="HW24" s="559">
        <v>33065875.560000002</v>
      </c>
      <c r="HX24" s="559">
        <v>12058232.75</v>
      </c>
      <c r="HY24" s="559">
        <v>11266532.5</v>
      </c>
      <c r="HZ24" s="559">
        <v>12269563.5</v>
      </c>
      <c r="IA24" s="559">
        <v>10666940</v>
      </c>
      <c r="IB24" s="559">
        <v>20324242.75</v>
      </c>
      <c r="IC24" s="559">
        <v>6894006.25</v>
      </c>
      <c r="ID24" s="559">
        <v>15493934.75</v>
      </c>
      <c r="IE24" s="559">
        <v>9662292.3399999999</v>
      </c>
      <c r="IF24" s="559">
        <v>7999461.25</v>
      </c>
      <c r="IG24" s="559">
        <v>164435525.5</v>
      </c>
      <c r="IH24" s="559">
        <v>58306942.039999999</v>
      </c>
      <c r="II24" s="559">
        <v>17926922.25</v>
      </c>
      <c r="IJ24" s="559">
        <v>31735591.73</v>
      </c>
      <c r="IK24" s="559">
        <v>51097558.509999998</v>
      </c>
      <c r="IL24" s="559">
        <v>13763579.310000001</v>
      </c>
      <c r="IM24" s="559">
        <v>13529439.25</v>
      </c>
      <c r="IN24" s="559">
        <v>9373274.5</v>
      </c>
      <c r="IO24" s="559">
        <v>11293029.039999999</v>
      </c>
      <c r="IP24" s="559">
        <v>12136975.5</v>
      </c>
      <c r="IQ24" s="559">
        <v>11782122.5</v>
      </c>
      <c r="IR24" s="559">
        <v>257694282.77000001</v>
      </c>
      <c r="IS24" s="559">
        <v>81319609</v>
      </c>
      <c r="IT24" s="559">
        <v>28818884.73</v>
      </c>
      <c r="IU24" s="559">
        <v>20481020.48</v>
      </c>
      <c r="IV24" s="559">
        <v>14579304.970000001</v>
      </c>
      <c r="IW24" s="559">
        <v>6995941.9399999995</v>
      </c>
      <c r="IX24" s="559">
        <v>13644930.1</v>
      </c>
      <c r="IY24" s="559">
        <v>7437338.0600000005</v>
      </c>
      <c r="IZ24" s="559">
        <v>9778271.25</v>
      </c>
      <c r="JA24" s="559">
        <v>14945202</v>
      </c>
      <c r="JB24" s="559">
        <v>19476695.789999999</v>
      </c>
      <c r="JC24" s="559">
        <v>13054465.710000001</v>
      </c>
      <c r="JD24" s="559">
        <v>75901776</v>
      </c>
      <c r="JE24" s="559">
        <v>40014679.619999997</v>
      </c>
      <c r="JF24" s="559">
        <v>11846890</v>
      </c>
      <c r="JG24" s="559">
        <v>12299276</v>
      </c>
      <c r="JH24" s="559">
        <v>8607632.3900000006</v>
      </c>
      <c r="JI24" s="559">
        <v>9287335</v>
      </c>
      <c r="JJ24" s="559">
        <v>83578341.519999996</v>
      </c>
      <c r="JK24" s="559">
        <v>10212618</v>
      </c>
      <c r="JL24" s="559">
        <v>15242940</v>
      </c>
      <c r="JM24" s="559">
        <v>18224906.939999998</v>
      </c>
      <c r="JN24" s="559">
        <v>12043287.48</v>
      </c>
      <c r="JO24" s="559">
        <v>29656916</v>
      </c>
      <c r="JP24" s="559">
        <v>9965686.5</v>
      </c>
      <c r="JQ24" s="559">
        <v>128681382.78999999</v>
      </c>
      <c r="JR24" s="559">
        <v>15015266.6</v>
      </c>
      <c r="JS24" s="559">
        <v>10228854.75</v>
      </c>
      <c r="JT24" s="559">
        <v>30534279.5</v>
      </c>
      <c r="JU24" s="559">
        <v>29482424.579999998</v>
      </c>
      <c r="JV24" s="559">
        <v>19754652.5</v>
      </c>
      <c r="JW24" s="559">
        <v>15560662</v>
      </c>
      <c r="JX24" s="559">
        <v>12336407.5</v>
      </c>
      <c r="JY24" s="559">
        <v>188256351.94</v>
      </c>
      <c r="JZ24" s="559">
        <v>97220526.079999998</v>
      </c>
      <c r="KA24" s="559">
        <v>16617300.5</v>
      </c>
      <c r="KB24" s="559">
        <v>10824480</v>
      </c>
      <c r="KC24" s="559">
        <v>19181304.810000002</v>
      </c>
      <c r="KD24" s="559">
        <v>9397485</v>
      </c>
      <c r="KE24" s="559">
        <v>43031186.5</v>
      </c>
      <c r="KF24" s="559">
        <v>40287973.120000005</v>
      </c>
      <c r="KG24" s="559">
        <v>18757605</v>
      </c>
      <c r="KH24" s="559">
        <v>19841311.75</v>
      </c>
      <c r="KI24" s="559">
        <v>15466792.35</v>
      </c>
      <c r="KJ24" s="559">
        <v>14788412.5</v>
      </c>
      <c r="KK24" s="559">
        <v>20404394</v>
      </c>
      <c r="KL24" s="559">
        <v>7211405</v>
      </c>
      <c r="KM24" s="559">
        <v>13518233.75</v>
      </c>
      <c r="KN24" s="559">
        <v>286011155.56999999</v>
      </c>
      <c r="KO24" s="559">
        <v>28499989.5</v>
      </c>
      <c r="KP24" s="559">
        <v>17007354.890000001</v>
      </c>
      <c r="KQ24" s="559">
        <v>18236538.5</v>
      </c>
      <c r="KR24" s="559">
        <v>16664496</v>
      </c>
      <c r="KS24" s="559">
        <v>15001742</v>
      </c>
      <c r="KT24" s="559">
        <v>69003375.129999995</v>
      </c>
      <c r="KU24" s="559">
        <v>13943903</v>
      </c>
      <c r="KV24" s="559">
        <v>18072604.879999999</v>
      </c>
      <c r="KW24" s="559">
        <v>98667076.75</v>
      </c>
      <c r="KX24" s="559">
        <v>15680439.109999999</v>
      </c>
      <c r="KY24" s="559">
        <v>23452199</v>
      </c>
      <c r="KZ24" s="559">
        <v>51717455.799999997</v>
      </c>
      <c r="LA24" s="559">
        <v>17194862.170000002</v>
      </c>
      <c r="LB24" s="559">
        <v>24932750.5</v>
      </c>
      <c r="LC24" s="559">
        <v>145276575.09999999</v>
      </c>
      <c r="LD24" s="559">
        <v>27649836</v>
      </c>
      <c r="LE24" s="559">
        <v>309020394.68999994</v>
      </c>
      <c r="LF24" s="559">
        <v>58727902.140000001</v>
      </c>
      <c r="LG24" s="559">
        <v>81888602.909999996</v>
      </c>
      <c r="LH24" s="559">
        <v>68348828.75</v>
      </c>
      <c r="LI24" s="559">
        <v>21274299.690000001</v>
      </c>
      <c r="LJ24" s="559">
        <v>16414593.5</v>
      </c>
      <c r="LK24" s="559">
        <v>8489240.5</v>
      </c>
      <c r="LL24" s="559">
        <v>22027754.969999999</v>
      </c>
      <c r="LM24" s="559">
        <v>13055194.5</v>
      </c>
      <c r="LN24" s="559">
        <v>25433755.280000001</v>
      </c>
      <c r="LO24" s="559">
        <v>10876935.5</v>
      </c>
      <c r="LP24" s="559">
        <v>78457113.150000006</v>
      </c>
      <c r="LQ24" s="559">
        <v>15729047</v>
      </c>
      <c r="LR24" s="559">
        <v>11584086</v>
      </c>
      <c r="LS24" s="559">
        <v>264745702.41000003</v>
      </c>
      <c r="LT24" s="559">
        <v>112564113.65000001</v>
      </c>
      <c r="LU24" s="559">
        <v>201701513.5</v>
      </c>
      <c r="LV24" s="559">
        <v>77827424.319999993</v>
      </c>
      <c r="LW24" s="559">
        <v>30768301.270000003</v>
      </c>
      <c r="LX24" s="559">
        <v>33805473</v>
      </c>
      <c r="LY24" s="559">
        <v>19988976.5</v>
      </c>
      <c r="LZ24" s="559">
        <v>17840996.329999998</v>
      </c>
      <c r="MA24" s="559">
        <v>18054416</v>
      </c>
      <c r="MB24" s="559">
        <v>21797459</v>
      </c>
      <c r="MC24" s="559">
        <v>48334623.370000005</v>
      </c>
      <c r="MD24" s="559">
        <v>17211722.25</v>
      </c>
      <c r="ME24" s="559">
        <v>305294745.90999997</v>
      </c>
      <c r="MF24" s="559">
        <v>18437495.5</v>
      </c>
      <c r="MG24" s="559">
        <v>10633641.25</v>
      </c>
      <c r="MH24" s="559">
        <v>12375018.85</v>
      </c>
      <c r="MI24" s="559">
        <v>10538107.77</v>
      </c>
      <c r="MJ24" s="559">
        <v>22061925.530000001</v>
      </c>
      <c r="MK24" s="559">
        <v>14568601.25</v>
      </c>
      <c r="ML24" s="559">
        <v>14880667.5</v>
      </c>
      <c r="MM24" s="559">
        <v>30037720.5</v>
      </c>
      <c r="MN24" s="559">
        <v>16863363</v>
      </c>
      <c r="MO24" s="559">
        <v>17129537.75</v>
      </c>
      <c r="MP24" s="559">
        <v>12605225</v>
      </c>
      <c r="MQ24" s="559">
        <v>216005609.97999999</v>
      </c>
      <c r="MR24" s="559">
        <v>21513999</v>
      </c>
      <c r="MS24" s="559">
        <v>22408280.719999999</v>
      </c>
      <c r="MT24" s="559">
        <v>31470459</v>
      </c>
      <c r="MU24" s="559">
        <v>27733532.449999999</v>
      </c>
      <c r="MV24" s="559">
        <v>21227364</v>
      </c>
      <c r="MW24" s="559">
        <v>55890272.469999999</v>
      </c>
      <c r="MX24" s="559">
        <v>36898298.5</v>
      </c>
      <c r="MY24" s="559">
        <v>22457258</v>
      </c>
      <c r="MZ24" s="559">
        <v>10600741.5</v>
      </c>
      <c r="NA24" s="559">
        <v>6541350</v>
      </c>
      <c r="NB24" s="559">
        <v>400592103.5</v>
      </c>
      <c r="NC24" s="559">
        <v>60889576.5</v>
      </c>
      <c r="ND24" s="559">
        <v>17164909.739999998</v>
      </c>
      <c r="NE24" s="559">
        <v>161621419.13999999</v>
      </c>
      <c r="NF24" s="559">
        <v>16783830.049999997</v>
      </c>
      <c r="NG24" s="559">
        <v>43268261.510000005</v>
      </c>
      <c r="NH24" s="559">
        <v>82299602</v>
      </c>
      <c r="NI24" s="559">
        <v>78021588.599999994</v>
      </c>
      <c r="NJ24" s="559">
        <v>10916854</v>
      </c>
      <c r="NK24" s="559">
        <v>27770915.43</v>
      </c>
      <c r="NL24" s="559">
        <v>22370811.77</v>
      </c>
      <c r="NM24" s="559">
        <v>18015120</v>
      </c>
      <c r="NN24" s="559">
        <v>86207331.039999992</v>
      </c>
      <c r="NO24" s="559">
        <v>16444078.75</v>
      </c>
      <c r="NP24" s="559">
        <v>12973491.969999999</v>
      </c>
      <c r="NQ24" s="559">
        <v>14691487</v>
      </c>
      <c r="NR24" s="559">
        <v>10758441.66</v>
      </c>
      <c r="NS24" s="559">
        <v>9671016.5600000005</v>
      </c>
      <c r="NT24" s="559">
        <v>12026993.41</v>
      </c>
      <c r="NU24" s="559">
        <v>167381705.22</v>
      </c>
      <c r="NV24" s="559">
        <v>100466686.96000001</v>
      </c>
      <c r="NW24" s="559">
        <v>17360846.16</v>
      </c>
      <c r="NX24" s="559">
        <v>12792433.370000001</v>
      </c>
      <c r="NY24" s="559">
        <v>12614321.25</v>
      </c>
      <c r="NZ24" s="559">
        <v>24364849.25</v>
      </c>
      <c r="OA24" s="559">
        <v>11934214.75</v>
      </c>
      <c r="OB24" s="559">
        <v>196148714.80000001</v>
      </c>
      <c r="OC24" s="559">
        <v>60773231</v>
      </c>
      <c r="OD24" s="559">
        <v>22276794.5</v>
      </c>
      <c r="OE24" s="559">
        <v>55432214.300000004</v>
      </c>
      <c r="OF24" s="559">
        <v>17341138.629999999</v>
      </c>
      <c r="OG24" s="559">
        <v>24307377.93</v>
      </c>
      <c r="OH24" s="559">
        <v>28969401.5</v>
      </c>
      <c r="OI24" s="559">
        <v>15303480.75</v>
      </c>
      <c r="OJ24" s="559">
        <v>11409271.5</v>
      </c>
      <c r="OK24" s="559">
        <v>234991268.71000001</v>
      </c>
      <c r="OL24" s="559">
        <v>59518719.479999997</v>
      </c>
      <c r="OM24" s="559">
        <v>104440409.38</v>
      </c>
      <c r="ON24" s="559">
        <v>36685455.469999999</v>
      </c>
      <c r="OO24" s="559">
        <v>29857149.579999998</v>
      </c>
      <c r="OP24" s="559">
        <v>16327672.08</v>
      </c>
      <c r="OQ24" s="559">
        <v>146232569.5</v>
      </c>
      <c r="OR24" s="559">
        <v>12518033.279999999</v>
      </c>
      <c r="OS24" s="559">
        <v>16829674</v>
      </c>
      <c r="OT24" s="559">
        <v>26838618</v>
      </c>
      <c r="OU24" s="559">
        <v>25437942</v>
      </c>
      <c r="OV24" s="559">
        <v>59600766</v>
      </c>
      <c r="OW24" s="559">
        <v>18307974</v>
      </c>
      <c r="OX24" s="559">
        <v>11228672</v>
      </c>
      <c r="OY24" s="559">
        <v>9228593.5</v>
      </c>
      <c r="OZ24" s="559">
        <v>197081772.74000001</v>
      </c>
      <c r="PA24" s="559">
        <v>14192538</v>
      </c>
      <c r="PB24" s="559">
        <v>41114663.5</v>
      </c>
      <c r="PC24" s="559">
        <v>10007562</v>
      </c>
      <c r="PD24" s="559">
        <v>27174431.5</v>
      </c>
      <c r="PE24" s="559">
        <v>50072461</v>
      </c>
      <c r="PF24" s="559">
        <v>16297771.25</v>
      </c>
      <c r="PG24" s="559">
        <v>13967821.5</v>
      </c>
      <c r="PH24" s="559">
        <v>22764832.25</v>
      </c>
      <c r="PI24" s="559">
        <v>19223182.5</v>
      </c>
      <c r="PJ24" s="559">
        <v>21481362.5</v>
      </c>
      <c r="PK24" s="559">
        <v>32285508.75</v>
      </c>
      <c r="PL24" s="559">
        <v>12521127.5</v>
      </c>
      <c r="PM24" s="559">
        <v>60170962.5</v>
      </c>
      <c r="PN24" s="559">
        <v>13055126.92</v>
      </c>
      <c r="PO24" s="559">
        <v>7156129</v>
      </c>
      <c r="PP24" s="559">
        <v>7953896.5</v>
      </c>
      <c r="PQ24" s="559">
        <v>10322052.25</v>
      </c>
      <c r="PR24" s="559">
        <v>522305013</v>
      </c>
      <c r="PS24" s="559">
        <v>18004365</v>
      </c>
      <c r="PT24" s="559">
        <v>14078785</v>
      </c>
      <c r="PU24" s="559">
        <v>26371771</v>
      </c>
      <c r="PV24" s="559">
        <v>94330837</v>
      </c>
      <c r="PW24" s="559">
        <v>25231365.5</v>
      </c>
      <c r="PX24" s="559">
        <v>40898418</v>
      </c>
      <c r="PY24" s="559">
        <v>22758032.850000001</v>
      </c>
      <c r="PZ24" s="559">
        <v>42974842</v>
      </c>
      <c r="QA24" s="559">
        <v>11901040.5</v>
      </c>
      <c r="QB24" s="559">
        <v>35002362.25</v>
      </c>
      <c r="QC24" s="559">
        <v>14310623.25</v>
      </c>
      <c r="QD24" s="559">
        <v>15450737.5</v>
      </c>
      <c r="QE24" s="559">
        <v>26564104</v>
      </c>
      <c r="QF24" s="559">
        <v>34440523.359999999</v>
      </c>
      <c r="QG24" s="559">
        <v>28340851</v>
      </c>
      <c r="QH24" s="559">
        <v>14208929</v>
      </c>
      <c r="QI24" s="559">
        <v>16923743</v>
      </c>
      <c r="QJ24" s="559">
        <v>12083056.5</v>
      </c>
      <c r="QK24" s="559">
        <v>39116591.340000004</v>
      </c>
      <c r="QL24" s="559">
        <v>45440679.210000001</v>
      </c>
      <c r="QM24" s="559">
        <v>13590779</v>
      </c>
      <c r="QN24" s="559">
        <v>6304700</v>
      </c>
      <c r="QO24" s="559">
        <v>7885481.5</v>
      </c>
      <c r="QP24" s="559">
        <v>7090687</v>
      </c>
      <c r="QQ24" s="559">
        <v>5420119.25</v>
      </c>
      <c r="QR24" s="559">
        <v>218611873.24000001</v>
      </c>
      <c r="QS24" s="559">
        <v>12856038</v>
      </c>
      <c r="QT24" s="559">
        <v>36944197</v>
      </c>
      <c r="QU24" s="559">
        <v>19720698.5</v>
      </c>
      <c r="QV24" s="559">
        <v>22158337</v>
      </c>
      <c r="QW24" s="559">
        <v>52142449.5</v>
      </c>
      <c r="QX24" s="559">
        <v>18893158</v>
      </c>
      <c r="QY24" s="559">
        <v>39561666.649999999</v>
      </c>
      <c r="QZ24" s="559">
        <v>37057937.75</v>
      </c>
      <c r="RA24" s="559">
        <v>14203663</v>
      </c>
      <c r="RB24" s="559">
        <v>14497582</v>
      </c>
      <c r="RC24" s="559">
        <v>8351013</v>
      </c>
      <c r="RD24" s="559">
        <v>6812291</v>
      </c>
      <c r="RE24" s="559">
        <v>335595482</v>
      </c>
      <c r="RF24" s="559">
        <v>40681732.090000004</v>
      </c>
      <c r="RG24" s="559">
        <v>14221595</v>
      </c>
      <c r="RH24" s="559">
        <v>24840766.969999999</v>
      </c>
      <c r="RI24" s="559">
        <v>18854430.259999998</v>
      </c>
      <c r="RJ24" s="559">
        <v>22236772.120000001</v>
      </c>
      <c r="RK24" s="559">
        <v>49924770</v>
      </c>
      <c r="RL24" s="559">
        <v>14369579.75</v>
      </c>
      <c r="RM24" s="559">
        <v>20026791</v>
      </c>
      <c r="RN24" s="559">
        <v>39175553</v>
      </c>
      <c r="RO24" s="559">
        <v>51715261.5</v>
      </c>
      <c r="RP24" s="559">
        <v>11924351.25</v>
      </c>
      <c r="RQ24" s="559">
        <v>11136622.5</v>
      </c>
      <c r="RR24" s="559">
        <v>17285139.25</v>
      </c>
      <c r="RS24" s="559">
        <v>12474427.5</v>
      </c>
      <c r="RT24" s="559">
        <v>13046364.5</v>
      </c>
      <c r="RU24" s="559">
        <v>13712345</v>
      </c>
      <c r="RV24" s="559">
        <v>9431115</v>
      </c>
      <c r="RW24" s="559">
        <v>7750743.8200000003</v>
      </c>
      <c r="RX24" s="559">
        <v>10885489</v>
      </c>
      <c r="RY24" s="559">
        <v>155624227.31999999</v>
      </c>
      <c r="RZ24" s="559">
        <v>11701097.09</v>
      </c>
      <c r="SA24" s="559">
        <v>16155428</v>
      </c>
      <c r="SB24" s="559">
        <v>20098509.18</v>
      </c>
      <c r="SC24" s="559">
        <v>10483493.18</v>
      </c>
      <c r="SD24" s="559">
        <v>11881343</v>
      </c>
      <c r="SE24" s="559">
        <v>17541880</v>
      </c>
      <c r="SF24" s="559">
        <v>42573763.130000003</v>
      </c>
      <c r="SG24" s="559">
        <v>15683945</v>
      </c>
      <c r="SH24" s="559">
        <v>13688459.960000001</v>
      </c>
      <c r="SI24" s="559">
        <v>20691235</v>
      </c>
      <c r="SJ24" s="559">
        <v>28281077.5</v>
      </c>
      <c r="SK24" s="559">
        <v>15345769.92</v>
      </c>
      <c r="SL24" s="559">
        <v>11442357.5</v>
      </c>
      <c r="SM24" s="559">
        <v>126870063.26000001</v>
      </c>
      <c r="SN24" s="559">
        <v>14338324</v>
      </c>
      <c r="SO24" s="559">
        <v>13031253</v>
      </c>
      <c r="SP24" s="559">
        <v>12174102.5</v>
      </c>
      <c r="SQ24" s="559">
        <v>10388015</v>
      </c>
      <c r="SR24" s="559">
        <v>13359690.5</v>
      </c>
      <c r="SS24" s="559">
        <v>19804330</v>
      </c>
      <c r="ST24" s="559">
        <v>30158081</v>
      </c>
      <c r="SU24" s="559">
        <v>13167422.5</v>
      </c>
      <c r="SV24" s="559">
        <v>15555355</v>
      </c>
      <c r="SW24" s="559">
        <v>36190461.009999998</v>
      </c>
      <c r="SX24" s="559">
        <v>8170607.5</v>
      </c>
      <c r="SY24" s="559">
        <v>88555678.379999995</v>
      </c>
      <c r="SZ24" s="559">
        <v>18278550</v>
      </c>
      <c r="TA24" s="559">
        <v>24398603.800000001</v>
      </c>
      <c r="TB24" s="559">
        <v>41248736.980000004</v>
      </c>
      <c r="TC24" s="559">
        <v>17112715.75</v>
      </c>
      <c r="TD24" s="559">
        <v>21855849</v>
      </c>
      <c r="TE24" s="559">
        <v>14949746.25</v>
      </c>
      <c r="TF24" s="559">
        <v>10504207</v>
      </c>
      <c r="TG24" s="559">
        <v>245797977.14000002</v>
      </c>
      <c r="TH24" s="559">
        <v>15198013</v>
      </c>
      <c r="TI24" s="559">
        <v>12884948.699999999</v>
      </c>
      <c r="TJ24" s="559">
        <v>25853048.5</v>
      </c>
      <c r="TK24" s="559">
        <v>25699323.539999999</v>
      </c>
      <c r="TL24" s="559">
        <v>15328874</v>
      </c>
      <c r="TM24" s="559">
        <v>8752800</v>
      </c>
      <c r="TN24" s="559">
        <v>59378677.899999999</v>
      </c>
      <c r="TO24" s="559">
        <v>14412171.25</v>
      </c>
      <c r="TP24" s="559">
        <v>22207917</v>
      </c>
      <c r="TQ24" s="559">
        <v>19460202.25</v>
      </c>
      <c r="TR24" s="559">
        <v>12809305.9</v>
      </c>
      <c r="TS24" s="559">
        <v>10853115.4</v>
      </c>
      <c r="TT24" s="559">
        <v>12191270.5</v>
      </c>
      <c r="TU24" s="559">
        <v>12520389.9</v>
      </c>
      <c r="TV24" s="559">
        <v>12150990</v>
      </c>
      <c r="TW24" s="559">
        <v>74068604</v>
      </c>
      <c r="TX24" s="559">
        <v>12831418.699999999</v>
      </c>
      <c r="TY24" s="559">
        <v>141022469.81999999</v>
      </c>
      <c r="TZ24" s="559">
        <v>38531620.799999997</v>
      </c>
      <c r="UA24" s="559">
        <v>15798470.5</v>
      </c>
      <c r="UB24" s="559">
        <v>16956660.5</v>
      </c>
      <c r="UC24" s="559">
        <v>112376737</v>
      </c>
      <c r="UD24" s="559">
        <v>13047124.58</v>
      </c>
      <c r="UE24" s="559">
        <v>11506542.5</v>
      </c>
      <c r="UF24" s="559">
        <v>14548088.810000001</v>
      </c>
      <c r="UG24" s="559">
        <v>11373060.32</v>
      </c>
      <c r="UH24" s="559">
        <v>107896849.24000001</v>
      </c>
      <c r="UI24" s="559">
        <v>26638116.5</v>
      </c>
      <c r="UJ24" s="559">
        <v>18445261</v>
      </c>
      <c r="UK24" s="559">
        <v>29840457.649999999</v>
      </c>
      <c r="UL24" s="559">
        <v>24756848.280000001</v>
      </c>
      <c r="UM24" s="559">
        <v>16359060</v>
      </c>
      <c r="UN24" s="559">
        <v>465861387</v>
      </c>
      <c r="UO24" s="559">
        <v>19940027</v>
      </c>
      <c r="UP24" s="559">
        <v>20729125</v>
      </c>
      <c r="UQ24" s="559">
        <v>79147515</v>
      </c>
      <c r="UR24" s="559">
        <v>3284541</v>
      </c>
      <c r="US24" s="559">
        <v>16245394.5</v>
      </c>
      <c r="UT24" s="559">
        <v>44415526.799999997</v>
      </c>
      <c r="UU24" s="559">
        <v>12774471</v>
      </c>
      <c r="UV24" s="559">
        <v>14368269.75</v>
      </c>
      <c r="UW24" s="559">
        <v>16019079.25</v>
      </c>
      <c r="UX24" s="559">
        <v>21088887.640000001</v>
      </c>
      <c r="UY24" s="559">
        <v>40530623</v>
      </c>
      <c r="UZ24" s="559">
        <v>23981136</v>
      </c>
      <c r="VA24" s="559">
        <v>35033991</v>
      </c>
      <c r="VB24" s="559">
        <v>13847349.5</v>
      </c>
      <c r="VC24" s="559">
        <v>12462854.5</v>
      </c>
      <c r="VD24" s="559">
        <v>13973343</v>
      </c>
      <c r="VE24" s="559">
        <v>12751746.5</v>
      </c>
      <c r="VF24" s="559">
        <v>49512672.75</v>
      </c>
      <c r="VG24" s="559">
        <v>10874806</v>
      </c>
      <c r="VH24" s="559">
        <v>9805614</v>
      </c>
      <c r="VI24" s="559">
        <v>8004048</v>
      </c>
      <c r="VJ24" s="559">
        <v>168940481.59</v>
      </c>
      <c r="VK24" s="559">
        <v>16169811</v>
      </c>
      <c r="VL24" s="559">
        <v>15661189</v>
      </c>
      <c r="VM24" s="559">
        <v>29451955.25</v>
      </c>
      <c r="VN24" s="559">
        <v>35514875</v>
      </c>
      <c r="VO24" s="559">
        <v>33409144</v>
      </c>
      <c r="VP24" s="559">
        <v>23096577.5</v>
      </c>
      <c r="VQ24" s="559">
        <v>16025057</v>
      </c>
      <c r="VR24" s="559">
        <v>16993435</v>
      </c>
      <c r="VS24" s="559">
        <v>68782771.24000001</v>
      </c>
      <c r="VT24" s="559">
        <v>16187106.5</v>
      </c>
      <c r="VU24" s="559">
        <v>31208702.5</v>
      </c>
      <c r="VV24" s="559">
        <v>17750297</v>
      </c>
      <c r="VW24" s="559">
        <v>14073065</v>
      </c>
      <c r="VX24" s="559">
        <v>10369369</v>
      </c>
      <c r="VY24" s="559">
        <v>703236588.12</v>
      </c>
      <c r="VZ24" s="559">
        <v>34732675.049999997</v>
      </c>
      <c r="WA24" s="559">
        <v>25321127</v>
      </c>
      <c r="WB24" s="559">
        <v>17883128</v>
      </c>
      <c r="WC24" s="559">
        <v>14106845.050000001</v>
      </c>
      <c r="WD24" s="559">
        <v>25928918.829999998</v>
      </c>
      <c r="WE24" s="559">
        <v>42758469</v>
      </c>
      <c r="WF24" s="559">
        <v>40998633</v>
      </c>
      <c r="WG24" s="559">
        <v>21088346.25</v>
      </c>
      <c r="WH24" s="559">
        <v>34934107.200000003</v>
      </c>
      <c r="WI24" s="559">
        <v>18810549</v>
      </c>
      <c r="WJ24" s="559">
        <v>60371844.640000001</v>
      </c>
      <c r="WK24" s="559">
        <v>22081277</v>
      </c>
      <c r="WL24" s="559">
        <v>39924480</v>
      </c>
      <c r="WM24" s="559">
        <v>65268022</v>
      </c>
      <c r="WN24" s="559">
        <v>25261353.960000001</v>
      </c>
      <c r="WO24" s="559">
        <v>27797404</v>
      </c>
      <c r="WP24" s="559">
        <v>34229463.5</v>
      </c>
      <c r="WQ24" s="559">
        <v>14851075.5</v>
      </c>
      <c r="WR24" s="559">
        <v>43631123.090000004</v>
      </c>
      <c r="WS24" s="559">
        <v>98196794.519999996</v>
      </c>
      <c r="WT24" s="559">
        <v>21550987</v>
      </c>
      <c r="WU24" s="559">
        <v>17054461</v>
      </c>
      <c r="WV24" s="559">
        <v>12853716</v>
      </c>
      <c r="WW24" s="559">
        <v>18228688</v>
      </c>
      <c r="WX24" s="559">
        <v>15676373.5</v>
      </c>
      <c r="WY24" s="559">
        <v>14703038</v>
      </c>
      <c r="WZ24" s="559">
        <v>16057452.319999998</v>
      </c>
      <c r="XA24" s="559">
        <v>89222201</v>
      </c>
      <c r="XB24" s="559">
        <v>11781681.5</v>
      </c>
      <c r="XC24" s="559">
        <v>8228191.0499999998</v>
      </c>
      <c r="XD24" s="559">
        <v>7645141.2400000002</v>
      </c>
      <c r="XE24" s="559">
        <v>10634801.25</v>
      </c>
      <c r="XF24" s="559">
        <v>359179259.75</v>
      </c>
      <c r="XG24" s="559">
        <v>28396426.5</v>
      </c>
      <c r="XH24" s="559">
        <v>30162507</v>
      </c>
      <c r="XI24" s="559">
        <v>124798057.66</v>
      </c>
      <c r="XJ24" s="559">
        <v>27715514</v>
      </c>
      <c r="XK24" s="559">
        <v>38878475.5</v>
      </c>
      <c r="XL24" s="559">
        <v>50014730</v>
      </c>
      <c r="XM24" s="559">
        <v>27079062.02</v>
      </c>
      <c r="XN24" s="559">
        <v>24795771.5</v>
      </c>
      <c r="XO24" s="559">
        <v>56722006</v>
      </c>
      <c r="XP24" s="559">
        <v>35708971.599999994</v>
      </c>
      <c r="XQ24" s="559">
        <v>17105477.5</v>
      </c>
      <c r="XR24" s="559">
        <v>15160107</v>
      </c>
      <c r="XS24" s="559">
        <v>20282682</v>
      </c>
      <c r="XT24" s="559">
        <v>18710936.5</v>
      </c>
      <c r="XU24" s="559">
        <v>13892352</v>
      </c>
      <c r="XV24" s="559">
        <v>13989695</v>
      </c>
      <c r="XW24" s="559">
        <v>18062823</v>
      </c>
      <c r="XX24" s="559">
        <v>15607164</v>
      </c>
      <c r="XY24" s="559">
        <v>17326588</v>
      </c>
      <c r="XZ24" s="559">
        <v>15589525</v>
      </c>
      <c r="YA24" s="559">
        <v>13312248.5</v>
      </c>
      <c r="YB24" s="559">
        <v>18234261</v>
      </c>
      <c r="YC24" s="559">
        <v>354648732</v>
      </c>
      <c r="YD24" s="559">
        <v>22164710</v>
      </c>
      <c r="YE24" s="559">
        <v>46908829</v>
      </c>
      <c r="YF24" s="559">
        <v>17982749.870000001</v>
      </c>
      <c r="YG24" s="559">
        <v>79469534.5</v>
      </c>
      <c r="YH24" s="559">
        <v>28526133.550000001</v>
      </c>
      <c r="YI24" s="559">
        <v>41930863.719999999</v>
      </c>
      <c r="YJ24" s="559">
        <v>14220084</v>
      </c>
      <c r="YK24" s="559">
        <v>73096425</v>
      </c>
      <c r="YL24" s="559">
        <v>52270601</v>
      </c>
      <c r="YM24" s="559">
        <v>31546475</v>
      </c>
      <c r="YN24" s="559">
        <v>20812244.5</v>
      </c>
      <c r="YO24" s="559">
        <v>16886035.5</v>
      </c>
      <c r="YP24" s="559">
        <v>20935797</v>
      </c>
      <c r="YQ24" s="559">
        <v>9087374</v>
      </c>
      <c r="YR24" s="559">
        <v>11853188.219999999</v>
      </c>
      <c r="YS24" s="559">
        <v>12608876.83</v>
      </c>
      <c r="YT24" s="559">
        <v>119596131.28999999</v>
      </c>
      <c r="YU24" s="559">
        <v>21512190.960000001</v>
      </c>
      <c r="YV24" s="559">
        <v>15997291</v>
      </c>
      <c r="YW24" s="559">
        <v>18755243.75</v>
      </c>
      <c r="YX24" s="559">
        <v>20149975.57</v>
      </c>
      <c r="YY24" s="559">
        <v>13241526.590000002</v>
      </c>
      <c r="YZ24" s="559">
        <v>16712458.869999999</v>
      </c>
      <c r="ZA24" s="559">
        <v>139181707.05000001</v>
      </c>
      <c r="ZB24" s="559">
        <v>12000436</v>
      </c>
      <c r="ZC24" s="559">
        <v>21108889.25</v>
      </c>
      <c r="ZD24" s="559">
        <v>22578617</v>
      </c>
      <c r="ZE24" s="559">
        <v>12453760</v>
      </c>
      <c r="ZF24" s="559">
        <v>16371238.5</v>
      </c>
      <c r="ZG24" s="559">
        <v>11200465.5</v>
      </c>
      <c r="ZH24" s="559">
        <v>11287932</v>
      </c>
      <c r="ZI24" s="559">
        <v>43458119</v>
      </c>
      <c r="ZJ24" s="559">
        <v>311255125.11000001</v>
      </c>
      <c r="ZK24" s="559">
        <v>13501315</v>
      </c>
      <c r="ZL24" s="559">
        <v>30378326.780000001</v>
      </c>
      <c r="ZM24" s="559">
        <v>68391705</v>
      </c>
      <c r="ZN24" s="559">
        <v>41730736</v>
      </c>
      <c r="ZO24" s="559">
        <v>16295243</v>
      </c>
      <c r="ZP24" s="559">
        <v>19141389.100000001</v>
      </c>
      <c r="ZQ24" s="559">
        <v>38133919</v>
      </c>
      <c r="ZR24" s="559">
        <v>31042392.5</v>
      </c>
      <c r="ZS24" s="559">
        <v>46275630.750000007</v>
      </c>
      <c r="ZT24" s="559">
        <v>10889680</v>
      </c>
      <c r="ZU24" s="559">
        <v>14286611</v>
      </c>
      <c r="ZV24" s="559">
        <v>15699055.75</v>
      </c>
      <c r="ZW24" s="559">
        <v>17889224</v>
      </c>
      <c r="ZX24" s="559">
        <v>15083381</v>
      </c>
      <c r="ZY24" s="559">
        <v>17317406</v>
      </c>
      <c r="ZZ24" s="559">
        <v>20713523</v>
      </c>
      <c r="AAA24" s="559">
        <v>11109820</v>
      </c>
      <c r="AAB24" s="559">
        <v>12742255</v>
      </c>
      <c r="AAC24" s="559">
        <v>10519984.5</v>
      </c>
      <c r="AAD24" s="559">
        <v>10843547</v>
      </c>
      <c r="AAE24" s="559">
        <v>9216632</v>
      </c>
      <c r="AAF24" s="559">
        <v>118961992.43000001</v>
      </c>
      <c r="AAG24" s="559">
        <v>17664529.75</v>
      </c>
      <c r="AAH24" s="559">
        <v>19244014.25</v>
      </c>
      <c r="AAI24" s="559">
        <v>13435711</v>
      </c>
      <c r="AAJ24" s="559">
        <v>15178511.25</v>
      </c>
      <c r="AAK24" s="559">
        <v>22620248</v>
      </c>
      <c r="AAL24" s="559">
        <v>12511245</v>
      </c>
      <c r="AAM24" s="559">
        <v>560578299.41999996</v>
      </c>
      <c r="AAN24" s="559">
        <v>27534624</v>
      </c>
      <c r="AAO24" s="559">
        <v>14788962</v>
      </c>
      <c r="AAP24" s="559">
        <v>29597624.25</v>
      </c>
      <c r="AAQ24" s="559">
        <v>27123158</v>
      </c>
      <c r="AAR24" s="559">
        <v>23867179</v>
      </c>
      <c r="AAS24" s="559">
        <v>28109817.82</v>
      </c>
      <c r="AAT24" s="559">
        <v>34008837.5</v>
      </c>
      <c r="AAU24" s="559">
        <v>56273844.5</v>
      </c>
      <c r="AAV24" s="559">
        <v>18808232</v>
      </c>
      <c r="AAW24" s="559">
        <v>28943977.75</v>
      </c>
      <c r="AAX24" s="559">
        <v>106264510</v>
      </c>
      <c r="AAY24" s="559">
        <v>49514681</v>
      </c>
      <c r="AAZ24" s="559">
        <v>12719806</v>
      </c>
      <c r="ABA24" s="559">
        <v>18676130.5</v>
      </c>
      <c r="ABB24" s="559">
        <v>18258999</v>
      </c>
      <c r="ABC24" s="559">
        <v>11123090</v>
      </c>
      <c r="ABD24" s="559">
        <v>21386514</v>
      </c>
      <c r="ABE24" s="559">
        <v>12795247</v>
      </c>
      <c r="ABF24" s="559">
        <v>117108558</v>
      </c>
      <c r="ABG24" s="559">
        <v>90438800.879999995</v>
      </c>
      <c r="ABH24" s="559">
        <v>13277699</v>
      </c>
      <c r="ABI24" s="559">
        <v>13020951.25</v>
      </c>
      <c r="ABJ24" s="559">
        <v>12839030</v>
      </c>
      <c r="ABK24" s="559">
        <v>11411618.85</v>
      </c>
      <c r="ABL24" s="559">
        <v>10645065</v>
      </c>
      <c r="ABM24" s="559">
        <v>122303928.97</v>
      </c>
      <c r="ABN24" s="559">
        <v>19335620.490000002</v>
      </c>
      <c r="ABO24" s="559">
        <v>18299368</v>
      </c>
      <c r="ABP24" s="559">
        <v>24415542.390000001</v>
      </c>
      <c r="ABQ24" s="559">
        <v>24128934.75</v>
      </c>
      <c r="ABR24" s="559">
        <v>17484206</v>
      </c>
      <c r="ABS24" s="559">
        <v>13483313</v>
      </c>
      <c r="ABT24" s="559">
        <v>18657440</v>
      </c>
      <c r="ABU24" s="559">
        <v>9362761</v>
      </c>
      <c r="ABV24" s="559">
        <v>151244346.96000001</v>
      </c>
      <c r="ABW24" s="559">
        <v>13797788.75</v>
      </c>
      <c r="ABX24" s="559">
        <v>26969072.25</v>
      </c>
      <c r="ABY24" s="559">
        <v>13506998.75</v>
      </c>
      <c r="ABZ24" s="559">
        <v>13583680.129999999</v>
      </c>
      <c r="ACA24" s="559">
        <v>54147200</v>
      </c>
      <c r="ACB24" s="559">
        <v>12532868.75</v>
      </c>
      <c r="ACC24" s="559">
        <v>15111662</v>
      </c>
      <c r="ACD24" s="559">
        <v>14601494.449999999</v>
      </c>
      <c r="ACE24" s="559">
        <v>24854653</v>
      </c>
      <c r="ACF24" s="559">
        <v>11225127.5</v>
      </c>
      <c r="ACG24" s="559">
        <v>318135000.56999999</v>
      </c>
      <c r="ACH24" s="559">
        <v>15301835.5</v>
      </c>
      <c r="ACI24" s="559">
        <v>22204175.759999998</v>
      </c>
      <c r="ACJ24" s="559">
        <v>30552878</v>
      </c>
      <c r="ACK24" s="559">
        <v>15967498.859999999</v>
      </c>
      <c r="ACL24" s="559">
        <v>19801328</v>
      </c>
      <c r="ACM24" s="559">
        <v>27157917.280000001</v>
      </c>
      <c r="ACN24" s="559">
        <v>98065348.640000001</v>
      </c>
      <c r="ACO24" s="559">
        <v>102889755</v>
      </c>
      <c r="ACP24" s="559">
        <v>21447585</v>
      </c>
      <c r="ACQ24" s="559">
        <v>29558611.32</v>
      </c>
      <c r="ACR24" s="559">
        <v>34681236.310000002</v>
      </c>
      <c r="ACS24" s="559">
        <v>23840830</v>
      </c>
      <c r="ACT24" s="559">
        <v>82064913.090000004</v>
      </c>
      <c r="ACU24" s="559">
        <v>21817429</v>
      </c>
      <c r="ACV24" s="559">
        <v>23062738</v>
      </c>
      <c r="ACW24" s="559">
        <v>20464753</v>
      </c>
      <c r="ACX24" s="559">
        <v>15644418</v>
      </c>
      <c r="ACY24" s="559">
        <v>15331703</v>
      </c>
      <c r="ACZ24" s="559">
        <v>16583190</v>
      </c>
      <c r="ADA24" s="559">
        <v>11111015.25</v>
      </c>
      <c r="ADB24" s="559">
        <v>9568167.5</v>
      </c>
      <c r="ADC24" s="559">
        <v>11958596.27</v>
      </c>
      <c r="ADD24" s="559">
        <v>70834435.359999999</v>
      </c>
      <c r="ADE24" s="559">
        <v>75262517.560000002</v>
      </c>
      <c r="ADF24" s="559">
        <v>10686483</v>
      </c>
      <c r="ADG24" s="559">
        <v>9630103</v>
      </c>
      <c r="ADH24" s="559">
        <v>14973928.960000001</v>
      </c>
      <c r="ADI24" s="559">
        <v>7755981</v>
      </c>
      <c r="ADJ24" s="559">
        <v>14162434.75</v>
      </c>
      <c r="ADK24" s="559">
        <v>11392622.5</v>
      </c>
      <c r="ADL24" s="559">
        <v>12893992.629999999</v>
      </c>
      <c r="ADM24" s="559">
        <v>438124351.10000002</v>
      </c>
      <c r="ADN24" s="559">
        <v>55413919.560000002</v>
      </c>
      <c r="ADO24" s="559">
        <v>47333667.459999993</v>
      </c>
      <c r="ADP24" s="559">
        <v>92400698.5</v>
      </c>
      <c r="ADQ24" s="559">
        <v>11237861.870000001</v>
      </c>
      <c r="ADR24" s="559">
        <v>13352257.5</v>
      </c>
      <c r="ADS24" s="559">
        <v>17565733</v>
      </c>
      <c r="ADT24" s="559">
        <v>11862193.620000001</v>
      </c>
      <c r="ADU24" s="559">
        <v>366192186.32999998</v>
      </c>
      <c r="ADV24" s="559">
        <v>90488712.530000001</v>
      </c>
      <c r="ADW24" s="559">
        <v>59403929.520000003</v>
      </c>
      <c r="ADX24" s="559">
        <v>16058453.079999998</v>
      </c>
      <c r="ADY24" s="559">
        <v>27243114.780000001</v>
      </c>
      <c r="ADZ24" s="559">
        <v>33551765</v>
      </c>
      <c r="AEA24" s="559">
        <v>19545876.539999999</v>
      </c>
      <c r="AEB24" s="559">
        <v>20770384.16</v>
      </c>
      <c r="AEC24" s="559">
        <v>14716788.809999999</v>
      </c>
      <c r="AED24" s="559">
        <v>15529116.75</v>
      </c>
      <c r="AEE24" s="559">
        <v>18739792.25</v>
      </c>
      <c r="AEF24" s="559">
        <v>29659334.539999999</v>
      </c>
      <c r="AEG24" s="559">
        <v>17449003</v>
      </c>
      <c r="AEH24" s="559">
        <v>18898210.75</v>
      </c>
      <c r="AEI24" s="559">
        <v>25026290.699999999</v>
      </c>
      <c r="AEJ24" s="559">
        <v>23963419.950000003</v>
      </c>
      <c r="AEK24" s="559">
        <v>17524489.98</v>
      </c>
      <c r="AEL24" s="559">
        <v>39299982.670000002</v>
      </c>
      <c r="AEM24" s="559">
        <v>15196410</v>
      </c>
      <c r="AEN24" s="559">
        <v>26222524.199999999</v>
      </c>
      <c r="AEO24" s="559">
        <v>211762737.98000002</v>
      </c>
      <c r="AEP24" s="559">
        <v>31304858.25</v>
      </c>
      <c r="AEQ24" s="559">
        <v>23893430</v>
      </c>
      <c r="AER24" s="559">
        <v>18887502.5</v>
      </c>
      <c r="AES24" s="559">
        <v>14260590</v>
      </c>
      <c r="AET24" s="559">
        <v>38762351.25</v>
      </c>
      <c r="AEU24" s="559">
        <v>14456683.66</v>
      </c>
      <c r="AEV24" s="559">
        <v>17142902.5</v>
      </c>
      <c r="AEW24" s="559">
        <v>16935182</v>
      </c>
      <c r="AEX24" s="559">
        <v>9496126.9299999997</v>
      </c>
      <c r="AEY24" s="559">
        <v>199071251.23999998</v>
      </c>
      <c r="AEZ24" s="559">
        <v>111195064.3</v>
      </c>
      <c r="AFA24" s="559">
        <v>45536803.490000002</v>
      </c>
      <c r="AFB24" s="559">
        <v>33915845.509999998</v>
      </c>
      <c r="AFC24" s="559">
        <v>54209224.329999998</v>
      </c>
      <c r="AFD24" s="559">
        <v>52804604.289999999</v>
      </c>
      <c r="AFE24" s="559">
        <v>36010639.390000001</v>
      </c>
      <c r="AFF24" s="559">
        <v>35360408.539999999</v>
      </c>
      <c r="AFG24" s="559">
        <v>23635751.73</v>
      </c>
      <c r="AFH24" s="559">
        <v>31945584.460000001</v>
      </c>
      <c r="AFI24" s="559">
        <v>29955966.679999996</v>
      </c>
      <c r="AFJ24" s="559">
        <v>30912127.390000001</v>
      </c>
      <c r="AFK24" s="559">
        <v>35707345.290000007</v>
      </c>
      <c r="AFL24" s="559">
        <v>233938690.60000002</v>
      </c>
      <c r="AFM24" s="559">
        <v>52617789.259999998</v>
      </c>
      <c r="AFN24" s="559">
        <v>36579219.690000005</v>
      </c>
      <c r="AFO24" s="559">
        <v>32237366.490000002</v>
      </c>
      <c r="AFP24" s="559">
        <v>38945150.560000002</v>
      </c>
      <c r="AFQ24" s="559">
        <v>29405559.640000004</v>
      </c>
      <c r="AFR24" s="559">
        <v>21025741.210000001</v>
      </c>
      <c r="AFS24" s="559">
        <v>45253067.789999999</v>
      </c>
      <c r="AFT24" s="559">
        <v>48099854.090000004</v>
      </c>
      <c r="AFU24" s="559">
        <v>23241725.190000005</v>
      </c>
      <c r="AFV24" s="559">
        <v>54162797.240000002</v>
      </c>
      <c r="AFW24" s="559">
        <v>22835669.07</v>
      </c>
      <c r="AFX24" s="559">
        <v>157393116.43000001</v>
      </c>
      <c r="AFY24" s="559">
        <v>13594516.16</v>
      </c>
      <c r="AFZ24" s="559">
        <v>13174504.43</v>
      </c>
      <c r="AGA24" s="559">
        <v>12268371</v>
      </c>
      <c r="AGB24" s="559">
        <v>34225015</v>
      </c>
      <c r="AGC24" s="559">
        <v>19037225</v>
      </c>
      <c r="AGD24" s="559">
        <v>11477907</v>
      </c>
      <c r="AGE24" s="559">
        <v>13382263.26</v>
      </c>
      <c r="AGF24" s="559">
        <v>12175886.27</v>
      </c>
      <c r="AGG24" s="559">
        <v>13123671.439999999</v>
      </c>
      <c r="AGH24" s="559">
        <v>11211720.5</v>
      </c>
      <c r="AGI24" s="559">
        <v>242580458.10000002</v>
      </c>
      <c r="AGJ24" s="559">
        <v>73925875.489999995</v>
      </c>
      <c r="AGK24" s="559">
        <v>42134070.600000001</v>
      </c>
      <c r="AGL24" s="559">
        <v>24360421.329999998</v>
      </c>
      <c r="AGM24" s="559">
        <v>51627383.619999997</v>
      </c>
      <c r="AGN24" s="559">
        <v>42733967.030000001</v>
      </c>
      <c r="AGO24" s="559">
        <v>22455342.5</v>
      </c>
      <c r="AGP24" s="559">
        <v>23250803.759999998</v>
      </c>
      <c r="AGQ24" s="559">
        <v>390586547.65999997</v>
      </c>
      <c r="AGR24" s="559">
        <v>211740497.97</v>
      </c>
      <c r="AGS24" s="559">
        <v>17787165.5</v>
      </c>
      <c r="AGT24" s="559">
        <v>49900356.620000005</v>
      </c>
      <c r="AGU24" s="559">
        <v>75707248.799999997</v>
      </c>
      <c r="AGV24" s="559">
        <v>47166368.609999999</v>
      </c>
      <c r="AGW24" s="559">
        <v>37979858.879999995</v>
      </c>
      <c r="AGX24" s="559">
        <v>25348490</v>
      </c>
      <c r="AGY24" s="559">
        <v>12463209.4</v>
      </c>
      <c r="AGZ24" s="559">
        <v>23884273.940000001</v>
      </c>
      <c r="AHA24" s="559">
        <v>31811203.969999999</v>
      </c>
      <c r="AHB24" s="559">
        <v>17298478.600000001</v>
      </c>
      <c r="AHC24" s="559">
        <v>16432820</v>
      </c>
      <c r="AHD24" s="559">
        <v>20652888.789999999</v>
      </c>
      <c r="AHE24" s="559">
        <v>17345460</v>
      </c>
      <c r="AHF24" s="559">
        <v>15381307</v>
      </c>
      <c r="AHG24" s="559">
        <v>15606071</v>
      </c>
      <c r="AHH24" s="559">
        <v>89993417.5</v>
      </c>
      <c r="AHI24" s="559">
        <v>14106484</v>
      </c>
      <c r="AHJ24" s="559">
        <v>14961298</v>
      </c>
      <c r="AHK24" s="559">
        <v>15891239.42</v>
      </c>
      <c r="AHL24" s="559">
        <v>29602904.879999999</v>
      </c>
      <c r="AHM24" s="559">
        <v>15174980.689999999</v>
      </c>
      <c r="AHN24" s="559">
        <v>12544138</v>
      </c>
      <c r="AHO24" s="559"/>
      <c r="AHQ24" s="579">
        <v>22</v>
      </c>
    </row>
    <row r="25" spans="1:901" ht="23.4" customHeight="1" x14ac:dyDescent="0.55000000000000004">
      <c r="A25" s="554" t="s">
        <v>31</v>
      </c>
      <c r="B25" s="555" t="s">
        <v>32</v>
      </c>
      <c r="C25" s="559">
        <v>68223298.769999996</v>
      </c>
      <c r="D25" s="559">
        <v>10759039.300000001</v>
      </c>
      <c r="E25" s="559">
        <v>2557272.4</v>
      </c>
      <c r="F25" s="559">
        <v>3163750.6799999997</v>
      </c>
      <c r="G25" s="559">
        <v>3618599.6100000003</v>
      </c>
      <c r="H25" s="559">
        <v>3390863.5000000005</v>
      </c>
      <c r="I25" s="559">
        <v>1623513.76</v>
      </c>
      <c r="J25" s="559">
        <v>10028830.879999999</v>
      </c>
      <c r="K25" s="559">
        <v>3558861.6799999997</v>
      </c>
      <c r="L25" s="559">
        <v>2755640.1799999997</v>
      </c>
      <c r="M25" s="559">
        <v>7466707.5299999993</v>
      </c>
      <c r="N25" s="559">
        <v>2791228.4600000004</v>
      </c>
      <c r="O25" s="559">
        <v>6167123.080000001</v>
      </c>
      <c r="P25" s="559">
        <v>4694978.7300000004</v>
      </c>
      <c r="Q25" s="559">
        <v>3280527.75</v>
      </c>
      <c r="R25" s="559">
        <v>1779974.82</v>
      </c>
      <c r="S25" s="559">
        <v>2264748.37</v>
      </c>
      <c r="T25" s="559">
        <v>4357312.84</v>
      </c>
      <c r="U25" s="559">
        <v>1660366.8399999999</v>
      </c>
      <c r="V25" s="559">
        <v>2221205.25</v>
      </c>
      <c r="W25" s="559">
        <v>2307153.0699999998</v>
      </c>
      <c r="X25" s="559">
        <v>1823813.1199999999</v>
      </c>
      <c r="Y25" s="559">
        <v>1819293.08</v>
      </c>
      <c r="Z25" s="559">
        <v>1174322.1000000001</v>
      </c>
      <c r="AA25" s="559">
        <v>51911496.869999997</v>
      </c>
      <c r="AB25" s="559">
        <v>3586986.09</v>
      </c>
      <c r="AC25" s="559">
        <v>5739683.9699999997</v>
      </c>
      <c r="AD25" s="559">
        <v>2622400.6199999996</v>
      </c>
      <c r="AE25" s="559">
        <v>7659921.3399999999</v>
      </c>
      <c r="AF25" s="559">
        <v>3805490.5</v>
      </c>
      <c r="AG25" s="559">
        <v>8754195.75</v>
      </c>
      <c r="AH25" s="559">
        <v>4306138.32</v>
      </c>
      <c r="AI25" s="559">
        <v>4750753.3</v>
      </c>
      <c r="AJ25" s="559">
        <v>3463221.4099999997</v>
      </c>
      <c r="AK25" s="559">
        <v>2063807.8199999998</v>
      </c>
      <c r="AL25" s="559">
        <v>2448539.33</v>
      </c>
      <c r="AM25" s="559">
        <v>1732276.24</v>
      </c>
      <c r="AN25" s="559">
        <v>3453504.3500000006</v>
      </c>
      <c r="AO25" s="559">
        <v>2327667.54</v>
      </c>
      <c r="AP25" s="559">
        <v>3746780.97</v>
      </c>
      <c r="AQ25" s="559">
        <v>3056830.71</v>
      </c>
      <c r="AR25" s="559">
        <v>734875.73</v>
      </c>
      <c r="AS25" s="559">
        <v>26849083.040000003</v>
      </c>
      <c r="AT25" s="559">
        <v>3431219.62</v>
      </c>
      <c r="AU25" s="559">
        <v>2740144.59</v>
      </c>
      <c r="AV25" s="559">
        <v>3547816.99</v>
      </c>
      <c r="AW25" s="559">
        <v>3107426.3400000003</v>
      </c>
      <c r="AX25" s="559">
        <v>2094294.6</v>
      </c>
      <c r="AY25" s="559">
        <v>2151177.65</v>
      </c>
      <c r="AZ25" s="559">
        <v>3159917.46</v>
      </c>
      <c r="BA25" s="559">
        <v>6302980.79</v>
      </c>
      <c r="BB25" s="559">
        <v>2222778.2599999998</v>
      </c>
      <c r="BC25" s="559">
        <v>2616497.17</v>
      </c>
      <c r="BD25" s="559">
        <v>6305443.3399999999</v>
      </c>
      <c r="BE25" s="559">
        <v>2015718.6</v>
      </c>
      <c r="BF25" s="559">
        <v>2164727.8200000003</v>
      </c>
      <c r="BG25" s="559">
        <v>1537769.58</v>
      </c>
      <c r="BH25" s="559">
        <v>24160977.030000001</v>
      </c>
      <c r="BI25" s="559">
        <v>1344955.23</v>
      </c>
      <c r="BJ25" s="559">
        <v>1235283.75</v>
      </c>
      <c r="BK25" s="559">
        <v>1130183.5899999999</v>
      </c>
      <c r="BL25" s="559">
        <v>3094090.8899999997</v>
      </c>
      <c r="BM25" s="559">
        <v>3158800.69</v>
      </c>
      <c r="BN25" s="559">
        <v>1368535.57</v>
      </c>
      <c r="BO25" s="559">
        <v>1718653.02</v>
      </c>
      <c r="BP25" s="559">
        <v>1475503.25</v>
      </c>
      <c r="BQ25" s="559">
        <v>1231283.1399999999</v>
      </c>
      <c r="BR25" s="559">
        <v>825147.44</v>
      </c>
      <c r="BS25" s="559">
        <v>1235765.5900000001</v>
      </c>
      <c r="BT25" s="559">
        <v>6210726.6399999997</v>
      </c>
      <c r="BU25" s="559">
        <v>1010027.23</v>
      </c>
      <c r="BV25" s="559">
        <v>893696.27</v>
      </c>
      <c r="BW25" s="559">
        <v>22111838.189999998</v>
      </c>
      <c r="BX25" s="559">
        <v>11484729.23</v>
      </c>
      <c r="BY25" s="559">
        <v>2913530.9200000004</v>
      </c>
      <c r="BZ25" s="559">
        <v>2099162.5699999998</v>
      </c>
      <c r="CA25" s="559">
        <v>5253842.66</v>
      </c>
      <c r="CB25" s="559">
        <v>3023893.35</v>
      </c>
      <c r="CC25" s="559">
        <v>2857259.4299999997</v>
      </c>
      <c r="CD25" s="559">
        <v>356872.69</v>
      </c>
      <c r="CE25" s="559">
        <v>528434.99</v>
      </c>
      <c r="CF25" s="559">
        <v>43104526.810000002</v>
      </c>
      <c r="CG25" s="559">
        <v>3667972.8499999996</v>
      </c>
      <c r="CH25" s="559">
        <v>6713762.5399999991</v>
      </c>
      <c r="CI25" s="559">
        <v>2217066.44</v>
      </c>
      <c r="CJ25" s="559">
        <v>2579213.9300000002</v>
      </c>
      <c r="CK25" s="559">
        <v>3479724.65</v>
      </c>
      <c r="CL25" s="559">
        <v>3038131.4099999997</v>
      </c>
      <c r="CM25" s="559">
        <v>3843823.06</v>
      </c>
      <c r="CN25" s="559">
        <v>1604458.45</v>
      </c>
      <c r="CO25" s="559">
        <v>3604156.8000000003</v>
      </c>
      <c r="CP25" s="559">
        <v>2270423.1799999997</v>
      </c>
      <c r="CQ25" s="559">
        <v>4057909.1</v>
      </c>
      <c r="CR25" s="559">
        <v>2507654.56</v>
      </c>
      <c r="CS25" s="559">
        <v>25527115.660000004</v>
      </c>
      <c r="CT25" s="559">
        <v>2733489.59</v>
      </c>
      <c r="CU25" s="559">
        <v>3544580.66</v>
      </c>
      <c r="CV25" s="559">
        <v>4237479.3899999997</v>
      </c>
      <c r="CW25" s="559">
        <v>3080920.5599999996</v>
      </c>
      <c r="CX25" s="559">
        <v>4930085.620000001</v>
      </c>
      <c r="CY25" s="559">
        <v>2921850.86</v>
      </c>
      <c r="CZ25" s="559">
        <v>1364071.8299999998</v>
      </c>
      <c r="DA25" s="559">
        <v>24870589.719999999</v>
      </c>
      <c r="DB25" s="559">
        <v>3467337.53</v>
      </c>
      <c r="DC25" s="559">
        <v>7112946.0999999996</v>
      </c>
      <c r="DD25" s="559">
        <v>10336473.039999999</v>
      </c>
      <c r="DE25" s="559">
        <v>3079687.7600000002</v>
      </c>
      <c r="DF25" s="559">
        <v>4202781.8900000006</v>
      </c>
      <c r="DG25" s="559">
        <v>4018069.13</v>
      </c>
      <c r="DH25" s="559">
        <v>1228699.3599999999</v>
      </c>
      <c r="DI25" s="559">
        <v>2343434.54</v>
      </c>
      <c r="DJ25" s="559">
        <v>2306467.63</v>
      </c>
      <c r="DK25" s="559">
        <v>5544378.2599999998</v>
      </c>
      <c r="DL25" s="559">
        <v>15294381.58</v>
      </c>
      <c r="DM25" s="559">
        <v>17198570.25</v>
      </c>
      <c r="DN25" s="559">
        <v>2991984.1999999997</v>
      </c>
      <c r="DO25" s="559">
        <v>2398730.1399999997</v>
      </c>
      <c r="DP25" s="559">
        <v>3849882.12</v>
      </c>
      <c r="DQ25" s="559">
        <v>4360959.68</v>
      </c>
      <c r="DR25" s="559">
        <v>3934778.9699999997</v>
      </c>
      <c r="DS25" s="559">
        <v>4011460.8000000003</v>
      </c>
      <c r="DT25" s="559">
        <v>1228605.67</v>
      </c>
      <c r="DU25" s="559">
        <v>54424466.489999995</v>
      </c>
      <c r="DV25" s="559">
        <v>2716878.2399999998</v>
      </c>
      <c r="DW25" s="559">
        <v>3828633.3699999996</v>
      </c>
      <c r="DX25" s="559">
        <v>2967240.63</v>
      </c>
      <c r="DY25" s="559">
        <v>3746291.02</v>
      </c>
      <c r="DZ25" s="559">
        <v>2824379.5300000003</v>
      </c>
      <c r="EA25" s="559">
        <v>4921844.59</v>
      </c>
      <c r="EB25" s="559">
        <v>3158722.96</v>
      </c>
      <c r="EC25" s="559">
        <v>4672636.129999999</v>
      </c>
      <c r="ED25" s="559">
        <v>15338364.069999998</v>
      </c>
      <c r="EE25" s="559">
        <v>14017285.059999999</v>
      </c>
      <c r="EF25" s="559">
        <v>2106375.5300000003</v>
      </c>
      <c r="EG25" s="559">
        <v>2657615</v>
      </c>
      <c r="EH25" s="559">
        <v>2497319.2199999997</v>
      </c>
      <c r="EI25" s="559">
        <v>3711532.0100000007</v>
      </c>
      <c r="EJ25" s="559">
        <v>5471672.1199999992</v>
      </c>
      <c r="EK25" s="559">
        <v>2096813.4100000001</v>
      </c>
      <c r="EL25" s="559">
        <v>2101879.58</v>
      </c>
      <c r="EM25" s="559">
        <v>41527150.929999992</v>
      </c>
      <c r="EN25" s="559">
        <v>2198932.7800000003</v>
      </c>
      <c r="EO25" s="559">
        <v>2188048.89</v>
      </c>
      <c r="EP25" s="559">
        <v>2052716.1</v>
      </c>
      <c r="EQ25" s="559">
        <v>1356743.3800000001</v>
      </c>
      <c r="ER25" s="559">
        <v>1442123.4</v>
      </c>
      <c r="ES25" s="559">
        <v>3505688.71</v>
      </c>
      <c r="ET25" s="559">
        <v>2322360.38</v>
      </c>
      <c r="EU25" s="559">
        <v>1823536.8399999999</v>
      </c>
      <c r="EV25" s="559">
        <v>23667427.329999998</v>
      </c>
      <c r="EW25" s="559">
        <v>1259577.19</v>
      </c>
      <c r="EX25" s="559">
        <v>2195096.19</v>
      </c>
      <c r="EY25" s="559">
        <v>2770381.1499999994</v>
      </c>
      <c r="EZ25" s="559">
        <v>4577905.6099999994</v>
      </c>
      <c r="FA25" s="559">
        <v>3844616.7</v>
      </c>
      <c r="FB25" s="559">
        <v>4314476.83</v>
      </c>
      <c r="FC25" s="559">
        <v>2350187.67</v>
      </c>
      <c r="FD25" s="559">
        <v>1886866.65</v>
      </c>
      <c r="FE25" s="559">
        <v>1599462.27</v>
      </c>
      <c r="FF25" s="559">
        <v>2174732.4900000002</v>
      </c>
      <c r="FG25" s="559">
        <v>1171793.22</v>
      </c>
      <c r="FH25" s="559">
        <v>16017329.540000001</v>
      </c>
      <c r="FI25" s="559">
        <v>1526916.49</v>
      </c>
      <c r="FJ25" s="559">
        <v>2093945.4</v>
      </c>
      <c r="FK25" s="559">
        <v>1930993.13</v>
      </c>
      <c r="FL25" s="559">
        <v>3589714.66</v>
      </c>
      <c r="FM25" s="559">
        <v>2903604.77</v>
      </c>
      <c r="FN25" s="559">
        <v>951393.75</v>
      </c>
      <c r="FO25" s="559">
        <v>677005.8</v>
      </c>
      <c r="FP25" s="559">
        <v>37305523.230000004</v>
      </c>
      <c r="FQ25" s="559">
        <v>2129390.6799999997</v>
      </c>
      <c r="FR25" s="559">
        <v>3312616.04</v>
      </c>
      <c r="FS25" s="559">
        <v>2752353.2300000004</v>
      </c>
      <c r="FT25" s="559">
        <v>4711579.8900000006</v>
      </c>
      <c r="FU25" s="559">
        <v>2004685.27</v>
      </c>
      <c r="FV25" s="559">
        <v>5066816.6899999995</v>
      </c>
      <c r="FW25" s="559">
        <v>3262988.69</v>
      </c>
      <c r="FX25" s="559">
        <v>3425299.6199999996</v>
      </c>
      <c r="FY25" s="559">
        <v>2287762.9800000004</v>
      </c>
      <c r="FZ25" s="559">
        <v>5029471.1999999993</v>
      </c>
      <c r="GA25" s="559">
        <v>2465922.37</v>
      </c>
      <c r="GB25" s="559">
        <v>2159995.2599999998</v>
      </c>
      <c r="GC25" s="559">
        <v>823077.29</v>
      </c>
      <c r="GD25" s="559">
        <v>22419835.52</v>
      </c>
      <c r="GE25" s="559">
        <v>2510608.1799999997</v>
      </c>
      <c r="GF25" s="559">
        <v>2252044.2400000002</v>
      </c>
      <c r="GG25" s="559">
        <v>4274551.3499999996</v>
      </c>
      <c r="GH25" s="559">
        <v>2700264.81</v>
      </c>
      <c r="GI25" s="559">
        <v>2676061.3099999996</v>
      </c>
      <c r="GJ25" s="559">
        <v>2172598.13</v>
      </c>
      <c r="GK25" s="559">
        <v>6009579.3099999996</v>
      </c>
      <c r="GL25" s="559">
        <v>2057224.86</v>
      </c>
      <c r="GM25" s="559">
        <v>853459.23</v>
      </c>
      <c r="GN25" s="559">
        <v>868379.20000000007</v>
      </c>
      <c r="GO25" s="559">
        <v>801131.34</v>
      </c>
      <c r="GP25" s="559">
        <v>15463061.960000001</v>
      </c>
      <c r="GQ25" s="559">
        <v>4374693.8599999994</v>
      </c>
      <c r="GR25" s="559">
        <v>2665487.79</v>
      </c>
      <c r="GS25" s="559">
        <v>4860229.09</v>
      </c>
      <c r="GT25" s="559">
        <v>1355223.6</v>
      </c>
      <c r="GU25" s="559">
        <v>3502741.95</v>
      </c>
      <c r="GV25" s="559">
        <v>3080844.59</v>
      </c>
      <c r="GW25" s="559">
        <v>1436659.11</v>
      </c>
      <c r="GX25" s="559">
        <v>12987587.949999999</v>
      </c>
      <c r="GY25" s="559">
        <v>469353.73</v>
      </c>
      <c r="GZ25" s="559">
        <v>1523368.06</v>
      </c>
      <c r="HA25" s="559">
        <v>1137084.6499999999</v>
      </c>
      <c r="HB25" s="559">
        <v>29576391.650000002</v>
      </c>
      <c r="HC25" s="559">
        <v>3955572.68</v>
      </c>
      <c r="HD25" s="559">
        <v>4376416.05</v>
      </c>
      <c r="HE25" s="559">
        <v>4219062.43</v>
      </c>
      <c r="HF25" s="559">
        <v>3227416.32</v>
      </c>
      <c r="HG25" s="559">
        <v>4025128.49</v>
      </c>
      <c r="HH25" s="559">
        <v>877534.52</v>
      </c>
      <c r="HI25" s="559">
        <v>19344316.769999996</v>
      </c>
      <c r="HJ25" s="559">
        <v>3305503.6599999997</v>
      </c>
      <c r="HK25" s="559">
        <v>3935795.74</v>
      </c>
      <c r="HL25" s="559">
        <v>3118311.98</v>
      </c>
      <c r="HM25" s="559">
        <v>2135389.13</v>
      </c>
      <c r="HN25" s="559">
        <v>2345560.7800000003</v>
      </c>
      <c r="HO25" s="559">
        <v>2989852.33</v>
      </c>
      <c r="HP25" s="559">
        <v>1524967.3099999998</v>
      </c>
      <c r="HQ25" s="559">
        <v>27353858.289999999</v>
      </c>
      <c r="HR25" s="559">
        <v>10868628.300000001</v>
      </c>
      <c r="HS25" s="559">
        <v>3121122.3600000003</v>
      </c>
      <c r="HT25" s="559">
        <v>1779252.59</v>
      </c>
      <c r="HU25" s="559">
        <v>2777992.38</v>
      </c>
      <c r="HV25" s="559">
        <v>1471593.04</v>
      </c>
      <c r="HW25" s="559">
        <v>3923073.8</v>
      </c>
      <c r="HX25" s="559">
        <v>1888850.9</v>
      </c>
      <c r="HY25" s="559">
        <v>1761812.29</v>
      </c>
      <c r="HZ25" s="559">
        <v>2181796.63</v>
      </c>
      <c r="IA25" s="559">
        <v>2453523.2999999998</v>
      </c>
      <c r="IB25" s="559">
        <v>3173955.7699999996</v>
      </c>
      <c r="IC25" s="559">
        <v>1385332.56</v>
      </c>
      <c r="ID25" s="559">
        <v>2489699.44</v>
      </c>
      <c r="IE25" s="559">
        <v>1069360.51</v>
      </c>
      <c r="IF25" s="559">
        <v>1338541.02</v>
      </c>
      <c r="IG25" s="559">
        <v>21742578.120000001</v>
      </c>
      <c r="IH25" s="559">
        <v>10614217.92</v>
      </c>
      <c r="II25" s="559">
        <v>3210136.0100000002</v>
      </c>
      <c r="IJ25" s="559">
        <v>3799507.2700000005</v>
      </c>
      <c r="IK25" s="559">
        <v>4675991.32</v>
      </c>
      <c r="IL25" s="559">
        <v>821388.5</v>
      </c>
      <c r="IM25" s="559">
        <v>2431339.16</v>
      </c>
      <c r="IN25" s="559">
        <v>572440.04</v>
      </c>
      <c r="IO25" s="559">
        <v>1800072.1999999997</v>
      </c>
      <c r="IP25" s="559">
        <v>1324900.57</v>
      </c>
      <c r="IQ25" s="559">
        <v>772561.8</v>
      </c>
      <c r="IR25" s="559">
        <v>31647947.959999997</v>
      </c>
      <c r="IS25" s="559">
        <v>15200913.82</v>
      </c>
      <c r="IT25" s="559">
        <v>2462525.2299999995</v>
      </c>
      <c r="IU25" s="559">
        <v>2507605.9699999997</v>
      </c>
      <c r="IV25" s="559">
        <v>2012105.65</v>
      </c>
      <c r="IW25" s="559">
        <v>1104582.5</v>
      </c>
      <c r="IX25" s="559">
        <v>2374766.4900000002</v>
      </c>
      <c r="IY25" s="559">
        <v>1382375.67</v>
      </c>
      <c r="IZ25" s="559">
        <v>1720380.1700000002</v>
      </c>
      <c r="JA25" s="559">
        <v>2382506.56</v>
      </c>
      <c r="JB25" s="559">
        <v>2644948.7400000002</v>
      </c>
      <c r="JC25" s="559">
        <v>2222456.81</v>
      </c>
      <c r="JD25" s="559">
        <v>15428320.33</v>
      </c>
      <c r="JE25" s="559">
        <v>11183948.599999998</v>
      </c>
      <c r="JF25" s="559">
        <v>2449526.7699999996</v>
      </c>
      <c r="JG25" s="559">
        <v>2083982.5999999999</v>
      </c>
      <c r="JH25" s="559">
        <v>1367701.45</v>
      </c>
      <c r="JI25" s="559">
        <v>2058078.26</v>
      </c>
      <c r="JJ25" s="559">
        <v>13552735.01</v>
      </c>
      <c r="JK25" s="559">
        <v>1543237.56</v>
      </c>
      <c r="JL25" s="559">
        <v>2686514.9300000006</v>
      </c>
      <c r="JM25" s="559">
        <v>3263370.6</v>
      </c>
      <c r="JN25" s="559">
        <v>1882851.9799999997</v>
      </c>
      <c r="JO25" s="559">
        <v>4283528.1399999997</v>
      </c>
      <c r="JP25" s="559">
        <v>1624451.5899999999</v>
      </c>
      <c r="JQ25" s="559">
        <v>23119804.109999999</v>
      </c>
      <c r="JR25" s="559">
        <v>3815908.2</v>
      </c>
      <c r="JS25" s="559">
        <v>1964157.65</v>
      </c>
      <c r="JT25" s="559">
        <v>4406987.38</v>
      </c>
      <c r="JU25" s="559">
        <v>3845749.33</v>
      </c>
      <c r="JV25" s="559">
        <v>2817373.9299999997</v>
      </c>
      <c r="JW25" s="559">
        <v>2218415.9900000002</v>
      </c>
      <c r="JX25" s="559">
        <v>2124816.66</v>
      </c>
      <c r="JY25" s="559">
        <v>19067716.510000002</v>
      </c>
      <c r="JZ25" s="559">
        <v>12824612.220000001</v>
      </c>
      <c r="KA25" s="559">
        <v>1570933.1600000001</v>
      </c>
      <c r="KB25" s="559">
        <v>1255400.8700000001</v>
      </c>
      <c r="KC25" s="559">
        <v>3491871.29</v>
      </c>
      <c r="KD25" s="559">
        <v>1200205.7000000002</v>
      </c>
      <c r="KE25" s="559">
        <v>6029480.75</v>
      </c>
      <c r="KF25" s="559">
        <v>4433441.18</v>
      </c>
      <c r="KG25" s="559">
        <v>1660777.7899999998</v>
      </c>
      <c r="KH25" s="559">
        <v>2592982.75</v>
      </c>
      <c r="KI25" s="559">
        <v>1907366.99</v>
      </c>
      <c r="KJ25" s="559">
        <v>1732926.9200000002</v>
      </c>
      <c r="KK25" s="559">
        <v>1628310.77</v>
      </c>
      <c r="KL25" s="559">
        <v>274945</v>
      </c>
      <c r="KM25" s="559">
        <v>1529837.78</v>
      </c>
      <c r="KN25" s="559">
        <v>43561247.32</v>
      </c>
      <c r="KO25" s="559">
        <v>5177199.7200000007</v>
      </c>
      <c r="KP25" s="559">
        <v>1828007.16</v>
      </c>
      <c r="KQ25" s="559">
        <v>3504921.9000000004</v>
      </c>
      <c r="KR25" s="559">
        <v>2967299.55</v>
      </c>
      <c r="KS25" s="559">
        <v>2427973.9699999997</v>
      </c>
      <c r="KT25" s="559">
        <v>8442245.8900000006</v>
      </c>
      <c r="KU25" s="559">
        <v>2005826.12</v>
      </c>
      <c r="KV25" s="559">
        <v>1748761.0399999998</v>
      </c>
      <c r="KW25" s="559">
        <v>13423845.710000001</v>
      </c>
      <c r="KX25" s="559">
        <v>2436423.9900000002</v>
      </c>
      <c r="KY25" s="559">
        <v>4012720.83</v>
      </c>
      <c r="KZ25" s="559">
        <v>6330375.0199999996</v>
      </c>
      <c r="LA25" s="559">
        <v>2411109.2399999998</v>
      </c>
      <c r="LB25" s="559">
        <v>3068762.1300000004</v>
      </c>
      <c r="LC25" s="559">
        <v>15038375.33</v>
      </c>
      <c r="LD25" s="559">
        <v>3255280.81</v>
      </c>
      <c r="LE25" s="559">
        <v>46676440.230000004</v>
      </c>
      <c r="LF25" s="559">
        <v>9890574.8999999985</v>
      </c>
      <c r="LG25" s="559">
        <v>17405354.119999997</v>
      </c>
      <c r="LH25" s="559">
        <v>15377151.34</v>
      </c>
      <c r="LI25" s="559">
        <v>3132669.1800000006</v>
      </c>
      <c r="LJ25" s="559">
        <v>2789801.74</v>
      </c>
      <c r="LK25" s="559">
        <v>1153194.94</v>
      </c>
      <c r="LL25" s="559">
        <v>4263926.3600000003</v>
      </c>
      <c r="LM25" s="559">
        <v>2063453.29</v>
      </c>
      <c r="LN25" s="559">
        <v>3556159.52</v>
      </c>
      <c r="LO25" s="559">
        <v>928456.24</v>
      </c>
      <c r="LP25" s="559">
        <v>15009814.069999998</v>
      </c>
      <c r="LQ25" s="559">
        <v>2955172.8</v>
      </c>
      <c r="LR25" s="559">
        <v>1905187.71</v>
      </c>
      <c r="LS25" s="559">
        <v>48504542.910000004</v>
      </c>
      <c r="LT25" s="559">
        <v>14565504.48</v>
      </c>
      <c r="LU25" s="559">
        <v>28781375.899999999</v>
      </c>
      <c r="LV25" s="559">
        <v>11780879.68</v>
      </c>
      <c r="LW25" s="559">
        <v>4809271.54</v>
      </c>
      <c r="LX25" s="559">
        <v>4549042.3599999994</v>
      </c>
      <c r="LY25" s="559">
        <v>3495429.3000000003</v>
      </c>
      <c r="LZ25" s="559">
        <v>3406093.8499999996</v>
      </c>
      <c r="MA25" s="559">
        <v>3489187.02</v>
      </c>
      <c r="MB25" s="559">
        <v>3032368.6700000004</v>
      </c>
      <c r="MC25" s="559">
        <v>7916045.7799999993</v>
      </c>
      <c r="MD25" s="559">
        <v>2355485.2400000002</v>
      </c>
      <c r="ME25" s="559">
        <v>46218888.960000001</v>
      </c>
      <c r="MF25" s="559">
        <v>3368703.8200000003</v>
      </c>
      <c r="MG25" s="559">
        <v>1589036.51</v>
      </c>
      <c r="MH25" s="559">
        <v>1638164.7399999998</v>
      </c>
      <c r="MI25" s="559">
        <v>1715672.1400000001</v>
      </c>
      <c r="MJ25" s="559">
        <v>2369323.85</v>
      </c>
      <c r="MK25" s="559">
        <v>2036199.39</v>
      </c>
      <c r="ML25" s="559">
        <v>1798316.1500000001</v>
      </c>
      <c r="MM25" s="559">
        <v>3203032.06</v>
      </c>
      <c r="MN25" s="559">
        <v>1595808</v>
      </c>
      <c r="MO25" s="559">
        <v>2040493.2</v>
      </c>
      <c r="MP25" s="559">
        <v>1548530.62</v>
      </c>
      <c r="MQ25" s="559">
        <v>29524629.079999998</v>
      </c>
      <c r="MR25" s="559">
        <v>2944098.9699999997</v>
      </c>
      <c r="MS25" s="559">
        <v>1815772.5</v>
      </c>
      <c r="MT25" s="559">
        <v>3991596.7800000003</v>
      </c>
      <c r="MU25" s="559">
        <v>3209021.66</v>
      </c>
      <c r="MV25" s="559">
        <v>1290666.1400000001</v>
      </c>
      <c r="MW25" s="559">
        <v>2010761.98</v>
      </c>
      <c r="MX25" s="559">
        <v>4659461.3899999997</v>
      </c>
      <c r="MY25" s="559">
        <v>2866878.05</v>
      </c>
      <c r="MZ25" s="559">
        <v>1303025.06</v>
      </c>
      <c r="NA25" s="559">
        <v>659542.66</v>
      </c>
      <c r="NB25" s="559">
        <v>48099234.479999989</v>
      </c>
      <c r="NC25" s="559">
        <v>6250854.1100000003</v>
      </c>
      <c r="ND25" s="559">
        <v>2232365.61</v>
      </c>
      <c r="NE25" s="559">
        <v>15877978.5</v>
      </c>
      <c r="NF25" s="559">
        <v>1983405.53</v>
      </c>
      <c r="NG25" s="559">
        <v>5478686.5700000003</v>
      </c>
      <c r="NH25" s="559">
        <v>10326632.24</v>
      </c>
      <c r="NI25" s="559">
        <v>7845852.5699999994</v>
      </c>
      <c r="NJ25" s="559">
        <v>852489.02999999991</v>
      </c>
      <c r="NK25" s="559">
        <v>2545388.7600000002</v>
      </c>
      <c r="NL25" s="559">
        <v>2987563.88</v>
      </c>
      <c r="NM25" s="559">
        <v>1334003</v>
      </c>
      <c r="NN25" s="559">
        <v>12770130.950000003</v>
      </c>
      <c r="NO25" s="559">
        <v>1513172.0699999998</v>
      </c>
      <c r="NP25" s="559">
        <v>1785768.28</v>
      </c>
      <c r="NQ25" s="559">
        <v>1804382.2800000003</v>
      </c>
      <c r="NR25" s="559">
        <v>1680268.64</v>
      </c>
      <c r="NS25" s="559">
        <v>724436.51</v>
      </c>
      <c r="NT25" s="559">
        <v>1222462.4400000002</v>
      </c>
      <c r="NU25" s="559">
        <v>22503312.989999998</v>
      </c>
      <c r="NV25" s="559">
        <v>7228963.0900000008</v>
      </c>
      <c r="NW25" s="559">
        <v>3106383.61</v>
      </c>
      <c r="NX25" s="559">
        <v>1060975.08</v>
      </c>
      <c r="NY25" s="559">
        <v>2306545.41</v>
      </c>
      <c r="NZ25" s="559">
        <v>3522648.8499999996</v>
      </c>
      <c r="OA25" s="559">
        <v>1691560.96</v>
      </c>
      <c r="OB25" s="559">
        <v>28226014.91</v>
      </c>
      <c r="OC25" s="559">
        <v>7925813.9200000009</v>
      </c>
      <c r="OD25" s="559">
        <v>4071726.8600000003</v>
      </c>
      <c r="OE25" s="559">
        <v>7534689.0700000003</v>
      </c>
      <c r="OF25" s="559">
        <v>2664605.38</v>
      </c>
      <c r="OG25" s="559">
        <v>3561099.5</v>
      </c>
      <c r="OH25" s="559">
        <v>2845692.76</v>
      </c>
      <c r="OI25" s="559">
        <v>1241165.6499999999</v>
      </c>
      <c r="OJ25" s="559">
        <v>1719169.44</v>
      </c>
      <c r="OK25" s="559">
        <v>24941875.98</v>
      </c>
      <c r="OL25" s="559">
        <v>6737012.1399999997</v>
      </c>
      <c r="OM25" s="559">
        <v>8500346.7899999991</v>
      </c>
      <c r="ON25" s="559">
        <v>4113533.59</v>
      </c>
      <c r="OO25" s="559">
        <v>2820952.98</v>
      </c>
      <c r="OP25" s="559">
        <v>1413570.77</v>
      </c>
      <c r="OQ25" s="559">
        <v>17676063.219999999</v>
      </c>
      <c r="OR25" s="559">
        <v>1650533.49</v>
      </c>
      <c r="OS25" s="559">
        <v>1862236.69</v>
      </c>
      <c r="OT25" s="559">
        <v>3354228.42</v>
      </c>
      <c r="OU25" s="559">
        <v>2872896.75</v>
      </c>
      <c r="OV25" s="559">
        <v>6278396.9800000004</v>
      </c>
      <c r="OW25" s="559">
        <v>2255315.69</v>
      </c>
      <c r="OX25" s="559">
        <v>1035591.95</v>
      </c>
      <c r="OY25" s="559">
        <v>1195159.97</v>
      </c>
      <c r="OZ25" s="559">
        <v>22744947.32</v>
      </c>
      <c r="PA25" s="559">
        <v>1816193.44</v>
      </c>
      <c r="PB25" s="559">
        <v>5549793.4000000004</v>
      </c>
      <c r="PC25" s="559">
        <v>1399837.13</v>
      </c>
      <c r="PD25" s="559">
        <v>4083735.0300000003</v>
      </c>
      <c r="PE25" s="559">
        <v>6215778.7599999998</v>
      </c>
      <c r="PF25" s="559">
        <v>1854650.46</v>
      </c>
      <c r="PG25" s="559">
        <v>1799549.73</v>
      </c>
      <c r="PH25" s="559">
        <v>2287933.4299999997</v>
      </c>
      <c r="PI25" s="559">
        <v>2588228.1799999997</v>
      </c>
      <c r="PJ25" s="559">
        <v>2646729.9600000004</v>
      </c>
      <c r="PK25" s="559">
        <v>3721113.0100000002</v>
      </c>
      <c r="PL25" s="559">
        <v>1692594.7600000002</v>
      </c>
      <c r="PM25" s="559">
        <v>6396482.1099999994</v>
      </c>
      <c r="PN25" s="559">
        <v>980170.42999999993</v>
      </c>
      <c r="PO25" s="559">
        <v>598857.78</v>
      </c>
      <c r="PP25" s="559">
        <v>617224.77</v>
      </c>
      <c r="PQ25" s="559">
        <v>777017.86</v>
      </c>
      <c r="PR25" s="559">
        <v>57647333.170000009</v>
      </c>
      <c r="PS25" s="559">
        <v>955804.30999999994</v>
      </c>
      <c r="PT25" s="559">
        <v>1195985</v>
      </c>
      <c r="PU25" s="559">
        <v>3748444.6</v>
      </c>
      <c r="PV25" s="559">
        <v>4928206.34</v>
      </c>
      <c r="PW25" s="559">
        <v>3730976.95</v>
      </c>
      <c r="PX25" s="559">
        <v>6045361.1099999994</v>
      </c>
      <c r="PY25" s="559">
        <v>2047371.63</v>
      </c>
      <c r="PZ25" s="559">
        <v>3809230.8400000003</v>
      </c>
      <c r="QA25" s="559">
        <v>1286417.4500000002</v>
      </c>
      <c r="QB25" s="559">
        <v>5541786.1900000004</v>
      </c>
      <c r="QC25" s="559">
        <v>790327.26</v>
      </c>
      <c r="QD25" s="559">
        <v>1965497.06</v>
      </c>
      <c r="QE25" s="559">
        <v>3309286.45</v>
      </c>
      <c r="QF25" s="559">
        <v>3675074.9999999995</v>
      </c>
      <c r="QG25" s="559">
        <v>3023008.1799999997</v>
      </c>
      <c r="QH25" s="559">
        <v>1067295.3</v>
      </c>
      <c r="QI25" s="559">
        <v>1129535.47</v>
      </c>
      <c r="QJ25" s="559">
        <v>1758924.28</v>
      </c>
      <c r="QK25" s="559">
        <v>5182217.1000000006</v>
      </c>
      <c r="QL25" s="559">
        <v>7515941.919999999</v>
      </c>
      <c r="QM25" s="559">
        <v>1985312.5599999998</v>
      </c>
      <c r="QN25" s="559">
        <v>957300.5</v>
      </c>
      <c r="QO25" s="559">
        <v>475547</v>
      </c>
      <c r="QP25" s="559">
        <v>626122.46</v>
      </c>
      <c r="QQ25" s="559">
        <v>732963.05</v>
      </c>
      <c r="QR25" s="559">
        <v>42534317.020000003</v>
      </c>
      <c r="QS25" s="559">
        <v>783955.63</v>
      </c>
      <c r="QT25" s="559">
        <v>1721801.4</v>
      </c>
      <c r="QU25" s="559">
        <v>1195872.8999999999</v>
      </c>
      <c r="QV25" s="559">
        <v>1166112.1000000001</v>
      </c>
      <c r="QW25" s="559">
        <v>1923373.96</v>
      </c>
      <c r="QX25" s="559">
        <v>878038.87</v>
      </c>
      <c r="QY25" s="559">
        <v>1338332.94</v>
      </c>
      <c r="QZ25" s="559">
        <v>2122026.1</v>
      </c>
      <c r="RA25" s="559">
        <v>550583.19999999995</v>
      </c>
      <c r="RB25" s="559">
        <v>747088.05</v>
      </c>
      <c r="RC25" s="559">
        <v>435892</v>
      </c>
      <c r="RD25" s="559">
        <v>387822</v>
      </c>
      <c r="RE25" s="559">
        <v>41113500.250000007</v>
      </c>
      <c r="RF25" s="559">
        <v>5991621.79</v>
      </c>
      <c r="RG25" s="559">
        <v>624080.6</v>
      </c>
      <c r="RH25" s="559">
        <v>3013318.19</v>
      </c>
      <c r="RI25" s="559">
        <v>943770.24</v>
      </c>
      <c r="RJ25" s="559">
        <v>2894704.18</v>
      </c>
      <c r="RK25" s="559">
        <v>1748093.26</v>
      </c>
      <c r="RL25" s="559">
        <v>2328830.0700000003</v>
      </c>
      <c r="RM25" s="559">
        <v>2763111.4699999997</v>
      </c>
      <c r="RN25" s="559">
        <v>3706435.9</v>
      </c>
      <c r="RO25" s="559">
        <v>2373891.25</v>
      </c>
      <c r="RP25" s="559">
        <v>2747672.24</v>
      </c>
      <c r="RQ25" s="559">
        <v>1382838.66</v>
      </c>
      <c r="RR25" s="559">
        <v>666328.72</v>
      </c>
      <c r="RS25" s="559">
        <v>508675.87</v>
      </c>
      <c r="RT25" s="559">
        <v>1778754.0999999999</v>
      </c>
      <c r="RU25" s="559">
        <v>2404539.63</v>
      </c>
      <c r="RV25" s="559">
        <v>387501.54000000004</v>
      </c>
      <c r="RW25" s="559">
        <v>397206.44</v>
      </c>
      <c r="RX25" s="559">
        <v>455651.12</v>
      </c>
      <c r="RY25" s="559">
        <v>21076236.100000005</v>
      </c>
      <c r="RZ25" s="559">
        <v>1514066.53</v>
      </c>
      <c r="SA25" s="559">
        <v>7037976.9299999997</v>
      </c>
      <c r="SB25" s="559">
        <v>2025690.13</v>
      </c>
      <c r="SC25" s="559">
        <v>1530279.5</v>
      </c>
      <c r="SD25" s="559">
        <v>1417682.55</v>
      </c>
      <c r="SE25" s="559">
        <v>1122868.1000000001</v>
      </c>
      <c r="SF25" s="559">
        <v>5235611.78</v>
      </c>
      <c r="SG25" s="559">
        <v>1377032.13</v>
      </c>
      <c r="SH25" s="559">
        <v>1735366.72</v>
      </c>
      <c r="SI25" s="559">
        <v>2207859.21</v>
      </c>
      <c r="SJ25" s="559">
        <v>3232666.65</v>
      </c>
      <c r="SK25" s="559">
        <v>1417639.74</v>
      </c>
      <c r="SL25" s="559">
        <v>1045424.6400000001</v>
      </c>
      <c r="SM25" s="559">
        <v>20966787.699999999</v>
      </c>
      <c r="SN25" s="559">
        <v>1985307.47</v>
      </c>
      <c r="SO25" s="559">
        <v>2143556.3499999996</v>
      </c>
      <c r="SP25" s="559">
        <v>2196241.6</v>
      </c>
      <c r="SQ25" s="559">
        <v>1246508.6299999999</v>
      </c>
      <c r="SR25" s="559">
        <v>2242544.71</v>
      </c>
      <c r="SS25" s="559">
        <v>3093367.96</v>
      </c>
      <c r="ST25" s="559">
        <v>3439382.48</v>
      </c>
      <c r="SU25" s="559">
        <v>1967214.58</v>
      </c>
      <c r="SV25" s="559">
        <v>1880811.2000000002</v>
      </c>
      <c r="SW25" s="559">
        <v>5692856.4000000004</v>
      </c>
      <c r="SX25" s="559">
        <v>556284.91</v>
      </c>
      <c r="SY25" s="559">
        <v>8736818.6999999993</v>
      </c>
      <c r="SZ25" s="559">
        <v>2008560.75</v>
      </c>
      <c r="TA25" s="559">
        <v>2337516.6100000003</v>
      </c>
      <c r="TB25" s="559">
        <v>3223218.3600000003</v>
      </c>
      <c r="TC25" s="559">
        <v>2386236.7999999998</v>
      </c>
      <c r="TD25" s="559">
        <v>1924914.24</v>
      </c>
      <c r="TE25" s="559">
        <v>1923161.08</v>
      </c>
      <c r="TF25" s="559">
        <v>973854.01</v>
      </c>
      <c r="TG25" s="559">
        <v>39299569.119999997</v>
      </c>
      <c r="TH25" s="559">
        <v>1770373.2</v>
      </c>
      <c r="TI25" s="559">
        <v>1545493.5</v>
      </c>
      <c r="TJ25" s="559">
        <v>3884863.46</v>
      </c>
      <c r="TK25" s="559">
        <v>3387653.61</v>
      </c>
      <c r="TL25" s="559">
        <v>2197838.1100000003</v>
      </c>
      <c r="TM25" s="559">
        <v>1223997.97</v>
      </c>
      <c r="TN25" s="559">
        <v>7462407.8499999996</v>
      </c>
      <c r="TO25" s="559">
        <v>2633642.5</v>
      </c>
      <c r="TP25" s="559">
        <v>3301195.83</v>
      </c>
      <c r="TQ25" s="559">
        <v>3831385.2199999997</v>
      </c>
      <c r="TR25" s="559">
        <v>3147289.1</v>
      </c>
      <c r="TS25" s="559">
        <v>1477485.02</v>
      </c>
      <c r="TT25" s="559">
        <v>2648493.4900000002</v>
      </c>
      <c r="TU25" s="559">
        <v>1903286.94</v>
      </c>
      <c r="TV25" s="559">
        <v>1898900.29</v>
      </c>
      <c r="TW25" s="559">
        <v>9628149.9999999981</v>
      </c>
      <c r="TX25" s="559">
        <v>1713497.04</v>
      </c>
      <c r="TY25" s="559">
        <v>19106451.039999999</v>
      </c>
      <c r="TZ25" s="559">
        <v>5293287.88</v>
      </c>
      <c r="UA25" s="559">
        <v>1936652.71</v>
      </c>
      <c r="UB25" s="559">
        <v>1829094.43</v>
      </c>
      <c r="UC25" s="559">
        <v>11268319.060000001</v>
      </c>
      <c r="UD25" s="559">
        <v>1252329.8900000001</v>
      </c>
      <c r="UE25" s="559">
        <v>944666.88</v>
      </c>
      <c r="UF25" s="559">
        <v>1196681.31</v>
      </c>
      <c r="UG25" s="559">
        <v>1243007.44</v>
      </c>
      <c r="UH25" s="559">
        <v>12501109.77</v>
      </c>
      <c r="UI25" s="559">
        <v>3117731.31</v>
      </c>
      <c r="UJ25" s="559">
        <v>2279091.0300000003</v>
      </c>
      <c r="UK25" s="559">
        <v>3793474.01</v>
      </c>
      <c r="UL25" s="559">
        <v>2189207.84</v>
      </c>
      <c r="UM25" s="559">
        <v>1832409.23</v>
      </c>
      <c r="UN25" s="559">
        <v>50452087.429999992</v>
      </c>
      <c r="UO25" s="559">
        <v>2586190.27</v>
      </c>
      <c r="UP25" s="559">
        <v>2815372.84</v>
      </c>
      <c r="UQ25" s="559">
        <v>9081841.379999999</v>
      </c>
      <c r="UR25" s="559">
        <v>832316.50000000012</v>
      </c>
      <c r="US25" s="559">
        <v>3003924.8899999997</v>
      </c>
      <c r="UT25" s="559">
        <v>5955283.4099999992</v>
      </c>
      <c r="UU25" s="559">
        <v>1906707.6099999999</v>
      </c>
      <c r="UV25" s="559">
        <v>1669590.6800000002</v>
      </c>
      <c r="UW25" s="559">
        <v>2428781.86</v>
      </c>
      <c r="UX25" s="559">
        <v>2634634.8999999994</v>
      </c>
      <c r="UY25" s="559">
        <v>4505940.87</v>
      </c>
      <c r="UZ25" s="559">
        <v>3825567.3999999994</v>
      </c>
      <c r="VA25" s="559">
        <v>4033371.7199999997</v>
      </c>
      <c r="VB25" s="559">
        <v>1475300.79</v>
      </c>
      <c r="VC25" s="559">
        <v>1584672.2000000002</v>
      </c>
      <c r="VD25" s="559">
        <v>1524174.8900000001</v>
      </c>
      <c r="VE25" s="559">
        <v>1494402.12</v>
      </c>
      <c r="VF25" s="559">
        <v>7747043.1400000006</v>
      </c>
      <c r="VG25" s="559">
        <v>1012905.94</v>
      </c>
      <c r="VH25" s="559">
        <v>1011219.2</v>
      </c>
      <c r="VI25" s="559">
        <v>1318771.43</v>
      </c>
      <c r="VJ25" s="559">
        <v>26080494.75</v>
      </c>
      <c r="VK25" s="559">
        <v>2760554.7</v>
      </c>
      <c r="VL25" s="559">
        <v>2220318.1100000003</v>
      </c>
      <c r="VM25" s="559">
        <v>4240781.88</v>
      </c>
      <c r="VN25" s="559">
        <v>4539369.54</v>
      </c>
      <c r="VO25" s="559">
        <v>3509717.7</v>
      </c>
      <c r="VP25" s="559">
        <v>3643260.87</v>
      </c>
      <c r="VQ25" s="559">
        <v>2387140.1</v>
      </c>
      <c r="VR25" s="559">
        <v>2569175.2199999997</v>
      </c>
      <c r="VS25" s="559">
        <v>8637732.9300000016</v>
      </c>
      <c r="VT25" s="559">
        <v>2266879.4800000004</v>
      </c>
      <c r="VU25" s="559">
        <v>5300516.4799999995</v>
      </c>
      <c r="VV25" s="559">
        <v>2595732.11</v>
      </c>
      <c r="VW25" s="559">
        <v>1772853.07</v>
      </c>
      <c r="VX25" s="559">
        <v>2037752.9999999998</v>
      </c>
      <c r="VY25" s="559">
        <v>73555637.820000008</v>
      </c>
      <c r="VZ25" s="559">
        <v>4556209.1500000004</v>
      </c>
      <c r="WA25" s="559">
        <v>3855460.8600000003</v>
      </c>
      <c r="WB25" s="559">
        <v>2298039.9000000004</v>
      </c>
      <c r="WC25" s="559">
        <v>1825982.04</v>
      </c>
      <c r="WD25" s="559">
        <v>3377094.5300000003</v>
      </c>
      <c r="WE25" s="559">
        <v>4517313.13</v>
      </c>
      <c r="WF25" s="559">
        <v>5422278.5699999994</v>
      </c>
      <c r="WG25" s="559">
        <v>3162878.75</v>
      </c>
      <c r="WH25" s="559">
        <v>4004536.8499999996</v>
      </c>
      <c r="WI25" s="559">
        <v>2645559.0799999996</v>
      </c>
      <c r="WJ25" s="559">
        <v>5457851.9100000001</v>
      </c>
      <c r="WK25" s="559">
        <v>4184950.69</v>
      </c>
      <c r="WL25" s="559">
        <v>4314675.3100000005</v>
      </c>
      <c r="WM25" s="559">
        <v>6701795.8600000003</v>
      </c>
      <c r="WN25" s="559">
        <v>1086466.5</v>
      </c>
      <c r="WO25" s="559">
        <v>4002559.7199999997</v>
      </c>
      <c r="WP25" s="559">
        <v>2678514.29</v>
      </c>
      <c r="WQ25" s="559">
        <v>2342809.6700000004</v>
      </c>
      <c r="WR25" s="559">
        <v>6182942.1699999999</v>
      </c>
      <c r="WS25" s="559">
        <v>10826673.810000001</v>
      </c>
      <c r="WT25" s="559">
        <v>2914615.21</v>
      </c>
      <c r="WU25" s="559">
        <v>2073442.1300000001</v>
      </c>
      <c r="WV25" s="559">
        <v>660564</v>
      </c>
      <c r="WW25" s="559">
        <v>2037846.33</v>
      </c>
      <c r="WX25" s="559">
        <v>1537041.92</v>
      </c>
      <c r="WY25" s="559">
        <v>1695100.4699999997</v>
      </c>
      <c r="WZ25" s="559">
        <v>2126415.3199999998</v>
      </c>
      <c r="XA25" s="559">
        <v>7039673.9399999995</v>
      </c>
      <c r="XB25" s="559">
        <v>1124478.94</v>
      </c>
      <c r="XC25" s="559">
        <v>445419</v>
      </c>
      <c r="XD25" s="559">
        <v>772995.37</v>
      </c>
      <c r="XE25" s="559">
        <v>1068559.2</v>
      </c>
      <c r="XF25" s="559">
        <v>37039945.280000001</v>
      </c>
      <c r="XG25" s="559">
        <v>4960984.68</v>
      </c>
      <c r="XH25" s="559">
        <v>4333058.84</v>
      </c>
      <c r="XI25" s="559">
        <v>14187287.890000001</v>
      </c>
      <c r="XJ25" s="559">
        <v>3537462.61</v>
      </c>
      <c r="XK25" s="559">
        <v>3524659.95</v>
      </c>
      <c r="XL25" s="559">
        <v>5825036.1900000013</v>
      </c>
      <c r="XM25" s="559">
        <v>4403450.22</v>
      </c>
      <c r="XN25" s="559">
        <v>3508623.61</v>
      </c>
      <c r="XO25" s="559">
        <v>5990627.4800000004</v>
      </c>
      <c r="XP25" s="559">
        <v>5184030.5999999996</v>
      </c>
      <c r="XQ25" s="559">
        <v>2586593.81</v>
      </c>
      <c r="XR25" s="559">
        <v>2356549.9299999997</v>
      </c>
      <c r="XS25" s="559">
        <v>2660578.2599999998</v>
      </c>
      <c r="XT25" s="559">
        <v>2799765.4299999997</v>
      </c>
      <c r="XU25" s="559">
        <v>2199826.7400000002</v>
      </c>
      <c r="XV25" s="559">
        <v>1918804.5899999999</v>
      </c>
      <c r="XW25" s="559">
        <v>1909352.9900000002</v>
      </c>
      <c r="XX25" s="559">
        <v>2088236.4500000002</v>
      </c>
      <c r="XY25" s="559">
        <v>2327998.5100000002</v>
      </c>
      <c r="XZ25" s="559">
        <v>1855861.06</v>
      </c>
      <c r="YA25" s="559">
        <v>1991535.6600000001</v>
      </c>
      <c r="YB25" s="559">
        <v>1339761.1200000001</v>
      </c>
      <c r="YC25" s="559">
        <v>43005770.990000002</v>
      </c>
      <c r="YD25" s="559">
        <v>2617506.6500000004</v>
      </c>
      <c r="YE25" s="559">
        <v>4396859.95</v>
      </c>
      <c r="YF25" s="559">
        <v>2595466.7999999998</v>
      </c>
      <c r="YG25" s="559">
        <v>8393060.2599999998</v>
      </c>
      <c r="YH25" s="559">
        <v>3186270.1599999997</v>
      </c>
      <c r="YI25" s="559">
        <v>4557243.63</v>
      </c>
      <c r="YJ25" s="559">
        <v>1973944.09</v>
      </c>
      <c r="YK25" s="559">
        <v>6323540.5</v>
      </c>
      <c r="YL25" s="559">
        <v>5263754.1899999995</v>
      </c>
      <c r="YM25" s="559">
        <v>3564268.2399999998</v>
      </c>
      <c r="YN25" s="559">
        <v>3758545.17</v>
      </c>
      <c r="YO25" s="559">
        <v>1822608.0899999999</v>
      </c>
      <c r="YP25" s="559">
        <v>1958426.67</v>
      </c>
      <c r="YQ25" s="559">
        <v>1139645.47</v>
      </c>
      <c r="YR25" s="559">
        <v>1449808.04</v>
      </c>
      <c r="YS25" s="559">
        <v>851642.7</v>
      </c>
      <c r="YT25" s="559">
        <v>15826702.380000001</v>
      </c>
      <c r="YU25" s="559">
        <v>2528222.1100000003</v>
      </c>
      <c r="YV25" s="559">
        <v>2449605.9600000004</v>
      </c>
      <c r="YW25" s="559">
        <v>2070407.5</v>
      </c>
      <c r="YX25" s="559">
        <v>2443318.1500000004</v>
      </c>
      <c r="YY25" s="559">
        <v>1930168.19</v>
      </c>
      <c r="YZ25" s="559">
        <v>1490640.24</v>
      </c>
      <c r="ZA25" s="559">
        <v>18292511.009999998</v>
      </c>
      <c r="ZB25" s="559">
        <v>2077448.44</v>
      </c>
      <c r="ZC25" s="559">
        <v>3001562.99</v>
      </c>
      <c r="ZD25" s="559">
        <v>3375306.02</v>
      </c>
      <c r="ZE25" s="559">
        <v>2458162.64</v>
      </c>
      <c r="ZF25" s="559">
        <v>2653300.1799999997</v>
      </c>
      <c r="ZG25" s="559">
        <v>1961223.92</v>
      </c>
      <c r="ZH25" s="559">
        <v>1815422.2599999998</v>
      </c>
      <c r="ZI25" s="559">
        <v>5861269.6799999997</v>
      </c>
      <c r="ZJ25" s="559">
        <v>32030627.52</v>
      </c>
      <c r="ZK25" s="559">
        <v>1977229.0000000002</v>
      </c>
      <c r="ZL25" s="559">
        <v>2661805.62</v>
      </c>
      <c r="ZM25" s="559">
        <v>7886379.6600000001</v>
      </c>
      <c r="ZN25" s="559">
        <v>4792882.8699999992</v>
      </c>
      <c r="ZO25" s="559">
        <v>2109051.62</v>
      </c>
      <c r="ZP25" s="559">
        <v>2526535.77</v>
      </c>
      <c r="ZQ25" s="559">
        <v>4280635.18</v>
      </c>
      <c r="ZR25" s="559">
        <v>4666972.3499999996</v>
      </c>
      <c r="ZS25" s="559">
        <v>5643187.9800000004</v>
      </c>
      <c r="ZT25" s="559">
        <v>1836143.6700000004</v>
      </c>
      <c r="ZU25" s="559">
        <v>1909176.0099999998</v>
      </c>
      <c r="ZV25" s="559">
        <v>1663461.6199999999</v>
      </c>
      <c r="ZW25" s="559">
        <v>2625233.2400000002</v>
      </c>
      <c r="ZX25" s="559">
        <v>1850607.79</v>
      </c>
      <c r="ZY25" s="559">
        <v>2110487.0700000003</v>
      </c>
      <c r="ZZ25" s="559">
        <v>1666081.82</v>
      </c>
      <c r="AAA25" s="559">
        <v>1455130.72</v>
      </c>
      <c r="AAB25" s="559">
        <v>1684491.1</v>
      </c>
      <c r="AAC25" s="559">
        <v>1048660.3500000001</v>
      </c>
      <c r="AAD25" s="559">
        <v>1074740.8</v>
      </c>
      <c r="AAE25" s="559">
        <v>1409369.12</v>
      </c>
      <c r="AAF25" s="559">
        <v>15069980.050000001</v>
      </c>
      <c r="AAG25" s="559">
        <v>2193760.4700000002</v>
      </c>
      <c r="AAH25" s="559">
        <v>2877239.54</v>
      </c>
      <c r="AAI25" s="559">
        <v>2622730</v>
      </c>
      <c r="AAJ25" s="559">
        <v>2603311.7299999995</v>
      </c>
      <c r="AAK25" s="559">
        <v>2679627.5699999998</v>
      </c>
      <c r="AAL25" s="559">
        <v>2217561.61</v>
      </c>
      <c r="AAM25" s="559">
        <v>65889762.610000007</v>
      </c>
      <c r="AAN25" s="559">
        <v>2664995.58</v>
      </c>
      <c r="AAO25" s="559">
        <v>1135320.06</v>
      </c>
      <c r="AAP25" s="559">
        <v>3802841.4400000004</v>
      </c>
      <c r="AAQ25" s="559">
        <v>2985409.2899999996</v>
      </c>
      <c r="AAR25" s="559">
        <v>1875578.3</v>
      </c>
      <c r="AAS25" s="559">
        <v>2456717.38</v>
      </c>
      <c r="AAT25" s="559">
        <v>3146479.7899999996</v>
      </c>
      <c r="AAU25" s="559">
        <v>5145215.47</v>
      </c>
      <c r="AAV25" s="559">
        <v>1642521.14</v>
      </c>
      <c r="AAW25" s="559">
        <v>4185336.7700000005</v>
      </c>
      <c r="AAX25" s="559">
        <v>9813316.8599999994</v>
      </c>
      <c r="AAY25" s="559">
        <v>4960248.4399999995</v>
      </c>
      <c r="AAZ25" s="559">
        <v>1562117.4300000002</v>
      </c>
      <c r="ABA25" s="559">
        <v>1882724.6600000001</v>
      </c>
      <c r="ABB25" s="559">
        <v>2203191.75</v>
      </c>
      <c r="ABC25" s="559">
        <v>1335542.05</v>
      </c>
      <c r="ABD25" s="559">
        <v>1732840.3</v>
      </c>
      <c r="ABE25" s="559">
        <v>1451498.65</v>
      </c>
      <c r="ABF25" s="559">
        <v>12633562.5</v>
      </c>
      <c r="ABG25" s="559">
        <v>8852852.1900000013</v>
      </c>
      <c r="ABH25" s="559">
        <v>1253882.02</v>
      </c>
      <c r="ABI25" s="559">
        <v>1007131.9400000001</v>
      </c>
      <c r="ABJ25" s="559">
        <v>1120287.73</v>
      </c>
      <c r="ABK25" s="559">
        <v>1119600.3900000001</v>
      </c>
      <c r="ABL25" s="559">
        <v>1043676.31</v>
      </c>
      <c r="ABM25" s="559">
        <v>24920056.41</v>
      </c>
      <c r="ABN25" s="559">
        <v>2762596.3299999996</v>
      </c>
      <c r="ABO25" s="559">
        <v>1589450.84</v>
      </c>
      <c r="ABP25" s="559">
        <v>3532558.16</v>
      </c>
      <c r="ABQ25" s="559">
        <v>3619709.89</v>
      </c>
      <c r="ABR25" s="559">
        <v>2312801.7799999998</v>
      </c>
      <c r="ABS25" s="559">
        <v>2336722.06</v>
      </c>
      <c r="ABT25" s="559">
        <v>2913809.7399999998</v>
      </c>
      <c r="ABU25" s="559">
        <v>1047213.51</v>
      </c>
      <c r="ABV25" s="559">
        <v>26333580.52</v>
      </c>
      <c r="ABW25" s="559">
        <v>1604806.86</v>
      </c>
      <c r="ABX25" s="559">
        <v>5942150.3700000001</v>
      </c>
      <c r="ABY25" s="559">
        <v>2398636.7000000002</v>
      </c>
      <c r="ABZ25" s="559">
        <v>1765918.6700000002</v>
      </c>
      <c r="ACA25" s="559">
        <v>5757823.3400000008</v>
      </c>
      <c r="ACB25" s="559">
        <v>1371446.08</v>
      </c>
      <c r="ACC25" s="559">
        <v>2504534.67</v>
      </c>
      <c r="ACD25" s="559">
        <v>1659295.2999999998</v>
      </c>
      <c r="ACE25" s="559">
        <v>4046075.2200000007</v>
      </c>
      <c r="ACF25" s="559">
        <v>1047528.3</v>
      </c>
      <c r="ACG25" s="559">
        <v>44970195.409999996</v>
      </c>
      <c r="ACH25" s="559">
        <v>2552401.23</v>
      </c>
      <c r="ACI25" s="559">
        <v>2608125.33</v>
      </c>
      <c r="ACJ25" s="559">
        <v>4393037.3499999996</v>
      </c>
      <c r="ACK25" s="559">
        <v>1811661.61</v>
      </c>
      <c r="ACL25" s="559">
        <v>1560841</v>
      </c>
      <c r="ACM25" s="559">
        <v>3250135.79</v>
      </c>
      <c r="ACN25" s="559">
        <v>9296765.4399999995</v>
      </c>
      <c r="ACO25" s="559">
        <v>4344678.84</v>
      </c>
      <c r="ACP25" s="559">
        <v>1919733.54</v>
      </c>
      <c r="ACQ25" s="559">
        <v>2717827.58</v>
      </c>
      <c r="ACR25" s="559">
        <v>2465807.8199999998</v>
      </c>
      <c r="ACS25" s="559">
        <v>2637363.8199999998</v>
      </c>
      <c r="ACT25" s="559">
        <v>7468277.8899999997</v>
      </c>
      <c r="ACU25" s="559">
        <v>1995491.87</v>
      </c>
      <c r="ACV25" s="559">
        <v>3246751.62</v>
      </c>
      <c r="ACW25" s="559">
        <v>1803631.1500000001</v>
      </c>
      <c r="ACX25" s="559">
        <v>1517380.2999999998</v>
      </c>
      <c r="ACY25" s="559">
        <v>1686173.83</v>
      </c>
      <c r="ACZ25" s="559">
        <v>1062342.04</v>
      </c>
      <c r="ADA25" s="559">
        <v>1005498.79</v>
      </c>
      <c r="ADB25" s="559">
        <v>897029.15999999992</v>
      </c>
      <c r="ADC25" s="559">
        <v>1394288.22</v>
      </c>
      <c r="ADD25" s="559">
        <v>10328809.120000001</v>
      </c>
      <c r="ADE25" s="559">
        <v>9929820.4000000004</v>
      </c>
      <c r="ADF25" s="559">
        <v>1656426.17</v>
      </c>
      <c r="ADG25" s="559">
        <v>1332242.8600000001</v>
      </c>
      <c r="ADH25" s="559">
        <v>2374894.25</v>
      </c>
      <c r="ADI25" s="559">
        <v>1183644.97</v>
      </c>
      <c r="ADJ25" s="559">
        <v>2382116.52</v>
      </c>
      <c r="ADK25" s="559">
        <v>1686371.3</v>
      </c>
      <c r="ADL25" s="559">
        <v>1916391.3</v>
      </c>
      <c r="ADM25" s="559">
        <v>36722415.690000005</v>
      </c>
      <c r="ADN25" s="559">
        <v>5797111.3100000005</v>
      </c>
      <c r="ADO25" s="559">
        <v>7257639.6499999985</v>
      </c>
      <c r="ADP25" s="559">
        <v>15599442.809999999</v>
      </c>
      <c r="ADQ25" s="559">
        <v>843748.12</v>
      </c>
      <c r="ADR25" s="559">
        <v>476645.06</v>
      </c>
      <c r="ADS25" s="559">
        <v>616890.4</v>
      </c>
      <c r="ADT25" s="559">
        <v>873369.54</v>
      </c>
      <c r="ADU25" s="559">
        <v>45865649.909999996</v>
      </c>
      <c r="ADV25" s="559">
        <v>9800014.379999999</v>
      </c>
      <c r="ADW25" s="559">
        <v>7086106.7599999998</v>
      </c>
      <c r="ADX25" s="559">
        <v>2357392.3199999998</v>
      </c>
      <c r="ADY25" s="559">
        <v>1524996.18</v>
      </c>
      <c r="ADZ25" s="559">
        <v>3554951.5999999996</v>
      </c>
      <c r="AEA25" s="559">
        <v>2653039.5099999998</v>
      </c>
      <c r="AEB25" s="559">
        <v>2165370.2999999998</v>
      </c>
      <c r="AEC25" s="559">
        <v>1403560.05</v>
      </c>
      <c r="AED25" s="559">
        <v>2228285.1399999997</v>
      </c>
      <c r="AEE25" s="559">
        <v>1883466.8</v>
      </c>
      <c r="AEF25" s="559">
        <v>3066547.68</v>
      </c>
      <c r="AEG25" s="559">
        <v>2401797.7400000002</v>
      </c>
      <c r="AEH25" s="559">
        <v>2268406.7200000002</v>
      </c>
      <c r="AEI25" s="559">
        <v>3270407.5</v>
      </c>
      <c r="AEJ25" s="559">
        <v>3239034.11</v>
      </c>
      <c r="AEK25" s="559">
        <v>2035100.3900000001</v>
      </c>
      <c r="AEL25" s="559">
        <v>2572350.2999999998</v>
      </c>
      <c r="AEM25" s="559">
        <v>1357846.69</v>
      </c>
      <c r="AEN25" s="559">
        <v>2681870.9500000002</v>
      </c>
      <c r="AEO25" s="559">
        <v>37903961.440000005</v>
      </c>
      <c r="AEP25" s="559">
        <v>4788284.5199999996</v>
      </c>
      <c r="AEQ25" s="559">
        <v>4943672.9800000004</v>
      </c>
      <c r="AER25" s="559">
        <v>3337322.36</v>
      </c>
      <c r="AES25" s="559">
        <v>2972462.0900000003</v>
      </c>
      <c r="AET25" s="559">
        <v>6282198.2299999986</v>
      </c>
      <c r="AEU25" s="559">
        <v>2373416.2299999995</v>
      </c>
      <c r="AEV25" s="559">
        <v>3499238.46</v>
      </c>
      <c r="AEW25" s="559">
        <v>2395031.35</v>
      </c>
      <c r="AEX25" s="559">
        <v>1235426.19</v>
      </c>
      <c r="AEY25" s="559">
        <v>21046866.909999996</v>
      </c>
      <c r="AEZ25" s="559">
        <v>11426919.749999998</v>
      </c>
      <c r="AFA25" s="559">
        <v>3052223.73</v>
      </c>
      <c r="AFB25" s="559">
        <v>3064430.11</v>
      </c>
      <c r="AFC25" s="559">
        <v>4051602.23</v>
      </c>
      <c r="AFD25" s="559">
        <v>4315154.4499999993</v>
      </c>
      <c r="AFE25" s="559">
        <v>2599686.33</v>
      </c>
      <c r="AFF25" s="559">
        <v>3987204.92</v>
      </c>
      <c r="AFG25" s="559">
        <v>2107657.66</v>
      </c>
      <c r="AFH25" s="559">
        <v>3549243.8100000005</v>
      </c>
      <c r="AFI25" s="559">
        <v>2619219.1500000004</v>
      </c>
      <c r="AFJ25" s="559">
        <v>2501879.9699999997</v>
      </c>
      <c r="AFK25" s="559">
        <v>3328558.2</v>
      </c>
      <c r="AFL25" s="559">
        <v>20750316.559999999</v>
      </c>
      <c r="AFM25" s="559">
        <v>5233764.34</v>
      </c>
      <c r="AFN25" s="559">
        <v>3249689.6</v>
      </c>
      <c r="AFO25" s="559">
        <v>3036719.7899999996</v>
      </c>
      <c r="AFP25" s="559">
        <v>2885046.58</v>
      </c>
      <c r="AFQ25" s="559">
        <v>1919276.67</v>
      </c>
      <c r="AFR25" s="559">
        <v>2181292.38</v>
      </c>
      <c r="AFS25" s="559">
        <v>3804754.56</v>
      </c>
      <c r="AFT25" s="559">
        <v>2942801.7</v>
      </c>
      <c r="AFU25" s="559">
        <v>1852698.9600000002</v>
      </c>
      <c r="AFV25" s="559">
        <v>3824549.21</v>
      </c>
      <c r="AFW25" s="559">
        <v>1994463.3699999999</v>
      </c>
      <c r="AFX25" s="559">
        <v>27757559</v>
      </c>
      <c r="AFY25" s="559">
        <v>2262166.42</v>
      </c>
      <c r="AFZ25" s="559">
        <v>2214572.6799999997</v>
      </c>
      <c r="AGA25" s="559">
        <v>2175915.8899999997</v>
      </c>
      <c r="AGB25" s="559">
        <v>5450689.9100000001</v>
      </c>
      <c r="AGC25" s="559">
        <v>3068889.15</v>
      </c>
      <c r="AGD25" s="559">
        <v>1946648.8599999999</v>
      </c>
      <c r="AGE25" s="559">
        <v>2496130.2999999998</v>
      </c>
      <c r="AGF25" s="559">
        <v>1942171.2899999998</v>
      </c>
      <c r="AGG25" s="559">
        <v>2568988.7400000002</v>
      </c>
      <c r="AGH25" s="559">
        <v>1362151.46</v>
      </c>
      <c r="AGI25" s="559">
        <v>32106786.009999998</v>
      </c>
      <c r="AGJ25" s="559">
        <v>7295661.3999999994</v>
      </c>
      <c r="AGK25" s="559">
        <v>3315316.0399999996</v>
      </c>
      <c r="AGL25" s="559">
        <v>2035050.3499999999</v>
      </c>
      <c r="AGM25" s="559">
        <v>4381350.8199999994</v>
      </c>
      <c r="AGN25" s="559">
        <v>3306299.93</v>
      </c>
      <c r="AGO25" s="559">
        <v>1869948.63</v>
      </c>
      <c r="AGP25" s="559">
        <v>2360211.19</v>
      </c>
      <c r="AGQ25" s="559">
        <v>51987009.170000002</v>
      </c>
      <c r="AGR25" s="559">
        <v>32500540.009999998</v>
      </c>
      <c r="AGS25" s="559">
        <v>2477345.27</v>
      </c>
      <c r="AGT25" s="559">
        <v>4960161.1399999997</v>
      </c>
      <c r="AGU25" s="559">
        <v>5848449.5600000005</v>
      </c>
      <c r="AGV25" s="559">
        <v>4497459.6899999995</v>
      </c>
      <c r="AGW25" s="559">
        <v>3987166.9000000004</v>
      </c>
      <c r="AGX25" s="559">
        <v>3365064.1300000004</v>
      </c>
      <c r="AGY25" s="559">
        <v>1430763.1</v>
      </c>
      <c r="AGZ25" s="559">
        <v>2335679.2800000003</v>
      </c>
      <c r="AHA25" s="559">
        <v>3148884.8800000004</v>
      </c>
      <c r="AHB25" s="559">
        <v>1516018.2899999998</v>
      </c>
      <c r="AHC25" s="559">
        <v>2021454.95</v>
      </c>
      <c r="AHD25" s="559">
        <v>1821454.97</v>
      </c>
      <c r="AHE25" s="559">
        <v>2372587.89</v>
      </c>
      <c r="AHF25" s="559">
        <v>2215809.4299999997</v>
      </c>
      <c r="AHG25" s="559">
        <v>1783356.75</v>
      </c>
      <c r="AHH25" s="559">
        <v>14108982.419999998</v>
      </c>
      <c r="AHI25" s="559">
        <v>2258010.58</v>
      </c>
      <c r="AHJ25" s="559">
        <v>2978649.97</v>
      </c>
      <c r="AHK25" s="559">
        <v>2841377.4299999997</v>
      </c>
      <c r="AHL25" s="559">
        <v>4870526.62</v>
      </c>
      <c r="AHM25" s="559">
        <v>2803894.52</v>
      </c>
      <c r="AHN25" s="559">
        <v>1326118.44</v>
      </c>
      <c r="AHO25" s="559"/>
      <c r="AHQ25" s="580">
        <v>23</v>
      </c>
    </row>
    <row r="26" spans="1:901" ht="23.4" customHeight="1" x14ac:dyDescent="0.4">
      <c r="A26" s="554" t="s">
        <v>33</v>
      </c>
      <c r="B26" s="555" t="s">
        <v>34</v>
      </c>
      <c r="C26" s="559">
        <v>193925653.95000002</v>
      </c>
      <c r="D26" s="559">
        <v>39703840.640000001</v>
      </c>
      <c r="E26" s="559">
        <v>5001845.9800000004</v>
      </c>
      <c r="F26" s="559">
        <v>11669996.910000002</v>
      </c>
      <c r="G26" s="559">
        <v>5664420.7599999998</v>
      </c>
      <c r="H26" s="559">
        <v>9240778.620000001</v>
      </c>
      <c r="I26" s="559">
        <v>3982200.7199999997</v>
      </c>
      <c r="J26" s="559">
        <v>72500890.280000001</v>
      </c>
      <c r="K26" s="559">
        <v>12908800.98</v>
      </c>
      <c r="L26" s="559">
        <v>5334601.3800000008</v>
      </c>
      <c r="M26" s="559">
        <v>34287102.25</v>
      </c>
      <c r="N26" s="559">
        <v>6593821.5499999998</v>
      </c>
      <c r="O26" s="559">
        <v>29584460.060000002</v>
      </c>
      <c r="P26" s="559">
        <v>13836623.01</v>
      </c>
      <c r="Q26" s="559">
        <v>6992832.8800000008</v>
      </c>
      <c r="R26" s="559">
        <v>4746032.37</v>
      </c>
      <c r="S26" s="559">
        <v>5513191.9399999995</v>
      </c>
      <c r="T26" s="559">
        <v>6821220.29</v>
      </c>
      <c r="U26" s="559">
        <v>3208411.4200000004</v>
      </c>
      <c r="V26" s="559">
        <v>8173198.54</v>
      </c>
      <c r="W26" s="559">
        <v>6120343.7599999998</v>
      </c>
      <c r="X26" s="559">
        <v>2999574.3400000003</v>
      </c>
      <c r="Y26" s="559">
        <v>3819957.82</v>
      </c>
      <c r="Z26" s="559">
        <v>1522937.57</v>
      </c>
      <c r="AA26" s="559">
        <v>268428903.59999996</v>
      </c>
      <c r="AB26" s="559">
        <v>6321078.0700000003</v>
      </c>
      <c r="AC26" s="559">
        <v>40062407.210000008</v>
      </c>
      <c r="AD26" s="559">
        <v>4340667.43</v>
      </c>
      <c r="AE26" s="559">
        <v>32468186.729999997</v>
      </c>
      <c r="AF26" s="559">
        <v>4911483.5599999996</v>
      </c>
      <c r="AG26" s="559">
        <v>23728806.650000002</v>
      </c>
      <c r="AH26" s="559">
        <v>5170930.0599999996</v>
      </c>
      <c r="AI26" s="559">
        <v>6146610.21</v>
      </c>
      <c r="AJ26" s="559">
        <v>2403128.46</v>
      </c>
      <c r="AK26" s="559">
        <v>3497491.0700000003</v>
      </c>
      <c r="AL26" s="559">
        <v>3736878.22</v>
      </c>
      <c r="AM26" s="559">
        <v>4510380.3</v>
      </c>
      <c r="AN26" s="559">
        <v>6905161.5999999996</v>
      </c>
      <c r="AO26" s="559">
        <v>3241743.6500000004</v>
      </c>
      <c r="AP26" s="559">
        <v>22291642.32</v>
      </c>
      <c r="AQ26" s="559">
        <v>82311723.639999986</v>
      </c>
      <c r="AR26" s="559">
        <v>1985357.46</v>
      </c>
      <c r="AS26" s="559">
        <v>90516759.909999996</v>
      </c>
      <c r="AT26" s="559">
        <v>12501670.76</v>
      </c>
      <c r="AU26" s="559">
        <v>3431875.9800000004</v>
      </c>
      <c r="AV26" s="559">
        <v>6798852.6199999992</v>
      </c>
      <c r="AW26" s="559">
        <v>3005610.9400000004</v>
      </c>
      <c r="AX26" s="559">
        <v>5458239.9200000009</v>
      </c>
      <c r="AY26" s="559">
        <v>1823398.0299999998</v>
      </c>
      <c r="AZ26" s="559">
        <v>4145208.1</v>
      </c>
      <c r="BA26" s="559">
        <v>17701066.310000002</v>
      </c>
      <c r="BB26" s="559">
        <v>4590113</v>
      </c>
      <c r="BC26" s="559">
        <v>7296754.4299999997</v>
      </c>
      <c r="BD26" s="559">
        <v>16121056.780000001</v>
      </c>
      <c r="BE26" s="559">
        <v>5457113.8600000003</v>
      </c>
      <c r="BF26" s="559">
        <v>4453876.92</v>
      </c>
      <c r="BG26" s="559">
        <v>5036249.8</v>
      </c>
      <c r="BH26" s="559">
        <v>68854593.039999992</v>
      </c>
      <c r="BI26" s="559">
        <v>1743737.75</v>
      </c>
      <c r="BJ26" s="559">
        <v>1468343.4</v>
      </c>
      <c r="BK26" s="559">
        <v>5281349.66</v>
      </c>
      <c r="BL26" s="559">
        <v>6200401.0100000007</v>
      </c>
      <c r="BM26" s="559">
        <v>7936190.1200000001</v>
      </c>
      <c r="BN26" s="559">
        <v>4314163.22</v>
      </c>
      <c r="BO26" s="559">
        <v>3209887.14</v>
      </c>
      <c r="BP26" s="559">
        <v>2855794.06</v>
      </c>
      <c r="BQ26" s="559">
        <v>3436730.35</v>
      </c>
      <c r="BR26" s="559">
        <v>1933085.85</v>
      </c>
      <c r="BS26" s="559">
        <v>1564318.21</v>
      </c>
      <c r="BT26" s="559">
        <v>32058031.23</v>
      </c>
      <c r="BU26" s="559">
        <v>2102667.2000000002</v>
      </c>
      <c r="BV26" s="559">
        <v>4369177.25</v>
      </c>
      <c r="BW26" s="559">
        <v>84062660.520000011</v>
      </c>
      <c r="BX26" s="559">
        <v>31329014</v>
      </c>
      <c r="BY26" s="559">
        <v>4337305.67</v>
      </c>
      <c r="BZ26" s="559">
        <v>3522494.49</v>
      </c>
      <c r="CA26" s="559">
        <v>5618262.1299999999</v>
      </c>
      <c r="CB26" s="559">
        <v>6171994.8199999994</v>
      </c>
      <c r="CC26" s="559">
        <v>6068529.4100000001</v>
      </c>
      <c r="CD26" s="559">
        <v>743497.5</v>
      </c>
      <c r="CE26" s="559">
        <v>562020.54</v>
      </c>
      <c r="CF26" s="559">
        <v>162816666.94000003</v>
      </c>
      <c r="CG26" s="559">
        <v>22778514.32</v>
      </c>
      <c r="CH26" s="559">
        <v>21269580.170000002</v>
      </c>
      <c r="CI26" s="559">
        <v>4867282.62</v>
      </c>
      <c r="CJ26" s="559">
        <v>10757810.85</v>
      </c>
      <c r="CK26" s="559">
        <v>8036528.3000000007</v>
      </c>
      <c r="CL26" s="559">
        <v>8308525.6199999992</v>
      </c>
      <c r="CM26" s="559">
        <v>10783347.300000001</v>
      </c>
      <c r="CN26" s="559">
        <v>3569940.74</v>
      </c>
      <c r="CO26" s="559">
        <v>13423067.219999999</v>
      </c>
      <c r="CP26" s="559">
        <v>7661194.2999999998</v>
      </c>
      <c r="CQ26" s="559">
        <v>7420026.9899999993</v>
      </c>
      <c r="CR26" s="559">
        <v>7162369.5299999993</v>
      </c>
      <c r="CS26" s="559">
        <v>62225406.480000004</v>
      </c>
      <c r="CT26" s="559">
        <v>4176641.12</v>
      </c>
      <c r="CU26" s="559">
        <v>5970324.75</v>
      </c>
      <c r="CV26" s="559">
        <v>11528506.890000001</v>
      </c>
      <c r="CW26" s="559">
        <v>3525203.5300000003</v>
      </c>
      <c r="CX26" s="559">
        <v>11873448.109999999</v>
      </c>
      <c r="CY26" s="559">
        <v>3680180.48</v>
      </c>
      <c r="CZ26" s="559">
        <v>4268904.18</v>
      </c>
      <c r="DA26" s="559">
        <v>87338076.5</v>
      </c>
      <c r="DB26" s="559">
        <v>6645242.1500000004</v>
      </c>
      <c r="DC26" s="559">
        <v>23245625.610000003</v>
      </c>
      <c r="DD26" s="559">
        <v>26677676.379999999</v>
      </c>
      <c r="DE26" s="559">
        <v>11859680.700000001</v>
      </c>
      <c r="DF26" s="559">
        <v>7079139.5399999991</v>
      </c>
      <c r="DG26" s="559">
        <v>6991079.8799999999</v>
      </c>
      <c r="DH26" s="559">
        <v>2574748.6</v>
      </c>
      <c r="DI26" s="559">
        <v>6806742.5599999996</v>
      </c>
      <c r="DJ26" s="559">
        <v>5861070.2699999996</v>
      </c>
      <c r="DK26" s="559">
        <v>21460304.59</v>
      </c>
      <c r="DL26" s="559">
        <v>27810667.82</v>
      </c>
      <c r="DM26" s="559">
        <v>55283551.479999997</v>
      </c>
      <c r="DN26" s="559">
        <v>6579703.5199999996</v>
      </c>
      <c r="DO26" s="559">
        <v>3422433.06</v>
      </c>
      <c r="DP26" s="559">
        <v>10116981.109999999</v>
      </c>
      <c r="DQ26" s="559">
        <v>14940378.23</v>
      </c>
      <c r="DR26" s="559">
        <v>10154614.6</v>
      </c>
      <c r="DS26" s="559">
        <v>8408397.2300000004</v>
      </c>
      <c r="DT26" s="559">
        <v>4303988.8600000003</v>
      </c>
      <c r="DU26" s="559">
        <v>185171355.89999995</v>
      </c>
      <c r="DV26" s="559">
        <v>3495467.7699999996</v>
      </c>
      <c r="DW26" s="559">
        <v>4690276.9300000006</v>
      </c>
      <c r="DX26" s="559">
        <v>8209139.6500000004</v>
      </c>
      <c r="DY26" s="559">
        <v>6296264.8899999997</v>
      </c>
      <c r="DZ26" s="559">
        <v>2879212.38</v>
      </c>
      <c r="EA26" s="559">
        <v>10781866.789999999</v>
      </c>
      <c r="EB26" s="559">
        <v>5277938.71</v>
      </c>
      <c r="EC26" s="559">
        <v>7789448.330000001</v>
      </c>
      <c r="ED26" s="559">
        <v>37157498.659999996</v>
      </c>
      <c r="EE26" s="559">
        <v>43548254.840000004</v>
      </c>
      <c r="EF26" s="559">
        <v>7880048.8300000001</v>
      </c>
      <c r="EG26" s="559">
        <v>5828614.6800000006</v>
      </c>
      <c r="EH26" s="559">
        <v>4619916.03</v>
      </c>
      <c r="EI26" s="559">
        <v>7928368.8799999999</v>
      </c>
      <c r="EJ26" s="559">
        <v>18832989.5</v>
      </c>
      <c r="EK26" s="559">
        <v>2584643.5399999996</v>
      </c>
      <c r="EL26" s="559">
        <v>6062147.1899999995</v>
      </c>
      <c r="EM26" s="559">
        <v>101238083.63000001</v>
      </c>
      <c r="EN26" s="559">
        <v>3760486.28</v>
      </c>
      <c r="EO26" s="559">
        <v>5538566.79</v>
      </c>
      <c r="EP26" s="559">
        <v>4864161.08</v>
      </c>
      <c r="EQ26" s="559">
        <v>7835059.0500000007</v>
      </c>
      <c r="ER26" s="559">
        <v>2406185.71</v>
      </c>
      <c r="ES26" s="559">
        <v>5332996.5100000007</v>
      </c>
      <c r="ET26" s="559">
        <v>14251978.950000001</v>
      </c>
      <c r="EU26" s="559">
        <v>5413676.3300000001</v>
      </c>
      <c r="EV26" s="559">
        <v>85920155.709999993</v>
      </c>
      <c r="EW26" s="559">
        <v>1386432.2</v>
      </c>
      <c r="EX26" s="559">
        <v>4099813.7399999998</v>
      </c>
      <c r="EY26" s="559">
        <v>4925434.72</v>
      </c>
      <c r="EZ26" s="559">
        <v>5342381.03</v>
      </c>
      <c r="FA26" s="559">
        <v>4664339.3</v>
      </c>
      <c r="FB26" s="559">
        <v>3659666.46</v>
      </c>
      <c r="FC26" s="559">
        <v>3793025.49</v>
      </c>
      <c r="FD26" s="559">
        <v>2093049.65</v>
      </c>
      <c r="FE26" s="559">
        <v>2833264.56</v>
      </c>
      <c r="FF26" s="559">
        <v>2684760.2399999998</v>
      </c>
      <c r="FG26" s="559">
        <v>2563990.02</v>
      </c>
      <c r="FH26" s="559">
        <v>35488594.840000004</v>
      </c>
      <c r="FI26" s="559">
        <v>3521431.3099999996</v>
      </c>
      <c r="FJ26" s="559">
        <v>2842011.2600000002</v>
      </c>
      <c r="FK26" s="559">
        <v>3077775.19</v>
      </c>
      <c r="FL26" s="559">
        <v>7574185.3400000008</v>
      </c>
      <c r="FM26" s="559">
        <v>7827606.9100000001</v>
      </c>
      <c r="FN26" s="559">
        <v>3475137.8200000003</v>
      </c>
      <c r="FO26" s="559">
        <v>2045673.06</v>
      </c>
      <c r="FP26" s="559">
        <v>169884961.71000001</v>
      </c>
      <c r="FQ26" s="559">
        <v>2955400.39</v>
      </c>
      <c r="FR26" s="559">
        <v>3397471.17</v>
      </c>
      <c r="FS26" s="559">
        <v>4392472.3600000003</v>
      </c>
      <c r="FT26" s="559">
        <v>8248105.6600000001</v>
      </c>
      <c r="FU26" s="559">
        <v>5180894.5299999993</v>
      </c>
      <c r="FV26" s="559">
        <v>9751741.0199999996</v>
      </c>
      <c r="FW26" s="559">
        <v>3800209.52</v>
      </c>
      <c r="FX26" s="559">
        <v>3564973.8100000005</v>
      </c>
      <c r="FY26" s="559">
        <v>5406974.2499999991</v>
      </c>
      <c r="FZ26" s="559">
        <v>6158186.5</v>
      </c>
      <c r="GA26" s="559">
        <v>2547295.37</v>
      </c>
      <c r="GB26" s="559">
        <v>3193408.9</v>
      </c>
      <c r="GC26" s="559">
        <v>2421843.0299999998</v>
      </c>
      <c r="GD26" s="559">
        <v>67810934.679999992</v>
      </c>
      <c r="GE26" s="559">
        <v>4531781.8</v>
      </c>
      <c r="GF26" s="559">
        <v>6902226.9099999992</v>
      </c>
      <c r="GG26" s="559">
        <v>29160225.500000004</v>
      </c>
      <c r="GH26" s="559">
        <v>7314168.3699999992</v>
      </c>
      <c r="GI26" s="559">
        <v>5215811.0600000005</v>
      </c>
      <c r="GJ26" s="559">
        <v>5789247.4499999993</v>
      </c>
      <c r="GK26" s="559">
        <v>16490539.640000001</v>
      </c>
      <c r="GL26" s="559">
        <v>4673504.59</v>
      </c>
      <c r="GM26" s="559">
        <v>2944118.04</v>
      </c>
      <c r="GN26" s="559">
        <v>1983013.24</v>
      </c>
      <c r="GO26" s="559">
        <v>2072461.99</v>
      </c>
      <c r="GP26" s="559">
        <v>53525563.359999999</v>
      </c>
      <c r="GQ26" s="559">
        <v>5520506.2100000009</v>
      </c>
      <c r="GR26" s="559">
        <v>3046143.08</v>
      </c>
      <c r="GS26" s="559">
        <v>6971015.7199999997</v>
      </c>
      <c r="GT26" s="559">
        <v>1120070.9099999999</v>
      </c>
      <c r="GU26" s="559">
        <v>5409971.4199999999</v>
      </c>
      <c r="GV26" s="559">
        <v>4538574.3900000006</v>
      </c>
      <c r="GW26" s="559">
        <v>1853597.33</v>
      </c>
      <c r="GX26" s="559">
        <v>69682242.289999992</v>
      </c>
      <c r="GY26" s="559">
        <v>7843603.5899999999</v>
      </c>
      <c r="GZ26" s="559">
        <v>6455172.04</v>
      </c>
      <c r="HA26" s="559">
        <v>4921414.9200000009</v>
      </c>
      <c r="HB26" s="559">
        <v>144831802.62</v>
      </c>
      <c r="HC26" s="559">
        <v>29603711.59</v>
      </c>
      <c r="HD26" s="559">
        <v>27351106.200000003</v>
      </c>
      <c r="HE26" s="559">
        <v>12104667.25</v>
      </c>
      <c r="HF26" s="559">
        <v>9783488.1399999987</v>
      </c>
      <c r="HG26" s="559">
        <v>12392832.520000001</v>
      </c>
      <c r="HH26" s="559">
        <v>4535569.5</v>
      </c>
      <c r="HI26" s="559">
        <v>73507515.579999998</v>
      </c>
      <c r="HJ26" s="559">
        <v>16029246.110000001</v>
      </c>
      <c r="HK26" s="559">
        <v>23233533.649999999</v>
      </c>
      <c r="HL26" s="559">
        <v>7894507.3600000003</v>
      </c>
      <c r="HM26" s="559">
        <v>4844499.3</v>
      </c>
      <c r="HN26" s="559">
        <v>5202227</v>
      </c>
      <c r="HO26" s="559">
        <v>14469206.93</v>
      </c>
      <c r="HP26" s="559">
        <v>5398587.7300000004</v>
      </c>
      <c r="HQ26" s="559">
        <v>105465598.70999999</v>
      </c>
      <c r="HR26" s="559">
        <v>30110380.309999999</v>
      </c>
      <c r="HS26" s="559">
        <v>2918485.9299999997</v>
      </c>
      <c r="HT26" s="559">
        <v>1791407.7600000002</v>
      </c>
      <c r="HU26" s="559">
        <v>5222017.459999999</v>
      </c>
      <c r="HV26" s="559">
        <v>1969071.3199999998</v>
      </c>
      <c r="HW26" s="559">
        <v>10668513.050000001</v>
      </c>
      <c r="HX26" s="559">
        <v>3028959.46</v>
      </c>
      <c r="HY26" s="559">
        <v>5059512.7899999991</v>
      </c>
      <c r="HZ26" s="559">
        <v>3226981.22</v>
      </c>
      <c r="IA26" s="559">
        <v>5316966.2699999996</v>
      </c>
      <c r="IB26" s="559">
        <v>5762595.6100000003</v>
      </c>
      <c r="IC26" s="559">
        <v>2308300.3299999996</v>
      </c>
      <c r="ID26" s="559">
        <v>5395414.79</v>
      </c>
      <c r="IE26" s="559">
        <v>2577375.9900000002</v>
      </c>
      <c r="IF26" s="559">
        <v>2973205.67</v>
      </c>
      <c r="IG26" s="559">
        <v>60832575.93</v>
      </c>
      <c r="IH26" s="559">
        <v>32330551.459999997</v>
      </c>
      <c r="II26" s="559">
        <v>6390567.6399999997</v>
      </c>
      <c r="IJ26" s="559">
        <v>8391621.3500000015</v>
      </c>
      <c r="IK26" s="559">
        <v>35753559.759999998</v>
      </c>
      <c r="IL26" s="559">
        <v>5708963.6400000006</v>
      </c>
      <c r="IM26" s="559">
        <v>5142385.7700000005</v>
      </c>
      <c r="IN26" s="559">
        <v>2268741.9299999997</v>
      </c>
      <c r="IO26" s="559">
        <v>6298725.7299999995</v>
      </c>
      <c r="IP26" s="559">
        <v>3904583.4099999997</v>
      </c>
      <c r="IQ26" s="559">
        <v>5098355.4400000004</v>
      </c>
      <c r="IR26" s="559">
        <v>99514359.86999999</v>
      </c>
      <c r="IS26" s="559">
        <v>41066017.270000003</v>
      </c>
      <c r="IT26" s="559">
        <v>10261898.460000001</v>
      </c>
      <c r="IU26" s="559">
        <v>3835620.43</v>
      </c>
      <c r="IV26" s="559">
        <v>3477464.29</v>
      </c>
      <c r="IW26" s="559">
        <v>1671518.44</v>
      </c>
      <c r="IX26" s="559">
        <v>4394933.1399999997</v>
      </c>
      <c r="IY26" s="559">
        <v>3356281.4</v>
      </c>
      <c r="IZ26" s="559">
        <v>2244432.0500000007</v>
      </c>
      <c r="JA26" s="559">
        <v>4942810.91</v>
      </c>
      <c r="JB26" s="559">
        <v>7101421.4000000013</v>
      </c>
      <c r="JC26" s="559">
        <v>2315038.96</v>
      </c>
      <c r="JD26" s="559">
        <v>32666859.149999999</v>
      </c>
      <c r="JE26" s="559">
        <v>14535428.84</v>
      </c>
      <c r="JF26" s="559">
        <v>6520237.2599999998</v>
      </c>
      <c r="JG26" s="559">
        <v>5012473.51</v>
      </c>
      <c r="JH26" s="559">
        <v>3042125.9899999998</v>
      </c>
      <c r="JI26" s="559">
        <v>3763739.3000000003</v>
      </c>
      <c r="JJ26" s="559">
        <v>32934741.280000001</v>
      </c>
      <c r="JK26" s="559">
        <v>3959250.93</v>
      </c>
      <c r="JL26" s="559">
        <v>4234767.55</v>
      </c>
      <c r="JM26" s="559">
        <v>21620515.279999997</v>
      </c>
      <c r="JN26" s="559">
        <v>4107529.0700000003</v>
      </c>
      <c r="JO26" s="559">
        <v>8800329.3999999985</v>
      </c>
      <c r="JP26" s="559">
        <v>3188529.94</v>
      </c>
      <c r="JQ26" s="559">
        <v>59240608.350000001</v>
      </c>
      <c r="JR26" s="559">
        <v>10313051.120000001</v>
      </c>
      <c r="JS26" s="559">
        <v>1915429.9399999997</v>
      </c>
      <c r="JT26" s="559">
        <v>19685205.049999997</v>
      </c>
      <c r="JU26" s="559">
        <v>16618875.51</v>
      </c>
      <c r="JV26" s="559">
        <v>4566524.5599999996</v>
      </c>
      <c r="JW26" s="559">
        <v>4304371.8</v>
      </c>
      <c r="JX26" s="559">
        <v>3312869.8700000006</v>
      </c>
      <c r="JY26" s="559">
        <v>102379450.31</v>
      </c>
      <c r="JZ26" s="559">
        <v>44201693.500000007</v>
      </c>
      <c r="KA26" s="559">
        <v>4578304.57</v>
      </c>
      <c r="KB26" s="559">
        <v>1863165.36</v>
      </c>
      <c r="KC26" s="559">
        <v>5113127.62</v>
      </c>
      <c r="KD26" s="559">
        <v>1759099.7399999998</v>
      </c>
      <c r="KE26" s="559">
        <v>30121097.890000001</v>
      </c>
      <c r="KF26" s="559">
        <v>10913368.52</v>
      </c>
      <c r="KG26" s="559">
        <v>5522861.1100000003</v>
      </c>
      <c r="KH26" s="559">
        <v>3654163.2499999995</v>
      </c>
      <c r="KI26" s="559">
        <v>6283841.879999999</v>
      </c>
      <c r="KJ26" s="559">
        <v>9449352.9299999997</v>
      </c>
      <c r="KK26" s="559">
        <v>6214684.3900000006</v>
      </c>
      <c r="KL26" s="559">
        <v>1521244.37</v>
      </c>
      <c r="KM26" s="559">
        <v>5382274.5100000007</v>
      </c>
      <c r="KN26" s="559">
        <v>146599149.14999998</v>
      </c>
      <c r="KO26" s="559">
        <v>14711749.57</v>
      </c>
      <c r="KP26" s="559">
        <v>11357886.600000001</v>
      </c>
      <c r="KQ26" s="559">
        <v>7153238.9500000002</v>
      </c>
      <c r="KR26" s="559">
        <v>9140084.1999999993</v>
      </c>
      <c r="KS26" s="559">
        <v>8988141.4999999981</v>
      </c>
      <c r="KT26" s="559">
        <v>40973008.140000001</v>
      </c>
      <c r="KU26" s="559">
        <v>5297816.26</v>
      </c>
      <c r="KV26" s="559">
        <v>4613510.76</v>
      </c>
      <c r="KW26" s="559">
        <v>44706087.360000007</v>
      </c>
      <c r="KX26" s="559">
        <v>5604691.8899999997</v>
      </c>
      <c r="KY26" s="559">
        <v>3981340.6999999997</v>
      </c>
      <c r="KZ26" s="559">
        <v>35917298.490000002</v>
      </c>
      <c r="LA26" s="559">
        <v>9337016.4499999993</v>
      </c>
      <c r="LB26" s="559">
        <v>4398289.5200000005</v>
      </c>
      <c r="LC26" s="559">
        <v>53162975.760000005</v>
      </c>
      <c r="LD26" s="559">
        <v>8429270.7300000004</v>
      </c>
      <c r="LE26" s="559">
        <v>167771459.06999996</v>
      </c>
      <c r="LF26" s="559">
        <v>28947460.77</v>
      </c>
      <c r="LG26" s="559">
        <v>74674012.090000004</v>
      </c>
      <c r="LH26" s="559">
        <v>39991182.030000001</v>
      </c>
      <c r="LI26" s="559">
        <v>10248505.359999999</v>
      </c>
      <c r="LJ26" s="559">
        <v>5212872.0500000007</v>
      </c>
      <c r="LK26" s="559">
        <v>5715753.5999999996</v>
      </c>
      <c r="LL26" s="559">
        <v>6851843.0700000003</v>
      </c>
      <c r="LM26" s="559">
        <v>4803302.1900000004</v>
      </c>
      <c r="LN26" s="559">
        <v>11458774.560000001</v>
      </c>
      <c r="LO26" s="559">
        <v>4894136.68</v>
      </c>
      <c r="LP26" s="559">
        <v>35732363.860000007</v>
      </c>
      <c r="LQ26" s="559">
        <v>5928996.96</v>
      </c>
      <c r="LR26" s="559">
        <v>4502084.91</v>
      </c>
      <c r="LS26" s="559">
        <v>322282236.69000006</v>
      </c>
      <c r="LT26" s="559">
        <v>57790478.679999992</v>
      </c>
      <c r="LU26" s="559">
        <v>140379640.34</v>
      </c>
      <c r="LV26" s="559">
        <v>26231748.129999999</v>
      </c>
      <c r="LW26" s="559">
        <v>8359668.0700000003</v>
      </c>
      <c r="LX26" s="559">
        <v>14833204.07</v>
      </c>
      <c r="LY26" s="559">
        <v>4483171.6000000006</v>
      </c>
      <c r="LZ26" s="559">
        <v>5970966.5</v>
      </c>
      <c r="MA26" s="559">
        <v>5128429.5</v>
      </c>
      <c r="MB26" s="559">
        <v>18034295.039999999</v>
      </c>
      <c r="MC26" s="559">
        <v>12410408.32</v>
      </c>
      <c r="MD26" s="559">
        <v>5404592.6499999994</v>
      </c>
      <c r="ME26" s="559">
        <v>166639891.78999996</v>
      </c>
      <c r="MF26" s="559">
        <v>7743873.0600000005</v>
      </c>
      <c r="MG26" s="559">
        <v>2821273.55</v>
      </c>
      <c r="MH26" s="559">
        <v>3208571.37</v>
      </c>
      <c r="MI26" s="559">
        <v>3919446.87</v>
      </c>
      <c r="MJ26" s="559">
        <v>3220415.31</v>
      </c>
      <c r="MK26" s="559">
        <v>5505528.0300000003</v>
      </c>
      <c r="ML26" s="559">
        <v>3291215.39</v>
      </c>
      <c r="MM26" s="559">
        <v>11887590.630000003</v>
      </c>
      <c r="MN26" s="559">
        <v>4576847.7299999995</v>
      </c>
      <c r="MO26" s="559">
        <v>6187109.9500000011</v>
      </c>
      <c r="MP26" s="559">
        <v>2777041.7</v>
      </c>
      <c r="MQ26" s="559">
        <v>82778330.370000005</v>
      </c>
      <c r="MR26" s="559">
        <v>8860094.5199999996</v>
      </c>
      <c r="MS26" s="559">
        <v>12062772.370000001</v>
      </c>
      <c r="MT26" s="559">
        <v>9287701.7899999991</v>
      </c>
      <c r="MU26" s="559">
        <v>13906036.049999999</v>
      </c>
      <c r="MV26" s="559">
        <v>29998783.43</v>
      </c>
      <c r="MW26" s="559">
        <v>18997185.379899997</v>
      </c>
      <c r="MX26" s="559">
        <v>27697544.52</v>
      </c>
      <c r="MY26" s="559">
        <v>6347072.6699999999</v>
      </c>
      <c r="MZ26" s="559">
        <v>2155232.0699999998</v>
      </c>
      <c r="NA26" s="559">
        <v>3294869.19</v>
      </c>
      <c r="NB26" s="559">
        <v>128767983.16000001</v>
      </c>
      <c r="NC26" s="559">
        <v>26597208.709999997</v>
      </c>
      <c r="ND26" s="559">
        <v>5968153.8199999994</v>
      </c>
      <c r="NE26" s="559">
        <v>48342870.950000003</v>
      </c>
      <c r="NF26" s="559">
        <v>3492823.73</v>
      </c>
      <c r="NG26" s="559">
        <v>16062214.59</v>
      </c>
      <c r="NH26" s="559">
        <v>29017909.210000001</v>
      </c>
      <c r="NI26" s="559">
        <v>52348453.819999993</v>
      </c>
      <c r="NJ26" s="559">
        <v>3721881.2399999998</v>
      </c>
      <c r="NK26" s="559">
        <v>8833861.7300000004</v>
      </c>
      <c r="NL26" s="559">
        <v>8386145.7300000004</v>
      </c>
      <c r="NM26" s="559">
        <v>11111218.977</v>
      </c>
      <c r="NN26" s="559">
        <v>22022507.990000002</v>
      </c>
      <c r="NO26" s="559">
        <v>6427367.9999999991</v>
      </c>
      <c r="NP26" s="559">
        <v>1982676.5899999999</v>
      </c>
      <c r="NQ26" s="559">
        <v>4077450.3600000003</v>
      </c>
      <c r="NR26" s="559">
        <v>2304003.73</v>
      </c>
      <c r="NS26" s="559">
        <v>3093797.0900000003</v>
      </c>
      <c r="NT26" s="559">
        <v>3884855.36</v>
      </c>
      <c r="NU26" s="559">
        <v>118961613.28</v>
      </c>
      <c r="NV26" s="559">
        <v>27919274.299999997</v>
      </c>
      <c r="NW26" s="559">
        <v>8679038.4499999974</v>
      </c>
      <c r="NX26" s="559">
        <v>3179699.54</v>
      </c>
      <c r="NY26" s="559">
        <v>2397614.3400000003</v>
      </c>
      <c r="NZ26" s="559">
        <v>10411539.960000001</v>
      </c>
      <c r="OA26" s="559">
        <v>4734013.6500000004</v>
      </c>
      <c r="OB26" s="559">
        <v>196608854.48000002</v>
      </c>
      <c r="OC26" s="559">
        <v>20935232.68</v>
      </c>
      <c r="OD26" s="559">
        <v>9772830.1199999992</v>
      </c>
      <c r="OE26" s="559">
        <v>56480293.069999993</v>
      </c>
      <c r="OF26" s="559">
        <v>21132232.420000006</v>
      </c>
      <c r="OG26" s="559">
        <v>6094060.0500000007</v>
      </c>
      <c r="OH26" s="559">
        <v>16938719.359999999</v>
      </c>
      <c r="OI26" s="559">
        <v>3238519.09</v>
      </c>
      <c r="OJ26" s="559">
        <v>4205991.87</v>
      </c>
      <c r="OK26" s="559">
        <v>173920900.46000001</v>
      </c>
      <c r="OL26" s="559">
        <v>31226268.669999998</v>
      </c>
      <c r="OM26" s="559">
        <v>131738551.86999999</v>
      </c>
      <c r="ON26" s="559">
        <v>10960218.620000001</v>
      </c>
      <c r="OO26" s="559">
        <v>11186446.48</v>
      </c>
      <c r="OP26" s="559">
        <v>5652390.9100000001</v>
      </c>
      <c r="OQ26" s="559">
        <v>79792631.450000003</v>
      </c>
      <c r="OR26" s="559">
        <v>2937133.06</v>
      </c>
      <c r="OS26" s="559">
        <v>3467111.5899999994</v>
      </c>
      <c r="OT26" s="559">
        <v>9571384.1400000006</v>
      </c>
      <c r="OU26" s="559">
        <v>5659428.0599999996</v>
      </c>
      <c r="OV26" s="559">
        <v>38922305.359999999</v>
      </c>
      <c r="OW26" s="559">
        <v>6006335.2700000005</v>
      </c>
      <c r="OX26" s="559">
        <v>8262805.29</v>
      </c>
      <c r="OY26" s="559">
        <v>4743680.5199999996</v>
      </c>
      <c r="OZ26" s="559">
        <v>75859393.239999995</v>
      </c>
      <c r="PA26" s="559">
        <v>2989199.54</v>
      </c>
      <c r="PB26" s="559">
        <v>20178977.460000001</v>
      </c>
      <c r="PC26" s="559">
        <v>1134954.99</v>
      </c>
      <c r="PD26" s="559">
        <v>15841826.23</v>
      </c>
      <c r="PE26" s="559">
        <v>8499725.2199999988</v>
      </c>
      <c r="PF26" s="559">
        <v>2543954.83</v>
      </c>
      <c r="PG26" s="559">
        <v>2096840.31</v>
      </c>
      <c r="PH26" s="559">
        <v>10263437.51</v>
      </c>
      <c r="PI26" s="559">
        <v>9927404.0800000001</v>
      </c>
      <c r="PJ26" s="559">
        <v>16220725.16</v>
      </c>
      <c r="PK26" s="559">
        <v>20350715.379999999</v>
      </c>
      <c r="PL26" s="559">
        <v>4029170</v>
      </c>
      <c r="PM26" s="559">
        <v>14127562.68</v>
      </c>
      <c r="PN26" s="559">
        <v>4596347.4800000004</v>
      </c>
      <c r="PO26" s="559">
        <v>1568379.64</v>
      </c>
      <c r="PP26" s="559">
        <v>2226250.58</v>
      </c>
      <c r="PQ26" s="559">
        <v>1395619.45</v>
      </c>
      <c r="PR26" s="559">
        <v>198451574.93999997</v>
      </c>
      <c r="PS26" s="559">
        <v>3940182.84</v>
      </c>
      <c r="PT26" s="559">
        <v>5537801.4800000004</v>
      </c>
      <c r="PU26" s="559">
        <v>5768593.21</v>
      </c>
      <c r="PV26" s="559">
        <v>75689378.110000014</v>
      </c>
      <c r="PW26" s="559">
        <v>3429629.1100000003</v>
      </c>
      <c r="PX26" s="559">
        <v>7250891.7200000007</v>
      </c>
      <c r="PY26" s="559">
        <v>3431873.16</v>
      </c>
      <c r="PZ26" s="559">
        <v>30110897.080000002</v>
      </c>
      <c r="QA26" s="559">
        <v>5161455.1000000006</v>
      </c>
      <c r="QB26" s="559">
        <v>20592572.029999997</v>
      </c>
      <c r="QC26" s="559">
        <v>2437047.3099999996</v>
      </c>
      <c r="QD26" s="559">
        <v>16724189.77</v>
      </c>
      <c r="QE26" s="559">
        <v>7653513.0899999999</v>
      </c>
      <c r="QF26" s="559">
        <v>5592386.1099999994</v>
      </c>
      <c r="QG26" s="559">
        <v>23145872.430000003</v>
      </c>
      <c r="QH26" s="559">
        <v>3552694.2600000002</v>
      </c>
      <c r="QI26" s="559">
        <v>2770105.23</v>
      </c>
      <c r="QJ26" s="559">
        <v>1592626.17</v>
      </c>
      <c r="QK26" s="559">
        <v>12348954.380000001</v>
      </c>
      <c r="QL26" s="559">
        <v>26135677.259999998</v>
      </c>
      <c r="QM26" s="559">
        <v>2538696.12</v>
      </c>
      <c r="QN26" s="559">
        <v>1978604.3299999998</v>
      </c>
      <c r="QO26" s="559">
        <v>1768981.9</v>
      </c>
      <c r="QP26" s="559">
        <v>7796704.75</v>
      </c>
      <c r="QQ26" s="559">
        <v>2910541.6499999994</v>
      </c>
      <c r="QR26" s="559">
        <v>102134453.12</v>
      </c>
      <c r="QS26" s="559">
        <v>3264399.31</v>
      </c>
      <c r="QT26" s="559">
        <v>34799030.209999993</v>
      </c>
      <c r="QU26" s="559">
        <v>2765432.77</v>
      </c>
      <c r="QV26" s="559">
        <v>5342556.6800000006</v>
      </c>
      <c r="QW26" s="559">
        <v>28583094.489999998</v>
      </c>
      <c r="QX26" s="559">
        <v>3299087</v>
      </c>
      <c r="QY26" s="559">
        <v>7636838.04</v>
      </c>
      <c r="QZ26" s="559">
        <v>28787552.259999994</v>
      </c>
      <c r="RA26" s="559">
        <v>6049797.0799999991</v>
      </c>
      <c r="RB26" s="559">
        <v>1962733.4799999997</v>
      </c>
      <c r="RC26" s="559">
        <v>5551924.25</v>
      </c>
      <c r="RD26" s="559">
        <v>1355439.44</v>
      </c>
      <c r="RE26" s="559">
        <v>86073163.799999997</v>
      </c>
      <c r="RF26" s="559">
        <v>13560970.220000001</v>
      </c>
      <c r="RG26" s="559">
        <v>14346819.91</v>
      </c>
      <c r="RH26" s="559">
        <v>6851031.2400000002</v>
      </c>
      <c r="RI26" s="559">
        <v>10988344.869999999</v>
      </c>
      <c r="RJ26" s="559">
        <v>16168211.200000003</v>
      </c>
      <c r="RK26" s="559">
        <v>17813631.98</v>
      </c>
      <c r="RL26" s="559">
        <v>4624968.620000001</v>
      </c>
      <c r="RM26" s="559">
        <v>8277410.1300000008</v>
      </c>
      <c r="RN26" s="559">
        <v>17252420.690000001</v>
      </c>
      <c r="RO26" s="559">
        <v>25778742.080000006</v>
      </c>
      <c r="RP26" s="559">
        <v>2637420.83</v>
      </c>
      <c r="RQ26" s="559">
        <v>4125850.8200000003</v>
      </c>
      <c r="RR26" s="559">
        <v>6804706.04</v>
      </c>
      <c r="RS26" s="559">
        <v>3461191.44</v>
      </c>
      <c r="RT26" s="559">
        <v>3145215.2600000002</v>
      </c>
      <c r="RU26" s="559">
        <v>5289418.9399999995</v>
      </c>
      <c r="RV26" s="559">
        <v>2639028.92</v>
      </c>
      <c r="RW26" s="559">
        <v>2918414.4</v>
      </c>
      <c r="RX26" s="559">
        <v>4633362.2700000005</v>
      </c>
      <c r="RY26" s="559">
        <v>116831278.43000001</v>
      </c>
      <c r="RZ26" s="559">
        <v>1204276.4200000002</v>
      </c>
      <c r="SA26" s="559">
        <v>3293349.4899999998</v>
      </c>
      <c r="SB26" s="559">
        <v>3575605.22</v>
      </c>
      <c r="SC26" s="559">
        <v>1345137.03</v>
      </c>
      <c r="SD26" s="559">
        <v>756701.23</v>
      </c>
      <c r="SE26" s="559">
        <v>901647.28</v>
      </c>
      <c r="SF26" s="559">
        <v>16372595.030000001</v>
      </c>
      <c r="SG26" s="559">
        <v>1994522.42</v>
      </c>
      <c r="SH26" s="559">
        <v>3199961.15</v>
      </c>
      <c r="SI26" s="559">
        <v>3563995.27</v>
      </c>
      <c r="SJ26" s="559">
        <v>11073635</v>
      </c>
      <c r="SK26" s="559">
        <v>4869333.46</v>
      </c>
      <c r="SL26" s="559">
        <v>1121483.2000000002</v>
      </c>
      <c r="SM26" s="559">
        <v>48880880.700000003</v>
      </c>
      <c r="SN26" s="559">
        <v>5186726.7200000007</v>
      </c>
      <c r="SO26" s="559">
        <v>4978660.59</v>
      </c>
      <c r="SP26" s="559">
        <v>2748544.92</v>
      </c>
      <c r="SQ26" s="559">
        <v>1846662.94</v>
      </c>
      <c r="SR26" s="559">
        <v>2986108.2399999998</v>
      </c>
      <c r="SS26" s="559">
        <v>5908438.2699999996</v>
      </c>
      <c r="ST26" s="559">
        <v>11474386.68</v>
      </c>
      <c r="SU26" s="559">
        <v>4231529.46</v>
      </c>
      <c r="SV26" s="559">
        <v>5851225.9299999997</v>
      </c>
      <c r="SW26" s="559">
        <v>11031442.279999999</v>
      </c>
      <c r="SX26" s="559">
        <v>1935853.1899999997</v>
      </c>
      <c r="SY26" s="559">
        <v>50093820.719999999</v>
      </c>
      <c r="SZ26" s="559">
        <v>5851812.2600000007</v>
      </c>
      <c r="TA26" s="559">
        <v>11370649.539999999</v>
      </c>
      <c r="TB26" s="559">
        <v>12085459.75</v>
      </c>
      <c r="TC26" s="559">
        <v>3669723.64</v>
      </c>
      <c r="TD26" s="559">
        <v>7852526.3700000001</v>
      </c>
      <c r="TE26" s="559">
        <v>3226561.46</v>
      </c>
      <c r="TF26" s="559">
        <v>1462726.5</v>
      </c>
      <c r="TG26" s="559">
        <v>189140629.59</v>
      </c>
      <c r="TH26" s="559">
        <v>4180307.03</v>
      </c>
      <c r="TI26" s="559">
        <v>3128632.4000000004</v>
      </c>
      <c r="TJ26" s="559">
        <v>7299630.1700000009</v>
      </c>
      <c r="TK26" s="559">
        <v>4748688.97</v>
      </c>
      <c r="TL26" s="559">
        <v>2694317.62</v>
      </c>
      <c r="TM26" s="559">
        <v>2499348.85</v>
      </c>
      <c r="TN26" s="559">
        <v>46097501.880000003</v>
      </c>
      <c r="TO26" s="559">
        <v>2977543.4000000004</v>
      </c>
      <c r="TP26" s="559">
        <v>11027491.029999999</v>
      </c>
      <c r="TQ26" s="559">
        <v>5567965.2599999998</v>
      </c>
      <c r="TR26" s="559">
        <v>3307283.59</v>
      </c>
      <c r="TS26" s="559">
        <v>1747817.8699999999</v>
      </c>
      <c r="TT26" s="559">
        <v>3657792.0700000003</v>
      </c>
      <c r="TU26" s="559">
        <v>2344305.35</v>
      </c>
      <c r="TV26" s="559">
        <v>4171391.47</v>
      </c>
      <c r="TW26" s="559">
        <v>61095698.43</v>
      </c>
      <c r="TX26" s="559">
        <v>2846503.92</v>
      </c>
      <c r="TY26" s="559">
        <v>60720381.389999993</v>
      </c>
      <c r="TZ26" s="559">
        <v>16556437.579999998</v>
      </c>
      <c r="UA26" s="559">
        <v>2612784</v>
      </c>
      <c r="UB26" s="559">
        <v>4174458.4699999997</v>
      </c>
      <c r="UC26" s="559">
        <v>46661486.609999999</v>
      </c>
      <c r="UD26" s="559">
        <v>2089464.44</v>
      </c>
      <c r="UE26" s="559">
        <v>2089802.28</v>
      </c>
      <c r="UF26" s="559">
        <v>3747627.44</v>
      </c>
      <c r="UG26" s="559">
        <v>4076357.0199999996</v>
      </c>
      <c r="UH26" s="559">
        <v>60505515.559999995</v>
      </c>
      <c r="UI26" s="559">
        <v>9363275.3500000015</v>
      </c>
      <c r="UJ26" s="559">
        <v>7889907.5200000005</v>
      </c>
      <c r="UK26" s="559">
        <v>13479134.139999999</v>
      </c>
      <c r="UL26" s="559">
        <v>9515254.6899999995</v>
      </c>
      <c r="UM26" s="559">
        <v>7951905.79</v>
      </c>
      <c r="UN26" s="559">
        <v>300831772.88000005</v>
      </c>
      <c r="UO26" s="559">
        <v>10697271.039999999</v>
      </c>
      <c r="UP26" s="559">
        <v>4069965.52</v>
      </c>
      <c r="UQ26" s="559">
        <v>58217146.900000006</v>
      </c>
      <c r="UR26" s="559">
        <v>667680.64</v>
      </c>
      <c r="US26" s="559">
        <v>10300918.460000001</v>
      </c>
      <c r="UT26" s="559">
        <v>22237823.739999998</v>
      </c>
      <c r="UU26" s="559">
        <v>1960958.32</v>
      </c>
      <c r="UV26" s="559">
        <v>6028046.6600000001</v>
      </c>
      <c r="UW26" s="559">
        <v>4531608.6399999997</v>
      </c>
      <c r="UX26" s="559">
        <v>5419557.6799999997</v>
      </c>
      <c r="UY26" s="559">
        <v>30090134.789999999</v>
      </c>
      <c r="UZ26" s="559">
        <v>6525751.3400000008</v>
      </c>
      <c r="VA26" s="559">
        <v>19254027.030000001</v>
      </c>
      <c r="VB26" s="559">
        <v>2480596.42</v>
      </c>
      <c r="VC26" s="559">
        <v>2401188.13</v>
      </c>
      <c r="VD26" s="559">
        <v>998498.99</v>
      </c>
      <c r="VE26" s="559">
        <v>2448105.89</v>
      </c>
      <c r="VF26" s="559">
        <v>31969931.549999997</v>
      </c>
      <c r="VG26" s="559">
        <v>4036189.61</v>
      </c>
      <c r="VH26" s="559">
        <v>1671328.3699999999</v>
      </c>
      <c r="VI26" s="559">
        <v>1566791.9500000002</v>
      </c>
      <c r="VJ26" s="559">
        <v>67977673.939999998</v>
      </c>
      <c r="VK26" s="559">
        <v>3783827.67</v>
      </c>
      <c r="VL26" s="559">
        <v>3874421.63</v>
      </c>
      <c r="VM26" s="559">
        <v>28193104.689999998</v>
      </c>
      <c r="VN26" s="559">
        <v>29401779.999999996</v>
      </c>
      <c r="VO26" s="559">
        <v>29816339.289999995</v>
      </c>
      <c r="VP26" s="559">
        <v>17565172.829999998</v>
      </c>
      <c r="VQ26" s="559">
        <v>4546331.46</v>
      </c>
      <c r="VR26" s="559">
        <v>3020243.7800000003</v>
      </c>
      <c r="VS26" s="559">
        <v>63436165.619999997</v>
      </c>
      <c r="VT26" s="559">
        <v>5062873.8900000006</v>
      </c>
      <c r="VU26" s="559">
        <v>8135847.1399999997</v>
      </c>
      <c r="VV26" s="559">
        <v>5769777.5099999998</v>
      </c>
      <c r="VW26" s="559">
        <v>5404166.6200000001</v>
      </c>
      <c r="VX26" s="559">
        <v>2767643.21</v>
      </c>
      <c r="VY26" s="559">
        <v>362981508.52000004</v>
      </c>
      <c r="VZ26" s="559">
        <v>7464114.9900000002</v>
      </c>
      <c r="WA26" s="559">
        <v>5631438.0999999996</v>
      </c>
      <c r="WB26" s="559">
        <v>2552049.7890000003</v>
      </c>
      <c r="WC26" s="559">
        <v>2851702.2600000002</v>
      </c>
      <c r="WD26" s="559">
        <v>12095903.43</v>
      </c>
      <c r="WE26" s="559">
        <v>12408567.810000001</v>
      </c>
      <c r="WF26" s="559">
        <v>14673290.860000001</v>
      </c>
      <c r="WG26" s="559">
        <v>4606619.3999999994</v>
      </c>
      <c r="WH26" s="559">
        <v>8653042.0799999982</v>
      </c>
      <c r="WI26" s="559">
        <v>3801361.5500000003</v>
      </c>
      <c r="WJ26" s="559">
        <v>18400199.719999999</v>
      </c>
      <c r="WK26" s="559">
        <v>7412320.1500000004</v>
      </c>
      <c r="WL26" s="559">
        <v>15162732.810000001</v>
      </c>
      <c r="WM26" s="559">
        <v>28576536.859999999</v>
      </c>
      <c r="WN26" s="559">
        <v>4300317.1500000004</v>
      </c>
      <c r="WO26" s="559">
        <v>6096554.4900000002</v>
      </c>
      <c r="WP26" s="559">
        <v>10059461.390000001</v>
      </c>
      <c r="WQ26" s="559">
        <v>3804475.85</v>
      </c>
      <c r="WR26" s="559">
        <v>14225800.83</v>
      </c>
      <c r="WS26" s="559">
        <v>54209374.019999996</v>
      </c>
      <c r="WT26" s="559">
        <v>4160922.23</v>
      </c>
      <c r="WU26" s="559">
        <v>3089915.84</v>
      </c>
      <c r="WV26" s="559">
        <v>2294087.4</v>
      </c>
      <c r="WW26" s="559">
        <v>3469060.68</v>
      </c>
      <c r="WX26" s="559">
        <v>6511454.8899999997</v>
      </c>
      <c r="WY26" s="559">
        <v>2384098.8499999996</v>
      </c>
      <c r="WZ26" s="559">
        <v>3970469.13</v>
      </c>
      <c r="XA26" s="559">
        <v>56721977.740000002</v>
      </c>
      <c r="XB26" s="559">
        <v>3766257.27</v>
      </c>
      <c r="XC26" s="559">
        <v>3342219.71</v>
      </c>
      <c r="XD26" s="559">
        <v>2590845.0699999998</v>
      </c>
      <c r="XE26" s="559">
        <v>3106978.4899999998</v>
      </c>
      <c r="XF26" s="559">
        <v>161739332.76000002</v>
      </c>
      <c r="XG26" s="559">
        <v>8842599.2799999993</v>
      </c>
      <c r="XH26" s="559">
        <v>11879030.049999999</v>
      </c>
      <c r="XI26" s="559">
        <v>69085592.769999996</v>
      </c>
      <c r="XJ26" s="559">
        <v>6786523.1099999994</v>
      </c>
      <c r="XK26" s="559">
        <v>5481943.3900000006</v>
      </c>
      <c r="XL26" s="559">
        <v>23925984.080000002</v>
      </c>
      <c r="XM26" s="559">
        <v>5833743.8300000001</v>
      </c>
      <c r="XN26" s="559">
        <v>5720973.8900000006</v>
      </c>
      <c r="XO26" s="559">
        <v>17749796.629999995</v>
      </c>
      <c r="XP26" s="559">
        <v>7417706.0599999996</v>
      </c>
      <c r="XQ26" s="559">
        <v>4778523.3100000005</v>
      </c>
      <c r="XR26" s="559">
        <v>2157506.2599999998</v>
      </c>
      <c r="XS26" s="559">
        <v>5043225.6399999997</v>
      </c>
      <c r="XT26" s="559">
        <v>3064043.49</v>
      </c>
      <c r="XU26" s="559">
        <v>3532002.9099999997</v>
      </c>
      <c r="XV26" s="559">
        <v>3164433.87</v>
      </c>
      <c r="XW26" s="559">
        <v>3663862.2199999997</v>
      </c>
      <c r="XX26" s="559">
        <v>3008406.51</v>
      </c>
      <c r="XY26" s="559">
        <v>2698745.5000000005</v>
      </c>
      <c r="XZ26" s="559">
        <v>3325176.71</v>
      </c>
      <c r="YA26" s="559">
        <v>5040403.45</v>
      </c>
      <c r="YB26" s="559">
        <v>2943608.5600000005</v>
      </c>
      <c r="YC26" s="559">
        <v>157820151.41</v>
      </c>
      <c r="YD26" s="559">
        <v>3064428.63</v>
      </c>
      <c r="YE26" s="559">
        <v>22186113.059999999</v>
      </c>
      <c r="YF26" s="559">
        <v>3135479.85</v>
      </c>
      <c r="YG26" s="559">
        <v>36350588.649999999</v>
      </c>
      <c r="YH26" s="559">
        <v>6168222.3100000005</v>
      </c>
      <c r="YI26" s="559">
        <v>10887142.510000002</v>
      </c>
      <c r="YJ26" s="559">
        <v>1653672.2</v>
      </c>
      <c r="YK26" s="559">
        <v>36148357.789999992</v>
      </c>
      <c r="YL26" s="559">
        <v>24926606.43</v>
      </c>
      <c r="YM26" s="559">
        <v>4023247.96</v>
      </c>
      <c r="YN26" s="559">
        <v>2908176.99</v>
      </c>
      <c r="YO26" s="559">
        <v>2693112.24</v>
      </c>
      <c r="YP26" s="559">
        <v>4463742.83</v>
      </c>
      <c r="YQ26" s="559">
        <v>2764971.1</v>
      </c>
      <c r="YR26" s="559">
        <v>4092890.9299999997</v>
      </c>
      <c r="YS26" s="559">
        <v>4800959.8900000006</v>
      </c>
      <c r="YT26" s="559">
        <v>42916718.189999998</v>
      </c>
      <c r="YU26" s="559">
        <v>6002079.6800000006</v>
      </c>
      <c r="YV26" s="559">
        <v>8917630.8199999984</v>
      </c>
      <c r="YW26" s="559">
        <v>1911212.34</v>
      </c>
      <c r="YX26" s="559">
        <v>16162394.32</v>
      </c>
      <c r="YY26" s="559">
        <v>1890083.69</v>
      </c>
      <c r="YZ26" s="559">
        <v>4168494.32</v>
      </c>
      <c r="ZA26" s="559">
        <v>67439264.25</v>
      </c>
      <c r="ZB26" s="559">
        <v>6361761.5999999996</v>
      </c>
      <c r="ZC26" s="559">
        <v>9142103.9800000004</v>
      </c>
      <c r="ZD26" s="559">
        <v>13239658.310000001</v>
      </c>
      <c r="ZE26" s="559">
        <v>1870090.74</v>
      </c>
      <c r="ZF26" s="559">
        <v>2160679.6800000002</v>
      </c>
      <c r="ZG26" s="559">
        <v>3220217.09</v>
      </c>
      <c r="ZH26" s="559">
        <v>2837941.8100000005</v>
      </c>
      <c r="ZI26" s="559">
        <v>15542226.75</v>
      </c>
      <c r="ZJ26" s="559">
        <v>142086752.94999999</v>
      </c>
      <c r="ZK26" s="559">
        <v>3717306.38</v>
      </c>
      <c r="ZL26" s="559">
        <v>13959572.67</v>
      </c>
      <c r="ZM26" s="559">
        <v>32949057.930000003</v>
      </c>
      <c r="ZN26" s="559">
        <v>21525022.749999996</v>
      </c>
      <c r="ZO26" s="559">
        <v>3210610.4199999995</v>
      </c>
      <c r="ZP26" s="559">
        <v>6801581.46</v>
      </c>
      <c r="ZQ26" s="559">
        <v>8978845.629999999</v>
      </c>
      <c r="ZR26" s="559">
        <v>28430909.210000001</v>
      </c>
      <c r="ZS26" s="559">
        <v>14189564.840000002</v>
      </c>
      <c r="ZT26" s="559">
        <v>1963884.7700000003</v>
      </c>
      <c r="ZU26" s="559">
        <v>2887613.01</v>
      </c>
      <c r="ZV26" s="559">
        <v>7962512.9199999999</v>
      </c>
      <c r="ZW26" s="559">
        <v>17034974.100000001</v>
      </c>
      <c r="ZX26" s="559">
        <v>4500549.8899999997</v>
      </c>
      <c r="ZY26" s="559">
        <v>4982732.12</v>
      </c>
      <c r="ZZ26" s="559">
        <v>4111896.1799999997</v>
      </c>
      <c r="AAA26" s="559">
        <v>6338905.9399999995</v>
      </c>
      <c r="AAB26" s="559">
        <v>6584614.2300000004</v>
      </c>
      <c r="AAC26" s="559">
        <v>2589818.04</v>
      </c>
      <c r="AAD26" s="559">
        <v>3209556.0000000005</v>
      </c>
      <c r="AAE26" s="559">
        <v>3113233.55</v>
      </c>
      <c r="AAF26" s="559">
        <v>54687807.219999999</v>
      </c>
      <c r="AAG26" s="559">
        <v>5653994.29</v>
      </c>
      <c r="AAH26" s="559">
        <v>15615919.620000001</v>
      </c>
      <c r="AAI26" s="559">
        <v>3941316.06</v>
      </c>
      <c r="AAJ26" s="559">
        <v>3283367.3000000003</v>
      </c>
      <c r="AAK26" s="559">
        <v>10145912.289999999</v>
      </c>
      <c r="AAL26" s="559">
        <v>4367475.97</v>
      </c>
      <c r="AAM26" s="559">
        <v>120602446.94</v>
      </c>
      <c r="AAN26" s="559">
        <v>7640657.9800000004</v>
      </c>
      <c r="AAO26" s="559">
        <v>3528444.05</v>
      </c>
      <c r="AAP26" s="559">
        <v>14330311.560000001</v>
      </c>
      <c r="AAQ26" s="559">
        <v>21480409.699999999</v>
      </c>
      <c r="AAR26" s="559">
        <v>3683560.56</v>
      </c>
      <c r="AAS26" s="559">
        <v>5244487.870000001</v>
      </c>
      <c r="AAT26" s="559">
        <v>3472420.56</v>
      </c>
      <c r="AAU26" s="559">
        <v>22506101.899999999</v>
      </c>
      <c r="AAV26" s="559">
        <v>4943534.3599999994</v>
      </c>
      <c r="AAW26" s="559">
        <v>15195996.060000001</v>
      </c>
      <c r="AAX26" s="559">
        <v>43116399.390000001</v>
      </c>
      <c r="AAY26" s="559">
        <v>22405343.589999996</v>
      </c>
      <c r="AAZ26" s="559">
        <v>1366300.74</v>
      </c>
      <c r="ABA26" s="559">
        <v>4526424.17</v>
      </c>
      <c r="ABB26" s="559">
        <v>1846988.3699999999</v>
      </c>
      <c r="ABC26" s="559">
        <v>2166624.69</v>
      </c>
      <c r="ABD26" s="559">
        <v>6095929.3100000005</v>
      </c>
      <c r="ABE26" s="559">
        <v>2161978.88</v>
      </c>
      <c r="ABF26" s="559">
        <v>68630637.360000014</v>
      </c>
      <c r="ABG26" s="559">
        <v>88444987.75999999</v>
      </c>
      <c r="ABH26" s="559">
        <v>2085447.9100000001</v>
      </c>
      <c r="ABI26" s="559">
        <v>2793979.37</v>
      </c>
      <c r="ABJ26" s="559">
        <v>2486060.81</v>
      </c>
      <c r="ABK26" s="559">
        <v>3086937.85</v>
      </c>
      <c r="ABL26" s="559">
        <v>3651161.45</v>
      </c>
      <c r="ABM26" s="559">
        <v>57143623.130000003</v>
      </c>
      <c r="ABN26" s="559">
        <v>7945019.1399999997</v>
      </c>
      <c r="ABO26" s="559">
        <v>2566502.27</v>
      </c>
      <c r="ABP26" s="559">
        <v>4876215.1399999997</v>
      </c>
      <c r="ABQ26" s="559">
        <v>6826105.5000000009</v>
      </c>
      <c r="ABR26" s="559">
        <v>4680523.6400000006</v>
      </c>
      <c r="ABS26" s="559">
        <v>2580800.5</v>
      </c>
      <c r="ABT26" s="559">
        <v>2954488.2399999998</v>
      </c>
      <c r="ABU26" s="559">
        <v>2075997.9400000002</v>
      </c>
      <c r="ABV26" s="559">
        <v>63253935.359999999</v>
      </c>
      <c r="ABW26" s="559">
        <v>2698204.17</v>
      </c>
      <c r="ABX26" s="559">
        <v>6299653.7200000007</v>
      </c>
      <c r="ABY26" s="559">
        <v>3556666.5000000005</v>
      </c>
      <c r="ABZ26" s="559">
        <v>2728387.59</v>
      </c>
      <c r="ACA26" s="559">
        <v>15171193.6</v>
      </c>
      <c r="ACB26" s="559">
        <v>2685594.85</v>
      </c>
      <c r="ACC26" s="559">
        <v>4279000.209999999</v>
      </c>
      <c r="ACD26" s="559">
        <v>3996155.77</v>
      </c>
      <c r="ACE26" s="559">
        <v>6323735.1200000001</v>
      </c>
      <c r="ACF26" s="559">
        <v>2916942.87</v>
      </c>
      <c r="ACG26" s="559">
        <v>128425590.88</v>
      </c>
      <c r="ACH26" s="559">
        <v>2693775.11</v>
      </c>
      <c r="ACI26" s="559">
        <v>4524370.6499999994</v>
      </c>
      <c r="ACJ26" s="559">
        <v>9120360.6400000006</v>
      </c>
      <c r="ACK26" s="559">
        <v>3515601.78</v>
      </c>
      <c r="ACL26" s="559">
        <v>5078871.1899999995</v>
      </c>
      <c r="ACM26" s="559">
        <v>5930487.5100000007</v>
      </c>
      <c r="ACN26" s="559">
        <v>28297137.579999998</v>
      </c>
      <c r="ACO26" s="559">
        <v>72403443.610000014</v>
      </c>
      <c r="ACP26" s="559">
        <v>7563299.5800000001</v>
      </c>
      <c r="ACQ26" s="559">
        <v>7156762.7000000002</v>
      </c>
      <c r="ACR26" s="559">
        <v>9021468.5700000003</v>
      </c>
      <c r="ACS26" s="559">
        <v>4189311.5100000002</v>
      </c>
      <c r="ACT26" s="559">
        <v>22672024.370000001</v>
      </c>
      <c r="ACU26" s="559">
        <v>8494690.6900000013</v>
      </c>
      <c r="ACV26" s="559">
        <v>2204380.58</v>
      </c>
      <c r="ACW26" s="559">
        <v>5239806.7200000007</v>
      </c>
      <c r="ACX26" s="559">
        <v>2451154.31</v>
      </c>
      <c r="ACY26" s="559">
        <v>3286512.75</v>
      </c>
      <c r="ACZ26" s="559">
        <v>2560892.6399999997</v>
      </c>
      <c r="ADA26" s="559">
        <v>4959100.6599999992</v>
      </c>
      <c r="ADB26" s="559">
        <v>2141683.6799999997</v>
      </c>
      <c r="ADC26" s="559">
        <v>2397462.8600000003</v>
      </c>
      <c r="ADD26" s="559">
        <v>13648536.690000001</v>
      </c>
      <c r="ADE26" s="559">
        <v>26393864.009999998</v>
      </c>
      <c r="ADF26" s="559">
        <v>3134326.86</v>
      </c>
      <c r="ADG26" s="559">
        <v>2724053.4899999998</v>
      </c>
      <c r="ADH26" s="559">
        <v>3890100.3200000003</v>
      </c>
      <c r="ADI26" s="559">
        <v>2136281.86</v>
      </c>
      <c r="ADJ26" s="559">
        <v>4249511.21</v>
      </c>
      <c r="ADK26" s="559">
        <v>2785260.8000000003</v>
      </c>
      <c r="ADL26" s="559">
        <v>3104682.6</v>
      </c>
      <c r="ADM26" s="559">
        <v>105734462.09999999</v>
      </c>
      <c r="ADN26" s="559">
        <v>33193135.030000005</v>
      </c>
      <c r="ADO26" s="559">
        <v>11198639.330000002</v>
      </c>
      <c r="ADP26" s="559">
        <v>45819706.390000001</v>
      </c>
      <c r="ADQ26" s="559">
        <v>1940470.33</v>
      </c>
      <c r="ADR26" s="559">
        <v>3161812.34</v>
      </c>
      <c r="ADS26" s="559">
        <v>5339368.7</v>
      </c>
      <c r="ADT26" s="559">
        <v>3103018.1500000004</v>
      </c>
      <c r="ADU26" s="559">
        <v>125025143.30000001</v>
      </c>
      <c r="ADV26" s="559">
        <v>30392602.419999998</v>
      </c>
      <c r="ADW26" s="559">
        <v>21254628.219999999</v>
      </c>
      <c r="ADX26" s="559">
        <v>4627992.04</v>
      </c>
      <c r="ADY26" s="559">
        <v>15899016.460000001</v>
      </c>
      <c r="ADZ26" s="559">
        <v>12945762.689999999</v>
      </c>
      <c r="AEA26" s="559">
        <v>4030985.62</v>
      </c>
      <c r="AEB26" s="559">
        <v>7629212.0999999996</v>
      </c>
      <c r="AEC26" s="559">
        <v>5137161.01</v>
      </c>
      <c r="AED26" s="559">
        <v>4140677.1699999995</v>
      </c>
      <c r="AEE26" s="559">
        <v>10301846.51</v>
      </c>
      <c r="AEF26" s="559">
        <v>6526197.4400000004</v>
      </c>
      <c r="AEG26" s="559">
        <v>2364456.2800000003</v>
      </c>
      <c r="AEH26" s="559">
        <v>8946249.9700000007</v>
      </c>
      <c r="AEI26" s="559">
        <v>10194087.34</v>
      </c>
      <c r="AEJ26" s="559">
        <v>10049436.5</v>
      </c>
      <c r="AEK26" s="559">
        <v>2517588.35</v>
      </c>
      <c r="AEL26" s="559">
        <v>25484457.600000005</v>
      </c>
      <c r="AEM26" s="559">
        <v>5937807.9800000004</v>
      </c>
      <c r="AEN26" s="559">
        <v>6759576.9199999999</v>
      </c>
      <c r="AEO26" s="559">
        <v>81098627.210000008</v>
      </c>
      <c r="AEP26" s="559">
        <v>8535345.7199999988</v>
      </c>
      <c r="AEQ26" s="559">
        <v>8071010.3999999985</v>
      </c>
      <c r="AER26" s="559">
        <v>4661034.6399999997</v>
      </c>
      <c r="AES26" s="559">
        <v>3630837.9</v>
      </c>
      <c r="AET26" s="559">
        <v>15614374.09</v>
      </c>
      <c r="AEU26" s="559">
        <v>2643553.61</v>
      </c>
      <c r="AEV26" s="559">
        <v>3057181.74</v>
      </c>
      <c r="AEW26" s="559">
        <v>5285916.6900000004</v>
      </c>
      <c r="AEX26" s="559">
        <v>2677246.4000000004</v>
      </c>
      <c r="AEY26" s="559">
        <v>63464858.660000004</v>
      </c>
      <c r="AEZ26" s="559">
        <v>17213506.029999997</v>
      </c>
      <c r="AFA26" s="559">
        <v>6816389.4699999997</v>
      </c>
      <c r="AFB26" s="559">
        <v>3940096.44</v>
      </c>
      <c r="AFC26" s="559">
        <v>12740751.020000001</v>
      </c>
      <c r="AFD26" s="559">
        <v>11475863.879999999</v>
      </c>
      <c r="AFE26" s="559">
        <v>3961902.1900000004</v>
      </c>
      <c r="AFF26" s="559">
        <v>4994047.9400000004</v>
      </c>
      <c r="AFG26" s="559">
        <v>4572220.2300000004</v>
      </c>
      <c r="AFH26" s="559">
        <v>10644997.309999999</v>
      </c>
      <c r="AFI26" s="559">
        <v>7135731.1099999994</v>
      </c>
      <c r="AFJ26" s="559">
        <v>7125619.5499999998</v>
      </c>
      <c r="AFK26" s="559">
        <v>14631027.999999998</v>
      </c>
      <c r="AFL26" s="559">
        <v>37848841.920000009</v>
      </c>
      <c r="AFM26" s="559">
        <v>5032837.4400000004</v>
      </c>
      <c r="AFN26" s="559">
        <v>3653605.97</v>
      </c>
      <c r="AFO26" s="559">
        <v>3820309.06</v>
      </c>
      <c r="AFP26" s="559">
        <v>3802879.57</v>
      </c>
      <c r="AFQ26" s="559">
        <v>3440148.5100000002</v>
      </c>
      <c r="AFR26" s="559">
        <v>2857599.34</v>
      </c>
      <c r="AFS26" s="559">
        <v>8873070.5</v>
      </c>
      <c r="AFT26" s="559">
        <v>10187268.099999998</v>
      </c>
      <c r="AFU26" s="559">
        <v>2354682.4699999997</v>
      </c>
      <c r="AFV26" s="559">
        <v>2922837.4200000004</v>
      </c>
      <c r="AFW26" s="559">
        <v>2964259.54</v>
      </c>
      <c r="AFX26" s="559">
        <v>42233402.800000004</v>
      </c>
      <c r="AFY26" s="559">
        <v>3127227.59</v>
      </c>
      <c r="AFZ26" s="559">
        <v>3790897.8800000004</v>
      </c>
      <c r="AGA26" s="559">
        <v>3088182.74</v>
      </c>
      <c r="AGB26" s="559">
        <v>27016348.109999999</v>
      </c>
      <c r="AGC26" s="559">
        <v>4965805.62</v>
      </c>
      <c r="AGD26" s="559">
        <v>1867960.1600000001</v>
      </c>
      <c r="AGE26" s="559">
        <v>7508894.2599999998</v>
      </c>
      <c r="AGF26" s="559">
        <v>2791321.7199999997</v>
      </c>
      <c r="AGG26" s="559">
        <v>2493246.8499999996</v>
      </c>
      <c r="AGH26" s="559">
        <v>5765753.6900000004</v>
      </c>
      <c r="AGI26" s="559">
        <v>69506778.230000004</v>
      </c>
      <c r="AGJ26" s="559">
        <v>14889992.960000001</v>
      </c>
      <c r="AGK26" s="559">
        <v>3265387.9999999995</v>
      </c>
      <c r="AGL26" s="559">
        <v>1565760.6400000001</v>
      </c>
      <c r="AGM26" s="559">
        <v>8667391.5599999987</v>
      </c>
      <c r="AGN26" s="559">
        <v>5244129.42</v>
      </c>
      <c r="AGO26" s="559">
        <v>3041312.5</v>
      </c>
      <c r="AGP26" s="559">
        <v>2561253.71</v>
      </c>
      <c r="AGQ26" s="559">
        <v>166768638.81</v>
      </c>
      <c r="AGR26" s="559">
        <v>146623730.08000001</v>
      </c>
      <c r="AGS26" s="559">
        <v>5205864.7300000004</v>
      </c>
      <c r="AGT26" s="559">
        <v>8977411.1799999997</v>
      </c>
      <c r="AGU26" s="559">
        <v>13292394.140000001</v>
      </c>
      <c r="AGV26" s="559">
        <v>7602445.6900000004</v>
      </c>
      <c r="AGW26" s="559">
        <v>7894149.4399999995</v>
      </c>
      <c r="AGX26" s="559">
        <v>8290435.8799999999</v>
      </c>
      <c r="AGY26" s="559">
        <v>2218458.27</v>
      </c>
      <c r="AGZ26" s="559">
        <v>5435711.3200000003</v>
      </c>
      <c r="AHA26" s="559">
        <v>6377133.9300000006</v>
      </c>
      <c r="AHB26" s="559">
        <v>3780568.72</v>
      </c>
      <c r="AHC26" s="559">
        <v>7049912.1000000006</v>
      </c>
      <c r="AHD26" s="559">
        <v>5025341.55</v>
      </c>
      <c r="AHE26" s="559">
        <v>4494008.1499999994</v>
      </c>
      <c r="AHF26" s="559">
        <v>4464104.1399999997</v>
      </c>
      <c r="AHG26" s="559">
        <v>5248658.4799999995</v>
      </c>
      <c r="AHH26" s="559">
        <v>52959645.289999999</v>
      </c>
      <c r="AHI26" s="559">
        <v>5718132.9700000007</v>
      </c>
      <c r="AHJ26" s="559">
        <v>2237576.0700000003</v>
      </c>
      <c r="AHK26" s="559">
        <v>4023813.3000000003</v>
      </c>
      <c r="AHL26" s="559">
        <v>11112287.310000001</v>
      </c>
      <c r="AHM26" s="559">
        <v>4579956.8000000007</v>
      </c>
      <c r="AHN26" s="559">
        <v>3431821.1699999995</v>
      </c>
      <c r="AHO26" s="559"/>
      <c r="AHQ26" s="579">
        <v>24</v>
      </c>
    </row>
    <row r="27" spans="1:901" ht="23.4" customHeight="1" x14ac:dyDescent="0.55000000000000004">
      <c r="A27" s="554" t="s">
        <v>35</v>
      </c>
      <c r="B27" s="555" t="s">
        <v>36</v>
      </c>
      <c r="C27" s="559">
        <v>43781872.260000005</v>
      </c>
      <c r="D27" s="559">
        <v>12003299.34</v>
      </c>
      <c r="E27" s="559">
        <v>1497606.92</v>
      </c>
      <c r="F27" s="559">
        <v>4403030.3</v>
      </c>
      <c r="G27" s="559">
        <v>2190603.84</v>
      </c>
      <c r="H27" s="559">
        <v>3270643.4</v>
      </c>
      <c r="I27" s="559">
        <v>1487841.49</v>
      </c>
      <c r="J27" s="559">
        <v>13845320.969999999</v>
      </c>
      <c r="K27" s="559">
        <v>3577379.0300000003</v>
      </c>
      <c r="L27" s="559">
        <v>1565029.9899999998</v>
      </c>
      <c r="M27" s="559">
        <v>6759647.6799999997</v>
      </c>
      <c r="N27" s="559">
        <v>2191830.12</v>
      </c>
      <c r="O27" s="559">
        <v>9566845.7300000004</v>
      </c>
      <c r="P27" s="559">
        <v>4389454.1099999994</v>
      </c>
      <c r="Q27" s="559">
        <v>3041116.05</v>
      </c>
      <c r="R27" s="559">
        <v>1631027.77</v>
      </c>
      <c r="S27" s="559">
        <v>1862146.6</v>
      </c>
      <c r="T27" s="559">
        <v>2617940.65</v>
      </c>
      <c r="U27" s="559">
        <v>1275961.67</v>
      </c>
      <c r="V27" s="559">
        <v>1878624.0399999998</v>
      </c>
      <c r="W27" s="559">
        <v>2054786.3</v>
      </c>
      <c r="X27" s="559">
        <v>1222503.01</v>
      </c>
      <c r="Y27" s="559">
        <v>805585.04</v>
      </c>
      <c r="Z27" s="559">
        <v>909913.40000000014</v>
      </c>
      <c r="AA27" s="559">
        <v>51464755.68999999</v>
      </c>
      <c r="AB27" s="559">
        <v>3456608.7299999995</v>
      </c>
      <c r="AC27" s="559">
        <v>5505591.9100000001</v>
      </c>
      <c r="AD27" s="559">
        <v>2068074.55</v>
      </c>
      <c r="AE27" s="559">
        <v>11026577.300000001</v>
      </c>
      <c r="AF27" s="559">
        <v>3583212.32</v>
      </c>
      <c r="AG27" s="559">
        <v>8996195.4499999993</v>
      </c>
      <c r="AH27" s="559">
        <v>3683253.12</v>
      </c>
      <c r="AI27" s="559">
        <v>3430266.26</v>
      </c>
      <c r="AJ27" s="559">
        <v>2539085.7000000002</v>
      </c>
      <c r="AK27" s="559">
        <v>1630277.9699999997</v>
      </c>
      <c r="AL27" s="559">
        <v>1702135.9999999998</v>
      </c>
      <c r="AM27" s="559">
        <v>2166930.4500000002</v>
      </c>
      <c r="AN27" s="559">
        <v>1708241.01</v>
      </c>
      <c r="AO27" s="559">
        <v>1706775.07</v>
      </c>
      <c r="AP27" s="559">
        <v>3909461.14</v>
      </c>
      <c r="AQ27" s="559">
        <v>4785280.1900000004</v>
      </c>
      <c r="AR27" s="559">
        <v>843247.53</v>
      </c>
      <c r="AS27" s="559">
        <v>24046745.410000004</v>
      </c>
      <c r="AT27" s="559">
        <v>3009640.75</v>
      </c>
      <c r="AU27" s="559">
        <v>2717173.25</v>
      </c>
      <c r="AV27" s="559">
        <v>3035199.75</v>
      </c>
      <c r="AW27" s="559">
        <v>2426217.1399999997</v>
      </c>
      <c r="AX27" s="559">
        <v>1702859.31</v>
      </c>
      <c r="AY27" s="559">
        <v>1670871.68</v>
      </c>
      <c r="AZ27" s="559">
        <v>2743746.43</v>
      </c>
      <c r="BA27" s="559">
        <v>10234435.459999999</v>
      </c>
      <c r="BB27" s="559">
        <v>1325304.04</v>
      </c>
      <c r="BC27" s="559">
        <v>2908476.77</v>
      </c>
      <c r="BD27" s="559">
        <v>6119141.3100000005</v>
      </c>
      <c r="BE27" s="559">
        <v>1404406.91</v>
      </c>
      <c r="BF27" s="559">
        <v>1548603.5</v>
      </c>
      <c r="BG27" s="559">
        <v>2201844.8600000003</v>
      </c>
      <c r="BH27" s="559">
        <v>25650293.32</v>
      </c>
      <c r="BI27" s="559">
        <v>1152414.8</v>
      </c>
      <c r="BJ27" s="559">
        <v>863764.03</v>
      </c>
      <c r="BK27" s="559">
        <v>2168986.3299999996</v>
      </c>
      <c r="BL27" s="559">
        <v>2487281.44</v>
      </c>
      <c r="BM27" s="559">
        <v>3378185.08</v>
      </c>
      <c r="BN27" s="559">
        <v>1460680.4400000002</v>
      </c>
      <c r="BO27" s="559">
        <v>1658734.33</v>
      </c>
      <c r="BP27" s="559">
        <v>1084828.29</v>
      </c>
      <c r="BQ27" s="559">
        <v>1164172.69</v>
      </c>
      <c r="BR27" s="559">
        <v>826647.77999999991</v>
      </c>
      <c r="BS27" s="559">
        <v>945563.49</v>
      </c>
      <c r="BT27" s="559">
        <v>6523564.5300000003</v>
      </c>
      <c r="BU27" s="559">
        <v>849429.47000000009</v>
      </c>
      <c r="BV27" s="559">
        <v>821255.86</v>
      </c>
      <c r="BW27" s="559">
        <v>21671358.129999999</v>
      </c>
      <c r="BX27" s="559">
        <v>11126248.360000001</v>
      </c>
      <c r="BY27" s="559">
        <v>2303953.15</v>
      </c>
      <c r="BZ27" s="559">
        <v>1202968.7000000002</v>
      </c>
      <c r="CA27" s="559">
        <v>2789360.9499999997</v>
      </c>
      <c r="CB27" s="559">
        <v>2419841.23</v>
      </c>
      <c r="CC27" s="559">
        <v>1468107.42</v>
      </c>
      <c r="CD27" s="559">
        <v>184498.75999999998</v>
      </c>
      <c r="CE27" s="559">
        <v>333193.15000000002</v>
      </c>
      <c r="CF27" s="559">
        <v>57610218.349999994</v>
      </c>
      <c r="CG27" s="559">
        <v>2570153.0300000003</v>
      </c>
      <c r="CH27" s="559">
        <v>6772996.3200000012</v>
      </c>
      <c r="CI27" s="559">
        <v>1539982.4200000002</v>
      </c>
      <c r="CJ27" s="559">
        <v>2223816.91</v>
      </c>
      <c r="CK27" s="559">
        <v>1854212.2400000002</v>
      </c>
      <c r="CL27" s="559">
        <v>1865589.9200000002</v>
      </c>
      <c r="CM27" s="559">
        <v>5151612.7399999993</v>
      </c>
      <c r="CN27" s="559">
        <v>1347521.93</v>
      </c>
      <c r="CO27" s="559">
        <v>1698732.77</v>
      </c>
      <c r="CP27" s="559">
        <v>1712248.1</v>
      </c>
      <c r="CQ27" s="559">
        <v>2264574.2399999998</v>
      </c>
      <c r="CR27" s="559">
        <v>1609447.74</v>
      </c>
      <c r="CS27" s="559">
        <v>21153294.880000003</v>
      </c>
      <c r="CT27" s="559">
        <v>1787563.17</v>
      </c>
      <c r="CU27" s="559">
        <v>1702933.9300000002</v>
      </c>
      <c r="CV27" s="559">
        <v>3795446.78</v>
      </c>
      <c r="CW27" s="559">
        <v>1366106.81</v>
      </c>
      <c r="CX27" s="559">
        <v>3013952.69</v>
      </c>
      <c r="CY27" s="559">
        <v>1835164.1600000001</v>
      </c>
      <c r="CZ27" s="559">
        <v>855087.16000000015</v>
      </c>
      <c r="DA27" s="559">
        <v>31776855.850000001</v>
      </c>
      <c r="DB27" s="559">
        <v>3898253.94</v>
      </c>
      <c r="DC27" s="559">
        <v>7533884.7400000002</v>
      </c>
      <c r="DD27" s="559">
        <v>15333561.24</v>
      </c>
      <c r="DE27" s="559">
        <v>3451143.45</v>
      </c>
      <c r="DF27" s="559">
        <v>6387984.6899999995</v>
      </c>
      <c r="DG27" s="559">
        <v>3707678.4600000004</v>
      </c>
      <c r="DH27" s="559">
        <v>813534.87000000011</v>
      </c>
      <c r="DI27" s="559">
        <v>2878294.86</v>
      </c>
      <c r="DJ27" s="559">
        <v>1299577.77</v>
      </c>
      <c r="DK27" s="559">
        <v>4632269.83</v>
      </c>
      <c r="DL27" s="559">
        <v>14971617.01</v>
      </c>
      <c r="DM27" s="559">
        <v>25807624.400000002</v>
      </c>
      <c r="DN27" s="559">
        <v>1906469.3599999999</v>
      </c>
      <c r="DO27" s="559">
        <v>2335011.1900000004</v>
      </c>
      <c r="DP27" s="559">
        <v>3146564.24</v>
      </c>
      <c r="DQ27" s="559">
        <v>2975934.8499999996</v>
      </c>
      <c r="DR27" s="559">
        <v>2274633.7800000003</v>
      </c>
      <c r="DS27" s="559">
        <v>2615627.88</v>
      </c>
      <c r="DT27" s="559">
        <v>1551530.9200000002</v>
      </c>
      <c r="DU27" s="559">
        <v>72346379.650000006</v>
      </c>
      <c r="DV27" s="559">
        <v>2888665.04</v>
      </c>
      <c r="DW27" s="559">
        <v>3779974.29</v>
      </c>
      <c r="DX27" s="559">
        <v>3780037.59</v>
      </c>
      <c r="DY27" s="559">
        <v>3942430.01</v>
      </c>
      <c r="DZ27" s="559">
        <v>3898007.86</v>
      </c>
      <c r="EA27" s="559">
        <v>5295225.040000001</v>
      </c>
      <c r="EB27" s="559">
        <v>3279495.3499999996</v>
      </c>
      <c r="EC27" s="559">
        <v>4007876.64</v>
      </c>
      <c r="ED27" s="559">
        <v>14791921.16</v>
      </c>
      <c r="EE27" s="559">
        <v>13024992.120000001</v>
      </c>
      <c r="EF27" s="559">
        <v>2862511.79</v>
      </c>
      <c r="EG27" s="559">
        <v>2957464.2399999998</v>
      </c>
      <c r="EH27" s="559">
        <v>2461839.65</v>
      </c>
      <c r="EI27" s="559">
        <v>2835269.2399999998</v>
      </c>
      <c r="EJ27" s="559">
        <v>4065063.27</v>
      </c>
      <c r="EK27" s="559">
        <v>1806751.7699999998</v>
      </c>
      <c r="EL27" s="559">
        <v>2579339.3499999996</v>
      </c>
      <c r="EM27" s="559">
        <v>34500324.82</v>
      </c>
      <c r="EN27" s="559">
        <v>2865287.23</v>
      </c>
      <c r="EO27" s="559">
        <v>2300294.0699999998</v>
      </c>
      <c r="EP27" s="559">
        <v>2654095.4299999997</v>
      </c>
      <c r="EQ27" s="559">
        <v>2064382.55</v>
      </c>
      <c r="ER27" s="559">
        <v>1112812.8500000001</v>
      </c>
      <c r="ES27" s="559">
        <v>4490830.96</v>
      </c>
      <c r="ET27" s="559">
        <v>3394269.0199999996</v>
      </c>
      <c r="EU27" s="559">
        <v>1491874.79</v>
      </c>
      <c r="EV27" s="559">
        <v>23091987.440000001</v>
      </c>
      <c r="EW27" s="559">
        <v>1528177.93</v>
      </c>
      <c r="EX27" s="559">
        <v>2718285.1599999997</v>
      </c>
      <c r="EY27" s="559">
        <v>3909076.9199999995</v>
      </c>
      <c r="EZ27" s="559">
        <v>5059463.49</v>
      </c>
      <c r="FA27" s="559">
        <v>4082523.0899999994</v>
      </c>
      <c r="FB27" s="559">
        <v>3948240.6999999997</v>
      </c>
      <c r="FC27" s="559">
        <v>3045737.1000000006</v>
      </c>
      <c r="FD27" s="559">
        <v>2202961.42</v>
      </c>
      <c r="FE27" s="559">
        <v>1876654.1300000001</v>
      </c>
      <c r="FF27" s="559">
        <v>1916025.4799999997</v>
      </c>
      <c r="FG27" s="559">
        <v>1348997.79</v>
      </c>
      <c r="FH27" s="559">
        <v>26010360.34</v>
      </c>
      <c r="FI27" s="559">
        <v>1872958.97</v>
      </c>
      <c r="FJ27" s="559">
        <v>2328212.7799999998</v>
      </c>
      <c r="FK27" s="559">
        <v>1822724.2</v>
      </c>
      <c r="FL27" s="559">
        <v>3262255.7100000004</v>
      </c>
      <c r="FM27" s="559">
        <v>3303058.7300000004</v>
      </c>
      <c r="FN27" s="559">
        <v>991724.64</v>
      </c>
      <c r="FO27" s="559">
        <v>580839.68000000005</v>
      </c>
      <c r="FP27" s="559">
        <v>36665489.550000004</v>
      </c>
      <c r="FQ27" s="559">
        <v>2024104.3900000001</v>
      </c>
      <c r="FR27" s="559">
        <v>4251873.2300000004</v>
      </c>
      <c r="FS27" s="559">
        <v>3768477.7000000007</v>
      </c>
      <c r="FT27" s="559">
        <v>3806826.5999999996</v>
      </c>
      <c r="FU27" s="559">
        <v>2905501.92</v>
      </c>
      <c r="FV27" s="559">
        <v>7269027.8699999992</v>
      </c>
      <c r="FW27" s="559">
        <v>3275927.4899999998</v>
      </c>
      <c r="FX27" s="559">
        <v>3667165.98</v>
      </c>
      <c r="FY27" s="559">
        <v>2789424.05</v>
      </c>
      <c r="FZ27" s="559">
        <v>6137347.4200000009</v>
      </c>
      <c r="GA27" s="559">
        <v>2447983.85</v>
      </c>
      <c r="GB27" s="559">
        <v>2004429.65</v>
      </c>
      <c r="GC27" s="559">
        <v>864700.72</v>
      </c>
      <c r="GD27" s="559">
        <v>21725045.350000005</v>
      </c>
      <c r="GE27" s="559">
        <v>2099572.3600000003</v>
      </c>
      <c r="GF27" s="559">
        <v>1803670.9800000002</v>
      </c>
      <c r="GG27" s="559">
        <v>5430768.1699999999</v>
      </c>
      <c r="GH27" s="559">
        <v>2964693.1599999997</v>
      </c>
      <c r="GI27" s="559">
        <v>2400994.21</v>
      </c>
      <c r="GJ27" s="559">
        <v>2800268.46</v>
      </c>
      <c r="GK27" s="559">
        <v>5475280.4700000007</v>
      </c>
      <c r="GL27" s="559">
        <v>2110028.25</v>
      </c>
      <c r="GM27" s="559">
        <v>896186.61</v>
      </c>
      <c r="GN27" s="559">
        <v>875871.58</v>
      </c>
      <c r="GO27" s="559">
        <v>707607.65</v>
      </c>
      <c r="GP27" s="559">
        <v>15174383.33</v>
      </c>
      <c r="GQ27" s="559">
        <v>5691870.4499999993</v>
      </c>
      <c r="GR27" s="559">
        <v>2633402.1800000002</v>
      </c>
      <c r="GS27" s="559">
        <v>6199578.4299999997</v>
      </c>
      <c r="GT27" s="559">
        <v>1285966.93</v>
      </c>
      <c r="GU27" s="559">
        <v>3487809.5999999996</v>
      </c>
      <c r="GV27" s="559">
        <v>3709238.6399999997</v>
      </c>
      <c r="GW27" s="559">
        <v>1642914.47</v>
      </c>
      <c r="GX27" s="559">
        <v>17453375.020000003</v>
      </c>
      <c r="GY27" s="559">
        <v>2583244.9499999997</v>
      </c>
      <c r="GZ27" s="559">
        <v>4526788.53</v>
      </c>
      <c r="HA27" s="559">
        <v>2903649.4</v>
      </c>
      <c r="HB27" s="559">
        <v>42670058.230000004</v>
      </c>
      <c r="HC27" s="559">
        <v>4948994.66</v>
      </c>
      <c r="HD27" s="559">
        <v>6587875.25</v>
      </c>
      <c r="HE27" s="559">
        <v>3888574.44</v>
      </c>
      <c r="HF27" s="559">
        <v>4296300.66</v>
      </c>
      <c r="HG27" s="559">
        <v>5450127.9499999993</v>
      </c>
      <c r="HH27" s="559">
        <v>1547948.67</v>
      </c>
      <c r="HI27" s="559">
        <v>30447183.120000001</v>
      </c>
      <c r="HJ27" s="559">
        <v>3906451.13</v>
      </c>
      <c r="HK27" s="559">
        <v>5490669.0300000003</v>
      </c>
      <c r="HL27" s="559">
        <v>2572885.2799999998</v>
      </c>
      <c r="HM27" s="559">
        <v>2253816.59</v>
      </c>
      <c r="HN27" s="559">
        <v>2176023.8200000003</v>
      </c>
      <c r="HO27" s="559">
        <v>3541068.52</v>
      </c>
      <c r="HP27" s="559">
        <v>2082995.2999999998</v>
      </c>
      <c r="HQ27" s="559">
        <v>29791878.239999998</v>
      </c>
      <c r="HR27" s="559">
        <v>17033696.120000001</v>
      </c>
      <c r="HS27" s="559">
        <v>2785186.36</v>
      </c>
      <c r="HT27" s="559">
        <v>2350682.0699999998</v>
      </c>
      <c r="HU27" s="559">
        <v>1765434.69</v>
      </c>
      <c r="HV27" s="559">
        <v>1512169.73</v>
      </c>
      <c r="HW27" s="559">
        <v>5981489.7799999993</v>
      </c>
      <c r="HX27" s="559">
        <v>2134053.87</v>
      </c>
      <c r="HY27" s="559">
        <v>2306547.61</v>
      </c>
      <c r="HZ27" s="559">
        <v>2478581.56</v>
      </c>
      <c r="IA27" s="559">
        <v>1947513.26</v>
      </c>
      <c r="IB27" s="559">
        <v>4048398.93</v>
      </c>
      <c r="IC27" s="559">
        <v>1193539.4300000002</v>
      </c>
      <c r="ID27" s="559">
        <v>2577666.0699999998</v>
      </c>
      <c r="IE27" s="559">
        <v>1837130.47</v>
      </c>
      <c r="IF27" s="559">
        <v>1506031</v>
      </c>
      <c r="IG27" s="559">
        <v>32085897.879999999</v>
      </c>
      <c r="IH27" s="559">
        <v>12601514.590000002</v>
      </c>
      <c r="II27" s="559">
        <v>2943832.41</v>
      </c>
      <c r="IJ27" s="559">
        <v>5777171.1599999992</v>
      </c>
      <c r="IK27" s="559">
        <v>7993538.8100000005</v>
      </c>
      <c r="IL27" s="559">
        <v>2782608.14</v>
      </c>
      <c r="IM27" s="559">
        <v>2481648.9700000002</v>
      </c>
      <c r="IN27" s="559">
        <v>2007047.67</v>
      </c>
      <c r="IO27" s="559">
        <v>1951861.28</v>
      </c>
      <c r="IP27" s="559">
        <v>2244623.5299999998</v>
      </c>
      <c r="IQ27" s="559">
        <v>1847291.91</v>
      </c>
      <c r="IR27" s="559">
        <v>42890058.700000003</v>
      </c>
      <c r="IS27" s="559">
        <v>14715805.699999999</v>
      </c>
      <c r="IT27" s="559">
        <v>4432625.57</v>
      </c>
      <c r="IU27" s="559">
        <v>3225270.34</v>
      </c>
      <c r="IV27" s="559">
        <v>2014328.29</v>
      </c>
      <c r="IW27" s="559">
        <v>1455266.71</v>
      </c>
      <c r="IX27" s="559">
        <v>2291680.9900000002</v>
      </c>
      <c r="IY27" s="559">
        <v>1199473.47</v>
      </c>
      <c r="IZ27" s="559">
        <v>1675926.81</v>
      </c>
      <c r="JA27" s="559">
        <v>2285889.65</v>
      </c>
      <c r="JB27" s="559">
        <v>3100195.0600000005</v>
      </c>
      <c r="JC27" s="559">
        <v>1909562.57</v>
      </c>
      <c r="JD27" s="559">
        <v>17026991.649999999</v>
      </c>
      <c r="JE27" s="559">
        <v>8474461.5100000016</v>
      </c>
      <c r="JF27" s="559">
        <v>2059228.0799999998</v>
      </c>
      <c r="JG27" s="559">
        <v>1583532.18</v>
      </c>
      <c r="JH27" s="559">
        <v>1677160.42</v>
      </c>
      <c r="JI27" s="559">
        <v>1276272.06</v>
      </c>
      <c r="JJ27" s="559">
        <v>19872761.800000001</v>
      </c>
      <c r="JK27" s="559">
        <v>2004580.1</v>
      </c>
      <c r="JL27" s="559">
        <v>1894617.9400000002</v>
      </c>
      <c r="JM27" s="559">
        <v>3955949.24</v>
      </c>
      <c r="JN27" s="559">
        <v>2214715.8600000003</v>
      </c>
      <c r="JO27" s="559">
        <v>4578570.5799999991</v>
      </c>
      <c r="JP27" s="559">
        <v>1951717.55</v>
      </c>
      <c r="JQ27" s="559">
        <v>31676978.859999996</v>
      </c>
      <c r="JR27" s="559">
        <v>3098627.6300000004</v>
      </c>
      <c r="JS27" s="559">
        <v>1500164.01</v>
      </c>
      <c r="JT27" s="559">
        <v>7446732.8899999997</v>
      </c>
      <c r="JU27" s="559">
        <v>5644829.0800000001</v>
      </c>
      <c r="JV27" s="559">
        <v>2931777.18</v>
      </c>
      <c r="JW27" s="559">
        <v>2767769.17</v>
      </c>
      <c r="JX27" s="559">
        <v>2146351.61</v>
      </c>
      <c r="JY27" s="559">
        <v>37473518.099999987</v>
      </c>
      <c r="JZ27" s="559">
        <v>14082502.68</v>
      </c>
      <c r="KA27" s="559">
        <v>2888003.1199999996</v>
      </c>
      <c r="KB27" s="559">
        <v>1366292.93</v>
      </c>
      <c r="KC27" s="559">
        <v>2991650.0000000005</v>
      </c>
      <c r="KD27" s="559">
        <v>1036387.66</v>
      </c>
      <c r="KE27" s="559">
        <v>8855954.3499999996</v>
      </c>
      <c r="KF27" s="559">
        <v>6155186.9299999997</v>
      </c>
      <c r="KG27" s="559">
        <v>2660945.86</v>
      </c>
      <c r="KH27" s="559">
        <v>3334372.4400000004</v>
      </c>
      <c r="KI27" s="559">
        <v>2429950.2800000003</v>
      </c>
      <c r="KJ27" s="559">
        <v>2913174.2300000004</v>
      </c>
      <c r="KK27" s="559">
        <v>2678296</v>
      </c>
      <c r="KL27" s="559">
        <v>844929.38</v>
      </c>
      <c r="KM27" s="559">
        <v>1848611.2</v>
      </c>
      <c r="KN27" s="559">
        <v>44461117.099999994</v>
      </c>
      <c r="KO27" s="559">
        <v>5195213.9899999993</v>
      </c>
      <c r="KP27" s="559">
        <v>3996324.6300000004</v>
      </c>
      <c r="KQ27" s="559">
        <v>3677081.0399999996</v>
      </c>
      <c r="KR27" s="559">
        <v>3628603.92</v>
      </c>
      <c r="KS27" s="559">
        <v>4349950.8899999997</v>
      </c>
      <c r="KT27" s="559">
        <v>11726628.73</v>
      </c>
      <c r="KU27" s="559">
        <v>1846933.3</v>
      </c>
      <c r="KV27" s="559">
        <v>2211283.6900000004</v>
      </c>
      <c r="KW27" s="559">
        <v>19220725.179999996</v>
      </c>
      <c r="KX27" s="559">
        <v>2811335.32</v>
      </c>
      <c r="KY27" s="559">
        <v>3760661.4000000004</v>
      </c>
      <c r="KZ27" s="559">
        <v>7259215.54</v>
      </c>
      <c r="LA27" s="559">
        <v>1944722.56</v>
      </c>
      <c r="LB27" s="559">
        <v>3981268.0400000005</v>
      </c>
      <c r="LC27" s="559">
        <v>34189383.359999999</v>
      </c>
      <c r="LD27" s="559">
        <v>4250891.25</v>
      </c>
      <c r="LE27" s="559">
        <v>40962166.539999999</v>
      </c>
      <c r="LF27" s="559">
        <v>15249461.869999999</v>
      </c>
      <c r="LG27" s="559">
        <v>14613332.890000001</v>
      </c>
      <c r="LH27" s="559">
        <v>15902733.5</v>
      </c>
      <c r="LI27" s="559">
        <v>3380528.1799999997</v>
      </c>
      <c r="LJ27" s="559">
        <v>1973807.4399999997</v>
      </c>
      <c r="LK27" s="559">
        <v>2427114.35</v>
      </c>
      <c r="LL27" s="559">
        <v>3199118.49</v>
      </c>
      <c r="LM27" s="559">
        <v>1257059.2200000002</v>
      </c>
      <c r="LN27" s="559">
        <v>3212179.3200000003</v>
      </c>
      <c r="LO27" s="559">
        <v>1352801.23</v>
      </c>
      <c r="LP27" s="559">
        <v>18880190.879999999</v>
      </c>
      <c r="LQ27" s="559">
        <v>3912343.07</v>
      </c>
      <c r="LR27" s="559">
        <v>2529462.5099999998</v>
      </c>
      <c r="LS27" s="559">
        <v>50471714.420000017</v>
      </c>
      <c r="LT27" s="559">
        <v>19845897.999999996</v>
      </c>
      <c r="LU27" s="559">
        <v>41772671.609999992</v>
      </c>
      <c r="LV27" s="559">
        <v>13497752.279999999</v>
      </c>
      <c r="LW27" s="559">
        <v>5843786.6600000001</v>
      </c>
      <c r="LX27" s="559">
        <v>6064559.5499999998</v>
      </c>
      <c r="LY27" s="559">
        <v>2849101.44</v>
      </c>
      <c r="LZ27" s="559">
        <v>3989061.02</v>
      </c>
      <c r="MA27" s="559">
        <v>3166677.1900000004</v>
      </c>
      <c r="MB27" s="559">
        <v>3750639.3</v>
      </c>
      <c r="MC27" s="559">
        <v>11566963.060000001</v>
      </c>
      <c r="MD27" s="559">
        <v>2712506.63</v>
      </c>
      <c r="ME27" s="559">
        <v>46330796.859999999</v>
      </c>
      <c r="MF27" s="559">
        <v>2922320.52</v>
      </c>
      <c r="MG27" s="559">
        <v>1627105.2999999998</v>
      </c>
      <c r="MH27" s="559">
        <v>1933624.86</v>
      </c>
      <c r="MI27" s="559">
        <v>1444711.6199999999</v>
      </c>
      <c r="MJ27" s="559">
        <v>2966078.48</v>
      </c>
      <c r="MK27" s="559">
        <v>2549436.4300000002</v>
      </c>
      <c r="ML27" s="559">
        <v>1992966.19</v>
      </c>
      <c r="MM27" s="559">
        <v>3372210.86</v>
      </c>
      <c r="MN27" s="559">
        <v>2305216.7199999997</v>
      </c>
      <c r="MO27" s="559">
        <v>2488119.3099999996</v>
      </c>
      <c r="MP27" s="559">
        <v>2005790.71</v>
      </c>
      <c r="MQ27" s="559">
        <v>39119792.389999993</v>
      </c>
      <c r="MR27" s="559">
        <v>2605480.41</v>
      </c>
      <c r="MS27" s="559">
        <v>2209170.04</v>
      </c>
      <c r="MT27" s="559">
        <v>3542600.15</v>
      </c>
      <c r="MU27" s="559">
        <v>4545771.1900000004</v>
      </c>
      <c r="MV27" s="559">
        <v>3520083.81</v>
      </c>
      <c r="MW27" s="559">
        <v>9151910.0297000017</v>
      </c>
      <c r="MX27" s="559">
        <v>6470690.0599999996</v>
      </c>
      <c r="MY27" s="559">
        <v>3054293.88</v>
      </c>
      <c r="MZ27" s="559">
        <v>1097405.9300000002</v>
      </c>
      <c r="NA27" s="559">
        <v>674935.66</v>
      </c>
      <c r="NB27" s="559">
        <v>67778877.189999998</v>
      </c>
      <c r="NC27" s="559">
        <v>6944006.8700000001</v>
      </c>
      <c r="ND27" s="559">
        <v>2576528.7999999998</v>
      </c>
      <c r="NE27" s="559">
        <v>22753064.09</v>
      </c>
      <c r="NF27" s="559">
        <v>2238507.8600000003</v>
      </c>
      <c r="NG27" s="559">
        <v>6431562.1800000006</v>
      </c>
      <c r="NH27" s="559">
        <v>14358127.960000003</v>
      </c>
      <c r="NI27" s="559">
        <v>11671444.300000001</v>
      </c>
      <c r="NJ27" s="559">
        <v>1584445.09</v>
      </c>
      <c r="NK27" s="559">
        <v>4642715.8199999994</v>
      </c>
      <c r="NL27" s="559">
        <v>3791862.69</v>
      </c>
      <c r="NM27" s="559">
        <v>2631014.6199999996</v>
      </c>
      <c r="NN27" s="559">
        <v>19248323.16</v>
      </c>
      <c r="NO27" s="559">
        <v>2104546.4499999997</v>
      </c>
      <c r="NP27" s="559">
        <v>1772201.7600000002</v>
      </c>
      <c r="NQ27" s="559">
        <v>2269295.4500000002</v>
      </c>
      <c r="NR27" s="559">
        <v>1700160.49</v>
      </c>
      <c r="NS27" s="559">
        <v>704866.15999999992</v>
      </c>
      <c r="NT27" s="559">
        <v>1253426.44</v>
      </c>
      <c r="NU27" s="559">
        <v>31153480.240000002</v>
      </c>
      <c r="NV27" s="559">
        <v>13493295.109999999</v>
      </c>
      <c r="NW27" s="559">
        <v>2386267.2200000002</v>
      </c>
      <c r="NX27" s="559">
        <v>1705383.6</v>
      </c>
      <c r="NY27" s="559">
        <v>2676152.4900000002</v>
      </c>
      <c r="NZ27" s="559">
        <v>4112511.4299999997</v>
      </c>
      <c r="OA27" s="559">
        <v>1815260.3</v>
      </c>
      <c r="OB27" s="559">
        <v>49993447.960000001</v>
      </c>
      <c r="OC27" s="559">
        <v>10810460.09</v>
      </c>
      <c r="OD27" s="559">
        <v>5073924.45</v>
      </c>
      <c r="OE27" s="559">
        <v>9641862.0500000007</v>
      </c>
      <c r="OF27" s="559">
        <v>2818204.91</v>
      </c>
      <c r="OG27" s="559">
        <v>3894691.4899999998</v>
      </c>
      <c r="OH27" s="559">
        <v>4464131.1399999997</v>
      </c>
      <c r="OI27" s="559">
        <v>2160054.92</v>
      </c>
      <c r="OJ27" s="559">
        <v>1247876.95</v>
      </c>
      <c r="OK27" s="559">
        <v>36127287.949999996</v>
      </c>
      <c r="OL27" s="559">
        <v>8227359.0600000005</v>
      </c>
      <c r="OM27" s="559">
        <v>13891201.68</v>
      </c>
      <c r="ON27" s="559">
        <v>5108360.7299999995</v>
      </c>
      <c r="OO27" s="559">
        <v>4439901.96</v>
      </c>
      <c r="OP27" s="559">
        <v>1533889.4100000001</v>
      </c>
      <c r="OQ27" s="559">
        <v>24873869.859999999</v>
      </c>
      <c r="OR27" s="559">
        <v>2305739.4700000002</v>
      </c>
      <c r="OS27" s="559">
        <v>2101596.17</v>
      </c>
      <c r="OT27" s="559">
        <v>5961943.8600000003</v>
      </c>
      <c r="OU27" s="559">
        <v>4378500.459999999</v>
      </c>
      <c r="OV27" s="559">
        <v>9744331.870000001</v>
      </c>
      <c r="OW27" s="559">
        <v>3326057.8099999996</v>
      </c>
      <c r="OX27" s="559">
        <v>1225585.7800000003</v>
      </c>
      <c r="OY27" s="559">
        <v>1119211.23</v>
      </c>
      <c r="OZ27" s="559">
        <v>30643076.579999998</v>
      </c>
      <c r="PA27" s="559">
        <v>1988706.66</v>
      </c>
      <c r="PB27" s="559">
        <v>5492095.1899999995</v>
      </c>
      <c r="PC27" s="559">
        <v>1307418.6200000001</v>
      </c>
      <c r="PD27" s="559">
        <v>4195145.1500000004</v>
      </c>
      <c r="PE27" s="559">
        <v>5805337.4900000002</v>
      </c>
      <c r="PF27" s="559">
        <v>2136795.2999999998</v>
      </c>
      <c r="PG27" s="559">
        <v>2163737.16</v>
      </c>
      <c r="PH27" s="559">
        <v>2208472.98</v>
      </c>
      <c r="PI27" s="559">
        <v>2375494.3499999996</v>
      </c>
      <c r="PJ27" s="559">
        <v>3587423.68</v>
      </c>
      <c r="PK27" s="559">
        <v>2812863.4899999998</v>
      </c>
      <c r="PL27" s="559">
        <v>1703041.72</v>
      </c>
      <c r="PM27" s="559">
        <v>7483018.0499999998</v>
      </c>
      <c r="PN27" s="559">
        <v>1278820.2999999998</v>
      </c>
      <c r="PO27" s="559">
        <v>834367.34</v>
      </c>
      <c r="PP27" s="559">
        <v>758443.54</v>
      </c>
      <c r="PQ27" s="559">
        <v>1172945.1599999999</v>
      </c>
      <c r="PR27" s="559">
        <v>64816616.189999998</v>
      </c>
      <c r="PS27" s="559">
        <v>2693046.4999999995</v>
      </c>
      <c r="PT27" s="559">
        <v>1615132.9700000002</v>
      </c>
      <c r="PU27" s="559">
        <v>4017416.9800000004</v>
      </c>
      <c r="PV27" s="559">
        <v>20253273.66</v>
      </c>
      <c r="PW27" s="559">
        <v>3802460.91</v>
      </c>
      <c r="PX27" s="559">
        <v>5023264.75</v>
      </c>
      <c r="PY27" s="559">
        <v>2355790.44</v>
      </c>
      <c r="PZ27" s="559">
        <v>6619290.5500000007</v>
      </c>
      <c r="QA27" s="559">
        <v>1692361.8599999999</v>
      </c>
      <c r="QB27" s="559">
        <v>5852202.2000000002</v>
      </c>
      <c r="QC27" s="559">
        <v>2204320.5699999998</v>
      </c>
      <c r="QD27" s="559">
        <v>2692316.1100000003</v>
      </c>
      <c r="QE27" s="559">
        <v>4530343.1900000004</v>
      </c>
      <c r="QF27" s="559">
        <v>3639221.2399999998</v>
      </c>
      <c r="QG27" s="559">
        <v>4153207.7500000005</v>
      </c>
      <c r="QH27" s="559">
        <v>2771281.2500000005</v>
      </c>
      <c r="QI27" s="559">
        <v>2303025.3200000003</v>
      </c>
      <c r="QJ27" s="559">
        <v>1668391.4400000002</v>
      </c>
      <c r="QK27" s="559">
        <v>6741127.8900000006</v>
      </c>
      <c r="QL27" s="559">
        <v>7561841.0199999996</v>
      </c>
      <c r="QM27" s="559">
        <v>1812321.1199999999</v>
      </c>
      <c r="QN27" s="559">
        <v>705481.28999999992</v>
      </c>
      <c r="QO27" s="559">
        <v>774710.15</v>
      </c>
      <c r="QP27" s="559">
        <v>684069.05</v>
      </c>
      <c r="QQ27" s="559">
        <v>777553.23</v>
      </c>
      <c r="QR27" s="559">
        <v>35836147.470000006</v>
      </c>
      <c r="QS27" s="559">
        <v>1992423.32</v>
      </c>
      <c r="QT27" s="559">
        <v>6182661.3100000005</v>
      </c>
      <c r="QU27" s="559">
        <v>2502802.66</v>
      </c>
      <c r="QV27" s="559">
        <v>3046019.56</v>
      </c>
      <c r="QW27" s="559">
        <v>7357254.6699999999</v>
      </c>
      <c r="QX27" s="559">
        <v>2953755.3800000004</v>
      </c>
      <c r="QY27" s="559">
        <v>4036009.71</v>
      </c>
      <c r="QZ27" s="559">
        <v>5885222.3200000003</v>
      </c>
      <c r="RA27" s="559">
        <v>1894844.16</v>
      </c>
      <c r="RB27" s="559">
        <v>1784992.7299999997</v>
      </c>
      <c r="RC27" s="559">
        <v>953195.59</v>
      </c>
      <c r="RD27" s="559">
        <v>830176.28</v>
      </c>
      <c r="RE27" s="559">
        <v>43575802.910000004</v>
      </c>
      <c r="RF27" s="559">
        <v>4932115.3</v>
      </c>
      <c r="RG27" s="559">
        <v>1710276.8299999998</v>
      </c>
      <c r="RH27" s="559">
        <v>2433964.1999999997</v>
      </c>
      <c r="RI27" s="559">
        <v>1243620.5</v>
      </c>
      <c r="RJ27" s="559">
        <v>2455319.0900000003</v>
      </c>
      <c r="RK27" s="559">
        <v>7244399.7000000002</v>
      </c>
      <c r="RL27" s="559">
        <v>2087521.8800000001</v>
      </c>
      <c r="RM27" s="559">
        <v>2930301.1899999995</v>
      </c>
      <c r="RN27" s="559">
        <v>5912893.8399999989</v>
      </c>
      <c r="RO27" s="559">
        <v>6872732.3100000005</v>
      </c>
      <c r="RP27" s="559">
        <v>1634001.04</v>
      </c>
      <c r="RQ27" s="559">
        <v>1485119.81</v>
      </c>
      <c r="RR27" s="559">
        <v>2436956.5799999996</v>
      </c>
      <c r="RS27" s="559">
        <v>1214537.3099999998</v>
      </c>
      <c r="RT27" s="559">
        <v>1844930.47</v>
      </c>
      <c r="RU27" s="559">
        <v>2202451.5399999996</v>
      </c>
      <c r="RV27" s="559">
        <v>1010696.5</v>
      </c>
      <c r="RW27" s="559">
        <v>948612.92999999993</v>
      </c>
      <c r="RX27" s="559">
        <v>834438.84</v>
      </c>
      <c r="RY27" s="559">
        <v>23635192.539999999</v>
      </c>
      <c r="RZ27" s="559">
        <v>1509665.99</v>
      </c>
      <c r="SA27" s="559">
        <v>3280522.6</v>
      </c>
      <c r="SB27" s="559">
        <v>3183550.9699999997</v>
      </c>
      <c r="SC27" s="559">
        <v>896880.06</v>
      </c>
      <c r="SD27" s="559">
        <v>1037259.51</v>
      </c>
      <c r="SE27" s="559">
        <v>1438281.17</v>
      </c>
      <c r="SF27" s="559">
        <v>5533445.0199999996</v>
      </c>
      <c r="SG27" s="559">
        <v>1616035.48</v>
      </c>
      <c r="SH27" s="559">
        <v>1318720.4099999999</v>
      </c>
      <c r="SI27" s="559">
        <v>1957300.4200000002</v>
      </c>
      <c r="SJ27" s="559">
        <v>2587453.9200000004</v>
      </c>
      <c r="SK27" s="559">
        <v>1825664.39</v>
      </c>
      <c r="SL27" s="559">
        <v>1244455.22</v>
      </c>
      <c r="SM27" s="559">
        <v>22600935.319999997</v>
      </c>
      <c r="SN27" s="559">
        <v>3029042.22</v>
      </c>
      <c r="SO27" s="559">
        <v>2399668.8099999996</v>
      </c>
      <c r="SP27" s="559">
        <v>1470993.7899999998</v>
      </c>
      <c r="SQ27" s="559">
        <v>1176392.7200000002</v>
      </c>
      <c r="SR27" s="559">
        <v>2690900.3499999996</v>
      </c>
      <c r="SS27" s="559">
        <v>2039534.8100000003</v>
      </c>
      <c r="ST27" s="559">
        <v>5000860.17</v>
      </c>
      <c r="SU27" s="559">
        <v>2274059.6800000002</v>
      </c>
      <c r="SV27" s="559">
        <v>2106213.7199999997</v>
      </c>
      <c r="SW27" s="559">
        <v>5128338.9600000009</v>
      </c>
      <c r="SX27" s="559">
        <v>646600.97</v>
      </c>
      <c r="SY27" s="559">
        <v>14332014.76</v>
      </c>
      <c r="SZ27" s="559">
        <v>2827572.5600000005</v>
      </c>
      <c r="TA27" s="559">
        <v>2871426.04</v>
      </c>
      <c r="TB27" s="559">
        <v>4670792.91</v>
      </c>
      <c r="TC27" s="559">
        <v>2361008.7599999998</v>
      </c>
      <c r="TD27" s="559">
        <v>2204779.7799999998</v>
      </c>
      <c r="TE27" s="559">
        <v>2106093.16</v>
      </c>
      <c r="TF27" s="559">
        <v>1167272.8899999999</v>
      </c>
      <c r="TG27" s="559">
        <v>51374030.159999996</v>
      </c>
      <c r="TH27" s="559">
        <v>2035405.6300000001</v>
      </c>
      <c r="TI27" s="559">
        <v>1870092.83</v>
      </c>
      <c r="TJ27" s="559">
        <v>4560197.8099999996</v>
      </c>
      <c r="TK27" s="559">
        <v>4351319.6199999992</v>
      </c>
      <c r="TL27" s="559">
        <v>2474660.1899999995</v>
      </c>
      <c r="TM27" s="559">
        <v>805947.14</v>
      </c>
      <c r="TN27" s="559">
        <v>8956798.5799999982</v>
      </c>
      <c r="TO27" s="559">
        <v>2153101.83</v>
      </c>
      <c r="TP27" s="559">
        <v>4559386.8400000008</v>
      </c>
      <c r="TQ27" s="559">
        <v>3944518.0599999996</v>
      </c>
      <c r="TR27" s="559">
        <v>1705104.68</v>
      </c>
      <c r="TS27" s="559">
        <v>1483057.05</v>
      </c>
      <c r="TT27" s="559">
        <v>2352048.2399999998</v>
      </c>
      <c r="TU27" s="559">
        <v>1768274.76</v>
      </c>
      <c r="TV27" s="559">
        <v>1664338.83</v>
      </c>
      <c r="TW27" s="559">
        <v>15152506.840000002</v>
      </c>
      <c r="TX27" s="559">
        <v>1916761.5999999999</v>
      </c>
      <c r="TY27" s="559">
        <v>18695852.359999999</v>
      </c>
      <c r="TZ27" s="559">
        <v>5090161.93</v>
      </c>
      <c r="UA27" s="559">
        <v>1678920.31</v>
      </c>
      <c r="UB27" s="559">
        <v>2584823.4899999998</v>
      </c>
      <c r="UC27" s="559">
        <v>12613086.540000001</v>
      </c>
      <c r="UD27" s="559">
        <v>1440553.73</v>
      </c>
      <c r="UE27" s="559">
        <v>909788.85</v>
      </c>
      <c r="UF27" s="559">
        <v>1616349.77</v>
      </c>
      <c r="UG27" s="559">
        <v>1430248.3</v>
      </c>
      <c r="UH27" s="559">
        <v>20799016.600000001</v>
      </c>
      <c r="UI27" s="559">
        <v>5406193.1499999994</v>
      </c>
      <c r="UJ27" s="559">
        <v>2854418.11</v>
      </c>
      <c r="UK27" s="559">
        <v>4723760.4700000007</v>
      </c>
      <c r="UL27" s="559">
        <v>2684328.44</v>
      </c>
      <c r="UM27" s="559">
        <v>2494458.7000000002</v>
      </c>
      <c r="UN27" s="559">
        <v>59384709.390000008</v>
      </c>
      <c r="UO27" s="559">
        <v>2903643.91</v>
      </c>
      <c r="UP27" s="559">
        <v>2701735.19</v>
      </c>
      <c r="UQ27" s="559">
        <v>16714935.070000002</v>
      </c>
      <c r="UR27" s="559">
        <v>752049.97000000009</v>
      </c>
      <c r="US27" s="559">
        <v>2946967.53</v>
      </c>
      <c r="UT27" s="559">
        <v>7392417.9500000002</v>
      </c>
      <c r="UU27" s="559">
        <v>1896190.97</v>
      </c>
      <c r="UV27" s="559">
        <v>2259680.7800000003</v>
      </c>
      <c r="UW27" s="559">
        <v>2271028.2000000002</v>
      </c>
      <c r="UX27" s="559">
        <v>3595625.6599999997</v>
      </c>
      <c r="UY27" s="559">
        <v>5752329.2300000004</v>
      </c>
      <c r="UZ27" s="559">
        <v>4216342.3199999994</v>
      </c>
      <c r="VA27" s="559">
        <v>5842850.7599999988</v>
      </c>
      <c r="VB27" s="559">
        <v>1931696.3499999999</v>
      </c>
      <c r="VC27" s="559">
        <v>1855294.06</v>
      </c>
      <c r="VD27" s="559">
        <v>1618537.6500000001</v>
      </c>
      <c r="VE27" s="559">
        <v>1972870.49</v>
      </c>
      <c r="VF27" s="559">
        <v>8076203</v>
      </c>
      <c r="VG27" s="559">
        <v>1036019.98</v>
      </c>
      <c r="VH27" s="559">
        <v>1254168.4699999997</v>
      </c>
      <c r="VI27" s="559">
        <v>893651.59</v>
      </c>
      <c r="VJ27" s="559">
        <v>38338400.359999999</v>
      </c>
      <c r="VK27" s="559">
        <v>2523308.2500000005</v>
      </c>
      <c r="VL27" s="559">
        <v>2535722.5499999993</v>
      </c>
      <c r="VM27" s="559">
        <v>4361267.67</v>
      </c>
      <c r="VN27" s="559">
        <v>7063833.3899999997</v>
      </c>
      <c r="VO27" s="559">
        <v>5432791.6399999997</v>
      </c>
      <c r="VP27" s="559">
        <v>5410660.7300000004</v>
      </c>
      <c r="VQ27" s="559">
        <v>3949135.34</v>
      </c>
      <c r="VR27" s="559">
        <v>2545839.98</v>
      </c>
      <c r="VS27" s="559">
        <v>11533411.84</v>
      </c>
      <c r="VT27" s="559">
        <v>2557366.9900000002</v>
      </c>
      <c r="VU27" s="559">
        <v>4320887.82</v>
      </c>
      <c r="VV27" s="559">
        <v>2906147.04</v>
      </c>
      <c r="VW27" s="559">
        <v>1957571.51</v>
      </c>
      <c r="VX27" s="559">
        <v>2087810.3499999999</v>
      </c>
      <c r="VY27" s="559">
        <v>95025439.439999998</v>
      </c>
      <c r="VZ27" s="559">
        <v>4998450.3100000005</v>
      </c>
      <c r="WA27" s="559">
        <v>4211957.93</v>
      </c>
      <c r="WB27" s="559">
        <v>2811869.2600000002</v>
      </c>
      <c r="WC27" s="559">
        <v>2269764.89</v>
      </c>
      <c r="WD27" s="559">
        <v>4762383.9799999995</v>
      </c>
      <c r="WE27" s="559">
        <v>4930742.3900000006</v>
      </c>
      <c r="WF27" s="559">
        <v>6829900.9799999995</v>
      </c>
      <c r="WG27" s="559">
        <v>3269617.3000000003</v>
      </c>
      <c r="WH27" s="559">
        <v>5321595.709999999</v>
      </c>
      <c r="WI27" s="559">
        <v>2861880.7800000003</v>
      </c>
      <c r="WJ27" s="559">
        <v>11306677.880000003</v>
      </c>
      <c r="WK27" s="559">
        <v>4644785.1399999997</v>
      </c>
      <c r="WL27" s="559">
        <v>8250470.3200000003</v>
      </c>
      <c r="WM27" s="559">
        <v>9359514.25</v>
      </c>
      <c r="WN27" s="559">
        <v>3061071.3899999997</v>
      </c>
      <c r="WO27" s="559">
        <v>3816116.81</v>
      </c>
      <c r="WP27" s="559">
        <v>5053510.32</v>
      </c>
      <c r="WQ27" s="559">
        <v>1988189.2499999998</v>
      </c>
      <c r="WR27" s="559">
        <v>6653264.8899999997</v>
      </c>
      <c r="WS27" s="559">
        <v>18110714.760000002</v>
      </c>
      <c r="WT27" s="559">
        <v>2788008.89</v>
      </c>
      <c r="WU27" s="559">
        <v>2102588.5300000003</v>
      </c>
      <c r="WV27" s="559">
        <v>2137781.5299999998</v>
      </c>
      <c r="WW27" s="559">
        <v>2104673.94</v>
      </c>
      <c r="WX27" s="559">
        <v>1668777.31</v>
      </c>
      <c r="WY27" s="559">
        <v>1958686.97</v>
      </c>
      <c r="WZ27" s="559">
        <v>1795005.2</v>
      </c>
      <c r="XA27" s="559">
        <v>12352116.489999998</v>
      </c>
      <c r="XB27" s="559">
        <v>2202432.75</v>
      </c>
      <c r="XC27" s="559">
        <v>985264.32</v>
      </c>
      <c r="XD27" s="559">
        <v>1284770.22</v>
      </c>
      <c r="XE27" s="559">
        <v>1694744.2100000002</v>
      </c>
      <c r="XF27" s="559">
        <v>53210638.210000001</v>
      </c>
      <c r="XG27" s="559">
        <v>4518817.33</v>
      </c>
      <c r="XH27" s="559">
        <v>4368493.5299999993</v>
      </c>
      <c r="XI27" s="559">
        <v>17741592.010000002</v>
      </c>
      <c r="XJ27" s="559">
        <v>3530123.45</v>
      </c>
      <c r="XK27" s="559">
        <v>5793697.3899999987</v>
      </c>
      <c r="XL27" s="559">
        <v>6087988.4299999997</v>
      </c>
      <c r="XM27" s="559">
        <v>3901974.9600000004</v>
      </c>
      <c r="XN27" s="559">
        <v>3013966.6800000006</v>
      </c>
      <c r="XO27" s="559">
        <v>8360077.0200000005</v>
      </c>
      <c r="XP27" s="559">
        <v>4783879.3500000006</v>
      </c>
      <c r="XQ27" s="559">
        <v>2310461.8299999996</v>
      </c>
      <c r="XR27" s="559">
        <v>2211270.83</v>
      </c>
      <c r="XS27" s="559">
        <v>2368392.5</v>
      </c>
      <c r="XT27" s="559">
        <v>1798476.5</v>
      </c>
      <c r="XU27" s="559">
        <v>2128660.4200000004</v>
      </c>
      <c r="XV27" s="559">
        <v>1543985.0599999998</v>
      </c>
      <c r="XW27" s="559">
        <v>1732508.32</v>
      </c>
      <c r="XX27" s="559">
        <v>2277578.6800000002</v>
      </c>
      <c r="XY27" s="559">
        <v>1698415.08</v>
      </c>
      <c r="XZ27" s="559">
        <v>1632239.12</v>
      </c>
      <c r="YA27" s="559">
        <v>1600357.2999999998</v>
      </c>
      <c r="YB27" s="559">
        <v>1598030.3199999998</v>
      </c>
      <c r="YC27" s="559">
        <v>53875503.350000001</v>
      </c>
      <c r="YD27" s="559">
        <v>2859993.92</v>
      </c>
      <c r="YE27" s="559">
        <v>5745883.75</v>
      </c>
      <c r="YF27" s="559">
        <v>2656412.7600000002</v>
      </c>
      <c r="YG27" s="559">
        <v>10763561.660000002</v>
      </c>
      <c r="YH27" s="559">
        <v>3010527.52</v>
      </c>
      <c r="YI27" s="559">
        <v>5889677.9199999999</v>
      </c>
      <c r="YJ27" s="559">
        <v>2556589.4199999995</v>
      </c>
      <c r="YK27" s="559">
        <v>7643581.5300000003</v>
      </c>
      <c r="YL27" s="559">
        <v>9355915.0700000003</v>
      </c>
      <c r="YM27" s="559">
        <v>4434503.3899999997</v>
      </c>
      <c r="YN27" s="559">
        <v>3023270.9600000004</v>
      </c>
      <c r="YO27" s="559">
        <v>2324431.7600000002</v>
      </c>
      <c r="YP27" s="559">
        <v>1931781.2199999997</v>
      </c>
      <c r="YQ27" s="559">
        <v>1471499.71</v>
      </c>
      <c r="YR27" s="559">
        <v>1828839.46</v>
      </c>
      <c r="YS27" s="559">
        <v>1734057.08</v>
      </c>
      <c r="YT27" s="559">
        <v>19161658.57</v>
      </c>
      <c r="YU27" s="559">
        <v>1795292.2799999998</v>
      </c>
      <c r="YV27" s="559">
        <v>1717755.3499999999</v>
      </c>
      <c r="YW27" s="559">
        <v>1455623.3</v>
      </c>
      <c r="YX27" s="559">
        <v>2326795.9200000004</v>
      </c>
      <c r="YY27" s="559">
        <v>1121000.32</v>
      </c>
      <c r="YZ27" s="559">
        <v>1573141.8199999998</v>
      </c>
      <c r="ZA27" s="559">
        <v>23137823.75</v>
      </c>
      <c r="ZB27" s="559">
        <v>1661013.44</v>
      </c>
      <c r="ZC27" s="559">
        <v>2580250.0500000003</v>
      </c>
      <c r="ZD27" s="559">
        <v>2643592.17</v>
      </c>
      <c r="ZE27" s="559">
        <v>1501716.43</v>
      </c>
      <c r="ZF27" s="559">
        <v>2003237.12</v>
      </c>
      <c r="ZG27" s="559">
        <v>1329769.58</v>
      </c>
      <c r="ZH27" s="559">
        <v>1396553.2</v>
      </c>
      <c r="ZI27" s="559">
        <v>6689600.1900000004</v>
      </c>
      <c r="ZJ27" s="559">
        <v>43890992.920000002</v>
      </c>
      <c r="ZK27" s="559">
        <v>1859069.51</v>
      </c>
      <c r="ZL27" s="559">
        <v>3350199.94</v>
      </c>
      <c r="ZM27" s="559">
        <v>10628214.939999999</v>
      </c>
      <c r="ZN27" s="559">
        <v>7507606.3500000006</v>
      </c>
      <c r="ZO27" s="559">
        <v>1541629.91</v>
      </c>
      <c r="ZP27" s="559">
        <v>3556217.1100000003</v>
      </c>
      <c r="ZQ27" s="559">
        <v>5070212.2799999993</v>
      </c>
      <c r="ZR27" s="559">
        <v>4763169.2300000004</v>
      </c>
      <c r="ZS27" s="559">
        <v>7454652.3699999992</v>
      </c>
      <c r="ZT27" s="559">
        <v>1199111.77</v>
      </c>
      <c r="ZU27" s="559">
        <v>2637089.7999999998</v>
      </c>
      <c r="ZV27" s="559">
        <v>1713794.92</v>
      </c>
      <c r="ZW27" s="559">
        <v>2992892.78</v>
      </c>
      <c r="ZX27" s="559">
        <v>2092954.31</v>
      </c>
      <c r="ZY27" s="559">
        <v>2054580.45</v>
      </c>
      <c r="ZZ27" s="559">
        <v>1765230.96</v>
      </c>
      <c r="AAA27" s="559">
        <v>1088715.57</v>
      </c>
      <c r="AAB27" s="559">
        <v>2179680.9899999998</v>
      </c>
      <c r="AAC27" s="559">
        <v>1517409.81</v>
      </c>
      <c r="AAD27" s="559">
        <v>1338575.53</v>
      </c>
      <c r="AAE27" s="559">
        <v>1047563.41</v>
      </c>
      <c r="AAF27" s="559">
        <v>19341759.719999999</v>
      </c>
      <c r="AAG27" s="559">
        <v>2039655.7700000003</v>
      </c>
      <c r="AAH27" s="559">
        <v>2451714.04</v>
      </c>
      <c r="AAI27" s="559">
        <v>2000019.0299999998</v>
      </c>
      <c r="AAJ27" s="559">
        <v>1537968.0200000003</v>
      </c>
      <c r="AAK27" s="559">
        <v>2307549.6</v>
      </c>
      <c r="AAL27" s="559">
        <v>1602083.01</v>
      </c>
      <c r="AAM27" s="559">
        <v>76583773.049999997</v>
      </c>
      <c r="AAN27" s="559">
        <v>2602774.6199999996</v>
      </c>
      <c r="AAO27" s="559">
        <v>2024548.45</v>
      </c>
      <c r="AAP27" s="559">
        <v>4417276.8299999991</v>
      </c>
      <c r="AAQ27" s="559">
        <v>4881266.5999999987</v>
      </c>
      <c r="AAR27" s="559">
        <v>2190576.96</v>
      </c>
      <c r="AAS27" s="559">
        <v>4133875.9999999995</v>
      </c>
      <c r="AAT27" s="559">
        <v>4812464.78</v>
      </c>
      <c r="AAU27" s="559">
        <v>8450586.4299999997</v>
      </c>
      <c r="AAV27" s="559">
        <v>2915505.58</v>
      </c>
      <c r="AAW27" s="559">
        <v>3566025.07</v>
      </c>
      <c r="AAX27" s="559">
        <v>15440863.060000001</v>
      </c>
      <c r="AAY27" s="559">
        <v>7102882.3399999999</v>
      </c>
      <c r="AAZ27" s="559">
        <v>1342735.06</v>
      </c>
      <c r="ABA27" s="559">
        <v>2464843.6500000004</v>
      </c>
      <c r="ABB27" s="559">
        <v>2199879.7200000002</v>
      </c>
      <c r="ABC27" s="559">
        <v>1345038.94</v>
      </c>
      <c r="ABD27" s="559">
        <v>2359391.0699999994</v>
      </c>
      <c r="ABE27" s="559">
        <v>1468541.1400000001</v>
      </c>
      <c r="ABF27" s="559">
        <v>21908366.630000003</v>
      </c>
      <c r="ABG27" s="559">
        <v>8939466.4800000004</v>
      </c>
      <c r="ABH27" s="559">
        <v>1526318.76</v>
      </c>
      <c r="ABI27" s="559">
        <v>1376684.76</v>
      </c>
      <c r="ABJ27" s="559">
        <v>1292776.24</v>
      </c>
      <c r="ABK27" s="559">
        <v>1176006.8700000001</v>
      </c>
      <c r="ABL27" s="559">
        <v>1010254.68</v>
      </c>
      <c r="ABM27" s="559">
        <v>21811580.990000002</v>
      </c>
      <c r="ABN27" s="559">
        <v>3543890.89</v>
      </c>
      <c r="ABO27" s="559">
        <v>1344894.11</v>
      </c>
      <c r="ABP27" s="559">
        <v>3202480.06</v>
      </c>
      <c r="ABQ27" s="559">
        <v>3174414.02</v>
      </c>
      <c r="ABR27" s="559">
        <v>1985164.4600000002</v>
      </c>
      <c r="ABS27" s="559">
        <v>1614251</v>
      </c>
      <c r="ABT27" s="559">
        <v>2528564.52</v>
      </c>
      <c r="ABU27" s="559">
        <v>892801.50999999989</v>
      </c>
      <c r="ABV27" s="559">
        <v>35773052.509999998</v>
      </c>
      <c r="ABW27" s="559">
        <v>1254190.7399999998</v>
      </c>
      <c r="ABX27" s="559">
        <v>3905914.3000000003</v>
      </c>
      <c r="ABY27" s="559">
        <v>1666806.54</v>
      </c>
      <c r="ABZ27" s="559">
        <v>1829479.63</v>
      </c>
      <c r="ACA27" s="559">
        <v>7912673.9699999997</v>
      </c>
      <c r="ACB27" s="559">
        <v>1657338.36</v>
      </c>
      <c r="ACC27" s="559">
        <v>1893392.13</v>
      </c>
      <c r="ACD27" s="559">
        <v>1747804.96</v>
      </c>
      <c r="ACE27" s="559">
        <v>2940360.13</v>
      </c>
      <c r="ACF27" s="559">
        <v>1684942.68</v>
      </c>
      <c r="ACG27" s="559">
        <v>49927725.709999993</v>
      </c>
      <c r="ACH27" s="559">
        <v>1917654.8599999999</v>
      </c>
      <c r="ACI27" s="559">
        <v>2413934.2000000002</v>
      </c>
      <c r="ACJ27" s="559">
        <v>3687124.9699999997</v>
      </c>
      <c r="ACK27" s="559">
        <v>1447424.4799999997</v>
      </c>
      <c r="ACL27" s="559">
        <v>3246609.5500000003</v>
      </c>
      <c r="ACM27" s="559">
        <v>4151804.8899999997</v>
      </c>
      <c r="ACN27" s="559">
        <v>11334063.060000001</v>
      </c>
      <c r="ACO27" s="559">
        <v>18611966.530000001</v>
      </c>
      <c r="ACP27" s="559">
        <v>1897805.53</v>
      </c>
      <c r="ACQ27" s="559">
        <v>3490938.1700000004</v>
      </c>
      <c r="ACR27" s="559">
        <v>4337217.0699999994</v>
      </c>
      <c r="ACS27" s="559">
        <v>2810116.33</v>
      </c>
      <c r="ACT27" s="559">
        <v>13064633.799999999</v>
      </c>
      <c r="ACU27" s="559">
        <v>2768445.4699999997</v>
      </c>
      <c r="ACV27" s="559">
        <v>2248436.9</v>
      </c>
      <c r="ACW27" s="559">
        <v>1647824.2</v>
      </c>
      <c r="ACX27" s="559">
        <v>1444831.2200000002</v>
      </c>
      <c r="ACY27" s="559">
        <v>1647827.33</v>
      </c>
      <c r="ACZ27" s="559">
        <v>1157286.83</v>
      </c>
      <c r="ADA27" s="559">
        <v>1453032.1900000002</v>
      </c>
      <c r="ADB27" s="559">
        <v>899551.5199999999</v>
      </c>
      <c r="ADC27" s="559">
        <v>918447.42999999993</v>
      </c>
      <c r="ADD27" s="559">
        <v>13086293.389999999</v>
      </c>
      <c r="ADE27" s="559">
        <v>9167563.6900000013</v>
      </c>
      <c r="ADF27" s="559">
        <v>1021912.82</v>
      </c>
      <c r="ADG27" s="559">
        <v>974885.51</v>
      </c>
      <c r="ADH27" s="559">
        <v>2175790.92</v>
      </c>
      <c r="ADI27" s="559">
        <v>889702.17999999993</v>
      </c>
      <c r="ADJ27" s="559">
        <v>1481430.58</v>
      </c>
      <c r="ADK27" s="559">
        <v>1900478.19</v>
      </c>
      <c r="ADL27" s="559">
        <v>1720864.16</v>
      </c>
      <c r="ADM27" s="559">
        <v>45752020.210000001</v>
      </c>
      <c r="ADN27" s="559">
        <v>8966028.6600000001</v>
      </c>
      <c r="ADO27" s="559">
        <v>5829663.7800000003</v>
      </c>
      <c r="ADP27" s="559">
        <v>16628789.340000002</v>
      </c>
      <c r="ADQ27" s="559">
        <v>1126892.69</v>
      </c>
      <c r="ADR27" s="559">
        <v>1356310.96</v>
      </c>
      <c r="ADS27" s="559">
        <v>2547313.88</v>
      </c>
      <c r="ADT27" s="559">
        <v>1487187.7</v>
      </c>
      <c r="ADU27" s="559">
        <v>48118522.609999999</v>
      </c>
      <c r="ADV27" s="559">
        <v>10761674.370000001</v>
      </c>
      <c r="ADW27" s="559">
        <v>7993710.9799999995</v>
      </c>
      <c r="ADX27" s="559">
        <v>2473844.4600000004</v>
      </c>
      <c r="ADY27" s="559">
        <v>2927007.2099999995</v>
      </c>
      <c r="ADZ27" s="559">
        <v>3910121.8099999996</v>
      </c>
      <c r="AEA27" s="559">
        <v>2833874.07</v>
      </c>
      <c r="AEB27" s="559">
        <v>2891749.5100000002</v>
      </c>
      <c r="AEC27" s="559">
        <v>2323121.98</v>
      </c>
      <c r="AED27" s="559">
        <v>2101031.75</v>
      </c>
      <c r="AEE27" s="559">
        <v>2999339.9499999997</v>
      </c>
      <c r="AEF27" s="559">
        <v>3830541.7600000007</v>
      </c>
      <c r="AEG27" s="559">
        <v>1790157.95</v>
      </c>
      <c r="AEH27" s="559">
        <v>2474025.75</v>
      </c>
      <c r="AEI27" s="559">
        <v>3395149.71</v>
      </c>
      <c r="AEJ27" s="559">
        <v>3502269.8499999996</v>
      </c>
      <c r="AEK27" s="559">
        <v>2004295.81</v>
      </c>
      <c r="AEL27" s="559">
        <v>4537720.6100000003</v>
      </c>
      <c r="AEM27" s="559">
        <v>1759458.23</v>
      </c>
      <c r="AEN27" s="559">
        <v>3497576.8800000004</v>
      </c>
      <c r="AEO27" s="559">
        <v>21686727.100000001</v>
      </c>
      <c r="AEP27" s="559">
        <v>3336998.44</v>
      </c>
      <c r="AEQ27" s="559">
        <v>4017354.34</v>
      </c>
      <c r="AER27" s="559">
        <v>2111716.08</v>
      </c>
      <c r="AES27" s="559">
        <v>2153374.37</v>
      </c>
      <c r="AET27" s="559">
        <v>6424761.8199999994</v>
      </c>
      <c r="AEU27" s="559">
        <v>1489908.07</v>
      </c>
      <c r="AEV27" s="559">
        <v>2754944.2500000005</v>
      </c>
      <c r="AEW27" s="559">
        <v>2104497.4899999998</v>
      </c>
      <c r="AEX27" s="559">
        <v>1239731.77</v>
      </c>
      <c r="AEY27" s="559">
        <v>23002147.850000001</v>
      </c>
      <c r="AEZ27" s="559">
        <v>15639047.550000001</v>
      </c>
      <c r="AFA27" s="559">
        <v>3334397.7500000005</v>
      </c>
      <c r="AFB27" s="559">
        <v>2713107.75</v>
      </c>
      <c r="AFC27" s="559">
        <v>5109894.2</v>
      </c>
      <c r="AFD27" s="559">
        <v>4218503.62</v>
      </c>
      <c r="AFE27" s="559">
        <v>2520146.0099999998</v>
      </c>
      <c r="AFF27" s="559">
        <v>2578170.34</v>
      </c>
      <c r="AFG27" s="559">
        <v>1751513.72</v>
      </c>
      <c r="AFH27" s="559">
        <v>2286878.2799999998</v>
      </c>
      <c r="AFI27" s="559">
        <v>2561563.91</v>
      </c>
      <c r="AFJ27" s="559">
        <v>2027779.8900000001</v>
      </c>
      <c r="AFK27" s="559">
        <v>2702036.53</v>
      </c>
      <c r="AFL27" s="559">
        <v>26500416.470000003</v>
      </c>
      <c r="AFM27" s="559">
        <v>4242805.1099999994</v>
      </c>
      <c r="AFN27" s="559">
        <v>2551638.0100000002</v>
      </c>
      <c r="AFO27" s="559">
        <v>1864493.54</v>
      </c>
      <c r="AFP27" s="559">
        <v>2721299.31</v>
      </c>
      <c r="AFQ27" s="559">
        <v>1996944.08</v>
      </c>
      <c r="AFR27" s="559">
        <v>1706349.1099999999</v>
      </c>
      <c r="AFS27" s="559">
        <v>3045651.7199999997</v>
      </c>
      <c r="AFT27" s="559">
        <v>3795204.04</v>
      </c>
      <c r="AFU27" s="559">
        <v>1867832.0799999998</v>
      </c>
      <c r="AFV27" s="559">
        <v>4083287.92</v>
      </c>
      <c r="AFW27" s="559">
        <v>1772619.49</v>
      </c>
      <c r="AFX27" s="559">
        <v>37712925.550000004</v>
      </c>
      <c r="AFY27" s="559">
        <v>1059632.42</v>
      </c>
      <c r="AFZ27" s="559">
        <v>2143155.6999999997</v>
      </c>
      <c r="AGA27" s="559">
        <v>1739458.1500000001</v>
      </c>
      <c r="AGB27" s="559">
        <v>3765428.8000000003</v>
      </c>
      <c r="AGC27" s="559">
        <v>2350619.37</v>
      </c>
      <c r="AGD27" s="559">
        <v>1364814.72</v>
      </c>
      <c r="AGE27" s="559">
        <v>1721752.7000000002</v>
      </c>
      <c r="AGF27" s="559">
        <v>1541042.1999999997</v>
      </c>
      <c r="AGG27" s="559">
        <v>2286271.2100000004</v>
      </c>
      <c r="AGH27" s="559">
        <v>1793882.6099999999</v>
      </c>
      <c r="AGI27" s="559">
        <v>27874726.640000001</v>
      </c>
      <c r="AGJ27" s="559">
        <v>5858004.3200000003</v>
      </c>
      <c r="AGK27" s="559">
        <v>2749779.7399999998</v>
      </c>
      <c r="AGL27" s="559">
        <v>1871259.83</v>
      </c>
      <c r="AGM27" s="559">
        <v>3978542.01</v>
      </c>
      <c r="AGN27" s="559">
        <v>3778669.9800000004</v>
      </c>
      <c r="AGO27" s="559">
        <v>1819136.59</v>
      </c>
      <c r="AGP27" s="559">
        <v>1729270.79</v>
      </c>
      <c r="AGQ27" s="559">
        <v>49742815.660000004</v>
      </c>
      <c r="AGR27" s="559">
        <v>37295290.810000002</v>
      </c>
      <c r="AGS27" s="559">
        <v>1533619.26</v>
      </c>
      <c r="AGT27" s="559">
        <v>2860197.56</v>
      </c>
      <c r="AGU27" s="559">
        <v>7239984.4300000006</v>
      </c>
      <c r="AGV27" s="559">
        <v>3715435.88</v>
      </c>
      <c r="AGW27" s="559">
        <v>4001559.11</v>
      </c>
      <c r="AGX27" s="559">
        <v>3077427.4499999997</v>
      </c>
      <c r="AGY27" s="559">
        <v>1362217.37</v>
      </c>
      <c r="AGZ27" s="559">
        <v>3856733.09</v>
      </c>
      <c r="AHA27" s="559">
        <v>3173111.2399999998</v>
      </c>
      <c r="AHB27" s="559">
        <v>1589504.0599999998</v>
      </c>
      <c r="AHC27" s="559">
        <v>1866808.9000000001</v>
      </c>
      <c r="AHD27" s="559">
        <v>1924743.5999999999</v>
      </c>
      <c r="AHE27" s="559">
        <v>2025836.77</v>
      </c>
      <c r="AHF27" s="559">
        <v>2313406.41</v>
      </c>
      <c r="AHG27" s="559">
        <v>1663913.78</v>
      </c>
      <c r="AHH27" s="559">
        <v>16384190.329999998</v>
      </c>
      <c r="AHI27" s="559">
        <v>1680613.6600000001</v>
      </c>
      <c r="AHJ27" s="559">
        <v>1954841.42</v>
      </c>
      <c r="AHK27" s="559">
        <v>1821739.5999999999</v>
      </c>
      <c r="AHL27" s="559">
        <v>4840132.5699999994</v>
      </c>
      <c r="AHM27" s="559">
        <v>1777772.3299999998</v>
      </c>
      <c r="AHN27" s="559">
        <v>1245241.2499999998</v>
      </c>
      <c r="AHO27" s="559"/>
      <c r="AHQ27" s="580">
        <v>25</v>
      </c>
    </row>
    <row r="28" spans="1:901" ht="23.4" customHeight="1" x14ac:dyDescent="0.4">
      <c r="A28" s="554" t="s">
        <v>37</v>
      </c>
      <c r="B28" s="555" t="s">
        <v>38</v>
      </c>
      <c r="C28" s="559">
        <v>58516553.25</v>
      </c>
      <c r="D28" s="559">
        <v>11519533.93</v>
      </c>
      <c r="E28" s="559">
        <v>3540457.5199999996</v>
      </c>
      <c r="F28" s="559">
        <v>4014174.83</v>
      </c>
      <c r="G28" s="559">
        <v>3357658.13</v>
      </c>
      <c r="H28" s="559">
        <v>2236661.6399999997</v>
      </c>
      <c r="I28" s="559">
        <v>1940457.6099999999</v>
      </c>
      <c r="J28" s="559">
        <v>12973487.949999999</v>
      </c>
      <c r="K28" s="559">
        <v>5176574.3</v>
      </c>
      <c r="L28" s="559">
        <v>1905391.1300000001</v>
      </c>
      <c r="M28" s="559">
        <v>10478861.069999998</v>
      </c>
      <c r="N28" s="559">
        <v>1987853.9799999997</v>
      </c>
      <c r="O28" s="559">
        <v>17073994.84</v>
      </c>
      <c r="P28" s="559">
        <v>3490743.27</v>
      </c>
      <c r="Q28" s="559">
        <v>2108192.4300000002</v>
      </c>
      <c r="R28" s="559">
        <v>1816564.3</v>
      </c>
      <c r="S28" s="559">
        <v>8702927.5500000007</v>
      </c>
      <c r="T28" s="559">
        <v>2555743.58</v>
      </c>
      <c r="U28" s="559">
        <v>3248423.7800000003</v>
      </c>
      <c r="V28" s="559">
        <v>2923388.42</v>
      </c>
      <c r="W28" s="559">
        <v>2437517.3199999998</v>
      </c>
      <c r="X28" s="559">
        <v>2445106.2400000002</v>
      </c>
      <c r="Y28" s="559">
        <v>1416267.01</v>
      </c>
      <c r="Z28" s="559">
        <v>1359852.54</v>
      </c>
      <c r="AA28" s="559">
        <v>69359002.920000002</v>
      </c>
      <c r="AB28" s="559">
        <v>5453219.9199999999</v>
      </c>
      <c r="AC28" s="559">
        <v>8375567.2999999998</v>
      </c>
      <c r="AD28" s="559">
        <v>2902692.51</v>
      </c>
      <c r="AE28" s="559">
        <v>15198378.91</v>
      </c>
      <c r="AF28" s="559">
        <v>3675597.61</v>
      </c>
      <c r="AG28" s="559">
        <v>7950416.1600000001</v>
      </c>
      <c r="AH28" s="559">
        <v>8212374.4799999995</v>
      </c>
      <c r="AI28" s="559">
        <v>7395263.0099999998</v>
      </c>
      <c r="AJ28" s="559">
        <v>7406835.4999999991</v>
      </c>
      <c r="AK28" s="559">
        <v>3399667.96</v>
      </c>
      <c r="AL28" s="559">
        <v>1917706.1</v>
      </c>
      <c r="AM28" s="559">
        <v>4299028.17</v>
      </c>
      <c r="AN28" s="559">
        <v>3482242.0300000003</v>
      </c>
      <c r="AO28" s="559">
        <v>2705205.96</v>
      </c>
      <c r="AP28" s="559">
        <v>9247001.2599999998</v>
      </c>
      <c r="AQ28" s="559">
        <v>11074350.950000001</v>
      </c>
      <c r="AR28" s="559">
        <v>1243716.67</v>
      </c>
      <c r="AS28" s="559">
        <v>31730168.059999999</v>
      </c>
      <c r="AT28" s="559">
        <v>2980654.1999999997</v>
      </c>
      <c r="AU28" s="559">
        <v>3351334.08</v>
      </c>
      <c r="AV28" s="559">
        <v>1801835.2999999998</v>
      </c>
      <c r="AW28" s="559">
        <v>2522620.64</v>
      </c>
      <c r="AX28" s="559">
        <v>2664719.7200000002</v>
      </c>
      <c r="AY28" s="559">
        <v>1998325.2</v>
      </c>
      <c r="AZ28" s="559">
        <v>2203607.62</v>
      </c>
      <c r="BA28" s="559">
        <v>14333202.869999999</v>
      </c>
      <c r="BB28" s="559">
        <v>2312053.75</v>
      </c>
      <c r="BC28" s="559">
        <v>7205066.6099999994</v>
      </c>
      <c r="BD28" s="559">
        <v>8550957.4300000016</v>
      </c>
      <c r="BE28" s="559">
        <v>2359012.15</v>
      </c>
      <c r="BF28" s="559">
        <v>3203677.79</v>
      </c>
      <c r="BG28" s="559">
        <v>2827429.27</v>
      </c>
      <c r="BH28" s="559">
        <v>38004235.560000002</v>
      </c>
      <c r="BI28" s="559">
        <v>1617895.2</v>
      </c>
      <c r="BJ28" s="559">
        <v>1883173.3800000001</v>
      </c>
      <c r="BK28" s="559">
        <v>2593312.81</v>
      </c>
      <c r="BL28" s="559">
        <v>4530956.5</v>
      </c>
      <c r="BM28" s="559">
        <v>4240889.49</v>
      </c>
      <c r="BN28" s="559">
        <v>2096843.26</v>
      </c>
      <c r="BO28" s="559">
        <v>3066923.29</v>
      </c>
      <c r="BP28" s="559">
        <v>1686573.23</v>
      </c>
      <c r="BQ28" s="559">
        <v>1758530.5600000001</v>
      </c>
      <c r="BR28" s="559">
        <v>1473425.5499999998</v>
      </c>
      <c r="BS28" s="559">
        <v>1198051.1600000001</v>
      </c>
      <c r="BT28" s="559">
        <v>8425430.5800000001</v>
      </c>
      <c r="BU28" s="559">
        <v>1254065.2999999998</v>
      </c>
      <c r="BV28" s="559">
        <v>922589.17999999993</v>
      </c>
      <c r="BW28" s="559">
        <v>11436853.43</v>
      </c>
      <c r="BX28" s="559">
        <v>19289034.789999999</v>
      </c>
      <c r="BY28" s="559">
        <v>3351057.1799999997</v>
      </c>
      <c r="BZ28" s="559">
        <v>1587028.04</v>
      </c>
      <c r="CA28" s="559">
        <v>3206356.5500000003</v>
      </c>
      <c r="CB28" s="559">
        <v>4203795.16</v>
      </c>
      <c r="CC28" s="559">
        <v>2944627.45</v>
      </c>
      <c r="CD28" s="559">
        <v>511970</v>
      </c>
      <c r="CE28" s="559">
        <v>262248.18000000005</v>
      </c>
      <c r="CF28" s="559">
        <v>65371410.660000011</v>
      </c>
      <c r="CG28" s="559">
        <v>3358426.3100000005</v>
      </c>
      <c r="CH28" s="559">
        <v>10602085.310000001</v>
      </c>
      <c r="CI28" s="559">
        <v>3447144.6</v>
      </c>
      <c r="CJ28" s="559">
        <v>4022010.6799999997</v>
      </c>
      <c r="CK28" s="559">
        <v>2997027.71</v>
      </c>
      <c r="CL28" s="559">
        <v>2079591.79</v>
      </c>
      <c r="CM28" s="559">
        <v>4356704.37</v>
      </c>
      <c r="CN28" s="559">
        <v>1319855.55</v>
      </c>
      <c r="CO28" s="559">
        <v>3132055.42</v>
      </c>
      <c r="CP28" s="559">
        <v>2574835.0299999998</v>
      </c>
      <c r="CQ28" s="559">
        <v>2816009.52</v>
      </c>
      <c r="CR28" s="559">
        <v>1867857.54</v>
      </c>
      <c r="CS28" s="559">
        <v>35427821.530000001</v>
      </c>
      <c r="CT28" s="559">
        <v>1629830.5499999998</v>
      </c>
      <c r="CU28" s="559">
        <v>2381620.64</v>
      </c>
      <c r="CV28" s="559">
        <v>4747800.1100000003</v>
      </c>
      <c r="CW28" s="559">
        <v>1557482.3200000003</v>
      </c>
      <c r="CX28" s="559">
        <v>1840958.07</v>
      </c>
      <c r="CY28" s="559">
        <v>1569273.57</v>
      </c>
      <c r="CZ28" s="559">
        <v>1397901.47</v>
      </c>
      <c r="DA28" s="559">
        <v>43016733.509999998</v>
      </c>
      <c r="DB28" s="559">
        <v>4116253.59</v>
      </c>
      <c r="DC28" s="559">
        <v>12769549.92</v>
      </c>
      <c r="DD28" s="559">
        <v>12589733.829999998</v>
      </c>
      <c r="DE28" s="559">
        <v>3833324.6</v>
      </c>
      <c r="DF28" s="559">
        <v>9622732.8399999999</v>
      </c>
      <c r="DG28" s="559">
        <v>4553353.9499999993</v>
      </c>
      <c r="DH28" s="559">
        <v>2122463.9500000002</v>
      </c>
      <c r="DI28" s="559">
        <v>3445492.62</v>
      </c>
      <c r="DJ28" s="559">
        <v>2748065.2199999997</v>
      </c>
      <c r="DK28" s="559">
        <v>7751948.9300000006</v>
      </c>
      <c r="DL28" s="559">
        <v>19168776.529999997</v>
      </c>
      <c r="DM28" s="559">
        <v>22432988.789999999</v>
      </c>
      <c r="DN28" s="559">
        <v>3514459.65</v>
      </c>
      <c r="DO28" s="559">
        <v>2543974.13</v>
      </c>
      <c r="DP28" s="559">
        <v>12082058.209999999</v>
      </c>
      <c r="DQ28" s="559">
        <v>7561000.5999999996</v>
      </c>
      <c r="DR28" s="559">
        <v>6229094.5300000003</v>
      </c>
      <c r="DS28" s="559">
        <v>19582382.539999999</v>
      </c>
      <c r="DT28" s="559">
        <v>2501115.75</v>
      </c>
      <c r="DU28" s="559">
        <v>77015180.150000006</v>
      </c>
      <c r="DV28" s="559">
        <v>6477635.0600000005</v>
      </c>
      <c r="DW28" s="559">
        <v>4061931.38</v>
      </c>
      <c r="DX28" s="559">
        <v>3417885.44</v>
      </c>
      <c r="DY28" s="559">
        <v>4564309</v>
      </c>
      <c r="DZ28" s="559">
        <v>4039685.6000000006</v>
      </c>
      <c r="EA28" s="559">
        <v>7593721.0300000003</v>
      </c>
      <c r="EB28" s="559">
        <v>3020211.76</v>
      </c>
      <c r="EC28" s="559">
        <v>7704205.3100000005</v>
      </c>
      <c r="ED28" s="559">
        <v>14471780.869999999</v>
      </c>
      <c r="EE28" s="559">
        <v>13884970.84</v>
      </c>
      <c r="EF28" s="559">
        <v>2236746.7400000002</v>
      </c>
      <c r="EG28" s="559">
        <v>2684824.99</v>
      </c>
      <c r="EH28" s="559">
        <v>3063238.4499999997</v>
      </c>
      <c r="EI28" s="559">
        <v>5104269.88</v>
      </c>
      <c r="EJ28" s="559">
        <v>7258014.5999999996</v>
      </c>
      <c r="EK28" s="559">
        <v>1918622.41</v>
      </c>
      <c r="EL28" s="559">
        <v>2203387.35</v>
      </c>
      <c r="EM28" s="559">
        <v>46453694.36999999</v>
      </c>
      <c r="EN28" s="559">
        <v>2789373.59</v>
      </c>
      <c r="EO28" s="559">
        <v>2888123.86</v>
      </c>
      <c r="EP28" s="559">
        <v>3423020.9299999997</v>
      </c>
      <c r="EQ28" s="559">
        <v>2243618.2000000002</v>
      </c>
      <c r="ER28" s="559">
        <v>1602203.2</v>
      </c>
      <c r="ES28" s="559">
        <v>5917444.4299999997</v>
      </c>
      <c r="ET28" s="559">
        <v>2896507.31</v>
      </c>
      <c r="EU28" s="559">
        <v>2257669.44</v>
      </c>
      <c r="EV28" s="559">
        <v>31957629.68</v>
      </c>
      <c r="EW28" s="559">
        <v>1642158.2</v>
      </c>
      <c r="EX28" s="559">
        <v>3113186.26</v>
      </c>
      <c r="EY28" s="559">
        <v>6172875.5200000005</v>
      </c>
      <c r="EZ28" s="559">
        <v>8283963.2999999998</v>
      </c>
      <c r="FA28" s="559">
        <v>5653742.0700000003</v>
      </c>
      <c r="FB28" s="559">
        <v>4428667.55</v>
      </c>
      <c r="FC28" s="559">
        <v>4557325.63</v>
      </c>
      <c r="FD28" s="559">
        <v>2853755.55</v>
      </c>
      <c r="FE28" s="559">
        <v>2858747.4499999997</v>
      </c>
      <c r="FF28" s="559">
        <v>2269442.4300000002</v>
      </c>
      <c r="FG28" s="559">
        <v>2661838.5</v>
      </c>
      <c r="FH28" s="559">
        <v>16051507.59</v>
      </c>
      <c r="FI28" s="559">
        <v>2108473.14</v>
      </c>
      <c r="FJ28" s="559">
        <v>1626061.5</v>
      </c>
      <c r="FK28" s="559">
        <v>1234956.6200000001</v>
      </c>
      <c r="FL28" s="559">
        <v>7808735.6600000001</v>
      </c>
      <c r="FM28" s="559">
        <v>2674926.41</v>
      </c>
      <c r="FN28" s="559">
        <v>993996.31</v>
      </c>
      <c r="FO28" s="559">
        <v>551305.75</v>
      </c>
      <c r="FP28" s="559">
        <v>61365503.549999997</v>
      </c>
      <c r="FQ28" s="559">
        <v>1554944.99</v>
      </c>
      <c r="FR28" s="559">
        <v>3669877.0700000003</v>
      </c>
      <c r="FS28" s="559">
        <v>6548354.1100000003</v>
      </c>
      <c r="FT28" s="559">
        <v>3935485.76</v>
      </c>
      <c r="FU28" s="559">
        <v>2292979.86</v>
      </c>
      <c r="FV28" s="559">
        <v>9861034.6899999995</v>
      </c>
      <c r="FW28" s="559">
        <v>5070325.62</v>
      </c>
      <c r="FX28" s="559">
        <v>4444892.28</v>
      </c>
      <c r="FY28" s="559">
        <v>2879533.31</v>
      </c>
      <c r="FZ28" s="559">
        <v>6831192.0999999996</v>
      </c>
      <c r="GA28" s="559">
        <v>3136865.2199999997</v>
      </c>
      <c r="GB28" s="559">
        <v>2513061.5999999996</v>
      </c>
      <c r="GC28" s="559">
        <v>1293363.6000000001</v>
      </c>
      <c r="GD28" s="559">
        <v>28177705.199999999</v>
      </c>
      <c r="GE28" s="559">
        <v>2063313.42</v>
      </c>
      <c r="GF28" s="559">
        <v>1779096.9300000002</v>
      </c>
      <c r="GG28" s="559">
        <v>6006905.1600000001</v>
      </c>
      <c r="GH28" s="559">
        <v>2346331.09</v>
      </c>
      <c r="GI28" s="559">
        <v>1874370.33</v>
      </c>
      <c r="GJ28" s="559">
        <v>1772206.2100000002</v>
      </c>
      <c r="GK28" s="559">
        <v>6936757.8899999997</v>
      </c>
      <c r="GL28" s="559">
        <v>1230794.2599999998</v>
      </c>
      <c r="GM28" s="559">
        <v>764747.94</v>
      </c>
      <c r="GN28" s="559">
        <v>826966.24</v>
      </c>
      <c r="GO28" s="559">
        <v>667432.38</v>
      </c>
      <c r="GP28" s="559">
        <v>20739855.289999999</v>
      </c>
      <c r="GQ28" s="559">
        <v>4436409.8099999996</v>
      </c>
      <c r="GR28" s="559">
        <v>2322026.62</v>
      </c>
      <c r="GS28" s="559">
        <v>9653426.7599999998</v>
      </c>
      <c r="GT28" s="559">
        <v>615640.22</v>
      </c>
      <c r="GU28" s="559">
        <v>2736048.39</v>
      </c>
      <c r="GV28" s="559">
        <v>3715020.69</v>
      </c>
      <c r="GW28" s="559">
        <v>2034527.26</v>
      </c>
      <c r="GX28" s="559">
        <v>19992682.390000001</v>
      </c>
      <c r="GY28" s="559">
        <v>1436174.71</v>
      </c>
      <c r="GZ28" s="559">
        <v>4805374.5999999996</v>
      </c>
      <c r="HA28" s="559">
        <v>2036200.0599999998</v>
      </c>
      <c r="HB28" s="559">
        <v>46147336.159999996</v>
      </c>
      <c r="HC28" s="559">
        <v>5767306.5599999996</v>
      </c>
      <c r="HD28" s="559">
        <v>4695600.6900000004</v>
      </c>
      <c r="HE28" s="559">
        <v>4121472.3200000003</v>
      </c>
      <c r="HF28" s="559">
        <v>1971371.29</v>
      </c>
      <c r="HG28" s="559">
        <v>2950106.1399999992</v>
      </c>
      <c r="HH28" s="559">
        <v>1002332.4700000001</v>
      </c>
      <c r="HI28" s="559">
        <v>35709764.040000007</v>
      </c>
      <c r="HJ28" s="559">
        <v>4909504.16</v>
      </c>
      <c r="HK28" s="559">
        <v>9070920.4300000016</v>
      </c>
      <c r="HL28" s="559">
        <v>3947413.7399999998</v>
      </c>
      <c r="HM28" s="559">
        <v>2835699.04</v>
      </c>
      <c r="HN28" s="559">
        <v>2196728.4200000004</v>
      </c>
      <c r="HO28" s="559">
        <v>5871515.6800000006</v>
      </c>
      <c r="HP28" s="559">
        <v>3107481.06</v>
      </c>
      <c r="HQ28" s="559">
        <v>40703533.619999997</v>
      </c>
      <c r="HR28" s="559">
        <v>9747822.4499999993</v>
      </c>
      <c r="HS28" s="559">
        <v>2207159.9900000002</v>
      </c>
      <c r="HT28" s="559">
        <v>2184347.0099999998</v>
      </c>
      <c r="HU28" s="559">
        <v>1850004.8699999999</v>
      </c>
      <c r="HV28" s="559">
        <v>1002233.8799999999</v>
      </c>
      <c r="HW28" s="559">
        <v>6815605.6000000006</v>
      </c>
      <c r="HX28" s="559">
        <v>2873911.84</v>
      </c>
      <c r="HY28" s="559">
        <v>2280780.02</v>
      </c>
      <c r="HZ28" s="559">
        <v>3065819.1300000008</v>
      </c>
      <c r="IA28" s="559">
        <v>3195312</v>
      </c>
      <c r="IB28" s="559">
        <v>4995566.78</v>
      </c>
      <c r="IC28" s="559">
        <v>1118082.49</v>
      </c>
      <c r="ID28" s="559">
        <v>3729883.98</v>
      </c>
      <c r="IE28" s="559">
        <v>2264655.73</v>
      </c>
      <c r="IF28" s="559">
        <v>1415259.08</v>
      </c>
      <c r="IG28" s="559">
        <v>43458160.450000003</v>
      </c>
      <c r="IH28" s="559">
        <v>13786035.18</v>
      </c>
      <c r="II28" s="559">
        <v>3391908.1199999996</v>
      </c>
      <c r="IJ28" s="559">
        <v>8745472.9600000009</v>
      </c>
      <c r="IK28" s="559">
        <v>8535015.9000000004</v>
      </c>
      <c r="IL28" s="559">
        <v>3233905.1700000004</v>
      </c>
      <c r="IM28" s="559">
        <v>2561095.12</v>
      </c>
      <c r="IN28" s="559">
        <v>1950904.99</v>
      </c>
      <c r="IO28" s="559">
        <v>2618413.6</v>
      </c>
      <c r="IP28" s="559">
        <v>2623706.2599999998</v>
      </c>
      <c r="IQ28" s="559">
        <v>2519982.31</v>
      </c>
      <c r="IR28" s="559">
        <v>38239681.700000003</v>
      </c>
      <c r="IS28" s="559">
        <v>23344407.790000003</v>
      </c>
      <c r="IT28" s="559">
        <v>6796965.4800000004</v>
      </c>
      <c r="IU28" s="559">
        <v>3180231.77</v>
      </c>
      <c r="IV28" s="559">
        <v>2626832.6999999997</v>
      </c>
      <c r="IW28" s="559">
        <v>1141728.1000000001</v>
      </c>
      <c r="IX28" s="559">
        <v>2677257.8020000001</v>
      </c>
      <c r="IY28" s="559">
        <v>1152404.44</v>
      </c>
      <c r="IZ28" s="559">
        <v>1244311.48</v>
      </c>
      <c r="JA28" s="559">
        <v>2737900.56</v>
      </c>
      <c r="JB28" s="559">
        <v>4178627.13</v>
      </c>
      <c r="JC28" s="559">
        <v>2211643.96</v>
      </c>
      <c r="JD28" s="559">
        <v>17515804.870000001</v>
      </c>
      <c r="JE28" s="559">
        <v>7663396.2499999991</v>
      </c>
      <c r="JF28" s="559">
        <v>991857.84</v>
      </c>
      <c r="JG28" s="559">
        <v>1387800.02</v>
      </c>
      <c r="JH28" s="559">
        <v>1341042.27</v>
      </c>
      <c r="JI28" s="559">
        <v>1062694.79</v>
      </c>
      <c r="JJ28" s="559">
        <v>17880263.340000004</v>
      </c>
      <c r="JK28" s="559">
        <v>1690871.0899999999</v>
      </c>
      <c r="JL28" s="559">
        <v>2403656.06</v>
      </c>
      <c r="JM28" s="559">
        <v>4143510.8600000003</v>
      </c>
      <c r="JN28" s="559">
        <v>2056767.21</v>
      </c>
      <c r="JO28" s="559">
        <v>5251038.24</v>
      </c>
      <c r="JP28" s="559">
        <v>640029</v>
      </c>
      <c r="JQ28" s="559">
        <v>35702802.710000001</v>
      </c>
      <c r="JR28" s="559">
        <v>3038038.7499999995</v>
      </c>
      <c r="JS28" s="559">
        <v>2166304.9400000004</v>
      </c>
      <c r="JT28" s="559">
        <v>7205062.5</v>
      </c>
      <c r="JU28" s="559">
        <v>6036801.6500000004</v>
      </c>
      <c r="JV28" s="559">
        <v>2771027.0699999994</v>
      </c>
      <c r="JW28" s="559">
        <v>2623167.6000000006</v>
      </c>
      <c r="JX28" s="559">
        <v>2337892.36</v>
      </c>
      <c r="JY28" s="559">
        <v>42893624.590000004</v>
      </c>
      <c r="JZ28" s="559">
        <v>21313127.650000002</v>
      </c>
      <c r="KA28" s="559">
        <v>3661641.13</v>
      </c>
      <c r="KB28" s="559">
        <v>2342433.0499999998</v>
      </c>
      <c r="KC28" s="559">
        <v>5266513.7200000007</v>
      </c>
      <c r="KD28" s="559">
        <v>1851786.08</v>
      </c>
      <c r="KE28" s="559">
        <v>11693499.139999999</v>
      </c>
      <c r="KF28" s="559">
        <v>5179026.8099999996</v>
      </c>
      <c r="KG28" s="559">
        <v>5807310.3599999994</v>
      </c>
      <c r="KH28" s="559">
        <v>5906783.3100000005</v>
      </c>
      <c r="KI28" s="559">
        <v>3987715.9499999997</v>
      </c>
      <c r="KJ28" s="559">
        <v>4258816.0199999996</v>
      </c>
      <c r="KK28" s="559">
        <v>4514135.2300000004</v>
      </c>
      <c r="KL28" s="559">
        <v>740044</v>
      </c>
      <c r="KM28" s="559">
        <v>3233954.04</v>
      </c>
      <c r="KN28" s="559">
        <v>56901460.200000003</v>
      </c>
      <c r="KO28" s="559">
        <v>6120873.3600000003</v>
      </c>
      <c r="KP28" s="559">
        <v>3351360.0000000005</v>
      </c>
      <c r="KQ28" s="559">
        <v>4484178.67</v>
      </c>
      <c r="KR28" s="559">
        <v>3325530.4400000004</v>
      </c>
      <c r="KS28" s="559">
        <v>3217553.5</v>
      </c>
      <c r="KT28" s="559">
        <v>11097548.800000001</v>
      </c>
      <c r="KU28" s="559">
        <v>2052778.0599999998</v>
      </c>
      <c r="KV28" s="559">
        <v>2143952.2799999998</v>
      </c>
      <c r="KW28" s="559">
        <v>18290288.190000001</v>
      </c>
      <c r="KX28" s="559">
        <v>3129750.88</v>
      </c>
      <c r="KY28" s="559">
        <v>4983271.07</v>
      </c>
      <c r="KZ28" s="559">
        <v>18861654.670000002</v>
      </c>
      <c r="LA28" s="559">
        <v>3711335.75</v>
      </c>
      <c r="LB28" s="559">
        <v>7572583.5899999989</v>
      </c>
      <c r="LC28" s="559">
        <v>32628728.199999999</v>
      </c>
      <c r="LD28" s="559">
        <v>7978826.6699999999</v>
      </c>
      <c r="LE28" s="559">
        <v>69958297.770000011</v>
      </c>
      <c r="LF28" s="559">
        <v>13430281.010000002</v>
      </c>
      <c r="LG28" s="559">
        <v>22547427.010000002</v>
      </c>
      <c r="LH28" s="559">
        <v>15561635.649999999</v>
      </c>
      <c r="LI28" s="559">
        <v>5707621.7200000007</v>
      </c>
      <c r="LJ28" s="559">
        <v>2873401.1900000004</v>
      </c>
      <c r="LK28" s="559">
        <v>1814031.82</v>
      </c>
      <c r="LL28" s="559">
        <v>4071765.7600000002</v>
      </c>
      <c r="LM28" s="559">
        <v>3150949.46</v>
      </c>
      <c r="LN28" s="559">
        <v>5796386.6599999992</v>
      </c>
      <c r="LO28" s="559">
        <v>1820178.1400000001</v>
      </c>
      <c r="LP28" s="559">
        <v>19848667.91</v>
      </c>
      <c r="LQ28" s="559">
        <v>3699005.88</v>
      </c>
      <c r="LR28" s="559">
        <v>2446351.98</v>
      </c>
      <c r="LS28" s="559">
        <v>70138897.199999988</v>
      </c>
      <c r="LT28" s="559">
        <v>13449013.27</v>
      </c>
      <c r="LU28" s="559">
        <v>39828900.280000001</v>
      </c>
      <c r="LV28" s="559">
        <v>10412439.609999999</v>
      </c>
      <c r="LW28" s="559">
        <v>8127659.8499999996</v>
      </c>
      <c r="LX28" s="559">
        <v>7352590.0299999993</v>
      </c>
      <c r="LY28" s="559">
        <v>4662622.1900000004</v>
      </c>
      <c r="LZ28" s="559">
        <v>4101329.27</v>
      </c>
      <c r="MA28" s="559">
        <v>5411236.79</v>
      </c>
      <c r="MB28" s="559">
        <v>6722273.0099999998</v>
      </c>
      <c r="MC28" s="559">
        <v>12967811.9</v>
      </c>
      <c r="MD28" s="559">
        <v>5505091.1100000003</v>
      </c>
      <c r="ME28" s="559">
        <v>64810055.25999999</v>
      </c>
      <c r="MF28" s="559">
        <v>3322562.29</v>
      </c>
      <c r="MG28" s="559">
        <v>1083603</v>
      </c>
      <c r="MH28" s="559">
        <v>1986728.6700000002</v>
      </c>
      <c r="MI28" s="559">
        <v>1162084.28</v>
      </c>
      <c r="MJ28" s="559">
        <v>4655340.53</v>
      </c>
      <c r="MK28" s="559">
        <v>2825650.55</v>
      </c>
      <c r="ML28" s="559">
        <v>3505430.8299999996</v>
      </c>
      <c r="MM28" s="559">
        <v>6424553.8900000006</v>
      </c>
      <c r="MN28" s="559">
        <v>3289526.83</v>
      </c>
      <c r="MO28" s="559">
        <v>2562359.38</v>
      </c>
      <c r="MP28" s="559">
        <v>1607378.27</v>
      </c>
      <c r="MQ28" s="559">
        <v>42976760.890000001</v>
      </c>
      <c r="MR28" s="559">
        <v>2910683.1300000004</v>
      </c>
      <c r="MS28" s="559">
        <v>3181359.21</v>
      </c>
      <c r="MT28" s="559">
        <v>6141392.8999999994</v>
      </c>
      <c r="MU28" s="559">
        <v>5708641.3200000003</v>
      </c>
      <c r="MV28" s="559">
        <v>2649886.14</v>
      </c>
      <c r="MW28" s="559">
        <v>11448882.429499999</v>
      </c>
      <c r="MX28" s="559">
        <v>9877326.3900000006</v>
      </c>
      <c r="MY28" s="559">
        <v>5166790.379999999</v>
      </c>
      <c r="MZ28" s="559">
        <v>1164918.3800000001</v>
      </c>
      <c r="NA28" s="559">
        <v>1496161.3399999999</v>
      </c>
      <c r="NB28" s="559">
        <v>101922803.39</v>
      </c>
      <c r="NC28" s="559">
        <v>10711670.93</v>
      </c>
      <c r="ND28" s="559">
        <v>2854895.31</v>
      </c>
      <c r="NE28" s="559">
        <v>27044380.259999998</v>
      </c>
      <c r="NF28" s="559">
        <v>2898613.66</v>
      </c>
      <c r="NG28" s="559">
        <v>7697611.9700000007</v>
      </c>
      <c r="NH28" s="559">
        <v>18651848.900000002</v>
      </c>
      <c r="NI28" s="559">
        <v>11144221.370000001</v>
      </c>
      <c r="NJ28" s="559">
        <v>951057.99</v>
      </c>
      <c r="NK28" s="559">
        <v>3371259.0100000002</v>
      </c>
      <c r="NL28" s="559">
        <v>4128302.6700000004</v>
      </c>
      <c r="NM28" s="559">
        <v>3824611.6</v>
      </c>
      <c r="NN28" s="559">
        <v>20434421.040000003</v>
      </c>
      <c r="NO28" s="559">
        <v>2957925.12</v>
      </c>
      <c r="NP28" s="559">
        <v>2883847.7800000003</v>
      </c>
      <c r="NQ28" s="559">
        <v>3088161.21</v>
      </c>
      <c r="NR28" s="559">
        <v>1981556.24</v>
      </c>
      <c r="NS28" s="559">
        <v>831144</v>
      </c>
      <c r="NT28" s="559">
        <v>1631071.12</v>
      </c>
      <c r="NU28" s="559">
        <v>45549627.68</v>
      </c>
      <c r="NV28" s="559">
        <v>14307867.380000001</v>
      </c>
      <c r="NW28" s="559">
        <v>2561561.81</v>
      </c>
      <c r="NX28" s="559">
        <v>1481932.2000000002</v>
      </c>
      <c r="NY28" s="559">
        <v>2146898.4</v>
      </c>
      <c r="NZ28" s="559">
        <v>4519187.16</v>
      </c>
      <c r="OA28" s="559">
        <v>1803096.43</v>
      </c>
      <c r="OB28" s="559">
        <v>49957831.280000009</v>
      </c>
      <c r="OC28" s="559">
        <v>15970805.250000002</v>
      </c>
      <c r="OD28" s="559">
        <v>5598601.5999999996</v>
      </c>
      <c r="OE28" s="559">
        <v>17146853</v>
      </c>
      <c r="OF28" s="559">
        <v>3514973.46</v>
      </c>
      <c r="OG28" s="559">
        <v>4319237.8400000008</v>
      </c>
      <c r="OH28" s="559">
        <v>7117168.5300000012</v>
      </c>
      <c r="OI28" s="559">
        <v>1123708.9099999999</v>
      </c>
      <c r="OJ28" s="559">
        <v>2226617.34</v>
      </c>
      <c r="OK28" s="559">
        <v>59000018.109999999</v>
      </c>
      <c r="OL28" s="559">
        <v>11978744.619999999</v>
      </c>
      <c r="OM28" s="559">
        <v>15386160.890000001</v>
      </c>
      <c r="ON28" s="559">
        <v>7283650.5199999996</v>
      </c>
      <c r="OO28" s="559">
        <v>4684381.08</v>
      </c>
      <c r="OP28" s="559">
        <v>1354697.61</v>
      </c>
      <c r="OQ28" s="559">
        <v>23743140.729999997</v>
      </c>
      <c r="OR28" s="559">
        <v>2557023.0499999998</v>
      </c>
      <c r="OS28" s="559">
        <v>3644178.0200000005</v>
      </c>
      <c r="OT28" s="559">
        <v>4657014.71</v>
      </c>
      <c r="OU28" s="559">
        <v>4617360.5999999996</v>
      </c>
      <c r="OV28" s="559">
        <v>13595321.83</v>
      </c>
      <c r="OW28" s="559">
        <v>2693547.82</v>
      </c>
      <c r="OX28" s="559">
        <v>2971775.75</v>
      </c>
      <c r="OY28" s="559">
        <v>1981469.3399999999</v>
      </c>
      <c r="OZ28" s="559">
        <v>32545568.34</v>
      </c>
      <c r="PA28" s="559">
        <v>2727636.25</v>
      </c>
      <c r="PB28" s="559">
        <v>5837999.9900000002</v>
      </c>
      <c r="PC28" s="559">
        <v>1097789.71</v>
      </c>
      <c r="PD28" s="559">
        <v>4687290.24</v>
      </c>
      <c r="PE28" s="559">
        <v>9894112.7199999988</v>
      </c>
      <c r="PF28" s="559">
        <v>2860173.7199999997</v>
      </c>
      <c r="PG28" s="559">
        <v>2687386.91</v>
      </c>
      <c r="PH28" s="559">
        <v>3953998.5</v>
      </c>
      <c r="PI28" s="559">
        <v>3354880</v>
      </c>
      <c r="PJ28" s="559">
        <v>4955042.29</v>
      </c>
      <c r="PK28" s="559">
        <v>7803291.4799999995</v>
      </c>
      <c r="PL28" s="559">
        <v>2344772.8200000003</v>
      </c>
      <c r="PM28" s="559">
        <v>9053953.1099999994</v>
      </c>
      <c r="PN28" s="559">
        <v>2100246.6</v>
      </c>
      <c r="PO28" s="559">
        <v>2004855.65</v>
      </c>
      <c r="PP28" s="559">
        <v>302758.59999999998</v>
      </c>
      <c r="PQ28" s="559">
        <v>2150113.0700000003</v>
      </c>
      <c r="PR28" s="559">
        <v>83610015.449999988</v>
      </c>
      <c r="PS28" s="559">
        <v>2701089.38</v>
      </c>
      <c r="PT28" s="559">
        <v>2495639.54</v>
      </c>
      <c r="PU28" s="559">
        <v>8165937.7400000002</v>
      </c>
      <c r="PV28" s="559">
        <v>11456322.649999999</v>
      </c>
      <c r="PW28" s="559">
        <v>4522738.2799999993</v>
      </c>
      <c r="PX28" s="559">
        <v>14376106.130000001</v>
      </c>
      <c r="PY28" s="559">
        <v>3748091.42</v>
      </c>
      <c r="PZ28" s="559">
        <v>7843079.6699999999</v>
      </c>
      <c r="QA28" s="559">
        <v>2148956.08</v>
      </c>
      <c r="QB28" s="559">
        <v>6029333</v>
      </c>
      <c r="QC28" s="559">
        <v>3320901.18</v>
      </c>
      <c r="QD28" s="559">
        <v>4633578.49</v>
      </c>
      <c r="QE28" s="559">
        <v>6032357.2300000004</v>
      </c>
      <c r="QF28" s="559">
        <v>6091276.9299999997</v>
      </c>
      <c r="QG28" s="559">
        <v>4877074.42</v>
      </c>
      <c r="QH28" s="559">
        <v>3580416.32</v>
      </c>
      <c r="QI28" s="559">
        <v>2329959.06</v>
      </c>
      <c r="QJ28" s="559">
        <v>2176489.8899999997</v>
      </c>
      <c r="QK28" s="559">
        <v>6085650.4199999999</v>
      </c>
      <c r="QL28" s="559">
        <v>9634814.75</v>
      </c>
      <c r="QM28" s="559">
        <v>2686676.9</v>
      </c>
      <c r="QN28" s="559">
        <v>1233934.3</v>
      </c>
      <c r="QO28" s="559">
        <v>885175.72</v>
      </c>
      <c r="QP28" s="559">
        <v>3432100.6599999997</v>
      </c>
      <c r="QQ28" s="559">
        <v>1275654.77</v>
      </c>
      <c r="QR28" s="559">
        <v>42897366.899999999</v>
      </c>
      <c r="QS28" s="559">
        <v>2608787.2799999998</v>
      </c>
      <c r="QT28" s="559">
        <v>8466235.3000000007</v>
      </c>
      <c r="QU28" s="559">
        <v>3518537.8</v>
      </c>
      <c r="QV28" s="559">
        <v>6346277.7999999998</v>
      </c>
      <c r="QW28" s="559">
        <v>8435817.8200000003</v>
      </c>
      <c r="QX28" s="559">
        <v>4034149.2200000007</v>
      </c>
      <c r="QY28" s="559">
        <v>8177345.8499999996</v>
      </c>
      <c r="QZ28" s="559">
        <v>5647880.1599999992</v>
      </c>
      <c r="RA28" s="559">
        <v>2391091.21</v>
      </c>
      <c r="RB28" s="559">
        <v>3298495.9</v>
      </c>
      <c r="RC28" s="559">
        <v>1653084.8</v>
      </c>
      <c r="RD28" s="559">
        <v>1923633</v>
      </c>
      <c r="RE28" s="559">
        <v>56684721.769999996</v>
      </c>
      <c r="RF28" s="559">
        <v>10830266.23</v>
      </c>
      <c r="RG28" s="559">
        <v>4292554.92</v>
      </c>
      <c r="RH28" s="559">
        <v>6147197.3499999996</v>
      </c>
      <c r="RI28" s="559">
        <v>3806599.12</v>
      </c>
      <c r="RJ28" s="559">
        <v>3170304.71</v>
      </c>
      <c r="RK28" s="559">
        <v>9433802.1499999985</v>
      </c>
      <c r="RL28" s="559">
        <v>4335231.54</v>
      </c>
      <c r="RM28" s="559">
        <v>4833244.7699999996</v>
      </c>
      <c r="RN28" s="559">
        <v>8215108.5999999996</v>
      </c>
      <c r="RO28" s="559">
        <v>11184063.42</v>
      </c>
      <c r="RP28" s="559">
        <v>1984111.26</v>
      </c>
      <c r="RQ28" s="559">
        <v>2437019.1</v>
      </c>
      <c r="RR28" s="559">
        <v>3234700.5700000003</v>
      </c>
      <c r="RS28" s="559">
        <v>2579664.86</v>
      </c>
      <c r="RT28" s="559">
        <v>2856372.58</v>
      </c>
      <c r="RU28" s="559">
        <v>3380317.34</v>
      </c>
      <c r="RV28" s="559">
        <v>1585059.35</v>
      </c>
      <c r="RW28" s="559">
        <v>1869315.18</v>
      </c>
      <c r="RX28" s="559">
        <v>1669523.58</v>
      </c>
      <c r="RY28" s="559">
        <v>48718084.049999997</v>
      </c>
      <c r="RZ28" s="559">
        <v>3135760.52</v>
      </c>
      <c r="SA28" s="559">
        <v>7709826.5800000001</v>
      </c>
      <c r="SB28" s="559">
        <v>5804633.4000000004</v>
      </c>
      <c r="SC28" s="559">
        <v>1852360.5</v>
      </c>
      <c r="SD28" s="559">
        <v>3016555.7600000002</v>
      </c>
      <c r="SE28" s="559">
        <v>4281036.5599999996</v>
      </c>
      <c r="SF28" s="559">
        <v>15483796.85</v>
      </c>
      <c r="SG28" s="559">
        <v>4812072.08</v>
      </c>
      <c r="SH28" s="559">
        <v>4067601.6100000003</v>
      </c>
      <c r="SI28" s="559">
        <v>6353138.6299999999</v>
      </c>
      <c r="SJ28" s="559">
        <v>5226390.09</v>
      </c>
      <c r="SK28" s="559">
        <v>5486716.7400000002</v>
      </c>
      <c r="SL28" s="559">
        <v>2959802</v>
      </c>
      <c r="SM28" s="559">
        <v>30366917.920000002</v>
      </c>
      <c r="SN28" s="559">
        <v>3893721.88</v>
      </c>
      <c r="SO28" s="559">
        <v>3828975.27</v>
      </c>
      <c r="SP28" s="559">
        <v>3756579.91</v>
      </c>
      <c r="SQ28" s="559">
        <v>2808040.16</v>
      </c>
      <c r="SR28" s="559">
        <v>2562333.83</v>
      </c>
      <c r="SS28" s="559">
        <v>3436617.08</v>
      </c>
      <c r="ST28" s="559">
        <v>5957856.1600000001</v>
      </c>
      <c r="SU28" s="559">
        <v>3387821.02</v>
      </c>
      <c r="SV28" s="559">
        <v>6134087.04</v>
      </c>
      <c r="SW28" s="559">
        <v>8477937.4299999997</v>
      </c>
      <c r="SX28" s="559">
        <v>1575968.69</v>
      </c>
      <c r="SY28" s="559">
        <v>17662504.68</v>
      </c>
      <c r="SZ28" s="559">
        <v>3897542.71</v>
      </c>
      <c r="TA28" s="559">
        <v>5563451.8000000007</v>
      </c>
      <c r="TB28" s="559">
        <v>7885665.5199999996</v>
      </c>
      <c r="TC28" s="559">
        <v>3250788.5</v>
      </c>
      <c r="TD28" s="559">
        <v>5516647.2800000003</v>
      </c>
      <c r="TE28" s="559">
        <v>3441199.3499999996</v>
      </c>
      <c r="TF28" s="559">
        <v>2026903.5</v>
      </c>
      <c r="TG28" s="559">
        <v>71273448.769999996</v>
      </c>
      <c r="TH28" s="559">
        <v>4967002.4399999995</v>
      </c>
      <c r="TI28" s="559">
        <v>3968240.8</v>
      </c>
      <c r="TJ28" s="559">
        <v>6427901.4399999995</v>
      </c>
      <c r="TK28" s="559">
        <v>6551324.7299999995</v>
      </c>
      <c r="TL28" s="559">
        <v>4418766.2799999993</v>
      </c>
      <c r="TM28" s="559">
        <v>1607071.03</v>
      </c>
      <c r="TN28" s="559">
        <v>21976081.829999998</v>
      </c>
      <c r="TO28" s="559">
        <v>5106184.8</v>
      </c>
      <c r="TP28" s="559">
        <v>11781858.91</v>
      </c>
      <c r="TQ28" s="559">
        <v>7509334.6899999995</v>
      </c>
      <c r="TR28" s="559">
        <v>4558116.4000000004</v>
      </c>
      <c r="TS28" s="559">
        <v>3312523.26</v>
      </c>
      <c r="TT28" s="559">
        <v>2668690.2999999998</v>
      </c>
      <c r="TU28" s="559">
        <v>3149945.53</v>
      </c>
      <c r="TV28" s="559">
        <v>3421490.5100000002</v>
      </c>
      <c r="TW28" s="559">
        <v>15784968.399999999</v>
      </c>
      <c r="TX28" s="559">
        <v>2921948.4</v>
      </c>
      <c r="TY28" s="559">
        <v>24964660.549999997</v>
      </c>
      <c r="TZ28" s="559">
        <v>4926043.26</v>
      </c>
      <c r="UA28" s="559">
        <v>1939200.4300000002</v>
      </c>
      <c r="UB28" s="559">
        <v>2964695.23</v>
      </c>
      <c r="UC28" s="559">
        <v>22047748.220000003</v>
      </c>
      <c r="UD28" s="559">
        <v>1699962.31</v>
      </c>
      <c r="UE28" s="559">
        <v>1688329.31</v>
      </c>
      <c r="UF28" s="559">
        <v>3555508.0100000002</v>
      </c>
      <c r="UG28" s="559">
        <v>2428075.42</v>
      </c>
      <c r="UH28" s="559">
        <v>24063032.850000001</v>
      </c>
      <c r="UI28" s="559">
        <v>5412702.6399999997</v>
      </c>
      <c r="UJ28" s="559">
        <v>4330682.42</v>
      </c>
      <c r="UK28" s="559">
        <v>5660609.3500000006</v>
      </c>
      <c r="UL28" s="559">
        <v>7146627.9400000004</v>
      </c>
      <c r="UM28" s="559">
        <v>5440800.8300000001</v>
      </c>
      <c r="UN28" s="559">
        <v>87462452.710000008</v>
      </c>
      <c r="UO28" s="559">
        <v>5276707.75</v>
      </c>
      <c r="UP28" s="559">
        <v>6380635.4100000001</v>
      </c>
      <c r="UQ28" s="559">
        <v>20047549.989999998</v>
      </c>
      <c r="UR28" s="559">
        <v>2461019.5499999998</v>
      </c>
      <c r="US28" s="559">
        <v>3099569.3699999996</v>
      </c>
      <c r="UT28" s="559">
        <v>8705367.2400000002</v>
      </c>
      <c r="UU28" s="559">
        <v>3161923.7</v>
      </c>
      <c r="UV28" s="559">
        <v>3341409.91</v>
      </c>
      <c r="UW28" s="559">
        <v>3855954.93</v>
      </c>
      <c r="UX28" s="559">
        <v>12963337.639999999</v>
      </c>
      <c r="UY28" s="559">
        <v>8172783.3799999999</v>
      </c>
      <c r="UZ28" s="559">
        <v>7155421.1699999999</v>
      </c>
      <c r="VA28" s="559">
        <v>8683208.7599999998</v>
      </c>
      <c r="VB28" s="559">
        <v>1976116.4</v>
      </c>
      <c r="VC28" s="559">
        <v>2855353.79</v>
      </c>
      <c r="VD28" s="559">
        <v>2714787.6</v>
      </c>
      <c r="VE28" s="559">
        <v>3593272.41</v>
      </c>
      <c r="VF28" s="559">
        <v>13203948.51</v>
      </c>
      <c r="VG28" s="559">
        <v>2002364.6099999999</v>
      </c>
      <c r="VH28" s="559">
        <v>1584267.01</v>
      </c>
      <c r="VI28" s="559">
        <v>990482.33000000007</v>
      </c>
      <c r="VJ28" s="559">
        <v>35716189.119999997</v>
      </c>
      <c r="VK28" s="559">
        <v>3144255.33</v>
      </c>
      <c r="VL28" s="559">
        <v>4924759.16</v>
      </c>
      <c r="VM28" s="559">
        <v>4343234.1500000004</v>
      </c>
      <c r="VN28" s="559">
        <v>12116521.629999999</v>
      </c>
      <c r="VO28" s="559">
        <v>4795317.6500000004</v>
      </c>
      <c r="VP28" s="559">
        <v>3743487.33</v>
      </c>
      <c r="VQ28" s="559">
        <v>4601537.96</v>
      </c>
      <c r="VR28" s="559">
        <v>4344359.3500000006</v>
      </c>
      <c r="VS28" s="559">
        <v>13375157.17</v>
      </c>
      <c r="VT28" s="559">
        <v>3113007</v>
      </c>
      <c r="VU28" s="559">
        <v>6687769.3600000003</v>
      </c>
      <c r="VV28" s="559">
        <v>3886023.98</v>
      </c>
      <c r="VW28" s="559">
        <v>3700056.41</v>
      </c>
      <c r="VX28" s="559">
        <v>2506251.6</v>
      </c>
      <c r="VY28" s="559">
        <v>121077119.05000001</v>
      </c>
      <c r="VZ28" s="559">
        <v>7321618.2400000002</v>
      </c>
      <c r="WA28" s="559">
        <v>6908745.2400000012</v>
      </c>
      <c r="WB28" s="559">
        <v>3773941.7</v>
      </c>
      <c r="WC28" s="559">
        <v>3798005.7600000002</v>
      </c>
      <c r="WD28" s="559">
        <v>5155532.2299999986</v>
      </c>
      <c r="WE28" s="559">
        <v>8603564.0899999999</v>
      </c>
      <c r="WF28" s="559">
        <v>8198560.5899999999</v>
      </c>
      <c r="WG28" s="559">
        <v>3511452.02</v>
      </c>
      <c r="WH28" s="559">
        <v>7265905.1799999997</v>
      </c>
      <c r="WI28" s="559">
        <v>3307177.87</v>
      </c>
      <c r="WJ28" s="559">
        <v>13981191.310000001</v>
      </c>
      <c r="WK28" s="559">
        <v>4353535.6399999997</v>
      </c>
      <c r="WL28" s="559">
        <v>6306209.3100000005</v>
      </c>
      <c r="WM28" s="559">
        <v>7162836.8300000001</v>
      </c>
      <c r="WN28" s="559">
        <v>10003713.510000002</v>
      </c>
      <c r="WO28" s="559">
        <v>4269007.07</v>
      </c>
      <c r="WP28" s="559">
        <v>6704187.4699999997</v>
      </c>
      <c r="WQ28" s="559">
        <v>2433647.87</v>
      </c>
      <c r="WR28" s="559">
        <v>12759513.84</v>
      </c>
      <c r="WS28" s="559">
        <v>27999439.339999996</v>
      </c>
      <c r="WT28" s="559">
        <v>3684375.0899999994</v>
      </c>
      <c r="WU28" s="559">
        <v>3151158.7800000003</v>
      </c>
      <c r="WV28" s="559">
        <v>2716444.02</v>
      </c>
      <c r="WW28" s="559">
        <v>4369674.59</v>
      </c>
      <c r="WX28" s="559">
        <v>3034187.74</v>
      </c>
      <c r="WY28" s="559">
        <v>3578212.7800000003</v>
      </c>
      <c r="WZ28" s="559">
        <v>3677664.32</v>
      </c>
      <c r="XA28" s="559">
        <v>12209684.029999999</v>
      </c>
      <c r="XB28" s="559">
        <v>2915873.54</v>
      </c>
      <c r="XC28" s="559">
        <v>2048548.5899999999</v>
      </c>
      <c r="XD28" s="559">
        <v>2668128.4900000002</v>
      </c>
      <c r="XE28" s="559">
        <v>2180143.5699999998</v>
      </c>
      <c r="XF28" s="559">
        <v>69951849.090000004</v>
      </c>
      <c r="XG28" s="559">
        <v>10089952.190000001</v>
      </c>
      <c r="XH28" s="559">
        <v>7404372.5800000001</v>
      </c>
      <c r="XI28" s="559">
        <v>27882768.420000002</v>
      </c>
      <c r="XJ28" s="559">
        <v>3399101.99</v>
      </c>
      <c r="XK28" s="559">
        <v>5574360.4100000001</v>
      </c>
      <c r="XL28" s="559">
        <v>9560663.4399999995</v>
      </c>
      <c r="XM28" s="559">
        <v>4833010.07</v>
      </c>
      <c r="XN28" s="559">
        <v>5524198.5499999998</v>
      </c>
      <c r="XO28" s="559">
        <v>8701990.4499999993</v>
      </c>
      <c r="XP28" s="559">
        <v>7052901.2300000004</v>
      </c>
      <c r="XQ28" s="559">
        <v>2842667.0100000002</v>
      </c>
      <c r="XR28" s="559">
        <v>2811196.19</v>
      </c>
      <c r="XS28" s="559">
        <v>5712263.5599999996</v>
      </c>
      <c r="XT28" s="559">
        <v>3942507.31</v>
      </c>
      <c r="XU28" s="559">
        <v>2273995.4900000002</v>
      </c>
      <c r="XV28" s="559">
        <v>1841812.99</v>
      </c>
      <c r="XW28" s="559">
        <v>2901334.16</v>
      </c>
      <c r="XX28" s="559">
        <v>2354053.4099999997</v>
      </c>
      <c r="XY28" s="559">
        <v>3115570.2600000002</v>
      </c>
      <c r="XZ28" s="559">
        <v>2577879.16</v>
      </c>
      <c r="YA28" s="559">
        <v>2496825.6399999997</v>
      </c>
      <c r="YB28" s="559">
        <v>3835000.3899999997</v>
      </c>
      <c r="YC28" s="559">
        <v>62271988.350000001</v>
      </c>
      <c r="YD28" s="559">
        <v>3677859.17</v>
      </c>
      <c r="YE28" s="559">
        <v>8948055.9000000004</v>
      </c>
      <c r="YF28" s="559">
        <v>2610613.42</v>
      </c>
      <c r="YG28" s="559">
        <v>14779276.300000001</v>
      </c>
      <c r="YH28" s="559">
        <v>5031059.34</v>
      </c>
      <c r="YI28" s="559">
        <v>6800081.2699999996</v>
      </c>
      <c r="YJ28" s="559">
        <v>3402409.82</v>
      </c>
      <c r="YK28" s="559">
        <v>19004857.5</v>
      </c>
      <c r="YL28" s="559">
        <v>11689821.000000002</v>
      </c>
      <c r="YM28" s="559">
        <v>10427333.689999999</v>
      </c>
      <c r="YN28" s="559">
        <v>5162148</v>
      </c>
      <c r="YO28" s="559">
        <v>3813884.11</v>
      </c>
      <c r="YP28" s="559">
        <v>4106215.1600000006</v>
      </c>
      <c r="YQ28" s="559">
        <v>2865355.12</v>
      </c>
      <c r="YR28" s="559">
        <v>2653132.92</v>
      </c>
      <c r="YS28" s="559">
        <v>3017049.65</v>
      </c>
      <c r="YT28" s="559">
        <v>27927034.829999998</v>
      </c>
      <c r="YU28" s="559">
        <v>4980020.5999999996</v>
      </c>
      <c r="YV28" s="559">
        <v>3245576.6999999997</v>
      </c>
      <c r="YW28" s="559">
        <v>1462611.9</v>
      </c>
      <c r="YX28" s="559">
        <v>2268396.56</v>
      </c>
      <c r="YY28" s="559">
        <v>1731983.95</v>
      </c>
      <c r="YZ28" s="559">
        <v>1573396</v>
      </c>
      <c r="ZA28" s="559">
        <v>27794841.379999999</v>
      </c>
      <c r="ZB28" s="559">
        <v>2102116.6399999997</v>
      </c>
      <c r="ZC28" s="559">
        <v>7900613.7000000002</v>
      </c>
      <c r="ZD28" s="559">
        <v>3915411.9</v>
      </c>
      <c r="ZE28" s="559">
        <v>2171733.6</v>
      </c>
      <c r="ZF28" s="559">
        <v>3047632.91</v>
      </c>
      <c r="ZG28" s="559">
        <v>2920488.17</v>
      </c>
      <c r="ZH28" s="559">
        <v>1845931.03</v>
      </c>
      <c r="ZI28" s="559">
        <v>10797489.949999999</v>
      </c>
      <c r="ZJ28" s="559">
        <v>91559249.780000016</v>
      </c>
      <c r="ZK28" s="559">
        <v>2862517.73</v>
      </c>
      <c r="ZL28" s="559">
        <v>6389657.8799999999</v>
      </c>
      <c r="ZM28" s="559">
        <v>18310043.120000001</v>
      </c>
      <c r="ZN28" s="559">
        <v>13367831.459999999</v>
      </c>
      <c r="ZO28" s="559">
        <v>3056023.88</v>
      </c>
      <c r="ZP28" s="559">
        <v>5363426.25</v>
      </c>
      <c r="ZQ28" s="559">
        <v>8507897.1699999981</v>
      </c>
      <c r="ZR28" s="559">
        <v>5961461.1400000006</v>
      </c>
      <c r="ZS28" s="559">
        <v>7677560.4699999997</v>
      </c>
      <c r="ZT28" s="559">
        <v>1406329</v>
      </c>
      <c r="ZU28" s="559">
        <v>11405880.369999999</v>
      </c>
      <c r="ZV28" s="559">
        <v>4723941.54</v>
      </c>
      <c r="ZW28" s="559">
        <v>4485907.7799999993</v>
      </c>
      <c r="ZX28" s="559">
        <v>4831866.97</v>
      </c>
      <c r="ZY28" s="559">
        <v>4201811.6399999997</v>
      </c>
      <c r="ZZ28" s="559">
        <v>7398012.2999999998</v>
      </c>
      <c r="AAA28" s="559">
        <v>2838285.32</v>
      </c>
      <c r="AAB28" s="559">
        <v>4409279.32</v>
      </c>
      <c r="AAC28" s="559">
        <v>3112944.7</v>
      </c>
      <c r="AAD28" s="559">
        <v>2744177.35</v>
      </c>
      <c r="AAE28" s="559">
        <v>1258310.5899999999</v>
      </c>
      <c r="AAF28" s="559">
        <v>20109914.359999999</v>
      </c>
      <c r="AAG28" s="559">
        <v>4077909.77</v>
      </c>
      <c r="AAH28" s="559">
        <v>2647927.56</v>
      </c>
      <c r="AAI28" s="559">
        <v>2812679.81</v>
      </c>
      <c r="AAJ28" s="559">
        <v>2164716.88</v>
      </c>
      <c r="AAK28" s="559">
        <v>7734184.0800000001</v>
      </c>
      <c r="AAL28" s="559">
        <v>1838287.5499999998</v>
      </c>
      <c r="AAM28" s="559">
        <v>92586759.260000005</v>
      </c>
      <c r="AAN28" s="559">
        <v>6472977.6999999993</v>
      </c>
      <c r="AAO28" s="559">
        <v>3073551.87</v>
      </c>
      <c r="AAP28" s="559">
        <v>7288835.5300000003</v>
      </c>
      <c r="AAQ28" s="559">
        <v>4359761.1900000004</v>
      </c>
      <c r="AAR28" s="559">
        <v>4189136.1100000003</v>
      </c>
      <c r="AAS28" s="559">
        <v>6282304.5999999996</v>
      </c>
      <c r="AAT28" s="559">
        <v>7385445.21</v>
      </c>
      <c r="AAU28" s="559">
        <v>13024692.74</v>
      </c>
      <c r="AAV28" s="559">
        <v>4092368.81</v>
      </c>
      <c r="AAW28" s="559">
        <v>7741895.5899999999</v>
      </c>
      <c r="AAX28" s="559">
        <v>14608380.18</v>
      </c>
      <c r="AAY28" s="559">
        <v>9826381.3000000007</v>
      </c>
      <c r="AAZ28" s="559">
        <v>2284836.2999999998</v>
      </c>
      <c r="ABA28" s="559">
        <v>4722364.49</v>
      </c>
      <c r="ABB28" s="559">
        <v>2214362.89</v>
      </c>
      <c r="ABC28" s="559">
        <v>2158154.56</v>
      </c>
      <c r="ABD28" s="559">
        <v>5039290.71</v>
      </c>
      <c r="ABE28" s="559">
        <v>2881637.0100000002</v>
      </c>
      <c r="ABF28" s="559">
        <v>33579918.849999994</v>
      </c>
      <c r="ABG28" s="559">
        <v>16499122.029999999</v>
      </c>
      <c r="ABH28" s="559">
        <v>2496442.6</v>
      </c>
      <c r="ABI28" s="559">
        <v>2683257.94</v>
      </c>
      <c r="ABJ28" s="559">
        <v>1811832.6099999999</v>
      </c>
      <c r="ABK28" s="559">
        <v>2463418.08</v>
      </c>
      <c r="ABL28" s="559">
        <v>2058935.64</v>
      </c>
      <c r="ABM28" s="559">
        <v>35158446.850000001</v>
      </c>
      <c r="ABN28" s="559">
        <v>3196853.4299999997</v>
      </c>
      <c r="ABO28" s="559">
        <v>2784573.11</v>
      </c>
      <c r="ABP28" s="559">
        <v>3497347.3099999996</v>
      </c>
      <c r="ABQ28" s="559">
        <v>4730994.21</v>
      </c>
      <c r="ABR28" s="559">
        <v>3010868.76</v>
      </c>
      <c r="ABS28" s="559">
        <v>1954145.1300000001</v>
      </c>
      <c r="ABT28" s="559">
        <v>1873698.6</v>
      </c>
      <c r="ABU28" s="559">
        <v>789452.9</v>
      </c>
      <c r="ABV28" s="559">
        <v>37706040.700000003</v>
      </c>
      <c r="ABW28" s="559">
        <v>1397074.89</v>
      </c>
      <c r="ABX28" s="559">
        <v>6235864.1600000001</v>
      </c>
      <c r="ABY28" s="559">
        <v>1705758.5</v>
      </c>
      <c r="ABZ28" s="559">
        <v>2955145.86</v>
      </c>
      <c r="ACA28" s="559">
        <v>9861961.9500000011</v>
      </c>
      <c r="ACB28" s="559">
        <v>1254443.3799999999</v>
      </c>
      <c r="ACC28" s="559">
        <v>2395155.87</v>
      </c>
      <c r="ACD28" s="559">
        <v>2014837.7200000002</v>
      </c>
      <c r="ACE28" s="559">
        <v>3771632.4200000004</v>
      </c>
      <c r="ACF28" s="559">
        <v>1299748.24</v>
      </c>
      <c r="ACG28" s="559">
        <v>80729228.969999984</v>
      </c>
      <c r="ACH28" s="559">
        <v>3171665.54</v>
      </c>
      <c r="ACI28" s="559">
        <v>2898431.71</v>
      </c>
      <c r="ACJ28" s="559">
        <v>4729877.49</v>
      </c>
      <c r="ACK28" s="559">
        <v>1297837.47</v>
      </c>
      <c r="ACL28" s="559">
        <v>4721552.01</v>
      </c>
      <c r="ACM28" s="559">
        <v>5257885.58</v>
      </c>
      <c r="ACN28" s="559">
        <v>16164115.34</v>
      </c>
      <c r="ACO28" s="559">
        <v>9423860.1900000013</v>
      </c>
      <c r="ACP28" s="559">
        <v>2994086.0599999996</v>
      </c>
      <c r="ACQ28" s="559">
        <v>4004457.5</v>
      </c>
      <c r="ACR28" s="559">
        <v>3340795.1900000009</v>
      </c>
      <c r="ACS28" s="559">
        <v>3944208.2800000003</v>
      </c>
      <c r="ACT28" s="559">
        <v>10745733.17</v>
      </c>
      <c r="ACU28" s="559">
        <v>4958906.5299999993</v>
      </c>
      <c r="ACV28" s="559">
        <v>3497904.01</v>
      </c>
      <c r="ACW28" s="559">
        <v>3738251</v>
      </c>
      <c r="ACX28" s="559">
        <v>3119988.6100000003</v>
      </c>
      <c r="ACY28" s="559">
        <v>1991703.43</v>
      </c>
      <c r="ACZ28" s="559">
        <v>1639252.4</v>
      </c>
      <c r="ADA28" s="559">
        <v>1935698.21</v>
      </c>
      <c r="ADB28" s="559">
        <v>1587257.0299999998</v>
      </c>
      <c r="ADC28" s="559">
        <v>791109.11</v>
      </c>
      <c r="ADD28" s="559">
        <v>15185618.51</v>
      </c>
      <c r="ADE28" s="559">
        <v>10906291.390000001</v>
      </c>
      <c r="ADF28" s="559">
        <v>1764670.93</v>
      </c>
      <c r="ADG28" s="559">
        <v>798966.23</v>
      </c>
      <c r="ADH28" s="559">
        <v>2546324.46</v>
      </c>
      <c r="ADI28" s="559">
        <v>766432.97999999986</v>
      </c>
      <c r="ADJ28" s="559">
        <v>3362952.56</v>
      </c>
      <c r="ADK28" s="559">
        <v>1066783.8799999999</v>
      </c>
      <c r="ADL28" s="559">
        <v>1445078.69</v>
      </c>
      <c r="ADM28" s="559">
        <v>66872496.370000005</v>
      </c>
      <c r="ADN28" s="559">
        <v>6848113.0599999987</v>
      </c>
      <c r="ADO28" s="559">
        <v>6162335</v>
      </c>
      <c r="ADP28" s="559">
        <v>23365940.560000002</v>
      </c>
      <c r="ADQ28" s="559">
        <v>787915.49</v>
      </c>
      <c r="ADR28" s="559">
        <v>1863298.24</v>
      </c>
      <c r="ADS28" s="559">
        <v>1143308.5</v>
      </c>
      <c r="ADT28" s="559">
        <v>2287048.4299999997</v>
      </c>
      <c r="ADU28" s="559">
        <v>56067324.159999996</v>
      </c>
      <c r="ADV28" s="559">
        <v>19040415.759999998</v>
      </c>
      <c r="ADW28" s="559">
        <v>7122615.5</v>
      </c>
      <c r="ADX28" s="559">
        <v>2878885.4499999997</v>
      </c>
      <c r="ADY28" s="559">
        <v>4906511.3</v>
      </c>
      <c r="ADZ28" s="559">
        <v>8211226.6399999997</v>
      </c>
      <c r="AEA28" s="559">
        <v>2493807.71</v>
      </c>
      <c r="AEB28" s="559">
        <v>4026027.69</v>
      </c>
      <c r="AEC28" s="559">
        <v>1841054.0899999999</v>
      </c>
      <c r="AED28" s="559">
        <v>1504960.33</v>
      </c>
      <c r="AEE28" s="559">
        <v>4886652.120000001</v>
      </c>
      <c r="AEF28" s="559">
        <v>3045389.4</v>
      </c>
      <c r="AEG28" s="559">
        <v>1201994.82</v>
      </c>
      <c r="AEH28" s="559">
        <v>4009761.42</v>
      </c>
      <c r="AEI28" s="559">
        <v>5785751.0800000001</v>
      </c>
      <c r="AEJ28" s="559">
        <v>1920610.9500000002</v>
      </c>
      <c r="AEK28" s="559">
        <v>1632314.94</v>
      </c>
      <c r="AEL28" s="559">
        <v>5616402.3300000001</v>
      </c>
      <c r="AEM28" s="559">
        <v>3034269.5700000003</v>
      </c>
      <c r="AEN28" s="559">
        <v>2984472.8600000003</v>
      </c>
      <c r="AEO28" s="559">
        <v>44311776.479999997</v>
      </c>
      <c r="AEP28" s="559">
        <v>3668502.52</v>
      </c>
      <c r="AEQ28" s="559">
        <v>4767523.8999999994</v>
      </c>
      <c r="AER28" s="559">
        <v>5718997.9700000007</v>
      </c>
      <c r="AES28" s="559">
        <v>3535722.66</v>
      </c>
      <c r="AET28" s="559">
        <v>13074762.409999998</v>
      </c>
      <c r="AEU28" s="559">
        <v>3768299.76</v>
      </c>
      <c r="AEV28" s="559">
        <v>5058303.41</v>
      </c>
      <c r="AEW28" s="559">
        <v>2392597.2999999998</v>
      </c>
      <c r="AEX28" s="559">
        <v>2425299.73</v>
      </c>
      <c r="AEY28" s="559">
        <v>31229858.149999999</v>
      </c>
      <c r="AEZ28" s="559">
        <v>16879795.68</v>
      </c>
      <c r="AFA28" s="559">
        <v>9550143.1099999975</v>
      </c>
      <c r="AFB28" s="559">
        <v>4326981.4399999995</v>
      </c>
      <c r="AFC28" s="559">
        <v>9076288.8900000006</v>
      </c>
      <c r="AFD28" s="559">
        <v>7201689.0800000001</v>
      </c>
      <c r="AFE28" s="559">
        <v>4330065.34</v>
      </c>
      <c r="AFF28" s="559">
        <v>6666905.3399999999</v>
      </c>
      <c r="AFG28" s="559">
        <v>2917243.6199999996</v>
      </c>
      <c r="AFH28" s="559">
        <v>4976954.6100000003</v>
      </c>
      <c r="AFI28" s="559">
        <v>3956901.15</v>
      </c>
      <c r="AFJ28" s="559">
        <v>5109075.55</v>
      </c>
      <c r="AFK28" s="559">
        <v>2822210.5</v>
      </c>
      <c r="AFL28" s="559">
        <v>34094348.560000002</v>
      </c>
      <c r="AFM28" s="559">
        <v>7585274.7300000004</v>
      </c>
      <c r="AFN28" s="559">
        <v>6133504.4700000007</v>
      </c>
      <c r="AFO28" s="559">
        <v>2767257.43</v>
      </c>
      <c r="AFP28" s="559">
        <v>4224212.67</v>
      </c>
      <c r="AFQ28" s="559">
        <v>4726258.5600000005</v>
      </c>
      <c r="AFR28" s="559">
        <v>3372801.33</v>
      </c>
      <c r="AFS28" s="559">
        <v>8770713.1600000001</v>
      </c>
      <c r="AFT28" s="559">
        <v>9181684.870000001</v>
      </c>
      <c r="AFU28" s="559">
        <v>2944358.97</v>
      </c>
      <c r="AFV28" s="559">
        <v>6467127.4500000011</v>
      </c>
      <c r="AFW28" s="559">
        <v>3059797.71</v>
      </c>
      <c r="AFX28" s="559">
        <v>40488874.130000003</v>
      </c>
      <c r="AFY28" s="559">
        <v>1704830.78</v>
      </c>
      <c r="AFZ28" s="559">
        <v>2995356.17</v>
      </c>
      <c r="AGA28" s="559">
        <v>1728325.79</v>
      </c>
      <c r="AGB28" s="559">
        <v>5521422.0999999996</v>
      </c>
      <c r="AGC28" s="559">
        <v>2285103.2999999998</v>
      </c>
      <c r="AGD28" s="559">
        <v>1102813.21</v>
      </c>
      <c r="AGE28" s="559">
        <v>2169720.52</v>
      </c>
      <c r="AGF28" s="559">
        <v>1624907.07</v>
      </c>
      <c r="AGG28" s="559">
        <v>3147376.75</v>
      </c>
      <c r="AGH28" s="559">
        <v>1386316.42</v>
      </c>
      <c r="AGI28" s="559">
        <v>38372140.539999999</v>
      </c>
      <c r="AGJ28" s="559">
        <v>7943707.04</v>
      </c>
      <c r="AGK28" s="559">
        <v>4094229.02</v>
      </c>
      <c r="AGL28" s="559">
        <v>2936121.75</v>
      </c>
      <c r="AGM28" s="559">
        <v>11031045.76</v>
      </c>
      <c r="AGN28" s="559">
        <v>7143135.2600000007</v>
      </c>
      <c r="AGO28" s="559">
        <v>2869379.72</v>
      </c>
      <c r="AGP28" s="559">
        <v>3932546.59</v>
      </c>
      <c r="AGQ28" s="559">
        <v>71474673.099999994</v>
      </c>
      <c r="AGR28" s="559">
        <v>37789630.219999999</v>
      </c>
      <c r="AGS28" s="559">
        <v>3677073.79</v>
      </c>
      <c r="AGT28" s="559">
        <v>6383438.1600000001</v>
      </c>
      <c r="AGU28" s="559">
        <v>11228216.32</v>
      </c>
      <c r="AGV28" s="559">
        <v>6071882.2599999998</v>
      </c>
      <c r="AGW28" s="559">
        <v>5484678.9300000006</v>
      </c>
      <c r="AGX28" s="559">
        <v>3141013.91</v>
      </c>
      <c r="AGY28" s="559">
        <v>1905823.46</v>
      </c>
      <c r="AGZ28" s="559">
        <v>4936358.0199999996</v>
      </c>
      <c r="AHA28" s="559">
        <v>6077982.6799999997</v>
      </c>
      <c r="AHB28" s="559">
        <v>2935910.98</v>
      </c>
      <c r="AHC28" s="559">
        <v>1699554.34</v>
      </c>
      <c r="AHD28" s="559">
        <v>3047273.6300000004</v>
      </c>
      <c r="AHE28" s="559">
        <v>2649767.3200000003</v>
      </c>
      <c r="AHF28" s="559">
        <v>3192331.5299999993</v>
      </c>
      <c r="AHG28" s="559">
        <v>2199213.94</v>
      </c>
      <c r="AHH28" s="559">
        <v>18510701.030000001</v>
      </c>
      <c r="AHI28" s="559">
        <v>2003075.4800000002</v>
      </c>
      <c r="AHJ28" s="559">
        <v>2760358.96</v>
      </c>
      <c r="AHK28" s="559">
        <v>2631038.58</v>
      </c>
      <c r="AHL28" s="559">
        <v>4914883.8800000008</v>
      </c>
      <c r="AHM28" s="559">
        <v>2551089.63</v>
      </c>
      <c r="AHN28" s="559">
        <v>2080870.85</v>
      </c>
      <c r="AHO28" s="559"/>
      <c r="AHQ28" s="579">
        <v>26</v>
      </c>
    </row>
    <row r="29" spans="1:901" ht="23.4" customHeight="1" x14ac:dyDescent="0.55000000000000004">
      <c r="A29" s="554" t="s">
        <v>39</v>
      </c>
      <c r="B29" s="555" t="s">
        <v>40</v>
      </c>
      <c r="C29" s="559">
        <v>193401345.32000002</v>
      </c>
      <c r="D29" s="559">
        <v>45239840.160000004</v>
      </c>
      <c r="E29" s="559">
        <v>13661490</v>
      </c>
      <c r="F29" s="559">
        <v>10299813.290000001</v>
      </c>
      <c r="G29" s="559">
        <v>5842997.8000000007</v>
      </c>
      <c r="H29" s="559">
        <v>8760078.8599999994</v>
      </c>
      <c r="I29" s="559">
        <v>1869745.3900000001</v>
      </c>
      <c r="J29" s="559">
        <v>38990178.489999995</v>
      </c>
      <c r="K29" s="559">
        <v>15179221.980000002</v>
      </c>
      <c r="L29" s="559">
        <v>3164524.77</v>
      </c>
      <c r="M29" s="559">
        <v>17852333.789999999</v>
      </c>
      <c r="N29" s="559">
        <v>8836522.4899999984</v>
      </c>
      <c r="O29" s="559">
        <v>47085080.75</v>
      </c>
      <c r="P29" s="559">
        <v>6417312.0300000012</v>
      </c>
      <c r="Q29" s="559">
        <v>8802208.5599999987</v>
      </c>
      <c r="R29" s="559">
        <v>4440467.68</v>
      </c>
      <c r="S29" s="559">
        <v>14829993.479999999</v>
      </c>
      <c r="T29" s="559">
        <v>5444321.8199999994</v>
      </c>
      <c r="U29" s="559">
        <v>7527590.3499999996</v>
      </c>
      <c r="V29" s="559">
        <v>5272443.37</v>
      </c>
      <c r="W29" s="559">
        <v>5731720.2199999997</v>
      </c>
      <c r="X29" s="559">
        <v>3138785.25</v>
      </c>
      <c r="Y29" s="559">
        <v>3695526.05</v>
      </c>
      <c r="Z29" s="559">
        <v>5307430.9300000006</v>
      </c>
      <c r="AA29" s="559">
        <v>239598807.92000002</v>
      </c>
      <c r="AB29" s="559">
        <v>12334193.109999998</v>
      </c>
      <c r="AC29" s="559">
        <v>12661128.200000003</v>
      </c>
      <c r="AD29" s="559">
        <v>8180812.1800000006</v>
      </c>
      <c r="AE29" s="559">
        <v>41818617.470000006</v>
      </c>
      <c r="AF29" s="559">
        <v>11497935.299999999</v>
      </c>
      <c r="AG29" s="559">
        <v>25906089.020000003</v>
      </c>
      <c r="AH29" s="559">
        <v>15829091.85</v>
      </c>
      <c r="AI29" s="559">
        <v>11244081.800000001</v>
      </c>
      <c r="AJ29" s="559">
        <v>9568441.0399999991</v>
      </c>
      <c r="AK29" s="559">
        <v>2073897.4900000005</v>
      </c>
      <c r="AL29" s="559">
        <v>2084700.4199999995</v>
      </c>
      <c r="AM29" s="559">
        <v>7430959.3999999994</v>
      </c>
      <c r="AN29" s="559">
        <v>7913152.1999999993</v>
      </c>
      <c r="AO29" s="559">
        <v>6223531.0299999993</v>
      </c>
      <c r="AP29" s="559">
        <v>9838303.3599999994</v>
      </c>
      <c r="AQ29" s="559">
        <v>9061289.9399999995</v>
      </c>
      <c r="AR29" s="559">
        <v>5173559.74</v>
      </c>
      <c r="AS29" s="559">
        <v>112291053.42999998</v>
      </c>
      <c r="AT29" s="559">
        <v>13696657.24</v>
      </c>
      <c r="AU29" s="559">
        <v>8122359.8599999994</v>
      </c>
      <c r="AV29" s="559">
        <v>6365935.4900000002</v>
      </c>
      <c r="AW29" s="559">
        <v>5616135.5299999993</v>
      </c>
      <c r="AX29" s="559">
        <v>4902623.4099999992</v>
      </c>
      <c r="AY29" s="559">
        <v>4012286.0800000005</v>
      </c>
      <c r="AZ29" s="559">
        <v>9102054.1899999976</v>
      </c>
      <c r="BA29" s="559">
        <v>40080581.120000005</v>
      </c>
      <c r="BB29" s="559">
        <v>6657503.0800000001</v>
      </c>
      <c r="BC29" s="559">
        <v>9602779.1800000034</v>
      </c>
      <c r="BD29" s="559">
        <v>22079872.029999997</v>
      </c>
      <c r="BE29" s="559">
        <v>5287123.3400000008</v>
      </c>
      <c r="BF29" s="559">
        <v>5320878.1899999995</v>
      </c>
      <c r="BG29" s="559">
        <v>5355293.870000001</v>
      </c>
      <c r="BH29" s="559">
        <v>98982685.430000007</v>
      </c>
      <c r="BI29" s="559">
        <v>2771590.4999999995</v>
      </c>
      <c r="BJ29" s="559">
        <v>3427558.76</v>
      </c>
      <c r="BK29" s="559">
        <v>1898624.28</v>
      </c>
      <c r="BL29" s="559">
        <v>6949074.6699999999</v>
      </c>
      <c r="BM29" s="559">
        <v>9911196.839999998</v>
      </c>
      <c r="BN29" s="559">
        <v>2596984.4100000006</v>
      </c>
      <c r="BO29" s="559">
        <v>3510640.6400000001</v>
      </c>
      <c r="BP29" s="559">
        <v>3453140.5300000003</v>
      </c>
      <c r="BQ29" s="559">
        <v>2138037.92</v>
      </c>
      <c r="BR29" s="559">
        <v>3432157.8200000003</v>
      </c>
      <c r="BS29" s="559">
        <v>2716590.53</v>
      </c>
      <c r="BT29" s="559">
        <v>20597681.810000002</v>
      </c>
      <c r="BU29" s="559">
        <v>3376997.3699999992</v>
      </c>
      <c r="BV29" s="559">
        <v>871851.24</v>
      </c>
      <c r="BW29" s="559">
        <v>58233370.890000001</v>
      </c>
      <c r="BX29" s="559">
        <v>37167649</v>
      </c>
      <c r="BY29" s="559">
        <v>7868065.3099999996</v>
      </c>
      <c r="BZ29" s="559">
        <v>4658742.7700000005</v>
      </c>
      <c r="CA29" s="559">
        <v>8110721.2800000012</v>
      </c>
      <c r="CB29" s="559">
        <v>7895410.75</v>
      </c>
      <c r="CC29" s="559">
        <v>7837813.7299999995</v>
      </c>
      <c r="CD29" s="559">
        <v>3190077.09</v>
      </c>
      <c r="CE29" s="559">
        <v>2315558.0499999998</v>
      </c>
      <c r="CF29" s="559">
        <v>189664013.76000005</v>
      </c>
      <c r="CG29" s="559">
        <v>10349912.16</v>
      </c>
      <c r="CH29" s="559">
        <v>24871670.02</v>
      </c>
      <c r="CI29" s="559">
        <v>4025554.9200000004</v>
      </c>
      <c r="CJ29" s="559">
        <v>7276296.5099999998</v>
      </c>
      <c r="CK29" s="559">
        <v>4252899.4799999995</v>
      </c>
      <c r="CL29" s="559">
        <v>7731663.6100000003</v>
      </c>
      <c r="CM29" s="559">
        <v>23208197.399999995</v>
      </c>
      <c r="CN29" s="559">
        <v>3717552.9999999995</v>
      </c>
      <c r="CO29" s="559">
        <v>5198145.2300000004</v>
      </c>
      <c r="CP29" s="559">
        <v>4091345.51</v>
      </c>
      <c r="CQ29" s="559">
        <v>3907436.5000000005</v>
      </c>
      <c r="CR29" s="559">
        <v>4003745.24</v>
      </c>
      <c r="CS29" s="559">
        <v>66747733.390000001</v>
      </c>
      <c r="CT29" s="559">
        <v>4437844.0200000005</v>
      </c>
      <c r="CU29" s="559">
        <v>4336693.05</v>
      </c>
      <c r="CV29" s="559">
        <v>10111327.789999999</v>
      </c>
      <c r="CW29" s="559">
        <v>4828637.25</v>
      </c>
      <c r="CX29" s="559">
        <v>11886318.730000002</v>
      </c>
      <c r="CY29" s="559">
        <v>4114260.5500000003</v>
      </c>
      <c r="CZ29" s="559">
        <v>4799023.33</v>
      </c>
      <c r="DA29" s="559">
        <v>104839117.88999999</v>
      </c>
      <c r="DB29" s="559">
        <v>8960372.8000000007</v>
      </c>
      <c r="DC29" s="559">
        <v>23607028.859999999</v>
      </c>
      <c r="DD29" s="559">
        <v>35638307.640000008</v>
      </c>
      <c r="DE29" s="559">
        <v>6559621.0099999988</v>
      </c>
      <c r="DF29" s="559">
        <v>8997557.4700000025</v>
      </c>
      <c r="DG29" s="559">
        <v>8209653.5299999993</v>
      </c>
      <c r="DH29" s="559">
        <v>5420228.9200000009</v>
      </c>
      <c r="DI29" s="559">
        <v>5628082.3400000008</v>
      </c>
      <c r="DJ29" s="559">
        <v>6979474.3699999992</v>
      </c>
      <c r="DK29" s="559">
        <v>20459569.749999996</v>
      </c>
      <c r="DL29" s="559">
        <v>66548474.760000013</v>
      </c>
      <c r="DM29" s="559">
        <v>111444506.28999999</v>
      </c>
      <c r="DN29" s="559">
        <v>7179594.3699999992</v>
      </c>
      <c r="DO29" s="559">
        <v>6080231.6799999997</v>
      </c>
      <c r="DP29" s="559">
        <v>22335105.060000002</v>
      </c>
      <c r="DQ29" s="559">
        <v>19437932.080000002</v>
      </c>
      <c r="DR29" s="559">
        <v>17868614.630000003</v>
      </c>
      <c r="DS29" s="559">
        <v>14197607.619999997</v>
      </c>
      <c r="DT29" s="559">
        <v>8979161.9099999983</v>
      </c>
      <c r="DU29" s="559">
        <v>268409155.90999997</v>
      </c>
      <c r="DV29" s="559">
        <v>7759764.1200000001</v>
      </c>
      <c r="DW29" s="559">
        <v>13236245.519999998</v>
      </c>
      <c r="DX29" s="559">
        <v>15403140.479999997</v>
      </c>
      <c r="DY29" s="559">
        <v>10512738.42</v>
      </c>
      <c r="DZ29" s="559">
        <v>7874488.7000000002</v>
      </c>
      <c r="EA29" s="559">
        <v>14168528.41</v>
      </c>
      <c r="EB29" s="559">
        <v>7894168.2800000003</v>
      </c>
      <c r="EC29" s="559">
        <v>31628502.399999995</v>
      </c>
      <c r="ED29" s="559">
        <v>73957608.450000003</v>
      </c>
      <c r="EE29" s="559">
        <v>47079370.050000012</v>
      </c>
      <c r="EF29" s="559">
        <v>5988687.6799999997</v>
      </c>
      <c r="EG29" s="559">
        <v>5974382.6900000004</v>
      </c>
      <c r="EH29" s="559">
        <v>5463039.9100000001</v>
      </c>
      <c r="EI29" s="559">
        <v>8682721.1999999993</v>
      </c>
      <c r="EJ29" s="559">
        <v>17249235.550000001</v>
      </c>
      <c r="EK29" s="559">
        <v>5677507.54</v>
      </c>
      <c r="EL29" s="559">
        <v>6675442.2700000014</v>
      </c>
      <c r="EM29" s="559">
        <v>114039268.14</v>
      </c>
      <c r="EN29" s="559">
        <v>7934872.9900000002</v>
      </c>
      <c r="EO29" s="559">
        <v>5799078.6500000004</v>
      </c>
      <c r="EP29" s="559">
        <v>5927430.4799999995</v>
      </c>
      <c r="EQ29" s="559">
        <v>5022907.1400000006</v>
      </c>
      <c r="ER29" s="559">
        <v>6761771.3899999987</v>
      </c>
      <c r="ES29" s="559">
        <v>8460054.1500000004</v>
      </c>
      <c r="ET29" s="559">
        <v>11317703.52</v>
      </c>
      <c r="EU29" s="559">
        <v>3894257.18</v>
      </c>
      <c r="EV29" s="559">
        <v>87449304</v>
      </c>
      <c r="EW29" s="559">
        <v>3331678.8999999994</v>
      </c>
      <c r="EX29" s="559">
        <v>6033655.4100000011</v>
      </c>
      <c r="EY29" s="559">
        <v>9797384.290000001</v>
      </c>
      <c r="EZ29" s="559">
        <v>20629341.109999999</v>
      </c>
      <c r="FA29" s="559">
        <v>18004075.119999997</v>
      </c>
      <c r="FB29" s="559">
        <v>10494318.430000002</v>
      </c>
      <c r="FC29" s="559">
        <v>5026010.2699999996</v>
      </c>
      <c r="FD29" s="559">
        <v>6393029.2000000002</v>
      </c>
      <c r="FE29" s="559">
        <v>5627607.6999999993</v>
      </c>
      <c r="FF29" s="559">
        <v>6269657.6200000001</v>
      </c>
      <c r="FG29" s="559">
        <v>7240860.2199999988</v>
      </c>
      <c r="FH29" s="559">
        <v>75940746.310000002</v>
      </c>
      <c r="FI29" s="559">
        <v>4350214.05</v>
      </c>
      <c r="FJ29" s="559">
        <v>7055144.79</v>
      </c>
      <c r="FK29" s="559">
        <v>4481426.4800000004</v>
      </c>
      <c r="FL29" s="559">
        <v>7228201.9700000016</v>
      </c>
      <c r="FM29" s="559">
        <v>5502935.46</v>
      </c>
      <c r="FN29" s="559">
        <v>6176215.0399999991</v>
      </c>
      <c r="FO29" s="559">
        <v>3865211.6</v>
      </c>
      <c r="FP29" s="559">
        <v>134349491.11000001</v>
      </c>
      <c r="FQ29" s="559">
        <v>3639485.24</v>
      </c>
      <c r="FR29" s="559">
        <v>11484628.470000001</v>
      </c>
      <c r="FS29" s="559">
        <v>5705018.7600000016</v>
      </c>
      <c r="FT29" s="559">
        <v>10472279.759999998</v>
      </c>
      <c r="FU29" s="559">
        <v>5953614.9699999988</v>
      </c>
      <c r="FV29" s="559">
        <v>26013441.280000005</v>
      </c>
      <c r="FW29" s="559">
        <v>10761455.329999998</v>
      </c>
      <c r="FX29" s="559">
        <v>8198755.709999999</v>
      </c>
      <c r="FY29" s="559">
        <v>6688433.0399999982</v>
      </c>
      <c r="FZ29" s="559">
        <v>19547209.529999997</v>
      </c>
      <c r="GA29" s="559">
        <v>6028880.0599999996</v>
      </c>
      <c r="GB29" s="559">
        <v>7961565.1600000001</v>
      </c>
      <c r="GC29" s="559">
        <v>4642610.5</v>
      </c>
      <c r="GD29" s="559">
        <v>88421251.449999988</v>
      </c>
      <c r="GE29" s="559">
        <v>4448559.5299999993</v>
      </c>
      <c r="GF29" s="559">
        <v>3719629.53</v>
      </c>
      <c r="GG29" s="559">
        <v>16913989.109999999</v>
      </c>
      <c r="GH29" s="559">
        <v>5322265.8599999994</v>
      </c>
      <c r="GI29" s="559">
        <v>9424898.9499999993</v>
      </c>
      <c r="GJ29" s="559">
        <v>3976468.1499999994</v>
      </c>
      <c r="GK29" s="559">
        <v>16125826.250000002</v>
      </c>
      <c r="GL29" s="559">
        <v>4395150.8399999989</v>
      </c>
      <c r="GM29" s="559">
        <v>4126136.5800000005</v>
      </c>
      <c r="GN29" s="559">
        <v>3533347.8499999992</v>
      </c>
      <c r="GO29" s="559">
        <v>4552432.84</v>
      </c>
      <c r="GP29" s="559">
        <v>54165595.119999997</v>
      </c>
      <c r="GQ29" s="559">
        <v>7544013.8499999996</v>
      </c>
      <c r="GR29" s="559">
        <v>8085711.0499999998</v>
      </c>
      <c r="GS29" s="559">
        <v>13581297.240000002</v>
      </c>
      <c r="GT29" s="559">
        <v>2644987.5500000003</v>
      </c>
      <c r="GU29" s="559">
        <v>8122662.4900000002</v>
      </c>
      <c r="GV29" s="559">
        <v>8555145.9499999993</v>
      </c>
      <c r="GW29" s="559">
        <v>7444078.5099999998</v>
      </c>
      <c r="GX29" s="559">
        <v>39552997.599999994</v>
      </c>
      <c r="GY29" s="559">
        <v>6328513.1500000004</v>
      </c>
      <c r="GZ29" s="559">
        <v>10320709.280000001</v>
      </c>
      <c r="HA29" s="559">
        <v>11102286.909999998</v>
      </c>
      <c r="HB29" s="559">
        <v>160925750.83999997</v>
      </c>
      <c r="HC29" s="559">
        <v>38113182.5</v>
      </c>
      <c r="HD29" s="559">
        <v>11196192.410000002</v>
      </c>
      <c r="HE29" s="559">
        <v>33438484.84</v>
      </c>
      <c r="HF29" s="559">
        <v>13609530</v>
      </c>
      <c r="HG29" s="559">
        <v>25032212.140000004</v>
      </c>
      <c r="HH29" s="559">
        <v>12167808.23</v>
      </c>
      <c r="HI29" s="559">
        <v>82055719.459999993</v>
      </c>
      <c r="HJ29" s="559">
        <v>11361731.109999999</v>
      </c>
      <c r="HK29" s="559">
        <v>24531195.099999998</v>
      </c>
      <c r="HL29" s="559">
        <v>6565962.1900000013</v>
      </c>
      <c r="HM29" s="559">
        <v>6105863.0899999999</v>
      </c>
      <c r="HN29" s="559">
        <v>4790357.59</v>
      </c>
      <c r="HO29" s="559">
        <v>9026650.4299999997</v>
      </c>
      <c r="HP29" s="559">
        <v>4398601.8499999996</v>
      </c>
      <c r="HQ29" s="559">
        <v>104216411.47999999</v>
      </c>
      <c r="HR29" s="559">
        <v>47863518.909999996</v>
      </c>
      <c r="HS29" s="559">
        <v>3548229.5900000003</v>
      </c>
      <c r="HT29" s="559">
        <v>10218353.720000001</v>
      </c>
      <c r="HU29" s="559">
        <v>5173731.7199999988</v>
      </c>
      <c r="HV29" s="559">
        <v>3035482.4400000004</v>
      </c>
      <c r="HW29" s="559">
        <v>4243301.9399999995</v>
      </c>
      <c r="HX29" s="559">
        <v>2186544.5199999996</v>
      </c>
      <c r="HY29" s="559">
        <v>5929323.8000000007</v>
      </c>
      <c r="HZ29" s="559">
        <v>2885412.66</v>
      </c>
      <c r="IA29" s="559">
        <v>6202897.04</v>
      </c>
      <c r="IB29" s="559">
        <v>15335878.029999999</v>
      </c>
      <c r="IC29" s="559">
        <v>2882295.35</v>
      </c>
      <c r="ID29" s="559">
        <v>8605483.459999999</v>
      </c>
      <c r="IE29" s="559">
        <v>4498119.6700000009</v>
      </c>
      <c r="IF29" s="559">
        <v>3891567.94</v>
      </c>
      <c r="IG29" s="559">
        <v>73306992.920000002</v>
      </c>
      <c r="IH29" s="559">
        <v>33235943.839999996</v>
      </c>
      <c r="II29" s="559">
        <v>8531682.3100000024</v>
      </c>
      <c r="IJ29" s="559">
        <v>15861182.609999998</v>
      </c>
      <c r="IK29" s="559">
        <v>19846786.030000001</v>
      </c>
      <c r="IL29" s="559">
        <v>3915590.22</v>
      </c>
      <c r="IM29" s="559">
        <v>4912209.8899999997</v>
      </c>
      <c r="IN29" s="559">
        <v>2949974.4199999995</v>
      </c>
      <c r="IO29" s="559">
        <v>9161403.5799999982</v>
      </c>
      <c r="IP29" s="559">
        <v>5354458.4699999988</v>
      </c>
      <c r="IQ29" s="559">
        <v>2291461.2000000002</v>
      </c>
      <c r="IR29" s="559">
        <v>156926035.50999999</v>
      </c>
      <c r="IS29" s="559">
        <v>46648376.950000003</v>
      </c>
      <c r="IT29" s="559">
        <v>8689749.459999999</v>
      </c>
      <c r="IU29" s="559">
        <v>5391161.6700000009</v>
      </c>
      <c r="IV29" s="559">
        <v>7208034.96</v>
      </c>
      <c r="IW29" s="559">
        <v>1428654.1199999999</v>
      </c>
      <c r="IX29" s="559">
        <v>6025185.4899999984</v>
      </c>
      <c r="IY29" s="559">
        <v>2611825.3199999998</v>
      </c>
      <c r="IZ29" s="559">
        <v>5108211.7100000009</v>
      </c>
      <c r="JA29" s="559">
        <v>8273940.96</v>
      </c>
      <c r="JB29" s="559">
        <v>5536121.3400000008</v>
      </c>
      <c r="JC29" s="559">
        <v>3068660.95</v>
      </c>
      <c r="JD29" s="559">
        <v>36544489.569999993</v>
      </c>
      <c r="JE29" s="559">
        <v>28452686.270000003</v>
      </c>
      <c r="JF29" s="559">
        <v>3174531.77</v>
      </c>
      <c r="JG29" s="559">
        <v>2662365.65</v>
      </c>
      <c r="JH29" s="559">
        <v>2684033.0299999998</v>
      </c>
      <c r="JI29" s="559">
        <v>3052401.1300000004</v>
      </c>
      <c r="JJ29" s="559">
        <v>43415725.979999997</v>
      </c>
      <c r="JK29" s="559">
        <v>5106895.6999999993</v>
      </c>
      <c r="JL29" s="559">
        <v>7762438.0499999998</v>
      </c>
      <c r="JM29" s="559">
        <v>11231999.879999999</v>
      </c>
      <c r="JN29" s="559">
        <v>4222898.9800000004</v>
      </c>
      <c r="JO29" s="559">
        <v>17478507.540000003</v>
      </c>
      <c r="JP29" s="559">
        <v>4220013.1099999994</v>
      </c>
      <c r="JQ29" s="559">
        <v>84120704.269999981</v>
      </c>
      <c r="JR29" s="559">
        <v>5610964.9900000002</v>
      </c>
      <c r="JS29" s="559">
        <v>3311504.0699999994</v>
      </c>
      <c r="JT29" s="559">
        <v>15277241.309999999</v>
      </c>
      <c r="JU29" s="559">
        <v>19306565.199999999</v>
      </c>
      <c r="JV29" s="559">
        <v>5106003.2</v>
      </c>
      <c r="JW29" s="559">
        <v>6736704.2599999998</v>
      </c>
      <c r="JX29" s="559">
        <v>5035355.7</v>
      </c>
      <c r="JY29" s="559">
        <v>118209959.62000002</v>
      </c>
      <c r="JZ29" s="559">
        <v>34081812.870000005</v>
      </c>
      <c r="KA29" s="559">
        <v>7265456.1100000003</v>
      </c>
      <c r="KB29" s="559">
        <v>4736138.4700000007</v>
      </c>
      <c r="KC29" s="559">
        <v>9640626.7000000011</v>
      </c>
      <c r="KD29" s="559">
        <v>4011158.35</v>
      </c>
      <c r="KE29" s="559">
        <v>31582756.139999997</v>
      </c>
      <c r="KF29" s="559">
        <v>17970623.219999999</v>
      </c>
      <c r="KG29" s="559">
        <v>7718582.4099999992</v>
      </c>
      <c r="KH29" s="559">
        <v>11849346.689999999</v>
      </c>
      <c r="KI29" s="559">
        <v>3651541.0000000005</v>
      </c>
      <c r="KJ29" s="559">
        <v>11361839.879999999</v>
      </c>
      <c r="KK29" s="559">
        <v>9053453.1099999994</v>
      </c>
      <c r="KL29" s="559">
        <v>3274704.97</v>
      </c>
      <c r="KM29" s="559">
        <v>9663392.2000000011</v>
      </c>
      <c r="KN29" s="559">
        <v>153809696.09999999</v>
      </c>
      <c r="KO29" s="559">
        <v>14597411.029999999</v>
      </c>
      <c r="KP29" s="559">
        <v>8823650.0600000005</v>
      </c>
      <c r="KQ29" s="559">
        <v>6907290.959999999</v>
      </c>
      <c r="KR29" s="559">
        <v>11441331.1</v>
      </c>
      <c r="KS29" s="559">
        <v>8878477.7200000007</v>
      </c>
      <c r="KT29" s="559">
        <v>34834450.539999992</v>
      </c>
      <c r="KU29" s="559">
        <v>5152372.95</v>
      </c>
      <c r="KV29" s="559">
        <v>7224680.2000000002</v>
      </c>
      <c r="KW29" s="559">
        <v>39565034.690000005</v>
      </c>
      <c r="KX29" s="559">
        <v>5050556.8099999996</v>
      </c>
      <c r="KY29" s="559">
        <v>8415676.620000001</v>
      </c>
      <c r="KZ29" s="559">
        <v>36004901.070000008</v>
      </c>
      <c r="LA29" s="559">
        <v>8410577.5599999987</v>
      </c>
      <c r="LB29" s="559">
        <v>11797719.93</v>
      </c>
      <c r="LC29" s="559">
        <v>118072159.50999999</v>
      </c>
      <c r="LD29" s="559">
        <v>8304494.2299999995</v>
      </c>
      <c r="LE29" s="559">
        <v>60498667.840000004</v>
      </c>
      <c r="LF29" s="559">
        <v>36557100.350000001</v>
      </c>
      <c r="LG29" s="559">
        <v>39265273.730000004</v>
      </c>
      <c r="LH29" s="559">
        <v>38831583.310000002</v>
      </c>
      <c r="LI29" s="559">
        <v>11295823.800000001</v>
      </c>
      <c r="LJ29" s="559">
        <v>5311044.2500000009</v>
      </c>
      <c r="LK29" s="559">
        <v>2921972.9399999995</v>
      </c>
      <c r="LL29" s="559">
        <v>8833431.6799999997</v>
      </c>
      <c r="LM29" s="559">
        <v>3654520.1399999997</v>
      </c>
      <c r="LN29" s="559">
        <v>7793329.79</v>
      </c>
      <c r="LO29" s="559">
        <v>7580536.2400000002</v>
      </c>
      <c r="LP29" s="559">
        <v>83968576.320000008</v>
      </c>
      <c r="LQ29" s="559">
        <v>9662085.7699999996</v>
      </c>
      <c r="LR29" s="559">
        <v>6704464.7199999988</v>
      </c>
      <c r="LS29" s="559">
        <v>49868564.530000001</v>
      </c>
      <c r="LT29" s="559">
        <v>30434144.009999998</v>
      </c>
      <c r="LU29" s="559">
        <v>153504786.91</v>
      </c>
      <c r="LV29" s="559">
        <v>38269216.829999991</v>
      </c>
      <c r="LW29" s="559">
        <v>21324461.649999995</v>
      </c>
      <c r="LX29" s="559">
        <v>12293558.289999999</v>
      </c>
      <c r="LY29" s="559">
        <v>7670841.4400000013</v>
      </c>
      <c r="LZ29" s="559">
        <v>11094388.33</v>
      </c>
      <c r="MA29" s="559">
        <v>9595756.6499999985</v>
      </c>
      <c r="MB29" s="559">
        <v>20700193.650000006</v>
      </c>
      <c r="MC29" s="559">
        <v>19661285</v>
      </c>
      <c r="MD29" s="559">
        <v>8856259.120000001</v>
      </c>
      <c r="ME29" s="559">
        <v>189198617.79000005</v>
      </c>
      <c r="MF29" s="559">
        <v>8680974.2200000007</v>
      </c>
      <c r="MG29" s="559">
        <v>3420515.8899999997</v>
      </c>
      <c r="MH29" s="559">
        <v>4265745.99</v>
      </c>
      <c r="MI29" s="559">
        <v>4069687.64</v>
      </c>
      <c r="MJ29" s="559">
        <v>6275709.4800000004</v>
      </c>
      <c r="MK29" s="559">
        <v>6557318.9899999993</v>
      </c>
      <c r="ML29" s="559">
        <v>6394509.1000000006</v>
      </c>
      <c r="MM29" s="559">
        <v>12462102.999999998</v>
      </c>
      <c r="MN29" s="559">
        <v>6639675.3899999987</v>
      </c>
      <c r="MO29" s="559">
        <v>4796042.5899999989</v>
      </c>
      <c r="MP29" s="559">
        <v>5478595.7300000004</v>
      </c>
      <c r="MQ29" s="559">
        <v>148773128.38999999</v>
      </c>
      <c r="MR29" s="559">
        <v>9985355.0299999993</v>
      </c>
      <c r="MS29" s="559">
        <v>8283409.8999999985</v>
      </c>
      <c r="MT29" s="559">
        <v>10786688.01</v>
      </c>
      <c r="MU29" s="559">
        <v>6486502.2000000002</v>
      </c>
      <c r="MV29" s="559">
        <v>1898581.6700000002</v>
      </c>
      <c r="MW29" s="559">
        <v>31734845.840599999</v>
      </c>
      <c r="MX29" s="559">
        <v>15817214.329999998</v>
      </c>
      <c r="MY29" s="559">
        <v>7384828.8400000008</v>
      </c>
      <c r="MZ29" s="559">
        <v>2322168.4200000004</v>
      </c>
      <c r="NA29" s="559">
        <v>2745539.57</v>
      </c>
      <c r="NB29" s="559">
        <v>196697440.84</v>
      </c>
      <c r="NC29" s="559">
        <v>37494552.95000001</v>
      </c>
      <c r="ND29" s="559">
        <v>6622922.7700000005</v>
      </c>
      <c r="NE29" s="559">
        <v>85456303.460000008</v>
      </c>
      <c r="NF29" s="559">
        <v>4755473.7</v>
      </c>
      <c r="NG29" s="559">
        <v>15910172.460000001</v>
      </c>
      <c r="NH29" s="559">
        <v>49352170.880000018</v>
      </c>
      <c r="NI29" s="559">
        <v>40361149.340000004</v>
      </c>
      <c r="NJ29" s="559">
        <v>9569.15</v>
      </c>
      <c r="NK29" s="559">
        <v>9369134.599200001</v>
      </c>
      <c r="NL29" s="559">
        <v>9754787.4800000004</v>
      </c>
      <c r="NM29" s="559">
        <v>9275944.6099999994</v>
      </c>
      <c r="NN29" s="559">
        <v>67431042.659999996</v>
      </c>
      <c r="NO29" s="559">
        <v>3784433.62</v>
      </c>
      <c r="NP29" s="559">
        <v>5145970.58</v>
      </c>
      <c r="NQ29" s="559">
        <v>4521692.8899999997</v>
      </c>
      <c r="NR29" s="559">
        <v>3207648.19</v>
      </c>
      <c r="NS29" s="559">
        <v>1059397.3899999999</v>
      </c>
      <c r="NT29" s="559">
        <v>3683162.1599999997</v>
      </c>
      <c r="NU29" s="559">
        <v>126478184.30000001</v>
      </c>
      <c r="NV29" s="559">
        <v>34637518.880000003</v>
      </c>
      <c r="NW29" s="559">
        <v>5589397.2199999997</v>
      </c>
      <c r="NX29" s="559">
        <v>3728789.14</v>
      </c>
      <c r="NY29" s="559">
        <v>6354625.459999999</v>
      </c>
      <c r="NZ29" s="559">
        <v>10442835.430000002</v>
      </c>
      <c r="OA29" s="559">
        <v>4154018.84</v>
      </c>
      <c r="OB29" s="559">
        <v>138072785.10999998</v>
      </c>
      <c r="OC29" s="559">
        <v>39010139.369999997</v>
      </c>
      <c r="OD29" s="559">
        <v>19184918.640000001</v>
      </c>
      <c r="OE29" s="559">
        <v>43823901.329999998</v>
      </c>
      <c r="OF29" s="559">
        <v>5521548.290000001</v>
      </c>
      <c r="OG29" s="559">
        <v>8464558.4400000013</v>
      </c>
      <c r="OH29" s="559">
        <v>6463572.9200000009</v>
      </c>
      <c r="OI29" s="559">
        <v>3080724.0300000003</v>
      </c>
      <c r="OJ29" s="559">
        <v>3958309.1599999997</v>
      </c>
      <c r="OK29" s="559">
        <v>128309082.01999998</v>
      </c>
      <c r="OL29" s="559">
        <v>23885046.48</v>
      </c>
      <c r="OM29" s="559">
        <v>37370437.030000009</v>
      </c>
      <c r="ON29" s="559">
        <v>12139853.75</v>
      </c>
      <c r="OO29" s="559">
        <v>9614729.4699999988</v>
      </c>
      <c r="OP29" s="559">
        <v>6800547.5800000001</v>
      </c>
      <c r="OQ29" s="559">
        <v>75602810.239999995</v>
      </c>
      <c r="OR29" s="559">
        <v>6058431.9400000004</v>
      </c>
      <c r="OS29" s="559">
        <v>8865773.1500000004</v>
      </c>
      <c r="OT29" s="559">
        <v>12232161.910000002</v>
      </c>
      <c r="OU29" s="559">
        <v>7914472.6500000004</v>
      </c>
      <c r="OV29" s="559">
        <v>18121076.130000003</v>
      </c>
      <c r="OW29" s="559">
        <v>7016349.21</v>
      </c>
      <c r="OX29" s="559">
        <v>5014333.8599999994</v>
      </c>
      <c r="OY29" s="559">
        <v>6159015.0299999993</v>
      </c>
      <c r="OZ29" s="559">
        <v>73555291.00999999</v>
      </c>
      <c r="PA29" s="559">
        <v>4396735.2200000007</v>
      </c>
      <c r="PB29" s="559">
        <v>9277210.6099999994</v>
      </c>
      <c r="PC29" s="559">
        <v>2919801.79</v>
      </c>
      <c r="PD29" s="559">
        <v>6454128.5700000003</v>
      </c>
      <c r="PE29" s="559">
        <v>19860702.050000001</v>
      </c>
      <c r="PF29" s="559">
        <v>3981274.08</v>
      </c>
      <c r="PG29" s="559">
        <v>3539087.98</v>
      </c>
      <c r="PH29" s="559">
        <v>7038777.4899999984</v>
      </c>
      <c r="PI29" s="559">
        <v>6700406.0399999991</v>
      </c>
      <c r="PJ29" s="559">
        <v>4904189.96</v>
      </c>
      <c r="PK29" s="559">
        <v>15410790.870000001</v>
      </c>
      <c r="PL29" s="559">
        <v>3736061.59</v>
      </c>
      <c r="PM29" s="559">
        <v>28078876.649999999</v>
      </c>
      <c r="PN29" s="559">
        <v>6800541.6000000006</v>
      </c>
      <c r="PO29" s="559">
        <v>4033317.8200000003</v>
      </c>
      <c r="PP29" s="559">
        <v>2802133.32</v>
      </c>
      <c r="PQ29" s="559">
        <v>5155278.76</v>
      </c>
      <c r="PR29" s="559">
        <v>312469759.16999996</v>
      </c>
      <c r="PS29" s="559">
        <v>16896050.790000003</v>
      </c>
      <c r="PT29" s="559">
        <v>5463606.3399999999</v>
      </c>
      <c r="PU29" s="559">
        <v>8484412.379999999</v>
      </c>
      <c r="PV29" s="559">
        <v>82857059.789999992</v>
      </c>
      <c r="PW29" s="559">
        <v>5811077.75</v>
      </c>
      <c r="PX29" s="559">
        <v>15817835</v>
      </c>
      <c r="PY29" s="559">
        <v>7344997.4099999992</v>
      </c>
      <c r="PZ29" s="559">
        <v>11346624.860000001</v>
      </c>
      <c r="QA29" s="559">
        <v>4362037.17</v>
      </c>
      <c r="QB29" s="559">
        <v>10987622.549999997</v>
      </c>
      <c r="QC29" s="559">
        <v>4682232.8499999996</v>
      </c>
      <c r="QD29" s="559">
        <v>5386236.4100000001</v>
      </c>
      <c r="QE29" s="559">
        <v>14367946.310000002</v>
      </c>
      <c r="QF29" s="559">
        <v>6088406.6100000003</v>
      </c>
      <c r="QG29" s="559">
        <v>14049203.200000001</v>
      </c>
      <c r="QH29" s="559">
        <v>4661923.5200000005</v>
      </c>
      <c r="QI29" s="559">
        <v>4748551.8699999992</v>
      </c>
      <c r="QJ29" s="559">
        <v>4133250.73</v>
      </c>
      <c r="QK29" s="559">
        <v>13903921.9</v>
      </c>
      <c r="QL29" s="559">
        <v>23679655.899999999</v>
      </c>
      <c r="QM29" s="559">
        <v>3051219.4499999997</v>
      </c>
      <c r="QN29" s="559">
        <v>3739508.31</v>
      </c>
      <c r="QO29" s="559">
        <v>2552509.7500000005</v>
      </c>
      <c r="QP29" s="559">
        <v>6747513.4799999995</v>
      </c>
      <c r="QQ29" s="559">
        <v>2341307.98</v>
      </c>
      <c r="QR29" s="559">
        <v>88044560.320000023</v>
      </c>
      <c r="QS29" s="559">
        <v>3926155.5599999991</v>
      </c>
      <c r="QT29" s="559">
        <v>13301177.879999999</v>
      </c>
      <c r="QU29" s="559">
        <v>5259522.03</v>
      </c>
      <c r="QV29" s="559">
        <v>8871150.7199999988</v>
      </c>
      <c r="QW29" s="559">
        <v>23731526.919999998</v>
      </c>
      <c r="QX29" s="559">
        <v>5811597.2400000012</v>
      </c>
      <c r="QY29" s="559">
        <v>16907462.57</v>
      </c>
      <c r="QZ29" s="559">
        <v>11080267.899999999</v>
      </c>
      <c r="RA29" s="559">
        <v>4115901.7099999995</v>
      </c>
      <c r="RB29" s="559">
        <v>6093828.8199999994</v>
      </c>
      <c r="RC29" s="559">
        <v>4321660.3499999996</v>
      </c>
      <c r="RD29" s="559">
        <v>4191561.1599999997</v>
      </c>
      <c r="RE29" s="559">
        <v>258964323.00000003</v>
      </c>
      <c r="RF29" s="559">
        <v>23688932.220000003</v>
      </c>
      <c r="RG29" s="559">
        <v>5425133.2800000003</v>
      </c>
      <c r="RH29" s="559">
        <v>11783799.940000001</v>
      </c>
      <c r="RI29" s="559">
        <v>7065714.4299999997</v>
      </c>
      <c r="RJ29" s="559">
        <v>12101639.619999997</v>
      </c>
      <c r="RK29" s="559">
        <v>23323373.580000002</v>
      </c>
      <c r="RL29" s="559">
        <v>5663957.9500000002</v>
      </c>
      <c r="RM29" s="559">
        <v>9052682.0500000007</v>
      </c>
      <c r="RN29" s="559">
        <v>26003000.229999997</v>
      </c>
      <c r="RO29" s="559">
        <v>21182999.279999997</v>
      </c>
      <c r="RP29" s="559">
        <v>4580932.21</v>
      </c>
      <c r="RQ29" s="559">
        <v>3658826.8800000004</v>
      </c>
      <c r="RR29" s="559">
        <v>6814425.0499999998</v>
      </c>
      <c r="RS29" s="559">
        <v>4656848.8100000015</v>
      </c>
      <c r="RT29" s="559">
        <v>5484686.1299999999</v>
      </c>
      <c r="RU29" s="559">
        <v>5543264.21</v>
      </c>
      <c r="RV29" s="559">
        <v>5121949.7600000007</v>
      </c>
      <c r="RW29" s="559">
        <v>5020759.16</v>
      </c>
      <c r="RX29" s="559">
        <v>4718427.5600000005</v>
      </c>
      <c r="RY29" s="559">
        <v>79068052.560000002</v>
      </c>
      <c r="RZ29" s="559">
        <v>5196361.8</v>
      </c>
      <c r="SA29" s="559">
        <v>7266221.8399999989</v>
      </c>
      <c r="SB29" s="559">
        <v>6513327.8499999996</v>
      </c>
      <c r="SC29" s="559">
        <v>2543954.9399999995</v>
      </c>
      <c r="SD29" s="559">
        <v>3715806.93</v>
      </c>
      <c r="SE29" s="559">
        <v>6417046.3500000006</v>
      </c>
      <c r="SF29" s="559">
        <v>19091473.690000001</v>
      </c>
      <c r="SG29" s="559">
        <v>5588681.2000000002</v>
      </c>
      <c r="SH29" s="559">
        <v>4724648.47</v>
      </c>
      <c r="SI29" s="559">
        <v>5324103.16</v>
      </c>
      <c r="SJ29" s="559">
        <v>11456897.799999999</v>
      </c>
      <c r="SK29" s="559">
        <v>5927242.54</v>
      </c>
      <c r="SL29" s="559">
        <v>6700431.540000001</v>
      </c>
      <c r="SM29" s="559">
        <v>74860966.970000014</v>
      </c>
      <c r="SN29" s="559">
        <v>4677736.26</v>
      </c>
      <c r="SO29" s="559">
        <v>3850686.0100000002</v>
      </c>
      <c r="SP29" s="559">
        <v>5506035.0799999991</v>
      </c>
      <c r="SQ29" s="559">
        <v>2360909.4400000004</v>
      </c>
      <c r="SR29" s="559">
        <v>5427277.330000001</v>
      </c>
      <c r="SS29" s="559">
        <v>6306191.7699999996</v>
      </c>
      <c r="ST29" s="559">
        <v>11540769.389999999</v>
      </c>
      <c r="SU29" s="559">
        <v>4378684.17</v>
      </c>
      <c r="SV29" s="559">
        <v>4709710.76</v>
      </c>
      <c r="SW29" s="559">
        <v>16651693.419999998</v>
      </c>
      <c r="SX29" s="559">
        <v>6361331.75</v>
      </c>
      <c r="SY29" s="559">
        <v>59845324.740000002</v>
      </c>
      <c r="SZ29" s="559">
        <v>6491335.7800000012</v>
      </c>
      <c r="TA29" s="559">
        <v>7099437.29</v>
      </c>
      <c r="TB29" s="559">
        <v>14166474.15</v>
      </c>
      <c r="TC29" s="559">
        <v>6483159.46</v>
      </c>
      <c r="TD29" s="559">
        <v>6378150.2000000002</v>
      </c>
      <c r="TE29" s="559">
        <v>3459013.06</v>
      </c>
      <c r="TF29" s="559">
        <v>3200397.69</v>
      </c>
      <c r="TG29" s="559">
        <v>178982214.78</v>
      </c>
      <c r="TH29" s="559">
        <v>8578151.8599999994</v>
      </c>
      <c r="TI29" s="559">
        <v>3892386.88</v>
      </c>
      <c r="TJ29" s="559">
        <v>9305963.3599999975</v>
      </c>
      <c r="TK29" s="559">
        <v>10367354.950000001</v>
      </c>
      <c r="TL29" s="559">
        <v>6638855.3399999999</v>
      </c>
      <c r="TM29" s="559">
        <v>4844015.9300000006</v>
      </c>
      <c r="TN29" s="559">
        <v>37319295.889999993</v>
      </c>
      <c r="TO29" s="559">
        <v>6461126.4800000004</v>
      </c>
      <c r="TP29" s="559">
        <v>12141490.550000001</v>
      </c>
      <c r="TQ29" s="559">
        <v>15899171.549999999</v>
      </c>
      <c r="TR29" s="559">
        <v>4403319.28</v>
      </c>
      <c r="TS29" s="559">
        <v>4946200.74</v>
      </c>
      <c r="TT29" s="559">
        <v>7176375.1699999999</v>
      </c>
      <c r="TU29" s="559">
        <v>6897753.3699999992</v>
      </c>
      <c r="TV29" s="559">
        <v>6570042.3000000017</v>
      </c>
      <c r="TW29" s="559">
        <v>54352233.999999993</v>
      </c>
      <c r="TX29" s="559">
        <v>11423135.440000001</v>
      </c>
      <c r="TY29" s="559">
        <v>76216772.539999992</v>
      </c>
      <c r="TZ29" s="559">
        <v>16515403.560000002</v>
      </c>
      <c r="UA29" s="559">
        <v>4125773.7499999995</v>
      </c>
      <c r="UB29" s="559">
        <v>12637142.34</v>
      </c>
      <c r="UC29" s="559">
        <v>61789683.440000005</v>
      </c>
      <c r="UD29" s="559">
        <v>3989696.58</v>
      </c>
      <c r="UE29" s="559">
        <v>5327505.8600000003</v>
      </c>
      <c r="UF29" s="559">
        <v>5786838.4399999985</v>
      </c>
      <c r="UG29" s="559">
        <v>6423005.1999999993</v>
      </c>
      <c r="UH29" s="559">
        <v>60029601.840000004</v>
      </c>
      <c r="UI29" s="559">
        <v>10729339.439999999</v>
      </c>
      <c r="UJ29" s="559">
        <v>8977995.8100000005</v>
      </c>
      <c r="UK29" s="559">
        <v>12204743.039999999</v>
      </c>
      <c r="UL29" s="559">
        <v>7245021.1699999999</v>
      </c>
      <c r="UM29" s="559">
        <v>10020668.220000001</v>
      </c>
      <c r="UN29" s="559">
        <v>207236287.64000002</v>
      </c>
      <c r="UO29" s="559">
        <v>7832268.2400000012</v>
      </c>
      <c r="UP29" s="559">
        <v>4775393.32</v>
      </c>
      <c r="UQ29" s="559">
        <v>43369860.640000001</v>
      </c>
      <c r="UR29" s="559">
        <v>4849504.0900000008</v>
      </c>
      <c r="US29" s="559">
        <v>6427134.9700000007</v>
      </c>
      <c r="UT29" s="559">
        <v>18182153.219999999</v>
      </c>
      <c r="UU29" s="559">
        <v>5195350.9800000004</v>
      </c>
      <c r="UV29" s="559">
        <v>8206266.8300000001</v>
      </c>
      <c r="UW29" s="559">
        <v>4959257.08</v>
      </c>
      <c r="UX29" s="559">
        <v>7954309.5600000005</v>
      </c>
      <c r="UY29" s="559">
        <v>21558616.59</v>
      </c>
      <c r="UZ29" s="559">
        <v>10013967.529999999</v>
      </c>
      <c r="VA29" s="559">
        <v>16297107.889999995</v>
      </c>
      <c r="VB29" s="559">
        <v>4469036.8400000008</v>
      </c>
      <c r="VC29" s="559">
        <v>3456028.68</v>
      </c>
      <c r="VD29" s="559">
        <v>5739156.8300000001</v>
      </c>
      <c r="VE29" s="559">
        <v>3505850.83</v>
      </c>
      <c r="VF29" s="559">
        <v>29311969.220000003</v>
      </c>
      <c r="VG29" s="559">
        <v>6824997.25</v>
      </c>
      <c r="VH29" s="559">
        <v>5815238.0300000003</v>
      </c>
      <c r="VI29" s="559">
        <v>1283882.6199999999</v>
      </c>
      <c r="VJ29" s="559">
        <v>102149045.98999999</v>
      </c>
      <c r="VK29" s="559">
        <v>5634519.6399999997</v>
      </c>
      <c r="VL29" s="559">
        <v>6067721.419999999</v>
      </c>
      <c r="VM29" s="559">
        <v>12926635.120000001</v>
      </c>
      <c r="VN29" s="559">
        <v>6841458.379999999</v>
      </c>
      <c r="VO29" s="559">
        <v>12223518.980000002</v>
      </c>
      <c r="VP29" s="559">
        <v>9429704.5500000007</v>
      </c>
      <c r="VQ29" s="559">
        <v>5170956.1199999992</v>
      </c>
      <c r="VR29" s="559">
        <v>6752786.4899999993</v>
      </c>
      <c r="VS29" s="559">
        <v>29949713.310000002</v>
      </c>
      <c r="VT29" s="559">
        <v>7694491.5800000001</v>
      </c>
      <c r="VU29" s="559">
        <v>14098927.550000001</v>
      </c>
      <c r="VV29" s="559">
        <v>10340685.23</v>
      </c>
      <c r="VW29" s="559">
        <v>5182865.54</v>
      </c>
      <c r="VX29" s="559">
        <v>5471613.7100000009</v>
      </c>
      <c r="VY29" s="559">
        <v>319508237.26999998</v>
      </c>
      <c r="VZ29" s="559">
        <v>16746531.770000003</v>
      </c>
      <c r="WA29" s="559">
        <v>5936225.2199999997</v>
      </c>
      <c r="WB29" s="559">
        <v>7088876.3900000015</v>
      </c>
      <c r="WC29" s="559">
        <v>8189444.3200000003</v>
      </c>
      <c r="WD29" s="559">
        <v>11631508.989999998</v>
      </c>
      <c r="WE29" s="559">
        <v>19846060.510000005</v>
      </c>
      <c r="WF29" s="559">
        <v>13853593.34</v>
      </c>
      <c r="WG29" s="559">
        <v>13803148.67</v>
      </c>
      <c r="WH29" s="559">
        <v>12487236.02</v>
      </c>
      <c r="WI29" s="559">
        <v>4068955.7600000002</v>
      </c>
      <c r="WJ29" s="559">
        <v>40999177.659999996</v>
      </c>
      <c r="WK29" s="559">
        <v>12470484.769999998</v>
      </c>
      <c r="WL29" s="559">
        <v>25201107.590000004</v>
      </c>
      <c r="WM29" s="559">
        <v>28590137.539999999</v>
      </c>
      <c r="WN29" s="559">
        <v>18065347.600000001</v>
      </c>
      <c r="WO29" s="559">
        <v>9264846.0000000019</v>
      </c>
      <c r="WP29" s="559">
        <v>10752639.370000001</v>
      </c>
      <c r="WQ29" s="559">
        <v>7361884.4600000009</v>
      </c>
      <c r="WR29" s="559">
        <v>19215157.920000002</v>
      </c>
      <c r="WS29" s="559">
        <v>55321179.709999993</v>
      </c>
      <c r="WT29" s="559">
        <v>6267034.7399999993</v>
      </c>
      <c r="WU29" s="559">
        <v>5471506.9199999999</v>
      </c>
      <c r="WV29" s="559">
        <v>6397237.9900000002</v>
      </c>
      <c r="WW29" s="559">
        <v>8750940.959999999</v>
      </c>
      <c r="WX29" s="559">
        <v>4644250.1400000006</v>
      </c>
      <c r="WY29" s="559">
        <v>6509986.1600000001</v>
      </c>
      <c r="WZ29" s="559">
        <v>11020737.569999997</v>
      </c>
      <c r="XA29" s="559">
        <v>40502838.390000008</v>
      </c>
      <c r="XB29" s="559">
        <v>6540924.9600000009</v>
      </c>
      <c r="XC29" s="559">
        <v>5322489.7600000007</v>
      </c>
      <c r="XD29" s="559">
        <v>5638244.4900000002</v>
      </c>
      <c r="XE29" s="559">
        <v>4388656.0200000005</v>
      </c>
      <c r="XF29" s="559">
        <v>182613003.57999995</v>
      </c>
      <c r="XG29" s="559">
        <v>15082264.129999999</v>
      </c>
      <c r="XH29" s="559">
        <v>8807512.1500000004</v>
      </c>
      <c r="XI29" s="559">
        <v>47918163.139999993</v>
      </c>
      <c r="XJ29" s="559">
        <v>9185206.2800000012</v>
      </c>
      <c r="XK29" s="559">
        <v>14710978.17</v>
      </c>
      <c r="XL29" s="559">
        <v>22166726.159999996</v>
      </c>
      <c r="XM29" s="559">
        <v>10055530.779999999</v>
      </c>
      <c r="XN29" s="559">
        <v>5771228.1900000013</v>
      </c>
      <c r="XO29" s="559">
        <v>26044329.270000003</v>
      </c>
      <c r="XP29" s="559">
        <v>16958663.800000001</v>
      </c>
      <c r="XQ29" s="559">
        <v>5434083.7199999997</v>
      </c>
      <c r="XR29" s="559">
        <v>6380049.8099999996</v>
      </c>
      <c r="XS29" s="559">
        <v>5975020.8600000013</v>
      </c>
      <c r="XT29" s="559">
        <v>6781647.8899999997</v>
      </c>
      <c r="XU29" s="559">
        <v>4913968.6500000004</v>
      </c>
      <c r="XV29" s="559">
        <v>5416841.7200000007</v>
      </c>
      <c r="XW29" s="559">
        <v>6307146.9100000001</v>
      </c>
      <c r="XX29" s="559">
        <v>5499742.8499999996</v>
      </c>
      <c r="XY29" s="559">
        <v>5573634.209999999</v>
      </c>
      <c r="XZ29" s="559">
        <v>5286303.0799999991</v>
      </c>
      <c r="YA29" s="559">
        <v>6474691.3399999999</v>
      </c>
      <c r="YB29" s="559">
        <v>5855014.2100000009</v>
      </c>
      <c r="YC29" s="559">
        <v>388379833.82999998</v>
      </c>
      <c r="YD29" s="559">
        <v>8440867.8800000008</v>
      </c>
      <c r="YE29" s="559">
        <v>19387576.220000003</v>
      </c>
      <c r="YF29" s="559">
        <v>8457434.4799999986</v>
      </c>
      <c r="YG29" s="559">
        <v>63178557.160000004</v>
      </c>
      <c r="YH29" s="559">
        <v>11827451.6</v>
      </c>
      <c r="YI29" s="559">
        <v>16874307.849999998</v>
      </c>
      <c r="YJ29" s="559">
        <v>7115188.9499999993</v>
      </c>
      <c r="YK29" s="559">
        <v>28228340.620000001</v>
      </c>
      <c r="YL29" s="559">
        <v>39947037.36999999</v>
      </c>
      <c r="YM29" s="559">
        <v>14607688.189999998</v>
      </c>
      <c r="YN29" s="559">
        <v>7005654.29</v>
      </c>
      <c r="YO29" s="559">
        <v>6246704.0099999998</v>
      </c>
      <c r="YP29" s="559">
        <v>11028944.040000001</v>
      </c>
      <c r="YQ29" s="559">
        <v>7158443.5700000003</v>
      </c>
      <c r="YR29" s="559">
        <v>5922291.6100000003</v>
      </c>
      <c r="YS29" s="559">
        <v>7256892.6799999997</v>
      </c>
      <c r="YT29" s="559">
        <v>59514383.550000004</v>
      </c>
      <c r="YU29" s="559">
        <v>6293003.8499999996</v>
      </c>
      <c r="YV29" s="559">
        <v>7129087.6999999993</v>
      </c>
      <c r="YW29" s="559">
        <v>6280161.6699999999</v>
      </c>
      <c r="YX29" s="559">
        <v>8303912.3099999987</v>
      </c>
      <c r="YY29" s="559">
        <v>4645790.16</v>
      </c>
      <c r="YZ29" s="559">
        <v>4066605.7100000004</v>
      </c>
      <c r="ZA29" s="559">
        <v>81727999.250000015</v>
      </c>
      <c r="ZB29" s="559">
        <v>4802097.8199999994</v>
      </c>
      <c r="ZC29" s="559">
        <v>7325864.3999999994</v>
      </c>
      <c r="ZD29" s="559">
        <v>7811391.0399999991</v>
      </c>
      <c r="ZE29" s="559">
        <v>3940415.73</v>
      </c>
      <c r="ZF29" s="559">
        <v>5609673.79</v>
      </c>
      <c r="ZG29" s="559">
        <v>5962174.2800000003</v>
      </c>
      <c r="ZH29" s="559">
        <v>6155919.7399999993</v>
      </c>
      <c r="ZI29" s="559">
        <v>15311000.34</v>
      </c>
      <c r="ZJ29" s="559">
        <v>126294640.00000001</v>
      </c>
      <c r="ZK29" s="559">
        <v>6887008.919999999</v>
      </c>
      <c r="ZL29" s="559">
        <v>12366458.4</v>
      </c>
      <c r="ZM29" s="559">
        <v>45624827.960000008</v>
      </c>
      <c r="ZN29" s="559">
        <v>14134481.829999998</v>
      </c>
      <c r="ZO29" s="559">
        <v>4704180.28</v>
      </c>
      <c r="ZP29" s="559">
        <v>6055469.0499999998</v>
      </c>
      <c r="ZQ29" s="559">
        <v>17414634.719999999</v>
      </c>
      <c r="ZR29" s="559">
        <v>13106028.91</v>
      </c>
      <c r="ZS29" s="559">
        <v>22472039.990000002</v>
      </c>
      <c r="ZT29" s="559">
        <v>4642285.4200000009</v>
      </c>
      <c r="ZU29" s="559">
        <v>9025314.7399999984</v>
      </c>
      <c r="ZV29" s="559">
        <v>3523453</v>
      </c>
      <c r="ZW29" s="559">
        <v>6816930.7999999998</v>
      </c>
      <c r="ZX29" s="559">
        <v>6764136.9799999995</v>
      </c>
      <c r="ZY29" s="559">
        <v>5677008.6199999992</v>
      </c>
      <c r="ZZ29" s="559">
        <v>6793988.2799999993</v>
      </c>
      <c r="AAA29" s="559">
        <v>4931521.330000001</v>
      </c>
      <c r="AAB29" s="559">
        <v>9134647.9100000001</v>
      </c>
      <c r="AAC29" s="559">
        <v>8102699.1500000013</v>
      </c>
      <c r="AAD29" s="559">
        <v>5708353.6699999999</v>
      </c>
      <c r="AAE29" s="559">
        <v>5569858.7599999998</v>
      </c>
      <c r="AAF29" s="559">
        <v>61444251.489999995</v>
      </c>
      <c r="AAG29" s="559">
        <v>5721110.96</v>
      </c>
      <c r="AAH29" s="559">
        <v>5854821.629999999</v>
      </c>
      <c r="AAI29" s="559">
        <v>6516261.6099999994</v>
      </c>
      <c r="AAJ29" s="559">
        <v>3910267.6700000004</v>
      </c>
      <c r="AAK29" s="559">
        <v>7099373.5899999999</v>
      </c>
      <c r="AAL29" s="559">
        <v>4541302.83</v>
      </c>
      <c r="AAM29" s="559">
        <v>290479460.06</v>
      </c>
      <c r="AAN29" s="559">
        <v>5538936.4899999993</v>
      </c>
      <c r="AAO29" s="559">
        <v>5582483.3899999997</v>
      </c>
      <c r="AAP29" s="559">
        <v>12704032.49</v>
      </c>
      <c r="AAQ29" s="559">
        <v>10664446.079999998</v>
      </c>
      <c r="AAR29" s="559">
        <v>4131357.12</v>
      </c>
      <c r="AAS29" s="559">
        <v>5613142.0300000003</v>
      </c>
      <c r="AAT29" s="559">
        <v>14131198.32</v>
      </c>
      <c r="AAU29" s="559">
        <v>28096405.66</v>
      </c>
      <c r="AAV29" s="559">
        <v>7239446.8800000008</v>
      </c>
      <c r="AAW29" s="559">
        <v>8747552.5500000007</v>
      </c>
      <c r="AAX29" s="559">
        <v>49126611.890000001</v>
      </c>
      <c r="AAY29" s="559">
        <v>20907901.510000002</v>
      </c>
      <c r="AAZ29" s="559">
        <v>5375458.8799999999</v>
      </c>
      <c r="ABA29" s="559">
        <v>9069417.4499999993</v>
      </c>
      <c r="ABB29" s="559">
        <v>6626591.6600000001</v>
      </c>
      <c r="ABC29" s="559">
        <v>4205054.3100000005</v>
      </c>
      <c r="ABD29" s="559">
        <v>5321432.3099999996</v>
      </c>
      <c r="ABE29" s="559">
        <v>5697696.5999999996</v>
      </c>
      <c r="ABF29" s="559">
        <v>57087952.900000006</v>
      </c>
      <c r="ABG29" s="559">
        <v>49143614.089999996</v>
      </c>
      <c r="ABH29" s="559">
        <v>5645192.8300000001</v>
      </c>
      <c r="ABI29" s="559">
        <v>5928597.0999999996</v>
      </c>
      <c r="ABJ29" s="559">
        <v>7270749.0700000003</v>
      </c>
      <c r="ABK29" s="559">
        <v>6913927.4900000002</v>
      </c>
      <c r="ABL29" s="559">
        <v>6315707.7999999998</v>
      </c>
      <c r="ABM29" s="559">
        <v>82440112.620000005</v>
      </c>
      <c r="ABN29" s="559">
        <v>7109356.4299999997</v>
      </c>
      <c r="ABO29" s="559">
        <v>7328748.0600000005</v>
      </c>
      <c r="ABP29" s="559">
        <v>11494934.549999999</v>
      </c>
      <c r="ABQ29" s="559">
        <v>9714801.1199999992</v>
      </c>
      <c r="ABR29" s="559">
        <v>6806493.6499999994</v>
      </c>
      <c r="ABS29" s="559">
        <v>5584739.6200000001</v>
      </c>
      <c r="ABT29" s="559">
        <v>9721861.2000000011</v>
      </c>
      <c r="ABU29" s="559">
        <v>5249631.1899999995</v>
      </c>
      <c r="ABV29" s="559">
        <v>48555859.719999999</v>
      </c>
      <c r="ABW29" s="559">
        <v>3792814.87</v>
      </c>
      <c r="ABX29" s="559">
        <v>12525520.120000001</v>
      </c>
      <c r="ABY29" s="559">
        <v>3752269.1399999992</v>
      </c>
      <c r="ABZ29" s="559">
        <v>5195243.51</v>
      </c>
      <c r="ACA29" s="559">
        <v>19863530.16</v>
      </c>
      <c r="ACB29" s="559">
        <v>614940.18999999994</v>
      </c>
      <c r="ACC29" s="559">
        <v>6631224.3400000008</v>
      </c>
      <c r="ACD29" s="559">
        <v>4587370.879999999</v>
      </c>
      <c r="ACE29" s="559">
        <v>4055962.72</v>
      </c>
      <c r="ACF29" s="559">
        <v>3131029.2299999995</v>
      </c>
      <c r="ACG29" s="559">
        <v>294932074.23000002</v>
      </c>
      <c r="ACH29" s="559">
        <v>3836367.66</v>
      </c>
      <c r="ACI29" s="559">
        <v>7762131.5499999998</v>
      </c>
      <c r="ACJ29" s="559">
        <v>13015334.27</v>
      </c>
      <c r="ACK29" s="559">
        <v>6182449.54</v>
      </c>
      <c r="ACL29" s="559">
        <v>8337270.5999999996</v>
      </c>
      <c r="ACM29" s="559">
        <v>7203443.79</v>
      </c>
      <c r="ACN29" s="559">
        <v>39010397.739999995</v>
      </c>
      <c r="ACO29" s="559">
        <v>63170441.229999997</v>
      </c>
      <c r="ACP29" s="559">
        <v>6179175.5600000005</v>
      </c>
      <c r="ACQ29" s="559">
        <v>3491588.3500000006</v>
      </c>
      <c r="ACR29" s="559">
        <v>10099315.73</v>
      </c>
      <c r="ACS29" s="559">
        <v>12562299</v>
      </c>
      <c r="ACT29" s="559">
        <v>63249303.470000014</v>
      </c>
      <c r="ACU29" s="559">
        <v>8544926.6600000001</v>
      </c>
      <c r="ACV29" s="559">
        <v>9090118.5600000005</v>
      </c>
      <c r="ACW29" s="559">
        <v>4902087.1899999995</v>
      </c>
      <c r="ACX29" s="559">
        <v>5659082.3399999989</v>
      </c>
      <c r="ACY29" s="559">
        <v>6940387.04</v>
      </c>
      <c r="ACZ29" s="559">
        <v>7542025.2300000004</v>
      </c>
      <c r="ADA29" s="559">
        <v>5625153.0999999996</v>
      </c>
      <c r="ADB29" s="559">
        <v>3900874.4299999997</v>
      </c>
      <c r="ADC29" s="559">
        <v>4900498.8899999997</v>
      </c>
      <c r="ADD29" s="559">
        <v>25163836.069999997</v>
      </c>
      <c r="ADE29" s="559">
        <v>24531073.830000002</v>
      </c>
      <c r="ADF29" s="559">
        <v>6333805.0800000001</v>
      </c>
      <c r="ADG29" s="559">
        <v>4338016.13</v>
      </c>
      <c r="ADH29" s="559">
        <v>4126054.38</v>
      </c>
      <c r="ADI29" s="559">
        <v>2915060.3199999994</v>
      </c>
      <c r="ADJ29" s="559">
        <v>8054538.7099999981</v>
      </c>
      <c r="ADK29" s="559">
        <v>2758580.12</v>
      </c>
      <c r="ADL29" s="559">
        <v>8184377.1399999997</v>
      </c>
      <c r="ADM29" s="559">
        <v>188588169.17000002</v>
      </c>
      <c r="ADN29" s="559">
        <v>34537588.640000001</v>
      </c>
      <c r="ADO29" s="559">
        <v>18713117.539999999</v>
      </c>
      <c r="ADP29" s="559">
        <v>13149564.279999999</v>
      </c>
      <c r="ADQ29" s="559">
        <v>5078530.04</v>
      </c>
      <c r="ADR29" s="559">
        <v>2704800.7800000003</v>
      </c>
      <c r="ADS29" s="559">
        <v>22832231.790000003</v>
      </c>
      <c r="ADT29" s="559">
        <v>2917867.31</v>
      </c>
      <c r="ADU29" s="559">
        <v>193554078.61999997</v>
      </c>
      <c r="ADV29" s="559">
        <v>29819070.779999994</v>
      </c>
      <c r="ADW29" s="559">
        <v>26195062.720000006</v>
      </c>
      <c r="ADX29" s="559">
        <v>6602200.8499999987</v>
      </c>
      <c r="ADY29" s="559">
        <v>5907393.0900000008</v>
      </c>
      <c r="ADZ29" s="559">
        <v>8448462.1600000001</v>
      </c>
      <c r="AEA29" s="559">
        <v>8650584.0700000003</v>
      </c>
      <c r="AEB29" s="559">
        <v>8140163.4400000004</v>
      </c>
      <c r="AEC29" s="559">
        <v>8588347.3699999992</v>
      </c>
      <c r="AED29" s="559">
        <v>5234925.7499999991</v>
      </c>
      <c r="AEE29" s="559">
        <v>3715535.01</v>
      </c>
      <c r="AEF29" s="559">
        <v>10981003.4</v>
      </c>
      <c r="AEG29" s="559">
        <v>4323173.0900000008</v>
      </c>
      <c r="AEH29" s="559">
        <v>5627401.0800000001</v>
      </c>
      <c r="AEI29" s="559">
        <v>7241828.4099999983</v>
      </c>
      <c r="AEJ29" s="559">
        <v>7655364.3899999997</v>
      </c>
      <c r="AEK29" s="559">
        <v>4928215.3499999996</v>
      </c>
      <c r="AEL29" s="559">
        <v>18906648.020000003</v>
      </c>
      <c r="AEM29" s="559">
        <v>5704073.3900000006</v>
      </c>
      <c r="AEN29" s="559">
        <v>16642208.640000002</v>
      </c>
      <c r="AEO29" s="559">
        <v>109973133.89000002</v>
      </c>
      <c r="AEP29" s="559">
        <v>10389804.580000002</v>
      </c>
      <c r="AEQ29" s="559">
        <v>11590054.180000002</v>
      </c>
      <c r="AER29" s="559">
        <v>6321697.0499999998</v>
      </c>
      <c r="AES29" s="559">
        <v>5780640.4400000004</v>
      </c>
      <c r="AET29" s="559">
        <v>21669715.730000004</v>
      </c>
      <c r="AEU29" s="559">
        <v>4294242.01</v>
      </c>
      <c r="AEV29" s="559">
        <v>8500847.4000000004</v>
      </c>
      <c r="AEW29" s="559">
        <v>5255832.8699999992</v>
      </c>
      <c r="AEX29" s="559">
        <v>7876340.8000000007</v>
      </c>
      <c r="AEY29" s="559">
        <v>113081180.00000001</v>
      </c>
      <c r="AEZ29" s="559">
        <v>68741726.099999994</v>
      </c>
      <c r="AFA29" s="559">
        <v>15566080.130000003</v>
      </c>
      <c r="AFB29" s="559">
        <v>11223327.200000001</v>
      </c>
      <c r="AFC29" s="559">
        <v>13490707.32</v>
      </c>
      <c r="AFD29" s="559">
        <v>10975693.809999997</v>
      </c>
      <c r="AFE29" s="559">
        <v>6303806.9100000001</v>
      </c>
      <c r="AFF29" s="559">
        <v>5673089.0899999999</v>
      </c>
      <c r="AFG29" s="559">
        <v>4774567.49</v>
      </c>
      <c r="AFH29" s="559">
        <v>6398991.5700000003</v>
      </c>
      <c r="AFI29" s="559">
        <v>5724143.1899999995</v>
      </c>
      <c r="AFJ29" s="559">
        <v>10088547.1</v>
      </c>
      <c r="AFK29" s="559">
        <v>12994641.059999997</v>
      </c>
      <c r="AFL29" s="559">
        <v>68522530.409999996</v>
      </c>
      <c r="AFM29" s="559">
        <v>9993966.8899999969</v>
      </c>
      <c r="AFN29" s="559">
        <v>3979794.84</v>
      </c>
      <c r="AFO29" s="559">
        <v>6352450.5900000008</v>
      </c>
      <c r="AFP29" s="559">
        <v>6711523.2000000002</v>
      </c>
      <c r="AFQ29" s="559">
        <v>6675328.0699999994</v>
      </c>
      <c r="AFR29" s="559">
        <v>4633712.34</v>
      </c>
      <c r="AFS29" s="559">
        <v>12093785.880000001</v>
      </c>
      <c r="AFT29" s="559">
        <v>16144742.610000001</v>
      </c>
      <c r="AFU29" s="559">
        <v>5547695.7300000023</v>
      </c>
      <c r="AFV29" s="559">
        <v>19299475.57</v>
      </c>
      <c r="AFW29" s="559">
        <v>5942835.2199999997</v>
      </c>
      <c r="AFX29" s="559">
        <v>64584645.369999997</v>
      </c>
      <c r="AFY29" s="559">
        <v>4959428.6800000006</v>
      </c>
      <c r="AFZ29" s="559">
        <v>4163739.1200000006</v>
      </c>
      <c r="AGA29" s="559">
        <v>4076353.0399999996</v>
      </c>
      <c r="AGB29" s="559">
        <v>17262948.200000003</v>
      </c>
      <c r="AGC29" s="559">
        <v>5679419.1900000004</v>
      </c>
      <c r="AGD29" s="559">
        <v>3100268.9200000004</v>
      </c>
      <c r="AGE29" s="559">
        <v>4013125.39</v>
      </c>
      <c r="AGF29" s="559">
        <v>3534917.0600000005</v>
      </c>
      <c r="AGG29" s="559">
        <v>5039442.8</v>
      </c>
      <c r="AGH29" s="559">
        <v>6555014.4000000004</v>
      </c>
      <c r="AGI29" s="559">
        <v>155511449.18999997</v>
      </c>
      <c r="AGJ29" s="559">
        <v>32406039.639999997</v>
      </c>
      <c r="AGK29" s="559">
        <v>9660690.6900000013</v>
      </c>
      <c r="AGL29" s="559">
        <v>6196592.4999999991</v>
      </c>
      <c r="AGM29" s="559">
        <v>13875192.930000002</v>
      </c>
      <c r="AGN29" s="559">
        <v>21606755.299999997</v>
      </c>
      <c r="AGO29" s="559">
        <v>5958643.5099999998</v>
      </c>
      <c r="AGP29" s="559">
        <v>7386343.46</v>
      </c>
      <c r="AGQ29" s="559">
        <v>186550395.28</v>
      </c>
      <c r="AGR29" s="559">
        <v>109467473.02</v>
      </c>
      <c r="AGS29" s="559">
        <v>9533488.589999998</v>
      </c>
      <c r="AGT29" s="559">
        <v>12000967</v>
      </c>
      <c r="AGU29" s="559">
        <v>36891586.300000004</v>
      </c>
      <c r="AGV29" s="559">
        <v>12176756.140000001</v>
      </c>
      <c r="AGW29" s="559">
        <v>13823417.379999999</v>
      </c>
      <c r="AGX29" s="559">
        <v>8666321.4499999993</v>
      </c>
      <c r="AGY29" s="559">
        <v>3762235.81</v>
      </c>
      <c r="AGZ29" s="559">
        <v>10149347.699999997</v>
      </c>
      <c r="AHA29" s="559">
        <v>16308640.34</v>
      </c>
      <c r="AHB29" s="559">
        <v>6984288.8699999992</v>
      </c>
      <c r="AHC29" s="559">
        <v>5908046.4900000002</v>
      </c>
      <c r="AHD29" s="559">
        <v>7728585.1600000001</v>
      </c>
      <c r="AHE29" s="559">
        <v>4962558.97</v>
      </c>
      <c r="AHF29" s="559">
        <v>4346893.97</v>
      </c>
      <c r="AHG29" s="559">
        <v>5937218.4300000006</v>
      </c>
      <c r="AHH29" s="559">
        <v>45906643.860000007</v>
      </c>
      <c r="AHI29" s="559">
        <v>4196226.3600000003</v>
      </c>
      <c r="AHJ29" s="559">
        <v>4175468.14</v>
      </c>
      <c r="AHK29" s="559">
        <v>5865181.0199999986</v>
      </c>
      <c r="AHL29" s="559">
        <v>14459270.76</v>
      </c>
      <c r="AHM29" s="559">
        <v>4778306.96</v>
      </c>
      <c r="AHN29" s="559">
        <v>5578976.0200000014</v>
      </c>
      <c r="AHO29" s="559"/>
      <c r="AHQ29" s="580">
        <v>27</v>
      </c>
    </row>
    <row r="30" spans="1:901" ht="23.4" customHeight="1" x14ac:dyDescent="0.4">
      <c r="A30" s="554" t="s">
        <v>681</v>
      </c>
      <c r="B30" s="555" t="s">
        <v>682</v>
      </c>
      <c r="C30" s="559">
        <v>24885227.780000001</v>
      </c>
      <c r="D30" s="559">
        <v>1753865.6</v>
      </c>
      <c r="E30" s="559">
        <v>156967.35999999999</v>
      </c>
      <c r="F30" s="559">
        <v>4986011.3499999996</v>
      </c>
      <c r="G30" s="559">
        <v>371610.55</v>
      </c>
      <c r="H30" s="559">
        <v>488909.89999999997</v>
      </c>
      <c r="I30" s="559">
        <v>607227.06000000006</v>
      </c>
      <c r="J30" s="559">
        <v>5944478.2300000004</v>
      </c>
      <c r="K30" s="559">
        <v>3564524.36</v>
      </c>
      <c r="L30" s="559">
        <v>397233.31</v>
      </c>
      <c r="M30" s="559">
        <v>785388.69</v>
      </c>
      <c r="N30" s="559">
        <v>406692.15</v>
      </c>
      <c r="O30" s="559">
        <v>3915538.8000000003</v>
      </c>
      <c r="P30" s="559">
        <v>397960.1</v>
      </c>
      <c r="Q30" s="559">
        <v>98072.15</v>
      </c>
      <c r="R30" s="559">
        <v>1280016.23</v>
      </c>
      <c r="S30" s="559">
        <v>840181.9</v>
      </c>
      <c r="T30" s="559">
        <v>0</v>
      </c>
      <c r="U30" s="559">
        <v>1109792.98</v>
      </c>
      <c r="V30" s="559">
        <v>304143.45</v>
      </c>
      <c r="W30" s="559">
        <v>1021942.55</v>
      </c>
      <c r="X30" s="559">
        <v>342536.75</v>
      </c>
      <c r="Y30" s="559">
        <v>94308.4</v>
      </c>
      <c r="Z30" s="559">
        <v>132439.02000000002</v>
      </c>
      <c r="AA30" s="559">
        <v>18851172.420000002</v>
      </c>
      <c r="AB30" s="559">
        <v>345206.25</v>
      </c>
      <c r="AC30" s="559">
        <v>2187806.0300000003</v>
      </c>
      <c r="AD30" s="559">
        <v>26186.75</v>
      </c>
      <c r="AE30" s="559">
        <v>2063848.6199999999</v>
      </c>
      <c r="AF30" s="559">
        <v>2117706.9900000002</v>
      </c>
      <c r="AG30" s="559">
        <v>1745909.05</v>
      </c>
      <c r="AH30" s="559">
        <v>932184.82000000007</v>
      </c>
      <c r="AI30" s="559">
        <v>221163.8</v>
      </c>
      <c r="AJ30" s="559">
        <v>125256.78</v>
      </c>
      <c r="AK30" s="559">
        <v>1170041.29</v>
      </c>
      <c r="AL30" s="559">
        <v>120741.20000000001</v>
      </c>
      <c r="AM30" s="559">
        <v>1173396.3</v>
      </c>
      <c r="AN30" s="559">
        <v>22951.05</v>
      </c>
      <c r="AO30" s="559">
        <v>287439.34999999998</v>
      </c>
      <c r="AP30" s="559">
        <v>503063</v>
      </c>
      <c r="AQ30" s="559">
        <v>3249</v>
      </c>
      <c r="AR30" s="559">
        <v>69846.84</v>
      </c>
      <c r="AS30" s="559">
        <v>256186.23</v>
      </c>
      <c r="AT30" s="559">
        <v>3422.85</v>
      </c>
      <c r="AU30" s="559">
        <v>95893</v>
      </c>
      <c r="AV30" s="559">
        <v>4427</v>
      </c>
      <c r="AW30" s="559">
        <v>1672</v>
      </c>
      <c r="AX30" s="559">
        <v>255752.14999999997</v>
      </c>
      <c r="AY30" s="559">
        <v>0</v>
      </c>
      <c r="AZ30" s="559">
        <v>0</v>
      </c>
      <c r="BA30" s="559">
        <v>10806343.040000001</v>
      </c>
      <c r="BB30" s="559">
        <v>1127042</v>
      </c>
      <c r="BC30" s="559">
        <v>1512884.7000000002</v>
      </c>
      <c r="BD30" s="559">
        <v>2478036.5499999998</v>
      </c>
      <c r="BE30" s="559">
        <v>1150</v>
      </c>
      <c r="BF30" s="559">
        <v>937696.6399999999</v>
      </c>
      <c r="BG30" s="559">
        <v>2853584.35</v>
      </c>
      <c r="BH30" s="559">
        <v>19152707.18</v>
      </c>
      <c r="BI30" s="559">
        <v>19770.900000000001</v>
      </c>
      <c r="BJ30" s="559">
        <v>115808.3125</v>
      </c>
      <c r="BK30" s="559">
        <v>145508.41</v>
      </c>
      <c r="BL30" s="559">
        <v>383759.88</v>
      </c>
      <c r="BM30" s="559">
        <v>213103.05</v>
      </c>
      <c r="BN30" s="559">
        <v>298780.15000000002</v>
      </c>
      <c r="BO30" s="559">
        <v>105291.7</v>
      </c>
      <c r="BP30" s="559">
        <v>80036.33</v>
      </c>
      <c r="BQ30" s="559">
        <v>157073.26</v>
      </c>
      <c r="BR30" s="559">
        <v>347967.07999999996</v>
      </c>
      <c r="BS30" s="559">
        <v>112321.02</v>
      </c>
      <c r="BT30" s="559">
        <v>1827257.1</v>
      </c>
      <c r="BU30" s="559">
        <v>157913.72999999998</v>
      </c>
      <c r="BV30" s="559">
        <v>392359.52999999997</v>
      </c>
      <c r="BW30" s="559">
        <v>661979.5</v>
      </c>
      <c r="BX30" s="559">
        <v>193239.7</v>
      </c>
      <c r="BY30" s="559">
        <v>12656.85</v>
      </c>
      <c r="BZ30" s="559">
        <v>20560.849999999999</v>
      </c>
      <c r="CA30" s="559">
        <v>77080.160000000003</v>
      </c>
      <c r="CB30" s="559">
        <v>3027.65</v>
      </c>
      <c r="CC30" s="559">
        <v>30614.95</v>
      </c>
      <c r="CD30" s="559">
        <v>0</v>
      </c>
      <c r="CE30" s="559">
        <v>0</v>
      </c>
      <c r="CF30" s="559">
        <v>6157726.4000000004</v>
      </c>
      <c r="CG30" s="559">
        <v>184395.48</v>
      </c>
      <c r="CH30" s="559">
        <v>1039217.62</v>
      </c>
      <c r="CI30" s="559">
        <v>83189.36</v>
      </c>
      <c r="CJ30" s="559">
        <v>164053.22</v>
      </c>
      <c r="CK30" s="559">
        <v>0</v>
      </c>
      <c r="CL30" s="559">
        <v>27932.85</v>
      </c>
      <c r="CM30" s="559">
        <v>48630.69</v>
      </c>
      <c r="CN30" s="559">
        <v>0</v>
      </c>
      <c r="CO30" s="559">
        <v>22980.5</v>
      </c>
      <c r="CP30" s="559">
        <v>7714.2</v>
      </c>
      <c r="CQ30" s="559">
        <v>59016.38</v>
      </c>
      <c r="CR30" s="559">
        <v>11941.5</v>
      </c>
      <c r="CS30" s="559">
        <v>7953231.6999999993</v>
      </c>
      <c r="CT30" s="559">
        <v>373245.01</v>
      </c>
      <c r="CU30" s="559">
        <v>106693.54999999999</v>
      </c>
      <c r="CV30" s="559">
        <v>423418.01</v>
      </c>
      <c r="CW30" s="559">
        <v>50437.41</v>
      </c>
      <c r="CX30" s="559">
        <v>247516.30000000002</v>
      </c>
      <c r="CY30" s="559">
        <v>113525</v>
      </c>
      <c r="CZ30" s="559">
        <v>143954.45000000001</v>
      </c>
      <c r="DA30" s="559">
        <v>1483739.8499999999</v>
      </c>
      <c r="DB30" s="559">
        <v>519162.24</v>
      </c>
      <c r="DC30" s="559">
        <v>6914</v>
      </c>
      <c r="DD30" s="559">
        <v>3597806.55</v>
      </c>
      <c r="DE30" s="559">
        <v>0</v>
      </c>
      <c r="DF30" s="559">
        <v>0</v>
      </c>
      <c r="DG30" s="559">
        <v>24320.55</v>
      </c>
      <c r="DH30" s="559">
        <v>77939.899999999994</v>
      </c>
      <c r="DI30" s="559">
        <v>311426.45</v>
      </c>
      <c r="DJ30" s="559">
        <v>158924.54999999999</v>
      </c>
      <c r="DK30" s="559">
        <v>380892.33</v>
      </c>
      <c r="DL30" s="559">
        <v>9893661.0499999989</v>
      </c>
      <c r="DM30" s="559">
        <v>2870881.41</v>
      </c>
      <c r="DN30" s="559">
        <v>536321.91</v>
      </c>
      <c r="DO30" s="559">
        <v>190155.33000000002</v>
      </c>
      <c r="DP30" s="559">
        <v>4931889.21</v>
      </c>
      <c r="DQ30" s="559">
        <v>106301.5</v>
      </c>
      <c r="DR30" s="559">
        <v>1458615.4400000002</v>
      </c>
      <c r="DS30" s="559">
        <v>517675.87</v>
      </c>
      <c r="DT30" s="559">
        <v>242160.46000000002</v>
      </c>
      <c r="DU30" s="559">
        <v>0</v>
      </c>
      <c r="DV30" s="559">
        <v>52845</v>
      </c>
      <c r="DW30" s="559">
        <v>84494.64</v>
      </c>
      <c r="DX30" s="559">
        <v>80984.239999999991</v>
      </c>
      <c r="DY30" s="559">
        <v>263637.34999999998</v>
      </c>
      <c r="DZ30" s="559">
        <v>1160397.5</v>
      </c>
      <c r="EA30" s="559">
        <v>1703398.3800000001</v>
      </c>
      <c r="EB30" s="559">
        <v>200654.25</v>
      </c>
      <c r="EC30" s="559">
        <v>682468.01</v>
      </c>
      <c r="ED30" s="559">
        <v>84472.86</v>
      </c>
      <c r="EE30" s="559">
        <v>43918</v>
      </c>
      <c r="EF30" s="559">
        <v>90546.25</v>
      </c>
      <c r="EG30" s="559">
        <v>117679.35</v>
      </c>
      <c r="EH30" s="559">
        <v>0</v>
      </c>
      <c r="EI30" s="559">
        <v>244684</v>
      </c>
      <c r="EJ30" s="559">
        <v>0</v>
      </c>
      <c r="EK30" s="559">
        <v>0</v>
      </c>
      <c r="EL30" s="559">
        <v>0</v>
      </c>
      <c r="EM30" s="559">
        <v>2774550.24</v>
      </c>
      <c r="EN30" s="559">
        <v>143963.75</v>
      </c>
      <c r="EO30" s="559">
        <v>0</v>
      </c>
      <c r="EP30" s="559">
        <v>464709.6</v>
      </c>
      <c r="EQ30" s="559">
        <v>113120.57</v>
      </c>
      <c r="ER30" s="559">
        <v>95877.33</v>
      </c>
      <c r="ES30" s="559">
        <v>398368.25</v>
      </c>
      <c r="ET30" s="559">
        <v>333083.74</v>
      </c>
      <c r="EU30" s="559">
        <v>87619.450000000012</v>
      </c>
      <c r="EV30" s="559">
        <v>14760876.789999999</v>
      </c>
      <c r="EW30" s="559">
        <v>257334.90000000002</v>
      </c>
      <c r="EX30" s="559">
        <v>385891.35</v>
      </c>
      <c r="EY30" s="559">
        <v>317161.34999999998</v>
      </c>
      <c r="EZ30" s="559">
        <v>143235.15</v>
      </c>
      <c r="FA30" s="559">
        <v>183462.75</v>
      </c>
      <c r="FB30" s="559">
        <v>260793.92</v>
      </c>
      <c r="FC30" s="559">
        <v>99452.2</v>
      </c>
      <c r="FD30" s="559">
        <v>128106.65</v>
      </c>
      <c r="FE30" s="559">
        <v>193611.1</v>
      </c>
      <c r="FF30" s="559">
        <v>145466.32</v>
      </c>
      <c r="FG30" s="559">
        <v>453480.17000000004</v>
      </c>
      <c r="FH30" s="559">
        <v>28366956.129999999</v>
      </c>
      <c r="FI30" s="559">
        <v>0</v>
      </c>
      <c r="FJ30" s="559">
        <v>65411.15</v>
      </c>
      <c r="FK30" s="559">
        <v>75400</v>
      </c>
      <c r="FL30" s="559">
        <v>28687</v>
      </c>
      <c r="FM30" s="559">
        <v>318086.25</v>
      </c>
      <c r="FN30" s="559">
        <v>34876.1</v>
      </c>
      <c r="FO30" s="559">
        <v>6156.95</v>
      </c>
      <c r="FP30" s="559">
        <v>2874578.68</v>
      </c>
      <c r="FQ30" s="559">
        <v>0</v>
      </c>
      <c r="FR30" s="559">
        <v>0</v>
      </c>
      <c r="FS30" s="559">
        <v>0</v>
      </c>
      <c r="FT30" s="559">
        <v>280</v>
      </c>
      <c r="FU30" s="559">
        <v>54473.719999999994</v>
      </c>
      <c r="FV30" s="559">
        <v>0</v>
      </c>
      <c r="FW30" s="559">
        <v>0</v>
      </c>
      <c r="FX30" s="559">
        <v>0</v>
      </c>
      <c r="FY30" s="559">
        <v>0</v>
      </c>
      <c r="FZ30" s="559">
        <v>9895.5</v>
      </c>
      <c r="GA30" s="559">
        <v>21948.799999999999</v>
      </c>
      <c r="GB30" s="559">
        <v>0</v>
      </c>
      <c r="GC30" s="559">
        <v>0</v>
      </c>
      <c r="GD30" s="559">
        <v>51433.71</v>
      </c>
      <c r="GE30" s="559">
        <v>26274.5</v>
      </c>
      <c r="GF30" s="559">
        <v>24260.620000000003</v>
      </c>
      <c r="GG30" s="559">
        <v>0</v>
      </c>
      <c r="GH30" s="559">
        <v>1024662.47</v>
      </c>
      <c r="GI30" s="559">
        <v>29681.96</v>
      </c>
      <c r="GJ30" s="559">
        <v>287248.42</v>
      </c>
      <c r="GK30" s="559">
        <v>0</v>
      </c>
      <c r="GL30" s="559">
        <v>15980.85</v>
      </c>
      <c r="GM30" s="559">
        <v>12645.25</v>
      </c>
      <c r="GN30" s="559">
        <v>98791.75</v>
      </c>
      <c r="GO30" s="559">
        <v>55396.4</v>
      </c>
      <c r="GP30" s="559">
        <v>1645994.78</v>
      </c>
      <c r="GQ30" s="559">
        <v>248312.9</v>
      </c>
      <c r="GR30" s="559">
        <v>63193.52</v>
      </c>
      <c r="GS30" s="559">
        <v>1525236.3599999999</v>
      </c>
      <c r="GT30" s="559">
        <v>33806.699999999997</v>
      </c>
      <c r="GU30" s="559">
        <v>33963.449999999997</v>
      </c>
      <c r="GV30" s="559">
        <v>364460.85</v>
      </c>
      <c r="GW30" s="559">
        <v>79898.429999999993</v>
      </c>
      <c r="GX30" s="559">
        <v>5397828.8900000006</v>
      </c>
      <c r="GY30" s="559">
        <v>0</v>
      </c>
      <c r="GZ30" s="559">
        <v>0</v>
      </c>
      <c r="HA30" s="559">
        <v>16030.6</v>
      </c>
      <c r="HB30" s="559">
        <v>4592599.3100000005</v>
      </c>
      <c r="HC30" s="559">
        <v>2190.5</v>
      </c>
      <c r="HD30" s="559">
        <v>3967.2</v>
      </c>
      <c r="HE30" s="559">
        <v>301606.95</v>
      </c>
      <c r="HF30" s="559">
        <v>0</v>
      </c>
      <c r="HG30" s="559">
        <v>0</v>
      </c>
      <c r="HH30" s="559">
        <v>109706</v>
      </c>
      <c r="HI30" s="559">
        <v>1474560.5999999999</v>
      </c>
      <c r="HJ30" s="559">
        <v>99357.65</v>
      </c>
      <c r="HK30" s="559">
        <v>1089821</v>
      </c>
      <c r="HL30" s="559">
        <v>190000</v>
      </c>
      <c r="HM30" s="559">
        <v>134689.04</v>
      </c>
      <c r="HN30" s="559">
        <v>125210.95</v>
      </c>
      <c r="HO30" s="559">
        <v>503895.29</v>
      </c>
      <c r="HP30" s="559">
        <v>198513.90000000002</v>
      </c>
      <c r="HQ30" s="559">
        <v>165170</v>
      </c>
      <c r="HR30" s="559">
        <v>1040566.5</v>
      </c>
      <c r="HS30" s="559">
        <v>74974.95</v>
      </c>
      <c r="HT30" s="559">
        <v>58958.9</v>
      </c>
      <c r="HU30" s="559">
        <v>52304.87</v>
      </c>
      <c r="HV30" s="559">
        <v>0</v>
      </c>
      <c r="HW30" s="559">
        <v>1192514.81</v>
      </c>
      <c r="HX30" s="559">
        <v>208182.35</v>
      </c>
      <c r="HY30" s="559">
        <v>65393.25</v>
      </c>
      <c r="HZ30" s="559">
        <v>131599.70000000001</v>
      </c>
      <c r="IA30" s="559">
        <v>0</v>
      </c>
      <c r="IB30" s="559">
        <v>1206003.04</v>
      </c>
      <c r="IC30" s="559">
        <v>52150.97</v>
      </c>
      <c r="ID30" s="559">
        <v>0</v>
      </c>
      <c r="IE30" s="559">
        <v>0</v>
      </c>
      <c r="IF30" s="559">
        <v>18635.2</v>
      </c>
      <c r="IG30" s="559">
        <v>733162.39999999991</v>
      </c>
      <c r="IH30" s="559">
        <v>435734.94</v>
      </c>
      <c r="II30" s="559">
        <v>118595.7</v>
      </c>
      <c r="IJ30" s="559">
        <v>0</v>
      </c>
      <c r="IK30" s="559">
        <v>977.5</v>
      </c>
      <c r="IL30" s="559">
        <v>0</v>
      </c>
      <c r="IM30" s="559">
        <v>14076.5</v>
      </c>
      <c r="IN30" s="559">
        <v>239238.9</v>
      </c>
      <c r="IO30" s="559">
        <v>165361.75</v>
      </c>
      <c r="IP30" s="559">
        <v>0</v>
      </c>
      <c r="IQ30" s="559">
        <v>127647.03</v>
      </c>
      <c r="IR30" s="559">
        <v>55442435.960000001</v>
      </c>
      <c r="IS30" s="559">
        <v>2647131.65</v>
      </c>
      <c r="IT30" s="559">
        <v>136858.9</v>
      </c>
      <c r="IU30" s="559">
        <v>0</v>
      </c>
      <c r="IV30" s="559">
        <v>1185810.6400000001</v>
      </c>
      <c r="IW30" s="559">
        <v>0</v>
      </c>
      <c r="IX30" s="559">
        <v>0</v>
      </c>
      <c r="IY30" s="559">
        <v>0</v>
      </c>
      <c r="IZ30" s="559">
        <v>128749.70000000001</v>
      </c>
      <c r="JA30" s="559">
        <v>43802.36</v>
      </c>
      <c r="JB30" s="559">
        <v>807583.60000000009</v>
      </c>
      <c r="JC30" s="559">
        <v>0</v>
      </c>
      <c r="JD30" s="559">
        <v>16045808.029999999</v>
      </c>
      <c r="JE30" s="559">
        <v>107271.93</v>
      </c>
      <c r="JF30" s="559">
        <v>0</v>
      </c>
      <c r="JG30" s="559">
        <v>645646.61</v>
      </c>
      <c r="JH30" s="559">
        <v>0</v>
      </c>
      <c r="JI30" s="559">
        <v>0</v>
      </c>
      <c r="JJ30" s="559">
        <v>2130025.0300000003</v>
      </c>
      <c r="JK30" s="559">
        <v>74921.03</v>
      </c>
      <c r="JL30" s="559">
        <v>0</v>
      </c>
      <c r="JM30" s="559">
        <v>158035</v>
      </c>
      <c r="JN30" s="559">
        <v>0</v>
      </c>
      <c r="JO30" s="559">
        <v>179886.95</v>
      </c>
      <c r="JP30" s="559">
        <v>18045.240000000002</v>
      </c>
      <c r="JQ30" s="559">
        <v>96428</v>
      </c>
      <c r="JR30" s="559">
        <v>0</v>
      </c>
      <c r="JS30" s="559">
        <v>11973</v>
      </c>
      <c r="JT30" s="559">
        <v>0</v>
      </c>
      <c r="JU30" s="559">
        <v>118518.2</v>
      </c>
      <c r="JV30" s="559">
        <v>0</v>
      </c>
      <c r="JW30" s="559">
        <v>0</v>
      </c>
      <c r="JX30" s="559">
        <v>0</v>
      </c>
      <c r="JY30" s="559">
        <v>34823815.810000002</v>
      </c>
      <c r="JZ30" s="559">
        <v>1385436</v>
      </c>
      <c r="KA30" s="559">
        <v>0</v>
      </c>
      <c r="KB30" s="559">
        <v>0</v>
      </c>
      <c r="KC30" s="559">
        <v>0</v>
      </c>
      <c r="KD30" s="559">
        <v>0</v>
      </c>
      <c r="KE30" s="559">
        <v>1395797.5</v>
      </c>
      <c r="KF30" s="559">
        <v>0</v>
      </c>
      <c r="KG30" s="559">
        <v>0</v>
      </c>
      <c r="KH30" s="559">
        <v>0</v>
      </c>
      <c r="KI30" s="559">
        <v>84392.5</v>
      </c>
      <c r="KJ30" s="559">
        <v>0</v>
      </c>
      <c r="KK30" s="559">
        <v>0</v>
      </c>
      <c r="KL30" s="559">
        <v>198913.85</v>
      </c>
      <c r="KM30" s="559">
        <v>0</v>
      </c>
      <c r="KN30" s="559">
        <v>236706.91</v>
      </c>
      <c r="KO30" s="559">
        <v>0</v>
      </c>
      <c r="KP30" s="559">
        <v>0</v>
      </c>
      <c r="KQ30" s="559">
        <v>0</v>
      </c>
      <c r="KR30" s="559">
        <v>18060</v>
      </c>
      <c r="KS30" s="559">
        <v>0</v>
      </c>
      <c r="KT30" s="559">
        <v>28333.75</v>
      </c>
      <c r="KU30" s="559">
        <v>0</v>
      </c>
      <c r="KV30" s="559">
        <v>4032</v>
      </c>
      <c r="KW30" s="559">
        <v>770007.99</v>
      </c>
      <c r="KX30" s="559">
        <v>324560.84999999998</v>
      </c>
      <c r="KY30" s="559">
        <v>0</v>
      </c>
      <c r="KZ30" s="559">
        <v>0</v>
      </c>
      <c r="LA30" s="559">
        <v>0</v>
      </c>
      <c r="LB30" s="559">
        <v>193500.75</v>
      </c>
      <c r="LC30" s="559">
        <v>4745917.29</v>
      </c>
      <c r="LD30" s="559">
        <v>56851.8</v>
      </c>
      <c r="LE30" s="559">
        <v>313405.3</v>
      </c>
      <c r="LF30" s="559">
        <v>0</v>
      </c>
      <c r="LG30" s="559">
        <v>0</v>
      </c>
      <c r="LH30" s="559">
        <v>1972672.5</v>
      </c>
      <c r="LI30" s="559">
        <v>0</v>
      </c>
      <c r="LJ30" s="559">
        <v>219319.85</v>
      </c>
      <c r="LK30" s="559">
        <v>20930.25</v>
      </c>
      <c r="LL30" s="559">
        <v>0</v>
      </c>
      <c r="LM30" s="559">
        <v>150238.70000000001</v>
      </c>
      <c r="LN30" s="559">
        <v>0</v>
      </c>
      <c r="LO30" s="559">
        <v>0</v>
      </c>
      <c r="LP30" s="559">
        <v>0</v>
      </c>
      <c r="LQ30" s="559">
        <v>0</v>
      </c>
      <c r="LR30" s="559">
        <v>250</v>
      </c>
      <c r="LS30" s="559">
        <v>40372432.759999998</v>
      </c>
      <c r="LT30" s="559">
        <v>4888893.66</v>
      </c>
      <c r="LU30" s="559">
        <v>0</v>
      </c>
      <c r="LV30" s="559">
        <v>983228.62999999989</v>
      </c>
      <c r="LW30" s="559">
        <v>47866.22</v>
      </c>
      <c r="LX30" s="559">
        <v>249891.84999999998</v>
      </c>
      <c r="LY30" s="559">
        <v>0</v>
      </c>
      <c r="LZ30" s="559">
        <v>0</v>
      </c>
      <c r="MA30" s="559">
        <v>0</v>
      </c>
      <c r="MB30" s="559">
        <v>0</v>
      </c>
      <c r="MC30" s="559">
        <v>0</v>
      </c>
      <c r="MD30" s="559">
        <v>0</v>
      </c>
      <c r="ME30" s="559">
        <v>10745628.649999999</v>
      </c>
      <c r="MF30" s="559">
        <v>736971.53</v>
      </c>
      <c r="MG30" s="559">
        <v>275038.3</v>
      </c>
      <c r="MH30" s="559">
        <v>67697.95</v>
      </c>
      <c r="MI30" s="559">
        <v>69419.350000000006</v>
      </c>
      <c r="MJ30" s="559">
        <v>626636.15</v>
      </c>
      <c r="MK30" s="559">
        <v>230141.3</v>
      </c>
      <c r="ML30" s="559">
        <v>30569.1</v>
      </c>
      <c r="MM30" s="559">
        <v>619339.19999999995</v>
      </c>
      <c r="MN30" s="559">
        <v>173755</v>
      </c>
      <c r="MO30" s="559">
        <v>91556.25</v>
      </c>
      <c r="MP30" s="559">
        <v>208583.85</v>
      </c>
      <c r="MQ30" s="559">
        <v>895420.6</v>
      </c>
      <c r="MR30" s="559">
        <v>2817272.88</v>
      </c>
      <c r="MS30" s="559">
        <v>2856771.41</v>
      </c>
      <c r="MT30" s="559">
        <v>1333647.05</v>
      </c>
      <c r="MU30" s="559">
        <v>318715.5</v>
      </c>
      <c r="MV30" s="559">
        <v>633992.17999999993</v>
      </c>
      <c r="MW30" s="559">
        <v>1644206.33</v>
      </c>
      <c r="MX30" s="559">
        <v>3091903.72</v>
      </c>
      <c r="MY30" s="559">
        <v>0</v>
      </c>
      <c r="MZ30" s="559">
        <v>140546.80000000002</v>
      </c>
      <c r="NA30" s="559">
        <v>91450.799999999988</v>
      </c>
      <c r="NB30" s="559">
        <v>4258252</v>
      </c>
      <c r="NC30" s="559">
        <v>2138336.9299999997</v>
      </c>
      <c r="ND30" s="559">
        <v>606783.55000000005</v>
      </c>
      <c r="NE30" s="559">
        <v>0</v>
      </c>
      <c r="NF30" s="559">
        <v>662456.85000000009</v>
      </c>
      <c r="NG30" s="559">
        <v>580328.53</v>
      </c>
      <c r="NH30" s="559">
        <v>1771445</v>
      </c>
      <c r="NI30" s="559">
        <v>123.64</v>
      </c>
      <c r="NJ30" s="559">
        <v>143920.25</v>
      </c>
      <c r="NK30" s="559">
        <v>0</v>
      </c>
      <c r="NL30" s="559">
        <v>455106.05</v>
      </c>
      <c r="NM30" s="559">
        <v>768690.8899999999</v>
      </c>
      <c r="NN30" s="559">
        <v>9254242.5600000005</v>
      </c>
      <c r="NO30" s="559">
        <v>348784.9</v>
      </c>
      <c r="NP30" s="559">
        <v>338670.25</v>
      </c>
      <c r="NQ30" s="559">
        <v>1555761.7999999998</v>
      </c>
      <c r="NR30" s="559">
        <v>193106.44</v>
      </c>
      <c r="NS30" s="559">
        <v>0</v>
      </c>
      <c r="NT30" s="559">
        <v>769614.95</v>
      </c>
      <c r="NU30" s="559">
        <v>155273.98000000001</v>
      </c>
      <c r="NV30" s="559">
        <v>2454500.62</v>
      </c>
      <c r="NW30" s="559">
        <v>515929.80000000005</v>
      </c>
      <c r="NX30" s="559">
        <v>103748.75</v>
      </c>
      <c r="NY30" s="559">
        <v>88971.3</v>
      </c>
      <c r="NZ30" s="559">
        <v>566605.70000000007</v>
      </c>
      <c r="OA30" s="559">
        <v>266495.90000000002</v>
      </c>
      <c r="OB30" s="559">
        <v>76161</v>
      </c>
      <c r="OC30" s="559">
        <v>2414425.48</v>
      </c>
      <c r="OD30" s="559">
        <v>177046.36</v>
      </c>
      <c r="OE30" s="559">
        <v>19026345.719999999</v>
      </c>
      <c r="OF30" s="559">
        <v>1345075.56</v>
      </c>
      <c r="OG30" s="559">
        <v>871785.7</v>
      </c>
      <c r="OH30" s="559">
        <v>0</v>
      </c>
      <c r="OI30" s="559">
        <v>1685471.95</v>
      </c>
      <c r="OJ30" s="559">
        <v>0</v>
      </c>
      <c r="OK30" s="559">
        <v>0</v>
      </c>
      <c r="OL30" s="559">
        <v>4403006.8</v>
      </c>
      <c r="OM30" s="559">
        <v>0</v>
      </c>
      <c r="ON30" s="559">
        <v>101368.79999999999</v>
      </c>
      <c r="OO30" s="559">
        <v>81188.649999999994</v>
      </c>
      <c r="OP30" s="559">
        <v>0</v>
      </c>
      <c r="OQ30" s="559">
        <v>9290472.7799999993</v>
      </c>
      <c r="OR30" s="559">
        <v>227433.78</v>
      </c>
      <c r="OS30" s="559">
        <v>606828.40999999992</v>
      </c>
      <c r="OT30" s="559">
        <v>1570956.3900000001</v>
      </c>
      <c r="OU30" s="559">
        <v>3495833.3200000003</v>
      </c>
      <c r="OV30" s="559">
        <v>3399713.6</v>
      </c>
      <c r="OW30" s="559">
        <v>596723.74</v>
      </c>
      <c r="OX30" s="559">
        <v>699650.3</v>
      </c>
      <c r="OY30" s="559">
        <v>315745.59000000003</v>
      </c>
      <c r="OZ30" s="559">
        <v>20684242.48</v>
      </c>
      <c r="PA30" s="559">
        <v>156205</v>
      </c>
      <c r="PB30" s="559">
        <v>331729.7</v>
      </c>
      <c r="PC30" s="559">
        <v>10771</v>
      </c>
      <c r="PD30" s="559">
        <v>714151.16</v>
      </c>
      <c r="PE30" s="559">
        <v>0</v>
      </c>
      <c r="PF30" s="559">
        <v>0</v>
      </c>
      <c r="PG30" s="559">
        <v>244435.62</v>
      </c>
      <c r="PH30" s="559">
        <v>73959.399999999994</v>
      </c>
      <c r="PI30" s="559">
        <v>298284.67</v>
      </c>
      <c r="PJ30" s="559">
        <v>1195177.9099999999</v>
      </c>
      <c r="PK30" s="559">
        <v>34900.15</v>
      </c>
      <c r="PL30" s="559">
        <v>361562.4</v>
      </c>
      <c r="PM30" s="559">
        <v>2014584.88</v>
      </c>
      <c r="PN30" s="559">
        <v>351410.55</v>
      </c>
      <c r="PO30" s="559">
        <v>27223.190000000002</v>
      </c>
      <c r="PP30" s="559">
        <v>10385.4</v>
      </c>
      <c r="PQ30" s="559">
        <v>43202.73</v>
      </c>
      <c r="PR30" s="559">
        <v>1666223.2999999998</v>
      </c>
      <c r="PS30" s="559">
        <v>882527.65</v>
      </c>
      <c r="PT30" s="559">
        <v>0</v>
      </c>
      <c r="PU30" s="559">
        <v>25906.37</v>
      </c>
      <c r="PV30" s="559">
        <v>1875151.6</v>
      </c>
      <c r="PW30" s="559">
        <v>32596.159999999996</v>
      </c>
      <c r="PX30" s="559">
        <v>3075.3</v>
      </c>
      <c r="PY30" s="559">
        <v>927946.23</v>
      </c>
      <c r="PZ30" s="559">
        <v>117851.06</v>
      </c>
      <c r="QA30" s="559">
        <v>0</v>
      </c>
      <c r="QB30" s="559">
        <v>296623.05</v>
      </c>
      <c r="QC30" s="559">
        <v>0</v>
      </c>
      <c r="QD30" s="559">
        <v>0</v>
      </c>
      <c r="QE30" s="559">
        <v>283777.49</v>
      </c>
      <c r="QF30" s="559">
        <v>0</v>
      </c>
      <c r="QG30" s="559">
        <v>1966</v>
      </c>
      <c r="QH30" s="559">
        <v>51431.1</v>
      </c>
      <c r="QI30" s="559">
        <v>332.5</v>
      </c>
      <c r="QJ30" s="559">
        <v>0</v>
      </c>
      <c r="QK30" s="559">
        <v>639875.90999999992</v>
      </c>
      <c r="QL30" s="559">
        <v>535506.75</v>
      </c>
      <c r="QM30" s="559">
        <v>266949.07</v>
      </c>
      <c r="QN30" s="559">
        <v>0</v>
      </c>
      <c r="QO30" s="559">
        <v>50462.1</v>
      </c>
      <c r="QP30" s="559">
        <v>0</v>
      </c>
      <c r="QQ30" s="559">
        <v>0</v>
      </c>
      <c r="QR30" s="559">
        <v>39932934.899999999</v>
      </c>
      <c r="QS30" s="559">
        <v>0</v>
      </c>
      <c r="QT30" s="559">
        <v>377727.55</v>
      </c>
      <c r="QU30" s="559">
        <v>84088.3</v>
      </c>
      <c r="QV30" s="559">
        <v>0</v>
      </c>
      <c r="QW30" s="559">
        <v>297048.14</v>
      </c>
      <c r="QX30" s="559">
        <v>115990.72</v>
      </c>
      <c r="QY30" s="559">
        <v>425282.05</v>
      </c>
      <c r="QZ30" s="559">
        <v>100958.88</v>
      </c>
      <c r="RA30" s="559">
        <v>153907.12</v>
      </c>
      <c r="RB30" s="559">
        <v>1966.5</v>
      </c>
      <c r="RC30" s="559">
        <v>42469.75</v>
      </c>
      <c r="RD30" s="559">
        <v>86939.54</v>
      </c>
      <c r="RE30" s="559">
        <v>2398927.36</v>
      </c>
      <c r="RF30" s="559">
        <v>45086.1</v>
      </c>
      <c r="RG30" s="559">
        <v>0</v>
      </c>
      <c r="RH30" s="559">
        <v>498888.52</v>
      </c>
      <c r="RI30" s="559">
        <v>246782.15</v>
      </c>
      <c r="RJ30" s="559">
        <v>1000426.7</v>
      </c>
      <c r="RK30" s="559">
        <v>110258.6</v>
      </c>
      <c r="RL30" s="559">
        <v>1119.0999999999999</v>
      </c>
      <c r="RM30" s="559">
        <v>632504.4</v>
      </c>
      <c r="RN30" s="559">
        <v>252849.87</v>
      </c>
      <c r="RO30" s="559">
        <v>281129.93</v>
      </c>
      <c r="RP30" s="559">
        <v>281009.05</v>
      </c>
      <c r="RQ30" s="559">
        <v>233670.08000000002</v>
      </c>
      <c r="RR30" s="559">
        <v>681000.85</v>
      </c>
      <c r="RS30" s="559">
        <v>320350.94</v>
      </c>
      <c r="RT30" s="559">
        <v>0</v>
      </c>
      <c r="RU30" s="559">
        <v>81016.95</v>
      </c>
      <c r="RV30" s="559">
        <v>0</v>
      </c>
      <c r="RW30" s="559">
        <v>15239.9</v>
      </c>
      <c r="RX30" s="559">
        <v>7571.5</v>
      </c>
      <c r="RY30" s="559">
        <v>14793300.550000001</v>
      </c>
      <c r="RZ30" s="559">
        <v>254798.55</v>
      </c>
      <c r="SA30" s="559">
        <v>1300311.69</v>
      </c>
      <c r="SB30" s="559">
        <v>1541215.85</v>
      </c>
      <c r="SC30" s="559">
        <v>65786.55</v>
      </c>
      <c r="SD30" s="559">
        <v>468622.18</v>
      </c>
      <c r="SE30" s="559">
        <v>1076386.1000000001</v>
      </c>
      <c r="SF30" s="559">
        <v>3487446.1999999997</v>
      </c>
      <c r="SG30" s="559">
        <v>857963.05</v>
      </c>
      <c r="SH30" s="559">
        <v>664040.5</v>
      </c>
      <c r="SI30" s="559">
        <v>788199.79999999993</v>
      </c>
      <c r="SJ30" s="559">
        <v>299968.90000000002</v>
      </c>
      <c r="SK30" s="559">
        <v>949349.25</v>
      </c>
      <c r="SL30" s="559">
        <v>322413.14</v>
      </c>
      <c r="SM30" s="559">
        <v>5231607.3600000003</v>
      </c>
      <c r="SN30" s="559">
        <v>2867407.3299999996</v>
      </c>
      <c r="SO30" s="559">
        <v>300876.40000000002</v>
      </c>
      <c r="SP30" s="559">
        <v>293125.34999999998</v>
      </c>
      <c r="SQ30" s="559">
        <v>138004.12</v>
      </c>
      <c r="SR30" s="559">
        <v>353083.95</v>
      </c>
      <c r="SS30" s="559">
        <v>740987.16999999993</v>
      </c>
      <c r="ST30" s="559">
        <v>3418717.02</v>
      </c>
      <c r="SU30" s="559">
        <v>399610.85</v>
      </c>
      <c r="SV30" s="559">
        <v>1370762.12</v>
      </c>
      <c r="SW30" s="559">
        <v>1887151.1400000001</v>
      </c>
      <c r="SX30" s="559">
        <v>336307.32999999996</v>
      </c>
      <c r="SY30" s="559">
        <v>2525289.08</v>
      </c>
      <c r="SZ30" s="559">
        <v>1044032.6299999999</v>
      </c>
      <c r="TA30" s="559">
        <v>544153.36</v>
      </c>
      <c r="TB30" s="559">
        <v>8447755.1999999993</v>
      </c>
      <c r="TC30" s="559">
        <v>2607996.29</v>
      </c>
      <c r="TD30" s="559">
        <v>722249.05</v>
      </c>
      <c r="TE30" s="559">
        <v>1493468.8800000001</v>
      </c>
      <c r="TF30" s="559">
        <v>421368.35000000003</v>
      </c>
      <c r="TG30" s="559">
        <v>4275658</v>
      </c>
      <c r="TH30" s="559">
        <v>0</v>
      </c>
      <c r="TI30" s="559">
        <v>242758.72</v>
      </c>
      <c r="TJ30" s="559">
        <v>1219823.75</v>
      </c>
      <c r="TK30" s="559">
        <v>1342973.25</v>
      </c>
      <c r="TL30" s="559">
        <v>89698.05</v>
      </c>
      <c r="TM30" s="559">
        <v>49504.5</v>
      </c>
      <c r="TN30" s="559">
        <v>950565.49</v>
      </c>
      <c r="TO30" s="559">
        <v>466711.73</v>
      </c>
      <c r="TP30" s="559">
        <v>981903.85</v>
      </c>
      <c r="TQ30" s="559">
        <v>441047</v>
      </c>
      <c r="TR30" s="559">
        <v>149658.73000000001</v>
      </c>
      <c r="TS30" s="559">
        <v>257025</v>
      </c>
      <c r="TT30" s="559">
        <v>685947.5</v>
      </c>
      <c r="TU30" s="559">
        <v>400345.2</v>
      </c>
      <c r="TV30" s="559">
        <v>138453</v>
      </c>
      <c r="TW30" s="559">
        <v>6543397.25</v>
      </c>
      <c r="TX30" s="559">
        <v>151728.29999999999</v>
      </c>
      <c r="TY30" s="559">
        <v>14674611.98</v>
      </c>
      <c r="TZ30" s="559">
        <v>2360650.21</v>
      </c>
      <c r="UA30" s="559">
        <v>274985.33999999997</v>
      </c>
      <c r="UB30" s="559">
        <v>635499.65</v>
      </c>
      <c r="UC30" s="559">
        <v>22163252.509999998</v>
      </c>
      <c r="UD30" s="559">
        <v>59038.23</v>
      </c>
      <c r="UE30" s="559">
        <v>111284.40000000001</v>
      </c>
      <c r="UF30" s="559">
        <v>785397.25</v>
      </c>
      <c r="UG30" s="559">
        <v>1670671.13</v>
      </c>
      <c r="UH30" s="559">
        <v>12484748.240000002</v>
      </c>
      <c r="UI30" s="559">
        <v>1009036.75</v>
      </c>
      <c r="UJ30" s="559">
        <v>337967.55000000005</v>
      </c>
      <c r="UK30" s="559">
        <v>885313.6</v>
      </c>
      <c r="UL30" s="559">
        <v>1289324.1200000001</v>
      </c>
      <c r="UM30" s="559">
        <v>958796.05</v>
      </c>
      <c r="UN30" s="559">
        <v>1795923.25</v>
      </c>
      <c r="UO30" s="559">
        <v>240081.15000000002</v>
      </c>
      <c r="UP30" s="559">
        <v>929001.63</v>
      </c>
      <c r="UQ30" s="559">
        <v>8606674.8499999996</v>
      </c>
      <c r="UR30" s="559">
        <v>89340.85</v>
      </c>
      <c r="US30" s="559">
        <v>521827.69000000006</v>
      </c>
      <c r="UT30" s="559">
        <v>1435771.1800000002</v>
      </c>
      <c r="UU30" s="559">
        <v>135372.63</v>
      </c>
      <c r="UV30" s="559">
        <v>540122.5</v>
      </c>
      <c r="UW30" s="559">
        <v>638911.69999999995</v>
      </c>
      <c r="UX30" s="559">
        <v>1059880.8</v>
      </c>
      <c r="UY30" s="559">
        <v>2099580.25</v>
      </c>
      <c r="UZ30" s="559">
        <v>1314248.05</v>
      </c>
      <c r="VA30" s="559">
        <v>1116549.25</v>
      </c>
      <c r="VB30" s="559">
        <v>9266.3000000000011</v>
      </c>
      <c r="VC30" s="559">
        <v>143927.85</v>
      </c>
      <c r="VD30" s="559">
        <v>280935.90000000002</v>
      </c>
      <c r="VE30" s="559">
        <v>132380.6</v>
      </c>
      <c r="VF30" s="559">
        <v>2675703.63</v>
      </c>
      <c r="VG30" s="559">
        <v>180250.15</v>
      </c>
      <c r="VH30" s="559">
        <v>198604.25</v>
      </c>
      <c r="VI30" s="559">
        <v>0</v>
      </c>
      <c r="VJ30" s="559">
        <v>2557500.5099999998</v>
      </c>
      <c r="VK30" s="559">
        <v>195441.59000000003</v>
      </c>
      <c r="VL30" s="559">
        <v>267588</v>
      </c>
      <c r="VM30" s="559">
        <v>10492.2</v>
      </c>
      <c r="VN30" s="559">
        <v>948843.3</v>
      </c>
      <c r="VO30" s="559">
        <v>181662.36</v>
      </c>
      <c r="VP30" s="559">
        <v>260077.34999999998</v>
      </c>
      <c r="VQ30" s="559">
        <v>253441.06</v>
      </c>
      <c r="VR30" s="559">
        <v>900559.16</v>
      </c>
      <c r="VS30" s="559">
        <v>479011.11</v>
      </c>
      <c r="VT30" s="559">
        <v>448699.89999999997</v>
      </c>
      <c r="VU30" s="559">
        <v>574438.88</v>
      </c>
      <c r="VV30" s="559">
        <v>109752.79000000001</v>
      </c>
      <c r="VW30" s="559">
        <v>0</v>
      </c>
      <c r="VX30" s="559">
        <v>187028.54</v>
      </c>
      <c r="VY30" s="559">
        <v>3432938.5700000003</v>
      </c>
      <c r="VZ30" s="559">
        <v>2103444.16</v>
      </c>
      <c r="WA30" s="559">
        <v>351633.95</v>
      </c>
      <c r="WB30" s="559">
        <v>101151</v>
      </c>
      <c r="WC30" s="559">
        <v>89116.65</v>
      </c>
      <c r="WD30" s="559">
        <v>24358</v>
      </c>
      <c r="WE30" s="559">
        <v>585494.03</v>
      </c>
      <c r="WF30" s="559">
        <v>4757527.32</v>
      </c>
      <c r="WG30" s="559">
        <v>130338.57</v>
      </c>
      <c r="WH30" s="559">
        <v>474749.21</v>
      </c>
      <c r="WI30" s="559">
        <v>529109.45000000007</v>
      </c>
      <c r="WJ30" s="559">
        <v>728953.32000000007</v>
      </c>
      <c r="WK30" s="559">
        <v>66341.100000000006</v>
      </c>
      <c r="WL30" s="559">
        <v>730552.85</v>
      </c>
      <c r="WM30" s="559">
        <v>1270272</v>
      </c>
      <c r="WN30" s="559">
        <v>252297.3</v>
      </c>
      <c r="WO30" s="559">
        <v>356579.64</v>
      </c>
      <c r="WP30" s="559">
        <v>700380.85000000009</v>
      </c>
      <c r="WQ30" s="559">
        <v>65796.05</v>
      </c>
      <c r="WR30" s="559">
        <v>538126.55000000005</v>
      </c>
      <c r="WS30" s="559">
        <v>2142832.29</v>
      </c>
      <c r="WT30" s="559">
        <v>9114.7799999999988</v>
      </c>
      <c r="WU30" s="559">
        <v>0</v>
      </c>
      <c r="WV30" s="559">
        <v>265520.25</v>
      </c>
      <c r="WW30" s="559">
        <v>126271.75</v>
      </c>
      <c r="WX30" s="559">
        <v>556670.62</v>
      </c>
      <c r="WY30" s="559">
        <v>7795.23</v>
      </c>
      <c r="WZ30" s="559">
        <v>94098.93</v>
      </c>
      <c r="XA30" s="559">
        <v>3710109.27</v>
      </c>
      <c r="XB30" s="559">
        <v>169536.87</v>
      </c>
      <c r="XC30" s="559">
        <v>0</v>
      </c>
      <c r="XD30" s="559">
        <v>201</v>
      </c>
      <c r="XE30" s="559">
        <v>0</v>
      </c>
      <c r="XF30" s="559">
        <v>7007773.3499999996</v>
      </c>
      <c r="XG30" s="559">
        <v>251728.91</v>
      </c>
      <c r="XH30" s="559">
        <v>569119.5</v>
      </c>
      <c r="XI30" s="559">
        <v>3535710.95</v>
      </c>
      <c r="XJ30" s="559">
        <v>340412.6</v>
      </c>
      <c r="XK30" s="559">
        <v>448829.4</v>
      </c>
      <c r="XL30" s="559">
        <v>358578.02999999997</v>
      </c>
      <c r="XM30" s="559">
        <v>392104.31</v>
      </c>
      <c r="XN30" s="559">
        <v>554459.35</v>
      </c>
      <c r="XO30" s="559">
        <v>986444.2</v>
      </c>
      <c r="XP30" s="559">
        <v>253519.74</v>
      </c>
      <c r="XQ30" s="559">
        <v>120047.7</v>
      </c>
      <c r="XR30" s="559">
        <v>85798.3</v>
      </c>
      <c r="XS30" s="559">
        <v>432427.89</v>
      </c>
      <c r="XT30" s="559">
        <v>164738.85</v>
      </c>
      <c r="XU30" s="559">
        <v>164216.04999999999</v>
      </c>
      <c r="XV30" s="559">
        <v>133978.5</v>
      </c>
      <c r="XW30" s="559">
        <v>122980.35</v>
      </c>
      <c r="XX30" s="559">
        <v>20921.849999999999</v>
      </c>
      <c r="XY30" s="559">
        <v>219195.40000000002</v>
      </c>
      <c r="XZ30" s="559">
        <v>87715.400000000009</v>
      </c>
      <c r="YA30" s="559">
        <v>70096.7</v>
      </c>
      <c r="YB30" s="559">
        <v>80287.350000000006</v>
      </c>
      <c r="YC30" s="559">
        <v>5965398.7299999995</v>
      </c>
      <c r="YD30" s="559">
        <v>228816.05000000002</v>
      </c>
      <c r="YE30" s="559">
        <v>531743.64</v>
      </c>
      <c r="YF30" s="559">
        <v>394191.34</v>
      </c>
      <c r="YG30" s="559">
        <v>6327944.0600000005</v>
      </c>
      <c r="YH30" s="559">
        <v>1057815.1499999999</v>
      </c>
      <c r="YI30" s="559">
        <v>569579.55000000005</v>
      </c>
      <c r="YJ30" s="559">
        <v>62095.14</v>
      </c>
      <c r="YK30" s="559">
        <v>114223.43</v>
      </c>
      <c r="YL30" s="559">
        <v>4043578.54</v>
      </c>
      <c r="YM30" s="559">
        <v>157613.35</v>
      </c>
      <c r="YN30" s="559">
        <v>144659.70000000001</v>
      </c>
      <c r="YO30" s="559">
        <v>485118.91</v>
      </c>
      <c r="YP30" s="559">
        <v>389567.45</v>
      </c>
      <c r="YQ30" s="559">
        <v>194275.86000000002</v>
      </c>
      <c r="YR30" s="559">
        <v>737690.2</v>
      </c>
      <c r="YS30" s="559">
        <v>125561.93000000001</v>
      </c>
      <c r="YT30" s="559">
        <v>2375000.61</v>
      </c>
      <c r="YU30" s="559">
        <v>61209.45</v>
      </c>
      <c r="YV30" s="559">
        <v>893561.4</v>
      </c>
      <c r="YW30" s="559">
        <v>0</v>
      </c>
      <c r="YX30" s="559">
        <v>289958.95</v>
      </c>
      <c r="YY30" s="559">
        <v>206207.95</v>
      </c>
      <c r="YZ30" s="559">
        <v>207007.85</v>
      </c>
      <c r="ZA30" s="559">
        <v>3362935.5</v>
      </c>
      <c r="ZB30" s="559">
        <v>550</v>
      </c>
      <c r="ZC30" s="559">
        <v>63884.05</v>
      </c>
      <c r="ZD30" s="559">
        <v>0</v>
      </c>
      <c r="ZE30" s="559">
        <v>103841.37</v>
      </c>
      <c r="ZF30" s="559">
        <v>0</v>
      </c>
      <c r="ZG30" s="559">
        <v>62852.65</v>
      </c>
      <c r="ZH30" s="559">
        <v>176777.9</v>
      </c>
      <c r="ZI30" s="559">
        <v>1020031.24</v>
      </c>
      <c r="ZJ30" s="559">
        <v>5895938.4000000004</v>
      </c>
      <c r="ZK30" s="559">
        <v>20621.29</v>
      </c>
      <c r="ZL30" s="559">
        <v>226264.73</v>
      </c>
      <c r="ZM30" s="559">
        <v>2690039.2800000003</v>
      </c>
      <c r="ZN30" s="559">
        <v>2303395.8300000005</v>
      </c>
      <c r="ZO30" s="559">
        <v>579776.12</v>
      </c>
      <c r="ZP30" s="559">
        <v>529055.21000000008</v>
      </c>
      <c r="ZQ30" s="559">
        <v>2295346.4700000002</v>
      </c>
      <c r="ZR30" s="559">
        <v>624259.26</v>
      </c>
      <c r="ZS30" s="559">
        <v>1598121.46</v>
      </c>
      <c r="ZT30" s="559">
        <v>754.3</v>
      </c>
      <c r="ZU30" s="559">
        <v>433501.35</v>
      </c>
      <c r="ZV30" s="559">
        <v>55359.69</v>
      </c>
      <c r="ZW30" s="559">
        <v>79610.11</v>
      </c>
      <c r="ZX30" s="559">
        <v>78309.509999999995</v>
      </c>
      <c r="ZY30" s="559">
        <v>603449.49</v>
      </c>
      <c r="ZZ30" s="559">
        <v>43392.020000000004</v>
      </c>
      <c r="AAA30" s="559">
        <v>88916.625</v>
      </c>
      <c r="AAB30" s="559">
        <v>457412.59</v>
      </c>
      <c r="AAC30" s="559">
        <v>814046.98</v>
      </c>
      <c r="AAD30" s="559">
        <v>53795.72</v>
      </c>
      <c r="AAE30" s="559">
        <v>422611.4</v>
      </c>
      <c r="AAF30" s="559">
        <v>95579.22</v>
      </c>
      <c r="AAG30" s="559">
        <v>58137.15</v>
      </c>
      <c r="AAH30" s="559">
        <v>646325.83000000007</v>
      </c>
      <c r="AAI30" s="559">
        <v>569097.05999999994</v>
      </c>
      <c r="AAJ30" s="559">
        <v>464412.73</v>
      </c>
      <c r="AAK30" s="559">
        <v>144523.5</v>
      </c>
      <c r="AAL30" s="559">
        <v>0</v>
      </c>
      <c r="AAM30" s="559">
        <v>32404133.670000002</v>
      </c>
      <c r="AAN30" s="559">
        <v>0</v>
      </c>
      <c r="AAO30" s="559">
        <v>494692.05000000005</v>
      </c>
      <c r="AAP30" s="559">
        <v>19308.54</v>
      </c>
      <c r="AAQ30" s="559">
        <v>634560.75</v>
      </c>
      <c r="AAR30" s="559">
        <v>438688.73000000004</v>
      </c>
      <c r="AAS30" s="559">
        <v>7497.17</v>
      </c>
      <c r="AAT30" s="559">
        <v>3263867.46</v>
      </c>
      <c r="AAU30" s="559">
        <v>2817281.71</v>
      </c>
      <c r="AAV30" s="559">
        <v>14496.84</v>
      </c>
      <c r="AAW30" s="559">
        <v>967.21</v>
      </c>
      <c r="AAX30" s="559">
        <v>26231.81</v>
      </c>
      <c r="AAY30" s="559">
        <v>9611.17</v>
      </c>
      <c r="AAZ30" s="559">
        <v>11588.779999999999</v>
      </c>
      <c r="ABA30" s="559">
        <v>130386.27</v>
      </c>
      <c r="ABB30" s="559">
        <v>34752.25</v>
      </c>
      <c r="ABC30" s="559">
        <v>10131.220000000001</v>
      </c>
      <c r="ABD30" s="559">
        <v>0</v>
      </c>
      <c r="ABE30" s="559">
        <v>7017.85</v>
      </c>
      <c r="ABF30" s="559">
        <v>2494416.63</v>
      </c>
      <c r="ABG30" s="559">
        <v>346283.74</v>
      </c>
      <c r="ABH30" s="559">
        <v>1047700.8199999998</v>
      </c>
      <c r="ABI30" s="559">
        <v>751417.65</v>
      </c>
      <c r="ABJ30" s="559">
        <v>131343</v>
      </c>
      <c r="ABK30" s="559">
        <v>566494.5</v>
      </c>
      <c r="ABL30" s="559">
        <v>352.9</v>
      </c>
      <c r="ABM30" s="559">
        <v>980052.13</v>
      </c>
      <c r="ABN30" s="559">
        <v>0</v>
      </c>
      <c r="ABO30" s="559">
        <v>847639</v>
      </c>
      <c r="ABP30" s="559">
        <v>5201</v>
      </c>
      <c r="ABQ30" s="559">
        <v>0</v>
      </c>
      <c r="ABR30" s="559">
        <v>0</v>
      </c>
      <c r="ABS30" s="559">
        <v>21931</v>
      </c>
      <c r="ABT30" s="559">
        <v>0</v>
      </c>
      <c r="ABU30" s="559">
        <v>0</v>
      </c>
      <c r="ABV30" s="559">
        <v>13747344.65</v>
      </c>
      <c r="ABW30" s="559">
        <v>90253.08</v>
      </c>
      <c r="ABX30" s="559">
        <v>1097490.97</v>
      </c>
      <c r="ABY30" s="559">
        <v>227622.25</v>
      </c>
      <c r="ABZ30" s="559">
        <v>145015.74</v>
      </c>
      <c r="ACA30" s="559">
        <v>1427584.3199999998</v>
      </c>
      <c r="ACB30" s="559">
        <v>0</v>
      </c>
      <c r="ACC30" s="559">
        <v>735959.77</v>
      </c>
      <c r="ACD30" s="559">
        <v>50678.15</v>
      </c>
      <c r="ACE30" s="559">
        <v>963026.87</v>
      </c>
      <c r="ACF30" s="559">
        <v>285530.11</v>
      </c>
      <c r="ACG30" s="559">
        <v>4697072.63</v>
      </c>
      <c r="ACH30" s="559">
        <v>0</v>
      </c>
      <c r="ACI30" s="559">
        <v>45834.65</v>
      </c>
      <c r="ACJ30" s="559">
        <v>0</v>
      </c>
      <c r="ACK30" s="559">
        <v>13813</v>
      </c>
      <c r="ACL30" s="559">
        <v>0</v>
      </c>
      <c r="ACM30" s="559">
        <v>0</v>
      </c>
      <c r="ACN30" s="559">
        <v>1211583.94</v>
      </c>
      <c r="ACO30" s="559">
        <v>0</v>
      </c>
      <c r="ACP30" s="559">
        <v>0</v>
      </c>
      <c r="ACQ30" s="559">
        <v>0</v>
      </c>
      <c r="ACR30" s="559">
        <v>2071584.56</v>
      </c>
      <c r="ACS30" s="559">
        <v>78844.3</v>
      </c>
      <c r="ACT30" s="559">
        <v>0</v>
      </c>
      <c r="ACU30" s="559">
        <v>6756</v>
      </c>
      <c r="ACV30" s="559">
        <v>390662.8</v>
      </c>
      <c r="ACW30" s="559">
        <v>0</v>
      </c>
      <c r="ACX30" s="559">
        <v>70408.3</v>
      </c>
      <c r="ACY30" s="559">
        <v>0</v>
      </c>
      <c r="ACZ30" s="559">
        <v>0</v>
      </c>
      <c r="ADA30" s="559">
        <v>0</v>
      </c>
      <c r="ADB30" s="559">
        <v>110148.7</v>
      </c>
      <c r="ADC30" s="559">
        <v>0</v>
      </c>
      <c r="ADD30" s="559">
        <v>218961.13</v>
      </c>
      <c r="ADE30" s="559">
        <v>540908.99</v>
      </c>
      <c r="ADF30" s="559">
        <v>0</v>
      </c>
      <c r="ADG30" s="559">
        <v>148068.31</v>
      </c>
      <c r="ADH30" s="559">
        <v>0</v>
      </c>
      <c r="ADI30" s="559">
        <v>0</v>
      </c>
      <c r="ADJ30" s="559">
        <v>397582.56</v>
      </c>
      <c r="ADK30" s="559">
        <v>113636.15</v>
      </c>
      <c r="ADL30" s="559">
        <v>0</v>
      </c>
      <c r="ADM30" s="559">
        <v>18680093.25</v>
      </c>
      <c r="ADN30" s="559">
        <v>0</v>
      </c>
      <c r="ADO30" s="559">
        <v>0</v>
      </c>
      <c r="ADP30" s="559">
        <v>0</v>
      </c>
      <c r="ADQ30" s="559">
        <v>7853.64</v>
      </c>
      <c r="ADR30" s="559">
        <v>0</v>
      </c>
      <c r="ADS30" s="559">
        <v>498206.25</v>
      </c>
      <c r="ADT30" s="559">
        <v>163447.5</v>
      </c>
      <c r="ADU30" s="559">
        <v>8230254.7700000005</v>
      </c>
      <c r="ADV30" s="559">
        <v>2954907.55</v>
      </c>
      <c r="ADW30" s="559">
        <v>1390407.55</v>
      </c>
      <c r="ADX30" s="559">
        <v>187152</v>
      </c>
      <c r="ADY30" s="559">
        <v>1154360.97</v>
      </c>
      <c r="ADZ30" s="559">
        <v>94520.15</v>
      </c>
      <c r="AEA30" s="559">
        <v>501515.2</v>
      </c>
      <c r="AEB30" s="559">
        <v>272054.95</v>
      </c>
      <c r="AEC30" s="559">
        <v>104311.05</v>
      </c>
      <c r="AED30" s="559">
        <v>144532.04999999999</v>
      </c>
      <c r="AEE30" s="559">
        <v>127878.13</v>
      </c>
      <c r="AEF30" s="559">
        <v>166602.85</v>
      </c>
      <c r="AEG30" s="559">
        <v>980340</v>
      </c>
      <c r="AEH30" s="559">
        <v>1027778.75</v>
      </c>
      <c r="AEI30" s="559">
        <v>343570.35</v>
      </c>
      <c r="AEJ30" s="559">
        <v>334885.64999999997</v>
      </c>
      <c r="AEK30" s="559">
        <v>181949.6</v>
      </c>
      <c r="AEL30" s="559">
        <v>826910.85000000009</v>
      </c>
      <c r="AEM30" s="559">
        <v>0</v>
      </c>
      <c r="AEN30" s="559">
        <v>401263.58999999997</v>
      </c>
      <c r="AEO30" s="559">
        <v>2855559.4000000004</v>
      </c>
      <c r="AEP30" s="559">
        <v>0</v>
      </c>
      <c r="AEQ30" s="559">
        <v>134183.35</v>
      </c>
      <c r="AER30" s="559">
        <v>87920.6</v>
      </c>
      <c r="AES30" s="559">
        <v>95658.599999999991</v>
      </c>
      <c r="AET30" s="559">
        <v>721317.41999999993</v>
      </c>
      <c r="AEU30" s="559">
        <v>27980.35</v>
      </c>
      <c r="AEV30" s="559">
        <v>0</v>
      </c>
      <c r="AEW30" s="559">
        <v>258376.25</v>
      </c>
      <c r="AEX30" s="559">
        <v>174727.31</v>
      </c>
      <c r="AEY30" s="559">
        <v>57982.210000000006</v>
      </c>
      <c r="AEZ30" s="559">
        <v>0</v>
      </c>
      <c r="AFA30" s="559">
        <v>0</v>
      </c>
      <c r="AFB30" s="559">
        <v>0</v>
      </c>
      <c r="AFC30" s="559">
        <v>0</v>
      </c>
      <c r="AFD30" s="559">
        <v>0</v>
      </c>
      <c r="AFE30" s="559">
        <v>0</v>
      </c>
      <c r="AFF30" s="559">
        <v>0</v>
      </c>
      <c r="AFG30" s="559">
        <v>0</v>
      </c>
      <c r="AFH30" s="559">
        <v>0</v>
      </c>
      <c r="AFI30" s="559">
        <v>200458.08000000002</v>
      </c>
      <c r="AFJ30" s="559">
        <v>7200.05</v>
      </c>
      <c r="AFK30" s="559">
        <v>0</v>
      </c>
      <c r="AFL30" s="559">
        <v>25794.82</v>
      </c>
      <c r="AFM30" s="559">
        <v>0</v>
      </c>
      <c r="AFN30" s="559">
        <v>0</v>
      </c>
      <c r="AFO30" s="559">
        <v>0</v>
      </c>
      <c r="AFP30" s="559">
        <v>0</v>
      </c>
      <c r="AFQ30" s="559">
        <v>0</v>
      </c>
      <c r="AFR30" s="559">
        <v>0</v>
      </c>
      <c r="AFS30" s="559">
        <v>1219.5999999999999</v>
      </c>
      <c r="AFT30" s="559">
        <v>0</v>
      </c>
      <c r="AFU30" s="559">
        <v>0</v>
      </c>
      <c r="AFV30" s="559">
        <v>0</v>
      </c>
      <c r="AFW30" s="559">
        <v>0</v>
      </c>
      <c r="AFX30" s="559">
        <v>457090.05</v>
      </c>
      <c r="AFY30" s="559">
        <v>279863.03000000003</v>
      </c>
      <c r="AFZ30" s="559">
        <v>46600.960000000006</v>
      </c>
      <c r="AGA30" s="559">
        <v>193264.75</v>
      </c>
      <c r="AGB30" s="559">
        <v>739452.73</v>
      </c>
      <c r="AGC30" s="559">
        <v>107322.69</v>
      </c>
      <c r="AGD30" s="559">
        <v>36426.300000000003</v>
      </c>
      <c r="AGE30" s="559">
        <v>118901.45</v>
      </c>
      <c r="AGF30" s="559">
        <v>109401.05</v>
      </c>
      <c r="AGG30" s="559">
        <v>41318.35</v>
      </c>
      <c r="AGH30" s="559">
        <v>86203.95</v>
      </c>
      <c r="AGI30" s="559">
        <v>1001885.7</v>
      </c>
      <c r="AGJ30" s="559">
        <v>1129359.19</v>
      </c>
      <c r="AGK30" s="559">
        <v>0</v>
      </c>
      <c r="AGL30" s="559">
        <v>0</v>
      </c>
      <c r="AGM30" s="559">
        <v>0</v>
      </c>
      <c r="AGN30" s="559">
        <v>0</v>
      </c>
      <c r="AGO30" s="559">
        <v>0</v>
      </c>
      <c r="AGP30" s="559">
        <v>0</v>
      </c>
      <c r="AGQ30" s="559">
        <v>14058991.17</v>
      </c>
      <c r="AGR30" s="559">
        <v>5974652.8900000006</v>
      </c>
      <c r="AGS30" s="559">
        <v>193216.21</v>
      </c>
      <c r="AGT30" s="559">
        <v>371599.14999999997</v>
      </c>
      <c r="AGU30" s="559">
        <v>1763408.0499999998</v>
      </c>
      <c r="AGV30" s="559">
        <v>102100.29999999999</v>
      </c>
      <c r="AGW30" s="559">
        <v>0</v>
      </c>
      <c r="AGX30" s="559">
        <v>279128.90000000002</v>
      </c>
      <c r="AGY30" s="559">
        <v>84804.25</v>
      </c>
      <c r="AGZ30" s="559">
        <v>547007.15</v>
      </c>
      <c r="AHA30" s="559">
        <v>350603.19999999995</v>
      </c>
      <c r="AHB30" s="559">
        <v>324660.59999999998</v>
      </c>
      <c r="AHC30" s="559">
        <v>166945.4</v>
      </c>
      <c r="AHD30" s="559">
        <v>184487.15</v>
      </c>
      <c r="AHE30" s="559">
        <v>59230.92</v>
      </c>
      <c r="AHF30" s="559">
        <v>693945.93</v>
      </c>
      <c r="AHG30" s="559">
        <v>602886.63</v>
      </c>
      <c r="AHH30" s="559">
        <v>675377.35</v>
      </c>
      <c r="AHI30" s="559">
        <v>80003.3</v>
      </c>
      <c r="AHJ30" s="559">
        <v>173317.15</v>
      </c>
      <c r="AHK30" s="559">
        <v>306205.10000000003</v>
      </c>
      <c r="AHL30" s="559">
        <v>445754.55</v>
      </c>
      <c r="AHM30" s="559">
        <v>304735.64</v>
      </c>
      <c r="AHN30" s="559">
        <v>45338.75</v>
      </c>
      <c r="AHO30" s="559"/>
      <c r="AHQ30" s="579">
        <v>28</v>
      </c>
    </row>
    <row r="31" spans="1:901" ht="23.4" customHeight="1" x14ac:dyDescent="0.55000000000000004">
      <c r="A31" s="554" t="s">
        <v>41</v>
      </c>
      <c r="B31" s="555" t="s">
        <v>42</v>
      </c>
      <c r="C31" s="559">
        <v>96226824.140000001</v>
      </c>
      <c r="D31" s="559">
        <v>20936603.850000001</v>
      </c>
      <c r="E31" s="559">
        <v>14774625.439999999</v>
      </c>
      <c r="F31" s="559">
        <v>37996111.519999996</v>
      </c>
      <c r="G31" s="559">
        <v>17037595.899999999</v>
      </c>
      <c r="H31" s="559">
        <v>29157200.379999999</v>
      </c>
      <c r="I31" s="559">
        <v>7309821.3499999996</v>
      </c>
      <c r="J31" s="559">
        <v>20809602.84</v>
      </c>
      <c r="K31" s="559">
        <v>39058244.969999999</v>
      </c>
      <c r="L31" s="559">
        <v>11312024.1</v>
      </c>
      <c r="M31" s="559">
        <v>24029224.889999997</v>
      </c>
      <c r="N31" s="559">
        <v>26050373.100000001</v>
      </c>
      <c r="O31" s="559">
        <v>38697999.870000005</v>
      </c>
      <c r="P31" s="559">
        <v>27093653.460000001</v>
      </c>
      <c r="Q31" s="559">
        <v>15896041.020000001</v>
      </c>
      <c r="R31" s="559">
        <v>6285823.5500000007</v>
      </c>
      <c r="S31" s="559">
        <v>18439705.759999998</v>
      </c>
      <c r="T31" s="559">
        <v>17772291.509999998</v>
      </c>
      <c r="U31" s="559">
        <v>8313914.7999999998</v>
      </c>
      <c r="V31" s="559">
        <v>17058194.16</v>
      </c>
      <c r="W31" s="559">
        <v>9772428.3099999987</v>
      </c>
      <c r="X31" s="559">
        <v>11830887.439999999</v>
      </c>
      <c r="Y31" s="559">
        <v>12209284.199999999</v>
      </c>
      <c r="Z31" s="559">
        <v>5293066.43</v>
      </c>
      <c r="AA31" s="559">
        <v>88783138.659999996</v>
      </c>
      <c r="AB31" s="559">
        <v>35706848.859999999</v>
      </c>
      <c r="AC31" s="559">
        <v>39182719.640000001</v>
      </c>
      <c r="AD31" s="559">
        <v>13279550.140000001</v>
      </c>
      <c r="AE31" s="559">
        <v>35256285.370000005</v>
      </c>
      <c r="AF31" s="559">
        <v>14890951.529999999</v>
      </c>
      <c r="AG31" s="559">
        <v>40811845.980000004</v>
      </c>
      <c r="AH31" s="559">
        <v>26386183.93</v>
      </c>
      <c r="AI31" s="559">
        <v>20729958.400000002</v>
      </c>
      <c r="AJ31" s="559">
        <v>21474693.890000001</v>
      </c>
      <c r="AK31" s="559">
        <v>14338068.59</v>
      </c>
      <c r="AL31" s="559">
        <v>25597758.380000003</v>
      </c>
      <c r="AM31" s="559">
        <v>58139236.630000003</v>
      </c>
      <c r="AN31" s="559">
        <v>14690764.039999999</v>
      </c>
      <c r="AO31" s="559">
        <v>10225326.939999999</v>
      </c>
      <c r="AP31" s="559">
        <v>42015135.57</v>
      </c>
      <c r="AQ31" s="559">
        <v>22831611.469999999</v>
      </c>
      <c r="AR31" s="559">
        <v>8251667.4900000002</v>
      </c>
      <c r="AS31" s="559">
        <v>28426182.419999998</v>
      </c>
      <c r="AT31" s="559">
        <v>18995977.07</v>
      </c>
      <c r="AU31" s="559">
        <v>28350409.219999999</v>
      </c>
      <c r="AV31" s="559">
        <v>37575052.350000001</v>
      </c>
      <c r="AW31" s="559">
        <v>34422064.490000002</v>
      </c>
      <c r="AX31" s="559">
        <v>19149323.16</v>
      </c>
      <c r="AY31" s="559">
        <v>4019584.85</v>
      </c>
      <c r="AZ31" s="559">
        <v>14789738.58</v>
      </c>
      <c r="BA31" s="559">
        <v>14645312.41</v>
      </c>
      <c r="BB31" s="559">
        <v>6327621.79</v>
      </c>
      <c r="BC31" s="559">
        <v>8611403.5700000003</v>
      </c>
      <c r="BD31" s="559">
        <v>14808309.149999999</v>
      </c>
      <c r="BE31" s="559">
        <v>5909213.7999999998</v>
      </c>
      <c r="BF31" s="559">
        <v>11922741.609999999</v>
      </c>
      <c r="BG31" s="559">
        <v>6377864.8399999999</v>
      </c>
      <c r="BH31" s="559">
        <v>12233745.979999999</v>
      </c>
      <c r="BI31" s="559">
        <v>3134649.84</v>
      </c>
      <c r="BJ31" s="559">
        <v>6149606.7199999997</v>
      </c>
      <c r="BK31" s="559">
        <v>2174773.25</v>
      </c>
      <c r="BL31" s="559">
        <v>30511461.330000002</v>
      </c>
      <c r="BM31" s="559">
        <v>42421235.420000002</v>
      </c>
      <c r="BN31" s="559">
        <v>5892555.8300000001</v>
      </c>
      <c r="BO31" s="559">
        <v>9084613.5500000007</v>
      </c>
      <c r="BP31" s="559">
        <v>7369194.75</v>
      </c>
      <c r="BQ31" s="559">
        <v>1889647.65</v>
      </c>
      <c r="BR31" s="559">
        <v>3183932.75</v>
      </c>
      <c r="BS31" s="559">
        <v>4678187.5199999996</v>
      </c>
      <c r="BT31" s="559">
        <v>10607154.18</v>
      </c>
      <c r="BU31" s="559">
        <v>3462311.02</v>
      </c>
      <c r="BV31" s="559">
        <v>10836145.800000001</v>
      </c>
      <c r="BW31" s="559">
        <v>25493738.490000006</v>
      </c>
      <c r="BX31" s="559">
        <v>5133275.08</v>
      </c>
      <c r="BY31" s="559">
        <v>22294845.909999996</v>
      </c>
      <c r="BZ31" s="559">
        <v>5023988</v>
      </c>
      <c r="CA31" s="559">
        <v>17665931.41</v>
      </c>
      <c r="CB31" s="559">
        <v>20288613.600000001</v>
      </c>
      <c r="CC31" s="559">
        <v>9238055.0399999991</v>
      </c>
      <c r="CD31" s="559">
        <v>85490</v>
      </c>
      <c r="CE31" s="559">
        <v>91420</v>
      </c>
      <c r="CF31" s="559">
        <v>47871010.390000001</v>
      </c>
      <c r="CG31" s="559">
        <v>14449157.620000001</v>
      </c>
      <c r="CH31" s="559">
        <v>17689573.590000004</v>
      </c>
      <c r="CI31" s="559">
        <v>13377882.75</v>
      </c>
      <c r="CJ31" s="559">
        <v>18039046.300000001</v>
      </c>
      <c r="CK31" s="559">
        <v>17262383.699999999</v>
      </c>
      <c r="CL31" s="559">
        <v>14090414.289999999</v>
      </c>
      <c r="CM31" s="559">
        <v>18059834.75</v>
      </c>
      <c r="CN31" s="559">
        <v>6666315.7699999996</v>
      </c>
      <c r="CO31" s="559">
        <v>29134986.240000002</v>
      </c>
      <c r="CP31" s="559">
        <v>10881162.75</v>
      </c>
      <c r="CQ31" s="559">
        <v>19548860.25</v>
      </c>
      <c r="CR31" s="559">
        <v>16196042.5</v>
      </c>
      <c r="CS31" s="559">
        <v>15924475.440000001</v>
      </c>
      <c r="CT31" s="559">
        <v>13566701.850000001</v>
      </c>
      <c r="CU31" s="559">
        <v>19051522.489999998</v>
      </c>
      <c r="CV31" s="559">
        <v>24405934.48</v>
      </c>
      <c r="CW31" s="559">
        <v>6900836.2299999995</v>
      </c>
      <c r="CX31" s="559">
        <v>30099868.090000004</v>
      </c>
      <c r="CY31" s="559">
        <v>8572033.0999999996</v>
      </c>
      <c r="CZ31" s="559">
        <v>8542878.9900000002</v>
      </c>
      <c r="DA31" s="559">
        <v>36819360.329999998</v>
      </c>
      <c r="DB31" s="559">
        <v>15967592.98</v>
      </c>
      <c r="DC31" s="559">
        <v>42441588.140000001</v>
      </c>
      <c r="DD31" s="559">
        <v>17525404.57</v>
      </c>
      <c r="DE31" s="559">
        <v>8937121.6799999997</v>
      </c>
      <c r="DF31" s="559">
        <v>5947496.5199999996</v>
      </c>
      <c r="DG31" s="559">
        <v>11597464.119999999</v>
      </c>
      <c r="DH31" s="559">
        <v>9386542.8499999996</v>
      </c>
      <c r="DI31" s="559">
        <v>9374627.1999999993</v>
      </c>
      <c r="DJ31" s="559">
        <v>5892171.8099999996</v>
      </c>
      <c r="DK31" s="559">
        <v>12854434.800000001</v>
      </c>
      <c r="DL31" s="559">
        <v>42370761.170000002</v>
      </c>
      <c r="DM31" s="559">
        <v>69616233.189999998</v>
      </c>
      <c r="DN31" s="559">
        <v>12592239.02</v>
      </c>
      <c r="DO31" s="559">
        <v>12757051.460000001</v>
      </c>
      <c r="DP31" s="559">
        <v>14711800.33</v>
      </c>
      <c r="DQ31" s="559">
        <v>21674766.100000001</v>
      </c>
      <c r="DR31" s="559">
        <v>21769580.719999999</v>
      </c>
      <c r="DS31" s="559">
        <v>35591343.149999999</v>
      </c>
      <c r="DT31" s="559">
        <v>9912489.5999999996</v>
      </c>
      <c r="DU31" s="559">
        <v>105225112.86</v>
      </c>
      <c r="DV31" s="559">
        <v>13911972.43</v>
      </c>
      <c r="DW31" s="559">
        <v>44694248.710000008</v>
      </c>
      <c r="DX31" s="559">
        <v>25408217.579999998</v>
      </c>
      <c r="DY31" s="559">
        <v>43743605.899999999</v>
      </c>
      <c r="DZ31" s="559">
        <v>19571717.5</v>
      </c>
      <c r="EA31" s="559">
        <v>72948793.820000008</v>
      </c>
      <c r="EB31" s="559">
        <v>25234563.289999999</v>
      </c>
      <c r="EC31" s="559">
        <v>34845788.060000002</v>
      </c>
      <c r="ED31" s="559">
        <v>10179973.490000002</v>
      </c>
      <c r="EE31" s="559">
        <v>13258036.17</v>
      </c>
      <c r="EF31" s="559">
        <v>10635891.73</v>
      </c>
      <c r="EG31" s="559">
        <v>14228222.420000002</v>
      </c>
      <c r="EH31" s="559">
        <v>16719519.15</v>
      </c>
      <c r="EI31" s="559">
        <v>13123837.709999999</v>
      </c>
      <c r="EJ31" s="559">
        <v>19451708.300000001</v>
      </c>
      <c r="EK31" s="559">
        <v>4922470.29</v>
      </c>
      <c r="EL31" s="559">
        <v>12371555.17</v>
      </c>
      <c r="EM31" s="559">
        <v>25030678.829999998</v>
      </c>
      <c r="EN31" s="559">
        <v>20827900.250000004</v>
      </c>
      <c r="EO31" s="559">
        <v>23580374.609999999</v>
      </c>
      <c r="EP31" s="559">
        <v>19772316.600000001</v>
      </c>
      <c r="EQ31" s="559">
        <v>7921767.4900000002</v>
      </c>
      <c r="ER31" s="559">
        <v>9758150.7599999998</v>
      </c>
      <c r="ES31" s="559">
        <v>35703253.170000002</v>
      </c>
      <c r="ET31" s="559">
        <v>35404603.049999997</v>
      </c>
      <c r="EU31" s="559">
        <v>17823475.800000001</v>
      </c>
      <c r="EV31" s="559">
        <v>40598309.839999996</v>
      </c>
      <c r="EW31" s="559">
        <v>5663960.3900000006</v>
      </c>
      <c r="EX31" s="559">
        <v>17911210.93</v>
      </c>
      <c r="EY31" s="559">
        <v>20892911.52</v>
      </c>
      <c r="EZ31" s="559">
        <v>21844480.18</v>
      </c>
      <c r="FA31" s="559">
        <v>21621280.390000001</v>
      </c>
      <c r="FB31" s="559">
        <v>21160573.989999998</v>
      </c>
      <c r="FC31" s="559">
        <v>12367770.02</v>
      </c>
      <c r="FD31" s="559">
        <v>9480814.2400000002</v>
      </c>
      <c r="FE31" s="559">
        <v>10601059.949999999</v>
      </c>
      <c r="FF31" s="559">
        <v>9067630.1900000013</v>
      </c>
      <c r="FG31" s="559">
        <v>11308542.75</v>
      </c>
      <c r="FH31" s="559">
        <v>6997878.5800000001</v>
      </c>
      <c r="FI31" s="559">
        <v>9508528.4300000016</v>
      </c>
      <c r="FJ31" s="559">
        <v>6176434.0899999999</v>
      </c>
      <c r="FK31" s="559">
        <v>9800568.0500000007</v>
      </c>
      <c r="FL31" s="559">
        <v>11509299.449999999</v>
      </c>
      <c r="FM31" s="559">
        <v>16451005.029999999</v>
      </c>
      <c r="FN31" s="559">
        <v>5598947.1500000004</v>
      </c>
      <c r="FO31" s="559">
        <v>5478343.25</v>
      </c>
      <c r="FP31" s="559">
        <v>74298299.5</v>
      </c>
      <c r="FQ31" s="559">
        <v>9467116.7000000011</v>
      </c>
      <c r="FR31" s="559">
        <v>19665257.559999995</v>
      </c>
      <c r="FS31" s="559">
        <v>13534966.02</v>
      </c>
      <c r="FT31" s="559">
        <v>22206910.609999999</v>
      </c>
      <c r="FU31" s="559">
        <v>13039803.5</v>
      </c>
      <c r="FV31" s="559">
        <v>23517163.329999998</v>
      </c>
      <c r="FW31" s="559">
        <v>26723874.48</v>
      </c>
      <c r="FX31" s="559">
        <v>22867978.07</v>
      </c>
      <c r="FY31" s="559">
        <v>11870555.110000001</v>
      </c>
      <c r="FZ31" s="559">
        <v>27685962.949999999</v>
      </c>
      <c r="GA31" s="559">
        <v>10626418.280000001</v>
      </c>
      <c r="GB31" s="559">
        <v>12308877.860000001</v>
      </c>
      <c r="GC31" s="559">
        <v>10233866.030000001</v>
      </c>
      <c r="GD31" s="559">
        <v>27576654.469999999</v>
      </c>
      <c r="GE31" s="559">
        <v>5928440.709999999</v>
      </c>
      <c r="GF31" s="559">
        <v>8993770.0499999989</v>
      </c>
      <c r="GG31" s="559">
        <v>9232068.0500000007</v>
      </c>
      <c r="GH31" s="559">
        <v>8246244.0299999993</v>
      </c>
      <c r="GI31" s="559">
        <v>5742979.6799999997</v>
      </c>
      <c r="GJ31" s="559">
        <v>4121713.47</v>
      </c>
      <c r="GK31" s="559">
        <v>11060195.219999999</v>
      </c>
      <c r="GL31" s="559">
        <v>6471963.0999999996</v>
      </c>
      <c r="GM31" s="559">
        <v>7910669.5300000003</v>
      </c>
      <c r="GN31" s="559">
        <v>2973048.7800000003</v>
      </c>
      <c r="GO31" s="559">
        <v>5876296.5600000005</v>
      </c>
      <c r="GP31" s="559">
        <v>5435324.2200000007</v>
      </c>
      <c r="GQ31" s="559">
        <v>12289401.550000001</v>
      </c>
      <c r="GR31" s="559">
        <v>5354089.1000000006</v>
      </c>
      <c r="GS31" s="559">
        <v>13724173.59</v>
      </c>
      <c r="GT31" s="559">
        <v>3290052.48</v>
      </c>
      <c r="GU31" s="559">
        <v>8632273.9900000002</v>
      </c>
      <c r="GV31" s="559">
        <v>7273648.3499999996</v>
      </c>
      <c r="GW31" s="559">
        <v>3252130.4</v>
      </c>
      <c r="GX31" s="559">
        <v>11398642.99</v>
      </c>
      <c r="GY31" s="559">
        <v>7382295.9000000004</v>
      </c>
      <c r="GZ31" s="559">
        <v>16855383.050000001</v>
      </c>
      <c r="HA31" s="559">
        <v>11646992.48</v>
      </c>
      <c r="HB31" s="559">
        <v>44890023.510000005</v>
      </c>
      <c r="HC31" s="559">
        <v>12932286.17</v>
      </c>
      <c r="HD31" s="559">
        <v>21759228.57</v>
      </c>
      <c r="HE31" s="559">
        <v>31974339.719999999</v>
      </c>
      <c r="HF31" s="559">
        <v>31824987.02</v>
      </c>
      <c r="HG31" s="559">
        <v>19877087.370000001</v>
      </c>
      <c r="HH31" s="559">
        <v>9352605.9000000004</v>
      </c>
      <c r="HI31" s="559">
        <v>39662549.829999998</v>
      </c>
      <c r="HJ31" s="559">
        <v>46068865.270000003</v>
      </c>
      <c r="HK31" s="559">
        <v>18253842.16</v>
      </c>
      <c r="HL31" s="559">
        <v>11479492.280000001</v>
      </c>
      <c r="HM31" s="559">
        <v>6132777.5099999998</v>
      </c>
      <c r="HN31" s="559">
        <v>4295732.08</v>
      </c>
      <c r="HO31" s="559">
        <v>12406412.08</v>
      </c>
      <c r="HP31" s="559">
        <v>6208731.2600000007</v>
      </c>
      <c r="HQ31" s="559">
        <v>43435496.259999998</v>
      </c>
      <c r="HR31" s="559">
        <v>19864846.899999999</v>
      </c>
      <c r="HS31" s="559">
        <v>9527252.0399999991</v>
      </c>
      <c r="HT31" s="559">
        <v>4025878</v>
      </c>
      <c r="HU31" s="559">
        <v>5454784.4000000004</v>
      </c>
      <c r="HV31" s="559">
        <v>8033884.2400000002</v>
      </c>
      <c r="HW31" s="559">
        <v>22868439.370000001</v>
      </c>
      <c r="HX31" s="559">
        <v>6302362.3499999996</v>
      </c>
      <c r="HY31" s="559">
        <v>11361821.5</v>
      </c>
      <c r="HZ31" s="559">
        <v>11684696.99</v>
      </c>
      <c r="IA31" s="559">
        <v>8507544.9199999999</v>
      </c>
      <c r="IB31" s="559">
        <v>16110138.93</v>
      </c>
      <c r="IC31" s="559">
        <v>4986329.8600000003</v>
      </c>
      <c r="ID31" s="559">
        <v>18582806.43</v>
      </c>
      <c r="IE31" s="559">
        <v>2707225.19</v>
      </c>
      <c r="IF31" s="559">
        <v>3115985.1</v>
      </c>
      <c r="IG31" s="559">
        <v>12856290.48</v>
      </c>
      <c r="IH31" s="559">
        <v>10740132.690000001</v>
      </c>
      <c r="II31" s="559">
        <v>10117806.449999999</v>
      </c>
      <c r="IJ31" s="559">
        <v>13734059.609999999</v>
      </c>
      <c r="IK31" s="559">
        <v>9395703.0800000001</v>
      </c>
      <c r="IL31" s="559">
        <v>7714131.8800000008</v>
      </c>
      <c r="IM31" s="559">
        <v>7406038.4199999999</v>
      </c>
      <c r="IN31" s="559">
        <v>3116854.21</v>
      </c>
      <c r="IO31" s="559">
        <v>6001335.96</v>
      </c>
      <c r="IP31" s="559">
        <v>4258497.28</v>
      </c>
      <c r="IQ31" s="559">
        <v>5718667.3300000001</v>
      </c>
      <c r="IR31" s="559">
        <v>13324643.829999998</v>
      </c>
      <c r="IS31" s="559">
        <v>8669492.2599999998</v>
      </c>
      <c r="IT31" s="559">
        <v>9268706.7400000002</v>
      </c>
      <c r="IU31" s="559">
        <v>11162869.26</v>
      </c>
      <c r="IV31" s="559">
        <v>6837058.7400000002</v>
      </c>
      <c r="IW31" s="559">
        <v>3764377.6799999997</v>
      </c>
      <c r="IX31" s="559">
        <v>6543987.1500000004</v>
      </c>
      <c r="IY31" s="559">
        <v>1717104.47</v>
      </c>
      <c r="IZ31" s="559">
        <v>2547763.88</v>
      </c>
      <c r="JA31" s="559">
        <v>5038343.7699999996</v>
      </c>
      <c r="JB31" s="559">
        <v>9021982.5899999999</v>
      </c>
      <c r="JC31" s="559">
        <v>3635132.45</v>
      </c>
      <c r="JD31" s="559">
        <v>12918615.52</v>
      </c>
      <c r="JE31" s="559">
        <v>9278056.8200000003</v>
      </c>
      <c r="JF31" s="559">
        <v>17096134.759999998</v>
      </c>
      <c r="JG31" s="559">
        <v>6983211.3599999994</v>
      </c>
      <c r="JH31" s="559">
        <v>3770439.03</v>
      </c>
      <c r="JI31" s="559">
        <v>4743887.29</v>
      </c>
      <c r="JJ31" s="559">
        <v>10330347.450000001</v>
      </c>
      <c r="JK31" s="559">
        <v>8220783.4900000002</v>
      </c>
      <c r="JL31" s="559">
        <v>7123293.7400000002</v>
      </c>
      <c r="JM31" s="559">
        <v>19483282.07</v>
      </c>
      <c r="JN31" s="559">
        <v>9029460.5399999991</v>
      </c>
      <c r="JO31" s="559">
        <v>12175472.42</v>
      </c>
      <c r="JP31" s="559">
        <v>6620612.9900000002</v>
      </c>
      <c r="JQ31" s="559">
        <v>12132167.27</v>
      </c>
      <c r="JR31" s="559">
        <v>9062549.7200000007</v>
      </c>
      <c r="JS31" s="559">
        <v>3223210.2</v>
      </c>
      <c r="JT31" s="559">
        <v>18283576.219999999</v>
      </c>
      <c r="JU31" s="559">
        <v>26178455.059999999</v>
      </c>
      <c r="JV31" s="559">
        <v>19253946.199999999</v>
      </c>
      <c r="JW31" s="559">
        <v>31043672.399999999</v>
      </c>
      <c r="JX31" s="559">
        <v>7197625.5199999996</v>
      </c>
      <c r="JY31" s="559">
        <v>41543505.840000004</v>
      </c>
      <c r="JZ31" s="559">
        <v>20622566.519999996</v>
      </c>
      <c r="KA31" s="559">
        <v>7410641.1100000003</v>
      </c>
      <c r="KB31" s="559">
        <v>1171674.27</v>
      </c>
      <c r="KC31" s="559">
        <v>15858738.550000001</v>
      </c>
      <c r="KD31" s="559">
        <v>2232694</v>
      </c>
      <c r="KE31" s="559">
        <v>17739320.27</v>
      </c>
      <c r="KF31" s="559">
        <v>3158259.74</v>
      </c>
      <c r="KG31" s="559">
        <v>12661039.6</v>
      </c>
      <c r="KH31" s="559">
        <v>11217284.720000001</v>
      </c>
      <c r="KI31" s="559">
        <v>7230054.7100000009</v>
      </c>
      <c r="KJ31" s="559">
        <v>3125787.45</v>
      </c>
      <c r="KK31" s="559">
        <v>6697529.2999999998</v>
      </c>
      <c r="KL31" s="559">
        <v>1929876</v>
      </c>
      <c r="KM31" s="559">
        <v>8452290.5099999998</v>
      </c>
      <c r="KN31" s="559">
        <v>49224381.880000003</v>
      </c>
      <c r="KO31" s="559">
        <v>31140290.050000001</v>
      </c>
      <c r="KP31" s="559">
        <v>11649473.08</v>
      </c>
      <c r="KQ31" s="559">
        <v>49166480.069999993</v>
      </c>
      <c r="KR31" s="559">
        <v>20433682.240000002</v>
      </c>
      <c r="KS31" s="559">
        <v>18207995.100000001</v>
      </c>
      <c r="KT31" s="559">
        <v>54315528.920000002</v>
      </c>
      <c r="KU31" s="559">
        <v>14466215.560000001</v>
      </c>
      <c r="KV31" s="559">
        <v>8813913.9900000002</v>
      </c>
      <c r="KW31" s="559">
        <v>20921490.719999999</v>
      </c>
      <c r="KX31" s="559">
        <v>20276556.429999996</v>
      </c>
      <c r="KY31" s="559">
        <v>15952107.15</v>
      </c>
      <c r="KZ31" s="559">
        <v>16766942.76</v>
      </c>
      <c r="LA31" s="559">
        <v>7572492.9500000002</v>
      </c>
      <c r="LB31" s="559">
        <v>19694197.27</v>
      </c>
      <c r="LC31" s="559">
        <v>22123878.98</v>
      </c>
      <c r="LD31" s="559">
        <v>11030137.530000001</v>
      </c>
      <c r="LE31" s="559">
        <v>77517205.349999994</v>
      </c>
      <c r="LF31" s="559">
        <v>22311872.439999998</v>
      </c>
      <c r="LG31" s="559">
        <v>17124229.140000001</v>
      </c>
      <c r="LH31" s="559">
        <v>29317734.630000003</v>
      </c>
      <c r="LI31" s="559">
        <v>15763695.73</v>
      </c>
      <c r="LJ31" s="559">
        <v>13835683.939999999</v>
      </c>
      <c r="LK31" s="559">
        <v>4560418.07</v>
      </c>
      <c r="LL31" s="559">
        <v>28479412.740000002</v>
      </c>
      <c r="LM31" s="559">
        <v>8060226.6000000006</v>
      </c>
      <c r="LN31" s="559">
        <v>21468228.59</v>
      </c>
      <c r="LO31" s="559">
        <v>8960566.5700000003</v>
      </c>
      <c r="LP31" s="559">
        <v>17646568.919999998</v>
      </c>
      <c r="LQ31" s="559">
        <v>2077361.5999999999</v>
      </c>
      <c r="LR31" s="559">
        <v>7577797.7000000002</v>
      </c>
      <c r="LS31" s="559">
        <v>41069531.469999991</v>
      </c>
      <c r="LT31" s="559">
        <v>22734339.190000001</v>
      </c>
      <c r="LU31" s="559">
        <v>13891575.279999999</v>
      </c>
      <c r="LV31" s="559">
        <v>16901789.850000001</v>
      </c>
      <c r="LW31" s="559">
        <v>11296798</v>
      </c>
      <c r="LX31" s="559">
        <v>13295675.640000001</v>
      </c>
      <c r="LY31" s="559">
        <v>16681745.16</v>
      </c>
      <c r="LZ31" s="559">
        <v>8271404.1199999992</v>
      </c>
      <c r="MA31" s="559">
        <v>11289932.200000001</v>
      </c>
      <c r="MB31" s="559">
        <v>12456121.340000002</v>
      </c>
      <c r="MC31" s="559">
        <v>21481144.010000002</v>
      </c>
      <c r="MD31" s="559">
        <v>8299520.6500000004</v>
      </c>
      <c r="ME31" s="559">
        <v>43373636.240000002</v>
      </c>
      <c r="MF31" s="559">
        <v>25901289.350000001</v>
      </c>
      <c r="MG31" s="559">
        <v>18646645.84</v>
      </c>
      <c r="MH31" s="559">
        <v>11444544.75</v>
      </c>
      <c r="MI31" s="559">
        <v>11002179</v>
      </c>
      <c r="MJ31" s="559">
        <v>20147671.25</v>
      </c>
      <c r="MK31" s="559">
        <v>19793581.039999999</v>
      </c>
      <c r="ML31" s="559">
        <v>14602596.220000001</v>
      </c>
      <c r="MM31" s="559">
        <v>24512094.25</v>
      </c>
      <c r="MN31" s="559">
        <v>17720470.09</v>
      </c>
      <c r="MO31" s="559">
        <v>18820547.16</v>
      </c>
      <c r="MP31" s="559">
        <v>15017066.529999999</v>
      </c>
      <c r="MQ31" s="559">
        <v>58660728.289999999</v>
      </c>
      <c r="MR31" s="559">
        <v>10477485.539999999</v>
      </c>
      <c r="MS31" s="559">
        <v>14597448.51</v>
      </c>
      <c r="MT31" s="559">
        <v>19752942.690000001</v>
      </c>
      <c r="MU31" s="559">
        <v>18315968.41</v>
      </c>
      <c r="MV31" s="559">
        <v>8282814</v>
      </c>
      <c r="MW31" s="559">
        <v>20276926.649900001</v>
      </c>
      <c r="MX31" s="559">
        <v>11303723.92</v>
      </c>
      <c r="MY31" s="559">
        <v>8350119.9199999999</v>
      </c>
      <c r="MZ31" s="559">
        <v>3798415.05</v>
      </c>
      <c r="NA31" s="559">
        <v>4092564.25</v>
      </c>
      <c r="NB31" s="559">
        <v>128271851.05999999</v>
      </c>
      <c r="NC31" s="559">
        <v>27774260.490000002</v>
      </c>
      <c r="ND31" s="559">
        <v>2313575</v>
      </c>
      <c r="NE31" s="559">
        <v>57141087.679999992</v>
      </c>
      <c r="NF31" s="559">
        <v>5910088.0999999996</v>
      </c>
      <c r="NG31" s="559">
        <v>20351353.07</v>
      </c>
      <c r="NH31" s="559">
        <v>32329496.760000002</v>
      </c>
      <c r="NI31" s="559">
        <v>27041701.580000002</v>
      </c>
      <c r="NJ31" s="559">
        <v>2003373.32</v>
      </c>
      <c r="NK31" s="559">
        <v>16986885.390000001</v>
      </c>
      <c r="NL31" s="559">
        <v>18390417.670000002</v>
      </c>
      <c r="NM31" s="559">
        <v>5171892.68</v>
      </c>
      <c r="NN31" s="559">
        <v>16810519.210000001</v>
      </c>
      <c r="NO31" s="559">
        <v>8117496.5099999998</v>
      </c>
      <c r="NP31" s="559">
        <v>16879060.68</v>
      </c>
      <c r="NQ31" s="559">
        <v>10479309.25</v>
      </c>
      <c r="NR31" s="559">
        <v>11543074.52</v>
      </c>
      <c r="NS31" s="559">
        <v>1111192.05</v>
      </c>
      <c r="NT31" s="559">
        <v>3164599.34</v>
      </c>
      <c r="NU31" s="559">
        <v>32486845.34</v>
      </c>
      <c r="NV31" s="559">
        <v>23118765.309999999</v>
      </c>
      <c r="NW31" s="559">
        <v>11242175.84</v>
      </c>
      <c r="NX31" s="559">
        <v>13184870.91</v>
      </c>
      <c r="NY31" s="559">
        <v>17486707.140000001</v>
      </c>
      <c r="NZ31" s="559">
        <v>20928712.259999998</v>
      </c>
      <c r="OA31" s="559">
        <v>6859495.5499999998</v>
      </c>
      <c r="OB31" s="559">
        <v>47668068.490000002</v>
      </c>
      <c r="OC31" s="559">
        <v>7429647.5200000005</v>
      </c>
      <c r="OD31" s="559">
        <v>9726202.9199999999</v>
      </c>
      <c r="OE31" s="559">
        <v>9230349.0600000005</v>
      </c>
      <c r="OF31" s="559">
        <v>10419339.59</v>
      </c>
      <c r="OG31" s="559">
        <v>18947347.039999999</v>
      </c>
      <c r="OH31" s="559">
        <v>9531435.6799999997</v>
      </c>
      <c r="OI31" s="559">
        <v>1961707.0599999998</v>
      </c>
      <c r="OJ31" s="559">
        <v>8387090.1600000001</v>
      </c>
      <c r="OK31" s="559">
        <v>84899775.780000001</v>
      </c>
      <c r="OL31" s="559">
        <v>8667260.620000001</v>
      </c>
      <c r="OM31" s="559">
        <v>39792489.800000004</v>
      </c>
      <c r="ON31" s="559">
        <v>22887619.460000001</v>
      </c>
      <c r="OO31" s="559">
        <v>23469823.289999999</v>
      </c>
      <c r="OP31" s="559">
        <v>12301362.84</v>
      </c>
      <c r="OQ31" s="559">
        <v>38360381.159999996</v>
      </c>
      <c r="OR31" s="559">
        <v>7929861.6800000006</v>
      </c>
      <c r="OS31" s="559">
        <v>10468981.48</v>
      </c>
      <c r="OT31" s="559">
        <v>11309951.49</v>
      </c>
      <c r="OU31" s="559">
        <v>30015392.989999998</v>
      </c>
      <c r="OV31" s="559">
        <v>10403234.75</v>
      </c>
      <c r="OW31" s="559">
        <v>8393257.6500000004</v>
      </c>
      <c r="OX31" s="559">
        <v>6927007.4800000004</v>
      </c>
      <c r="OY31" s="559">
        <v>4385559.95</v>
      </c>
      <c r="OZ31" s="559">
        <v>27975440.27</v>
      </c>
      <c r="PA31" s="559">
        <v>1452057.42</v>
      </c>
      <c r="PB31" s="559">
        <v>1188421.5</v>
      </c>
      <c r="PC31" s="559">
        <v>1238647.71</v>
      </c>
      <c r="PD31" s="559">
        <v>1110349.71</v>
      </c>
      <c r="PE31" s="559">
        <v>1389346.8</v>
      </c>
      <c r="PF31" s="559">
        <v>3132089.26</v>
      </c>
      <c r="PG31" s="559">
        <v>826530</v>
      </c>
      <c r="PH31" s="559">
        <v>5786368.1900000004</v>
      </c>
      <c r="PI31" s="559">
        <v>1482796.29</v>
      </c>
      <c r="PJ31" s="559">
        <v>1540342.6300000001</v>
      </c>
      <c r="PK31" s="559">
        <v>4892733.82</v>
      </c>
      <c r="PL31" s="559">
        <v>2234750.2999999998</v>
      </c>
      <c r="PM31" s="559">
        <v>7258732.2600000007</v>
      </c>
      <c r="PN31" s="559">
        <v>2152700.27</v>
      </c>
      <c r="PO31" s="559">
        <v>1028700</v>
      </c>
      <c r="PP31" s="559">
        <v>361520</v>
      </c>
      <c r="PQ31" s="559">
        <v>1301383.75</v>
      </c>
      <c r="PR31" s="559">
        <v>57345154.490000002</v>
      </c>
      <c r="PS31" s="559">
        <v>1558937.51</v>
      </c>
      <c r="PT31" s="559">
        <v>975145</v>
      </c>
      <c r="PU31" s="559">
        <v>6070770.5499999998</v>
      </c>
      <c r="PV31" s="559">
        <v>4888994.05</v>
      </c>
      <c r="PW31" s="559">
        <v>4953490.0999999996</v>
      </c>
      <c r="PX31" s="559">
        <v>10950846.030000001</v>
      </c>
      <c r="PY31" s="559">
        <v>2927715.1</v>
      </c>
      <c r="PZ31" s="559">
        <v>23283576.620000001</v>
      </c>
      <c r="QA31" s="559">
        <v>3231369.1599999997</v>
      </c>
      <c r="QB31" s="559">
        <v>11224765.209999999</v>
      </c>
      <c r="QC31" s="559">
        <v>5808356</v>
      </c>
      <c r="QD31" s="559">
        <v>6379805.1699999999</v>
      </c>
      <c r="QE31" s="559">
        <v>21215844.699999999</v>
      </c>
      <c r="QF31" s="559">
        <v>8946564.6199999992</v>
      </c>
      <c r="QG31" s="559">
        <v>17065638.030000001</v>
      </c>
      <c r="QH31" s="559">
        <v>1442616.5</v>
      </c>
      <c r="QI31" s="559">
        <v>5301925.33</v>
      </c>
      <c r="QJ31" s="559">
        <v>3171832.3</v>
      </c>
      <c r="QK31" s="559">
        <v>10519845.65</v>
      </c>
      <c r="QL31" s="559">
        <v>7491419.1499999994</v>
      </c>
      <c r="QM31" s="559">
        <v>1242483.5699999998</v>
      </c>
      <c r="QN31" s="559">
        <v>327079.40000000002</v>
      </c>
      <c r="QO31" s="559">
        <v>1714562.54</v>
      </c>
      <c r="QP31" s="559">
        <v>3935775.6599999997</v>
      </c>
      <c r="QQ31" s="559">
        <v>451948.64</v>
      </c>
      <c r="QR31" s="559">
        <v>42124065.710000001</v>
      </c>
      <c r="QS31" s="559">
        <v>4029860.83</v>
      </c>
      <c r="QT31" s="559">
        <v>7562030.2299999995</v>
      </c>
      <c r="QU31" s="559">
        <v>8371689.7599999998</v>
      </c>
      <c r="QV31" s="559">
        <v>6460021.3799999999</v>
      </c>
      <c r="QW31" s="559">
        <v>16934452.020000003</v>
      </c>
      <c r="QX31" s="559">
        <v>5790079.7999999998</v>
      </c>
      <c r="QY31" s="559">
        <v>1948680.25</v>
      </c>
      <c r="QZ31" s="559">
        <v>11689385.5</v>
      </c>
      <c r="RA31" s="559">
        <v>3401816.25</v>
      </c>
      <c r="RB31" s="559">
        <v>3237717</v>
      </c>
      <c r="RC31" s="559">
        <v>5024568</v>
      </c>
      <c r="RD31" s="559">
        <v>2264624.9</v>
      </c>
      <c r="RE31" s="559">
        <v>17632255.670000002</v>
      </c>
      <c r="RF31" s="559">
        <v>9567008.8300000001</v>
      </c>
      <c r="RG31" s="559">
        <v>5282848.83</v>
      </c>
      <c r="RH31" s="559">
        <v>11859354.85</v>
      </c>
      <c r="RI31" s="559">
        <v>14823462.92</v>
      </c>
      <c r="RJ31" s="559">
        <v>9131147.3300000001</v>
      </c>
      <c r="RK31" s="559">
        <v>21272923.730000004</v>
      </c>
      <c r="RL31" s="559">
        <v>9240933.5</v>
      </c>
      <c r="RM31" s="559">
        <v>7854395.5</v>
      </c>
      <c r="RN31" s="559">
        <v>14393633.75</v>
      </c>
      <c r="RO31" s="559">
        <v>7537125.7799999993</v>
      </c>
      <c r="RP31" s="559">
        <v>1837393.5</v>
      </c>
      <c r="RQ31" s="559">
        <v>5120312.75</v>
      </c>
      <c r="RR31" s="559">
        <v>6233736.5499999998</v>
      </c>
      <c r="RS31" s="559">
        <v>3576837.37</v>
      </c>
      <c r="RT31" s="559">
        <v>5086143.8</v>
      </c>
      <c r="RU31" s="559">
        <v>7030083.2800000003</v>
      </c>
      <c r="RV31" s="559">
        <v>4180132.51</v>
      </c>
      <c r="RW31" s="559">
        <v>2988330.65</v>
      </c>
      <c r="RX31" s="559">
        <v>4068469.63</v>
      </c>
      <c r="RY31" s="559">
        <v>13335949.880000001</v>
      </c>
      <c r="RZ31" s="559">
        <v>9772088.3300000001</v>
      </c>
      <c r="SA31" s="559">
        <v>11810490.370000001</v>
      </c>
      <c r="SB31" s="559">
        <v>22439313.809999999</v>
      </c>
      <c r="SC31" s="559">
        <v>2690116.57</v>
      </c>
      <c r="SD31" s="559">
        <v>7701304.0800000001</v>
      </c>
      <c r="SE31" s="559">
        <v>2551617</v>
      </c>
      <c r="SF31" s="559">
        <v>23510784.190000005</v>
      </c>
      <c r="SG31" s="559">
        <v>3458586.1399999997</v>
      </c>
      <c r="SH31" s="559">
        <v>6769993.7800000003</v>
      </c>
      <c r="SI31" s="559">
        <v>7153513.6999999993</v>
      </c>
      <c r="SJ31" s="559">
        <v>13222955.100000001</v>
      </c>
      <c r="SK31" s="559">
        <v>2591118.54</v>
      </c>
      <c r="SL31" s="559">
        <v>6173800.4399999995</v>
      </c>
      <c r="SM31" s="559">
        <v>11735259.689999999</v>
      </c>
      <c r="SN31" s="559">
        <v>6883982.0499999998</v>
      </c>
      <c r="SO31" s="559">
        <v>10480304.949999999</v>
      </c>
      <c r="SP31" s="559">
        <v>5625126.9699999997</v>
      </c>
      <c r="SQ31" s="559">
        <v>2963682.44</v>
      </c>
      <c r="SR31" s="559">
        <v>11912287.590000002</v>
      </c>
      <c r="SS31" s="559">
        <v>18381562.18</v>
      </c>
      <c r="ST31" s="559">
        <v>12835288.9</v>
      </c>
      <c r="SU31" s="559">
        <v>8726888.2100000009</v>
      </c>
      <c r="SV31" s="559">
        <v>6271629.3800000008</v>
      </c>
      <c r="SW31" s="559">
        <v>16655017.82</v>
      </c>
      <c r="SX31" s="559">
        <v>3035786.7800000003</v>
      </c>
      <c r="SY31" s="559">
        <v>15709543.530000001</v>
      </c>
      <c r="SZ31" s="559">
        <v>12491740.290000003</v>
      </c>
      <c r="TA31" s="559">
        <v>20539553.420000002</v>
      </c>
      <c r="TB31" s="559">
        <v>5432807.5</v>
      </c>
      <c r="TC31" s="559">
        <v>6178705.3599999994</v>
      </c>
      <c r="TD31" s="559">
        <v>7876069.5699999994</v>
      </c>
      <c r="TE31" s="559">
        <v>6295379.5300000003</v>
      </c>
      <c r="TF31" s="559">
        <v>4185347.14</v>
      </c>
      <c r="TG31" s="559">
        <v>51182342.880000003</v>
      </c>
      <c r="TH31" s="559">
        <v>5788351.1699999999</v>
      </c>
      <c r="TI31" s="559">
        <v>954783</v>
      </c>
      <c r="TJ31" s="559">
        <v>17208236.920000002</v>
      </c>
      <c r="TK31" s="559">
        <v>6038054.54</v>
      </c>
      <c r="TL31" s="559">
        <v>4444764</v>
      </c>
      <c r="TM31" s="559">
        <v>480582.5</v>
      </c>
      <c r="TN31" s="559">
        <v>13808389.859999999</v>
      </c>
      <c r="TO31" s="559">
        <v>4002438.11</v>
      </c>
      <c r="TP31" s="559">
        <v>5572682.2600000007</v>
      </c>
      <c r="TQ31" s="559">
        <v>8296752.3099999996</v>
      </c>
      <c r="TR31" s="559">
        <v>2868157.48</v>
      </c>
      <c r="TS31" s="559">
        <v>2075426.01</v>
      </c>
      <c r="TT31" s="559">
        <v>3488679.62</v>
      </c>
      <c r="TU31" s="559">
        <v>4247905.22</v>
      </c>
      <c r="TV31" s="559">
        <v>2426852.87</v>
      </c>
      <c r="TW31" s="559">
        <v>9103171.4900000002</v>
      </c>
      <c r="TX31" s="559">
        <v>5415728.2300000004</v>
      </c>
      <c r="TY31" s="559">
        <v>8998764.870000001</v>
      </c>
      <c r="TZ31" s="559">
        <v>21084067.590000004</v>
      </c>
      <c r="UA31" s="559">
        <v>10303630.460000001</v>
      </c>
      <c r="UB31" s="559">
        <v>7212287.1199999992</v>
      </c>
      <c r="UC31" s="559">
        <v>26839963.969999999</v>
      </c>
      <c r="UD31" s="559">
        <v>4662600.3999999994</v>
      </c>
      <c r="UE31" s="559">
        <v>4392367.46</v>
      </c>
      <c r="UF31" s="559">
        <v>10598945.699999999</v>
      </c>
      <c r="UG31" s="559">
        <v>9624367.5</v>
      </c>
      <c r="UH31" s="559">
        <v>9091613.2400000002</v>
      </c>
      <c r="UI31" s="559">
        <v>10586548.550000001</v>
      </c>
      <c r="UJ31" s="559">
        <v>8638762.0199999996</v>
      </c>
      <c r="UK31" s="559">
        <v>10875032.5</v>
      </c>
      <c r="UL31" s="559">
        <v>8846294.0800000001</v>
      </c>
      <c r="UM31" s="559">
        <v>7321026.6399999997</v>
      </c>
      <c r="UN31" s="559">
        <v>61069943.320000008</v>
      </c>
      <c r="UO31" s="559">
        <v>18678863.100000001</v>
      </c>
      <c r="UP31" s="559">
        <v>19535986.039999999</v>
      </c>
      <c r="UQ31" s="559">
        <v>29918363.649999999</v>
      </c>
      <c r="UR31" s="559">
        <v>2485063.41</v>
      </c>
      <c r="US31" s="559">
        <v>13063864.300000001</v>
      </c>
      <c r="UT31" s="559">
        <v>22920306.850000001</v>
      </c>
      <c r="UU31" s="559">
        <v>7509621.3499999996</v>
      </c>
      <c r="UV31" s="559">
        <v>9607718.5</v>
      </c>
      <c r="UW31" s="559">
        <v>17162343.629999999</v>
      </c>
      <c r="UX31" s="559">
        <v>11941877.609999999</v>
      </c>
      <c r="UY31" s="559">
        <v>25621187.339999996</v>
      </c>
      <c r="UZ31" s="559">
        <v>11539648.889999999</v>
      </c>
      <c r="VA31" s="559">
        <v>24737849.550000001</v>
      </c>
      <c r="VB31" s="559">
        <v>8144524.6500000004</v>
      </c>
      <c r="VC31" s="559">
        <v>7491593.0099999998</v>
      </c>
      <c r="VD31" s="559">
        <v>4769333.5600000005</v>
      </c>
      <c r="VE31" s="559">
        <v>6348788.9000000004</v>
      </c>
      <c r="VF31" s="559">
        <v>28143080.890000001</v>
      </c>
      <c r="VG31" s="559">
        <v>9027596.4800000004</v>
      </c>
      <c r="VH31" s="559">
        <v>9094310.1500000004</v>
      </c>
      <c r="VI31" s="559">
        <v>3265601.49</v>
      </c>
      <c r="VJ31" s="559">
        <v>27666757.270000003</v>
      </c>
      <c r="VK31" s="559">
        <v>9300767.9499999993</v>
      </c>
      <c r="VL31" s="559">
        <v>12190837.98</v>
      </c>
      <c r="VM31" s="559">
        <v>20721761.27</v>
      </c>
      <c r="VN31" s="559">
        <v>12655073.699999999</v>
      </c>
      <c r="VO31" s="559">
        <v>13836070.1</v>
      </c>
      <c r="VP31" s="559">
        <v>6034794.040000001</v>
      </c>
      <c r="VQ31" s="559">
        <v>6840177.4800000004</v>
      </c>
      <c r="VR31" s="559">
        <v>12306598.789999999</v>
      </c>
      <c r="VS31" s="559">
        <v>19809537.030000001</v>
      </c>
      <c r="VT31" s="559">
        <v>10591324.91</v>
      </c>
      <c r="VU31" s="559">
        <v>27283023.839999996</v>
      </c>
      <c r="VV31" s="559">
        <v>18696433.099999998</v>
      </c>
      <c r="VW31" s="559">
        <v>5971285.9099999992</v>
      </c>
      <c r="VX31" s="559">
        <v>4899291.2799999993</v>
      </c>
      <c r="VY31" s="559">
        <v>71158604.039999992</v>
      </c>
      <c r="VZ31" s="559">
        <v>9174334.9199999999</v>
      </c>
      <c r="WA31" s="559">
        <v>9700244.8500000015</v>
      </c>
      <c r="WB31" s="559">
        <v>15091410.874</v>
      </c>
      <c r="WC31" s="559">
        <v>1832002.3200000003</v>
      </c>
      <c r="WD31" s="559">
        <v>5194014.68</v>
      </c>
      <c r="WE31" s="559">
        <v>9921902.7599999998</v>
      </c>
      <c r="WF31" s="559">
        <v>20058539.059999999</v>
      </c>
      <c r="WG31" s="559">
        <v>13046263.92</v>
      </c>
      <c r="WH31" s="559">
        <v>14159685.370000001</v>
      </c>
      <c r="WI31" s="559">
        <v>4174605.09</v>
      </c>
      <c r="WJ31" s="559">
        <v>11561708.539999999</v>
      </c>
      <c r="WK31" s="559">
        <v>8538214.4900000002</v>
      </c>
      <c r="WL31" s="559">
        <v>13475032.16</v>
      </c>
      <c r="WM31" s="559">
        <v>15734016.5</v>
      </c>
      <c r="WN31" s="559">
        <v>19132195.300000001</v>
      </c>
      <c r="WO31" s="559">
        <v>17434332.540000003</v>
      </c>
      <c r="WP31" s="559">
        <v>9918836.2399999984</v>
      </c>
      <c r="WQ31" s="559">
        <v>5985632.7599999998</v>
      </c>
      <c r="WR31" s="559">
        <v>17470171.579999998</v>
      </c>
      <c r="WS31" s="559">
        <v>27113084.020000003</v>
      </c>
      <c r="WT31" s="559">
        <v>2659068.4</v>
      </c>
      <c r="WU31" s="559">
        <v>7309638.1600000001</v>
      </c>
      <c r="WV31" s="559">
        <v>911513.62999999989</v>
      </c>
      <c r="WW31" s="559">
        <v>5348310.88</v>
      </c>
      <c r="WX31" s="559">
        <v>3814396.4</v>
      </c>
      <c r="WY31" s="559">
        <v>4321384.0600000005</v>
      </c>
      <c r="WZ31" s="559">
        <v>4446946.6899999995</v>
      </c>
      <c r="XA31" s="559">
        <v>8465911.5499999989</v>
      </c>
      <c r="XB31" s="559">
        <v>8052195.1600000001</v>
      </c>
      <c r="XC31" s="559">
        <v>5219992.74</v>
      </c>
      <c r="XD31" s="559">
        <v>2785409.34</v>
      </c>
      <c r="XE31" s="559">
        <v>3840862.95</v>
      </c>
      <c r="XF31" s="559">
        <v>70587229.840000004</v>
      </c>
      <c r="XG31" s="559">
        <v>21360937.43</v>
      </c>
      <c r="XH31" s="559">
        <v>37068301.75</v>
      </c>
      <c r="XI31" s="559">
        <v>28410540.359999999</v>
      </c>
      <c r="XJ31" s="559">
        <v>19489885.289999999</v>
      </c>
      <c r="XK31" s="559">
        <v>24125741.18</v>
      </c>
      <c r="XL31" s="559">
        <v>47784535.630000003</v>
      </c>
      <c r="XM31" s="559">
        <v>27625906.640000001</v>
      </c>
      <c r="XN31" s="559">
        <v>15736879.68</v>
      </c>
      <c r="XO31" s="559">
        <v>44027574.730000004</v>
      </c>
      <c r="XP31" s="559">
        <v>40896077.5</v>
      </c>
      <c r="XQ31" s="559">
        <v>14250055.83</v>
      </c>
      <c r="XR31" s="559">
        <v>7575476.9699999997</v>
      </c>
      <c r="XS31" s="559">
        <v>16565529.970000001</v>
      </c>
      <c r="XT31" s="559">
        <v>13473805.48</v>
      </c>
      <c r="XU31" s="559">
        <v>13458860.92</v>
      </c>
      <c r="XV31" s="559">
        <v>7151314.25</v>
      </c>
      <c r="XW31" s="559">
        <v>14081550.49</v>
      </c>
      <c r="XX31" s="559">
        <v>8539229.1099999994</v>
      </c>
      <c r="XY31" s="559">
        <v>7301399.2199999997</v>
      </c>
      <c r="XZ31" s="559">
        <v>13608481.619999999</v>
      </c>
      <c r="YA31" s="559">
        <v>12103078.66</v>
      </c>
      <c r="YB31" s="559">
        <v>19005261.689999998</v>
      </c>
      <c r="YC31" s="559">
        <v>74578657.680000007</v>
      </c>
      <c r="YD31" s="559">
        <v>9739575.8900000006</v>
      </c>
      <c r="YE31" s="559">
        <v>17555422.640000001</v>
      </c>
      <c r="YF31" s="559">
        <v>10250887.699999999</v>
      </c>
      <c r="YG31" s="559">
        <v>17754581.130000003</v>
      </c>
      <c r="YH31" s="559">
        <v>12465728.939999999</v>
      </c>
      <c r="YI31" s="559">
        <v>16984391.199999999</v>
      </c>
      <c r="YJ31" s="559">
        <v>8453826.1699999999</v>
      </c>
      <c r="YK31" s="559">
        <v>19737420.68</v>
      </c>
      <c r="YL31" s="559">
        <v>22896988.93</v>
      </c>
      <c r="YM31" s="559">
        <v>14424140.279999999</v>
      </c>
      <c r="YN31" s="559">
        <v>13562143.890000001</v>
      </c>
      <c r="YO31" s="559">
        <v>8984758.6999999993</v>
      </c>
      <c r="YP31" s="559">
        <v>7261441.1299999999</v>
      </c>
      <c r="YQ31" s="559">
        <v>11785111.790000001</v>
      </c>
      <c r="YR31" s="559">
        <v>10306012.940000001</v>
      </c>
      <c r="YS31" s="559">
        <v>8528375.7599999998</v>
      </c>
      <c r="YT31" s="559">
        <v>7898144.75</v>
      </c>
      <c r="YU31" s="559">
        <v>12140968.76</v>
      </c>
      <c r="YV31" s="559">
        <v>10923847.779999999</v>
      </c>
      <c r="YW31" s="559">
        <v>7338284.7600000007</v>
      </c>
      <c r="YX31" s="559">
        <v>10636962.99</v>
      </c>
      <c r="YY31" s="559">
        <v>4230463.99</v>
      </c>
      <c r="YZ31" s="559">
        <v>5974268.54</v>
      </c>
      <c r="ZA31" s="559">
        <v>13594851.720000001</v>
      </c>
      <c r="ZB31" s="559">
        <v>1184505</v>
      </c>
      <c r="ZC31" s="559">
        <v>6083350.0099999998</v>
      </c>
      <c r="ZD31" s="559">
        <v>8122432.4199999999</v>
      </c>
      <c r="ZE31" s="559">
        <v>2984969.71</v>
      </c>
      <c r="ZF31" s="559">
        <v>1430489.2</v>
      </c>
      <c r="ZG31" s="559">
        <v>1795278.4</v>
      </c>
      <c r="ZH31" s="559">
        <v>3153142.33</v>
      </c>
      <c r="ZI31" s="559">
        <v>5522234.3399999999</v>
      </c>
      <c r="ZJ31" s="559">
        <v>31522220.789999995</v>
      </c>
      <c r="ZK31" s="559">
        <v>6030460.7800000003</v>
      </c>
      <c r="ZL31" s="559">
        <v>5255438.9800000004</v>
      </c>
      <c r="ZM31" s="559">
        <v>27185834.719999999</v>
      </c>
      <c r="ZN31" s="559">
        <v>16351678.840000002</v>
      </c>
      <c r="ZO31" s="559">
        <v>7100120.4500000002</v>
      </c>
      <c r="ZP31" s="559">
        <v>10195895.289999999</v>
      </c>
      <c r="ZQ31" s="559">
        <v>12127629.58</v>
      </c>
      <c r="ZR31" s="559">
        <v>10632320.629999999</v>
      </c>
      <c r="ZS31" s="559">
        <v>20163069.700000003</v>
      </c>
      <c r="ZT31" s="559">
        <v>2818265.5999999996</v>
      </c>
      <c r="ZU31" s="559">
        <v>5977605.7200000007</v>
      </c>
      <c r="ZV31" s="559">
        <v>4942735.6499999994</v>
      </c>
      <c r="ZW31" s="559">
        <v>9278990.6999999993</v>
      </c>
      <c r="ZX31" s="559">
        <v>8218308.1900000004</v>
      </c>
      <c r="ZY31" s="559">
        <v>7124524.8300000001</v>
      </c>
      <c r="ZZ31" s="559">
        <v>13179321.33</v>
      </c>
      <c r="AAA31" s="559">
        <v>6224230.5700000003</v>
      </c>
      <c r="AAB31" s="559">
        <v>8175182.1800000006</v>
      </c>
      <c r="AAC31" s="559">
        <v>8700979.8100000005</v>
      </c>
      <c r="AAD31" s="559">
        <v>7133425.1499999994</v>
      </c>
      <c r="AAE31" s="559">
        <v>5690262.8099999996</v>
      </c>
      <c r="AAF31" s="559">
        <v>19110300.93</v>
      </c>
      <c r="AAG31" s="559">
        <v>5218648.5</v>
      </c>
      <c r="AAH31" s="559">
        <v>2306107</v>
      </c>
      <c r="AAI31" s="559">
        <v>3763200</v>
      </c>
      <c r="AAJ31" s="559">
        <v>5250047.88</v>
      </c>
      <c r="AAK31" s="559">
        <v>5997333.25</v>
      </c>
      <c r="AAL31" s="559">
        <v>8950778.9900000002</v>
      </c>
      <c r="AAM31" s="559">
        <v>36955671.380000003</v>
      </c>
      <c r="AAN31" s="559">
        <v>5900929.5</v>
      </c>
      <c r="AAO31" s="559">
        <v>5478202.0300000003</v>
      </c>
      <c r="AAP31" s="559">
        <v>18334769.32</v>
      </c>
      <c r="AAQ31" s="559">
        <v>8235004</v>
      </c>
      <c r="AAR31" s="559">
        <v>8616055</v>
      </c>
      <c r="AAS31" s="559">
        <v>12711190.210000001</v>
      </c>
      <c r="AAT31" s="559">
        <v>7445938.25</v>
      </c>
      <c r="AAU31" s="559">
        <v>18952502.299999997</v>
      </c>
      <c r="AAV31" s="559">
        <v>6515289</v>
      </c>
      <c r="AAW31" s="559">
        <v>16105259.67</v>
      </c>
      <c r="AAX31" s="559">
        <v>17568298.780000001</v>
      </c>
      <c r="AAY31" s="559">
        <v>20818017.899999999</v>
      </c>
      <c r="AAZ31" s="559">
        <v>4758874.1099999994</v>
      </c>
      <c r="ABA31" s="559">
        <v>7499372.5700000003</v>
      </c>
      <c r="ABB31" s="559">
        <v>7341461</v>
      </c>
      <c r="ABC31" s="559">
        <v>762812.05</v>
      </c>
      <c r="ABD31" s="559">
        <v>8663329.5</v>
      </c>
      <c r="ABE31" s="559">
        <v>5786499</v>
      </c>
      <c r="ABF31" s="559">
        <v>10862161</v>
      </c>
      <c r="ABG31" s="559">
        <v>25211971.539999999</v>
      </c>
      <c r="ABH31" s="559">
        <v>5251365</v>
      </c>
      <c r="ABI31" s="559">
        <v>6448366.8200000003</v>
      </c>
      <c r="ABJ31" s="559">
        <v>5259409.75</v>
      </c>
      <c r="ABK31" s="559">
        <v>6760445</v>
      </c>
      <c r="ABL31" s="559">
        <v>5733740.9199999999</v>
      </c>
      <c r="ABM31" s="559">
        <v>26149494.300000001</v>
      </c>
      <c r="ABN31" s="559">
        <v>18644320.300000001</v>
      </c>
      <c r="ABO31" s="559">
        <v>5312353.51</v>
      </c>
      <c r="ABP31" s="559">
        <v>34606153.079999998</v>
      </c>
      <c r="ABQ31" s="559">
        <v>20226934.330000002</v>
      </c>
      <c r="ABR31" s="559">
        <v>10946583.74</v>
      </c>
      <c r="ABS31" s="559">
        <v>6603361.9099999992</v>
      </c>
      <c r="ABT31" s="559">
        <v>20073695.460000001</v>
      </c>
      <c r="ABU31" s="559">
        <v>2747960.7</v>
      </c>
      <c r="ABV31" s="559">
        <v>41107791.990000002</v>
      </c>
      <c r="ABW31" s="559">
        <v>9395166.9499999993</v>
      </c>
      <c r="ABX31" s="559">
        <v>15270943.790000001</v>
      </c>
      <c r="ABY31" s="559">
        <v>2937159.79</v>
      </c>
      <c r="ABZ31" s="559">
        <v>7928174.3500000006</v>
      </c>
      <c r="ACA31" s="559">
        <v>7942288.4699999997</v>
      </c>
      <c r="ACB31" s="559">
        <v>1763053.58</v>
      </c>
      <c r="ACC31" s="559">
        <v>4390883.96</v>
      </c>
      <c r="ACD31" s="559">
        <v>7571243.3799999999</v>
      </c>
      <c r="ACE31" s="559">
        <v>12429796.049999999</v>
      </c>
      <c r="ACF31" s="559">
        <v>5628909.4299999997</v>
      </c>
      <c r="ACG31" s="559">
        <v>47381363.719999999</v>
      </c>
      <c r="ACH31" s="559">
        <v>5853379.3700000001</v>
      </c>
      <c r="ACI31" s="559">
        <v>3134006.06</v>
      </c>
      <c r="ACJ31" s="559">
        <v>7940548.7999999998</v>
      </c>
      <c r="ACK31" s="559">
        <v>1851779.19</v>
      </c>
      <c r="ACL31" s="559">
        <v>1205285.23</v>
      </c>
      <c r="ACM31" s="559">
        <v>4056697.84</v>
      </c>
      <c r="ACN31" s="559">
        <v>40872937.039999999</v>
      </c>
      <c r="ACO31" s="559">
        <v>19975863.460000001</v>
      </c>
      <c r="ACP31" s="559">
        <v>2932412.34</v>
      </c>
      <c r="ACQ31" s="559">
        <v>2014196</v>
      </c>
      <c r="ACR31" s="559">
        <v>3766424.5700000003</v>
      </c>
      <c r="ACS31" s="559">
        <v>1051465.06</v>
      </c>
      <c r="ACT31" s="559">
        <v>13354372.740000002</v>
      </c>
      <c r="ACU31" s="559">
        <v>1712139.95</v>
      </c>
      <c r="ACV31" s="559">
        <v>4953698.67</v>
      </c>
      <c r="ACW31" s="559">
        <v>3129824.5000000005</v>
      </c>
      <c r="ACX31" s="559">
        <v>2061931.33</v>
      </c>
      <c r="ACY31" s="559">
        <v>2897758.64</v>
      </c>
      <c r="ACZ31" s="559">
        <v>236154</v>
      </c>
      <c r="ADA31" s="559">
        <v>1586569.4100000001</v>
      </c>
      <c r="ADB31" s="559">
        <v>2900556.46</v>
      </c>
      <c r="ADC31" s="559">
        <v>4404454.12</v>
      </c>
      <c r="ADD31" s="559">
        <v>7906673.5499999998</v>
      </c>
      <c r="ADE31" s="559">
        <v>7398505.25</v>
      </c>
      <c r="ADF31" s="559">
        <v>2698758.16</v>
      </c>
      <c r="ADG31" s="559">
        <v>1780218.5</v>
      </c>
      <c r="ADH31" s="559">
        <v>4560848.5199999996</v>
      </c>
      <c r="ADI31" s="559">
        <v>5855570.6699999999</v>
      </c>
      <c r="ADJ31" s="559">
        <v>10015369.439999999</v>
      </c>
      <c r="ADK31" s="559">
        <v>8701631.7599999998</v>
      </c>
      <c r="ADL31" s="559">
        <v>10375056.620000001</v>
      </c>
      <c r="ADM31" s="559">
        <v>57822195.909999996</v>
      </c>
      <c r="ADN31" s="559">
        <v>2328968.09</v>
      </c>
      <c r="ADO31" s="559">
        <v>705379.5</v>
      </c>
      <c r="ADP31" s="559">
        <v>23887855.699999999</v>
      </c>
      <c r="ADQ31" s="559">
        <v>1847949.7</v>
      </c>
      <c r="ADR31" s="559">
        <v>4482915.97</v>
      </c>
      <c r="ADS31" s="559">
        <v>8438951.2100000009</v>
      </c>
      <c r="ADT31" s="559">
        <v>2762608.99</v>
      </c>
      <c r="ADU31" s="559">
        <v>58601376.650000006</v>
      </c>
      <c r="ADV31" s="559">
        <v>7963368.8800000008</v>
      </c>
      <c r="ADW31" s="559">
        <v>15642548.800000001</v>
      </c>
      <c r="ADX31" s="559">
        <v>2903936.99</v>
      </c>
      <c r="ADY31" s="559">
        <v>4563918.4000000004</v>
      </c>
      <c r="ADZ31" s="559">
        <v>6692898.6099999994</v>
      </c>
      <c r="AEA31" s="559">
        <v>2334714.2000000002</v>
      </c>
      <c r="AEB31" s="559">
        <v>4300329.08</v>
      </c>
      <c r="AEC31" s="559">
        <v>1836015.96</v>
      </c>
      <c r="AED31" s="559">
        <v>1858332.3900000001</v>
      </c>
      <c r="AEE31" s="559">
        <v>5182871.21</v>
      </c>
      <c r="AEF31" s="559">
        <v>19753574.780000001</v>
      </c>
      <c r="AEG31" s="559">
        <v>1406983.7</v>
      </c>
      <c r="AEH31" s="559">
        <v>5115503.5199999996</v>
      </c>
      <c r="AEI31" s="559">
        <v>4753564.93</v>
      </c>
      <c r="AEJ31" s="559">
        <v>1719262.6099999999</v>
      </c>
      <c r="AEK31" s="559">
        <v>1860410.64</v>
      </c>
      <c r="AEL31" s="559">
        <v>3669539.9299999997</v>
      </c>
      <c r="AEM31" s="559">
        <v>1647259.3900000001</v>
      </c>
      <c r="AEN31" s="559">
        <v>3385853.75</v>
      </c>
      <c r="AEO31" s="559">
        <v>42049933.530000001</v>
      </c>
      <c r="AEP31" s="559">
        <v>32118617.099999998</v>
      </c>
      <c r="AEQ31" s="559">
        <v>25643746.75</v>
      </c>
      <c r="AER31" s="559">
        <v>23534335.859999999</v>
      </c>
      <c r="AES31" s="559">
        <v>12822330.02</v>
      </c>
      <c r="AET31" s="559">
        <v>30679582.989999998</v>
      </c>
      <c r="AEU31" s="559">
        <v>15540171.91</v>
      </c>
      <c r="AEV31" s="559">
        <v>16705714.470000001</v>
      </c>
      <c r="AEW31" s="559">
        <v>12546938.119999999</v>
      </c>
      <c r="AEX31" s="559">
        <v>6077663</v>
      </c>
      <c r="AEY31" s="559">
        <v>14919991.18</v>
      </c>
      <c r="AEZ31" s="559">
        <v>8807368.9199999999</v>
      </c>
      <c r="AFA31" s="559">
        <v>11613864.640000001</v>
      </c>
      <c r="AFB31" s="559">
        <v>7834478.5200000005</v>
      </c>
      <c r="AFC31" s="559">
        <v>11412246.649999999</v>
      </c>
      <c r="AFD31" s="559">
        <v>15835464.559999999</v>
      </c>
      <c r="AFE31" s="559">
        <v>3983239.09</v>
      </c>
      <c r="AFF31" s="559">
        <v>8965723.3499999996</v>
      </c>
      <c r="AFG31" s="559">
        <v>3628844.9499999997</v>
      </c>
      <c r="AFH31" s="559">
        <v>6691039.0699999994</v>
      </c>
      <c r="AFI31" s="559">
        <v>2987514.89</v>
      </c>
      <c r="AFJ31" s="559">
        <v>4147134.9400000004</v>
      </c>
      <c r="AFK31" s="559">
        <v>7318828.79</v>
      </c>
      <c r="AFL31" s="559">
        <v>9833270.9499999993</v>
      </c>
      <c r="AFM31" s="559">
        <v>9233691.6500000004</v>
      </c>
      <c r="AFN31" s="559">
        <v>8124200.7300000004</v>
      </c>
      <c r="AFO31" s="559">
        <v>6590178.6399999997</v>
      </c>
      <c r="AFP31" s="559">
        <v>9211108.25</v>
      </c>
      <c r="AFQ31" s="559">
        <v>5014623.2</v>
      </c>
      <c r="AFR31" s="559">
        <v>1801491</v>
      </c>
      <c r="AFS31" s="559">
        <v>11844946.76</v>
      </c>
      <c r="AFT31" s="559">
        <v>15690120.25</v>
      </c>
      <c r="AFU31" s="559">
        <v>3344106.4</v>
      </c>
      <c r="AFV31" s="559">
        <v>8369479.7699999996</v>
      </c>
      <c r="AFW31" s="559">
        <v>3320223.21</v>
      </c>
      <c r="AFX31" s="559">
        <v>106355345.16000001</v>
      </c>
      <c r="AFY31" s="559">
        <v>10832977.140000001</v>
      </c>
      <c r="AFZ31" s="559">
        <v>19951959.920000002</v>
      </c>
      <c r="AGA31" s="559">
        <v>12243125.59</v>
      </c>
      <c r="AGB31" s="559">
        <v>33861555.729999997</v>
      </c>
      <c r="AGC31" s="559">
        <v>16530535.27</v>
      </c>
      <c r="AGD31" s="559">
        <v>7320974.0099999998</v>
      </c>
      <c r="AGE31" s="559">
        <v>15560953.629999999</v>
      </c>
      <c r="AGF31" s="559">
        <v>8133264.8899999997</v>
      </c>
      <c r="AGG31" s="559">
        <v>17571216.5</v>
      </c>
      <c r="AGH31" s="559">
        <v>12684917.18</v>
      </c>
      <c r="AGI31" s="559">
        <v>31587552.899999999</v>
      </c>
      <c r="AGJ31" s="559">
        <v>8843329.8100000005</v>
      </c>
      <c r="AGK31" s="559">
        <v>12437967.210000001</v>
      </c>
      <c r="AGL31" s="559">
        <v>13439046.710000001</v>
      </c>
      <c r="AGM31" s="559">
        <v>17653552.48</v>
      </c>
      <c r="AGN31" s="559">
        <v>17527951</v>
      </c>
      <c r="AGO31" s="559">
        <v>5184989.1500000004</v>
      </c>
      <c r="AGP31" s="559">
        <v>9099984.0099999998</v>
      </c>
      <c r="AGQ31" s="559">
        <v>80447492.209999993</v>
      </c>
      <c r="AGR31" s="559">
        <v>23955946.550000001</v>
      </c>
      <c r="AGS31" s="559">
        <v>11526644.279999999</v>
      </c>
      <c r="AGT31" s="559">
        <v>31425461.329999998</v>
      </c>
      <c r="AGU31" s="559">
        <v>17603106.18</v>
      </c>
      <c r="AGV31" s="559">
        <v>14434835.98</v>
      </c>
      <c r="AGW31" s="559">
        <v>12985038.289999999</v>
      </c>
      <c r="AGX31" s="559">
        <v>23176671.289999999</v>
      </c>
      <c r="AGY31" s="559">
        <v>5580846.7599999998</v>
      </c>
      <c r="AGZ31" s="559">
        <v>23927202.639999997</v>
      </c>
      <c r="AHA31" s="559">
        <v>21343582.75</v>
      </c>
      <c r="AHB31" s="559">
        <v>4904676.93</v>
      </c>
      <c r="AHC31" s="559">
        <v>7526769.4700000007</v>
      </c>
      <c r="AHD31" s="559">
        <v>11274980.91</v>
      </c>
      <c r="AHE31" s="559">
        <v>10743481.26</v>
      </c>
      <c r="AHF31" s="559">
        <v>6626058.9300000006</v>
      </c>
      <c r="AHG31" s="559">
        <v>9961296.9299999997</v>
      </c>
      <c r="AHH31" s="559">
        <v>5742697.9100000001</v>
      </c>
      <c r="AHI31" s="559">
        <v>5649724.75</v>
      </c>
      <c r="AHJ31" s="559">
        <v>8658398.1999999993</v>
      </c>
      <c r="AHK31" s="559">
        <v>5799120.4699999997</v>
      </c>
      <c r="AHL31" s="559">
        <v>15125052.43</v>
      </c>
      <c r="AHM31" s="559">
        <v>6311176.3800000008</v>
      </c>
      <c r="AHN31" s="559">
        <v>5147737.05</v>
      </c>
      <c r="AHO31" s="559"/>
      <c r="AHQ31" s="580">
        <v>29</v>
      </c>
    </row>
    <row r="32" spans="1:901" ht="23.4" customHeight="1" x14ac:dyDescent="0.4">
      <c r="A32" s="554" t="s">
        <v>1198</v>
      </c>
      <c r="B32" s="555" t="s">
        <v>1199</v>
      </c>
      <c r="C32" s="559">
        <v>1086042225.95</v>
      </c>
      <c r="D32" s="559">
        <v>42533.279999999999</v>
      </c>
      <c r="E32" s="559">
        <v>0</v>
      </c>
      <c r="F32" s="559">
        <v>0</v>
      </c>
      <c r="G32" s="559">
        <v>0</v>
      </c>
      <c r="H32" s="559">
        <v>0</v>
      </c>
      <c r="I32" s="559">
        <v>0</v>
      </c>
      <c r="J32" s="559">
        <v>316141.74</v>
      </c>
      <c r="K32" s="559">
        <v>0</v>
      </c>
      <c r="L32" s="559">
        <v>0</v>
      </c>
      <c r="M32" s="559">
        <v>0</v>
      </c>
      <c r="N32" s="559">
        <v>0</v>
      </c>
      <c r="O32" s="559">
        <v>0</v>
      </c>
      <c r="P32" s="559">
        <v>0</v>
      </c>
      <c r="Q32" s="559">
        <v>0</v>
      </c>
      <c r="R32" s="559">
        <v>0</v>
      </c>
      <c r="S32" s="559">
        <v>0</v>
      </c>
      <c r="T32" s="559">
        <v>0</v>
      </c>
      <c r="U32" s="559">
        <v>0</v>
      </c>
      <c r="V32" s="559">
        <v>0</v>
      </c>
      <c r="W32" s="559">
        <v>0</v>
      </c>
      <c r="X32" s="559">
        <v>0</v>
      </c>
      <c r="Y32" s="559">
        <v>0</v>
      </c>
      <c r="Z32" s="559">
        <v>0</v>
      </c>
      <c r="AA32" s="559">
        <v>3251224962.8800001</v>
      </c>
      <c r="AB32" s="559">
        <v>0</v>
      </c>
      <c r="AC32" s="559">
        <v>0</v>
      </c>
      <c r="AD32" s="559">
        <v>0</v>
      </c>
      <c r="AE32" s="559">
        <v>0</v>
      </c>
      <c r="AF32" s="559">
        <v>0</v>
      </c>
      <c r="AG32" s="559">
        <v>0</v>
      </c>
      <c r="AH32" s="559">
        <v>0</v>
      </c>
      <c r="AI32" s="559">
        <v>0</v>
      </c>
      <c r="AJ32" s="559">
        <v>0</v>
      </c>
      <c r="AK32" s="559">
        <v>0</v>
      </c>
      <c r="AL32" s="559">
        <v>0</v>
      </c>
      <c r="AM32" s="559">
        <v>0</v>
      </c>
      <c r="AN32" s="559">
        <v>0</v>
      </c>
      <c r="AO32" s="559">
        <v>0</v>
      </c>
      <c r="AP32" s="559">
        <v>0</v>
      </c>
      <c r="AQ32" s="559">
        <v>0</v>
      </c>
      <c r="AR32" s="559">
        <v>0</v>
      </c>
      <c r="AS32" s="559">
        <v>1179113486.29</v>
      </c>
      <c r="AT32" s="559">
        <v>0</v>
      </c>
      <c r="AU32" s="559">
        <v>0</v>
      </c>
      <c r="AV32" s="559">
        <v>0</v>
      </c>
      <c r="AW32" s="559">
        <v>0</v>
      </c>
      <c r="AX32" s="559">
        <v>0</v>
      </c>
      <c r="AY32" s="559">
        <v>0</v>
      </c>
      <c r="AZ32" s="559">
        <v>0</v>
      </c>
      <c r="BA32" s="559">
        <v>412604.71</v>
      </c>
      <c r="BB32" s="559">
        <v>0</v>
      </c>
      <c r="BC32" s="559">
        <v>0</v>
      </c>
      <c r="BD32" s="559">
        <v>0</v>
      </c>
      <c r="BE32" s="559">
        <v>0</v>
      </c>
      <c r="BF32" s="559">
        <v>0</v>
      </c>
      <c r="BG32" s="559">
        <v>0</v>
      </c>
      <c r="BH32" s="559">
        <v>0</v>
      </c>
      <c r="BI32" s="559">
        <v>0</v>
      </c>
      <c r="BJ32" s="559">
        <v>0</v>
      </c>
      <c r="BK32" s="559">
        <v>0</v>
      </c>
      <c r="BL32" s="559">
        <v>0</v>
      </c>
      <c r="BM32" s="559">
        <v>0</v>
      </c>
      <c r="BN32" s="559">
        <v>0</v>
      </c>
      <c r="BO32" s="559">
        <v>0</v>
      </c>
      <c r="BP32" s="559">
        <v>0</v>
      </c>
      <c r="BQ32" s="559">
        <v>0</v>
      </c>
      <c r="BR32" s="559">
        <v>0</v>
      </c>
      <c r="BS32" s="559">
        <v>0</v>
      </c>
      <c r="BT32" s="559">
        <v>0</v>
      </c>
      <c r="BU32" s="559">
        <v>0</v>
      </c>
      <c r="BV32" s="559">
        <v>28774.94</v>
      </c>
      <c r="BW32" s="559">
        <v>133999553.55</v>
      </c>
      <c r="BX32" s="559">
        <v>401277400.06999999</v>
      </c>
      <c r="BY32" s="559">
        <v>0</v>
      </c>
      <c r="BZ32" s="559">
        <v>0</v>
      </c>
      <c r="CA32" s="559">
        <v>0</v>
      </c>
      <c r="CB32" s="559">
        <v>0</v>
      </c>
      <c r="CC32" s="559">
        <v>0</v>
      </c>
      <c r="CD32" s="559">
        <v>0</v>
      </c>
      <c r="CE32" s="559">
        <v>0</v>
      </c>
      <c r="CF32" s="559">
        <v>1187530966.6699998</v>
      </c>
      <c r="CG32" s="559">
        <v>0</v>
      </c>
      <c r="CH32" s="559">
        <v>0</v>
      </c>
      <c r="CI32" s="559">
        <v>0</v>
      </c>
      <c r="CJ32" s="559">
        <v>0</v>
      </c>
      <c r="CK32" s="559">
        <v>0</v>
      </c>
      <c r="CL32" s="559">
        <v>0</v>
      </c>
      <c r="CM32" s="559">
        <v>0</v>
      </c>
      <c r="CN32" s="559">
        <v>0</v>
      </c>
      <c r="CO32" s="559">
        <v>0</v>
      </c>
      <c r="CP32" s="559">
        <v>0</v>
      </c>
      <c r="CQ32" s="559">
        <v>0</v>
      </c>
      <c r="CR32" s="559">
        <v>0</v>
      </c>
      <c r="CS32" s="559">
        <v>29278.94</v>
      </c>
      <c r="CT32" s="559">
        <v>0</v>
      </c>
      <c r="CU32" s="559">
        <v>0</v>
      </c>
      <c r="CV32" s="559">
        <v>0</v>
      </c>
      <c r="CW32" s="559">
        <v>0</v>
      </c>
      <c r="CX32" s="559">
        <v>0</v>
      </c>
      <c r="CY32" s="559">
        <v>0</v>
      </c>
      <c r="CZ32" s="559">
        <v>0</v>
      </c>
      <c r="DA32" s="559">
        <v>1354797.07</v>
      </c>
      <c r="DB32" s="559">
        <v>0</v>
      </c>
      <c r="DC32" s="559">
        <v>0</v>
      </c>
      <c r="DD32" s="559">
        <v>0</v>
      </c>
      <c r="DE32" s="559">
        <v>0</v>
      </c>
      <c r="DF32" s="559">
        <v>0</v>
      </c>
      <c r="DG32" s="559">
        <v>0</v>
      </c>
      <c r="DH32" s="559">
        <v>0</v>
      </c>
      <c r="DI32" s="559">
        <v>0</v>
      </c>
      <c r="DJ32" s="559">
        <v>0</v>
      </c>
      <c r="DK32" s="559">
        <v>0</v>
      </c>
      <c r="DL32" s="559">
        <v>79619947.75</v>
      </c>
      <c r="DM32" s="559">
        <v>24826052.579999998</v>
      </c>
      <c r="DN32" s="559">
        <v>0</v>
      </c>
      <c r="DO32" s="559">
        <v>0</v>
      </c>
      <c r="DP32" s="559">
        <v>0</v>
      </c>
      <c r="DQ32" s="559">
        <v>0</v>
      </c>
      <c r="DR32" s="559">
        <v>0</v>
      </c>
      <c r="DS32" s="559">
        <v>0</v>
      </c>
      <c r="DT32" s="559">
        <v>0</v>
      </c>
      <c r="DU32" s="559">
        <v>418676589.00999999</v>
      </c>
      <c r="DV32" s="559">
        <v>0</v>
      </c>
      <c r="DW32" s="559">
        <v>0</v>
      </c>
      <c r="DX32" s="559">
        <v>0</v>
      </c>
      <c r="DY32" s="559">
        <v>0</v>
      </c>
      <c r="DZ32" s="559">
        <v>0</v>
      </c>
      <c r="EA32" s="559">
        <v>0</v>
      </c>
      <c r="EB32" s="559">
        <v>0</v>
      </c>
      <c r="EC32" s="559">
        <v>0</v>
      </c>
      <c r="ED32" s="559">
        <v>80067580.689999998</v>
      </c>
      <c r="EE32" s="559">
        <v>170255357.65000001</v>
      </c>
      <c r="EF32" s="559">
        <v>0</v>
      </c>
      <c r="EG32" s="559">
        <v>0</v>
      </c>
      <c r="EH32" s="559">
        <v>0</v>
      </c>
      <c r="EI32" s="559">
        <v>0</v>
      </c>
      <c r="EJ32" s="559">
        <v>0</v>
      </c>
      <c r="EK32" s="559">
        <v>0</v>
      </c>
      <c r="EL32" s="559">
        <v>0</v>
      </c>
      <c r="EM32" s="559">
        <v>673711384.05999994</v>
      </c>
      <c r="EN32" s="559">
        <v>0</v>
      </c>
      <c r="EO32" s="559">
        <v>0</v>
      </c>
      <c r="EP32" s="559">
        <v>0</v>
      </c>
      <c r="EQ32" s="559">
        <v>0</v>
      </c>
      <c r="ER32" s="559">
        <v>0</v>
      </c>
      <c r="ES32" s="559">
        <v>0</v>
      </c>
      <c r="ET32" s="559">
        <v>0</v>
      </c>
      <c r="EU32" s="559">
        <v>0</v>
      </c>
      <c r="EV32" s="559">
        <v>149498.89000000001</v>
      </c>
      <c r="EW32" s="559">
        <v>0</v>
      </c>
      <c r="EX32" s="559">
        <v>0</v>
      </c>
      <c r="EY32" s="559">
        <v>0</v>
      </c>
      <c r="EZ32" s="559">
        <v>0</v>
      </c>
      <c r="FA32" s="559">
        <v>0</v>
      </c>
      <c r="FB32" s="559">
        <v>0</v>
      </c>
      <c r="FC32" s="559">
        <v>0</v>
      </c>
      <c r="FD32" s="559">
        <v>0</v>
      </c>
      <c r="FE32" s="559">
        <v>0</v>
      </c>
      <c r="FF32" s="559">
        <v>0</v>
      </c>
      <c r="FG32" s="559">
        <v>0</v>
      </c>
      <c r="FH32" s="559">
        <v>257673058.30000001</v>
      </c>
      <c r="FI32" s="559">
        <v>0</v>
      </c>
      <c r="FJ32" s="559">
        <v>0</v>
      </c>
      <c r="FK32" s="559">
        <v>0</v>
      </c>
      <c r="FL32" s="559">
        <v>0</v>
      </c>
      <c r="FM32" s="559">
        <v>0</v>
      </c>
      <c r="FN32" s="559">
        <v>0</v>
      </c>
      <c r="FO32" s="559">
        <v>0</v>
      </c>
      <c r="FP32" s="559">
        <v>1684</v>
      </c>
      <c r="FQ32" s="559">
        <v>0</v>
      </c>
      <c r="FR32" s="559">
        <v>0</v>
      </c>
      <c r="FS32" s="559">
        <v>10000</v>
      </c>
      <c r="FT32" s="559">
        <v>0</v>
      </c>
      <c r="FU32" s="559">
        <v>0</v>
      </c>
      <c r="FV32" s="559">
        <v>0</v>
      </c>
      <c r="FW32" s="559">
        <v>0</v>
      </c>
      <c r="FX32" s="559">
        <v>0</v>
      </c>
      <c r="FY32" s="559">
        <v>0</v>
      </c>
      <c r="FZ32" s="559">
        <v>0</v>
      </c>
      <c r="GA32" s="559">
        <v>0</v>
      </c>
      <c r="GB32" s="559">
        <v>0</v>
      </c>
      <c r="GC32" s="559">
        <v>0</v>
      </c>
      <c r="GD32" s="559">
        <v>15166950.16</v>
      </c>
      <c r="GE32" s="559">
        <v>0</v>
      </c>
      <c r="GF32" s="559">
        <v>0</v>
      </c>
      <c r="GG32" s="559">
        <v>0</v>
      </c>
      <c r="GH32" s="559">
        <v>0</v>
      </c>
      <c r="GI32" s="559">
        <v>0</v>
      </c>
      <c r="GJ32" s="559">
        <v>0</v>
      </c>
      <c r="GK32" s="559">
        <v>0</v>
      </c>
      <c r="GL32" s="559">
        <v>0</v>
      </c>
      <c r="GM32" s="559">
        <v>0</v>
      </c>
      <c r="GN32" s="559">
        <v>0</v>
      </c>
      <c r="GO32" s="559">
        <v>0</v>
      </c>
      <c r="GP32" s="559">
        <v>0</v>
      </c>
      <c r="GQ32" s="559">
        <v>0</v>
      </c>
      <c r="GR32" s="559">
        <v>0</v>
      </c>
      <c r="GS32" s="559">
        <v>0</v>
      </c>
      <c r="GT32" s="559">
        <v>0</v>
      </c>
      <c r="GU32" s="559">
        <v>0</v>
      </c>
      <c r="GV32" s="559">
        <v>0</v>
      </c>
      <c r="GW32" s="559">
        <v>0</v>
      </c>
      <c r="GX32" s="559">
        <v>0</v>
      </c>
      <c r="GY32" s="559">
        <v>0</v>
      </c>
      <c r="GZ32" s="559">
        <v>0</v>
      </c>
      <c r="HA32" s="559">
        <v>0</v>
      </c>
      <c r="HB32" s="559">
        <v>1356621.63</v>
      </c>
      <c r="HC32" s="559">
        <v>0</v>
      </c>
      <c r="HD32" s="559">
        <v>0</v>
      </c>
      <c r="HE32" s="559">
        <v>0</v>
      </c>
      <c r="HF32" s="559">
        <v>0</v>
      </c>
      <c r="HG32" s="559">
        <v>0</v>
      </c>
      <c r="HH32" s="559">
        <v>0</v>
      </c>
      <c r="HI32" s="559">
        <v>0</v>
      </c>
      <c r="HJ32" s="559">
        <v>0</v>
      </c>
      <c r="HK32" s="559">
        <v>0</v>
      </c>
      <c r="HL32" s="559">
        <v>0</v>
      </c>
      <c r="HM32" s="559">
        <v>0</v>
      </c>
      <c r="HN32" s="559">
        <v>0</v>
      </c>
      <c r="HO32" s="559">
        <v>0</v>
      </c>
      <c r="HP32" s="559">
        <v>0</v>
      </c>
      <c r="HQ32" s="559">
        <v>532025.39</v>
      </c>
      <c r="HR32" s="559">
        <v>69954.28</v>
      </c>
      <c r="HS32" s="559">
        <v>0</v>
      </c>
      <c r="HT32" s="559">
        <v>0</v>
      </c>
      <c r="HU32" s="559">
        <v>0</v>
      </c>
      <c r="HV32" s="559">
        <v>0</v>
      </c>
      <c r="HW32" s="559">
        <v>0</v>
      </c>
      <c r="HX32" s="559">
        <v>0</v>
      </c>
      <c r="HY32" s="559">
        <v>0</v>
      </c>
      <c r="HZ32" s="559">
        <v>0</v>
      </c>
      <c r="IA32" s="559">
        <v>0</v>
      </c>
      <c r="IB32" s="559">
        <v>0</v>
      </c>
      <c r="IC32" s="559">
        <v>0</v>
      </c>
      <c r="ID32" s="559">
        <v>0</v>
      </c>
      <c r="IE32" s="559">
        <v>0</v>
      </c>
      <c r="IF32" s="559">
        <v>0</v>
      </c>
      <c r="IG32" s="559">
        <v>563906.31999999995</v>
      </c>
      <c r="IH32" s="559">
        <v>159036470.24000001</v>
      </c>
      <c r="II32" s="559">
        <v>0</v>
      </c>
      <c r="IJ32" s="559">
        <v>0</v>
      </c>
      <c r="IK32" s="559">
        <v>0</v>
      </c>
      <c r="IL32" s="559">
        <v>0</v>
      </c>
      <c r="IM32" s="559">
        <v>0</v>
      </c>
      <c r="IN32" s="559">
        <v>0</v>
      </c>
      <c r="IO32" s="559">
        <v>0</v>
      </c>
      <c r="IP32" s="559">
        <v>0</v>
      </c>
      <c r="IQ32" s="559">
        <v>0</v>
      </c>
      <c r="IR32" s="559">
        <v>87918.7</v>
      </c>
      <c r="IS32" s="559">
        <v>64518.92</v>
      </c>
      <c r="IT32" s="559">
        <v>0</v>
      </c>
      <c r="IU32" s="559">
        <v>0</v>
      </c>
      <c r="IV32" s="559">
        <v>0</v>
      </c>
      <c r="IW32" s="559">
        <v>0</v>
      </c>
      <c r="IX32" s="559">
        <v>0</v>
      </c>
      <c r="IY32" s="559">
        <v>0</v>
      </c>
      <c r="IZ32" s="559">
        <v>0</v>
      </c>
      <c r="JA32" s="559">
        <v>0</v>
      </c>
      <c r="JB32" s="559">
        <v>0</v>
      </c>
      <c r="JC32" s="559">
        <v>0</v>
      </c>
      <c r="JD32" s="559">
        <v>417463908.44</v>
      </c>
      <c r="JE32" s="559">
        <v>0</v>
      </c>
      <c r="JF32" s="559">
        <v>0</v>
      </c>
      <c r="JG32" s="559">
        <v>0</v>
      </c>
      <c r="JH32" s="559">
        <v>0</v>
      </c>
      <c r="JI32" s="559">
        <v>0</v>
      </c>
      <c r="JJ32" s="559">
        <v>27123392.530000001</v>
      </c>
      <c r="JK32" s="559">
        <v>0</v>
      </c>
      <c r="JL32" s="559">
        <v>0</v>
      </c>
      <c r="JM32" s="559">
        <v>0</v>
      </c>
      <c r="JN32" s="559">
        <v>0</v>
      </c>
      <c r="JO32" s="559">
        <v>0</v>
      </c>
      <c r="JP32" s="559">
        <v>0</v>
      </c>
      <c r="JQ32" s="559">
        <v>327585</v>
      </c>
      <c r="JR32" s="559">
        <v>0</v>
      </c>
      <c r="JS32" s="559">
        <v>0</v>
      </c>
      <c r="JT32" s="559">
        <v>0</v>
      </c>
      <c r="JU32" s="559">
        <v>0</v>
      </c>
      <c r="JV32" s="559">
        <v>0</v>
      </c>
      <c r="JW32" s="559">
        <v>0</v>
      </c>
      <c r="JX32" s="559">
        <v>0</v>
      </c>
      <c r="JY32" s="559">
        <v>227575162.52000001</v>
      </c>
      <c r="JZ32" s="559">
        <v>60947.12</v>
      </c>
      <c r="KA32" s="559">
        <v>0</v>
      </c>
      <c r="KB32" s="559">
        <v>0</v>
      </c>
      <c r="KC32" s="559">
        <v>0</v>
      </c>
      <c r="KD32" s="559">
        <v>7500</v>
      </c>
      <c r="KE32" s="559">
        <v>0</v>
      </c>
      <c r="KF32" s="559">
        <v>0</v>
      </c>
      <c r="KG32" s="559">
        <v>0</v>
      </c>
      <c r="KH32" s="559">
        <v>0</v>
      </c>
      <c r="KI32" s="559">
        <v>0</v>
      </c>
      <c r="KJ32" s="559">
        <v>0</v>
      </c>
      <c r="KK32" s="559">
        <v>0</v>
      </c>
      <c r="KL32" s="559">
        <v>0</v>
      </c>
      <c r="KM32" s="559">
        <v>0</v>
      </c>
      <c r="KN32" s="559">
        <v>2020187.49</v>
      </c>
      <c r="KO32" s="559">
        <v>0</v>
      </c>
      <c r="KP32" s="559">
        <v>0</v>
      </c>
      <c r="KQ32" s="559">
        <v>0</v>
      </c>
      <c r="KR32" s="559">
        <v>0</v>
      </c>
      <c r="KS32" s="559">
        <v>0</v>
      </c>
      <c r="KT32" s="559">
        <v>0</v>
      </c>
      <c r="KU32" s="559">
        <v>0</v>
      </c>
      <c r="KV32" s="559">
        <v>0</v>
      </c>
      <c r="KW32" s="559">
        <v>106727212.23</v>
      </c>
      <c r="KX32" s="559">
        <v>0</v>
      </c>
      <c r="KY32" s="559">
        <v>0</v>
      </c>
      <c r="KZ32" s="559">
        <v>0</v>
      </c>
      <c r="LA32" s="559">
        <v>0</v>
      </c>
      <c r="LB32" s="559">
        <v>0</v>
      </c>
      <c r="LC32" s="559">
        <v>6783498.2599999998</v>
      </c>
      <c r="LD32" s="559">
        <v>0</v>
      </c>
      <c r="LE32" s="559">
        <v>4617774.76</v>
      </c>
      <c r="LF32" s="559">
        <v>250281.46</v>
      </c>
      <c r="LG32" s="559">
        <v>569105.74</v>
      </c>
      <c r="LH32" s="559">
        <v>0</v>
      </c>
      <c r="LI32" s="559">
        <v>0</v>
      </c>
      <c r="LJ32" s="559">
        <v>0</v>
      </c>
      <c r="LK32" s="559">
        <v>0</v>
      </c>
      <c r="LL32" s="559">
        <v>0</v>
      </c>
      <c r="LM32" s="559">
        <v>0</v>
      </c>
      <c r="LN32" s="559">
        <v>0</v>
      </c>
      <c r="LO32" s="559">
        <v>0</v>
      </c>
      <c r="LP32" s="559">
        <v>1012377.65</v>
      </c>
      <c r="LQ32" s="559">
        <v>0</v>
      </c>
      <c r="LR32" s="559">
        <v>0</v>
      </c>
      <c r="LS32" s="559">
        <v>655043.75</v>
      </c>
      <c r="LT32" s="559">
        <v>55438651.299999997</v>
      </c>
      <c r="LU32" s="559">
        <v>253417.98</v>
      </c>
      <c r="LV32" s="559">
        <v>0</v>
      </c>
      <c r="LW32" s="559">
        <v>0</v>
      </c>
      <c r="LX32" s="559">
        <v>0</v>
      </c>
      <c r="LY32" s="559">
        <v>0</v>
      </c>
      <c r="LZ32" s="559">
        <v>0</v>
      </c>
      <c r="MA32" s="559">
        <v>0</v>
      </c>
      <c r="MB32" s="559">
        <v>0</v>
      </c>
      <c r="MC32" s="559">
        <v>0</v>
      </c>
      <c r="MD32" s="559">
        <v>0</v>
      </c>
      <c r="ME32" s="559">
        <v>212737335.91999999</v>
      </c>
      <c r="MF32" s="559">
        <v>0</v>
      </c>
      <c r="MG32" s="559">
        <v>0</v>
      </c>
      <c r="MH32" s="559">
        <v>0</v>
      </c>
      <c r="MI32" s="559">
        <v>0</v>
      </c>
      <c r="MJ32" s="559">
        <v>0</v>
      </c>
      <c r="MK32" s="559">
        <v>0</v>
      </c>
      <c r="ML32" s="559">
        <v>0</v>
      </c>
      <c r="MM32" s="559">
        <v>0</v>
      </c>
      <c r="MN32" s="559">
        <v>0</v>
      </c>
      <c r="MO32" s="559">
        <v>0</v>
      </c>
      <c r="MP32" s="559">
        <v>0</v>
      </c>
      <c r="MQ32" s="559">
        <v>585110380.63000011</v>
      </c>
      <c r="MR32" s="559">
        <v>0</v>
      </c>
      <c r="MS32" s="559">
        <v>0</v>
      </c>
      <c r="MT32" s="559">
        <v>2171.41</v>
      </c>
      <c r="MU32" s="559">
        <v>0</v>
      </c>
      <c r="MV32" s="559">
        <v>0</v>
      </c>
      <c r="MW32" s="559">
        <v>0</v>
      </c>
      <c r="MX32" s="559">
        <v>0</v>
      </c>
      <c r="MY32" s="559">
        <v>0</v>
      </c>
      <c r="MZ32" s="559">
        <v>0</v>
      </c>
      <c r="NA32" s="559">
        <v>0</v>
      </c>
      <c r="NB32" s="559">
        <v>1038042541.73</v>
      </c>
      <c r="NC32" s="559">
        <v>0</v>
      </c>
      <c r="ND32" s="559">
        <v>0</v>
      </c>
      <c r="NE32" s="559">
        <v>0</v>
      </c>
      <c r="NF32" s="559">
        <v>0</v>
      </c>
      <c r="NG32" s="559">
        <v>0</v>
      </c>
      <c r="NH32" s="559">
        <v>0</v>
      </c>
      <c r="NI32" s="559">
        <v>0</v>
      </c>
      <c r="NJ32" s="559">
        <v>0</v>
      </c>
      <c r="NK32" s="559">
        <v>0</v>
      </c>
      <c r="NL32" s="559">
        <v>0</v>
      </c>
      <c r="NM32" s="559">
        <v>0</v>
      </c>
      <c r="NN32" s="559">
        <v>32872393.329999998</v>
      </c>
      <c r="NO32" s="559">
        <v>0</v>
      </c>
      <c r="NP32" s="559">
        <v>0</v>
      </c>
      <c r="NQ32" s="559">
        <v>0</v>
      </c>
      <c r="NR32" s="559">
        <v>0</v>
      </c>
      <c r="NS32" s="559">
        <v>0</v>
      </c>
      <c r="NT32" s="559">
        <v>0</v>
      </c>
      <c r="NU32" s="559">
        <v>957244710.74000001</v>
      </c>
      <c r="NV32" s="559">
        <v>0</v>
      </c>
      <c r="NW32" s="559">
        <v>0</v>
      </c>
      <c r="NX32" s="559">
        <v>0</v>
      </c>
      <c r="NY32" s="559">
        <v>0</v>
      </c>
      <c r="NZ32" s="559">
        <v>0</v>
      </c>
      <c r="OA32" s="559">
        <v>0</v>
      </c>
      <c r="OB32" s="559">
        <v>0</v>
      </c>
      <c r="OC32" s="559">
        <v>294674.18</v>
      </c>
      <c r="OD32" s="559">
        <v>0</v>
      </c>
      <c r="OE32" s="559">
        <v>701769.4</v>
      </c>
      <c r="OF32" s="559">
        <v>0</v>
      </c>
      <c r="OG32" s="559">
        <v>0</v>
      </c>
      <c r="OH32" s="559">
        <v>0</v>
      </c>
      <c r="OI32" s="559">
        <v>0</v>
      </c>
      <c r="OJ32" s="559">
        <v>0</v>
      </c>
      <c r="OK32" s="559">
        <v>2670042.06</v>
      </c>
      <c r="OL32" s="559">
        <v>0</v>
      </c>
      <c r="OM32" s="559">
        <v>0</v>
      </c>
      <c r="ON32" s="559">
        <v>0</v>
      </c>
      <c r="OO32" s="559">
        <v>0</v>
      </c>
      <c r="OP32" s="559">
        <v>0</v>
      </c>
      <c r="OQ32" s="559">
        <v>591026.81000000006</v>
      </c>
      <c r="OR32" s="559">
        <v>0</v>
      </c>
      <c r="OS32" s="559">
        <v>0</v>
      </c>
      <c r="OT32" s="559">
        <v>0</v>
      </c>
      <c r="OU32" s="559">
        <v>0</v>
      </c>
      <c r="OV32" s="559">
        <v>0</v>
      </c>
      <c r="OW32" s="559">
        <v>0</v>
      </c>
      <c r="OX32" s="559">
        <v>0</v>
      </c>
      <c r="OY32" s="559">
        <v>0</v>
      </c>
      <c r="OZ32" s="559">
        <v>29803000</v>
      </c>
      <c r="PA32" s="559">
        <v>0</v>
      </c>
      <c r="PB32" s="559">
        <v>0</v>
      </c>
      <c r="PC32" s="559">
        <v>0</v>
      </c>
      <c r="PD32" s="559">
        <v>0</v>
      </c>
      <c r="PE32" s="559">
        <v>0</v>
      </c>
      <c r="PF32" s="559">
        <v>0</v>
      </c>
      <c r="PG32" s="559">
        <v>0</v>
      </c>
      <c r="PH32" s="559">
        <v>0</v>
      </c>
      <c r="PI32" s="559">
        <v>0</v>
      </c>
      <c r="PJ32" s="559">
        <v>0</v>
      </c>
      <c r="PK32" s="559">
        <v>0</v>
      </c>
      <c r="PL32" s="559">
        <v>0</v>
      </c>
      <c r="PM32" s="559">
        <v>0</v>
      </c>
      <c r="PN32" s="559">
        <v>0</v>
      </c>
      <c r="PO32" s="559">
        <v>0</v>
      </c>
      <c r="PP32" s="559">
        <v>0</v>
      </c>
      <c r="PQ32" s="559">
        <v>0</v>
      </c>
      <c r="PR32" s="559">
        <v>1116855.79</v>
      </c>
      <c r="PS32" s="559">
        <v>0</v>
      </c>
      <c r="PT32" s="559">
        <v>0</v>
      </c>
      <c r="PU32" s="559">
        <v>0</v>
      </c>
      <c r="PV32" s="559">
        <v>0</v>
      </c>
      <c r="PW32" s="559">
        <v>0</v>
      </c>
      <c r="PX32" s="559">
        <v>0</v>
      </c>
      <c r="PY32" s="559">
        <v>0</v>
      </c>
      <c r="PZ32" s="559">
        <v>0</v>
      </c>
      <c r="QA32" s="559">
        <v>0</v>
      </c>
      <c r="QB32" s="559">
        <v>0</v>
      </c>
      <c r="QC32" s="559">
        <v>0</v>
      </c>
      <c r="QD32" s="559">
        <v>0</v>
      </c>
      <c r="QE32" s="559">
        <v>0</v>
      </c>
      <c r="QF32" s="559">
        <v>0</v>
      </c>
      <c r="QG32" s="559">
        <v>0</v>
      </c>
      <c r="QH32" s="559">
        <v>0</v>
      </c>
      <c r="QI32" s="559">
        <v>0</v>
      </c>
      <c r="QJ32" s="559">
        <v>0</v>
      </c>
      <c r="QK32" s="559">
        <v>0</v>
      </c>
      <c r="QL32" s="559">
        <v>815493.71</v>
      </c>
      <c r="QM32" s="559">
        <v>0</v>
      </c>
      <c r="QN32" s="559">
        <v>0</v>
      </c>
      <c r="QO32" s="559">
        <v>0</v>
      </c>
      <c r="QP32" s="559">
        <v>0</v>
      </c>
      <c r="QQ32" s="559">
        <v>0</v>
      </c>
      <c r="QR32" s="559">
        <v>1306783.3700000001</v>
      </c>
      <c r="QS32" s="559">
        <v>0</v>
      </c>
      <c r="QT32" s="559">
        <v>0</v>
      </c>
      <c r="QU32" s="559">
        <v>0</v>
      </c>
      <c r="QV32" s="559">
        <v>0</v>
      </c>
      <c r="QW32" s="559">
        <v>0</v>
      </c>
      <c r="QX32" s="559">
        <v>0</v>
      </c>
      <c r="QY32" s="559">
        <v>0</v>
      </c>
      <c r="QZ32" s="559">
        <v>0</v>
      </c>
      <c r="RA32" s="559">
        <v>0</v>
      </c>
      <c r="RB32" s="559">
        <v>0</v>
      </c>
      <c r="RC32" s="559">
        <v>0</v>
      </c>
      <c r="RD32" s="559">
        <v>0</v>
      </c>
      <c r="RE32" s="559">
        <v>286181.96999999997</v>
      </c>
      <c r="RF32" s="559">
        <v>0</v>
      </c>
      <c r="RG32" s="559">
        <v>0</v>
      </c>
      <c r="RH32" s="559">
        <v>0</v>
      </c>
      <c r="RI32" s="559">
        <v>0</v>
      </c>
      <c r="RJ32" s="559">
        <v>0</v>
      </c>
      <c r="RK32" s="559">
        <v>0</v>
      </c>
      <c r="RL32" s="559">
        <v>0</v>
      </c>
      <c r="RM32" s="559">
        <v>0</v>
      </c>
      <c r="RN32" s="559">
        <v>0</v>
      </c>
      <c r="RO32" s="559">
        <v>0</v>
      </c>
      <c r="RP32" s="559">
        <v>0</v>
      </c>
      <c r="RQ32" s="559">
        <v>0</v>
      </c>
      <c r="RR32" s="559">
        <v>0</v>
      </c>
      <c r="RS32" s="559">
        <v>0</v>
      </c>
      <c r="RT32" s="559">
        <v>0</v>
      </c>
      <c r="RU32" s="559">
        <v>0</v>
      </c>
      <c r="RV32" s="559">
        <v>0</v>
      </c>
      <c r="RW32" s="559">
        <v>0</v>
      </c>
      <c r="RX32" s="559">
        <v>0</v>
      </c>
      <c r="RY32" s="559">
        <v>99435</v>
      </c>
      <c r="RZ32" s="559">
        <v>0</v>
      </c>
      <c r="SA32" s="559">
        <v>0</v>
      </c>
      <c r="SB32" s="559">
        <v>0</v>
      </c>
      <c r="SC32" s="559">
        <v>0</v>
      </c>
      <c r="SD32" s="559">
        <v>0</v>
      </c>
      <c r="SE32" s="559">
        <v>0</v>
      </c>
      <c r="SF32" s="559">
        <v>0</v>
      </c>
      <c r="SG32" s="559">
        <v>0</v>
      </c>
      <c r="SH32" s="559">
        <v>0</v>
      </c>
      <c r="SI32" s="559">
        <v>0</v>
      </c>
      <c r="SJ32" s="559">
        <v>0</v>
      </c>
      <c r="SK32" s="559">
        <v>0</v>
      </c>
      <c r="SL32" s="559">
        <v>0</v>
      </c>
      <c r="SM32" s="559">
        <v>111134.94</v>
      </c>
      <c r="SN32" s="559">
        <v>0</v>
      </c>
      <c r="SO32" s="559">
        <v>0</v>
      </c>
      <c r="SP32" s="559">
        <v>0</v>
      </c>
      <c r="SQ32" s="559">
        <v>0</v>
      </c>
      <c r="SR32" s="559">
        <v>0</v>
      </c>
      <c r="SS32" s="559">
        <v>0</v>
      </c>
      <c r="ST32" s="559">
        <v>0</v>
      </c>
      <c r="SU32" s="559">
        <v>0</v>
      </c>
      <c r="SV32" s="559">
        <v>0</v>
      </c>
      <c r="SW32" s="559">
        <v>0</v>
      </c>
      <c r="SX32" s="559">
        <v>0</v>
      </c>
      <c r="SY32" s="559">
        <v>0</v>
      </c>
      <c r="SZ32" s="559">
        <v>0</v>
      </c>
      <c r="TA32" s="559">
        <v>0</v>
      </c>
      <c r="TB32" s="559">
        <v>0</v>
      </c>
      <c r="TC32" s="559">
        <v>0</v>
      </c>
      <c r="TD32" s="559">
        <v>0</v>
      </c>
      <c r="TE32" s="559">
        <v>0</v>
      </c>
      <c r="TF32" s="559">
        <v>0</v>
      </c>
      <c r="TG32" s="559">
        <v>0</v>
      </c>
      <c r="TH32" s="559">
        <v>0</v>
      </c>
      <c r="TI32" s="559">
        <v>0</v>
      </c>
      <c r="TJ32" s="559">
        <v>0</v>
      </c>
      <c r="TK32" s="559">
        <v>0</v>
      </c>
      <c r="TL32" s="559">
        <v>0</v>
      </c>
      <c r="TM32" s="559">
        <v>0</v>
      </c>
      <c r="TN32" s="559">
        <v>0</v>
      </c>
      <c r="TO32" s="559">
        <v>0</v>
      </c>
      <c r="TP32" s="559">
        <v>0</v>
      </c>
      <c r="TQ32" s="559">
        <v>0</v>
      </c>
      <c r="TR32" s="559">
        <v>0</v>
      </c>
      <c r="TS32" s="559">
        <v>0</v>
      </c>
      <c r="TT32" s="559">
        <v>0</v>
      </c>
      <c r="TU32" s="559">
        <v>0</v>
      </c>
      <c r="TV32" s="559">
        <v>0</v>
      </c>
      <c r="TW32" s="559">
        <v>0</v>
      </c>
      <c r="TX32" s="559">
        <v>0</v>
      </c>
      <c r="TY32" s="559">
        <v>1548927.33</v>
      </c>
      <c r="TZ32" s="559">
        <v>0</v>
      </c>
      <c r="UA32" s="559">
        <v>0</v>
      </c>
      <c r="UB32" s="559">
        <v>0</v>
      </c>
      <c r="UC32" s="559">
        <v>0</v>
      </c>
      <c r="UD32" s="559">
        <v>0</v>
      </c>
      <c r="UE32" s="559">
        <v>0</v>
      </c>
      <c r="UF32" s="559">
        <v>0</v>
      </c>
      <c r="UG32" s="559">
        <v>0</v>
      </c>
      <c r="UH32" s="559">
        <v>3604229.36</v>
      </c>
      <c r="UI32" s="559">
        <v>0</v>
      </c>
      <c r="UJ32" s="559">
        <v>0</v>
      </c>
      <c r="UK32" s="559">
        <v>0</v>
      </c>
      <c r="UL32" s="559">
        <v>0</v>
      </c>
      <c r="UM32" s="559">
        <v>0</v>
      </c>
      <c r="UN32" s="559">
        <v>19280025.440000001</v>
      </c>
      <c r="UO32" s="559">
        <v>0</v>
      </c>
      <c r="UP32" s="559">
        <v>0</v>
      </c>
      <c r="UQ32" s="559">
        <v>0</v>
      </c>
      <c r="UR32" s="559">
        <v>0</v>
      </c>
      <c r="US32" s="559">
        <v>0</v>
      </c>
      <c r="UT32" s="559">
        <v>0</v>
      </c>
      <c r="UU32" s="559">
        <v>0</v>
      </c>
      <c r="UV32" s="559">
        <v>0</v>
      </c>
      <c r="UW32" s="559">
        <v>0</v>
      </c>
      <c r="UX32" s="559">
        <v>0</v>
      </c>
      <c r="UY32" s="559">
        <v>0</v>
      </c>
      <c r="UZ32" s="559">
        <v>0</v>
      </c>
      <c r="VA32" s="559">
        <v>0</v>
      </c>
      <c r="VB32" s="559">
        <v>0</v>
      </c>
      <c r="VC32" s="559">
        <v>0</v>
      </c>
      <c r="VD32" s="559">
        <v>0</v>
      </c>
      <c r="VE32" s="559">
        <v>0</v>
      </c>
      <c r="VF32" s="559">
        <v>0</v>
      </c>
      <c r="VG32" s="559">
        <v>0</v>
      </c>
      <c r="VH32" s="559">
        <v>0</v>
      </c>
      <c r="VI32" s="559">
        <v>0</v>
      </c>
      <c r="VJ32" s="559">
        <v>18734434.190000001</v>
      </c>
      <c r="VK32" s="559">
        <v>0</v>
      </c>
      <c r="VL32" s="559">
        <v>0</v>
      </c>
      <c r="VM32" s="559">
        <v>0</v>
      </c>
      <c r="VN32" s="559">
        <v>0</v>
      </c>
      <c r="VO32" s="559">
        <v>0</v>
      </c>
      <c r="VP32" s="559">
        <v>0</v>
      </c>
      <c r="VQ32" s="559">
        <v>0</v>
      </c>
      <c r="VR32" s="559">
        <v>0</v>
      </c>
      <c r="VS32" s="559">
        <v>0</v>
      </c>
      <c r="VT32" s="559">
        <v>0</v>
      </c>
      <c r="VU32" s="559">
        <v>0</v>
      </c>
      <c r="VV32" s="559">
        <v>0</v>
      </c>
      <c r="VW32" s="559">
        <v>0</v>
      </c>
      <c r="VX32" s="559">
        <v>0</v>
      </c>
      <c r="VY32" s="559">
        <v>39593840.240000002</v>
      </c>
      <c r="VZ32" s="559">
        <v>0</v>
      </c>
      <c r="WA32" s="559">
        <v>0</v>
      </c>
      <c r="WB32" s="559">
        <v>0</v>
      </c>
      <c r="WC32" s="559">
        <v>0</v>
      </c>
      <c r="WD32" s="559">
        <v>0</v>
      </c>
      <c r="WE32" s="559">
        <v>0</v>
      </c>
      <c r="WF32" s="559">
        <v>0</v>
      </c>
      <c r="WG32" s="559">
        <v>0</v>
      </c>
      <c r="WH32" s="559">
        <v>0</v>
      </c>
      <c r="WI32" s="559">
        <v>0</v>
      </c>
      <c r="WJ32" s="559">
        <v>0</v>
      </c>
      <c r="WK32" s="559">
        <v>0</v>
      </c>
      <c r="WL32" s="559">
        <v>0</v>
      </c>
      <c r="WM32" s="559">
        <v>0</v>
      </c>
      <c r="WN32" s="559">
        <v>0</v>
      </c>
      <c r="WO32" s="559">
        <v>0</v>
      </c>
      <c r="WP32" s="559">
        <v>0</v>
      </c>
      <c r="WQ32" s="559">
        <v>0</v>
      </c>
      <c r="WR32" s="559">
        <v>0</v>
      </c>
      <c r="WS32" s="559">
        <v>5100</v>
      </c>
      <c r="WT32" s="559">
        <v>0</v>
      </c>
      <c r="WU32" s="559">
        <v>0</v>
      </c>
      <c r="WV32" s="559">
        <v>0</v>
      </c>
      <c r="WW32" s="559">
        <v>0</v>
      </c>
      <c r="WX32" s="559">
        <v>0</v>
      </c>
      <c r="WY32" s="559">
        <v>0</v>
      </c>
      <c r="WZ32" s="559">
        <v>0</v>
      </c>
      <c r="XA32" s="559">
        <v>0</v>
      </c>
      <c r="XB32" s="559">
        <v>0</v>
      </c>
      <c r="XC32" s="559">
        <v>0</v>
      </c>
      <c r="XD32" s="559">
        <v>0</v>
      </c>
      <c r="XE32" s="559">
        <v>0</v>
      </c>
      <c r="XF32" s="559">
        <v>33540739.469999999</v>
      </c>
      <c r="XG32" s="559">
        <v>0</v>
      </c>
      <c r="XH32" s="559">
        <v>0</v>
      </c>
      <c r="XI32" s="559">
        <v>151207.12</v>
      </c>
      <c r="XJ32" s="559">
        <v>0</v>
      </c>
      <c r="XK32" s="559">
        <v>0</v>
      </c>
      <c r="XL32" s="559">
        <v>0</v>
      </c>
      <c r="XM32" s="559">
        <v>0</v>
      </c>
      <c r="XN32" s="559">
        <v>0</v>
      </c>
      <c r="XO32" s="559">
        <v>0</v>
      </c>
      <c r="XP32" s="559">
        <v>0</v>
      </c>
      <c r="XQ32" s="559">
        <v>0</v>
      </c>
      <c r="XR32" s="559">
        <v>0</v>
      </c>
      <c r="XS32" s="559">
        <v>0</v>
      </c>
      <c r="XT32" s="559">
        <v>0</v>
      </c>
      <c r="XU32" s="559">
        <v>0</v>
      </c>
      <c r="XV32" s="559">
        <v>0</v>
      </c>
      <c r="XW32" s="559">
        <v>0</v>
      </c>
      <c r="XX32" s="559">
        <v>0</v>
      </c>
      <c r="XY32" s="559">
        <v>0</v>
      </c>
      <c r="XZ32" s="559">
        <v>0</v>
      </c>
      <c r="YA32" s="559">
        <v>0</v>
      </c>
      <c r="YB32" s="559">
        <v>0</v>
      </c>
      <c r="YC32" s="559">
        <v>0</v>
      </c>
      <c r="YD32" s="559">
        <v>0</v>
      </c>
      <c r="YE32" s="559">
        <v>0</v>
      </c>
      <c r="YF32" s="559">
        <v>0</v>
      </c>
      <c r="YG32" s="559">
        <v>0</v>
      </c>
      <c r="YH32" s="559">
        <v>0</v>
      </c>
      <c r="YI32" s="559">
        <v>0</v>
      </c>
      <c r="YJ32" s="559">
        <v>0</v>
      </c>
      <c r="YK32" s="559">
        <v>0</v>
      </c>
      <c r="YL32" s="559">
        <v>0</v>
      </c>
      <c r="YM32" s="559">
        <v>0</v>
      </c>
      <c r="YN32" s="559">
        <v>0</v>
      </c>
      <c r="YO32" s="559">
        <v>0</v>
      </c>
      <c r="YP32" s="559">
        <v>0</v>
      </c>
      <c r="YQ32" s="559">
        <v>0</v>
      </c>
      <c r="YR32" s="559">
        <v>0</v>
      </c>
      <c r="YS32" s="559">
        <v>0</v>
      </c>
      <c r="YT32" s="559">
        <v>171588419.16</v>
      </c>
      <c r="YU32" s="559">
        <v>0</v>
      </c>
      <c r="YV32" s="559">
        <v>0</v>
      </c>
      <c r="YW32" s="559">
        <v>0</v>
      </c>
      <c r="YX32" s="559">
        <v>0</v>
      </c>
      <c r="YY32" s="559">
        <v>0</v>
      </c>
      <c r="YZ32" s="559">
        <v>0</v>
      </c>
      <c r="ZA32" s="559">
        <v>687833.66999999993</v>
      </c>
      <c r="ZB32" s="559">
        <v>0</v>
      </c>
      <c r="ZC32" s="559">
        <v>0</v>
      </c>
      <c r="ZD32" s="559">
        <v>0</v>
      </c>
      <c r="ZE32" s="559">
        <v>0</v>
      </c>
      <c r="ZF32" s="559">
        <v>600</v>
      </c>
      <c r="ZG32" s="559">
        <v>0</v>
      </c>
      <c r="ZH32" s="559">
        <v>0</v>
      </c>
      <c r="ZI32" s="559">
        <v>0</v>
      </c>
      <c r="ZJ32" s="559">
        <v>25163965.640000001</v>
      </c>
      <c r="ZK32" s="559">
        <v>0</v>
      </c>
      <c r="ZL32" s="559">
        <v>0</v>
      </c>
      <c r="ZM32" s="559">
        <v>0</v>
      </c>
      <c r="ZN32" s="559">
        <v>0</v>
      </c>
      <c r="ZO32" s="559">
        <v>0</v>
      </c>
      <c r="ZP32" s="559">
        <v>0</v>
      </c>
      <c r="ZQ32" s="559">
        <v>0</v>
      </c>
      <c r="ZR32" s="559">
        <v>0</v>
      </c>
      <c r="ZS32" s="559">
        <v>0</v>
      </c>
      <c r="ZT32" s="559">
        <v>0</v>
      </c>
      <c r="ZU32" s="559">
        <v>0</v>
      </c>
      <c r="ZV32" s="559">
        <v>0</v>
      </c>
      <c r="ZW32" s="559">
        <v>0</v>
      </c>
      <c r="ZX32" s="559">
        <v>0</v>
      </c>
      <c r="ZY32" s="559">
        <v>0</v>
      </c>
      <c r="ZZ32" s="559">
        <v>0</v>
      </c>
      <c r="AAA32" s="559">
        <v>0</v>
      </c>
      <c r="AAB32" s="559">
        <v>2210.14</v>
      </c>
      <c r="AAC32" s="559">
        <v>0</v>
      </c>
      <c r="AAD32" s="559">
        <v>0</v>
      </c>
      <c r="AAE32" s="559">
        <v>0</v>
      </c>
      <c r="AAF32" s="559">
        <v>313136.51</v>
      </c>
      <c r="AAG32" s="559">
        <v>0</v>
      </c>
      <c r="AAH32" s="559">
        <v>0</v>
      </c>
      <c r="AAI32" s="559">
        <v>0</v>
      </c>
      <c r="AAJ32" s="559">
        <v>0</v>
      </c>
      <c r="AAK32" s="559">
        <v>0</v>
      </c>
      <c r="AAL32" s="559">
        <v>0</v>
      </c>
      <c r="AAM32" s="559">
        <v>46912962.590000004</v>
      </c>
      <c r="AAN32" s="559">
        <v>0</v>
      </c>
      <c r="AAO32" s="559">
        <v>0</v>
      </c>
      <c r="AAP32" s="559">
        <v>0</v>
      </c>
      <c r="AAQ32" s="559">
        <v>0</v>
      </c>
      <c r="AAR32" s="559">
        <v>0</v>
      </c>
      <c r="AAS32" s="559">
        <v>0</v>
      </c>
      <c r="AAT32" s="559">
        <v>0</v>
      </c>
      <c r="AAU32" s="559">
        <v>0</v>
      </c>
      <c r="AAV32" s="559">
        <v>0</v>
      </c>
      <c r="AAW32" s="559">
        <v>0</v>
      </c>
      <c r="AAX32" s="559">
        <v>0</v>
      </c>
      <c r="AAY32" s="559">
        <v>0</v>
      </c>
      <c r="AAZ32" s="559">
        <v>0</v>
      </c>
      <c r="ABA32" s="559">
        <v>0</v>
      </c>
      <c r="ABB32" s="559">
        <v>0</v>
      </c>
      <c r="ABC32" s="559">
        <v>0</v>
      </c>
      <c r="ABD32" s="559">
        <v>0</v>
      </c>
      <c r="ABE32" s="559">
        <v>0</v>
      </c>
      <c r="ABF32" s="559">
        <v>0</v>
      </c>
      <c r="ABG32" s="559">
        <v>0</v>
      </c>
      <c r="ABH32" s="559">
        <v>0</v>
      </c>
      <c r="ABI32" s="559">
        <v>0</v>
      </c>
      <c r="ABJ32" s="559">
        <v>0</v>
      </c>
      <c r="ABK32" s="559">
        <v>0</v>
      </c>
      <c r="ABL32" s="559">
        <v>0</v>
      </c>
      <c r="ABM32" s="559">
        <v>1133641.04</v>
      </c>
      <c r="ABN32" s="559">
        <v>0</v>
      </c>
      <c r="ABO32" s="559">
        <v>0</v>
      </c>
      <c r="ABP32" s="559">
        <v>0</v>
      </c>
      <c r="ABQ32" s="559">
        <v>0</v>
      </c>
      <c r="ABR32" s="559">
        <v>0</v>
      </c>
      <c r="ABS32" s="559">
        <v>0</v>
      </c>
      <c r="ABT32" s="559">
        <v>0</v>
      </c>
      <c r="ABU32" s="559">
        <v>0</v>
      </c>
      <c r="ABV32" s="559">
        <v>36848.18</v>
      </c>
      <c r="ABW32" s="559">
        <v>0</v>
      </c>
      <c r="ABX32" s="559">
        <v>0</v>
      </c>
      <c r="ABY32" s="559">
        <v>0</v>
      </c>
      <c r="ABZ32" s="559">
        <v>0</v>
      </c>
      <c r="ACA32" s="559">
        <v>0</v>
      </c>
      <c r="ACB32" s="559">
        <v>0</v>
      </c>
      <c r="ACC32" s="559">
        <v>0</v>
      </c>
      <c r="ACD32" s="559">
        <v>0</v>
      </c>
      <c r="ACE32" s="559">
        <v>0</v>
      </c>
      <c r="ACF32" s="559">
        <v>0</v>
      </c>
      <c r="ACG32" s="559">
        <v>26695200</v>
      </c>
      <c r="ACH32" s="559">
        <v>0</v>
      </c>
      <c r="ACI32" s="559">
        <v>0</v>
      </c>
      <c r="ACJ32" s="559">
        <v>0</v>
      </c>
      <c r="ACK32" s="559">
        <v>0</v>
      </c>
      <c r="ACL32" s="559">
        <v>0</v>
      </c>
      <c r="ACM32" s="559">
        <v>0</v>
      </c>
      <c r="ACN32" s="559">
        <v>0</v>
      </c>
      <c r="ACO32" s="559">
        <v>0</v>
      </c>
      <c r="ACP32" s="559">
        <v>0</v>
      </c>
      <c r="ACQ32" s="559">
        <v>0</v>
      </c>
      <c r="ACR32" s="559">
        <v>0</v>
      </c>
      <c r="ACS32" s="559">
        <v>0</v>
      </c>
      <c r="ACT32" s="559">
        <v>0</v>
      </c>
      <c r="ACU32" s="559">
        <v>0</v>
      </c>
      <c r="ACV32" s="559">
        <v>0</v>
      </c>
      <c r="ACW32" s="559">
        <v>0</v>
      </c>
      <c r="ACX32" s="559">
        <v>0</v>
      </c>
      <c r="ACY32" s="559">
        <v>0</v>
      </c>
      <c r="ACZ32" s="559">
        <v>0</v>
      </c>
      <c r="ADA32" s="559">
        <v>0</v>
      </c>
      <c r="ADB32" s="559">
        <v>0</v>
      </c>
      <c r="ADC32" s="559">
        <v>0</v>
      </c>
      <c r="ADD32" s="559">
        <v>21081104.469999999</v>
      </c>
      <c r="ADE32" s="559">
        <v>39884582.07</v>
      </c>
      <c r="ADF32" s="559">
        <v>0</v>
      </c>
      <c r="ADG32" s="559">
        <v>0</v>
      </c>
      <c r="ADH32" s="559">
        <v>0</v>
      </c>
      <c r="ADI32" s="559">
        <v>0</v>
      </c>
      <c r="ADJ32" s="559">
        <v>0</v>
      </c>
      <c r="ADK32" s="559">
        <v>0</v>
      </c>
      <c r="ADL32" s="559">
        <v>0</v>
      </c>
      <c r="ADM32" s="559">
        <v>44963452.259999998</v>
      </c>
      <c r="ADN32" s="559">
        <v>0</v>
      </c>
      <c r="ADO32" s="559">
        <v>0</v>
      </c>
      <c r="ADP32" s="559">
        <v>45569654.170000002</v>
      </c>
      <c r="ADQ32" s="559">
        <v>0</v>
      </c>
      <c r="ADR32" s="559">
        <v>0</v>
      </c>
      <c r="ADS32" s="559">
        <v>0</v>
      </c>
      <c r="ADT32" s="559">
        <v>0</v>
      </c>
      <c r="ADU32" s="559">
        <v>264141242.09999999</v>
      </c>
      <c r="ADV32" s="559">
        <v>12551.4</v>
      </c>
      <c r="ADW32" s="559">
        <v>0</v>
      </c>
      <c r="ADX32" s="559">
        <v>0</v>
      </c>
      <c r="ADY32" s="559">
        <v>0</v>
      </c>
      <c r="ADZ32" s="559">
        <v>0</v>
      </c>
      <c r="AEA32" s="559">
        <v>0</v>
      </c>
      <c r="AEB32" s="559">
        <v>0</v>
      </c>
      <c r="AEC32" s="559">
        <v>0</v>
      </c>
      <c r="AED32" s="559">
        <v>0</v>
      </c>
      <c r="AEE32" s="559">
        <v>0</v>
      </c>
      <c r="AEF32" s="559">
        <v>0</v>
      </c>
      <c r="AEG32" s="559">
        <v>0</v>
      </c>
      <c r="AEH32" s="559">
        <v>0</v>
      </c>
      <c r="AEI32" s="559">
        <v>0</v>
      </c>
      <c r="AEJ32" s="559">
        <v>0</v>
      </c>
      <c r="AEK32" s="559">
        <v>0</v>
      </c>
      <c r="AEL32" s="559">
        <v>0</v>
      </c>
      <c r="AEM32" s="559">
        <v>0</v>
      </c>
      <c r="AEN32" s="559">
        <v>0</v>
      </c>
      <c r="AEO32" s="559">
        <v>21863652.800000001</v>
      </c>
      <c r="AEP32" s="559">
        <v>0</v>
      </c>
      <c r="AEQ32" s="559">
        <v>0</v>
      </c>
      <c r="AER32" s="559">
        <v>0</v>
      </c>
      <c r="AES32" s="559">
        <v>0</v>
      </c>
      <c r="AET32" s="559">
        <v>0</v>
      </c>
      <c r="AEU32" s="559">
        <v>0</v>
      </c>
      <c r="AEV32" s="559">
        <v>0</v>
      </c>
      <c r="AEW32" s="559">
        <v>0</v>
      </c>
      <c r="AEX32" s="559">
        <v>0</v>
      </c>
      <c r="AEY32" s="559">
        <v>3348297.75</v>
      </c>
      <c r="AEZ32" s="559">
        <v>5753801.5999999996</v>
      </c>
      <c r="AFA32" s="559">
        <v>0</v>
      </c>
      <c r="AFB32" s="559">
        <v>0</v>
      </c>
      <c r="AFC32" s="559">
        <v>0</v>
      </c>
      <c r="AFD32" s="559">
        <v>0</v>
      </c>
      <c r="AFE32" s="559">
        <v>0</v>
      </c>
      <c r="AFF32" s="559">
        <v>0</v>
      </c>
      <c r="AFG32" s="559">
        <v>0</v>
      </c>
      <c r="AFH32" s="559">
        <v>0</v>
      </c>
      <c r="AFI32" s="559">
        <v>0</v>
      </c>
      <c r="AFJ32" s="559">
        <v>0</v>
      </c>
      <c r="AFK32" s="559">
        <v>0</v>
      </c>
      <c r="AFL32" s="559">
        <v>0</v>
      </c>
      <c r="AFM32" s="559">
        <v>0</v>
      </c>
      <c r="AFN32" s="559">
        <v>0</v>
      </c>
      <c r="AFO32" s="559">
        <v>0</v>
      </c>
      <c r="AFP32" s="559">
        <v>0</v>
      </c>
      <c r="AFQ32" s="559">
        <v>0</v>
      </c>
      <c r="AFR32" s="559">
        <v>0</v>
      </c>
      <c r="AFS32" s="559">
        <v>0</v>
      </c>
      <c r="AFT32" s="559">
        <v>0</v>
      </c>
      <c r="AFU32" s="559">
        <v>0</v>
      </c>
      <c r="AFV32" s="559">
        <v>0</v>
      </c>
      <c r="AFW32" s="559">
        <v>0</v>
      </c>
      <c r="AFX32" s="559">
        <v>4629096.7699999996</v>
      </c>
      <c r="AFY32" s="559">
        <v>0</v>
      </c>
      <c r="AFZ32" s="559">
        <v>0</v>
      </c>
      <c r="AGA32" s="559">
        <v>0</v>
      </c>
      <c r="AGB32" s="559">
        <v>0</v>
      </c>
      <c r="AGC32" s="559">
        <v>0</v>
      </c>
      <c r="AGD32" s="559">
        <v>0</v>
      </c>
      <c r="AGE32" s="559">
        <v>0</v>
      </c>
      <c r="AGF32" s="559">
        <v>0</v>
      </c>
      <c r="AGG32" s="559">
        <v>0</v>
      </c>
      <c r="AGH32" s="559">
        <v>0</v>
      </c>
      <c r="AGI32" s="559">
        <v>20457810.559999999</v>
      </c>
      <c r="AGJ32" s="559">
        <v>107385.16</v>
      </c>
      <c r="AGK32" s="559">
        <v>0</v>
      </c>
      <c r="AGL32" s="559">
        <v>0</v>
      </c>
      <c r="AGM32" s="559">
        <v>0</v>
      </c>
      <c r="AGN32" s="559">
        <v>0</v>
      </c>
      <c r="AGO32" s="559">
        <v>0</v>
      </c>
      <c r="AGP32" s="559">
        <v>0</v>
      </c>
      <c r="AGQ32" s="559">
        <v>38172053.600000001</v>
      </c>
      <c r="AGR32" s="559">
        <v>21168000</v>
      </c>
      <c r="AGS32" s="559">
        <v>0</v>
      </c>
      <c r="AGT32" s="559">
        <v>0</v>
      </c>
      <c r="AGU32" s="559">
        <v>0</v>
      </c>
      <c r="AGV32" s="559">
        <v>0</v>
      </c>
      <c r="AGW32" s="559">
        <v>0</v>
      </c>
      <c r="AGX32" s="559">
        <v>0</v>
      </c>
      <c r="AGY32" s="559">
        <v>0</v>
      </c>
      <c r="AGZ32" s="559">
        <v>0</v>
      </c>
      <c r="AHA32" s="559">
        <v>0</v>
      </c>
      <c r="AHB32" s="559">
        <v>0</v>
      </c>
      <c r="AHC32" s="559">
        <v>0</v>
      </c>
      <c r="AHD32" s="559">
        <v>0</v>
      </c>
      <c r="AHE32" s="559">
        <v>0</v>
      </c>
      <c r="AHF32" s="559">
        <v>0</v>
      </c>
      <c r="AHG32" s="559">
        <v>0</v>
      </c>
      <c r="AHH32" s="559">
        <v>4571161.55</v>
      </c>
      <c r="AHI32" s="559">
        <v>0</v>
      </c>
      <c r="AHJ32" s="559">
        <v>0</v>
      </c>
      <c r="AHK32" s="559">
        <v>0</v>
      </c>
      <c r="AHL32" s="559">
        <v>0</v>
      </c>
      <c r="AHM32" s="559">
        <v>0</v>
      </c>
      <c r="AHN32" s="559">
        <v>0</v>
      </c>
      <c r="AHO32" s="559"/>
      <c r="AHQ32" s="579">
        <v>30</v>
      </c>
    </row>
    <row r="33" spans="1:901" s="561" customFormat="1" ht="30.6" x14ac:dyDescent="0.7">
      <c r="A33" s="560"/>
      <c r="B33" s="561" t="s">
        <v>661</v>
      </c>
      <c r="C33" s="563">
        <f>SUM(C18:C32)</f>
        <v>3513835575.0299997</v>
      </c>
      <c r="D33" s="563">
        <f t="shared" ref="D33:BO33" si="14">SUM(D18:D32)</f>
        <v>516980431.1500001</v>
      </c>
      <c r="E33" s="563">
        <f t="shared" si="14"/>
        <v>120725282.74000001</v>
      </c>
      <c r="F33" s="563">
        <f t="shared" si="14"/>
        <v>215404473.44</v>
      </c>
      <c r="G33" s="563">
        <f t="shared" si="14"/>
        <v>149677011.41000003</v>
      </c>
      <c r="H33" s="563">
        <f t="shared" si="14"/>
        <v>173667292.35999998</v>
      </c>
      <c r="I33" s="563">
        <f t="shared" si="14"/>
        <v>72866951.549999997</v>
      </c>
      <c r="J33" s="563">
        <f t="shared" si="14"/>
        <v>568280712.49000001</v>
      </c>
      <c r="K33" s="563">
        <f t="shared" si="14"/>
        <v>225433025.75999999</v>
      </c>
      <c r="L33" s="563">
        <f t="shared" si="14"/>
        <v>117172935.84999999</v>
      </c>
      <c r="M33" s="563">
        <f t="shared" si="14"/>
        <v>415351473.03999996</v>
      </c>
      <c r="N33" s="563">
        <f t="shared" si="14"/>
        <v>152641412.49000001</v>
      </c>
      <c r="O33" s="563">
        <f t="shared" si="14"/>
        <v>459573541.75999999</v>
      </c>
      <c r="P33" s="563">
        <f t="shared" si="14"/>
        <v>219675961.46999997</v>
      </c>
      <c r="Q33" s="563">
        <f t="shared" si="14"/>
        <v>131656113.87</v>
      </c>
      <c r="R33" s="563">
        <f t="shared" si="14"/>
        <v>83272551.609999985</v>
      </c>
      <c r="S33" s="563">
        <f t="shared" si="14"/>
        <v>153371387.23999998</v>
      </c>
      <c r="T33" s="563">
        <f t="shared" si="14"/>
        <v>158920077.30000001</v>
      </c>
      <c r="U33" s="563">
        <f t="shared" si="14"/>
        <v>87529235.680000007</v>
      </c>
      <c r="V33" s="563">
        <f t="shared" si="14"/>
        <v>120642335.39000003</v>
      </c>
      <c r="W33" s="563">
        <f t="shared" si="14"/>
        <v>104872967.58999999</v>
      </c>
      <c r="X33" s="563">
        <f t="shared" si="14"/>
        <v>87537606.140000001</v>
      </c>
      <c r="Y33" s="563">
        <f t="shared" si="14"/>
        <v>78534765.639999986</v>
      </c>
      <c r="Z33" s="563">
        <f t="shared" si="14"/>
        <v>56787704.720000006</v>
      </c>
      <c r="AA33" s="563">
        <f t="shared" si="14"/>
        <v>6366071788.9400005</v>
      </c>
      <c r="AB33" s="563">
        <f t="shared" si="14"/>
        <v>191472543.15999997</v>
      </c>
      <c r="AC33" s="563">
        <f t="shared" si="14"/>
        <v>298316535.21000004</v>
      </c>
      <c r="AD33" s="563">
        <f t="shared" si="14"/>
        <v>100222486.28000002</v>
      </c>
      <c r="AE33" s="563">
        <f t="shared" si="14"/>
        <v>411110415.85000008</v>
      </c>
      <c r="AF33" s="563">
        <f t="shared" si="14"/>
        <v>152084335.47999999</v>
      </c>
      <c r="AG33" s="563">
        <f t="shared" si="14"/>
        <v>355713971.90000004</v>
      </c>
      <c r="AH33" s="563">
        <f t="shared" si="14"/>
        <v>186995081.25999999</v>
      </c>
      <c r="AI33" s="563">
        <f t="shared" si="14"/>
        <v>186469270.08000004</v>
      </c>
      <c r="AJ33" s="563">
        <f t="shared" si="14"/>
        <v>148288825.08999997</v>
      </c>
      <c r="AK33" s="563">
        <f t="shared" si="14"/>
        <v>97479597.669999972</v>
      </c>
      <c r="AL33" s="563">
        <f t="shared" si="14"/>
        <v>107250102.38</v>
      </c>
      <c r="AM33" s="563">
        <f t="shared" si="14"/>
        <v>162242968.31</v>
      </c>
      <c r="AN33" s="563">
        <f t="shared" si="14"/>
        <v>111189735.82999998</v>
      </c>
      <c r="AO33" s="563">
        <f t="shared" si="14"/>
        <v>93149591.479999989</v>
      </c>
      <c r="AP33" s="563">
        <f t="shared" si="14"/>
        <v>226962654.80999994</v>
      </c>
      <c r="AQ33" s="563">
        <f t="shared" si="14"/>
        <v>243273104.70999995</v>
      </c>
      <c r="AR33" s="563">
        <f t="shared" si="14"/>
        <v>45417555.080000013</v>
      </c>
      <c r="AS33" s="563">
        <f t="shared" si="14"/>
        <v>2488659422.4000001</v>
      </c>
      <c r="AT33" s="563">
        <f t="shared" si="14"/>
        <v>156392403</v>
      </c>
      <c r="AU33" s="563">
        <f t="shared" si="14"/>
        <v>135902498.71000001</v>
      </c>
      <c r="AV33" s="563">
        <f t="shared" si="14"/>
        <v>164190366.97999999</v>
      </c>
      <c r="AW33" s="563">
        <f t="shared" si="14"/>
        <v>135561363.66</v>
      </c>
      <c r="AX33" s="563">
        <f t="shared" si="14"/>
        <v>115065033.52</v>
      </c>
      <c r="AY33" s="563">
        <f t="shared" si="14"/>
        <v>81486602.400000006</v>
      </c>
      <c r="AZ33" s="563">
        <f t="shared" si="14"/>
        <v>133200602.55</v>
      </c>
      <c r="BA33" s="563">
        <f t="shared" si="14"/>
        <v>460012143.63000005</v>
      </c>
      <c r="BB33" s="563">
        <f t="shared" si="14"/>
        <v>92503179.800000012</v>
      </c>
      <c r="BC33" s="563">
        <f t="shared" si="14"/>
        <v>142807571.32000002</v>
      </c>
      <c r="BD33" s="563">
        <f t="shared" si="14"/>
        <v>258790227.12000003</v>
      </c>
      <c r="BE33" s="563">
        <f t="shared" si="14"/>
        <v>87449111.950000018</v>
      </c>
      <c r="BF33" s="563">
        <f t="shared" si="14"/>
        <v>91571660.659999996</v>
      </c>
      <c r="BG33" s="563">
        <f t="shared" si="14"/>
        <v>85835048.349999994</v>
      </c>
      <c r="BH33" s="563">
        <f t="shared" si="14"/>
        <v>1253755210.54</v>
      </c>
      <c r="BI33" s="563">
        <f t="shared" si="14"/>
        <v>54610372.979999989</v>
      </c>
      <c r="BJ33" s="563">
        <f t="shared" si="14"/>
        <v>53465410.322500005</v>
      </c>
      <c r="BK33" s="563">
        <f t="shared" si="14"/>
        <v>81138523.959999993</v>
      </c>
      <c r="BL33" s="563">
        <f t="shared" si="14"/>
        <v>147653151.53999999</v>
      </c>
      <c r="BM33" s="563">
        <f t="shared" si="14"/>
        <v>199897357.55000001</v>
      </c>
      <c r="BN33" s="563">
        <f t="shared" si="14"/>
        <v>69458246.519999996</v>
      </c>
      <c r="BO33" s="563">
        <f t="shared" si="14"/>
        <v>84598880.359999999</v>
      </c>
      <c r="BP33" s="563">
        <f t="shared" ref="BP33:EA33" si="15">SUM(BP18:BP32)</f>
        <v>61449090.789999999</v>
      </c>
      <c r="BQ33" s="563">
        <f t="shared" si="15"/>
        <v>59766368.580000006</v>
      </c>
      <c r="BR33" s="563">
        <f t="shared" si="15"/>
        <v>44448629.279999994</v>
      </c>
      <c r="BS33" s="563">
        <f t="shared" si="15"/>
        <v>48424367.890000015</v>
      </c>
      <c r="BT33" s="563">
        <f t="shared" si="15"/>
        <v>318879107.75</v>
      </c>
      <c r="BU33" s="563">
        <f t="shared" si="15"/>
        <v>46621722.409999996</v>
      </c>
      <c r="BV33" s="563">
        <f t="shared" si="15"/>
        <v>54303748.49000001</v>
      </c>
      <c r="BW33" s="563">
        <f t="shared" si="15"/>
        <v>1113317649</v>
      </c>
      <c r="BX33" s="563">
        <f t="shared" si="15"/>
        <v>962071313.36000013</v>
      </c>
      <c r="BY33" s="563">
        <f t="shared" si="15"/>
        <v>140529240.99000001</v>
      </c>
      <c r="BZ33" s="563">
        <f t="shared" si="15"/>
        <v>83279210.679999992</v>
      </c>
      <c r="CA33" s="563">
        <f t="shared" si="15"/>
        <v>163312741.82999998</v>
      </c>
      <c r="CB33" s="563">
        <f t="shared" si="15"/>
        <v>140173391.21000001</v>
      </c>
      <c r="CC33" s="563">
        <f t="shared" si="15"/>
        <v>109994241.81</v>
      </c>
      <c r="CD33" s="563">
        <f t="shared" si="15"/>
        <v>16671646.58</v>
      </c>
      <c r="CE33" s="563">
        <f t="shared" si="15"/>
        <v>15729599.18</v>
      </c>
      <c r="CF33" s="563">
        <f t="shared" si="15"/>
        <v>3821066693.1099997</v>
      </c>
      <c r="CG33" s="563">
        <f t="shared" si="15"/>
        <v>144339933.98999998</v>
      </c>
      <c r="CH33" s="563">
        <f t="shared" si="15"/>
        <v>306531486.44999993</v>
      </c>
      <c r="CI33" s="563">
        <f t="shared" si="15"/>
        <v>99118932.829999998</v>
      </c>
      <c r="CJ33" s="563">
        <f t="shared" si="15"/>
        <v>128584692.64000002</v>
      </c>
      <c r="CK33" s="563">
        <f t="shared" si="15"/>
        <v>121367347.43000001</v>
      </c>
      <c r="CL33" s="563">
        <f t="shared" si="15"/>
        <v>119832780.63000003</v>
      </c>
      <c r="CM33" s="563">
        <f t="shared" si="15"/>
        <v>207238671.68000001</v>
      </c>
      <c r="CN33" s="563">
        <f t="shared" si="15"/>
        <v>61928229.150000006</v>
      </c>
      <c r="CO33" s="563">
        <f t="shared" si="15"/>
        <v>138386954.70000002</v>
      </c>
      <c r="CP33" s="563">
        <f t="shared" si="15"/>
        <v>94389603.780000001</v>
      </c>
      <c r="CQ33" s="563">
        <f t="shared" si="15"/>
        <v>142848910</v>
      </c>
      <c r="CR33" s="563">
        <f t="shared" si="15"/>
        <v>96551053.439999998</v>
      </c>
      <c r="CS33" s="563">
        <f t="shared" si="15"/>
        <v>1100433178.7200003</v>
      </c>
      <c r="CT33" s="563">
        <f t="shared" si="15"/>
        <v>97035755.870000005</v>
      </c>
      <c r="CU33" s="563">
        <f t="shared" si="15"/>
        <v>117837085.89</v>
      </c>
      <c r="CV33" s="563">
        <f t="shared" si="15"/>
        <v>200886178.05999997</v>
      </c>
      <c r="CW33" s="563">
        <f t="shared" si="15"/>
        <v>84898248.980000004</v>
      </c>
      <c r="CX33" s="563">
        <f t="shared" si="15"/>
        <v>186723237.30000001</v>
      </c>
      <c r="CY33" s="563">
        <f t="shared" si="15"/>
        <v>85747146.149999976</v>
      </c>
      <c r="CZ33" s="563">
        <f t="shared" si="15"/>
        <v>58283328.619999997</v>
      </c>
      <c r="DA33" s="563">
        <f t="shared" si="15"/>
        <v>1318280254.1199996</v>
      </c>
      <c r="DB33" s="563">
        <f t="shared" si="15"/>
        <v>167609222.74000004</v>
      </c>
      <c r="DC33" s="563">
        <f t="shared" si="15"/>
        <v>402520837.13000005</v>
      </c>
      <c r="DD33" s="563">
        <f t="shared" si="15"/>
        <v>446538611.21000004</v>
      </c>
      <c r="DE33" s="563">
        <f t="shared" si="15"/>
        <v>146676410.63000003</v>
      </c>
      <c r="DF33" s="563">
        <f t="shared" si="15"/>
        <v>217387477.70999998</v>
      </c>
      <c r="DG33" s="563">
        <f t="shared" si="15"/>
        <v>173336182.63</v>
      </c>
      <c r="DH33" s="563">
        <f t="shared" si="15"/>
        <v>64384516.68</v>
      </c>
      <c r="DI33" s="563">
        <f t="shared" si="15"/>
        <v>110966315.46000002</v>
      </c>
      <c r="DJ33" s="563">
        <f t="shared" si="15"/>
        <v>104893131.59999999</v>
      </c>
      <c r="DK33" s="563">
        <f t="shared" si="15"/>
        <v>246146094.01000005</v>
      </c>
      <c r="DL33" s="563">
        <f t="shared" si="15"/>
        <v>825518660.51999998</v>
      </c>
      <c r="DM33" s="563">
        <f t="shared" si="15"/>
        <v>1024585918.6899999</v>
      </c>
      <c r="DN33" s="563">
        <f t="shared" si="15"/>
        <v>132506474.52000001</v>
      </c>
      <c r="DO33" s="563">
        <f t="shared" si="15"/>
        <v>107860040.38</v>
      </c>
      <c r="DP33" s="563">
        <f t="shared" si="15"/>
        <v>233102600.86000004</v>
      </c>
      <c r="DQ33" s="563">
        <f t="shared" si="15"/>
        <v>212072552.34</v>
      </c>
      <c r="DR33" s="563">
        <f t="shared" si="15"/>
        <v>191647728.03999999</v>
      </c>
      <c r="DS33" s="563">
        <f t="shared" si="15"/>
        <v>237812353.94999999</v>
      </c>
      <c r="DT33" s="563">
        <f t="shared" si="15"/>
        <v>77202577.429999992</v>
      </c>
      <c r="DU33" s="563">
        <f t="shared" si="15"/>
        <v>3631508901.2799997</v>
      </c>
      <c r="DV33" s="563">
        <f t="shared" si="15"/>
        <v>124526801.77000001</v>
      </c>
      <c r="DW33" s="563">
        <f t="shared" si="15"/>
        <v>202273973</v>
      </c>
      <c r="DX33" s="563">
        <f t="shared" si="15"/>
        <v>163055519.99000001</v>
      </c>
      <c r="DY33" s="563">
        <f t="shared" si="15"/>
        <v>195300182.46999997</v>
      </c>
      <c r="DZ33" s="563">
        <f t="shared" si="15"/>
        <v>136992927.75999999</v>
      </c>
      <c r="EA33" s="563">
        <f t="shared" si="15"/>
        <v>296913899.38999999</v>
      </c>
      <c r="EB33" s="563">
        <f t="shared" ref="EB33:GM33" si="16">SUM(EB18:EB32)</f>
        <v>144609383.11999997</v>
      </c>
      <c r="EC33" s="563">
        <f t="shared" si="16"/>
        <v>272088514.82999998</v>
      </c>
      <c r="ED33" s="563">
        <f t="shared" si="16"/>
        <v>732871428.45000005</v>
      </c>
      <c r="EE33" s="563">
        <f t="shared" si="16"/>
        <v>751859791.80999994</v>
      </c>
      <c r="EF33" s="563">
        <f t="shared" si="16"/>
        <v>115633151.17</v>
      </c>
      <c r="EG33" s="563">
        <f t="shared" si="16"/>
        <v>133339171.80999999</v>
      </c>
      <c r="EH33" s="563">
        <f t="shared" si="16"/>
        <v>133861016.07000001</v>
      </c>
      <c r="EI33" s="563">
        <f t="shared" si="16"/>
        <v>174538180.46000001</v>
      </c>
      <c r="EJ33" s="563">
        <f t="shared" si="16"/>
        <v>253567657.18000001</v>
      </c>
      <c r="EK33" s="563">
        <f t="shared" si="16"/>
        <v>80923450.390000015</v>
      </c>
      <c r="EL33" s="563">
        <f t="shared" si="16"/>
        <v>115204661.07999998</v>
      </c>
      <c r="EM33" s="563">
        <f t="shared" si="16"/>
        <v>2400273696.8199997</v>
      </c>
      <c r="EN33" s="563">
        <f t="shared" si="16"/>
        <v>116834680.91</v>
      </c>
      <c r="EO33" s="563">
        <f t="shared" si="16"/>
        <v>118980223.89</v>
      </c>
      <c r="EP33" s="563">
        <f t="shared" si="16"/>
        <v>118852111.25999999</v>
      </c>
      <c r="EQ33" s="563">
        <f t="shared" si="16"/>
        <v>72023230.820000008</v>
      </c>
      <c r="ER33" s="563">
        <f t="shared" si="16"/>
        <v>66392566.339999996</v>
      </c>
      <c r="ES33" s="563">
        <f t="shared" si="16"/>
        <v>185020065.03000003</v>
      </c>
      <c r="ET33" s="563">
        <f t="shared" si="16"/>
        <v>161127362.78999999</v>
      </c>
      <c r="EU33" s="563">
        <f t="shared" si="16"/>
        <v>100290183.63000001</v>
      </c>
      <c r="EV33" s="563">
        <f t="shared" si="16"/>
        <v>1217082740.3799999</v>
      </c>
      <c r="EW33" s="563">
        <f t="shared" si="16"/>
        <v>57881780.280000009</v>
      </c>
      <c r="EX33" s="563">
        <f t="shared" si="16"/>
        <v>111377247.59999999</v>
      </c>
      <c r="EY33" s="563">
        <f t="shared" si="16"/>
        <v>161107702.24000001</v>
      </c>
      <c r="EZ33" s="563">
        <f t="shared" si="16"/>
        <v>218215167.93000004</v>
      </c>
      <c r="FA33" s="563">
        <f t="shared" si="16"/>
        <v>204369685.56</v>
      </c>
      <c r="FB33" s="563">
        <f t="shared" si="16"/>
        <v>151961975.66</v>
      </c>
      <c r="FC33" s="563">
        <f t="shared" si="16"/>
        <v>106662877.93999998</v>
      </c>
      <c r="FD33" s="563">
        <f t="shared" si="16"/>
        <v>90349903.160000011</v>
      </c>
      <c r="FE33" s="563">
        <f t="shared" si="16"/>
        <v>78272958.5</v>
      </c>
      <c r="FF33" s="563">
        <f t="shared" si="16"/>
        <v>82162442</v>
      </c>
      <c r="FG33" s="563">
        <f t="shared" si="16"/>
        <v>63567096.770000003</v>
      </c>
      <c r="FH33" s="563">
        <f t="shared" si="16"/>
        <v>1041042847.5699999</v>
      </c>
      <c r="FI33" s="563">
        <f t="shared" si="16"/>
        <v>82676453.910000011</v>
      </c>
      <c r="FJ33" s="563">
        <f t="shared" si="16"/>
        <v>89660028.26000002</v>
      </c>
      <c r="FK33" s="563">
        <f t="shared" si="16"/>
        <v>91008852.010000005</v>
      </c>
      <c r="FL33" s="563">
        <f t="shared" si="16"/>
        <v>154501350.25999999</v>
      </c>
      <c r="FM33" s="563">
        <f t="shared" si="16"/>
        <v>133850565.36999999</v>
      </c>
      <c r="FN33" s="563">
        <f t="shared" si="16"/>
        <v>53813782.300000004</v>
      </c>
      <c r="FO33" s="563">
        <f t="shared" si="16"/>
        <v>27678374.960000001</v>
      </c>
      <c r="FP33" s="563">
        <f t="shared" si="16"/>
        <v>2291931022.2999997</v>
      </c>
      <c r="FQ33" s="563">
        <f t="shared" si="16"/>
        <v>92887993.910000011</v>
      </c>
      <c r="FR33" s="563">
        <f t="shared" si="16"/>
        <v>168309019.58000001</v>
      </c>
      <c r="FS33" s="563">
        <f t="shared" si="16"/>
        <v>139066966.76000002</v>
      </c>
      <c r="FT33" s="563">
        <f t="shared" si="16"/>
        <v>201606097.42000002</v>
      </c>
      <c r="FU33" s="563">
        <f t="shared" si="16"/>
        <v>105309438.81999999</v>
      </c>
      <c r="FV33" s="563">
        <f t="shared" si="16"/>
        <v>262862450.67000002</v>
      </c>
      <c r="FW33" s="563">
        <f t="shared" si="16"/>
        <v>163802887.10999998</v>
      </c>
      <c r="FX33" s="563">
        <f t="shared" si="16"/>
        <v>147945377.02000001</v>
      </c>
      <c r="FY33" s="563">
        <f t="shared" si="16"/>
        <v>118185051.98999999</v>
      </c>
      <c r="FZ33" s="563">
        <f t="shared" si="16"/>
        <v>247279847.14999995</v>
      </c>
      <c r="GA33" s="563">
        <f t="shared" si="16"/>
        <v>112447861.73</v>
      </c>
      <c r="GB33" s="563">
        <f t="shared" si="16"/>
        <v>98322619.63000001</v>
      </c>
      <c r="GC33" s="563">
        <f t="shared" si="16"/>
        <v>51067279.880000003</v>
      </c>
      <c r="GD33" s="563">
        <f t="shared" si="16"/>
        <v>1105106068.6100001</v>
      </c>
      <c r="GE33" s="563">
        <f t="shared" si="16"/>
        <v>84423453.670000002</v>
      </c>
      <c r="GF33" s="563">
        <f t="shared" si="16"/>
        <v>94407126.12000002</v>
      </c>
      <c r="GG33" s="563">
        <f t="shared" si="16"/>
        <v>230072449.89999998</v>
      </c>
      <c r="GH33" s="563">
        <f t="shared" si="16"/>
        <v>114910249.31999999</v>
      </c>
      <c r="GI33" s="563">
        <f t="shared" si="16"/>
        <v>96304630.459999979</v>
      </c>
      <c r="GJ33" s="563">
        <f t="shared" si="16"/>
        <v>92447184.61999999</v>
      </c>
      <c r="GK33" s="563">
        <f t="shared" si="16"/>
        <v>258058334.60000002</v>
      </c>
      <c r="GL33" s="563">
        <f t="shared" si="16"/>
        <v>80846865.640000001</v>
      </c>
      <c r="GM33" s="563">
        <f t="shared" si="16"/>
        <v>44548904.75</v>
      </c>
      <c r="GN33" s="563">
        <f t="shared" ref="GN33:IY33" si="17">SUM(GN18:GN32)</f>
        <v>34226691.379999995</v>
      </c>
      <c r="GO33" s="563">
        <f t="shared" si="17"/>
        <v>37928026.019999996</v>
      </c>
      <c r="GP33" s="563">
        <f t="shared" si="17"/>
        <v>683469883.38</v>
      </c>
      <c r="GQ33" s="563">
        <f t="shared" si="17"/>
        <v>163386347.72</v>
      </c>
      <c r="GR33" s="563">
        <f t="shared" si="17"/>
        <v>95941791.510000005</v>
      </c>
      <c r="GS33" s="563">
        <f t="shared" si="17"/>
        <v>182882133.52000004</v>
      </c>
      <c r="GT33" s="563">
        <f t="shared" si="17"/>
        <v>43333341.50999999</v>
      </c>
      <c r="GU33" s="563">
        <f t="shared" si="17"/>
        <v>123444649.69</v>
      </c>
      <c r="GV33" s="563">
        <f t="shared" si="17"/>
        <v>130812029.11999999</v>
      </c>
      <c r="GW33" s="563">
        <f t="shared" si="17"/>
        <v>69441399.679999992</v>
      </c>
      <c r="GX33" s="563">
        <f t="shared" si="17"/>
        <v>737352093.13</v>
      </c>
      <c r="GY33" s="563">
        <f t="shared" si="17"/>
        <v>76432573.670000002</v>
      </c>
      <c r="GZ33" s="563">
        <f t="shared" si="17"/>
        <v>169632767.94999999</v>
      </c>
      <c r="HA33" s="563">
        <f t="shared" si="17"/>
        <v>118971101.03000002</v>
      </c>
      <c r="HB33" s="563">
        <f t="shared" si="17"/>
        <v>2111689875.1099999</v>
      </c>
      <c r="HC33" s="563">
        <f t="shared" si="17"/>
        <v>240418389.89000002</v>
      </c>
      <c r="HD33" s="563">
        <f t="shared" si="17"/>
        <v>271851325.79000002</v>
      </c>
      <c r="HE33" s="563">
        <f t="shared" si="17"/>
        <v>277165837.26999998</v>
      </c>
      <c r="HF33" s="563">
        <f t="shared" si="17"/>
        <v>189652628.41999999</v>
      </c>
      <c r="HG33" s="563">
        <f t="shared" si="17"/>
        <v>277435038.43000001</v>
      </c>
      <c r="HH33" s="563">
        <f t="shared" si="17"/>
        <v>67139702.760000005</v>
      </c>
      <c r="HI33" s="563">
        <f t="shared" si="17"/>
        <v>1197746895.79</v>
      </c>
      <c r="HJ33" s="563">
        <f t="shared" si="17"/>
        <v>223293527.80000001</v>
      </c>
      <c r="HK33" s="563">
        <f t="shared" si="17"/>
        <v>244906498.88000003</v>
      </c>
      <c r="HL33" s="563">
        <f t="shared" si="17"/>
        <v>145458604.90000001</v>
      </c>
      <c r="HM33" s="563">
        <f t="shared" si="17"/>
        <v>105755268.65000002</v>
      </c>
      <c r="HN33" s="563">
        <f t="shared" si="17"/>
        <v>104552946.82000001</v>
      </c>
      <c r="HO33" s="563">
        <f t="shared" si="17"/>
        <v>169039502.63000003</v>
      </c>
      <c r="HP33" s="563">
        <f t="shared" si="17"/>
        <v>83337330.770000011</v>
      </c>
      <c r="HQ33" s="563">
        <f t="shared" si="17"/>
        <v>1529142620.3299999</v>
      </c>
      <c r="HR33" s="563">
        <f t="shared" si="17"/>
        <v>494136085.13</v>
      </c>
      <c r="HS33" s="563">
        <f t="shared" si="17"/>
        <v>108524915.18000001</v>
      </c>
      <c r="HT33" s="563">
        <f t="shared" si="17"/>
        <v>87164840.310000017</v>
      </c>
      <c r="HU33" s="563">
        <f t="shared" si="17"/>
        <v>86879181.210000008</v>
      </c>
      <c r="HV33" s="563">
        <f t="shared" si="17"/>
        <v>71364114.089999989</v>
      </c>
      <c r="HW33" s="563">
        <f t="shared" si="17"/>
        <v>208677503.46000004</v>
      </c>
      <c r="HX33" s="563">
        <f t="shared" si="17"/>
        <v>84096075.959999993</v>
      </c>
      <c r="HY33" s="563">
        <f t="shared" si="17"/>
        <v>92641842.249999985</v>
      </c>
      <c r="HZ33" s="563">
        <f t="shared" si="17"/>
        <v>88712224.659999996</v>
      </c>
      <c r="IA33" s="563">
        <f t="shared" si="17"/>
        <v>90803373.500000015</v>
      </c>
      <c r="IB33" s="563">
        <f t="shared" si="17"/>
        <v>151399892.33000001</v>
      </c>
      <c r="IC33" s="563">
        <f t="shared" si="17"/>
        <v>48911947.090000004</v>
      </c>
      <c r="ID33" s="563">
        <f t="shared" si="17"/>
        <v>118374256.97999999</v>
      </c>
      <c r="IE33" s="563">
        <f t="shared" si="17"/>
        <v>56959194.009999998</v>
      </c>
      <c r="IF33" s="563">
        <f t="shared" si="17"/>
        <v>59937718.81000001</v>
      </c>
      <c r="IG33" s="563">
        <f t="shared" si="17"/>
        <v>1189587005.7</v>
      </c>
      <c r="IH33" s="563">
        <f t="shared" si="17"/>
        <v>619277487.61999989</v>
      </c>
      <c r="II33" s="563">
        <f t="shared" si="17"/>
        <v>145013379.75</v>
      </c>
      <c r="IJ33" s="563">
        <f t="shared" si="17"/>
        <v>220185362.75</v>
      </c>
      <c r="IK33" s="563">
        <f t="shared" si="17"/>
        <v>324346329.0399999</v>
      </c>
      <c r="IL33" s="563">
        <f t="shared" si="17"/>
        <v>107185474.92999999</v>
      </c>
      <c r="IM33" s="563">
        <f t="shared" si="17"/>
        <v>94152610.129999995</v>
      </c>
      <c r="IN33" s="563">
        <f t="shared" si="17"/>
        <v>61652044.68</v>
      </c>
      <c r="IO33" s="563">
        <f t="shared" si="17"/>
        <v>81290378.099999979</v>
      </c>
      <c r="IP33" s="563">
        <f t="shared" si="17"/>
        <v>76544344.099999994</v>
      </c>
      <c r="IQ33" s="563">
        <f t="shared" si="17"/>
        <v>80714071.209999993</v>
      </c>
      <c r="IR33" s="563">
        <f t="shared" si="17"/>
        <v>2003418217.6999998</v>
      </c>
      <c r="IS33" s="563">
        <f t="shared" si="17"/>
        <v>678115403.19000006</v>
      </c>
      <c r="IT33" s="563">
        <f t="shared" si="17"/>
        <v>163428577.89000002</v>
      </c>
      <c r="IU33" s="563">
        <f t="shared" si="17"/>
        <v>127136133.43000001</v>
      </c>
      <c r="IV33" s="563">
        <f t="shared" si="17"/>
        <v>96487258.500000015</v>
      </c>
      <c r="IW33" s="563">
        <f t="shared" si="17"/>
        <v>51449311.599999994</v>
      </c>
      <c r="IX33" s="563">
        <f t="shared" si="17"/>
        <v>97708659.501999989</v>
      </c>
      <c r="IY33" s="563">
        <f t="shared" si="17"/>
        <v>50694324.189999998</v>
      </c>
      <c r="IZ33" s="563">
        <f t="shared" ref="IZ33:LK33" si="18">SUM(IZ18:IZ32)</f>
        <v>66842674.760000013</v>
      </c>
      <c r="JA33" s="563">
        <f t="shared" si="18"/>
        <v>106217513.83</v>
      </c>
      <c r="JB33" s="563">
        <f t="shared" si="18"/>
        <v>114941036.99999999</v>
      </c>
      <c r="JC33" s="563">
        <f t="shared" si="18"/>
        <v>76274790.269999996</v>
      </c>
      <c r="JD33" s="563">
        <f t="shared" si="18"/>
        <v>1083982985.9000001</v>
      </c>
      <c r="JE33" s="563">
        <f t="shared" si="18"/>
        <v>363370911.97999996</v>
      </c>
      <c r="JF33" s="563">
        <f t="shared" si="18"/>
        <v>100508754.44999999</v>
      </c>
      <c r="JG33" s="563">
        <f t="shared" si="18"/>
        <v>82875259.550000012</v>
      </c>
      <c r="JH33" s="563">
        <f t="shared" si="18"/>
        <v>63284342.760000013</v>
      </c>
      <c r="JI33" s="563">
        <f t="shared" si="18"/>
        <v>73303710.629999995</v>
      </c>
      <c r="JJ33" s="563">
        <f t="shared" si="18"/>
        <v>704702235.53999996</v>
      </c>
      <c r="JK33" s="563">
        <f t="shared" si="18"/>
        <v>75210899.840000004</v>
      </c>
      <c r="JL33" s="563">
        <f t="shared" si="18"/>
        <v>102530457.68999998</v>
      </c>
      <c r="JM33" s="563">
        <f t="shared" si="18"/>
        <v>161362833.80999997</v>
      </c>
      <c r="JN33" s="563">
        <f t="shared" si="18"/>
        <v>92383448.469999999</v>
      </c>
      <c r="JO33" s="563">
        <f t="shared" si="18"/>
        <v>196440275.99000001</v>
      </c>
      <c r="JP33" s="563">
        <f t="shared" si="18"/>
        <v>69748073.890000001</v>
      </c>
      <c r="JQ33" s="563">
        <f t="shared" si="18"/>
        <v>1086111036.2900002</v>
      </c>
      <c r="JR33" s="563">
        <f t="shared" si="18"/>
        <v>117878981.99599999</v>
      </c>
      <c r="JS33" s="563">
        <f t="shared" si="18"/>
        <v>68868319.479999989</v>
      </c>
      <c r="JT33" s="563">
        <f t="shared" si="18"/>
        <v>227684797.67999998</v>
      </c>
      <c r="JU33" s="563">
        <f t="shared" si="18"/>
        <v>213673609.63000003</v>
      </c>
      <c r="JV33" s="563">
        <f t="shared" si="18"/>
        <v>127082113.09</v>
      </c>
      <c r="JW33" s="563">
        <f t="shared" si="18"/>
        <v>129442634.41999999</v>
      </c>
      <c r="JX33" s="563">
        <f t="shared" si="18"/>
        <v>83802640.310000002</v>
      </c>
      <c r="JY33" s="563">
        <f t="shared" si="18"/>
        <v>1626654805.8999996</v>
      </c>
      <c r="JZ33" s="563">
        <f t="shared" si="18"/>
        <v>626797564.50999999</v>
      </c>
      <c r="KA33" s="563">
        <f t="shared" si="18"/>
        <v>108607727.89999998</v>
      </c>
      <c r="KB33" s="563">
        <f t="shared" si="18"/>
        <v>59490643.649999999</v>
      </c>
      <c r="KC33" s="563">
        <f t="shared" si="18"/>
        <v>157860558.03</v>
      </c>
      <c r="KD33" s="563">
        <f t="shared" si="18"/>
        <v>51263044.93</v>
      </c>
      <c r="KE33" s="563">
        <f t="shared" si="18"/>
        <v>338709583.84999996</v>
      </c>
      <c r="KF33" s="563">
        <f t="shared" si="18"/>
        <v>186516601.73000005</v>
      </c>
      <c r="KG33" s="563">
        <f t="shared" si="18"/>
        <v>107697049.38999999</v>
      </c>
      <c r="KH33" s="563">
        <f t="shared" si="18"/>
        <v>149129997.13</v>
      </c>
      <c r="KI33" s="563">
        <f t="shared" si="18"/>
        <v>104574290.01999998</v>
      </c>
      <c r="KJ33" s="563">
        <f t="shared" si="18"/>
        <v>107538366.49999999</v>
      </c>
      <c r="KK33" s="563">
        <f t="shared" si="18"/>
        <v>98105529.059999987</v>
      </c>
      <c r="KL33" s="563">
        <f t="shared" si="18"/>
        <v>35114407.07</v>
      </c>
      <c r="KM33" s="563">
        <f t="shared" si="18"/>
        <v>85436637.910000011</v>
      </c>
      <c r="KN33" s="563">
        <f t="shared" si="18"/>
        <v>2197723613.7199998</v>
      </c>
      <c r="KO33" s="563">
        <f t="shared" si="18"/>
        <v>250147281.84000003</v>
      </c>
      <c r="KP33" s="563">
        <f t="shared" si="18"/>
        <v>130930162.95999999</v>
      </c>
      <c r="KQ33" s="563">
        <f t="shared" si="18"/>
        <v>182717396.96000001</v>
      </c>
      <c r="KR33" s="563">
        <f t="shared" si="18"/>
        <v>154364960.41</v>
      </c>
      <c r="KS33" s="563">
        <f t="shared" si="18"/>
        <v>129008212.41</v>
      </c>
      <c r="KT33" s="563">
        <f t="shared" si="18"/>
        <v>446502835.52000004</v>
      </c>
      <c r="KU33" s="563">
        <f t="shared" si="18"/>
        <v>102361714.26000001</v>
      </c>
      <c r="KV33" s="563">
        <f t="shared" si="18"/>
        <v>98435201.920000017</v>
      </c>
      <c r="KW33" s="563">
        <f t="shared" si="18"/>
        <v>766619046.69000006</v>
      </c>
      <c r="KX33" s="563">
        <f t="shared" si="18"/>
        <v>121399527.18999998</v>
      </c>
      <c r="KY33" s="563">
        <f t="shared" si="18"/>
        <v>151695468.13000003</v>
      </c>
      <c r="KZ33" s="563">
        <f t="shared" si="18"/>
        <v>344770082.41000003</v>
      </c>
      <c r="LA33" s="563">
        <f t="shared" si="18"/>
        <v>105409279.79000001</v>
      </c>
      <c r="LB33" s="563">
        <f t="shared" si="18"/>
        <v>171413749.21000001</v>
      </c>
      <c r="LC33" s="563">
        <f t="shared" si="18"/>
        <v>1025365727.5700001</v>
      </c>
      <c r="LD33" s="563">
        <f t="shared" si="18"/>
        <v>166515347.38</v>
      </c>
      <c r="LE33" s="563">
        <f t="shared" si="18"/>
        <v>2508686908.0900006</v>
      </c>
      <c r="LF33" s="563">
        <f t="shared" si="18"/>
        <v>471717099.04999989</v>
      </c>
      <c r="LG33" s="563">
        <f t="shared" si="18"/>
        <v>693824241.48000014</v>
      </c>
      <c r="LH33" s="563">
        <f t="shared" si="18"/>
        <v>554451881.29999995</v>
      </c>
      <c r="LI33" s="563">
        <f t="shared" si="18"/>
        <v>149506957.21000001</v>
      </c>
      <c r="LJ33" s="563">
        <f t="shared" si="18"/>
        <v>117527494.19999997</v>
      </c>
      <c r="LK33" s="563">
        <f t="shared" si="18"/>
        <v>75295059.699999988</v>
      </c>
      <c r="LL33" s="563">
        <f t="shared" ref="LL33:NW33" si="19">SUM(LL18:LL32)</f>
        <v>159985804.42000002</v>
      </c>
      <c r="LM33" s="563">
        <f t="shared" si="19"/>
        <v>91508580.379999995</v>
      </c>
      <c r="LN33" s="563">
        <f t="shared" si="19"/>
        <v>177091861.89999998</v>
      </c>
      <c r="LO33" s="563">
        <f t="shared" si="19"/>
        <v>61148636.149999999</v>
      </c>
      <c r="LP33" s="563">
        <f t="shared" si="19"/>
        <v>764827503.20000005</v>
      </c>
      <c r="LQ33" s="563">
        <f t="shared" si="19"/>
        <v>152741010.67999998</v>
      </c>
      <c r="LR33" s="563">
        <f t="shared" si="19"/>
        <v>97677530.570000008</v>
      </c>
      <c r="LS33" s="563">
        <f t="shared" si="19"/>
        <v>1946175944.2100003</v>
      </c>
      <c r="LT33" s="563">
        <f t="shared" si="19"/>
        <v>772804319.2299999</v>
      </c>
      <c r="LU33" s="563">
        <f t="shared" si="19"/>
        <v>1744198525.3599997</v>
      </c>
      <c r="LV33" s="563">
        <f t="shared" si="19"/>
        <v>519884168.53999996</v>
      </c>
      <c r="LW33" s="563">
        <f t="shared" si="19"/>
        <v>242383101.02999997</v>
      </c>
      <c r="LX33" s="563">
        <f t="shared" si="19"/>
        <v>210265418.42000002</v>
      </c>
      <c r="LY33" s="563">
        <f t="shared" si="19"/>
        <v>167389533.20999998</v>
      </c>
      <c r="LZ33" s="563">
        <f t="shared" si="19"/>
        <v>156966595.85000002</v>
      </c>
      <c r="MA33" s="563">
        <f t="shared" si="19"/>
        <v>151952491.48999998</v>
      </c>
      <c r="MB33" s="563">
        <f t="shared" si="19"/>
        <v>200352656.97</v>
      </c>
      <c r="MC33" s="563">
        <f t="shared" si="19"/>
        <v>338653654.06999999</v>
      </c>
      <c r="MD33" s="563">
        <f t="shared" si="19"/>
        <v>107450282.84</v>
      </c>
      <c r="ME33" s="563">
        <f t="shared" si="19"/>
        <v>2455260233.0599995</v>
      </c>
      <c r="MF33" s="563">
        <f t="shared" si="19"/>
        <v>140100456.72999999</v>
      </c>
      <c r="MG33" s="563">
        <f t="shared" si="19"/>
        <v>81258221.36999999</v>
      </c>
      <c r="MH33" s="563">
        <f t="shared" si="19"/>
        <v>82550597.180000007</v>
      </c>
      <c r="MI33" s="563">
        <f t="shared" si="19"/>
        <v>76517479.949999988</v>
      </c>
      <c r="MJ33" s="563">
        <f t="shared" si="19"/>
        <v>136998493.70000002</v>
      </c>
      <c r="MK33" s="563">
        <f t="shared" si="19"/>
        <v>106678230.15000001</v>
      </c>
      <c r="ML33" s="563">
        <f t="shared" si="19"/>
        <v>103096079.53999999</v>
      </c>
      <c r="MM33" s="563">
        <f t="shared" si="19"/>
        <v>180384558.59000003</v>
      </c>
      <c r="MN33" s="563">
        <f t="shared" si="19"/>
        <v>97433627.800000012</v>
      </c>
      <c r="MO33" s="563">
        <f t="shared" si="19"/>
        <v>101266114.97999999</v>
      </c>
      <c r="MP33" s="563">
        <f t="shared" si="19"/>
        <v>92410910.959999979</v>
      </c>
      <c r="MQ33" s="563">
        <f t="shared" si="19"/>
        <v>2083583411.4899998</v>
      </c>
      <c r="MR33" s="563">
        <f t="shared" si="19"/>
        <v>117673654.00999999</v>
      </c>
      <c r="MS33" s="563">
        <f t="shared" si="19"/>
        <v>135300012.56</v>
      </c>
      <c r="MT33" s="563">
        <f t="shared" si="19"/>
        <v>194222361.19</v>
      </c>
      <c r="MU33" s="563">
        <f t="shared" si="19"/>
        <v>187201079.26999998</v>
      </c>
      <c r="MV33" s="563">
        <f t="shared" si="19"/>
        <v>139151775.16000003</v>
      </c>
      <c r="MW33" s="563">
        <f t="shared" si="19"/>
        <v>296980765.86880004</v>
      </c>
      <c r="MX33" s="563">
        <f t="shared" si="19"/>
        <v>235188086.31999999</v>
      </c>
      <c r="MY33" s="563">
        <f t="shared" si="19"/>
        <v>128745103.67</v>
      </c>
      <c r="MZ33" s="563">
        <f t="shared" si="19"/>
        <v>50875011.850000001</v>
      </c>
      <c r="NA33" s="563">
        <f t="shared" si="19"/>
        <v>37351921.109999999</v>
      </c>
      <c r="NB33" s="563">
        <f t="shared" si="19"/>
        <v>3994202521.02</v>
      </c>
      <c r="NC33" s="563">
        <f t="shared" si="19"/>
        <v>372266687.06</v>
      </c>
      <c r="ND33" s="563">
        <f t="shared" si="19"/>
        <v>92030837.849999979</v>
      </c>
      <c r="NE33" s="563">
        <f t="shared" si="19"/>
        <v>914707176.38999999</v>
      </c>
      <c r="NF33" s="563">
        <f t="shared" si="19"/>
        <v>91348095.939999983</v>
      </c>
      <c r="NG33" s="563">
        <f t="shared" si="19"/>
        <v>243046094.32999998</v>
      </c>
      <c r="NH33" s="563">
        <f t="shared" si="19"/>
        <v>524600498.26999992</v>
      </c>
      <c r="NI33" s="563">
        <f t="shared" si="19"/>
        <v>466155599.23999995</v>
      </c>
      <c r="NJ33" s="563">
        <f t="shared" si="19"/>
        <v>39355394.930000007</v>
      </c>
      <c r="NK33" s="563">
        <f t="shared" si="19"/>
        <v>176720368.51920003</v>
      </c>
      <c r="NL33" s="563">
        <f t="shared" si="19"/>
        <v>143694449.93000001</v>
      </c>
      <c r="NM33" s="563">
        <f t="shared" si="19"/>
        <v>92546608.416999996</v>
      </c>
      <c r="NN33" s="563">
        <f t="shared" si="19"/>
        <v>753270523.32999992</v>
      </c>
      <c r="NO33" s="563">
        <f t="shared" si="19"/>
        <v>96783454.420000032</v>
      </c>
      <c r="NP33" s="563">
        <f t="shared" si="19"/>
        <v>98521891.930000007</v>
      </c>
      <c r="NQ33" s="563">
        <f t="shared" si="19"/>
        <v>97714750.949999988</v>
      </c>
      <c r="NR33" s="563">
        <f t="shared" si="19"/>
        <v>81980851.010000005</v>
      </c>
      <c r="NS33" s="563">
        <f t="shared" si="19"/>
        <v>31931241.310000002</v>
      </c>
      <c r="NT33" s="563">
        <f t="shared" si="19"/>
        <v>55989581.62999998</v>
      </c>
      <c r="NU33" s="563">
        <f t="shared" si="19"/>
        <v>2275380056.9099998</v>
      </c>
      <c r="NV33" s="563">
        <f t="shared" si="19"/>
        <v>480669695.04000002</v>
      </c>
      <c r="NW33" s="563">
        <f t="shared" si="19"/>
        <v>109127129.73</v>
      </c>
      <c r="NX33" s="563">
        <f t="shared" ref="NX33:QI33" si="20">SUM(NX18:NX32)</f>
        <v>83455478.714000002</v>
      </c>
      <c r="NY33" s="563">
        <f t="shared" si="20"/>
        <v>108184442.75</v>
      </c>
      <c r="NZ33" s="563">
        <f t="shared" si="20"/>
        <v>164982761.83999997</v>
      </c>
      <c r="OA33" s="563">
        <f t="shared" si="20"/>
        <v>72930271.589999989</v>
      </c>
      <c r="OB33" s="563">
        <f t="shared" si="20"/>
        <v>1867348415.45</v>
      </c>
      <c r="OC33" s="563">
        <f t="shared" si="20"/>
        <v>378770738.38</v>
      </c>
      <c r="OD33" s="563">
        <f t="shared" si="20"/>
        <v>176479423.64000002</v>
      </c>
      <c r="OE33" s="563">
        <f t="shared" si="20"/>
        <v>482257581.95999998</v>
      </c>
      <c r="OF33" s="563">
        <f t="shared" si="20"/>
        <v>126677359.72</v>
      </c>
      <c r="OG33" s="563">
        <f t="shared" si="20"/>
        <v>167682199.95999998</v>
      </c>
      <c r="OH33" s="563">
        <f t="shared" si="20"/>
        <v>177807246.50999999</v>
      </c>
      <c r="OI33" s="563">
        <f t="shared" si="20"/>
        <v>67955943.230000004</v>
      </c>
      <c r="OJ33" s="563">
        <f t="shared" si="20"/>
        <v>75891799.86999999</v>
      </c>
      <c r="OK33" s="563">
        <f t="shared" si="20"/>
        <v>1701164942.9599998</v>
      </c>
      <c r="OL33" s="563">
        <f t="shared" si="20"/>
        <v>355663200.29000002</v>
      </c>
      <c r="OM33" s="563">
        <f t="shared" si="20"/>
        <v>618687444.69999993</v>
      </c>
      <c r="ON33" s="563">
        <f t="shared" si="20"/>
        <v>216600334.78000003</v>
      </c>
      <c r="OO33" s="563">
        <f t="shared" si="20"/>
        <v>172491421.52000001</v>
      </c>
      <c r="OP33" s="563">
        <f t="shared" si="20"/>
        <v>78730695.320000008</v>
      </c>
      <c r="OQ33" s="563">
        <f t="shared" si="20"/>
        <v>920188784.27999997</v>
      </c>
      <c r="OR33" s="563">
        <f t="shared" si="20"/>
        <v>86013056.460000008</v>
      </c>
      <c r="OS33" s="563">
        <f t="shared" si="20"/>
        <v>98616766.330000013</v>
      </c>
      <c r="OT33" s="563">
        <f t="shared" si="20"/>
        <v>160175567.82999998</v>
      </c>
      <c r="OU33" s="563">
        <f t="shared" si="20"/>
        <v>174177640.93000001</v>
      </c>
      <c r="OV33" s="563">
        <f t="shared" si="20"/>
        <v>351391458.27999997</v>
      </c>
      <c r="OW33" s="563">
        <f t="shared" si="20"/>
        <v>106696163.21999998</v>
      </c>
      <c r="OX33" s="563">
        <f t="shared" si="20"/>
        <v>62772852.379999995</v>
      </c>
      <c r="OY33" s="563">
        <f t="shared" si="20"/>
        <v>55811851.789999992</v>
      </c>
      <c r="OZ33" s="563">
        <f t="shared" si="20"/>
        <v>1282230614.49</v>
      </c>
      <c r="PA33" s="563">
        <f t="shared" si="20"/>
        <v>75911941.189999998</v>
      </c>
      <c r="PB33" s="563">
        <f t="shared" si="20"/>
        <v>230434431.83999997</v>
      </c>
      <c r="PC33" s="563">
        <f t="shared" si="20"/>
        <v>56817970.75</v>
      </c>
      <c r="PD33" s="563">
        <f t="shared" si="20"/>
        <v>155575617.43000001</v>
      </c>
      <c r="PE33" s="563">
        <f t="shared" si="20"/>
        <v>273719022.85000002</v>
      </c>
      <c r="PF33" s="563">
        <f t="shared" si="20"/>
        <v>89739081.849999994</v>
      </c>
      <c r="PG33" s="563">
        <f t="shared" si="20"/>
        <v>80106656.140000001</v>
      </c>
      <c r="PH33" s="563">
        <f t="shared" si="20"/>
        <v>126658368.53000002</v>
      </c>
      <c r="PI33" s="563">
        <f t="shared" si="20"/>
        <v>107540306.90000001</v>
      </c>
      <c r="PJ33" s="563">
        <f t="shared" si="20"/>
        <v>132433218.8</v>
      </c>
      <c r="PK33" s="563">
        <f t="shared" si="20"/>
        <v>196958413.85999998</v>
      </c>
      <c r="PL33" s="563">
        <f t="shared" si="20"/>
        <v>77781357.999999985</v>
      </c>
      <c r="PM33" s="563">
        <f t="shared" si="20"/>
        <v>336704357.34000003</v>
      </c>
      <c r="PN33" s="563">
        <f t="shared" si="20"/>
        <v>59573345.919999994</v>
      </c>
      <c r="PO33" s="563">
        <f t="shared" si="20"/>
        <v>40534188.640000001</v>
      </c>
      <c r="PP33" s="563">
        <f t="shared" si="20"/>
        <v>33782325.5</v>
      </c>
      <c r="PQ33" s="563">
        <f t="shared" si="20"/>
        <v>48263952.93999999</v>
      </c>
      <c r="PR33" s="563">
        <f t="shared" si="20"/>
        <v>3445091844.98</v>
      </c>
      <c r="PS33" s="563">
        <f t="shared" si="20"/>
        <v>124712461.70000002</v>
      </c>
      <c r="PT33" s="563">
        <f t="shared" si="20"/>
        <v>104200200.74000001</v>
      </c>
      <c r="PU33" s="563">
        <f t="shared" si="20"/>
        <v>181599711.62</v>
      </c>
      <c r="PV33" s="563">
        <f t="shared" si="20"/>
        <v>663119946.28999984</v>
      </c>
      <c r="PW33" s="563">
        <f t="shared" si="20"/>
        <v>133301534.69999999</v>
      </c>
      <c r="PX33" s="563">
        <f t="shared" si="20"/>
        <v>278909101.11000001</v>
      </c>
      <c r="PY33" s="563">
        <f t="shared" si="20"/>
        <v>114001334.19999999</v>
      </c>
      <c r="PZ33" s="563">
        <f t="shared" si="20"/>
        <v>280800657.05000001</v>
      </c>
      <c r="QA33" s="563">
        <f t="shared" si="20"/>
        <v>73113412.709999993</v>
      </c>
      <c r="QB33" s="563">
        <f t="shared" si="20"/>
        <v>230497162.22999999</v>
      </c>
      <c r="QC33" s="563">
        <f t="shared" si="20"/>
        <v>81808776.519999996</v>
      </c>
      <c r="QD33" s="563">
        <f t="shared" si="20"/>
        <v>114635242.26999998</v>
      </c>
      <c r="QE33" s="563">
        <f t="shared" si="20"/>
        <v>172473417.58000001</v>
      </c>
      <c r="QF33" s="563">
        <f t="shared" si="20"/>
        <v>177386192.60000002</v>
      </c>
      <c r="QG33" s="563">
        <f t="shared" si="20"/>
        <v>205743878.69</v>
      </c>
      <c r="QH33" s="563">
        <f t="shared" si="20"/>
        <v>96765862.589999989</v>
      </c>
      <c r="QI33" s="563">
        <f t="shared" si="20"/>
        <v>93876624.010000005</v>
      </c>
      <c r="QJ33" s="563">
        <f t="shared" ref="QJ33:SU33" si="21">SUM(QJ18:QJ32)</f>
        <v>73190634.370000005</v>
      </c>
      <c r="QK33" s="563">
        <f t="shared" si="21"/>
        <v>223183628.49000001</v>
      </c>
      <c r="QL33" s="563">
        <f t="shared" si="21"/>
        <v>297701641.36999995</v>
      </c>
      <c r="QM33" s="563">
        <f t="shared" si="21"/>
        <v>74354986.159999996</v>
      </c>
      <c r="QN33" s="563">
        <f t="shared" si="21"/>
        <v>32586023.729999997</v>
      </c>
      <c r="QO33" s="563">
        <f t="shared" si="21"/>
        <v>31576654.679999996</v>
      </c>
      <c r="QP33" s="563">
        <f t="shared" si="21"/>
        <v>47389728.179999992</v>
      </c>
      <c r="QQ33" s="563">
        <f t="shared" si="21"/>
        <v>27184893.359999999</v>
      </c>
      <c r="QR33" s="563">
        <f t="shared" si="21"/>
        <v>1537256872.0900002</v>
      </c>
      <c r="QS33" s="563">
        <f t="shared" si="21"/>
        <v>77656241.109999999</v>
      </c>
      <c r="QT33" s="563">
        <f t="shared" si="21"/>
        <v>256396246.09999999</v>
      </c>
      <c r="QU33" s="563">
        <f t="shared" si="21"/>
        <v>117394689.56999999</v>
      </c>
      <c r="QV33" s="563">
        <f t="shared" si="21"/>
        <v>130314190.27</v>
      </c>
      <c r="QW33" s="563">
        <f t="shared" si="21"/>
        <v>291947338.73999995</v>
      </c>
      <c r="QX33" s="563">
        <f t="shared" si="21"/>
        <v>100324522.09</v>
      </c>
      <c r="QY33" s="563">
        <f t="shared" si="21"/>
        <v>191734427.91</v>
      </c>
      <c r="QZ33" s="563">
        <f t="shared" si="21"/>
        <v>234236228.15999997</v>
      </c>
      <c r="RA33" s="563">
        <f t="shared" si="21"/>
        <v>82083442.029999986</v>
      </c>
      <c r="RB33" s="563">
        <f t="shared" si="21"/>
        <v>78482689.25999999</v>
      </c>
      <c r="RC33" s="563">
        <f t="shared" si="21"/>
        <v>49904714.860000007</v>
      </c>
      <c r="RD33" s="563">
        <f t="shared" si="21"/>
        <v>37131246.369999997</v>
      </c>
      <c r="RE33" s="563">
        <f t="shared" si="21"/>
        <v>2191157681.3200002</v>
      </c>
      <c r="RF33" s="563">
        <f t="shared" si="21"/>
        <v>251603259.60999998</v>
      </c>
      <c r="RG33" s="563">
        <f t="shared" si="21"/>
        <v>112666849.99999999</v>
      </c>
      <c r="RH33" s="563">
        <f t="shared" si="21"/>
        <v>156071976.20000002</v>
      </c>
      <c r="RI33" s="563">
        <f t="shared" si="21"/>
        <v>129841357.11999999</v>
      </c>
      <c r="RJ33" s="563">
        <f t="shared" si="21"/>
        <v>159177167.24000001</v>
      </c>
      <c r="RK33" s="563">
        <f t="shared" si="21"/>
        <v>296158195.72000003</v>
      </c>
      <c r="RL33" s="563">
        <f t="shared" si="21"/>
        <v>105069582.22</v>
      </c>
      <c r="RM33" s="563">
        <f t="shared" si="21"/>
        <v>138724154.22999999</v>
      </c>
      <c r="RN33" s="563">
        <f t="shared" si="21"/>
        <v>263819809.16999999</v>
      </c>
      <c r="RO33" s="563">
        <f t="shared" si="21"/>
        <v>301734534.00999999</v>
      </c>
      <c r="RP33" s="563">
        <f t="shared" si="21"/>
        <v>75987851.449999988</v>
      </c>
      <c r="RQ33" s="563">
        <f t="shared" si="21"/>
        <v>66232914.519999996</v>
      </c>
      <c r="RR33" s="563">
        <f t="shared" si="21"/>
        <v>120990873</v>
      </c>
      <c r="RS33" s="563">
        <f t="shared" si="21"/>
        <v>71185078.510000005</v>
      </c>
      <c r="RT33" s="563">
        <f t="shared" si="21"/>
        <v>80770939.769999981</v>
      </c>
      <c r="RU33" s="563">
        <f t="shared" si="21"/>
        <v>106169050.16000001</v>
      </c>
      <c r="RV33" s="563">
        <f t="shared" si="21"/>
        <v>37258562.700000003</v>
      </c>
      <c r="RW33" s="563">
        <f t="shared" si="21"/>
        <v>32610563.219999995</v>
      </c>
      <c r="RX33" s="563">
        <f t="shared" si="21"/>
        <v>41515655.340000004</v>
      </c>
      <c r="RY33" s="563">
        <f t="shared" si="21"/>
        <v>1192563297</v>
      </c>
      <c r="RZ33" s="563">
        <f t="shared" si="21"/>
        <v>77812872.00999999</v>
      </c>
      <c r="SA33" s="563">
        <f t="shared" si="21"/>
        <v>141517221.69</v>
      </c>
      <c r="SB33" s="563">
        <f t="shared" si="21"/>
        <v>117490389.60999998</v>
      </c>
      <c r="SC33" s="563">
        <f t="shared" si="21"/>
        <v>50749724.549999997</v>
      </c>
      <c r="SD33" s="563">
        <f t="shared" si="21"/>
        <v>71700888.049999997</v>
      </c>
      <c r="SE33" s="563">
        <f t="shared" si="21"/>
        <v>86632550.743499979</v>
      </c>
      <c r="SF33" s="563">
        <f t="shared" si="21"/>
        <v>286436896.60999995</v>
      </c>
      <c r="SG33" s="563">
        <f t="shared" si="21"/>
        <v>86536843</v>
      </c>
      <c r="SH33" s="563">
        <f t="shared" si="21"/>
        <v>80037169.499999985</v>
      </c>
      <c r="SI33" s="563">
        <f t="shared" si="21"/>
        <v>103947378.05999999</v>
      </c>
      <c r="SJ33" s="563">
        <f t="shared" si="21"/>
        <v>180277503.09</v>
      </c>
      <c r="SK33" s="563">
        <f t="shared" si="21"/>
        <v>85016725.340000004</v>
      </c>
      <c r="SL33" s="563">
        <f t="shared" si="21"/>
        <v>61230012.509999998</v>
      </c>
      <c r="SM33" s="563">
        <f t="shared" si="21"/>
        <v>898491556.87000024</v>
      </c>
      <c r="SN33" s="563">
        <f t="shared" si="21"/>
        <v>105883909.48999999</v>
      </c>
      <c r="SO33" s="563">
        <f t="shared" si="21"/>
        <v>102596660.37</v>
      </c>
      <c r="SP33" s="563">
        <f t="shared" si="21"/>
        <v>93477567.679999992</v>
      </c>
      <c r="SQ33" s="563">
        <f t="shared" si="21"/>
        <v>58254600.959999986</v>
      </c>
      <c r="SR33" s="563">
        <f t="shared" si="21"/>
        <v>116931467.06999998</v>
      </c>
      <c r="SS33" s="563">
        <f t="shared" si="21"/>
        <v>135965936.91999999</v>
      </c>
      <c r="ST33" s="563">
        <f t="shared" si="21"/>
        <v>186914812.29999998</v>
      </c>
      <c r="SU33" s="563">
        <f t="shared" si="21"/>
        <v>97036514.449999988</v>
      </c>
      <c r="SV33" s="563">
        <f t="shared" ref="SV33:VG33" si="22">SUM(SV18:SV32)</f>
        <v>103656462.18000001</v>
      </c>
      <c r="SW33" s="563">
        <f t="shared" si="22"/>
        <v>253985674.34999999</v>
      </c>
      <c r="SX33" s="563">
        <f t="shared" si="22"/>
        <v>38768776.340000004</v>
      </c>
      <c r="SY33" s="563">
        <f t="shared" si="22"/>
        <v>550739973.77999997</v>
      </c>
      <c r="SZ33" s="563">
        <f t="shared" si="22"/>
        <v>109051520.28000002</v>
      </c>
      <c r="TA33" s="563">
        <f t="shared" si="22"/>
        <v>137818752.17000002</v>
      </c>
      <c r="TB33" s="563">
        <f t="shared" si="22"/>
        <v>213729563.62000003</v>
      </c>
      <c r="TC33" s="563">
        <f t="shared" si="22"/>
        <v>104329474.84999999</v>
      </c>
      <c r="TD33" s="563">
        <f t="shared" si="22"/>
        <v>107673116.00999999</v>
      </c>
      <c r="TE33" s="563">
        <f t="shared" si="22"/>
        <v>89447584.549999982</v>
      </c>
      <c r="TF33" s="563">
        <f t="shared" si="22"/>
        <v>53174808.090000004</v>
      </c>
      <c r="TG33" s="563">
        <f t="shared" si="22"/>
        <v>2174346953.9700003</v>
      </c>
      <c r="TH33" s="563">
        <f t="shared" si="22"/>
        <v>99201187.739999995</v>
      </c>
      <c r="TI33" s="563">
        <f t="shared" si="22"/>
        <v>72730525.36999999</v>
      </c>
      <c r="TJ33" s="563">
        <f t="shared" si="22"/>
        <v>192194287.51999998</v>
      </c>
      <c r="TK33" s="563">
        <f t="shared" si="22"/>
        <v>164271571.33999997</v>
      </c>
      <c r="TL33" s="563">
        <f t="shared" si="22"/>
        <v>98810249.849999994</v>
      </c>
      <c r="TM33" s="563">
        <f t="shared" si="22"/>
        <v>50059260.780000001</v>
      </c>
      <c r="TN33" s="563">
        <f t="shared" si="22"/>
        <v>390308926.32999998</v>
      </c>
      <c r="TO33" s="563">
        <f t="shared" si="22"/>
        <v>95902297.910000011</v>
      </c>
      <c r="TP33" s="563">
        <f t="shared" si="22"/>
        <v>168226356.58000001</v>
      </c>
      <c r="TQ33" s="563">
        <f t="shared" si="22"/>
        <v>174922636.89000002</v>
      </c>
      <c r="TR33" s="563">
        <f t="shared" si="22"/>
        <v>85151813.37000002</v>
      </c>
      <c r="TS33" s="563">
        <f t="shared" si="22"/>
        <v>64702935.449999996</v>
      </c>
      <c r="TT33" s="563">
        <f t="shared" si="22"/>
        <v>99894406.839999989</v>
      </c>
      <c r="TU33" s="563">
        <f t="shared" si="22"/>
        <v>85095078.030000016</v>
      </c>
      <c r="TV33" s="563">
        <f t="shared" si="22"/>
        <v>76192008.459999993</v>
      </c>
      <c r="TW33" s="563">
        <f t="shared" si="22"/>
        <v>556946654.28999996</v>
      </c>
      <c r="TX33" s="563">
        <f t="shared" si="22"/>
        <v>85728792.940000013</v>
      </c>
      <c r="TY33" s="563">
        <f t="shared" si="22"/>
        <v>1012257038.2299998</v>
      </c>
      <c r="TZ33" s="563">
        <f t="shared" si="22"/>
        <v>236675155.67999995</v>
      </c>
      <c r="UA33" s="563">
        <f t="shared" si="22"/>
        <v>87430012.400000036</v>
      </c>
      <c r="UB33" s="563">
        <f t="shared" si="22"/>
        <v>97558890.060000017</v>
      </c>
      <c r="UC33" s="563">
        <f t="shared" si="22"/>
        <v>660898232.55000007</v>
      </c>
      <c r="UD33" s="563">
        <f t="shared" si="22"/>
        <v>64093723.139999986</v>
      </c>
      <c r="UE33" s="563">
        <f t="shared" si="22"/>
        <v>48361220.410000004</v>
      </c>
      <c r="UF33" s="563">
        <f t="shared" si="22"/>
        <v>77585858.030000001</v>
      </c>
      <c r="UG33" s="563">
        <f t="shared" si="22"/>
        <v>69837708.930000007</v>
      </c>
      <c r="UH33" s="563">
        <f t="shared" si="22"/>
        <v>714156436.76000011</v>
      </c>
      <c r="UI33" s="563">
        <f t="shared" si="22"/>
        <v>162936105.39000002</v>
      </c>
      <c r="UJ33" s="563">
        <f t="shared" si="22"/>
        <v>121875720.05999999</v>
      </c>
      <c r="UK33" s="563">
        <f t="shared" si="22"/>
        <v>190519446.55999994</v>
      </c>
      <c r="UL33" s="563">
        <f t="shared" si="22"/>
        <v>131070145.81999999</v>
      </c>
      <c r="UM33" s="563">
        <f t="shared" si="22"/>
        <v>101024882.83999999</v>
      </c>
      <c r="UN33" s="563">
        <f t="shared" si="22"/>
        <v>3503371740.6899996</v>
      </c>
      <c r="UO33" s="563">
        <f t="shared" si="22"/>
        <v>143126943.34</v>
      </c>
      <c r="UP33" s="563">
        <f t="shared" si="22"/>
        <v>132655971.02999997</v>
      </c>
      <c r="UQ33" s="563">
        <f t="shared" si="22"/>
        <v>548232427.82000005</v>
      </c>
      <c r="UR33" s="563">
        <f t="shared" si="22"/>
        <v>31654039.100000001</v>
      </c>
      <c r="US33" s="563">
        <f t="shared" si="22"/>
        <v>116229726.58999999</v>
      </c>
      <c r="UT33" s="563">
        <f t="shared" si="22"/>
        <v>291547069.35000002</v>
      </c>
      <c r="UU33" s="563">
        <f t="shared" si="22"/>
        <v>83735408.810000002</v>
      </c>
      <c r="UV33" s="563">
        <f t="shared" si="22"/>
        <v>90526388.25999999</v>
      </c>
      <c r="UW33" s="563">
        <f t="shared" si="22"/>
        <v>104441851.10000001</v>
      </c>
      <c r="UX33" s="563">
        <f t="shared" si="22"/>
        <v>136788087.31999999</v>
      </c>
      <c r="UY33" s="563">
        <f t="shared" si="22"/>
        <v>284401158.57999998</v>
      </c>
      <c r="UZ33" s="563">
        <f t="shared" si="22"/>
        <v>147006756.34999999</v>
      </c>
      <c r="VA33" s="563">
        <f t="shared" si="22"/>
        <v>241593237.73999995</v>
      </c>
      <c r="VB33" s="563">
        <f t="shared" si="22"/>
        <v>74120753.459999993</v>
      </c>
      <c r="VC33" s="563">
        <f t="shared" si="22"/>
        <v>74559403.250000015</v>
      </c>
      <c r="VD33" s="563">
        <f t="shared" si="22"/>
        <v>67523471.640000001</v>
      </c>
      <c r="VE33" s="563">
        <f t="shared" si="22"/>
        <v>74806486.489999995</v>
      </c>
      <c r="VF33" s="563">
        <f t="shared" si="22"/>
        <v>344806724.92000002</v>
      </c>
      <c r="VG33" s="563">
        <f t="shared" si="22"/>
        <v>56995065.25</v>
      </c>
      <c r="VH33" s="563">
        <f t="shared" ref="VH33:XS33" si="23">SUM(VH18:VH32)</f>
        <v>54387328.32</v>
      </c>
      <c r="VI33" s="563">
        <f t="shared" si="23"/>
        <v>39182348.599999994</v>
      </c>
      <c r="VJ33" s="563">
        <f t="shared" si="23"/>
        <v>1412081685.2399998</v>
      </c>
      <c r="VK33" s="563">
        <f t="shared" si="23"/>
        <v>115102094.26000001</v>
      </c>
      <c r="VL33" s="563">
        <f t="shared" si="23"/>
        <v>120491354.03999999</v>
      </c>
      <c r="VM33" s="563">
        <f t="shared" si="23"/>
        <v>221355767.93999997</v>
      </c>
      <c r="VN33" s="563">
        <f t="shared" si="23"/>
        <v>253303139.24999997</v>
      </c>
      <c r="VO33" s="563">
        <f t="shared" si="23"/>
        <v>216521943.94999996</v>
      </c>
      <c r="VP33" s="563">
        <f t="shared" si="23"/>
        <v>153800433.28</v>
      </c>
      <c r="VQ33" s="563">
        <f t="shared" si="23"/>
        <v>110054317.36999999</v>
      </c>
      <c r="VR33" s="563">
        <f t="shared" si="23"/>
        <v>117848685.75999999</v>
      </c>
      <c r="VS33" s="563">
        <f t="shared" si="23"/>
        <v>471991957.76999998</v>
      </c>
      <c r="VT33" s="563">
        <f t="shared" si="23"/>
        <v>114086086.49000001</v>
      </c>
      <c r="VU33" s="563">
        <f t="shared" si="23"/>
        <v>225637222.96999997</v>
      </c>
      <c r="VV33" s="563">
        <f t="shared" si="23"/>
        <v>129466970.49000001</v>
      </c>
      <c r="VW33" s="563">
        <f t="shared" si="23"/>
        <v>85772883.609999999</v>
      </c>
      <c r="VX33" s="563">
        <f t="shared" si="23"/>
        <v>79135674.329999998</v>
      </c>
      <c r="VY33" s="563">
        <f t="shared" si="23"/>
        <v>5123701972.1499987</v>
      </c>
      <c r="VZ33" s="563">
        <f t="shared" si="23"/>
        <v>227384096.03000003</v>
      </c>
      <c r="WA33" s="563">
        <f t="shared" si="23"/>
        <v>155173006.99999997</v>
      </c>
      <c r="WB33" s="563">
        <f t="shared" si="23"/>
        <v>130664401.34300001</v>
      </c>
      <c r="WC33" s="563">
        <f t="shared" si="23"/>
        <v>88498511.320000023</v>
      </c>
      <c r="WD33" s="563">
        <f t="shared" si="23"/>
        <v>167462337.18000001</v>
      </c>
      <c r="WE33" s="563">
        <f t="shared" si="23"/>
        <v>244672233.83000001</v>
      </c>
      <c r="WF33" s="563">
        <f t="shared" si="23"/>
        <v>272993430.36999995</v>
      </c>
      <c r="WG33" s="563">
        <f t="shared" si="23"/>
        <v>157958498.04999995</v>
      </c>
      <c r="WH33" s="563">
        <f t="shared" si="23"/>
        <v>216511557.29000005</v>
      </c>
      <c r="WI33" s="563">
        <f t="shared" si="23"/>
        <v>117358724.08000001</v>
      </c>
      <c r="WJ33" s="563">
        <f t="shared" si="23"/>
        <v>359454307.50999999</v>
      </c>
      <c r="WK33" s="563">
        <f t="shared" si="23"/>
        <v>160957293.73999998</v>
      </c>
      <c r="WL33" s="563">
        <f t="shared" si="23"/>
        <v>260409311.85999998</v>
      </c>
      <c r="WM33" s="563">
        <f t="shared" si="23"/>
        <v>380669529.44</v>
      </c>
      <c r="WN33" s="563">
        <f t="shared" si="23"/>
        <v>173436037.92000005</v>
      </c>
      <c r="WO33" s="563">
        <f t="shared" si="23"/>
        <v>184302823.35999998</v>
      </c>
      <c r="WP33" s="563">
        <f t="shared" si="23"/>
        <v>204654385.98000002</v>
      </c>
      <c r="WQ33" s="563">
        <f t="shared" si="23"/>
        <v>106762788.86000001</v>
      </c>
      <c r="WR33" s="563">
        <f t="shared" si="23"/>
        <v>289667889.26999998</v>
      </c>
      <c r="WS33" s="563">
        <f t="shared" si="23"/>
        <v>689763628.86000001</v>
      </c>
      <c r="WT33" s="563">
        <f t="shared" si="23"/>
        <v>128323898.94</v>
      </c>
      <c r="WU33" s="563">
        <f t="shared" si="23"/>
        <v>95534822.200000003</v>
      </c>
      <c r="WV33" s="563">
        <f t="shared" si="23"/>
        <v>79153811.799999982</v>
      </c>
      <c r="WW33" s="563">
        <f t="shared" si="23"/>
        <v>104958396.65000001</v>
      </c>
      <c r="WX33" s="563">
        <f t="shared" si="23"/>
        <v>81922038.090000004</v>
      </c>
      <c r="WY33" s="563">
        <f t="shared" si="23"/>
        <v>84304619.719999999</v>
      </c>
      <c r="WZ33" s="563">
        <f t="shared" si="23"/>
        <v>96103478.049999982</v>
      </c>
      <c r="XA33" s="563">
        <f t="shared" si="23"/>
        <v>471461831.14999998</v>
      </c>
      <c r="XB33" s="563">
        <f t="shared" si="23"/>
        <v>64819185.239999995</v>
      </c>
      <c r="XC33" s="563">
        <f t="shared" si="23"/>
        <v>47646049.379999995</v>
      </c>
      <c r="XD33" s="563">
        <f t="shared" si="23"/>
        <v>45265159.440000013</v>
      </c>
      <c r="XE33" s="563">
        <f t="shared" si="23"/>
        <v>47852367.650000006</v>
      </c>
      <c r="XF33" s="563">
        <f t="shared" si="23"/>
        <v>2398704959.1500001</v>
      </c>
      <c r="XG33" s="563">
        <f t="shared" si="23"/>
        <v>185669241.08000001</v>
      </c>
      <c r="XH33" s="563">
        <f t="shared" si="23"/>
        <v>207402514.49000004</v>
      </c>
      <c r="XI33" s="563">
        <f t="shared" si="23"/>
        <v>752058336.61000001</v>
      </c>
      <c r="XJ33" s="563">
        <f t="shared" si="23"/>
        <v>164471158.39999998</v>
      </c>
      <c r="XK33" s="563">
        <f t="shared" si="23"/>
        <v>207292483.61999997</v>
      </c>
      <c r="XL33" s="563">
        <f t="shared" si="23"/>
        <v>332793244.89999998</v>
      </c>
      <c r="XM33" s="563">
        <f t="shared" si="23"/>
        <v>161194317.48000002</v>
      </c>
      <c r="XN33" s="563">
        <f t="shared" si="23"/>
        <v>146135316.81</v>
      </c>
      <c r="XO33" s="563">
        <f t="shared" si="23"/>
        <v>336548504.84999996</v>
      </c>
      <c r="XP33" s="563">
        <f t="shared" si="23"/>
        <v>245873533.64000002</v>
      </c>
      <c r="XQ33" s="563">
        <f t="shared" si="23"/>
        <v>104843936.98000002</v>
      </c>
      <c r="XR33" s="563">
        <f t="shared" si="23"/>
        <v>90661025.510000005</v>
      </c>
      <c r="XS33" s="563">
        <f t="shared" si="23"/>
        <v>119401578.57000001</v>
      </c>
      <c r="XT33" s="563">
        <f t="shared" ref="XT33:AAE33" si="24">SUM(XT18:XT32)</f>
        <v>104930001.39999999</v>
      </c>
      <c r="XU33" s="563">
        <f t="shared" si="24"/>
        <v>93302988.63000001</v>
      </c>
      <c r="XV33" s="563">
        <f t="shared" si="24"/>
        <v>71015831.890000001</v>
      </c>
      <c r="XW33" s="563">
        <f t="shared" si="24"/>
        <v>92912159.649999976</v>
      </c>
      <c r="XX33" s="563">
        <f t="shared" si="24"/>
        <v>85755098.229999989</v>
      </c>
      <c r="XY33" s="563">
        <f t="shared" si="24"/>
        <v>84446075.239999995</v>
      </c>
      <c r="XZ33" s="563">
        <f t="shared" si="24"/>
        <v>92873020.310000002</v>
      </c>
      <c r="YA33" s="563">
        <f t="shared" si="24"/>
        <v>78047808.150000006</v>
      </c>
      <c r="YB33" s="563">
        <f t="shared" si="24"/>
        <v>82511856.689999998</v>
      </c>
      <c r="YC33" s="563">
        <f t="shared" si="24"/>
        <v>2662710312.2799997</v>
      </c>
      <c r="YD33" s="563">
        <f t="shared" si="24"/>
        <v>127298799.25</v>
      </c>
      <c r="YE33" s="563">
        <f t="shared" si="24"/>
        <v>265021259.32999998</v>
      </c>
      <c r="YF33" s="563">
        <f t="shared" si="24"/>
        <v>116335608.54000002</v>
      </c>
      <c r="YG33" s="563">
        <f t="shared" si="24"/>
        <v>514142928.45000005</v>
      </c>
      <c r="YH33" s="563">
        <f t="shared" si="24"/>
        <v>149230369.55000001</v>
      </c>
      <c r="YI33" s="563">
        <f t="shared" si="24"/>
        <v>233524424.88999996</v>
      </c>
      <c r="YJ33" s="563">
        <f t="shared" si="24"/>
        <v>87398077.830000013</v>
      </c>
      <c r="YK33" s="563">
        <f t="shared" si="24"/>
        <v>380996090.57999992</v>
      </c>
      <c r="YL33" s="563">
        <f t="shared" si="24"/>
        <v>325246032.00999999</v>
      </c>
      <c r="YM33" s="563">
        <f t="shared" si="24"/>
        <v>181174666.89999998</v>
      </c>
      <c r="YN33" s="563">
        <f t="shared" si="24"/>
        <v>117007196.97</v>
      </c>
      <c r="YO33" s="563">
        <f t="shared" si="24"/>
        <v>92236342.920000002</v>
      </c>
      <c r="YP33" s="563">
        <f t="shared" si="24"/>
        <v>97842847.010000005</v>
      </c>
      <c r="YQ33" s="563">
        <f t="shared" si="24"/>
        <v>65738310.57</v>
      </c>
      <c r="YR33" s="563">
        <f t="shared" si="24"/>
        <v>69832808.200000003</v>
      </c>
      <c r="YS33" s="563">
        <f t="shared" si="24"/>
        <v>63323454.509999998</v>
      </c>
      <c r="YT33" s="563">
        <f t="shared" si="24"/>
        <v>967303953.1099999</v>
      </c>
      <c r="YU33" s="563">
        <f t="shared" si="24"/>
        <v>114743378.60000001</v>
      </c>
      <c r="YV33" s="563">
        <f t="shared" si="24"/>
        <v>106809956.88</v>
      </c>
      <c r="YW33" s="563">
        <f t="shared" si="24"/>
        <v>85911095.840000018</v>
      </c>
      <c r="YX33" s="563">
        <f t="shared" si="24"/>
        <v>129399499.23999999</v>
      </c>
      <c r="YY33" s="563">
        <f t="shared" si="24"/>
        <v>68754440.090000004</v>
      </c>
      <c r="YZ33" s="563">
        <f t="shared" si="24"/>
        <v>85302158.10999997</v>
      </c>
      <c r="ZA33" s="563">
        <f t="shared" si="24"/>
        <v>931661746.87000012</v>
      </c>
      <c r="ZB33" s="563">
        <f t="shared" si="24"/>
        <v>81485763.319999993</v>
      </c>
      <c r="ZC33" s="563">
        <f t="shared" si="24"/>
        <v>128727680.46000001</v>
      </c>
      <c r="ZD33" s="563">
        <f t="shared" si="24"/>
        <v>149230044.19999999</v>
      </c>
      <c r="ZE33" s="563">
        <f t="shared" si="24"/>
        <v>76124428.780000001</v>
      </c>
      <c r="ZF33" s="563">
        <f t="shared" si="24"/>
        <v>95111815.090000004</v>
      </c>
      <c r="ZG33" s="563">
        <f t="shared" si="24"/>
        <v>69675184.330000013</v>
      </c>
      <c r="ZH33" s="563">
        <f t="shared" si="24"/>
        <v>71619823.920000002</v>
      </c>
      <c r="ZI33" s="563">
        <f t="shared" si="24"/>
        <v>262804347.18000001</v>
      </c>
      <c r="ZJ33" s="563">
        <f t="shared" si="24"/>
        <v>1958999866.9400003</v>
      </c>
      <c r="ZK33" s="563">
        <f t="shared" si="24"/>
        <v>84193024.890000015</v>
      </c>
      <c r="ZL33" s="563">
        <f t="shared" si="24"/>
        <v>186973883.29999995</v>
      </c>
      <c r="ZM33" s="563">
        <f t="shared" si="24"/>
        <v>463953192.96000004</v>
      </c>
      <c r="ZN33" s="563">
        <f t="shared" si="24"/>
        <v>283826710.10000002</v>
      </c>
      <c r="ZO33" s="563">
        <f t="shared" si="24"/>
        <v>95739193.030000001</v>
      </c>
      <c r="ZP33" s="563">
        <f t="shared" si="24"/>
        <v>124689246.45999998</v>
      </c>
      <c r="ZQ33" s="563">
        <f t="shared" si="24"/>
        <v>227935467.03999999</v>
      </c>
      <c r="ZR33" s="563">
        <f t="shared" si="24"/>
        <v>225158777.97</v>
      </c>
      <c r="ZS33" s="563">
        <f t="shared" si="24"/>
        <v>284542983.18000001</v>
      </c>
      <c r="ZT33" s="563">
        <f t="shared" si="24"/>
        <v>64320007.760000005</v>
      </c>
      <c r="ZU33" s="563">
        <f t="shared" si="24"/>
        <v>95924591.059999987</v>
      </c>
      <c r="ZV33" s="563">
        <f t="shared" si="24"/>
        <v>88694289.300000012</v>
      </c>
      <c r="ZW33" s="563">
        <f t="shared" si="24"/>
        <v>132200340.33999999</v>
      </c>
      <c r="ZX33" s="563">
        <f t="shared" si="24"/>
        <v>93789747.210000008</v>
      </c>
      <c r="ZY33" s="563">
        <f t="shared" si="24"/>
        <v>99164628.610000014</v>
      </c>
      <c r="ZZ33" s="563">
        <f t="shared" si="24"/>
        <v>107707240.01999998</v>
      </c>
      <c r="AAA33" s="563">
        <f t="shared" si="24"/>
        <v>63391717.854999997</v>
      </c>
      <c r="AAB33" s="563">
        <f t="shared" si="24"/>
        <v>90092413.959999993</v>
      </c>
      <c r="AAC33" s="563">
        <f t="shared" si="24"/>
        <v>64987474.109999999</v>
      </c>
      <c r="AAD33" s="563">
        <f t="shared" si="24"/>
        <v>58371554.960000001</v>
      </c>
      <c r="AAE33" s="563">
        <f t="shared" si="24"/>
        <v>50948858.459999993</v>
      </c>
      <c r="AAF33" s="563">
        <f t="shared" ref="AAF33:ACQ33" si="25">SUM(AAF18:AAF32)</f>
        <v>756586343.47000003</v>
      </c>
      <c r="AAG33" s="563">
        <f t="shared" si="25"/>
        <v>95562838.419999987</v>
      </c>
      <c r="AAH33" s="563">
        <f t="shared" si="25"/>
        <v>110093041.33000001</v>
      </c>
      <c r="AAI33" s="563">
        <f t="shared" si="25"/>
        <v>91811180.74000001</v>
      </c>
      <c r="AAJ33" s="563">
        <f t="shared" si="25"/>
        <v>87021362.159999982</v>
      </c>
      <c r="AAK33" s="563">
        <f t="shared" si="25"/>
        <v>132129751.68999998</v>
      </c>
      <c r="AAL33" s="563">
        <f t="shared" si="25"/>
        <v>83878819.609999999</v>
      </c>
      <c r="AAM33" s="563">
        <f t="shared" si="25"/>
        <v>4028136907.4500012</v>
      </c>
      <c r="AAN33" s="563">
        <f t="shared" si="25"/>
        <v>131276914.56</v>
      </c>
      <c r="AAO33" s="563">
        <f t="shared" si="25"/>
        <v>75755272.140000001</v>
      </c>
      <c r="AAP33" s="563">
        <f t="shared" si="25"/>
        <v>208792350.78</v>
      </c>
      <c r="AAQ33" s="563">
        <f t="shared" si="25"/>
        <v>171832884.38999999</v>
      </c>
      <c r="AAR33" s="563">
        <f t="shared" si="25"/>
        <v>108359104.35000001</v>
      </c>
      <c r="AAS33" s="563">
        <f t="shared" si="25"/>
        <v>132827099.06999999</v>
      </c>
      <c r="AAT33" s="563">
        <f t="shared" si="25"/>
        <v>174606353.91</v>
      </c>
      <c r="AAU33" s="563">
        <f t="shared" si="25"/>
        <v>321650192.5</v>
      </c>
      <c r="AAV33" s="563">
        <f t="shared" si="25"/>
        <v>92685307.190000013</v>
      </c>
      <c r="AAW33" s="563">
        <f t="shared" si="25"/>
        <v>171831725.05999997</v>
      </c>
      <c r="AAX33" s="563">
        <f t="shared" si="25"/>
        <v>602946229.04999995</v>
      </c>
      <c r="AAY33" s="563">
        <f t="shared" si="25"/>
        <v>294972667.10000002</v>
      </c>
      <c r="AAZ33" s="563">
        <f t="shared" si="25"/>
        <v>70330670.560000002</v>
      </c>
      <c r="ABA33" s="563">
        <f t="shared" si="25"/>
        <v>100942722.72</v>
      </c>
      <c r="ABB33" s="563">
        <f t="shared" si="25"/>
        <v>102782020.08</v>
      </c>
      <c r="ABC33" s="563">
        <f t="shared" si="25"/>
        <v>58352799.639999986</v>
      </c>
      <c r="ABD33" s="563">
        <f t="shared" si="25"/>
        <v>99865073.479999989</v>
      </c>
      <c r="ABE33" s="563">
        <f t="shared" si="25"/>
        <v>69587629.289999992</v>
      </c>
      <c r="ABF33" s="563">
        <f t="shared" si="25"/>
        <v>703518412.46000004</v>
      </c>
      <c r="ABG33" s="563">
        <f t="shared" si="25"/>
        <v>578088448.57999992</v>
      </c>
      <c r="ABH33" s="563">
        <f t="shared" si="25"/>
        <v>68220701.310000002</v>
      </c>
      <c r="ABI33" s="563">
        <f t="shared" si="25"/>
        <v>62411571.719999991</v>
      </c>
      <c r="ABJ33" s="563">
        <f t="shared" si="25"/>
        <v>61313409.920000002</v>
      </c>
      <c r="ABK33" s="563">
        <f t="shared" si="25"/>
        <v>55138468.859999999</v>
      </c>
      <c r="ABL33" s="563">
        <f t="shared" si="25"/>
        <v>58498556.609999999</v>
      </c>
      <c r="ABM33" s="563">
        <f t="shared" si="25"/>
        <v>961949291.70999992</v>
      </c>
      <c r="ABN33" s="563">
        <f t="shared" si="25"/>
        <v>131562970.60000001</v>
      </c>
      <c r="ABO33" s="563">
        <f t="shared" si="25"/>
        <v>79282530.930000007</v>
      </c>
      <c r="ABP33" s="563">
        <f t="shared" si="25"/>
        <v>166843309.19</v>
      </c>
      <c r="ABQ33" s="563">
        <f t="shared" si="25"/>
        <v>162786009</v>
      </c>
      <c r="ABR33" s="563">
        <f t="shared" si="25"/>
        <v>104467974.94999999</v>
      </c>
      <c r="ABS33" s="563">
        <f t="shared" si="25"/>
        <v>88634366.879999995</v>
      </c>
      <c r="ABT33" s="563">
        <f t="shared" si="25"/>
        <v>133950222.74999997</v>
      </c>
      <c r="ABU33" s="563">
        <f t="shared" si="25"/>
        <v>35757817.450000003</v>
      </c>
      <c r="ABV33" s="563">
        <f t="shared" si="25"/>
        <v>1121990256.2800002</v>
      </c>
      <c r="ABW33" s="563">
        <f t="shared" si="25"/>
        <v>82614462.050000012</v>
      </c>
      <c r="ABX33" s="563">
        <f t="shared" si="25"/>
        <v>182786810.40000001</v>
      </c>
      <c r="ABY33" s="563">
        <f t="shared" si="25"/>
        <v>88035711.480000019</v>
      </c>
      <c r="ABZ33" s="563">
        <f t="shared" si="25"/>
        <v>74051179.24000001</v>
      </c>
      <c r="ACA33" s="563">
        <f t="shared" si="25"/>
        <v>289641499.16000003</v>
      </c>
      <c r="ACB33" s="563">
        <f t="shared" si="25"/>
        <v>55372489.729999997</v>
      </c>
      <c r="ACC33" s="563">
        <f t="shared" si="25"/>
        <v>98612572.809999987</v>
      </c>
      <c r="ACD33" s="563">
        <f t="shared" si="25"/>
        <v>76886276.769999996</v>
      </c>
      <c r="ACE33" s="563">
        <f t="shared" si="25"/>
        <v>149086940.49000004</v>
      </c>
      <c r="ACF33" s="563">
        <f t="shared" si="25"/>
        <v>61743776.239999995</v>
      </c>
      <c r="ACG33" s="563">
        <f t="shared" si="25"/>
        <v>2462991104.2000003</v>
      </c>
      <c r="ACH33" s="563">
        <f t="shared" si="25"/>
        <v>95807110.520000011</v>
      </c>
      <c r="ACI33" s="563">
        <f t="shared" si="25"/>
        <v>120834326.42000002</v>
      </c>
      <c r="ACJ33" s="563">
        <f t="shared" si="25"/>
        <v>190834544.13000005</v>
      </c>
      <c r="ACK33" s="563">
        <f t="shared" si="25"/>
        <v>81910528.600000009</v>
      </c>
      <c r="ACL33" s="563">
        <f t="shared" si="25"/>
        <v>107580769.55</v>
      </c>
      <c r="ACM33" s="563">
        <f t="shared" si="25"/>
        <v>157416992.65000001</v>
      </c>
      <c r="ACN33" s="563">
        <f t="shared" si="25"/>
        <v>520562774.36000001</v>
      </c>
      <c r="ACO33" s="563">
        <f t="shared" si="25"/>
        <v>637170637.69000018</v>
      </c>
      <c r="ACP33" s="563">
        <f t="shared" si="25"/>
        <v>108190362.84000002</v>
      </c>
      <c r="ACQ33" s="563">
        <f t="shared" si="25"/>
        <v>137232917.24000001</v>
      </c>
      <c r="ACR33" s="563">
        <f t="shared" ref="ACR33:AFC33" si="26">SUM(ACR18:ACR32)</f>
        <v>168865728.82999995</v>
      </c>
      <c r="ACS33" s="563">
        <f t="shared" si="26"/>
        <v>140381228.05000001</v>
      </c>
      <c r="ACT33" s="563">
        <f t="shared" si="26"/>
        <v>440156590.25999999</v>
      </c>
      <c r="ACU33" s="563">
        <f t="shared" si="26"/>
        <v>112023739.94</v>
      </c>
      <c r="ACV33" s="563">
        <f t="shared" si="26"/>
        <v>125803669.66000001</v>
      </c>
      <c r="ACW33" s="563">
        <f t="shared" si="26"/>
        <v>93007633.760000005</v>
      </c>
      <c r="ACX33" s="563">
        <f t="shared" si="26"/>
        <v>67689665.989999995</v>
      </c>
      <c r="ACY33" s="563">
        <f t="shared" si="26"/>
        <v>76162107.030000001</v>
      </c>
      <c r="ACZ33" s="563">
        <f t="shared" si="26"/>
        <v>59180180.930000007</v>
      </c>
      <c r="ADA33" s="563">
        <f t="shared" si="26"/>
        <v>50606848.709999993</v>
      </c>
      <c r="ADB33" s="563">
        <f t="shared" si="26"/>
        <v>47036561.870000005</v>
      </c>
      <c r="ADC33" s="563">
        <f t="shared" si="26"/>
        <v>59881318.429999992</v>
      </c>
      <c r="ADD33" s="563">
        <f t="shared" si="26"/>
        <v>487698718.68000007</v>
      </c>
      <c r="ADE33" s="563">
        <f t="shared" si="26"/>
        <v>458227160.94999999</v>
      </c>
      <c r="ADF33" s="563">
        <f t="shared" si="26"/>
        <v>59800748.030000001</v>
      </c>
      <c r="ADG33" s="563">
        <f t="shared" si="26"/>
        <v>59179377.880000003</v>
      </c>
      <c r="ADH33" s="563">
        <f t="shared" si="26"/>
        <v>93557847.670000002</v>
      </c>
      <c r="ADI33" s="563">
        <f t="shared" si="26"/>
        <v>45586675.859999999</v>
      </c>
      <c r="ADJ33" s="563">
        <f t="shared" si="26"/>
        <v>97544699.889999971</v>
      </c>
      <c r="ADK33" s="563">
        <f t="shared" si="26"/>
        <v>76792431.170000017</v>
      </c>
      <c r="ADL33" s="563">
        <f t="shared" si="26"/>
        <v>96734115.229999989</v>
      </c>
      <c r="ADM33" s="563">
        <f t="shared" si="26"/>
        <v>2424655045.3400002</v>
      </c>
      <c r="ADN33" s="563">
        <f t="shared" si="26"/>
        <v>279967333.50999999</v>
      </c>
      <c r="ADO33" s="563">
        <f t="shared" si="26"/>
        <v>235218415.38</v>
      </c>
      <c r="ADP33" s="563">
        <f t="shared" si="26"/>
        <v>653787091.89999998</v>
      </c>
      <c r="ADQ33" s="563">
        <f t="shared" si="26"/>
        <v>55935003.479999997</v>
      </c>
      <c r="ADR33" s="563">
        <f t="shared" si="26"/>
        <v>70520953.780000001</v>
      </c>
      <c r="ADS33" s="563">
        <f t="shared" si="26"/>
        <v>130771150.23000002</v>
      </c>
      <c r="ADT33" s="563">
        <f t="shared" si="26"/>
        <v>56615293.170000009</v>
      </c>
      <c r="ADU33" s="563">
        <f t="shared" si="26"/>
        <v>2935404398.1899996</v>
      </c>
      <c r="ADV33" s="563">
        <f t="shared" si="26"/>
        <v>433421282.59999996</v>
      </c>
      <c r="ADW33" s="563">
        <f t="shared" si="26"/>
        <v>337412140.35000008</v>
      </c>
      <c r="ADX33" s="563">
        <f t="shared" si="26"/>
        <v>95629619.869999975</v>
      </c>
      <c r="ADY33" s="563">
        <f t="shared" si="26"/>
        <v>124109628.99000001</v>
      </c>
      <c r="ADZ33" s="563">
        <f t="shared" si="26"/>
        <v>171943454.95999998</v>
      </c>
      <c r="AEA33" s="563">
        <f t="shared" si="26"/>
        <v>114016193.16</v>
      </c>
      <c r="AEB33" s="563">
        <f t="shared" si="26"/>
        <v>114170446.01999998</v>
      </c>
      <c r="AEC33" s="563">
        <f t="shared" si="26"/>
        <v>86377756.670000002</v>
      </c>
      <c r="AED33" s="563">
        <f t="shared" si="26"/>
        <v>83751151.890000001</v>
      </c>
      <c r="AEE33" s="563">
        <f t="shared" si="26"/>
        <v>109265984.15000001</v>
      </c>
      <c r="AEF33" s="563">
        <f t="shared" si="26"/>
        <v>182082123.63</v>
      </c>
      <c r="AEG33" s="563">
        <f t="shared" si="26"/>
        <v>88971733.849999994</v>
      </c>
      <c r="AEH33" s="563">
        <f t="shared" si="26"/>
        <v>118893359.83999999</v>
      </c>
      <c r="AEI33" s="563">
        <f t="shared" si="26"/>
        <v>147663317.10000002</v>
      </c>
      <c r="AEJ33" s="563">
        <f t="shared" si="26"/>
        <v>141456314.79000002</v>
      </c>
      <c r="AEK33" s="563">
        <f t="shared" si="26"/>
        <v>81550421.939999983</v>
      </c>
      <c r="AEL33" s="563">
        <f t="shared" si="26"/>
        <v>223153672.56000006</v>
      </c>
      <c r="AEM33" s="563">
        <f t="shared" si="26"/>
        <v>71655399.890000001</v>
      </c>
      <c r="AEN33" s="563">
        <f t="shared" si="26"/>
        <v>158834066.87000003</v>
      </c>
      <c r="AEO33" s="563">
        <f t="shared" si="26"/>
        <v>1637494200.6900003</v>
      </c>
      <c r="AEP33" s="563">
        <f t="shared" si="26"/>
        <v>216964488.23000002</v>
      </c>
      <c r="AEQ33" s="563">
        <f t="shared" si="26"/>
        <v>192341850.68000001</v>
      </c>
      <c r="AER33" s="563">
        <f t="shared" si="26"/>
        <v>143039696.5</v>
      </c>
      <c r="AES33" s="563">
        <f t="shared" si="26"/>
        <v>112669270.43999998</v>
      </c>
      <c r="AET33" s="563">
        <f t="shared" si="26"/>
        <v>298584210.91999996</v>
      </c>
      <c r="AEU33" s="563">
        <f t="shared" si="26"/>
        <v>114488980.71999998</v>
      </c>
      <c r="AEV33" s="563">
        <f t="shared" si="26"/>
        <v>147281030.38</v>
      </c>
      <c r="AEW33" s="563">
        <f t="shared" si="26"/>
        <v>106715627.27</v>
      </c>
      <c r="AEX33" s="563">
        <f t="shared" si="26"/>
        <v>58945117.980000004</v>
      </c>
      <c r="AEY33" s="563">
        <f t="shared" si="26"/>
        <v>1044954566.5299999</v>
      </c>
      <c r="AEZ33" s="563">
        <f t="shared" si="26"/>
        <v>599306890.30999994</v>
      </c>
      <c r="AFA33" s="563">
        <f t="shared" si="26"/>
        <v>211721869.38</v>
      </c>
      <c r="AFB33" s="563">
        <f t="shared" si="26"/>
        <v>166893338.28999999</v>
      </c>
      <c r="AFC33" s="563">
        <f t="shared" si="26"/>
        <v>266156552.51999995</v>
      </c>
      <c r="AFD33" s="563">
        <f t="shared" ref="AFD33:AHO33" si="27">SUM(AFD18:AFD32)</f>
        <v>229045201.64999998</v>
      </c>
      <c r="AFE33" s="563">
        <f t="shared" si="27"/>
        <v>129943641.21000001</v>
      </c>
      <c r="AFF33" s="563">
        <f t="shared" si="27"/>
        <v>168148503.94</v>
      </c>
      <c r="AFG33" s="563">
        <f t="shared" si="27"/>
        <v>98820740.129999995</v>
      </c>
      <c r="AFH33" s="563">
        <f t="shared" si="27"/>
        <v>157441006.78999999</v>
      </c>
      <c r="AFI33" s="563">
        <f t="shared" si="27"/>
        <v>135285196.85999998</v>
      </c>
      <c r="AFJ33" s="563">
        <f t="shared" si="27"/>
        <v>130214852.28999998</v>
      </c>
      <c r="AFK33" s="563">
        <f t="shared" si="27"/>
        <v>173288254.80000001</v>
      </c>
      <c r="AFL33" s="563">
        <f t="shared" si="27"/>
        <v>1118143772.3199999</v>
      </c>
      <c r="AFM33" s="563">
        <f t="shared" si="27"/>
        <v>225747177.19999999</v>
      </c>
      <c r="AFN33" s="563">
        <f t="shared" si="27"/>
        <v>159782571.39999998</v>
      </c>
      <c r="AFO33" s="563">
        <f t="shared" si="27"/>
        <v>135262890.37</v>
      </c>
      <c r="AFP33" s="563">
        <f t="shared" si="27"/>
        <v>151899810.50999999</v>
      </c>
      <c r="AFQ33" s="563">
        <f t="shared" si="27"/>
        <v>112690463.37</v>
      </c>
      <c r="AFR33" s="563">
        <f t="shared" si="27"/>
        <v>87521912.439999998</v>
      </c>
      <c r="AFS33" s="563">
        <f t="shared" si="27"/>
        <v>199916054.50999999</v>
      </c>
      <c r="AFT33" s="563">
        <f t="shared" si="27"/>
        <v>209892399.27999997</v>
      </c>
      <c r="AFU33" s="563">
        <f t="shared" si="27"/>
        <v>93672865.420000002</v>
      </c>
      <c r="AFV33" s="563">
        <f t="shared" si="27"/>
        <v>222992796.55999994</v>
      </c>
      <c r="AFW33" s="563">
        <f t="shared" si="27"/>
        <v>93716553.679999992</v>
      </c>
      <c r="AFX33" s="563">
        <f t="shared" si="27"/>
        <v>1214690902.6599998</v>
      </c>
      <c r="AFY33" s="563">
        <f t="shared" si="27"/>
        <v>86954565.940000027</v>
      </c>
      <c r="AFZ33" s="563">
        <f t="shared" si="27"/>
        <v>113116370.29000002</v>
      </c>
      <c r="AGA33" s="563">
        <f t="shared" si="27"/>
        <v>101007392.18000001</v>
      </c>
      <c r="AGB33" s="563">
        <f t="shared" si="27"/>
        <v>268154836.13</v>
      </c>
      <c r="AGC33" s="563">
        <f t="shared" si="27"/>
        <v>117793151.47999999</v>
      </c>
      <c r="AGD33" s="563">
        <f t="shared" si="27"/>
        <v>76117752.289999992</v>
      </c>
      <c r="AGE33" s="563">
        <f t="shared" si="27"/>
        <v>105731106.08000001</v>
      </c>
      <c r="AGF33" s="563">
        <f t="shared" si="27"/>
        <v>79338546.819999993</v>
      </c>
      <c r="AGG33" s="563">
        <f t="shared" si="27"/>
        <v>112114342.22999997</v>
      </c>
      <c r="AGH33" s="563">
        <f t="shared" si="27"/>
        <v>77299203.109999999</v>
      </c>
      <c r="AGI33" s="563">
        <f t="shared" si="27"/>
        <v>1672094522.4100003</v>
      </c>
      <c r="AGJ33" s="563">
        <f t="shared" si="27"/>
        <v>346513117.07999998</v>
      </c>
      <c r="AGK33" s="563">
        <f t="shared" si="27"/>
        <v>169352228.74000001</v>
      </c>
      <c r="AGL33" s="563">
        <f t="shared" si="27"/>
        <v>104934536.91</v>
      </c>
      <c r="AGM33" s="563">
        <f t="shared" si="27"/>
        <v>237703647.13999999</v>
      </c>
      <c r="AGN33" s="563">
        <f t="shared" si="27"/>
        <v>201231316.08999997</v>
      </c>
      <c r="AGO33" s="563">
        <f t="shared" si="27"/>
        <v>90635194.140000001</v>
      </c>
      <c r="AGP33" s="563">
        <f t="shared" si="27"/>
        <v>99505570.280000001</v>
      </c>
      <c r="AGQ33" s="563">
        <f t="shared" si="27"/>
        <v>2682584769.6300001</v>
      </c>
      <c r="AGR33" s="563">
        <f t="shared" si="27"/>
        <v>1551779397.6499999</v>
      </c>
      <c r="AGS33" s="563">
        <f t="shared" si="27"/>
        <v>127722046.7</v>
      </c>
      <c r="AGT33" s="563">
        <f t="shared" si="27"/>
        <v>261154336.32999998</v>
      </c>
      <c r="AGU33" s="563">
        <f t="shared" si="27"/>
        <v>354276286.65000004</v>
      </c>
      <c r="AGV33" s="563">
        <f t="shared" si="27"/>
        <v>214679727.87999997</v>
      </c>
      <c r="AGW33" s="563">
        <f t="shared" si="27"/>
        <v>189329027.97999999</v>
      </c>
      <c r="AGX33" s="563">
        <f t="shared" si="27"/>
        <v>174048387.51999998</v>
      </c>
      <c r="AGY33" s="563">
        <f t="shared" si="27"/>
        <v>66095167.649999999</v>
      </c>
      <c r="AGZ33" s="563">
        <f t="shared" si="27"/>
        <v>156719952.06999999</v>
      </c>
      <c r="AHA33" s="563">
        <f t="shared" si="27"/>
        <v>181546244.29999998</v>
      </c>
      <c r="AHB33" s="563">
        <f t="shared" si="27"/>
        <v>93987492.629999995</v>
      </c>
      <c r="AHC33" s="563">
        <f t="shared" si="27"/>
        <v>94704042.88000001</v>
      </c>
      <c r="AHD33" s="563">
        <f t="shared" si="27"/>
        <v>101140547.89</v>
      </c>
      <c r="AHE33" s="563">
        <f t="shared" si="27"/>
        <v>96310414.200000018</v>
      </c>
      <c r="AHF33" s="563">
        <f t="shared" si="27"/>
        <v>104179615.14</v>
      </c>
      <c r="AHG33" s="563">
        <f t="shared" si="27"/>
        <v>94334600.469999999</v>
      </c>
      <c r="AHH33" s="563">
        <f t="shared" si="27"/>
        <v>676078862.87</v>
      </c>
      <c r="AHI33" s="563">
        <f t="shared" si="27"/>
        <v>104132698.67</v>
      </c>
      <c r="AHJ33" s="563">
        <f t="shared" si="27"/>
        <v>112012932.21000001</v>
      </c>
      <c r="AHK33" s="563">
        <f t="shared" si="27"/>
        <v>104117142.12999998</v>
      </c>
      <c r="AHL33" s="563">
        <f t="shared" si="27"/>
        <v>207839201.03</v>
      </c>
      <c r="AHM33" s="563">
        <f t="shared" si="27"/>
        <v>97372604.069999978</v>
      </c>
      <c r="AHN33" s="563">
        <f t="shared" si="27"/>
        <v>59467376.540000007</v>
      </c>
      <c r="AHO33" s="563">
        <f t="shared" si="27"/>
        <v>0</v>
      </c>
      <c r="AHQ33" s="580">
        <v>31</v>
      </c>
    </row>
    <row r="34" spans="1:901" s="633" customFormat="1" ht="30.6" x14ac:dyDescent="0.7">
      <c r="A34" s="630"/>
      <c r="B34" s="631"/>
      <c r="C34" s="632" t="s">
        <v>6325</v>
      </c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  <c r="AA34" s="632"/>
      <c r="AB34" s="632"/>
      <c r="AC34" s="632"/>
      <c r="AD34" s="632"/>
      <c r="AE34" s="632"/>
      <c r="AF34" s="632"/>
      <c r="AG34" s="632"/>
      <c r="AH34" s="632"/>
      <c r="AI34" s="632"/>
      <c r="AJ34" s="632"/>
      <c r="AK34" s="632"/>
      <c r="AL34" s="632"/>
      <c r="AM34" s="632"/>
      <c r="AN34" s="632"/>
      <c r="AO34" s="632"/>
      <c r="AP34" s="632"/>
      <c r="AQ34" s="632"/>
      <c r="AR34" s="632"/>
      <c r="AS34" s="632"/>
      <c r="AT34" s="632"/>
      <c r="AU34" s="632"/>
      <c r="AV34" s="632"/>
      <c r="AW34" s="632"/>
      <c r="AX34" s="632"/>
      <c r="AY34" s="632"/>
      <c r="AZ34" s="632"/>
      <c r="BA34" s="632"/>
      <c r="BB34" s="632"/>
      <c r="BC34" s="632"/>
      <c r="BD34" s="632"/>
      <c r="BE34" s="632"/>
      <c r="BF34" s="632"/>
      <c r="BG34" s="632"/>
      <c r="BH34" s="632"/>
      <c r="BI34" s="632"/>
      <c r="BJ34" s="632"/>
      <c r="BK34" s="632"/>
      <c r="BL34" s="632"/>
      <c r="BM34" s="632"/>
      <c r="BN34" s="632"/>
      <c r="BO34" s="632"/>
      <c r="BP34" s="632"/>
      <c r="BQ34" s="632"/>
      <c r="BR34" s="632"/>
      <c r="BS34" s="632"/>
      <c r="BT34" s="632"/>
      <c r="BU34" s="632"/>
      <c r="BV34" s="632"/>
      <c r="BW34" s="632"/>
      <c r="BX34" s="632"/>
      <c r="BY34" s="632"/>
      <c r="BZ34" s="632"/>
      <c r="CA34" s="632"/>
      <c r="CB34" s="632"/>
      <c r="CC34" s="632"/>
      <c r="CD34" s="632"/>
      <c r="CE34" s="632"/>
      <c r="CF34" s="632"/>
      <c r="CG34" s="632"/>
      <c r="CH34" s="632"/>
      <c r="CI34" s="632"/>
      <c r="CJ34" s="632"/>
      <c r="CK34" s="632"/>
      <c r="CL34" s="632"/>
      <c r="CM34" s="632"/>
      <c r="CN34" s="632"/>
      <c r="CO34" s="632"/>
      <c r="CP34" s="632"/>
      <c r="CQ34" s="632"/>
      <c r="CR34" s="632"/>
      <c r="CS34" s="632"/>
      <c r="CT34" s="632"/>
      <c r="CU34" s="632"/>
      <c r="CV34" s="632"/>
      <c r="CW34" s="632"/>
      <c r="CX34" s="632"/>
      <c r="CY34" s="632"/>
      <c r="CZ34" s="632"/>
      <c r="DA34" s="632"/>
      <c r="DB34" s="632"/>
      <c r="DC34" s="632"/>
      <c r="DD34" s="632"/>
      <c r="DE34" s="632"/>
      <c r="DF34" s="632"/>
      <c r="DG34" s="632"/>
      <c r="DH34" s="632"/>
      <c r="DI34" s="632"/>
      <c r="DJ34" s="632"/>
      <c r="DK34" s="632"/>
      <c r="DL34" s="632"/>
      <c r="DM34" s="632"/>
      <c r="DN34" s="632"/>
      <c r="DO34" s="632"/>
      <c r="DP34" s="632"/>
      <c r="DQ34" s="632"/>
      <c r="DR34" s="632"/>
      <c r="DS34" s="632"/>
      <c r="DT34" s="632"/>
      <c r="DU34" s="632"/>
      <c r="DV34" s="632"/>
      <c r="DW34" s="632"/>
      <c r="DX34" s="632"/>
      <c r="DY34" s="632"/>
      <c r="DZ34" s="632"/>
      <c r="EA34" s="632"/>
      <c r="EB34" s="632"/>
      <c r="EC34" s="632"/>
      <c r="ED34" s="632"/>
      <c r="EE34" s="632"/>
      <c r="EF34" s="632"/>
      <c r="EG34" s="632"/>
      <c r="EH34" s="632"/>
      <c r="EI34" s="632"/>
      <c r="EJ34" s="632"/>
      <c r="EK34" s="632"/>
      <c r="EL34" s="632"/>
      <c r="EM34" s="632"/>
      <c r="EN34" s="632"/>
      <c r="EO34" s="632"/>
      <c r="EP34" s="632"/>
      <c r="EQ34" s="632"/>
      <c r="ER34" s="632"/>
      <c r="ES34" s="632"/>
      <c r="ET34" s="632"/>
      <c r="EU34" s="632"/>
      <c r="EV34" s="632"/>
      <c r="EW34" s="632"/>
      <c r="EX34" s="632"/>
      <c r="EY34" s="632"/>
      <c r="EZ34" s="632"/>
      <c r="FA34" s="632"/>
      <c r="FB34" s="632"/>
      <c r="FC34" s="632"/>
      <c r="FD34" s="632"/>
      <c r="FE34" s="632"/>
      <c r="FF34" s="632"/>
      <c r="FG34" s="632"/>
      <c r="FH34" s="632"/>
      <c r="FI34" s="632"/>
      <c r="FJ34" s="632"/>
      <c r="FK34" s="632"/>
      <c r="FL34" s="632"/>
      <c r="FM34" s="632"/>
      <c r="FN34" s="632"/>
      <c r="FO34" s="632"/>
      <c r="FP34" s="632"/>
      <c r="FQ34" s="632"/>
      <c r="FR34" s="632"/>
      <c r="FS34" s="632"/>
      <c r="FT34" s="632"/>
      <c r="FU34" s="632"/>
      <c r="FV34" s="632"/>
      <c r="FW34" s="632"/>
      <c r="FX34" s="632"/>
      <c r="FY34" s="632"/>
      <c r="FZ34" s="632"/>
      <c r="GA34" s="632"/>
      <c r="GB34" s="632"/>
      <c r="GC34" s="632"/>
      <c r="GD34" s="632"/>
      <c r="GE34" s="632"/>
      <c r="GF34" s="632"/>
      <c r="GG34" s="632"/>
      <c r="GH34" s="632"/>
      <c r="GI34" s="632"/>
      <c r="GJ34" s="632"/>
      <c r="GK34" s="632"/>
      <c r="GL34" s="632"/>
      <c r="GM34" s="632"/>
      <c r="GN34" s="632"/>
      <c r="GO34" s="632"/>
      <c r="GP34" s="632"/>
      <c r="GQ34" s="632"/>
      <c r="GR34" s="632"/>
      <c r="GS34" s="632"/>
      <c r="GT34" s="632"/>
      <c r="GU34" s="632"/>
      <c r="GV34" s="632"/>
      <c r="GW34" s="632"/>
      <c r="GX34" s="632"/>
      <c r="GY34" s="632"/>
      <c r="GZ34" s="632"/>
      <c r="HA34" s="632"/>
      <c r="HB34" s="632"/>
      <c r="HC34" s="632"/>
      <c r="HD34" s="632"/>
      <c r="HE34" s="632"/>
      <c r="HF34" s="632"/>
      <c r="HG34" s="632"/>
      <c r="HH34" s="632"/>
      <c r="HI34" s="632"/>
      <c r="HJ34" s="632"/>
      <c r="HK34" s="632"/>
      <c r="HL34" s="632"/>
      <c r="HM34" s="632"/>
      <c r="HN34" s="632"/>
      <c r="HO34" s="632"/>
      <c r="HP34" s="632"/>
      <c r="HQ34" s="632"/>
      <c r="HR34" s="632"/>
      <c r="HS34" s="632"/>
      <c r="HT34" s="632"/>
      <c r="HU34" s="632"/>
      <c r="HV34" s="632"/>
      <c r="HW34" s="632"/>
      <c r="HX34" s="632"/>
      <c r="HY34" s="632"/>
      <c r="HZ34" s="632"/>
      <c r="IA34" s="632"/>
      <c r="IB34" s="632"/>
      <c r="IC34" s="632"/>
      <c r="ID34" s="632"/>
      <c r="IE34" s="632"/>
      <c r="IF34" s="632"/>
      <c r="IG34" s="632"/>
      <c r="IH34" s="632"/>
      <c r="II34" s="632"/>
      <c r="IJ34" s="632"/>
      <c r="IK34" s="632"/>
      <c r="IL34" s="632"/>
      <c r="IM34" s="632"/>
      <c r="IN34" s="632"/>
      <c r="IO34" s="632"/>
      <c r="IP34" s="632"/>
      <c r="IQ34" s="632"/>
      <c r="IR34" s="632"/>
      <c r="IS34" s="632"/>
      <c r="IT34" s="632"/>
      <c r="IU34" s="632"/>
      <c r="IV34" s="632"/>
      <c r="IW34" s="632"/>
      <c r="IX34" s="632"/>
      <c r="IY34" s="632"/>
      <c r="IZ34" s="632"/>
      <c r="JA34" s="632"/>
      <c r="JB34" s="632"/>
      <c r="JC34" s="632"/>
      <c r="JD34" s="632"/>
      <c r="JE34" s="632"/>
      <c r="JF34" s="632"/>
      <c r="JG34" s="632"/>
      <c r="JH34" s="632"/>
      <c r="JI34" s="632"/>
      <c r="JJ34" s="632"/>
      <c r="JK34" s="632"/>
      <c r="JL34" s="632"/>
      <c r="JM34" s="632"/>
      <c r="JN34" s="632"/>
      <c r="JO34" s="632"/>
      <c r="JP34" s="632"/>
      <c r="JQ34" s="632"/>
      <c r="JR34" s="632"/>
      <c r="JS34" s="632"/>
      <c r="JT34" s="632"/>
      <c r="JU34" s="632"/>
      <c r="JV34" s="632"/>
      <c r="JW34" s="632"/>
      <c r="JX34" s="632"/>
      <c r="JY34" s="632"/>
      <c r="JZ34" s="632"/>
      <c r="KA34" s="632"/>
      <c r="KB34" s="632"/>
      <c r="KC34" s="632"/>
      <c r="KD34" s="632"/>
      <c r="KE34" s="632"/>
      <c r="KF34" s="632"/>
      <c r="KG34" s="632"/>
      <c r="KH34" s="632"/>
      <c r="KI34" s="632"/>
      <c r="KJ34" s="632"/>
      <c r="KK34" s="632"/>
      <c r="KL34" s="632"/>
      <c r="KM34" s="632"/>
      <c r="KN34" s="632"/>
      <c r="KO34" s="632"/>
      <c r="KP34" s="632"/>
      <c r="KQ34" s="632"/>
      <c r="KR34" s="632"/>
      <c r="KS34" s="632"/>
      <c r="KT34" s="632"/>
      <c r="KU34" s="632"/>
      <c r="KV34" s="632"/>
      <c r="KW34" s="632"/>
      <c r="KX34" s="632"/>
      <c r="KY34" s="632"/>
      <c r="KZ34" s="632"/>
      <c r="LA34" s="632"/>
      <c r="LB34" s="632"/>
      <c r="LC34" s="632"/>
      <c r="LD34" s="632"/>
      <c r="LE34" s="632"/>
      <c r="LF34" s="632"/>
      <c r="LG34" s="632"/>
      <c r="LH34" s="632"/>
      <c r="LI34" s="632"/>
      <c r="LJ34" s="632"/>
      <c r="LK34" s="632"/>
      <c r="LL34" s="632"/>
      <c r="LM34" s="632"/>
      <c r="LN34" s="632"/>
      <c r="LO34" s="632"/>
      <c r="LP34" s="632"/>
      <c r="LQ34" s="632"/>
      <c r="LR34" s="632"/>
      <c r="LS34" s="632"/>
      <c r="LT34" s="632"/>
      <c r="LU34" s="632"/>
      <c r="LV34" s="632"/>
      <c r="LW34" s="632"/>
      <c r="LX34" s="632"/>
      <c r="LY34" s="632"/>
      <c r="LZ34" s="632"/>
      <c r="MA34" s="632"/>
      <c r="MB34" s="632"/>
      <c r="MC34" s="632"/>
      <c r="MD34" s="632"/>
      <c r="ME34" s="632"/>
      <c r="MF34" s="632"/>
      <c r="MG34" s="632"/>
      <c r="MH34" s="632"/>
      <c r="MI34" s="632"/>
      <c r="MJ34" s="632"/>
      <c r="MK34" s="632"/>
      <c r="ML34" s="632"/>
      <c r="MM34" s="632"/>
      <c r="MN34" s="632"/>
      <c r="MO34" s="632"/>
      <c r="MP34" s="632"/>
      <c r="MQ34" s="632"/>
      <c r="MR34" s="632"/>
      <c r="MS34" s="632"/>
      <c r="MT34" s="632"/>
      <c r="MU34" s="632"/>
      <c r="MV34" s="632"/>
      <c r="MW34" s="632"/>
      <c r="MX34" s="632"/>
      <c r="MY34" s="632"/>
      <c r="MZ34" s="632"/>
      <c r="NA34" s="632"/>
      <c r="NB34" s="632"/>
      <c r="NC34" s="632"/>
      <c r="ND34" s="632"/>
      <c r="NE34" s="632"/>
      <c r="NF34" s="632"/>
      <c r="NG34" s="632"/>
      <c r="NH34" s="632"/>
      <c r="NI34" s="632"/>
      <c r="NJ34" s="632"/>
      <c r="NK34" s="632"/>
      <c r="NL34" s="632"/>
      <c r="NM34" s="632"/>
      <c r="NN34" s="632"/>
      <c r="NO34" s="632"/>
      <c r="NP34" s="632"/>
      <c r="NQ34" s="632"/>
      <c r="NR34" s="632"/>
      <c r="NS34" s="632"/>
      <c r="NT34" s="632"/>
      <c r="NU34" s="632"/>
      <c r="NV34" s="632"/>
      <c r="NW34" s="632"/>
      <c r="NX34" s="632"/>
      <c r="NY34" s="632"/>
      <c r="NZ34" s="632"/>
      <c r="OA34" s="632"/>
      <c r="OB34" s="632"/>
      <c r="OC34" s="632"/>
      <c r="OD34" s="632"/>
      <c r="OE34" s="632"/>
      <c r="OF34" s="632"/>
      <c r="OG34" s="632"/>
      <c r="OH34" s="632"/>
      <c r="OI34" s="632"/>
      <c r="OJ34" s="632"/>
      <c r="OK34" s="632"/>
      <c r="OL34" s="632"/>
      <c r="OM34" s="632"/>
      <c r="ON34" s="632"/>
      <c r="OO34" s="632"/>
      <c r="OP34" s="632"/>
      <c r="OQ34" s="632"/>
      <c r="OR34" s="632"/>
      <c r="OS34" s="632"/>
      <c r="OT34" s="632"/>
      <c r="OU34" s="632"/>
      <c r="OV34" s="632"/>
      <c r="OW34" s="632"/>
      <c r="OX34" s="632"/>
      <c r="OY34" s="632"/>
      <c r="OZ34" s="632"/>
      <c r="PA34" s="632"/>
      <c r="PB34" s="632"/>
      <c r="PC34" s="632"/>
      <c r="PD34" s="632"/>
      <c r="PE34" s="632"/>
      <c r="PF34" s="632"/>
      <c r="PG34" s="632"/>
      <c r="PH34" s="632"/>
      <c r="PI34" s="632"/>
      <c r="PJ34" s="632"/>
      <c r="PK34" s="632"/>
      <c r="PL34" s="632"/>
      <c r="PM34" s="632"/>
      <c r="PN34" s="632"/>
      <c r="PO34" s="632"/>
      <c r="PP34" s="632"/>
      <c r="PQ34" s="632"/>
      <c r="PR34" s="632"/>
      <c r="PS34" s="632"/>
      <c r="PT34" s="632"/>
      <c r="PU34" s="632"/>
      <c r="PV34" s="632"/>
      <c r="PW34" s="632"/>
      <c r="PX34" s="632"/>
      <c r="PY34" s="632"/>
      <c r="PZ34" s="632"/>
      <c r="QA34" s="632"/>
      <c r="QB34" s="632"/>
      <c r="QC34" s="632"/>
      <c r="QD34" s="632"/>
      <c r="QE34" s="632"/>
      <c r="QF34" s="632"/>
      <c r="QG34" s="632"/>
      <c r="QH34" s="632"/>
      <c r="QI34" s="632"/>
      <c r="QJ34" s="632"/>
      <c r="QK34" s="632"/>
      <c r="QL34" s="632"/>
      <c r="QM34" s="632"/>
      <c r="QN34" s="632"/>
      <c r="QO34" s="632"/>
      <c r="QP34" s="632"/>
      <c r="QQ34" s="632"/>
      <c r="QR34" s="632"/>
      <c r="QS34" s="632"/>
      <c r="QT34" s="632"/>
      <c r="QU34" s="632"/>
      <c r="QV34" s="632"/>
      <c r="QW34" s="632"/>
      <c r="QX34" s="632"/>
      <c r="QY34" s="632"/>
      <c r="QZ34" s="632"/>
      <c r="RA34" s="632"/>
      <c r="RB34" s="632"/>
      <c r="RC34" s="632"/>
      <c r="RD34" s="632"/>
      <c r="RE34" s="632"/>
      <c r="RF34" s="632"/>
      <c r="RG34" s="632"/>
      <c r="RH34" s="632"/>
      <c r="RI34" s="632"/>
      <c r="RJ34" s="632"/>
      <c r="RK34" s="632"/>
      <c r="RL34" s="632"/>
      <c r="RM34" s="632"/>
      <c r="RN34" s="632"/>
      <c r="RO34" s="632"/>
      <c r="RP34" s="632"/>
      <c r="RQ34" s="632"/>
      <c r="RR34" s="632"/>
      <c r="RS34" s="632"/>
      <c r="RT34" s="632"/>
      <c r="RU34" s="632"/>
      <c r="RV34" s="632"/>
      <c r="RW34" s="632"/>
      <c r="RX34" s="632"/>
      <c r="RY34" s="632"/>
      <c r="RZ34" s="632"/>
      <c r="SA34" s="632"/>
      <c r="SB34" s="632"/>
      <c r="SC34" s="632"/>
      <c r="SD34" s="632"/>
      <c r="SE34" s="632"/>
      <c r="SF34" s="632"/>
      <c r="SG34" s="632"/>
      <c r="SH34" s="632"/>
      <c r="SI34" s="632"/>
      <c r="SJ34" s="632"/>
      <c r="SK34" s="632"/>
      <c r="SL34" s="632"/>
      <c r="SM34" s="632"/>
      <c r="SN34" s="632"/>
      <c r="SO34" s="632"/>
      <c r="SP34" s="632"/>
      <c r="SQ34" s="632"/>
      <c r="SR34" s="632"/>
      <c r="SS34" s="632"/>
      <c r="ST34" s="632"/>
      <c r="SU34" s="632"/>
      <c r="SV34" s="632"/>
      <c r="SW34" s="632"/>
      <c r="SX34" s="632"/>
      <c r="SY34" s="632"/>
      <c r="SZ34" s="632"/>
      <c r="TA34" s="632"/>
      <c r="TB34" s="632"/>
      <c r="TC34" s="632"/>
      <c r="TD34" s="632"/>
      <c r="TE34" s="632"/>
      <c r="TF34" s="632"/>
      <c r="TG34" s="632"/>
      <c r="TH34" s="632"/>
      <c r="TI34" s="632"/>
      <c r="TJ34" s="632"/>
      <c r="TK34" s="632"/>
      <c r="TL34" s="632"/>
      <c r="TM34" s="632"/>
      <c r="TN34" s="632"/>
      <c r="TO34" s="632"/>
      <c r="TP34" s="632"/>
      <c r="TQ34" s="632"/>
      <c r="TR34" s="632"/>
      <c r="TS34" s="632"/>
      <c r="TT34" s="632"/>
      <c r="TU34" s="632"/>
      <c r="TV34" s="632"/>
      <c r="TW34" s="632"/>
      <c r="TX34" s="632"/>
      <c r="TY34" s="632"/>
      <c r="TZ34" s="632"/>
      <c r="UA34" s="632"/>
      <c r="UB34" s="632"/>
      <c r="UC34" s="632"/>
      <c r="UD34" s="632"/>
      <c r="UE34" s="632"/>
      <c r="UF34" s="632"/>
      <c r="UG34" s="632"/>
      <c r="UH34" s="632"/>
      <c r="UI34" s="632"/>
      <c r="UJ34" s="632"/>
      <c r="UK34" s="632"/>
      <c r="UL34" s="632"/>
      <c r="UM34" s="632"/>
      <c r="UN34" s="632"/>
      <c r="UO34" s="632"/>
      <c r="UP34" s="632"/>
      <c r="UQ34" s="632"/>
      <c r="UR34" s="632"/>
      <c r="US34" s="632"/>
      <c r="UT34" s="632"/>
      <c r="UU34" s="632"/>
      <c r="UV34" s="632"/>
      <c r="UW34" s="632"/>
      <c r="UX34" s="632"/>
      <c r="UY34" s="632"/>
      <c r="UZ34" s="632"/>
      <c r="VA34" s="632"/>
      <c r="VB34" s="632"/>
      <c r="VC34" s="632"/>
      <c r="VD34" s="632"/>
      <c r="VE34" s="632"/>
      <c r="VF34" s="632"/>
      <c r="VG34" s="632"/>
      <c r="VH34" s="632"/>
      <c r="VI34" s="632"/>
      <c r="VJ34" s="632"/>
      <c r="VK34" s="632"/>
      <c r="VL34" s="632"/>
      <c r="VM34" s="632"/>
      <c r="VN34" s="632"/>
      <c r="VO34" s="632"/>
      <c r="VP34" s="632"/>
      <c r="VQ34" s="632"/>
      <c r="VR34" s="632"/>
      <c r="VS34" s="632"/>
      <c r="VT34" s="632"/>
      <c r="VU34" s="632"/>
      <c r="VV34" s="632"/>
      <c r="VW34" s="632"/>
      <c r="VX34" s="632"/>
      <c r="VY34" s="632"/>
      <c r="VZ34" s="632"/>
      <c r="WA34" s="632"/>
      <c r="WB34" s="632"/>
      <c r="WC34" s="632"/>
      <c r="WD34" s="632"/>
      <c r="WE34" s="632"/>
      <c r="WF34" s="632"/>
      <c r="WG34" s="632"/>
      <c r="WH34" s="632"/>
      <c r="WI34" s="632"/>
      <c r="WJ34" s="632"/>
      <c r="WK34" s="632"/>
      <c r="WL34" s="632"/>
      <c r="WM34" s="632"/>
      <c r="WN34" s="632"/>
      <c r="WO34" s="632"/>
      <c r="WP34" s="632"/>
      <c r="WQ34" s="632"/>
      <c r="WR34" s="632"/>
      <c r="WS34" s="632"/>
      <c r="WT34" s="632"/>
      <c r="WU34" s="632"/>
      <c r="WV34" s="632"/>
      <c r="WW34" s="632"/>
      <c r="WX34" s="632"/>
      <c r="WY34" s="632"/>
      <c r="WZ34" s="632"/>
      <c r="XA34" s="632"/>
      <c r="XB34" s="632"/>
      <c r="XC34" s="632"/>
      <c r="XD34" s="632"/>
      <c r="XE34" s="632"/>
      <c r="XF34" s="632"/>
      <c r="XG34" s="632"/>
      <c r="XH34" s="632"/>
      <c r="XI34" s="632"/>
      <c r="XJ34" s="632"/>
      <c r="XK34" s="632"/>
      <c r="XL34" s="632"/>
      <c r="XM34" s="632"/>
      <c r="XN34" s="632"/>
      <c r="XO34" s="632"/>
      <c r="XP34" s="632"/>
      <c r="XQ34" s="632"/>
      <c r="XR34" s="632"/>
      <c r="XS34" s="632"/>
      <c r="XT34" s="632"/>
      <c r="XU34" s="632"/>
      <c r="XV34" s="632"/>
      <c r="XW34" s="632"/>
      <c r="XX34" s="632"/>
      <c r="XY34" s="632"/>
      <c r="XZ34" s="632"/>
      <c r="YA34" s="632"/>
      <c r="YB34" s="632"/>
      <c r="YC34" s="632"/>
      <c r="YD34" s="632"/>
      <c r="YE34" s="632"/>
      <c r="YF34" s="632"/>
      <c r="YG34" s="632"/>
      <c r="YH34" s="632"/>
      <c r="YI34" s="632"/>
      <c r="YJ34" s="632"/>
      <c r="YK34" s="632"/>
      <c r="YL34" s="632"/>
      <c r="YM34" s="632"/>
      <c r="YN34" s="632"/>
      <c r="YO34" s="632"/>
      <c r="YP34" s="632"/>
      <c r="YQ34" s="632"/>
      <c r="YR34" s="632"/>
      <c r="YS34" s="632"/>
      <c r="YT34" s="632"/>
      <c r="YU34" s="632"/>
      <c r="YV34" s="632"/>
      <c r="YW34" s="632"/>
      <c r="YX34" s="632"/>
      <c r="YY34" s="632"/>
      <c r="YZ34" s="632"/>
      <c r="ZA34" s="632"/>
      <c r="ZB34" s="632"/>
      <c r="ZC34" s="632"/>
      <c r="ZD34" s="632"/>
      <c r="ZE34" s="632"/>
      <c r="ZF34" s="632"/>
      <c r="ZG34" s="632"/>
      <c r="ZH34" s="632"/>
      <c r="ZI34" s="632"/>
      <c r="ZJ34" s="632"/>
      <c r="ZK34" s="632"/>
      <c r="ZL34" s="632"/>
      <c r="ZM34" s="632"/>
      <c r="ZN34" s="632"/>
      <c r="ZO34" s="632"/>
      <c r="ZP34" s="632"/>
      <c r="ZQ34" s="632"/>
      <c r="ZR34" s="632"/>
      <c r="ZS34" s="632"/>
      <c r="ZT34" s="632"/>
      <c r="ZU34" s="632"/>
      <c r="ZV34" s="632"/>
      <c r="ZW34" s="632"/>
      <c r="ZX34" s="632"/>
      <c r="ZY34" s="632"/>
      <c r="ZZ34" s="632"/>
      <c r="AAA34" s="632"/>
      <c r="AAB34" s="632"/>
      <c r="AAC34" s="632"/>
      <c r="AAD34" s="632"/>
      <c r="AAE34" s="632"/>
      <c r="AAF34" s="632"/>
      <c r="AAG34" s="632"/>
      <c r="AAH34" s="632"/>
      <c r="AAI34" s="632"/>
      <c r="AAJ34" s="632"/>
      <c r="AAK34" s="632"/>
      <c r="AAL34" s="632"/>
      <c r="AAM34" s="632"/>
      <c r="AAN34" s="632"/>
      <c r="AAO34" s="632"/>
      <c r="AAP34" s="632"/>
      <c r="AAQ34" s="632"/>
      <c r="AAR34" s="632"/>
      <c r="AAS34" s="632"/>
      <c r="AAT34" s="632"/>
      <c r="AAU34" s="632"/>
      <c r="AAV34" s="632"/>
      <c r="AAW34" s="632"/>
      <c r="AAX34" s="632"/>
      <c r="AAY34" s="632"/>
      <c r="AAZ34" s="632"/>
      <c r="ABA34" s="632"/>
      <c r="ABB34" s="632"/>
      <c r="ABC34" s="632"/>
      <c r="ABD34" s="632"/>
      <c r="ABE34" s="632"/>
      <c r="ABF34" s="632"/>
      <c r="ABG34" s="632"/>
      <c r="ABH34" s="632"/>
      <c r="ABI34" s="632"/>
      <c r="ABJ34" s="632"/>
      <c r="ABK34" s="632"/>
      <c r="ABL34" s="632"/>
      <c r="ABM34" s="632"/>
      <c r="ABN34" s="632"/>
      <c r="ABO34" s="632"/>
      <c r="ABP34" s="632"/>
      <c r="ABQ34" s="632"/>
      <c r="ABR34" s="632"/>
      <c r="ABS34" s="632"/>
      <c r="ABT34" s="632"/>
      <c r="ABU34" s="632"/>
      <c r="ABV34" s="632"/>
      <c r="ABW34" s="632"/>
      <c r="ABX34" s="632"/>
      <c r="ABY34" s="632"/>
      <c r="ABZ34" s="632"/>
      <c r="ACA34" s="632"/>
      <c r="ACB34" s="632"/>
      <c r="ACC34" s="632"/>
      <c r="ACD34" s="632"/>
      <c r="ACE34" s="632"/>
      <c r="ACF34" s="632"/>
      <c r="ACG34" s="632"/>
      <c r="ACH34" s="632"/>
      <c r="ACI34" s="632"/>
      <c r="ACJ34" s="632"/>
      <c r="ACK34" s="632"/>
      <c r="ACL34" s="632"/>
      <c r="ACM34" s="632"/>
      <c r="ACN34" s="632"/>
      <c r="ACO34" s="632"/>
      <c r="ACP34" s="632"/>
      <c r="ACQ34" s="632"/>
      <c r="ACR34" s="632"/>
      <c r="ACS34" s="632"/>
      <c r="ACT34" s="632"/>
      <c r="ACU34" s="632"/>
      <c r="ACV34" s="632"/>
      <c r="ACW34" s="632"/>
      <c r="ACX34" s="632"/>
      <c r="ACY34" s="632"/>
      <c r="ACZ34" s="632"/>
      <c r="ADA34" s="632"/>
      <c r="ADB34" s="632"/>
      <c r="ADC34" s="632"/>
      <c r="ADD34" s="632"/>
      <c r="ADE34" s="632"/>
      <c r="ADF34" s="632"/>
      <c r="ADG34" s="632"/>
      <c r="ADH34" s="632"/>
      <c r="ADI34" s="632"/>
      <c r="ADJ34" s="632"/>
      <c r="ADK34" s="632"/>
      <c r="ADL34" s="632"/>
      <c r="ADM34" s="632"/>
      <c r="ADN34" s="632"/>
      <c r="ADO34" s="632"/>
      <c r="ADP34" s="632"/>
      <c r="ADQ34" s="632"/>
      <c r="ADR34" s="632"/>
      <c r="ADS34" s="632"/>
      <c r="ADT34" s="632"/>
      <c r="ADU34" s="632"/>
      <c r="ADV34" s="632"/>
      <c r="ADW34" s="632"/>
      <c r="ADX34" s="632"/>
      <c r="ADY34" s="632"/>
      <c r="ADZ34" s="632"/>
      <c r="AEA34" s="632"/>
      <c r="AEB34" s="632"/>
      <c r="AEC34" s="632"/>
      <c r="AED34" s="632"/>
      <c r="AEE34" s="632"/>
      <c r="AEF34" s="632"/>
      <c r="AEG34" s="632"/>
      <c r="AEH34" s="632"/>
      <c r="AEI34" s="632"/>
      <c r="AEJ34" s="632"/>
      <c r="AEK34" s="632"/>
      <c r="AEL34" s="632"/>
      <c r="AEM34" s="632"/>
      <c r="AEN34" s="632"/>
      <c r="AEO34" s="632"/>
      <c r="AEP34" s="632"/>
      <c r="AEQ34" s="632"/>
      <c r="AER34" s="632"/>
      <c r="AES34" s="632"/>
      <c r="AET34" s="632"/>
      <c r="AEU34" s="632"/>
      <c r="AEV34" s="632"/>
      <c r="AEW34" s="632"/>
      <c r="AEX34" s="632"/>
      <c r="AEY34" s="632"/>
      <c r="AEZ34" s="632"/>
      <c r="AFA34" s="632"/>
      <c r="AFB34" s="632"/>
      <c r="AFC34" s="632"/>
      <c r="AFD34" s="632"/>
      <c r="AFE34" s="632"/>
      <c r="AFF34" s="632"/>
      <c r="AFG34" s="632"/>
      <c r="AFH34" s="632"/>
      <c r="AFI34" s="632"/>
      <c r="AFJ34" s="632"/>
      <c r="AFK34" s="632"/>
      <c r="AFL34" s="632"/>
      <c r="AFM34" s="632"/>
      <c r="AFN34" s="632"/>
      <c r="AFO34" s="632"/>
      <c r="AFP34" s="632"/>
      <c r="AFQ34" s="632"/>
      <c r="AFR34" s="632"/>
      <c r="AFS34" s="632"/>
      <c r="AFT34" s="632"/>
      <c r="AFU34" s="632"/>
      <c r="AFV34" s="632"/>
      <c r="AFW34" s="632"/>
      <c r="AFX34" s="632"/>
      <c r="AFY34" s="632"/>
      <c r="AFZ34" s="632"/>
      <c r="AGA34" s="632"/>
      <c r="AGB34" s="632"/>
      <c r="AGC34" s="632"/>
      <c r="AGD34" s="632"/>
      <c r="AGE34" s="632"/>
      <c r="AGF34" s="632"/>
      <c r="AGG34" s="632"/>
      <c r="AGH34" s="632"/>
      <c r="AGI34" s="632"/>
      <c r="AGJ34" s="632"/>
      <c r="AGK34" s="632"/>
      <c r="AGL34" s="632"/>
      <c r="AGM34" s="632"/>
      <c r="AGN34" s="632"/>
      <c r="AGO34" s="632"/>
      <c r="AGP34" s="632"/>
      <c r="AGQ34" s="632"/>
      <c r="AGR34" s="632"/>
      <c r="AGS34" s="632"/>
      <c r="AGT34" s="632"/>
      <c r="AGU34" s="632"/>
      <c r="AGV34" s="632"/>
      <c r="AGW34" s="632"/>
      <c r="AGX34" s="632"/>
      <c r="AGY34" s="632"/>
      <c r="AGZ34" s="632"/>
      <c r="AHA34" s="632"/>
      <c r="AHB34" s="632"/>
      <c r="AHC34" s="632"/>
      <c r="AHD34" s="632"/>
      <c r="AHE34" s="632"/>
      <c r="AHF34" s="632"/>
      <c r="AHG34" s="632"/>
      <c r="AHH34" s="632"/>
      <c r="AHI34" s="632"/>
      <c r="AHJ34" s="632"/>
      <c r="AHK34" s="632"/>
      <c r="AHL34" s="632"/>
      <c r="AHM34" s="632"/>
      <c r="AHN34" s="632"/>
      <c r="AHO34" s="632"/>
      <c r="AHQ34" s="634"/>
    </row>
    <row r="35" spans="1:901" s="633" customFormat="1" ht="30.6" x14ac:dyDescent="0.7">
      <c r="A35" s="630"/>
      <c r="B35" s="631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  <c r="AA35" s="632"/>
      <c r="AB35" s="632"/>
      <c r="AC35" s="632"/>
      <c r="AD35" s="632"/>
      <c r="AE35" s="632"/>
      <c r="AF35" s="632"/>
      <c r="AG35" s="632"/>
      <c r="AH35" s="632"/>
      <c r="AI35" s="632"/>
      <c r="AJ35" s="632"/>
      <c r="AK35" s="632"/>
      <c r="AL35" s="632"/>
      <c r="AM35" s="632"/>
      <c r="AN35" s="632"/>
      <c r="AO35" s="632"/>
      <c r="AP35" s="632"/>
      <c r="AQ35" s="632"/>
      <c r="AR35" s="632"/>
      <c r="AS35" s="632"/>
      <c r="AT35" s="632"/>
      <c r="AU35" s="632"/>
      <c r="AV35" s="632"/>
      <c r="AW35" s="632"/>
      <c r="AX35" s="632"/>
      <c r="AY35" s="632"/>
      <c r="AZ35" s="632"/>
      <c r="BA35" s="632"/>
      <c r="BB35" s="632"/>
      <c r="BC35" s="632"/>
      <c r="BD35" s="632"/>
      <c r="BE35" s="632"/>
      <c r="BF35" s="632"/>
      <c r="BG35" s="632"/>
      <c r="BH35" s="632"/>
      <c r="BI35" s="632"/>
      <c r="BJ35" s="632"/>
      <c r="BK35" s="632"/>
      <c r="BL35" s="632"/>
      <c r="BM35" s="632"/>
      <c r="BN35" s="632"/>
      <c r="BO35" s="632"/>
      <c r="BP35" s="632"/>
      <c r="BQ35" s="632"/>
      <c r="BR35" s="632"/>
      <c r="BS35" s="632"/>
      <c r="BT35" s="632"/>
      <c r="BU35" s="632"/>
      <c r="BV35" s="632"/>
      <c r="BW35" s="632"/>
      <c r="BX35" s="632"/>
      <c r="BY35" s="632"/>
      <c r="BZ35" s="632"/>
      <c r="CA35" s="632"/>
      <c r="CB35" s="632"/>
      <c r="CC35" s="632"/>
      <c r="CD35" s="632"/>
      <c r="CE35" s="632"/>
      <c r="CF35" s="632"/>
      <c r="CG35" s="632"/>
      <c r="CH35" s="632"/>
      <c r="CI35" s="632"/>
      <c r="CJ35" s="632"/>
      <c r="CK35" s="632"/>
      <c r="CL35" s="632"/>
      <c r="CM35" s="632"/>
      <c r="CN35" s="632"/>
      <c r="CO35" s="632"/>
      <c r="CP35" s="632"/>
      <c r="CQ35" s="632"/>
      <c r="CR35" s="632"/>
      <c r="CS35" s="632"/>
      <c r="CT35" s="632"/>
      <c r="CU35" s="632"/>
      <c r="CV35" s="632"/>
      <c r="CW35" s="632"/>
      <c r="CX35" s="632"/>
      <c r="CY35" s="632"/>
      <c r="CZ35" s="632"/>
      <c r="DA35" s="632"/>
      <c r="DB35" s="632"/>
      <c r="DC35" s="632"/>
      <c r="DD35" s="632"/>
      <c r="DE35" s="632"/>
      <c r="DF35" s="632"/>
      <c r="DG35" s="632"/>
      <c r="DH35" s="632"/>
      <c r="DI35" s="632"/>
      <c r="DJ35" s="632"/>
      <c r="DK35" s="632"/>
      <c r="DL35" s="632"/>
      <c r="DM35" s="632"/>
      <c r="DN35" s="632"/>
      <c r="DO35" s="632"/>
      <c r="DP35" s="632"/>
      <c r="DQ35" s="632"/>
      <c r="DR35" s="632"/>
      <c r="DS35" s="632"/>
      <c r="DT35" s="632"/>
      <c r="DU35" s="632"/>
      <c r="DV35" s="632"/>
      <c r="DW35" s="632"/>
      <c r="DX35" s="632"/>
      <c r="DY35" s="632"/>
      <c r="DZ35" s="632"/>
      <c r="EA35" s="632"/>
      <c r="EB35" s="632"/>
      <c r="EC35" s="632"/>
      <c r="ED35" s="632"/>
      <c r="EE35" s="632"/>
      <c r="EF35" s="632"/>
      <c r="EG35" s="632"/>
      <c r="EH35" s="632"/>
      <c r="EI35" s="632"/>
      <c r="EJ35" s="632"/>
      <c r="EK35" s="632"/>
      <c r="EL35" s="632"/>
      <c r="EM35" s="632"/>
      <c r="EN35" s="632"/>
      <c r="EO35" s="632"/>
      <c r="EP35" s="632"/>
      <c r="EQ35" s="632"/>
      <c r="ER35" s="632"/>
      <c r="ES35" s="632"/>
      <c r="ET35" s="632"/>
      <c r="EU35" s="632"/>
      <c r="EV35" s="632"/>
      <c r="EW35" s="632"/>
      <c r="EX35" s="632"/>
      <c r="EY35" s="632"/>
      <c r="EZ35" s="632"/>
      <c r="FA35" s="632"/>
      <c r="FB35" s="632"/>
      <c r="FC35" s="632"/>
      <c r="FD35" s="632"/>
      <c r="FE35" s="632"/>
      <c r="FF35" s="632"/>
      <c r="FG35" s="632"/>
      <c r="FH35" s="632"/>
      <c r="FI35" s="632"/>
      <c r="FJ35" s="632"/>
      <c r="FK35" s="632"/>
      <c r="FL35" s="632"/>
      <c r="FM35" s="632"/>
      <c r="FN35" s="632"/>
      <c r="FO35" s="632"/>
      <c r="FP35" s="632"/>
      <c r="FQ35" s="632"/>
      <c r="FR35" s="632"/>
      <c r="FS35" s="632"/>
      <c r="FT35" s="632"/>
      <c r="FU35" s="632"/>
      <c r="FV35" s="632"/>
      <c r="FW35" s="632"/>
      <c r="FX35" s="632"/>
      <c r="FY35" s="632"/>
      <c r="FZ35" s="632"/>
      <c r="GA35" s="632"/>
      <c r="GB35" s="632"/>
      <c r="GC35" s="632"/>
      <c r="GD35" s="632"/>
      <c r="GE35" s="632"/>
      <c r="GF35" s="632"/>
      <c r="GG35" s="632"/>
      <c r="GH35" s="632"/>
      <c r="GI35" s="632"/>
      <c r="GJ35" s="632"/>
      <c r="GK35" s="632"/>
      <c r="GL35" s="632"/>
      <c r="GM35" s="632"/>
      <c r="GN35" s="632"/>
      <c r="GO35" s="632"/>
      <c r="GP35" s="632"/>
      <c r="GQ35" s="632"/>
      <c r="GR35" s="632"/>
      <c r="GS35" s="632"/>
      <c r="GT35" s="632"/>
      <c r="GU35" s="632"/>
      <c r="GV35" s="632"/>
      <c r="GW35" s="632"/>
      <c r="GX35" s="632"/>
      <c r="GY35" s="632"/>
      <c r="GZ35" s="632"/>
      <c r="HA35" s="632"/>
      <c r="HB35" s="632"/>
      <c r="HC35" s="632"/>
      <c r="HD35" s="632"/>
      <c r="HE35" s="632"/>
      <c r="HF35" s="632"/>
      <c r="HG35" s="632"/>
      <c r="HH35" s="632"/>
      <c r="HI35" s="632"/>
      <c r="HJ35" s="632"/>
      <c r="HK35" s="632"/>
      <c r="HL35" s="632"/>
      <c r="HM35" s="632"/>
      <c r="HN35" s="632"/>
      <c r="HO35" s="632"/>
      <c r="HP35" s="632"/>
      <c r="HQ35" s="632"/>
      <c r="HR35" s="632"/>
      <c r="HS35" s="632"/>
      <c r="HT35" s="632"/>
      <c r="HU35" s="632"/>
      <c r="HV35" s="632"/>
      <c r="HW35" s="632"/>
      <c r="HX35" s="632"/>
      <c r="HY35" s="632"/>
      <c r="HZ35" s="632"/>
      <c r="IA35" s="632"/>
      <c r="IB35" s="632"/>
      <c r="IC35" s="632"/>
      <c r="ID35" s="632"/>
      <c r="IE35" s="632"/>
      <c r="IF35" s="632"/>
      <c r="IG35" s="632"/>
      <c r="IH35" s="632"/>
      <c r="II35" s="632"/>
      <c r="IJ35" s="632"/>
      <c r="IK35" s="632"/>
      <c r="IL35" s="632"/>
      <c r="IM35" s="632"/>
      <c r="IN35" s="632"/>
      <c r="IO35" s="632"/>
      <c r="IP35" s="632"/>
      <c r="IQ35" s="632"/>
      <c r="IR35" s="632"/>
      <c r="IS35" s="632"/>
      <c r="IT35" s="632"/>
      <c r="IU35" s="632"/>
      <c r="IV35" s="632"/>
      <c r="IW35" s="632"/>
      <c r="IX35" s="632"/>
      <c r="IY35" s="632"/>
      <c r="IZ35" s="632"/>
      <c r="JA35" s="632"/>
      <c r="JB35" s="632"/>
      <c r="JC35" s="632"/>
      <c r="JD35" s="632"/>
      <c r="JE35" s="632"/>
      <c r="JF35" s="632"/>
      <c r="JG35" s="632"/>
      <c r="JH35" s="632"/>
      <c r="JI35" s="632"/>
      <c r="JJ35" s="632"/>
      <c r="JK35" s="632"/>
      <c r="JL35" s="632"/>
      <c r="JM35" s="632"/>
      <c r="JN35" s="632"/>
      <c r="JO35" s="632"/>
      <c r="JP35" s="632"/>
      <c r="JQ35" s="632"/>
      <c r="JR35" s="632"/>
      <c r="JS35" s="632"/>
      <c r="JT35" s="632"/>
      <c r="JU35" s="632"/>
      <c r="JV35" s="632"/>
      <c r="JW35" s="632"/>
      <c r="JX35" s="632"/>
      <c r="JY35" s="632"/>
      <c r="JZ35" s="632"/>
      <c r="KA35" s="632"/>
      <c r="KB35" s="632"/>
      <c r="KC35" s="632"/>
      <c r="KD35" s="632"/>
      <c r="KE35" s="632"/>
      <c r="KF35" s="632"/>
      <c r="KG35" s="632"/>
      <c r="KH35" s="632"/>
      <c r="KI35" s="632"/>
      <c r="KJ35" s="632"/>
      <c r="KK35" s="632"/>
      <c r="KL35" s="632"/>
      <c r="KM35" s="632"/>
      <c r="KN35" s="632"/>
      <c r="KO35" s="632"/>
      <c r="KP35" s="632"/>
      <c r="KQ35" s="632"/>
      <c r="KR35" s="632"/>
      <c r="KS35" s="632"/>
      <c r="KT35" s="632"/>
      <c r="KU35" s="632"/>
      <c r="KV35" s="632"/>
      <c r="KW35" s="632"/>
      <c r="KX35" s="632"/>
      <c r="KY35" s="632"/>
      <c r="KZ35" s="632"/>
      <c r="LA35" s="632"/>
      <c r="LB35" s="632"/>
      <c r="LC35" s="632"/>
      <c r="LD35" s="632"/>
      <c r="LE35" s="632"/>
      <c r="LF35" s="632"/>
      <c r="LG35" s="632"/>
      <c r="LH35" s="632"/>
      <c r="LI35" s="632"/>
      <c r="LJ35" s="632"/>
      <c r="LK35" s="632"/>
      <c r="LL35" s="632"/>
      <c r="LM35" s="632"/>
      <c r="LN35" s="632"/>
      <c r="LO35" s="632"/>
      <c r="LP35" s="632"/>
      <c r="LQ35" s="632"/>
      <c r="LR35" s="632"/>
      <c r="LS35" s="632"/>
      <c r="LT35" s="632"/>
      <c r="LU35" s="632"/>
      <c r="LV35" s="632"/>
      <c r="LW35" s="632"/>
      <c r="LX35" s="632"/>
      <c r="LY35" s="632"/>
      <c r="LZ35" s="632"/>
      <c r="MA35" s="632"/>
      <c r="MB35" s="632"/>
      <c r="MC35" s="632"/>
      <c r="MD35" s="632"/>
      <c r="ME35" s="632"/>
      <c r="MF35" s="632"/>
      <c r="MG35" s="632"/>
      <c r="MH35" s="632"/>
      <c r="MI35" s="632"/>
      <c r="MJ35" s="632"/>
      <c r="MK35" s="632"/>
      <c r="ML35" s="632"/>
      <c r="MM35" s="632"/>
      <c r="MN35" s="632"/>
      <c r="MO35" s="632"/>
      <c r="MP35" s="632"/>
      <c r="MQ35" s="632"/>
      <c r="MR35" s="632"/>
      <c r="MS35" s="632"/>
      <c r="MT35" s="632"/>
      <c r="MU35" s="632"/>
      <c r="MV35" s="632"/>
      <c r="MW35" s="632"/>
      <c r="MX35" s="632"/>
      <c r="MY35" s="632"/>
      <c r="MZ35" s="632"/>
      <c r="NA35" s="632"/>
      <c r="NB35" s="632"/>
      <c r="NC35" s="632"/>
      <c r="ND35" s="632"/>
      <c r="NE35" s="632"/>
      <c r="NF35" s="632"/>
      <c r="NG35" s="632"/>
      <c r="NH35" s="632"/>
      <c r="NI35" s="632"/>
      <c r="NJ35" s="632"/>
      <c r="NK35" s="632"/>
      <c r="NL35" s="632"/>
      <c r="NM35" s="632"/>
      <c r="NN35" s="632"/>
      <c r="NO35" s="632"/>
      <c r="NP35" s="632"/>
      <c r="NQ35" s="632"/>
      <c r="NR35" s="632"/>
      <c r="NS35" s="632"/>
      <c r="NT35" s="632"/>
      <c r="NU35" s="632"/>
      <c r="NV35" s="632"/>
      <c r="NW35" s="632"/>
      <c r="NX35" s="632"/>
      <c r="NY35" s="632"/>
      <c r="NZ35" s="632"/>
      <c r="OA35" s="632"/>
      <c r="OB35" s="632"/>
      <c r="OC35" s="632"/>
      <c r="OD35" s="632"/>
      <c r="OE35" s="632"/>
      <c r="OF35" s="632"/>
      <c r="OG35" s="632"/>
      <c r="OH35" s="632"/>
      <c r="OI35" s="632"/>
      <c r="OJ35" s="632"/>
      <c r="OK35" s="632"/>
      <c r="OL35" s="632"/>
      <c r="OM35" s="632"/>
      <c r="ON35" s="632"/>
      <c r="OO35" s="632"/>
      <c r="OP35" s="632"/>
      <c r="OQ35" s="632"/>
      <c r="OR35" s="632"/>
      <c r="OS35" s="632"/>
      <c r="OT35" s="632"/>
      <c r="OU35" s="632"/>
      <c r="OV35" s="632"/>
      <c r="OW35" s="632"/>
      <c r="OX35" s="632"/>
      <c r="OY35" s="632"/>
      <c r="OZ35" s="632"/>
      <c r="PA35" s="632"/>
      <c r="PB35" s="632"/>
      <c r="PC35" s="632"/>
      <c r="PD35" s="632"/>
      <c r="PE35" s="632"/>
      <c r="PF35" s="632"/>
      <c r="PG35" s="632"/>
      <c r="PH35" s="632"/>
      <c r="PI35" s="632"/>
      <c r="PJ35" s="632"/>
      <c r="PK35" s="632"/>
      <c r="PL35" s="632"/>
      <c r="PM35" s="632"/>
      <c r="PN35" s="632"/>
      <c r="PO35" s="632"/>
      <c r="PP35" s="632"/>
      <c r="PQ35" s="632"/>
      <c r="PR35" s="632"/>
      <c r="PS35" s="632"/>
      <c r="PT35" s="632"/>
      <c r="PU35" s="632"/>
      <c r="PV35" s="632"/>
      <c r="PW35" s="632"/>
      <c r="PX35" s="632"/>
      <c r="PY35" s="632"/>
      <c r="PZ35" s="632"/>
      <c r="QA35" s="632"/>
      <c r="QB35" s="632"/>
      <c r="QC35" s="632"/>
      <c r="QD35" s="632"/>
      <c r="QE35" s="632"/>
      <c r="QF35" s="632"/>
      <c r="QG35" s="632"/>
      <c r="QH35" s="632"/>
      <c r="QI35" s="632"/>
      <c r="QJ35" s="632"/>
      <c r="QK35" s="632"/>
      <c r="QL35" s="632"/>
      <c r="QM35" s="632"/>
      <c r="QN35" s="632"/>
      <c r="QO35" s="632"/>
      <c r="QP35" s="632"/>
      <c r="QQ35" s="632"/>
      <c r="QR35" s="632"/>
      <c r="QS35" s="632"/>
      <c r="QT35" s="632"/>
      <c r="QU35" s="632"/>
      <c r="QV35" s="632"/>
      <c r="QW35" s="632"/>
      <c r="QX35" s="632"/>
      <c r="QY35" s="632"/>
      <c r="QZ35" s="632"/>
      <c r="RA35" s="632"/>
      <c r="RB35" s="632"/>
      <c r="RC35" s="632"/>
      <c r="RD35" s="632"/>
      <c r="RE35" s="632"/>
      <c r="RF35" s="632"/>
      <c r="RG35" s="632"/>
      <c r="RH35" s="632"/>
      <c r="RI35" s="632"/>
      <c r="RJ35" s="632"/>
      <c r="RK35" s="632"/>
      <c r="RL35" s="632"/>
      <c r="RM35" s="632"/>
      <c r="RN35" s="632"/>
      <c r="RO35" s="632"/>
      <c r="RP35" s="632"/>
      <c r="RQ35" s="632"/>
      <c r="RR35" s="632"/>
      <c r="RS35" s="632"/>
      <c r="RT35" s="632"/>
      <c r="RU35" s="632"/>
      <c r="RV35" s="632"/>
      <c r="RW35" s="632"/>
      <c r="RX35" s="632"/>
      <c r="RY35" s="632"/>
      <c r="RZ35" s="632"/>
      <c r="SA35" s="632"/>
      <c r="SB35" s="632"/>
      <c r="SC35" s="632"/>
      <c r="SD35" s="632"/>
      <c r="SE35" s="632"/>
      <c r="SF35" s="632"/>
      <c r="SG35" s="632"/>
      <c r="SH35" s="632"/>
      <c r="SI35" s="632"/>
      <c r="SJ35" s="632"/>
      <c r="SK35" s="632"/>
      <c r="SL35" s="632"/>
      <c r="SM35" s="632"/>
      <c r="SN35" s="632"/>
      <c r="SO35" s="632"/>
      <c r="SP35" s="632"/>
      <c r="SQ35" s="632"/>
      <c r="SR35" s="632"/>
      <c r="SS35" s="632"/>
      <c r="ST35" s="632"/>
      <c r="SU35" s="632"/>
      <c r="SV35" s="632"/>
      <c r="SW35" s="632"/>
      <c r="SX35" s="632"/>
      <c r="SY35" s="632"/>
      <c r="SZ35" s="632"/>
      <c r="TA35" s="632"/>
      <c r="TB35" s="632"/>
      <c r="TC35" s="632"/>
      <c r="TD35" s="632"/>
      <c r="TE35" s="632"/>
      <c r="TF35" s="632"/>
      <c r="TG35" s="632"/>
      <c r="TH35" s="632"/>
      <c r="TI35" s="632"/>
      <c r="TJ35" s="632"/>
      <c r="TK35" s="632"/>
      <c r="TL35" s="632"/>
      <c r="TM35" s="632"/>
      <c r="TN35" s="632"/>
      <c r="TO35" s="632"/>
      <c r="TP35" s="632"/>
      <c r="TQ35" s="632"/>
      <c r="TR35" s="632"/>
      <c r="TS35" s="632"/>
      <c r="TT35" s="632"/>
      <c r="TU35" s="632"/>
      <c r="TV35" s="632"/>
      <c r="TW35" s="632"/>
      <c r="TX35" s="632"/>
      <c r="TY35" s="632"/>
      <c r="TZ35" s="632"/>
      <c r="UA35" s="632"/>
      <c r="UB35" s="632"/>
      <c r="UC35" s="632"/>
      <c r="UD35" s="632"/>
      <c r="UE35" s="632"/>
      <c r="UF35" s="632"/>
      <c r="UG35" s="632"/>
      <c r="UH35" s="632"/>
      <c r="UI35" s="632"/>
      <c r="UJ35" s="632"/>
      <c r="UK35" s="632"/>
      <c r="UL35" s="632"/>
      <c r="UM35" s="632"/>
      <c r="UN35" s="632"/>
      <c r="UO35" s="632"/>
      <c r="UP35" s="632"/>
      <c r="UQ35" s="632"/>
      <c r="UR35" s="632"/>
      <c r="US35" s="632"/>
      <c r="UT35" s="632"/>
      <c r="UU35" s="632"/>
      <c r="UV35" s="632"/>
      <c r="UW35" s="632"/>
      <c r="UX35" s="632"/>
      <c r="UY35" s="632"/>
      <c r="UZ35" s="632"/>
      <c r="VA35" s="632"/>
      <c r="VB35" s="632"/>
      <c r="VC35" s="632"/>
      <c r="VD35" s="632"/>
      <c r="VE35" s="632"/>
      <c r="VF35" s="632"/>
      <c r="VG35" s="632"/>
      <c r="VH35" s="632"/>
      <c r="VI35" s="632"/>
      <c r="VJ35" s="632"/>
      <c r="VK35" s="632"/>
      <c r="VL35" s="632"/>
      <c r="VM35" s="632"/>
      <c r="VN35" s="632"/>
      <c r="VO35" s="632"/>
      <c r="VP35" s="632"/>
      <c r="VQ35" s="632"/>
      <c r="VR35" s="632"/>
      <c r="VS35" s="632"/>
      <c r="VT35" s="632"/>
      <c r="VU35" s="632"/>
      <c r="VV35" s="632"/>
      <c r="VW35" s="632"/>
      <c r="VX35" s="632"/>
      <c r="VY35" s="632"/>
      <c r="VZ35" s="632"/>
      <c r="WA35" s="632"/>
      <c r="WB35" s="632"/>
      <c r="WC35" s="632"/>
      <c r="WD35" s="632"/>
      <c r="WE35" s="632"/>
      <c r="WF35" s="632"/>
      <c r="WG35" s="632"/>
      <c r="WH35" s="632"/>
      <c r="WI35" s="632"/>
      <c r="WJ35" s="632"/>
      <c r="WK35" s="632"/>
      <c r="WL35" s="632"/>
      <c r="WM35" s="632"/>
      <c r="WN35" s="632"/>
      <c r="WO35" s="632"/>
      <c r="WP35" s="632"/>
      <c r="WQ35" s="632"/>
      <c r="WR35" s="632"/>
      <c r="WS35" s="632"/>
      <c r="WT35" s="632"/>
      <c r="WU35" s="632"/>
      <c r="WV35" s="632"/>
      <c r="WW35" s="632"/>
      <c r="WX35" s="632"/>
      <c r="WY35" s="632"/>
      <c r="WZ35" s="632"/>
      <c r="XA35" s="632"/>
      <c r="XB35" s="632"/>
      <c r="XC35" s="632"/>
      <c r="XD35" s="632"/>
      <c r="XE35" s="632"/>
      <c r="XF35" s="632"/>
      <c r="XG35" s="632"/>
      <c r="XH35" s="632"/>
      <c r="XI35" s="632"/>
      <c r="XJ35" s="632"/>
      <c r="XK35" s="632"/>
      <c r="XL35" s="632"/>
      <c r="XM35" s="632"/>
      <c r="XN35" s="632"/>
      <c r="XO35" s="632"/>
      <c r="XP35" s="632"/>
      <c r="XQ35" s="632"/>
      <c r="XR35" s="632"/>
      <c r="XS35" s="632"/>
      <c r="XT35" s="632"/>
      <c r="XU35" s="632"/>
      <c r="XV35" s="632"/>
      <c r="XW35" s="632"/>
      <c r="XX35" s="632"/>
      <c r="XY35" s="632"/>
      <c r="XZ35" s="632"/>
      <c r="YA35" s="632"/>
      <c r="YB35" s="632"/>
      <c r="YC35" s="632"/>
      <c r="YD35" s="632"/>
      <c r="YE35" s="632"/>
      <c r="YF35" s="632"/>
      <c r="YG35" s="632"/>
      <c r="YH35" s="632"/>
      <c r="YI35" s="632"/>
      <c r="YJ35" s="632"/>
      <c r="YK35" s="632"/>
      <c r="YL35" s="632"/>
      <c r="YM35" s="632"/>
      <c r="YN35" s="632"/>
      <c r="YO35" s="632"/>
      <c r="YP35" s="632"/>
      <c r="YQ35" s="632"/>
      <c r="YR35" s="632"/>
      <c r="YS35" s="632"/>
      <c r="YT35" s="632"/>
      <c r="YU35" s="632"/>
      <c r="YV35" s="632"/>
      <c r="YW35" s="632"/>
      <c r="YX35" s="632"/>
      <c r="YY35" s="632"/>
      <c r="YZ35" s="632"/>
      <c r="ZA35" s="632"/>
      <c r="ZB35" s="632"/>
      <c r="ZC35" s="632"/>
      <c r="ZD35" s="632"/>
      <c r="ZE35" s="632"/>
      <c r="ZF35" s="632"/>
      <c r="ZG35" s="632"/>
      <c r="ZH35" s="632"/>
      <c r="ZI35" s="632"/>
      <c r="ZJ35" s="632"/>
      <c r="ZK35" s="632"/>
      <c r="ZL35" s="632"/>
      <c r="ZM35" s="632"/>
      <c r="ZN35" s="632"/>
      <c r="ZO35" s="632"/>
      <c r="ZP35" s="632"/>
      <c r="ZQ35" s="632"/>
      <c r="ZR35" s="632"/>
      <c r="ZS35" s="632"/>
      <c r="ZT35" s="632"/>
      <c r="ZU35" s="632"/>
      <c r="ZV35" s="632"/>
      <c r="ZW35" s="632"/>
      <c r="ZX35" s="632"/>
      <c r="ZY35" s="632"/>
      <c r="ZZ35" s="632"/>
      <c r="AAA35" s="632"/>
      <c r="AAB35" s="632"/>
      <c r="AAC35" s="632"/>
      <c r="AAD35" s="632"/>
      <c r="AAE35" s="632"/>
      <c r="AAF35" s="632"/>
      <c r="AAG35" s="632"/>
      <c r="AAH35" s="632"/>
      <c r="AAI35" s="632"/>
      <c r="AAJ35" s="632"/>
      <c r="AAK35" s="632"/>
      <c r="AAL35" s="632"/>
      <c r="AAM35" s="632"/>
      <c r="AAN35" s="632"/>
      <c r="AAO35" s="632"/>
      <c r="AAP35" s="632"/>
      <c r="AAQ35" s="632"/>
      <c r="AAR35" s="632"/>
      <c r="AAS35" s="632"/>
      <c r="AAT35" s="632"/>
      <c r="AAU35" s="632"/>
      <c r="AAV35" s="632"/>
      <c r="AAW35" s="632"/>
      <c r="AAX35" s="632"/>
      <c r="AAY35" s="632"/>
      <c r="AAZ35" s="632"/>
      <c r="ABA35" s="632"/>
      <c r="ABB35" s="632"/>
      <c r="ABC35" s="632"/>
      <c r="ABD35" s="632"/>
      <c r="ABE35" s="632"/>
      <c r="ABF35" s="632"/>
      <c r="ABG35" s="632"/>
      <c r="ABH35" s="632"/>
      <c r="ABI35" s="632"/>
      <c r="ABJ35" s="632"/>
      <c r="ABK35" s="632"/>
      <c r="ABL35" s="632"/>
      <c r="ABM35" s="632"/>
      <c r="ABN35" s="632"/>
      <c r="ABO35" s="632"/>
      <c r="ABP35" s="632"/>
      <c r="ABQ35" s="632"/>
      <c r="ABR35" s="632"/>
      <c r="ABS35" s="632"/>
      <c r="ABT35" s="632"/>
      <c r="ABU35" s="632"/>
      <c r="ABV35" s="632"/>
      <c r="ABW35" s="632"/>
      <c r="ABX35" s="632"/>
      <c r="ABY35" s="632"/>
      <c r="ABZ35" s="632"/>
      <c r="ACA35" s="632"/>
      <c r="ACB35" s="632"/>
      <c r="ACC35" s="632"/>
      <c r="ACD35" s="632"/>
      <c r="ACE35" s="632"/>
      <c r="ACF35" s="632"/>
      <c r="ACG35" s="632"/>
      <c r="ACH35" s="632"/>
      <c r="ACI35" s="632"/>
      <c r="ACJ35" s="632"/>
      <c r="ACK35" s="632"/>
      <c r="ACL35" s="632"/>
      <c r="ACM35" s="632"/>
      <c r="ACN35" s="632"/>
      <c r="ACO35" s="632"/>
      <c r="ACP35" s="632"/>
      <c r="ACQ35" s="632"/>
      <c r="ACR35" s="632"/>
      <c r="ACS35" s="632"/>
      <c r="ACT35" s="632"/>
      <c r="ACU35" s="632"/>
      <c r="ACV35" s="632"/>
      <c r="ACW35" s="632"/>
      <c r="ACX35" s="632"/>
      <c r="ACY35" s="632"/>
      <c r="ACZ35" s="632"/>
      <c r="ADA35" s="632"/>
      <c r="ADB35" s="632"/>
      <c r="ADC35" s="632"/>
      <c r="ADD35" s="632"/>
      <c r="ADE35" s="632"/>
      <c r="ADF35" s="632"/>
      <c r="ADG35" s="632"/>
      <c r="ADH35" s="632"/>
      <c r="ADI35" s="632"/>
      <c r="ADJ35" s="632"/>
      <c r="ADK35" s="632"/>
      <c r="ADL35" s="632"/>
      <c r="ADM35" s="632"/>
      <c r="ADN35" s="632"/>
      <c r="ADO35" s="632"/>
      <c r="ADP35" s="632"/>
      <c r="ADQ35" s="632"/>
      <c r="ADR35" s="632"/>
      <c r="ADS35" s="632"/>
      <c r="ADT35" s="632"/>
      <c r="ADU35" s="632"/>
      <c r="ADV35" s="632"/>
      <c r="ADW35" s="632"/>
      <c r="ADX35" s="632"/>
      <c r="ADY35" s="632"/>
      <c r="ADZ35" s="632"/>
      <c r="AEA35" s="632"/>
      <c r="AEB35" s="632"/>
      <c r="AEC35" s="632"/>
      <c r="AED35" s="632"/>
      <c r="AEE35" s="632"/>
      <c r="AEF35" s="632"/>
      <c r="AEG35" s="632"/>
      <c r="AEH35" s="632"/>
      <c r="AEI35" s="632"/>
      <c r="AEJ35" s="632"/>
      <c r="AEK35" s="632"/>
      <c r="AEL35" s="632"/>
      <c r="AEM35" s="632"/>
      <c r="AEN35" s="632"/>
      <c r="AEO35" s="632"/>
      <c r="AEP35" s="632"/>
      <c r="AEQ35" s="632"/>
      <c r="AER35" s="632"/>
      <c r="AES35" s="632"/>
      <c r="AET35" s="632"/>
      <c r="AEU35" s="632"/>
      <c r="AEV35" s="632"/>
      <c r="AEW35" s="632"/>
      <c r="AEX35" s="632"/>
      <c r="AEY35" s="632"/>
      <c r="AEZ35" s="632"/>
      <c r="AFA35" s="632"/>
      <c r="AFB35" s="632"/>
      <c r="AFC35" s="632"/>
      <c r="AFD35" s="632"/>
      <c r="AFE35" s="632"/>
      <c r="AFF35" s="632"/>
      <c r="AFG35" s="632"/>
      <c r="AFH35" s="632"/>
      <c r="AFI35" s="632"/>
      <c r="AFJ35" s="632"/>
      <c r="AFK35" s="632"/>
      <c r="AFL35" s="632"/>
      <c r="AFM35" s="632"/>
      <c r="AFN35" s="632"/>
      <c r="AFO35" s="632"/>
      <c r="AFP35" s="632"/>
      <c r="AFQ35" s="632"/>
      <c r="AFR35" s="632"/>
      <c r="AFS35" s="632"/>
      <c r="AFT35" s="632"/>
      <c r="AFU35" s="632"/>
      <c r="AFV35" s="632"/>
      <c r="AFW35" s="632"/>
      <c r="AFX35" s="632"/>
      <c r="AFY35" s="632"/>
      <c r="AFZ35" s="632"/>
      <c r="AGA35" s="632"/>
      <c r="AGB35" s="632"/>
      <c r="AGC35" s="632"/>
      <c r="AGD35" s="632"/>
      <c r="AGE35" s="632"/>
      <c r="AGF35" s="632"/>
      <c r="AGG35" s="632"/>
      <c r="AGH35" s="632"/>
      <c r="AGI35" s="632"/>
      <c r="AGJ35" s="632"/>
      <c r="AGK35" s="632"/>
      <c r="AGL35" s="632"/>
      <c r="AGM35" s="632"/>
      <c r="AGN35" s="632"/>
      <c r="AGO35" s="632"/>
      <c r="AGP35" s="632"/>
      <c r="AGQ35" s="632"/>
      <c r="AGR35" s="632"/>
      <c r="AGS35" s="632"/>
      <c r="AGT35" s="632"/>
      <c r="AGU35" s="632"/>
      <c r="AGV35" s="632"/>
      <c r="AGW35" s="632"/>
      <c r="AGX35" s="632"/>
      <c r="AGY35" s="632"/>
      <c r="AGZ35" s="632"/>
      <c r="AHA35" s="632"/>
      <c r="AHB35" s="632"/>
      <c r="AHC35" s="632"/>
      <c r="AHD35" s="632"/>
      <c r="AHE35" s="632"/>
      <c r="AHF35" s="632"/>
      <c r="AHG35" s="632"/>
      <c r="AHH35" s="632"/>
      <c r="AHI35" s="632"/>
      <c r="AHJ35" s="632"/>
      <c r="AHK35" s="632"/>
      <c r="AHL35" s="632"/>
      <c r="AHM35" s="632"/>
      <c r="AHN35" s="632"/>
      <c r="AHO35" s="632"/>
      <c r="AHQ35" s="634"/>
    </row>
    <row r="36" spans="1:901" s="633" customFormat="1" ht="30.6" x14ac:dyDescent="0.7">
      <c r="A36" s="630"/>
      <c r="B36" s="380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  <c r="AA36" s="632"/>
      <c r="AB36" s="632"/>
      <c r="AC36" s="632"/>
      <c r="AD36" s="632"/>
      <c r="AE36" s="632"/>
      <c r="AF36" s="632"/>
      <c r="AG36" s="632"/>
      <c r="AH36" s="632"/>
      <c r="AI36" s="632"/>
      <c r="AJ36" s="632"/>
      <c r="AK36" s="632"/>
      <c r="AL36" s="632"/>
      <c r="AM36" s="632"/>
      <c r="AN36" s="632"/>
      <c r="AO36" s="632"/>
      <c r="AP36" s="632"/>
      <c r="AQ36" s="632"/>
      <c r="AR36" s="632"/>
      <c r="AS36" s="632"/>
      <c r="AT36" s="632"/>
      <c r="AU36" s="632"/>
      <c r="AV36" s="632"/>
      <c r="AW36" s="632"/>
      <c r="AX36" s="632"/>
      <c r="AY36" s="632"/>
      <c r="AZ36" s="632"/>
      <c r="BA36" s="632"/>
      <c r="BB36" s="632"/>
      <c r="BC36" s="632"/>
      <c r="BD36" s="632"/>
      <c r="BE36" s="632"/>
      <c r="BF36" s="632"/>
      <c r="BG36" s="632"/>
      <c r="BH36" s="632"/>
      <c r="BI36" s="632"/>
      <c r="BJ36" s="632"/>
      <c r="BK36" s="632"/>
      <c r="BL36" s="632"/>
      <c r="BM36" s="632"/>
      <c r="BN36" s="632"/>
      <c r="BO36" s="632"/>
      <c r="BP36" s="632"/>
      <c r="BQ36" s="632"/>
      <c r="BR36" s="632"/>
      <c r="BS36" s="632"/>
      <c r="BT36" s="632"/>
      <c r="BU36" s="632"/>
      <c r="BV36" s="632"/>
      <c r="BW36" s="632"/>
      <c r="BX36" s="632"/>
      <c r="BY36" s="632"/>
      <c r="BZ36" s="632"/>
      <c r="CA36" s="632"/>
      <c r="CB36" s="632"/>
      <c r="CC36" s="632"/>
      <c r="CD36" s="632"/>
      <c r="CE36" s="632"/>
      <c r="CF36" s="632"/>
      <c r="CG36" s="632"/>
      <c r="CH36" s="632"/>
      <c r="CI36" s="632"/>
      <c r="CJ36" s="632"/>
      <c r="CK36" s="632"/>
      <c r="CL36" s="632"/>
      <c r="CM36" s="632"/>
      <c r="CN36" s="632"/>
      <c r="CO36" s="632"/>
      <c r="CP36" s="632"/>
      <c r="CQ36" s="632"/>
      <c r="CR36" s="632"/>
      <c r="CS36" s="632"/>
      <c r="CT36" s="632"/>
      <c r="CU36" s="632"/>
      <c r="CV36" s="632"/>
      <c r="CW36" s="632"/>
      <c r="CX36" s="632"/>
      <c r="CY36" s="632"/>
      <c r="CZ36" s="632"/>
      <c r="DA36" s="632"/>
      <c r="DB36" s="632"/>
      <c r="DC36" s="632"/>
      <c r="DD36" s="632"/>
      <c r="DE36" s="632"/>
      <c r="DF36" s="632"/>
      <c r="DG36" s="632"/>
      <c r="DH36" s="632"/>
      <c r="DI36" s="632"/>
      <c r="DJ36" s="632"/>
      <c r="DK36" s="632"/>
      <c r="DL36" s="632"/>
      <c r="DM36" s="632"/>
      <c r="DN36" s="632"/>
      <c r="DO36" s="632"/>
      <c r="DP36" s="632"/>
      <c r="DQ36" s="632"/>
      <c r="DR36" s="632"/>
      <c r="DS36" s="632"/>
      <c r="DT36" s="632"/>
      <c r="DU36" s="632"/>
      <c r="DV36" s="632"/>
      <c r="DW36" s="632"/>
      <c r="DX36" s="632"/>
      <c r="DY36" s="632"/>
      <c r="DZ36" s="632"/>
      <c r="EA36" s="632"/>
      <c r="EB36" s="632"/>
      <c r="EC36" s="632"/>
      <c r="ED36" s="632"/>
      <c r="EE36" s="632"/>
      <c r="EF36" s="632"/>
      <c r="EG36" s="632"/>
      <c r="EH36" s="632"/>
      <c r="EI36" s="632"/>
      <c r="EJ36" s="632"/>
      <c r="EK36" s="632"/>
      <c r="EL36" s="632"/>
      <c r="EM36" s="632"/>
      <c r="EN36" s="632"/>
      <c r="EO36" s="632"/>
      <c r="EP36" s="632"/>
      <c r="EQ36" s="632"/>
      <c r="ER36" s="632"/>
      <c r="ES36" s="632"/>
      <c r="ET36" s="632"/>
      <c r="EU36" s="632"/>
      <c r="EV36" s="632"/>
      <c r="EW36" s="632"/>
      <c r="EX36" s="632"/>
      <c r="EY36" s="632"/>
      <c r="EZ36" s="632"/>
      <c r="FA36" s="632"/>
      <c r="FB36" s="632"/>
      <c r="FC36" s="632"/>
      <c r="FD36" s="632"/>
      <c r="FE36" s="632"/>
      <c r="FF36" s="632"/>
      <c r="FG36" s="632"/>
      <c r="FH36" s="632"/>
      <c r="FI36" s="632"/>
      <c r="FJ36" s="632"/>
      <c r="FK36" s="632"/>
      <c r="FL36" s="632"/>
      <c r="FM36" s="632"/>
      <c r="FN36" s="632"/>
      <c r="FO36" s="632"/>
      <c r="FP36" s="632"/>
      <c r="FQ36" s="632"/>
      <c r="FR36" s="632"/>
      <c r="FS36" s="632"/>
      <c r="FT36" s="632"/>
      <c r="FU36" s="632"/>
      <c r="FV36" s="632"/>
      <c r="FW36" s="632"/>
      <c r="FX36" s="632"/>
      <c r="FY36" s="632"/>
      <c r="FZ36" s="632"/>
      <c r="GA36" s="632"/>
      <c r="GB36" s="632"/>
      <c r="GC36" s="632"/>
      <c r="GD36" s="632"/>
      <c r="GE36" s="632"/>
      <c r="GF36" s="632"/>
      <c r="GG36" s="632"/>
      <c r="GH36" s="632"/>
      <c r="GI36" s="632"/>
      <c r="GJ36" s="632"/>
      <c r="GK36" s="632"/>
      <c r="GL36" s="632"/>
      <c r="GM36" s="632"/>
      <c r="GN36" s="632"/>
      <c r="GO36" s="632"/>
      <c r="GP36" s="632"/>
      <c r="GQ36" s="632"/>
      <c r="GR36" s="632"/>
      <c r="GS36" s="632"/>
      <c r="GT36" s="632"/>
      <c r="GU36" s="632"/>
      <c r="GV36" s="632"/>
      <c r="GW36" s="632"/>
      <c r="GX36" s="632"/>
      <c r="GY36" s="632"/>
      <c r="GZ36" s="632"/>
      <c r="HA36" s="632"/>
      <c r="HB36" s="632"/>
      <c r="HC36" s="632"/>
      <c r="HD36" s="632"/>
      <c r="HE36" s="632"/>
      <c r="HF36" s="632"/>
      <c r="HG36" s="632"/>
      <c r="HH36" s="632"/>
      <c r="HI36" s="632"/>
      <c r="HJ36" s="632"/>
      <c r="HK36" s="632"/>
      <c r="HL36" s="632"/>
      <c r="HM36" s="632"/>
      <c r="HN36" s="632"/>
      <c r="HO36" s="632"/>
      <c r="HP36" s="632"/>
      <c r="HQ36" s="632"/>
      <c r="HR36" s="632"/>
      <c r="HS36" s="632"/>
      <c r="HT36" s="632"/>
      <c r="HU36" s="632"/>
      <c r="HV36" s="632"/>
      <c r="HW36" s="632"/>
      <c r="HX36" s="632"/>
      <c r="HY36" s="632"/>
      <c r="HZ36" s="632"/>
      <c r="IA36" s="632"/>
      <c r="IB36" s="632"/>
      <c r="IC36" s="632"/>
      <c r="ID36" s="632"/>
      <c r="IE36" s="632"/>
      <c r="IF36" s="632"/>
      <c r="IG36" s="632"/>
      <c r="IH36" s="632"/>
      <c r="II36" s="632"/>
      <c r="IJ36" s="632"/>
      <c r="IK36" s="632"/>
      <c r="IL36" s="632"/>
      <c r="IM36" s="632"/>
      <c r="IN36" s="632"/>
      <c r="IO36" s="632"/>
      <c r="IP36" s="632"/>
      <c r="IQ36" s="632"/>
      <c r="IR36" s="632"/>
      <c r="IS36" s="632"/>
      <c r="IT36" s="632"/>
      <c r="IU36" s="632"/>
      <c r="IV36" s="632"/>
      <c r="IW36" s="632"/>
      <c r="IX36" s="632"/>
      <c r="IY36" s="632"/>
      <c r="IZ36" s="632"/>
      <c r="JA36" s="632"/>
      <c r="JB36" s="632"/>
      <c r="JC36" s="632"/>
      <c r="JD36" s="632"/>
      <c r="JE36" s="632"/>
      <c r="JF36" s="632"/>
      <c r="JG36" s="632"/>
      <c r="JH36" s="632"/>
      <c r="JI36" s="632"/>
      <c r="JJ36" s="632"/>
      <c r="JK36" s="632"/>
      <c r="JL36" s="632"/>
      <c r="JM36" s="632"/>
      <c r="JN36" s="632"/>
      <c r="JO36" s="632"/>
      <c r="JP36" s="632"/>
      <c r="JQ36" s="632"/>
      <c r="JR36" s="632"/>
      <c r="JS36" s="632"/>
      <c r="JT36" s="632"/>
      <c r="JU36" s="632"/>
      <c r="JV36" s="632"/>
      <c r="JW36" s="632"/>
      <c r="JX36" s="632"/>
      <c r="JY36" s="632"/>
      <c r="JZ36" s="632"/>
      <c r="KA36" s="632"/>
      <c r="KB36" s="632"/>
      <c r="KC36" s="632"/>
      <c r="KD36" s="632"/>
      <c r="KE36" s="632"/>
      <c r="KF36" s="632"/>
      <c r="KG36" s="632"/>
      <c r="KH36" s="632"/>
      <c r="KI36" s="632"/>
      <c r="KJ36" s="632"/>
      <c r="KK36" s="632"/>
      <c r="KL36" s="632"/>
      <c r="KM36" s="632"/>
      <c r="KN36" s="632"/>
      <c r="KO36" s="632"/>
      <c r="KP36" s="632"/>
      <c r="KQ36" s="632"/>
      <c r="KR36" s="632"/>
      <c r="KS36" s="632"/>
      <c r="KT36" s="632"/>
      <c r="KU36" s="632"/>
      <c r="KV36" s="632"/>
      <c r="KW36" s="632"/>
      <c r="KX36" s="632"/>
      <c r="KY36" s="632"/>
      <c r="KZ36" s="632"/>
      <c r="LA36" s="632"/>
      <c r="LB36" s="632"/>
      <c r="LC36" s="632"/>
      <c r="LD36" s="632"/>
      <c r="LE36" s="632"/>
      <c r="LF36" s="632"/>
      <c r="LG36" s="632"/>
      <c r="LH36" s="632"/>
      <c r="LI36" s="632"/>
      <c r="LJ36" s="632"/>
      <c r="LK36" s="632"/>
      <c r="LL36" s="632"/>
      <c r="LM36" s="632"/>
      <c r="LN36" s="632"/>
      <c r="LO36" s="632"/>
      <c r="LP36" s="632"/>
      <c r="LQ36" s="632"/>
      <c r="LR36" s="632"/>
      <c r="LS36" s="632"/>
      <c r="LT36" s="632"/>
      <c r="LU36" s="632"/>
      <c r="LV36" s="632"/>
      <c r="LW36" s="632"/>
      <c r="LX36" s="632"/>
      <c r="LY36" s="632"/>
      <c r="LZ36" s="632"/>
      <c r="MA36" s="632"/>
      <c r="MB36" s="632"/>
      <c r="MC36" s="632"/>
      <c r="MD36" s="632"/>
      <c r="ME36" s="632"/>
      <c r="MF36" s="632"/>
      <c r="MG36" s="632"/>
      <c r="MH36" s="632"/>
      <c r="MI36" s="632"/>
      <c r="MJ36" s="632"/>
      <c r="MK36" s="632"/>
      <c r="ML36" s="632"/>
      <c r="MM36" s="632"/>
      <c r="MN36" s="632"/>
      <c r="MO36" s="632"/>
      <c r="MP36" s="632"/>
      <c r="MQ36" s="632"/>
      <c r="MR36" s="632"/>
      <c r="MS36" s="632"/>
      <c r="MT36" s="632"/>
      <c r="MU36" s="632"/>
      <c r="MV36" s="632"/>
      <c r="MW36" s="632"/>
      <c r="MX36" s="632"/>
      <c r="MY36" s="632"/>
      <c r="MZ36" s="632"/>
      <c r="NA36" s="632"/>
      <c r="NB36" s="632"/>
      <c r="NC36" s="632"/>
      <c r="ND36" s="632"/>
      <c r="NE36" s="632"/>
      <c r="NF36" s="632"/>
      <c r="NG36" s="632"/>
      <c r="NH36" s="632"/>
      <c r="NI36" s="632"/>
      <c r="NJ36" s="632"/>
      <c r="NK36" s="632"/>
      <c r="NL36" s="632"/>
      <c r="NM36" s="632"/>
      <c r="NN36" s="632"/>
      <c r="NO36" s="632"/>
      <c r="NP36" s="632"/>
      <c r="NQ36" s="632"/>
      <c r="NR36" s="632"/>
      <c r="NS36" s="632"/>
      <c r="NT36" s="632"/>
      <c r="NU36" s="632"/>
      <c r="NV36" s="632"/>
      <c r="NW36" s="632"/>
      <c r="NX36" s="632"/>
      <c r="NY36" s="632"/>
      <c r="NZ36" s="632"/>
      <c r="OA36" s="632"/>
      <c r="OB36" s="632"/>
      <c r="OC36" s="632"/>
      <c r="OD36" s="632"/>
      <c r="OE36" s="632"/>
      <c r="OF36" s="632"/>
      <c r="OG36" s="632"/>
      <c r="OH36" s="632"/>
      <c r="OI36" s="632"/>
      <c r="OJ36" s="632"/>
      <c r="OK36" s="632"/>
      <c r="OL36" s="632"/>
      <c r="OM36" s="632"/>
      <c r="ON36" s="632"/>
      <c r="OO36" s="632"/>
      <c r="OP36" s="632"/>
      <c r="OQ36" s="632"/>
      <c r="OR36" s="632"/>
      <c r="OS36" s="632"/>
      <c r="OT36" s="632"/>
      <c r="OU36" s="632"/>
      <c r="OV36" s="632"/>
      <c r="OW36" s="632"/>
      <c r="OX36" s="632"/>
      <c r="OY36" s="632"/>
      <c r="OZ36" s="632"/>
      <c r="PA36" s="632"/>
      <c r="PB36" s="632"/>
      <c r="PC36" s="632"/>
      <c r="PD36" s="632"/>
      <c r="PE36" s="632"/>
      <c r="PF36" s="632"/>
      <c r="PG36" s="632"/>
      <c r="PH36" s="632"/>
      <c r="PI36" s="632"/>
      <c r="PJ36" s="632"/>
      <c r="PK36" s="632"/>
      <c r="PL36" s="632"/>
      <c r="PM36" s="632"/>
      <c r="PN36" s="632"/>
      <c r="PO36" s="632"/>
      <c r="PP36" s="632"/>
      <c r="PQ36" s="632"/>
      <c r="PR36" s="632"/>
      <c r="PS36" s="632"/>
      <c r="PT36" s="632"/>
      <c r="PU36" s="632"/>
      <c r="PV36" s="632"/>
      <c r="PW36" s="632"/>
      <c r="PX36" s="632"/>
      <c r="PY36" s="632"/>
      <c r="PZ36" s="632"/>
      <c r="QA36" s="632"/>
      <c r="QB36" s="632"/>
      <c r="QC36" s="632"/>
      <c r="QD36" s="632"/>
      <c r="QE36" s="632"/>
      <c r="QF36" s="632"/>
      <c r="QG36" s="632"/>
      <c r="QH36" s="632"/>
      <c r="QI36" s="632"/>
      <c r="QJ36" s="632"/>
      <c r="QK36" s="632"/>
      <c r="QL36" s="632"/>
      <c r="QM36" s="632"/>
      <c r="QN36" s="632"/>
      <c r="QO36" s="632"/>
      <c r="QP36" s="632"/>
      <c r="QQ36" s="632"/>
      <c r="QR36" s="632"/>
      <c r="QS36" s="632"/>
      <c r="QT36" s="632"/>
      <c r="QU36" s="632"/>
      <c r="QV36" s="632"/>
      <c r="QW36" s="632"/>
      <c r="QX36" s="632"/>
      <c r="QY36" s="632"/>
      <c r="QZ36" s="632"/>
      <c r="RA36" s="632"/>
      <c r="RB36" s="632"/>
      <c r="RC36" s="632"/>
      <c r="RD36" s="632"/>
      <c r="RE36" s="632"/>
      <c r="RF36" s="632"/>
      <c r="RG36" s="632"/>
      <c r="RH36" s="632"/>
      <c r="RI36" s="632"/>
      <c r="RJ36" s="632"/>
      <c r="RK36" s="632"/>
      <c r="RL36" s="632"/>
      <c r="RM36" s="632"/>
      <c r="RN36" s="632"/>
      <c r="RO36" s="632"/>
      <c r="RP36" s="632"/>
      <c r="RQ36" s="632"/>
      <c r="RR36" s="632"/>
      <c r="RS36" s="632"/>
      <c r="RT36" s="632"/>
      <c r="RU36" s="632"/>
      <c r="RV36" s="632"/>
      <c r="RW36" s="632"/>
      <c r="RX36" s="632"/>
      <c r="RY36" s="632"/>
      <c r="RZ36" s="632"/>
      <c r="SA36" s="632"/>
      <c r="SB36" s="632"/>
      <c r="SC36" s="632"/>
      <c r="SD36" s="632"/>
      <c r="SE36" s="632"/>
      <c r="SF36" s="632"/>
      <c r="SG36" s="632"/>
      <c r="SH36" s="632"/>
      <c r="SI36" s="632"/>
      <c r="SJ36" s="632"/>
      <c r="SK36" s="632"/>
      <c r="SL36" s="632"/>
      <c r="SM36" s="632"/>
      <c r="SN36" s="632"/>
      <c r="SO36" s="632"/>
      <c r="SP36" s="632"/>
      <c r="SQ36" s="632"/>
      <c r="SR36" s="632"/>
      <c r="SS36" s="632"/>
      <c r="ST36" s="632"/>
      <c r="SU36" s="632"/>
      <c r="SV36" s="632"/>
      <c r="SW36" s="632"/>
      <c r="SX36" s="632"/>
      <c r="SY36" s="632"/>
      <c r="SZ36" s="632"/>
      <c r="TA36" s="632"/>
      <c r="TB36" s="632"/>
      <c r="TC36" s="632"/>
      <c r="TD36" s="632"/>
      <c r="TE36" s="632"/>
      <c r="TF36" s="632"/>
      <c r="TG36" s="632"/>
      <c r="TH36" s="632"/>
      <c r="TI36" s="632"/>
      <c r="TJ36" s="632"/>
      <c r="TK36" s="632"/>
      <c r="TL36" s="632"/>
      <c r="TM36" s="632"/>
      <c r="TN36" s="632"/>
      <c r="TO36" s="632"/>
      <c r="TP36" s="632"/>
      <c r="TQ36" s="632"/>
      <c r="TR36" s="632"/>
      <c r="TS36" s="632"/>
      <c r="TT36" s="632"/>
      <c r="TU36" s="632"/>
      <c r="TV36" s="632"/>
      <c r="TW36" s="632"/>
      <c r="TX36" s="632"/>
      <c r="TY36" s="632"/>
      <c r="TZ36" s="632"/>
      <c r="UA36" s="632"/>
      <c r="UB36" s="632"/>
      <c r="UC36" s="632"/>
      <c r="UD36" s="632"/>
      <c r="UE36" s="632"/>
      <c r="UF36" s="632"/>
      <c r="UG36" s="632"/>
      <c r="UH36" s="632"/>
      <c r="UI36" s="632"/>
      <c r="UJ36" s="632"/>
      <c r="UK36" s="632"/>
      <c r="UL36" s="632"/>
      <c r="UM36" s="632"/>
      <c r="UN36" s="632"/>
      <c r="UO36" s="632"/>
      <c r="UP36" s="632"/>
      <c r="UQ36" s="632"/>
      <c r="UR36" s="632"/>
      <c r="US36" s="632"/>
      <c r="UT36" s="632"/>
      <c r="UU36" s="632"/>
      <c r="UV36" s="632"/>
      <c r="UW36" s="632"/>
      <c r="UX36" s="632"/>
      <c r="UY36" s="632"/>
      <c r="UZ36" s="632"/>
      <c r="VA36" s="632"/>
      <c r="VB36" s="632"/>
      <c r="VC36" s="632"/>
      <c r="VD36" s="632"/>
      <c r="VE36" s="632"/>
      <c r="VF36" s="632"/>
      <c r="VG36" s="632"/>
      <c r="VH36" s="632"/>
      <c r="VI36" s="632"/>
      <c r="VJ36" s="632"/>
      <c r="VK36" s="632"/>
      <c r="VL36" s="632"/>
      <c r="VM36" s="632"/>
      <c r="VN36" s="632"/>
      <c r="VO36" s="632"/>
      <c r="VP36" s="632"/>
      <c r="VQ36" s="632"/>
      <c r="VR36" s="632"/>
      <c r="VS36" s="632"/>
      <c r="VT36" s="632"/>
      <c r="VU36" s="632"/>
      <c r="VV36" s="632"/>
      <c r="VW36" s="632"/>
      <c r="VX36" s="632"/>
      <c r="VY36" s="632"/>
      <c r="VZ36" s="632"/>
      <c r="WA36" s="632"/>
      <c r="WB36" s="632"/>
      <c r="WC36" s="632"/>
      <c r="WD36" s="632"/>
      <c r="WE36" s="632"/>
      <c r="WF36" s="632"/>
      <c r="WG36" s="632"/>
      <c r="WH36" s="632"/>
      <c r="WI36" s="632"/>
      <c r="WJ36" s="632"/>
      <c r="WK36" s="632"/>
      <c r="WL36" s="632"/>
      <c r="WM36" s="632"/>
      <c r="WN36" s="632"/>
      <c r="WO36" s="632"/>
      <c r="WP36" s="632"/>
      <c r="WQ36" s="632"/>
      <c r="WR36" s="632"/>
      <c r="WS36" s="632"/>
      <c r="WT36" s="632"/>
      <c r="WU36" s="632"/>
      <c r="WV36" s="632"/>
      <c r="WW36" s="632"/>
      <c r="WX36" s="632"/>
      <c r="WY36" s="632"/>
      <c r="WZ36" s="632"/>
      <c r="XA36" s="632"/>
      <c r="XB36" s="632"/>
      <c r="XC36" s="632"/>
      <c r="XD36" s="632"/>
      <c r="XE36" s="632"/>
      <c r="XF36" s="632"/>
      <c r="XG36" s="632"/>
      <c r="XH36" s="632"/>
      <c r="XI36" s="632"/>
      <c r="XJ36" s="632"/>
      <c r="XK36" s="632"/>
      <c r="XL36" s="632"/>
      <c r="XM36" s="632"/>
      <c r="XN36" s="632"/>
      <c r="XO36" s="632"/>
      <c r="XP36" s="632"/>
      <c r="XQ36" s="632"/>
      <c r="XR36" s="632"/>
      <c r="XS36" s="632"/>
      <c r="XT36" s="632"/>
      <c r="XU36" s="632"/>
      <c r="XV36" s="632"/>
      <c r="XW36" s="632"/>
      <c r="XX36" s="632"/>
      <c r="XY36" s="632"/>
      <c r="XZ36" s="632"/>
      <c r="YA36" s="632"/>
      <c r="YB36" s="632"/>
      <c r="YC36" s="632"/>
      <c r="YD36" s="632"/>
      <c r="YE36" s="632"/>
      <c r="YF36" s="632"/>
      <c r="YG36" s="632"/>
      <c r="YH36" s="632"/>
      <c r="YI36" s="632"/>
      <c r="YJ36" s="632"/>
      <c r="YK36" s="632"/>
      <c r="YL36" s="632"/>
      <c r="YM36" s="632"/>
      <c r="YN36" s="632"/>
      <c r="YO36" s="632"/>
      <c r="YP36" s="632"/>
      <c r="YQ36" s="632"/>
      <c r="YR36" s="632"/>
      <c r="YS36" s="632"/>
      <c r="YT36" s="632"/>
      <c r="YU36" s="632"/>
      <c r="YV36" s="632"/>
      <c r="YW36" s="632"/>
      <c r="YX36" s="632"/>
      <c r="YY36" s="632"/>
      <c r="YZ36" s="632"/>
      <c r="ZA36" s="632"/>
      <c r="ZB36" s="632"/>
      <c r="ZC36" s="632"/>
      <c r="ZD36" s="632"/>
      <c r="ZE36" s="632"/>
      <c r="ZF36" s="632"/>
      <c r="ZG36" s="632"/>
      <c r="ZH36" s="632"/>
      <c r="ZI36" s="632"/>
      <c r="ZJ36" s="632"/>
      <c r="ZK36" s="632"/>
      <c r="ZL36" s="632"/>
      <c r="ZM36" s="632"/>
      <c r="ZN36" s="632"/>
      <c r="ZO36" s="632"/>
      <c r="ZP36" s="632"/>
      <c r="ZQ36" s="632"/>
      <c r="ZR36" s="632"/>
      <c r="ZS36" s="632"/>
      <c r="ZT36" s="632"/>
      <c r="ZU36" s="632"/>
      <c r="ZV36" s="632"/>
      <c r="ZW36" s="632"/>
      <c r="ZX36" s="632"/>
      <c r="ZY36" s="632"/>
      <c r="ZZ36" s="632"/>
      <c r="AAA36" s="632"/>
      <c r="AAB36" s="632"/>
      <c r="AAC36" s="632"/>
      <c r="AAD36" s="632"/>
      <c r="AAE36" s="632"/>
      <c r="AAF36" s="632"/>
      <c r="AAG36" s="632"/>
      <c r="AAH36" s="632"/>
      <c r="AAI36" s="632"/>
      <c r="AAJ36" s="632"/>
      <c r="AAK36" s="632"/>
      <c r="AAL36" s="632"/>
      <c r="AAM36" s="632"/>
      <c r="AAN36" s="632"/>
      <c r="AAO36" s="632"/>
      <c r="AAP36" s="632"/>
      <c r="AAQ36" s="632"/>
      <c r="AAR36" s="632"/>
      <c r="AAS36" s="632"/>
      <c r="AAT36" s="632"/>
      <c r="AAU36" s="632"/>
      <c r="AAV36" s="632"/>
      <c r="AAW36" s="632"/>
      <c r="AAX36" s="632"/>
      <c r="AAY36" s="632"/>
      <c r="AAZ36" s="632"/>
      <c r="ABA36" s="632"/>
      <c r="ABB36" s="632"/>
      <c r="ABC36" s="632"/>
      <c r="ABD36" s="632"/>
      <c r="ABE36" s="632"/>
      <c r="ABF36" s="632"/>
      <c r="ABG36" s="632"/>
      <c r="ABH36" s="632"/>
      <c r="ABI36" s="632"/>
      <c r="ABJ36" s="632"/>
      <c r="ABK36" s="632"/>
      <c r="ABL36" s="632"/>
      <c r="ABM36" s="632"/>
      <c r="ABN36" s="632"/>
      <c r="ABO36" s="632"/>
      <c r="ABP36" s="632"/>
      <c r="ABQ36" s="632"/>
      <c r="ABR36" s="632"/>
      <c r="ABS36" s="632"/>
      <c r="ABT36" s="632"/>
      <c r="ABU36" s="632"/>
      <c r="ABV36" s="632"/>
      <c r="ABW36" s="632"/>
      <c r="ABX36" s="632"/>
      <c r="ABY36" s="632"/>
      <c r="ABZ36" s="632"/>
      <c r="ACA36" s="632"/>
      <c r="ACB36" s="632"/>
      <c r="ACC36" s="632"/>
      <c r="ACD36" s="632"/>
      <c r="ACE36" s="632"/>
      <c r="ACF36" s="632"/>
      <c r="ACG36" s="632"/>
      <c r="ACH36" s="632"/>
      <c r="ACI36" s="632"/>
      <c r="ACJ36" s="632"/>
      <c r="ACK36" s="632"/>
      <c r="ACL36" s="632"/>
      <c r="ACM36" s="632"/>
      <c r="ACN36" s="632"/>
      <c r="ACO36" s="632"/>
      <c r="ACP36" s="632"/>
      <c r="ACQ36" s="632"/>
      <c r="ACR36" s="632"/>
      <c r="ACS36" s="632"/>
      <c r="ACT36" s="632"/>
      <c r="ACU36" s="632"/>
      <c r="ACV36" s="632"/>
      <c r="ACW36" s="632"/>
      <c r="ACX36" s="632"/>
      <c r="ACY36" s="632"/>
      <c r="ACZ36" s="632"/>
      <c r="ADA36" s="632"/>
      <c r="ADB36" s="632"/>
      <c r="ADC36" s="632"/>
      <c r="ADD36" s="632"/>
      <c r="ADE36" s="632"/>
      <c r="ADF36" s="632"/>
      <c r="ADG36" s="632"/>
      <c r="ADH36" s="632"/>
      <c r="ADI36" s="632"/>
      <c r="ADJ36" s="632"/>
      <c r="ADK36" s="632"/>
      <c r="ADL36" s="632"/>
      <c r="ADM36" s="632"/>
      <c r="ADN36" s="632"/>
      <c r="ADO36" s="632"/>
      <c r="ADP36" s="632"/>
      <c r="ADQ36" s="632"/>
      <c r="ADR36" s="632"/>
      <c r="ADS36" s="632"/>
      <c r="ADT36" s="632"/>
      <c r="ADU36" s="632"/>
      <c r="ADV36" s="632"/>
      <c r="ADW36" s="632"/>
      <c r="ADX36" s="632"/>
      <c r="ADY36" s="632"/>
      <c r="ADZ36" s="632"/>
      <c r="AEA36" s="632"/>
      <c r="AEB36" s="632"/>
      <c r="AEC36" s="632"/>
      <c r="AED36" s="632"/>
      <c r="AEE36" s="632"/>
      <c r="AEF36" s="632"/>
      <c r="AEG36" s="632"/>
      <c r="AEH36" s="632"/>
      <c r="AEI36" s="632"/>
      <c r="AEJ36" s="632"/>
      <c r="AEK36" s="632"/>
      <c r="AEL36" s="632"/>
      <c r="AEM36" s="632"/>
      <c r="AEN36" s="632"/>
      <c r="AEO36" s="632"/>
      <c r="AEP36" s="632"/>
      <c r="AEQ36" s="632"/>
      <c r="AER36" s="632"/>
      <c r="AES36" s="632"/>
      <c r="AET36" s="632"/>
      <c r="AEU36" s="632"/>
      <c r="AEV36" s="632"/>
      <c r="AEW36" s="632"/>
      <c r="AEX36" s="632"/>
      <c r="AEY36" s="632"/>
      <c r="AEZ36" s="632"/>
      <c r="AFA36" s="632"/>
      <c r="AFB36" s="632"/>
      <c r="AFC36" s="632"/>
      <c r="AFD36" s="632"/>
      <c r="AFE36" s="632"/>
      <c r="AFF36" s="632"/>
      <c r="AFG36" s="632"/>
      <c r="AFH36" s="632"/>
      <c r="AFI36" s="632"/>
      <c r="AFJ36" s="632"/>
      <c r="AFK36" s="632"/>
      <c r="AFL36" s="632"/>
      <c r="AFM36" s="632"/>
      <c r="AFN36" s="632"/>
      <c r="AFO36" s="632"/>
      <c r="AFP36" s="632"/>
      <c r="AFQ36" s="632"/>
      <c r="AFR36" s="632"/>
      <c r="AFS36" s="632"/>
      <c r="AFT36" s="632"/>
      <c r="AFU36" s="632"/>
      <c r="AFV36" s="632"/>
      <c r="AFW36" s="632"/>
      <c r="AFX36" s="632"/>
      <c r="AFY36" s="632"/>
      <c r="AFZ36" s="632"/>
      <c r="AGA36" s="632"/>
      <c r="AGB36" s="632"/>
      <c r="AGC36" s="632"/>
      <c r="AGD36" s="632"/>
      <c r="AGE36" s="632"/>
      <c r="AGF36" s="632"/>
      <c r="AGG36" s="632"/>
      <c r="AGH36" s="632"/>
      <c r="AGI36" s="632"/>
      <c r="AGJ36" s="632"/>
      <c r="AGK36" s="632"/>
      <c r="AGL36" s="632"/>
      <c r="AGM36" s="632"/>
      <c r="AGN36" s="632"/>
      <c r="AGO36" s="632"/>
      <c r="AGP36" s="632"/>
      <c r="AGQ36" s="632"/>
      <c r="AGR36" s="632"/>
      <c r="AGS36" s="632"/>
      <c r="AGT36" s="632"/>
      <c r="AGU36" s="632"/>
      <c r="AGV36" s="632"/>
      <c r="AGW36" s="632"/>
      <c r="AGX36" s="632"/>
      <c r="AGY36" s="632"/>
      <c r="AGZ36" s="632"/>
      <c r="AHA36" s="632"/>
      <c r="AHB36" s="632"/>
      <c r="AHC36" s="632"/>
      <c r="AHD36" s="632"/>
      <c r="AHE36" s="632"/>
      <c r="AHF36" s="632"/>
      <c r="AHG36" s="632"/>
      <c r="AHH36" s="632"/>
      <c r="AHI36" s="632"/>
      <c r="AHJ36" s="632"/>
      <c r="AHK36" s="632"/>
      <c r="AHL36" s="632"/>
      <c r="AHM36" s="632"/>
      <c r="AHN36" s="632"/>
      <c r="AHO36" s="632"/>
      <c r="AHQ36" s="634"/>
    </row>
    <row r="37" spans="1:901" x14ac:dyDescent="0.4">
      <c r="C37" s="564">
        <v>0</v>
      </c>
      <c r="D37" s="564">
        <v>-5.9604644775390625E-8</v>
      </c>
      <c r="E37" s="564">
        <v>7.4505805969238281E-9</v>
      </c>
      <c r="F37" s="564">
        <v>-4.4703483581542969E-8</v>
      </c>
      <c r="G37" s="564">
        <v>1.4901161193847656E-8</v>
      </c>
      <c r="H37" s="564">
        <v>0</v>
      </c>
      <c r="I37" s="564">
        <v>-3.7252902984619141E-9</v>
      </c>
      <c r="J37" s="564">
        <v>-5.9604644775390625E-8</v>
      </c>
      <c r="K37" s="564">
        <v>1.4901161193847656E-8</v>
      </c>
      <c r="L37" s="564">
        <v>-4.4703483581542969E-8</v>
      </c>
      <c r="M37" s="564">
        <v>0</v>
      </c>
      <c r="N37" s="564">
        <v>0</v>
      </c>
      <c r="O37" s="564">
        <v>0</v>
      </c>
      <c r="P37" s="564">
        <v>0</v>
      </c>
      <c r="Q37" s="564">
        <v>1.4901161193847656E-8</v>
      </c>
      <c r="R37" s="564">
        <v>7.4505805969238281E-9</v>
      </c>
      <c r="S37" s="564">
        <v>0</v>
      </c>
      <c r="T37" s="564">
        <v>1.4901161193847656E-8</v>
      </c>
      <c r="U37" s="564">
        <v>-7.4505805969238281E-9</v>
      </c>
      <c r="V37" s="564">
        <v>7.4505805969238281E-9</v>
      </c>
      <c r="W37" s="564">
        <v>0</v>
      </c>
      <c r="X37" s="564">
        <v>1.4901161193847656E-8</v>
      </c>
      <c r="Y37" s="564">
        <v>0</v>
      </c>
      <c r="Z37" s="564">
        <v>0</v>
      </c>
      <c r="AA37" s="564">
        <v>9.5367431640625E-7</v>
      </c>
      <c r="AB37" s="564">
        <v>-2.9802322387695313E-8</v>
      </c>
      <c r="AC37" s="564">
        <v>-5.9604644775390625E-8</v>
      </c>
      <c r="AD37" s="564">
        <v>-7.4505805969238281E-9</v>
      </c>
      <c r="AE37" s="564">
        <v>0</v>
      </c>
      <c r="AF37" s="564">
        <v>0</v>
      </c>
      <c r="AG37" s="564">
        <v>5.9604644775390625E-8</v>
      </c>
      <c r="AH37" s="564">
        <v>0</v>
      </c>
      <c r="AI37" s="564">
        <v>0</v>
      </c>
      <c r="AJ37" s="564">
        <v>-1.4901161193847656E-8</v>
      </c>
      <c r="AK37" s="564">
        <v>-2.2351741790771484E-8</v>
      </c>
      <c r="AL37" s="564">
        <v>-7.4505805969238281E-9</v>
      </c>
      <c r="AM37" s="564">
        <v>0</v>
      </c>
      <c r="AN37" s="564">
        <v>-7.4505805969238281E-9</v>
      </c>
      <c r="AO37" s="564">
        <v>-7.4505805969238281E-9</v>
      </c>
      <c r="AP37" s="564">
        <v>0</v>
      </c>
      <c r="AQ37" s="564">
        <v>2.9802322387695313E-8</v>
      </c>
      <c r="AR37" s="564">
        <v>0</v>
      </c>
      <c r="AS37" s="564">
        <v>0</v>
      </c>
      <c r="AT37" s="564">
        <v>1.4901161193847656E-8</v>
      </c>
      <c r="AU37" s="564">
        <v>7.4505805969238281E-9</v>
      </c>
      <c r="AV37" s="564">
        <v>0</v>
      </c>
      <c r="AW37" s="564">
        <v>7.4505805969238281E-9</v>
      </c>
      <c r="AX37" s="564">
        <v>0</v>
      </c>
      <c r="AY37" s="564">
        <v>-7.4505805969238281E-9</v>
      </c>
      <c r="AZ37" s="564">
        <v>0</v>
      </c>
      <c r="BA37" s="564">
        <v>0</v>
      </c>
      <c r="BB37" s="564">
        <v>1.4901161193847656E-8</v>
      </c>
      <c r="BC37" s="564">
        <v>0</v>
      </c>
      <c r="BD37" s="564">
        <v>-2.9802322387695313E-8</v>
      </c>
      <c r="BE37" s="564">
        <v>0</v>
      </c>
      <c r="BF37" s="564">
        <v>0</v>
      </c>
      <c r="BG37" s="564">
        <v>3.7252902984619141E-9</v>
      </c>
      <c r="BH37" s="564">
        <v>0</v>
      </c>
      <c r="BI37" s="564">
        <v>0</v>
      </c>
      <c r="BJ37" s="564">
        <v>7.4505805969238281E-9</v>
      </c>
      <c r="BK37" s="564">
        <v>-1.4901161193847656E-8</v>
      </c>
      <c r="BL37" s="564">
        <v>-1.4901161193847656E-8</v>
      </c>
      <c r="BM37" s="564">
        <v>0</v>
      </c>
      <c r="BN37" s="564">
        <v>-7.4505805969238281E-9</v>
      </c>
      <c r="BO37" s="564">
        <v>0</v>
      </c>
      <c r="BP37" s="564">
        <v>3.7252902984619141E-9</v>
      </c>
      <c r="BQ37" s="564">
        <v>0</v>
      </c>
      <c r="BR37" s="564">
        <v>7.4505805969238281E-9</v>
      </c>
      <c r="BS37" s="564">
        <v>-1.862645149230957E-9</v>
      </c>
      <c r="BT37" s="564">
        <v>0</v>
      </c>
      <c r="BU37" s="564">
        <v>-5.5879354476928711E-9</v>
      </c>
      <c r="BV37" s="564">
        <v>3.7252902984619141E-9</v>
      </c>
      <c r="BW37" s="564">
        <v>-1.1920928955078125E-7</v>
      </c>
      <c r="BX37" s="564">
        <v>-5.9604644775390625E-8</v>
      </c>
      <c r="BY37" s="564">
        <v>-2.9802322387695313E-8</v>
      </c>
      <c r="BZ37" s="564">
        <v>-1.4901161193847656E-8</v>
      </c>
      <c r="CA37" s="564">
        <v>1.4901161193847656E-8</v>
      </c>
      <c r="CB37" s="564">
        <v>1.4901161193847656E-8</v>
      </c>
      <c r="CC37" s="564">
        <v>-7.4505805969238281E-9</v>
      </c>
      <c r="CD37" s="564">
        <v>4.6566128730773926E-10</v>
      </c>
      <c r="CE37" s="564">
        <v>0</v>
      </c>
      <c r="CF37" s="564">
        <v>4.76837158203125E-7</v>
      </c>
      <c r="CG37" s="564">
        <v>-7.4505805969238281E-9</v>
      </c>
      <c r="CH37" s="564">
        <v>2.9802322387695313E-8</v>
      </c>
      <c r="CI37" s="564">
        <v>0</v>
      </c>
      <c r="CJ37" s="564">
        <v>0</v>
      </c>
      <c r="CK37" s="564">
        <v>0</v>
      </c>
      <c r="CL37" s="564">
        <v>2.2351741790771484E-8</v>
      </c>
      <c r="CM37" s="564">
        <v>0</v>
      </c>
      <c r="CN37" s="564">
        <v>-7.4505805969238281E-9</v>
      </c>
      <c r="CO37" s="564">
        <v>0</v>
      </c>
      <c r="CP37" s="564">
        <v>-1.4901161193847656E-8</v>
      </c>
      <c r="CQ37" s="564">
        <v>0</v>
      </c>
      <c r="CR37" s="564">
        <v>0</v>
      </c>
      <c r="CS37" s="564">
        <v>-2.384185791015625E-7</v>
      </c>
      <c r="CT37" s="564">
        <v>-7.4505805969238281E-9</v>
      </c>
      <c r="CU37" s="564">
        <v>1.4901161193847656E-8</v>
      </c>
      <c r="CV37" s="564">
        <v>1.4901161193847656E-8</v>
      </c>
      <c r="CW37" s="564">
        <v>0</v>
      </c>
      <c r="CX37" s="564">
        <v>1.4901161193847656E-8</v>
      </c>
      <c r="CY37" s="564">
        <v>0</v>
      </c>
      <c r="CZ37" s="564">
        <v>-1.4901161193847656E-8</v>
      </c>
      <c r="DA37" s="564">
        <v>-4.76837158203125E-7</v>
      </c>
      <c r="DB37" s="564">
        <v>1.4901161193847656E-8</v>
      </c>
      <c r="DC37" s="564">
        <v>0</v>
      </c>
      <c r="DD37" s="564">
        <v>5.9604644775390625E-8</v>
      </c>
      <c r="DE37" s="564">
        <v>0</v>
      </c>
      <c r="DF37" s="564">
        <v>2.9802322387695313E-8</v>
      </c>
      <c r="DG37" s="564">
        <v>-1.4901161193847656E-8</v>
      </c>
      <c r="DH37" s="564">
        <v>0</v>
      </c>
      <c r="DI37" s="564">
        <v>-1.4901161193847656E-8</v>
      </c>
      <c r="DJ37" s="564">
        <v>0</v>
      </c>
      <c r="DK37" s="564">
        <v>5.9604644775390625E-8</v>
      </c>
      <c r="DL37" s="564">
        <v>1.1920928955078125E-7</v>
      </c>
      <c r="DM37" s="564">
        <v>0</v>
      </c>
      <c r="DN37" s="564">
        <v>0</v>
      </c>
      <c r="DO37" s="564">
        <v>0</v>
      </c>
      <c r="DP37" s="564">
        <v>0</v>
      </c>
      <c r="DQ37" s="564">
        <v>-1.4901161193847656E-8</v>
      </c>
      <c r="DR37" s="564">
        <v>1.4901161193847656E-8</v>
      </c>
      <c r="DS37" s="564">
        <v>-1.4901161193847656E-8</v>
      </c>
      <c r="DT37" s="564">
        <v>0</v>
      </c>
      <c r="DU37" s="564">
        <v>9.5367431640625E-7</v>
      </c>
      <c r="DV37" s="564">
        <v>0</v>
      </c>
      <c r="DW37" s="564">
        <v>-1.4901161193847656E-8</v>
      </c>
      <c r="DX37" s="564">
        <v>-1.4901161193847656E-8</v>
      </c>
      <c r="DY37" s="564">
        <v>1.4901161193847656E-8</v>
      </c>
      <c r="DZ37" s="564">
        <v>0</v>
      </c>
      <c r="EA37" s="564">
        <v>-2.9802322387695313E-8</v>
      </c>
      <c r="EB37" s="564">
        <v>-1.4901161193847656E-8</v>
      </c>
      <c r="EC37" s="564">
        <v>0</v>
      </c>
      <c r="ED37" s="564">
        <v>0</v>
      </c>
      <c r="EE37" s="564">
        <v>0</v>
      </c>
      <c r="EF37" s="564">
        <v>0</v>
      </c>
      <c r="EG37" s="564">
        <v>1.4901161193847656E-8</v>
      </c>
      <c r="EH37" s="564">
        <v>0</v>
      </c>
      <c r="EI37" s="564">
        <v>0</v>
      </c>
      <c r="EJ37" s="564">
        <v>2.9802322387695313E-8</v>
      </c>
      <c r="EK37" s="564">
        <v>7.4505805969238281E-9</v>
      </c>
      <c r="EL37" s="564">
        <v>1.4901161193847656E-8</v>
      </c>
      <c r="EM37" s="564">
        <v>0</v>
      </c>
      <c r="EN37" s="564">
        <v>7.4505805969238281E-9</v>
      </c>
      <c r="EO37" s="564">
        <v>0</v>
      </c>
      <c r="EP37" s="564">
        <v>0</v>
      </c>
      <c r="EQ37" s="564">
        <v>0</v>
      </c>
      <c r="ER37" s="564">
        <v>3.7252902984619141E-9</v>
      </c>
      <c r="ES37" s="564">
        <v>2.9802322387695313E-8</v>
      </c>
      <c r="ET37" s="564">
        <v>-1.4901161193847656E-8</v>
      </c>
      <c r="EU37" s="564">
        <v>1.4901161193847656E-8</v>
      </c>
      <c r="EV37" s="564">
        <v>0</v>
      </c>
      <c r="EW37" s="564">
        <v>0</v>
      </c>
      <c r="EX37" s="564">
        <v>0</v>
      </c>
      <c r="EY37" s="564">
        <v>0</v>
      </c>
      <c r="EZ37" s="564">
        <v>-2.9802322387695313E-8</v>
      </c>
      <c r="FA37" s="564">
        <v>-2.9802322387695313E-8</v>
      </c>
      <c r="FB37" s="564">
        <v>2.9802322387695313E-8</v>
      </c>
      <c r="FC37" s="564">
        <v>1.4901161193847656E-8</v>
      </c>
      <c r="FD37" s="564">
        <v>0</v>
      </c>
      <c r="FE37" s="564">
        <v>0</v>
      </c>
      <c r="FF37" s="564">
        <v>1.4901161193847656E-8</v>
      </c>
      <c r="FG37" s="564">
        <v>-7.4505805969238281E-9</v>
      </c>
      <c r="FH37" s="564">
        <v>0</v>
      </c>
      <c r="FI37" s="564">
        <v>1.4901161193847656E-8</v>
      </c>
      <c r="FJ37" s="564">
        <v>-7.4505805969238281E-9</v>
      </c>
      <c r="FK37" s="564">
        <v>-7.4505805969238281E-9</v>
      </c>
      <c r="FL37" s="564">
        <v>1.4901161193847656E-8</v>
      </c>
      <c r="FM37" s="564">
        <v>-1.4901161193847656E-8</v>
      </c>
      <c r="FN37" s="564">
        <v>7.4505805969238281E-9</v>
      </c>
      <c r="FO37" s="564">
        <v>-1.862645149230957E-9</v>
      </c>
      <c r="FP37" s="564">
        <v>0</v>
      </c>
      <c r="FQ37" s="564">
        <v>7.4505805969238281E-9</v>
      </c>
      <c r="FR37" s="564">
        <v>1.4901161193847656E-8</v>
      </c>
      <c r="FS37" s="564">
        <v>-1.4901161193847656E-8</v>
      </c>
      <c r="FT37" s="564">
        <v>0</v>
      </c>
      <c r="FU37" s="564">
        <v>-7.4505805969238281E-9</v>
      </c>
      <c r="FV37" s="564">
        <v>0</v>
      </c>
      <c r="FW37" s="564">
        <v>0</v>
      </c>
      <c r="FX37" s="564">
        <v>0</v>
      </c>
      <c r="FY37" s="564">
        <v>-2.2351741790771484E-8</v>
      </c>
      <c r="FZ37" s="564">
        <v>-2.9802322387695313E-8</v>
      </c>
      <c r="GA37" s="564">
        <v>-7.4505805969238281E-9</v>
      </c>
      <c r="GB37" s="564">
        <v>0</v>
      </c>
      <c r="GC37" s="564">
        <v>0</v>
      </c>
      <c r="GD37" s="564">
        <v>1.1920928955078125E-7</v>
      </c>
      <c r="GE37" s="564">
        <v>-7.4505805969238281E-9</v>
      </c>
      <c r="GF37" s="564">
        <v>0</v>
      </c>
      <c r="GG37" s="564">
        <v>-2.9802322387695313E-8</v>
      </c>
      <c r="GH37" s="564">
        <v>0</v>
      </c>
      <c r="GI37" s="564">
        <v>1.4901161193847656E-8</v>
      </c>
      <c r="GJ37" s="564">
        <v>0</v>
      </c>
      <c r="GK37" s="564">
        <v>0</v>
      </c>
      <c r="GL37" s="564">
        <v>7.4505805969238281E-9</v>
      </c>
      <c r="GM37" s="564">
        <v>0</v>
      </c>
      <c r="GN37" s="564">
        <v>1.862645149230957E-9</v>
      </c>
      <c r="GO37" s="564">
        <v>-1.862645149230957E-9</v>
      </c>
      <c r="GP37" s="564">
        <v>2.384185791015625E-7</v>
      </c>
      <c r="GQ37" s="564">
        <v>1.4901161193847656E-8</v>
      </c>
      <c r="GR37" s="564">
        <v>-7.4505805969238281E-9</v>
      </c>
      <c r="GS37" s="564">
        <v>0</v>
      </c>
      <c r="GT37" s="564">
        <v>-1.862645149230957E-9</v>
      </c>
      <c r="GU37" s="564">
        <v>0</v>
      </c>
      <c r="GV37" s="564">
        <v>0</v>
      </c>
      <c r="GW37" s="564">
        <v>0</v>
      </c>
      <c r="GX37" s="564">
        <v>-1.1920928955078125E-7</v>
      </c>
      <c r="GY37" s="564">
        <v>0</v>
      </c>
      <c r="GZ37" s="564">
        <v>0</v>
      </c>
      <c r="HA37" s="564">
        <v>-7.4505805969238281E-9</v>
      </c>
      <c r="HB37" s="564">
        <v>-2.384185791015625E-7</v>
      </c>
      <c r="HC37" s="564">
        <v>0</v>
      </c>
      <c r="HD37" s="564">
        <v>5.9604644775390625E-8</v>
      </c>
      <c r="HE37" s="564">
        <v>2.9802322387695313E-8</v>
      </c>
      <c r="HF37" s="564">
        <v>0</v>
      </c>
      <c r="HG37" s="564">
        <v>2.9802322387695313E-8</v>
      </c>
      <c r="HH37" s="564">
        <v>0</v>
      </c>
      <c r="HI37" s="564">
        <v>-2.384185791015625E-7</v>
      </c>
      <c r="HJ37" s="564">
        <v>0</v>
      </c>
      <c r="HK37" s="564">
        <v>0</v>
      </c>
      <c r="HL37" s="564">
        <v>0</v>
      </c>
      <c r="HM37" s="564">
        <v>-7.4505805969238281E-9</v>
      </c>
      <c r="HN37" s="564">
        <v>-1.4901161193847656E-8</v>
      </c>
      <c r="HO37" s="564">
        <v>1.4901161193847656E-8</v>
      </c>
      <c r="HP37" s="564">
        <v>0</v>
      </c>
      <c r="HQ37" s="564">
        <v>0</v>
      </c>
      <c r="HR37" s="564">
        <v>0</v>
      </c>
      <c r="HS37" s="564">
        <v>-7.4505805969238281E-9</v>
      </c>
      <c r="HT37" s="564">
        <v>0</v>
      </c>
      <c r="HU37" s="564">
        <v>-7.4505805969238281E-9</v>
      </c>
      <c r="HV37" s="564">
        <v>0</v>
      </c>
      <c r="HW37" s="564">
        <v>0</v>
      </c>
      <c r="HX37" s="564">
        <v>7.4505805969238281E-9</v>
      </c>
      <c r="HY37" s="564">
        <v>7.4505805969238281E-9</v>
      </c>
      <c r="HZ37" s="564">
        <v>-7.4505805969238281E-9</v>
      </c>
      <c r="IA37" s="564">
        <v>7.4505805969238281E-9</v>
      </c>
      <c r="IB37" s="564">
        <v>0</v>
      </c>
      <c r="IC37" s="564">
        <v>0</v>
      </c>
      <c r="ID37" s="564">
        <v>7.4505805969238281E-9</v>
      </c>
      <c r="IE37" s="564">
        <v>0</v>
      </c>
      <c r="IF37" s="564">
        <v>0</v>
      </c>
      <c r="IG37" s="564">
        <v>-1.1920928955078125E-7</v>
      </c>
      <c r="IH37" s="564">
        <v>-1.1920928955078125E-7</v>
      </c>
      <c r="II37" s="564">
        <v>1.4901161193847656E-8</v>
      </c>
      <c r="IJ37" s="564">
        <v>0</v>
      </c>
      <c r="IK37" s="564">
        <v>0</v>
      </c>
      <c r="IL37" s="564">
        <v>-1.4901161193847656E-8</v>
      </c>
      <c r="IM37" s="564">
        <v>1.4901161193847656E-8</v>
      </c>
      <c r="IN37" s="564">
        <v>0</v>
      </c>
      <c r="IO37" s="564">
        <v>7.4505805969238281E-9</v>
      </c>
      <c r="IP37" s="564">
        <v>7.4505805969238281E-9</v>
      </c>
      <c r="IQ37" s="564">
        <v>-7.4505805969238281E-9</v>
      </c>
      <c r="IR37" s="564">
        <v>0</v>
      </c>
      <c r="IS37" s="564">
        <v>1.1920928955078125E-7</v>
      </c>
      <c r="IT37" s="564">
        <v>-1.4901161193847656E-8</v>
      </c>
      <c r="IU37" s="564">
        <v>0</v>
      </c>
      <c r="IV37" s="564">
        <v>0</v>
      </c>
      <c r="IW37" s="564">
        <v>7.4505805969238281E-9</v>
      </c>
      <c r="IX37" s="564">
        <v>-7.4505805969238281E-9</v>
      </c>
      <c r="IY37" s="564">
        <v>1.862645149230957E-9</v>
      </c>
      <c r="IZ37" s="564">
        <v>3.7252902984619141E-9</v>
      </c>
      <c r="JA37" s="564">
        <v>-7.4505805969238281E-9</v>
      </c>
      <c r="JB37" s="564">
        <v>7.4505805969238281E-9</v>
      </c>
      <c r="JC37" s="564">
        <v>0</v>
      </c>
      <c r="JD37" s="564">
        <v>5.9604644775390625E-8</v>
      </c>
      <c r="JE37" s="564">
        <v>2.9802322387695313E-8</v>
      </c>
      <c r="JF37" s="564">
        <v>0</v>
      </c>
      <c r="JG37" s="564">
        <v>1.4901161193847656E-8</v>
      </c>
      <c r="JH37" s="564">
        <v>3.7252902984619141E-9</v>
      </c>
      <c r="JI37" s="564">
        <v>-3.7252902984619141E-9</v>
      </c>
      <c r="JJ37" s="564">
        <v>1.1920928955078125E-7</v>
      </c>
      <c r="JK37" s="564">
        <v>0</v>
      </c>
      <c r="JL37" s="564">
        <v>0</v>
      </c>
      <c r="JM37" s="564">
        <v>0</v>
      </c>
      <c r="JN37" s="564">
        <v>7.4505805969238281E-9</v>
      </c>
      <c r="JO37" s="564">
        <v>1.4901161193847656E-8</v>
      </c>
      <c r="JP37" s="564">
        <v>0</v>
      </c>
      <c r="JQ37" s="564">
        <v>-2.384185791015625E-7</v>
      </c>
      <c r="JR37" s="564">
        <v>2.2351741790771484E-8</v>
      </c>
      <c r="JS37" s="564">
        <v>3.7252902984619141E-9</v>
      </c>
      <c r="JT37" s="564">
        <v>2.9802322387695313E-8</v>
      </c>
      <c r="JU37" s="564">
        <v>1.4901161193847656E-8</v>
      </c>
      <c r="JV37" s="564">
        <v>1.4901161193847656E-8</v>
      </c>
      <c r="JW37" s="564">
        <v>0</v>
      </c>
      <c r="JX37" s="564">
        <v>0</v>
      </c>
      <c r="JY37" s="564">
        <v>-2.384185791015625E-7</v>
      </c>
      <c r="JZ37" s="564">
        <v>-1.1920928955078125E-7</v>
      </c>
      <c r="KA37" s="564">
        <v>-7.4505805969238281E-9</v>
      </c>
      <c r="KB37" s="564">
        <v>0</v>
      </c>
      <c r="KC37" s="564">
        <v>1.4901161193847656E-8</v>
      </c>
      <c r="KD37" s="564">
        <v>3.7252902984619141E-9</v>
      </c>
      <c r="KE37" s="564">
        <v>8.9406967163085938E-8</v>
      </c>
      <c r="KF37" s="564">
        <v>-1.4901161193847656E-8</v>
      </c>
      <c r="KG37" s="564">
        <v>-1.4901161193847656E-8</v>
      </c>
      <c r="KH37" s="564">
        <v>0</v>
      </c>
      <c r="KI37" s="564">
        <v>1.4901161193847656E-8</v>
      </c>
      <c r="KJ37" s="564">
        <v>-1.4901161193847656E-8</v>
      </c>
      <c r="KK37" s="564">
        <v>3.7252902984619141E-9</v>
      </c>
      <c r="KL37" s="564">
        <v>-1.862645149230957E-9</v>
      </c>
      <c r="KM37" s="564">
        <v>-7.4505805969238281E-9</v>
      </c>
      <c r="KN37" s="564">
        <v>0</v>
      </c>
      <c r="KO37" s="564">
        <v>0</v>
      </c>
      <c r="KP37" s="564">
        <v>0</v>
      </c>
      <c r="KQ37" s="564">
        <v>0</v>
      </c>
      <c r="KR37" s="564">
        <v>-1.4901161193847656E-8</v>
      </c>
      <c r="KS37" s="564">
        <v>-1.4901161193847656E-8</v>
      </c>
      <c r="KT37" s="564">
        <v>-1.1920928955078125E-7</v>
      </c>
      <c r="KU37" s="564">
        <v>-7.4505805969238281E-9</v>
      </c>
      <c r="KV37" s="564">
        <v>-7.4505805969238281E-9</v>
      </c>
      <c r="KW37" s="564">
        <v>0</v>
      </c>
      <c r="KX37" s="564">
        <v>0</v>
      </c>
      <c r="KY37" s="564">
        <v>0</v>
      </c>
      <c r="KZ37" s="564">
        <v>0</v>
      </c>
      <c r="LA37" s="564">
        <v>7.4505805969238281E-9</v>
      </c>
      <c r="LB37" s="564">
        <v>0</v>
      </c>
      <c r="LC37" s="564">
        <v>-2.384185791015625E-7</v>
      </c>
      <c r="LD37" s="564">
        <v>-1.4901161193847656E-8</v>
      </c>
      <c r="LE37" s="564">
        <v>4.76837158203125E-7</v>
      </c>
      <c r="LF37" s="564">
        <v>0</v>
      </c>
      <c r="LG37" s="564">
        <v>5.9604644775390625E-8</v>
      </c>
      <c r="LH37" s="564">
        <v>0</v>
      </c>
      <c r="LI37" s="564">
        <v>0</v>
      </c>
      <c r="LJ37" s="564">
        <v>7.4505805969238281E-9</v>
      </c>
      <c r="LK37" s="564">
        <v>0</v>
      </c>
      <c r="LL37" s="564">
        <v>-1.4901161193847656E-8</v>
      </c>
      <c r="LM37" s="564">
        <v>-7.4505805969238281E-9</v>
      </c>
      <c r="LN37" s="564">
        <v>1.4901161193847656E-8</v>
      </c>
      <c r="LO37" s="564">
        <v>3.7252902984619141E-9</v>
      </c>
      <c r="LP37" s="564">
        <v>1.1920928955078125E-7</v>
      </c>
      <c r="LQ37" s="564">
        <v>0</v>
      </c>
      <c r="LR37" s="564">
        <v>1.4901161193847656E-8</v>
      </c>
      <c r="LS37" s="564">
        <v>-2.384185791015625E-7</v>
      </c>
      <c r="LT37" s="564">
        <v>0</v>
      </c>
      <c r="LU37" s="564">
        <v>-2.384185791015625E-7</v>
      </c>
      <c r="LV37" s="564">
        <v>0</v>
      </c>
      <c r="LW37" s="564">
        <v>2.9802322387695313E-8</v>
      </c>
      <c r="LX37" s="564">
        <v>0</v>
      </c>
      <c r="LY37" s="564">
        <v>0</v>
      </c>
      <c r="LZ37" s="564">
        <v>-1.4901161193847656E-8</v>
      </c>
      <c r="MA37" s="564">
        <v>0</v>
      </c>
      <c r="MB37" s="564">
        <v>0</v>
      </c>
      <c r="MC37" s="564">
        <v>0</v>
      </c>
      <c r="MD37" s="564">
        <v>2.9802322387695313E-8</v>
      </c>
      <c r="ME37" s="564">
        <v>2.384185791015625E-7</v>
      </c>
      <c r="MF37" s="564">
        <v>0</v>
      </c>
      <c r="MG37" s="564">
        <v>0</v>
      </c>
      <c r="MH37" s="564">
        <v>0</v>
      </c>
      <c r="MI37" s="564">
        <v>7.4505805969238281E-9</v>
      </c>
      <c r="MJ37" s="564">
        <v>0</v>
      </c>
      <c r="MK37" s="564">
        <v>0</v>
      </c>
      <c r="ML37" s="564">
        <v>0</v>
      </c>
      <c r="MM37" s="564">
        <v>0</v>
      </c>
      <c r="MN37" s="564">
        <v>7.4505805969238281E-9</v>
      </c>
      <c r="MO37" s="564">
        <v>0</v>
      </c>
      <c r="MP37" s="564">
        <v>7.4505805969238281E-9</v>
      </c>
      <c r="MQ37" s="564">
        <v>-2.384185791015625E-7</v>
      </c>
      <c r="MR37" s="564">
        <v>0</v>
      </c>
      <c r="MS37" s="564">
        <v>1.4901161193847656E-8</v>
      </c>
      <c r="MT37" s="564">
        <v>1.4901161193847656E-8</v>
      </c>
      <c r="MU37" s="564">
        <v>2.9802322387695313E-8</v>
      </c>
      <c r="MV37" s="564">
        <v>0</v>
      </c>
      <c r="MW37" s="564">
        <v>-2.9802322387695313E-8</v>
      </c>
      <c r="MX37" s="564">
        <v>2.9802322387695313E-8</v>
      </c>
      <c r="MY37" s="564">
        <v>0</v>
      </c>
      <c r="MZ37" s="564">
        <v>0</v>
      </c>
      <c r="NA37" s="564">
        <v>0</v>
      </c>
      <c r="NB37" s="564">
        <v>0</v>
      </c>
      <c r="NC37" s="564">
        <v>5.9604644775390625E-8</v>
      </c>
      <c r="ND37" s="564">
        <v>0</v>
      </c>
      <c r="NE37" s="564">
        <v>0</v>
      </c>
      <c r="NF37" s="564">
        <v>1.4901161193847656E-8</v>
      </c>
      <c r="NG37" s="564">
        <v>-2.9802322387695313E-8</v>
      </c>
      <c r="NH37" s="564">
        <v>1.1920928955078125E-7</v>
      </c>
      <c r="NI37" s="564">
        <v>0</v>
      </c>
      <c r="NJ37" s="564">
        <v>-5.5879354476928711E-9</v>
      </c>
      <c r="NK37" s="564">
        <v>-1.4901161193847656E-8</v>
      </c>
      <c r="NL37" s="564">
        <v>0</v>
      </c>
      <c r="NM37" s="564">
        <v>0</v>
      </c>
      <c r="NN37" s="564">
        <v>1.1920928955078125E-7</v>
      </c>
      <c r="NO37" s="564">
        <v>-7.4505805969238281E-9</v>
      </c>
      <c r="NP37" s="564">
        <v>0</v>
      </c>
      <c r="NQ37" s="564">
        <v>-7.4505805969238281E-9</v>
      </c>
      <c r="NR37" s="564">
        <v>0</v>
      </c>
      <c r="NS37" s="564">
        <v>1.862645149230957E-9</v>
      </c>
      <c r="NT37" s="564">
        <v>3.7252902984619141E-9</v>
      </c>
      <c r="NU37" s="564">
        <v>0</v>
      </c>
      <c r="NV37" s="564">
        <v>-5.9604644775390625E-8</v>
      </c>
      <c r="NW37" s="564">
        <v>1.4901161193847656E-8</v>
      </c>
      <c r="NX37" s="564">
        <v>0</v>
      </c>
      <c r="NY37" s="564">
        <v>0</v>
      </c>
      <c r="NZ37" s="564">
        <v>1.4901161193847656E-8</v>
      </c>
      <c r="OA37" s="564">
        <v>1.1175870895385742E-8</v>
      </c>
      <c r="OB37" s="564">
        <v>0</v>
      </c>
      <c r="OC37" s="564">
        <v>-2.9802322387695313E-8</v>
      </c>
      <c r="OD37" s="564">
        <v>-1.4901161193847656E-8</v>
      </c>
      <c r="OE37" s="564">
        <v>0</v>
      </c>
      <c r="OF37" s="564">
        <v>1.4901161193847656E-8</v>
      </c>
      <c r="OG37" s="564">
        <v>0</v>
      </c>
      <c r="OH37" s="564">
        <v>1.4901161193847656E-8</v>
      </c>
      <c r="OI37" s="564">
        <v>0</v>
      </c>
      <c r="OJ37" s="564">
        <v>0</v>
      </c>
      <c r="OK37" s="564">
        <v>-2.384185791015625E-7</v>
      </c>
      <c r="OL37" s="564">
        <v>-5.9604644775390625E-8</v>
      </c>
      <c r="OM37" s="564">
        <v>-1.1920928955078125E-7</v>
      </c>
      <c r="ON37" s="564">
        <v>1.4901161193847656E-8</v>
      </c>
      <c r="OO37" s="564">
        <v>1.4901161193847656E-8</v>
      </c>
      <c r="OP37" s="564">
        <v>-7.4505805969238281E-9</v>
      </c>
      <c r="OQ37" s="564">
        <v>-1.1920928955078125E-7</v>
      </c>
      <c r="OR37" s="564">
        <v>7.4505805969238281E-9</v>
      </c>
      <c r="OS37" s="564">
        <v>7.4505805969238281E-9</v>
      </c>
      <c r="OT37" s="564">
        <v>-1.4901161193847656E-8</v>
      </c>
      <c r="OU37" s="564">
        <v>0</v>
      </c>
      <c r="OV37" s="564">
        <v>-5.9604644775390625E-8</v>
      </c>
      <c r="OW37" s="564">
        <v>-2.2351741790771484E-8</v>
      </c>
      <c r="OX37" s="564">
        <v>-1.862645149230957E-9</v>
      </c>
      <c r="OY37" s="564">
        <v>0</v>
      </c>
      <c r="OZ37" s="564">
        <v>2.384185791015625E-7</v>
      </c>
      <c r="PA37" s="564">
        <v>0</v>
      </c>
      <c r="PB37" s="564">
        <v>-2.9802322387695313E-8</v>
      </c>
      <c r="PC37" s="564">
        <v>0</v>
      </c>
      <c r="PD37" s="564">
        <v>1.4901161193847656E-8</v>
      </c>
      <c r="PE37" s="564">
        <v>2.9802322387695313E-8</v>
      </c>
      <c r="PF37" s="564">
        <v>7.4505805969238281E-9</v>
      </c>
      <c r="PG37" s="564">
        <v>-7.4505805969238281E-9</v>
      </c>
      <c r="PH37" s="564">
        <v>1.4901161193847656E-8</v>
      </c>
      <c r="PI37" s="564">
        <v>-7.4505805969238281E-9</v>
      </c>
      <c r="PJ37" s="564">
        <v>2.9802322387695313E-8</v>
      </c>
      <c r="PK37" s="564">
        <v>0</v>
      </c>
      <c r="PL37" s="564">
        <v>0</v>
      </c>
      <c r="PM37" s="564">
        <v>5.9604644775390625E-8</v>
      </c>
      <c r="PN37" s="564">
        <v>7.4505805969238281E-9</v>
      </c>
      <c r="PO37" s="564">
        <v>0</v>
      </c>
      <c r="PP37" s="564">
        <v>0</v>
      </c>
      <c r="PQ37" s="564">
        <v>0</v>
      </c>
      <c r="PR37" s="564">
        <v>-4.76837158203125E-7</v>
      </c>
      <c r="PS37" s="564">
        <v>-1.4901161193847656E-8</v>
      </c>
      <c r="PT37" s="564">
        <v>0</v>
      </c>
      <c r="PU37" s="564">
        <v>1.4901161193847656E-8</v>
      </c>
      <c r="PV37" s="564">
        <v>0</v>
      </c>
      <c r="PW37" s="564">
        <v>0</v>
      </c>
      <c r="PX37" s="564">
        <v>2.9802322387695313E-8</v>
      </c>
      <c r="PY37" s="564">
        <v>0</v>
      </c>
      <c r="PZ37" s="564">
        <v>2.9802322387695313E-8</v>
      </c>
      <c r="QA37" s="564">
        <v>0</v>
      </c>
      <c r="QB37" s="564">
        <v>-2.9802322387695313E-8</v>
      </c>
      <c r="QC37" s="564">
        <v>-7.4505805969238281E-9</v>
      </c>
      <c r="QD37" s="564">
        <v>0</v>
      </c>
      <c r="QE37" s="564">
        <v>0</v>
      </c>
      <c r="QF37" s="564">
        <v>-2.9802322387695313E-8</v>
      </c>
      <c r="QG37" s="564">
        <v>0</v>
      </c>
      <c r="QH37" s="564">
        <v>0</v>
      </c>
      <c r="QI37" s="564">
        <v>7.4505805969238281E-9</v>
      </c>
      <c r="QJ37" s="564">
        <v>-3.7252902984619141E-9</v>
      </c>
      <c r="QK37" s="564">
        <v>1.4901161193847656E-8</v>
      </c>
      <c r="QL37" s="564">
        <v>5.9604644775390625E-8</v>
      </c>
      <c r="QM37" s="564">
        <v>0</v>
      </c>
      <c r="QN37" s="564">
        <v>0</v>
      </c>
      <c r="QO37" s="564">
        <v>1.862645149230957E-9</v>
      </c>
      <c r="QP37" s="564">
        <v>3.7252902984619141E-9</v>
      </c>
      <c r="QQ37" s="564">
        <v>0</v>
      </c>
      <c r="QR37" s="564">
        <v>-2.384185791015625E-7</v>
      </c>
      <c r="QS37" s="564">
        <v>0</v>
      </c>
      <c r="QT37" s="564">
        <v>-2.9802322387695313E-8</v>
      </c>
      <c r="QU37" s="564">
        <v>0</v>
      </c>
      <c r="QV37" s="564">
        <v>0</v>
      </c>
      <c r="QW37" s="564">
        <v>0</v>
      </c>
      <c r="QX37" s="564">
        <v>-7.4505805969238281E-9</v>
      </c>
      <c r="QY37" s="564">
        <v>4.4703483581542969E-8</v>
      </c>
      <c r="QZ37" s="564">
        <v>0</v>
      </c>
      <c r="RA37" s="564">
        <v>0</v>
      </c>
      <c r="RB37" s="564">
        <v>0</v>
      </c>
      <c r="RC37" s="564">
        <v>3.7252902984619141E-9</v>
      </c>
      <c r="RD37" s="564">
        <v>-1.862645149230957E-9</v>
      </c>
      <c r="RE37" s="564">
        <v>0</v>
      </c>
      <c r="RF37" s="564">
        <v>0</v>
      </c>
      <c r="RG37" s="564">
        <v>0</v>
      </c>
      <c r="RH37" s="564">
        <v>0</v>
      </c>
      <c r="RI37" s="564">
        <v>-1.4901161193847656E-8</v>
      </c>
      <c r="RJ37" s="564">
        <v>0</v>
      </c>
      <c r="RK37" s="564">
        <v>0</v>
      </c>
      <c r="RL37" s="564">
        <v>0</v>
      </c>
      <c r="RM37" s="564">
        <v>0</v>
      </c>
      <c r="RN37" s="564">
        <v>0</v>
      </c>
      <c r="RO37" s="564">
        <v>0</v>
      </c>
      <c r="RP37" s="564">
        <v>7.4505805969238281E-9</v>
      </c>
      <c r="RQ37" s="564">
        <v>-1.4901161193847656E-8</v>
      </c>
      <c r="RR37" s="564">
        <v>-1.4901161193847656E-8</v>
      </c>
      <c r="RS37" s="564">
        <v>0</v>
      </c>
      <c r="RT37" s="564">
        <v>-1.4901161193847656E-8</v>
      </c>
      <c r="RU37" s="564">
        <v>7.4505805969238281E-9</v>
      </c>
      <c r="RV37" s="564">
        <v>3.7252902984619141E-9</v>
      </c>
      <c r="RW37" s="564">
        <v>3.7252902984619141E-9</v>
      </c>
      <c r="RX37" s="564">
        <v>-3.7252902984619141E-9</v>
      </c>
      <c r="RY37" s="564">
        <v>0</v>
      </c>
      <c r="RZ37" s="564">
        <v>-7.4505805969238281E-9</v>
      </c>
      <c r="SA37" s="564">
        <v>1.4901161193847656E-8</v>
      </c>
      <c r="SB37" s="564">
        <v>0</v>
      </c>
      <c r="SC37" s="564">
        <v>0</v>
      </c>
      <c r="SD37" s="564">
        <v>0</v>
      </c>
      <c r="SE37" s="564">
        <v>7.4505805969238281E-9</v>
      </c>
      <c r="SF37" s="564">
        <v>2.9802322387695313E-8</v>
      </c>
      <c r="SG37" s="564">
        <v>1.4901161193847656E-8</v>
      </c>
      <c r="SH37" s="564">
        <v>0</v>
      </c>
      <c r="SI37" s="564">
        <v>-2.2351741790771484E-8</v>
      </c>
      <c r="SJ37" s="564">
        <v>-1.4901161193847656E-8</v>
      </c>
      <c r="SK37" s="564">
        <v>-7.4505805969238281E-9</v>
      </c>
      <c r="SL37" s="564">
        <v>0</v>
      </c>
      <c r="SM37" s="564">
        <v>0</v>
      </c>
      <c r="SN37" s="564">
        <v>1.4901161193847656E-8</v>
      </c>
      <c r="SO37" s="564">
        <v>7.4505805969238281E-9</v>
      </c>
      <c r="SP37" s="564">
        <v>-7.4505805969238281E-9</v>
      </c>
      <c r="SQ37" s="564">
        <v>3.7252902984619141E-9</v>
      </c>
      <c r="SR37" s="564">
        <v>7.4505805969238281E-9</v>
      </c>
      <c r="SS37" s="564">
        <v>0</v>
      </c>
      <c r="ST37" s="564">
        <v>2.9802322387695313E-8</v>
      </c>
      <c r="SU37" s="564">
        <v>-7.4505805969238281E-9</v>
      </c>
      <c r="SV37" s="564">
        <v>7.4505805969238281E-9</v>
      </c>
      <c r="SW37" s="564">
        <v>0</v>
      </c>
      <c r="SX37" s="564">
        <v>-3.7252902984619141E-9</v>
      </c>
      <c r="SY37" s="564">
        <v>1.7881393432617188E-7</v>
      </c>
      <c r="SZ37" s="564">
        <v>0</v>
      </c>
      <c r="TA37" s="564">
        <v>1.4901161193847656E-8</v>
      </c>
      <c r="TB37" s="564">
        <v>-2.9802322387695313E-8</v>
      </c>
      <c r="TC37" s="564">
        <v>-1.4901161193847656E-8</v>
      </c>
      <c r="TD37" s="564">
        <v>2.9802322387695313E-8</v>
      </c>
      <c r="TE37" s="564">
        <v>-7.4505805969238281E-9</v>
      </c>
      <c r="TF37" s="564">
        <v>0</v>
      </c>
      <c r="TG37" s="564">
        <v>4.76837158203125E-7</v>
      </c>
      <c r="TH37" s="564">
        <v>7.4505805969238281E-9</v>
      </c>
      <c r="TI37" s="564">
        <v>0</v>
      </c>
      <c r="TJ37" s="564">
        <v>2.9802322387695313E-8</v>
      </c>
      <c r="TK37" s="564">
        <v>-2.9802322387695313E-8</v>
      </c>
      <c r="TL37" s="564">
        <v>7.4505805969238281E-9</v>
      </c>
      <c r="TM37" s="564">
        <v>0</v>
      </c>
      <c r="TN37" s="564">
        <v>-5.9604644775390625E-8</v>
      </c>
      <c r="TO37" s="564">
        <v>-7.4505805969238281E-9</v>
      </c>
      <c r="TP37" s="564">
        <v>4.4703483581542969E-8</v>
      </c>
      <c r="TQ37" s="564">
        <v>0</v>
      </c>
      <c r="TR37" s="564">
        <v>0</v>
      </c>
      <c r="TS37" s="564">
        <v>3.7252902984619141E-9</v>
      </c>
      <c r="TT37" s="564">
        <v>7.4505805969238281E-9</v>
      </c>
      <c r="TU37" s="564">
        <v>7.4505805969238281E-9</v>
      </c>
      <c r="TV37" s="564">
        <v>0</v>
      </c>
      <c r="TW37" s="564">
        <v>5.9604644775390625E-8</v>
      </c>
      <c r="TX37" s="564">
        <v>0</v>
      </c>
      <c r="TY37" s="564">
        <v>1.1920928955078125E-7</v>
      </c>
      <c r="TZ37" s="564">
        <v>2.9802322387695313E-8</v>
      </c>
      <c r="UA37" s="564">
        <v>-7.4505805969238281E-9</v>
      </c>
      <c r="UB37" s="564">
        <v>7.4505805969238281E-9</v>
      </c>
      <c r="UC37" s="564">
        <v>0</v>
      </c>
      <c r="UD37" s="564">
        <v>0</v>
      </c>
      <c r="UE37" s="564">
        <v>0</v>
      </c>
      <c r="UF37" s="564">
        <v>-7.4505805969238281E-9</v>
      </c>
      <c r="UG37" s="564">
        <v>-7.4505805969238281E-9</v>
      </c>
      <c r="UH37" s="564">
        <v>-1.1920928955078125E-7</v>
      </c>
      <c r="UI37" s="564">
        <v>0</v>
      </c>
      <c r="UJ37" s="564">
        <v>0</v>
      </c>
      <c r="UK37" s="564">
        <v>-4.4703483581542969E-8</v>
      </c>
      <c r="UL37" s="564">
        <v>2.9802322387695313E-8</v>
      </c>
      <c r="UM37" s="564">
        <v>0</v>
      </c>
      <c r="UN37" s="564">
        <v>-9.5367431640625E-7</v>
      </c>
      <c r="UO37" s="564">
        <v>-1.4901161193847656E-8</v>
      </c>
      <c r="UP37" s="564">
        <v>1.4901161193847656E-8</v>
      </c>
      <c r="UQ37" s="564">
        <v>1.7881393432617188E-7</v>
      </c>
      <c r="UR37" s="564">
        <v>-9.3132257461547852E-10</v>
      </c>
      <c r="US37" s="564">
        <v>-7.4505805969238281E-9</v>
      </c>
      <c r="UT37" s="564">
        <v>-2.9802322387695313E-8</v>
      </c>
      <c r="UU37" s="564">
        <v>0</v>
      </c>
      <c r="UV37" s="564">
        <v>0</v>
      </c>
      <c r="UW37" s="564">
        <v>7.4505805969238281E-9</v>
      </c>
      <c r="UX37" s="564">
        <v>0</v>
      </c>
      <c r="UY37" s="564">
        <v>2.9802322387695313E-8</v>
      </c>
      <c r="UZ37" s="564">
        <v>0</v>
      </c>
      <c r="VA37" s="564">
        <v>-2.9802322387695313E-8</v>
      </c>
      <c r="VB37" s="564">
        <v>0</v>
      </c>
      <c r="VC37" s="564">
        <v>0</v>
      </c>
      <c r="VD37" s="564">
        <v>0</v>
      </c>
      <c r="VE37" s="564">
        <v>0</v>
      </c>
      <c r="VF37" s="564">
        <v>2.9802322387695313E-8</v>
      </c>
      <c r="VG37" s="564">
        <v>3.7252902984619141E-9</v>
      </c>
      <c r="VH37" s="564">
        <v>0</v>
      </c>
      <c r="VI37" s="564">
        <v>3.7252902984619141E-9</v>
      </c>
      <c r="VJ37" s="564">
        <v>0</v>
      </c>
      <c r="VK37" s="564">
        <v>0</v>
      </c>
      <c r="VL37" s="564">
        <v>0</v>
      </c>
      <c r="VM37" s="564">
        <v>-2.9802322387695313E-8</v>
      </c>
      <c r="VN37" s="564">
        <v>0</v>
      </c>
      <c r="VO37" s="564">
        <v>-2.9802322387695313E-8</v>
      </c>
      <c r="VP37" s="564">
        <v>-2.9802322387695313E-8</v>
      </c>
      <c r="VQ37" s="564">
        <v>1.4901161193847656E-8</v>
      </c>
      <c r="VR37" s="564">
        <v>-7.4505805969238281E-9</v>
      </c>
      <c r="VS37" s="564">
        <v>1.1920928955078125E-7</v>
      </c>
      <c r="VT37" s="564">
        <v>-1.4901161193847656E-8</v>
      </c>
      <c r="VU37" s="564">
        <v>-5.9604644775390625E-8</v>
      </c>
      <c r="VV37" s="564">
        <v>0</v>
      </c>
      <c r="VW37" s="564">
        <v>1.4901161193847656E-8</v>
      </c>
      <c r="VX37" s="564">
        <v>0</v>
      </c>
      <c r="VY37" s="564">
        <v>-1.9073486328125E-6</v>
      </c>
      <c r="VZ37" s="564">
        <v>2.9802322387695313E-8</v>
      </c>
      <c r="WA37" s="564">
        <v>0</v>
      </c>
      <c r="WB37" s="564">
        <v>7.4505805969238281E-9</v>
      </c>
      <c r="WC37" s="564">
        <v>7.4505805969238281E-9</v>
      </c>
      <c r="WD37" s="564">
        <v>1.4901161193847656E-8</v>
      </c>
      <c r="WE37" s="564">
        <v>0</v>
      </c>
      <c r="WF37" s="564">
        <v>5.9604644775390625E-8</v>
      </c>
      <c r="WG37" s="564">
        <v>-2.9802322387695313E-8</v>
      </c>
      <c r="WH37" s="564">
        <v>2.9802322387695313E-8</v>
      </c>
      <c r="WI37" s="564">
        <v>1.4901161193847656E-8</v>
      </c>
      <c r="WJ37" s="564">
        <v>2.9802322387695313E-8</v>
      </c>
      <c r="WK37" s="564">
        <v>-1.4901161193847656E-8</v>
      </c>
      <c r="WL37" s="564">
        <v>0</v>
      </c>
      <c r="WM37" s="564">
        <v>0</v>
      </c>
      <c r="WN37" s="564">
        <v>-1.4901161193847656E-8</v>
      </c>
      <c r="WO37" s="564">
        <v>0</v>
      </c>
      <c r="WP37" s="564">
        <v>0</v>
      </c>
      <c r="WQ37" s="564">
        <v>0</v>
      </c>
      <c r="WR37" s="564">
        <v>0</v>
      </c>
      <c r="WS37" s="564">
        <v>-2.384185791015625E-7</v>
      </c>
      <c r="WT37" s="564">
        <v>0</v>
      </c>
      <c r="WU37" s="564">
        <v>-2.2351741790771484E-8</v>
      </c>
      <c r="WV37" s="564">
        <v>7.4505805969238281E-9</v>
      </c>
      <c r="WW37" s="564">
        <v>0</v>
      </c>
      <c r="WX37" s="564">
        <v>0</v>
      </c>
      <c r="WY37" s="564">
        <v>7.4505805969238281E-9</v>
      </c>
      <c r="WZ37" s="564">
        <v>0</v>
      </c>
      <c r="XA37" s="564">
        <v>-1.7881393432617188E-7</v>
      </c>
      <c r="XB37" s="564">
        <v>0</v>
      </c>
      <c r="XC37" s="564">
        <v>3.7252902984619141E-9</v>
      </c>
      <c r="XD37" s="564">
        <v>0</v>
      </c>
      <c r="XE37" s="564">
        <v>7.4505805969238281E-9</v>
      </c>
      <c r="XF37" s="564">
        <v>-4.76837158203125E-7</v>
      </c>
      <c r="XG37" s="564">
        <v>0</v>
      </c>
      <c r="XH37" s="564">
        <v>1.4901161193847656E-8</v>
      </c>
      <c r="XI37" s="564">
        <v>0</v>
      </c>
      <c r="XJ37" s="564">
        <v>2.9802322387695313E-8</v>
      </c>
      <c r="XK37" s="564">
        <v>-2.9802322387695313E-8</v>
      </c>
      <c r="XL37" s="564">
        <v>0</v>
      </c>
      <c r="XM37" s="564">
        <v>0</v>
      </c>
      <c r="XN37" s="564">
        <v>1.4901161193847656E-8</v>
      </c>
      <c r="XO37" s="564">
        <v>2.9802322387695313E-8</v>
      </c>
      <c r="XP37" s="564">
        <v>0</v>
      </c>
      <c r="XQ37" s="564">
        <v>-7.4505805969238281E-9</v>
      </c>
      <c r="XR37" s="564">
        <v>0</v>
      </c>
      <c r="XS37" s="564">
        <v>2.9802322387695313E-8</v>
      </c>
      <c r="XT37" s="564">
        <v>0</v>
      </c>
      <c r="XU37" s="564">
        <v>0</v>
      </c>
      <c r="XV37" s="564">
        <v>7.4505805969238281E-9</v>
      </c>
      <c r="XW37" s="564">
        <v>0</v>
      </c>
      <c r="XX37" s="564">
        <v>0</v>
      </c>
      <c r="XY37" s="564">
        <v>0</v>
      </c>
      <c r="XZ37" s="564">
        <v>0</v>
      </c>
      <c r="YA37" s="564">
        <v>0</v>
      </c>
      <c r="YB37" s="564">
        <v>0</v>
      </c>
      <c r="YC37" s="564">
        <v>4.76837158203125E-7</v>
      </c>
      <c r="YD37" s="564">
        <v>2.9802322387695313E-8</v>
      </c>
      <c r="YE37" s="564">
        <v>2.9802322387695313E-8</v>
      </c>
      <c r="YF37" s="564">
        <v>1.4901161193847656E-8</v>
      </c>
      <c r="YG37" s="564">
        <v>-5.9604644775390625E-8</v>
      </c>
      <c r="YH37" s="564">
        <v>0</v>
      </c>
      <c r="YI37" s="564">
        <v>-2.9802322387695313E-8</v>
      </c>
      <c r="YJ37" s="564">
        <v>0</v>
      </c>
      <c r="YK37" s="564">
        <v>0</v>
      </c>
      <c r="YL37" s="564">
        <v>0</v>
      </c>
      <c r="YM37" s="564">
        <v>-2.9802322387695313E-8</v>
      </c>
      <c r="YN37" s="564">
        <v>0</v>
      </c>
      <c r="YO37" s="564">
        <v>7.4505805969238281E-9</v>
      </c>
      <c r="YP37" s="564">
        <v>0</v>
      </c>
      <c r="YQ37" s="564">
        <v>-7.4505805969238281E-9</v>
      </c>
      <c r="YR37" s="564">
        <v>0</v>
      </c>
      <c r="YS37" s="564">
        <v>7.4505805969238281E-9</v>
      </c>
      <c r="YT37" s="564">
        <v>0</v>
      </c>
      <c r="YU37" s="564">
        <v>0</v>
      </c>
      <c r="YV37" s="564">
        <v>-1.4901161193847656E-8</v>
      </c>
      <c r="YW37" s="564">
        <v>0</v>
      </c>
      <c r="YX37" s="564">
        <v>0</v>
      </c>
      <c r="YY37" s="564">
        <v>-3.7252902984619141E-9</v>
      </c>
      <c r="YZ37" s="564">
        <v>1.4901161193847656E-8</v>
      </c>
      <c r="ZA37" s="564">
        <v>1.1920928955078125E-7</v>
      </c>
      <c r="ZB37" s="564">
        <v>0</v>
      </c>
      <c r="ZC37" s="564">
        <v>-1.4901161193847656E-8</v>
      </c>
      <c r="ZD37" s="564">
        <v>1.4901161193847656E-8</v>
      </c>
      <c r="ZE37" s="564">
        <v>0</v>
      </c>
      <c r="ZF37" s="564">
        <v>1.4901161193847656E-8</v>
      </c>
      <c r="ZG37" s="564">
        <v>1.1175870895385742E-8</v>
      </c>
      <c r="ZH37" s="564">
        <v>-7.4505805969238281E-9</v>
      </c>
      <c r="ZI37" s="564">
        <v>0</v>
      </c>
      <c r="ZJ37" s="564">
        <v>-2.384185791015625E-7</v>
      </c>
      <c r="ZK37" s="564">
        <v>0</v>
      </c>
      <c r="ZL37" s="564">
        <v>2.9802322387695313E-8</v>
      </c>
      <c r="ZM37" s="564">
        <v>-5.9604644775390625E-8</v>
      </c>
      <c r="ZN37" s="564">
        <v>-2.9802322387695313E-8</v>
      </c>
      <c r="ZO37" s="564">
        <v>0</v>
      </c>
      <c r="ZP37" s="564">
        <v>0</v>
      </c>
      <c r="ZQ37" s="564">
        <v>5.9604644775390625E-8</v>
      </c>
      <c r="ZR37" s="564">
        <v>0</v>
      </c>
      <c r="ZS37" s="564">
        <v>-2.9802322387695313E-8</v>
      </c>
      <c r="ZT37" s="564">
        <v>0</v>
      </c>
      <c r="ZU37" s="564">
        <v>1.4901161193847656E-8</v>
      </c>
      <c r="ZV37" s="564">
        <v>-7.4505805969238281E-9</v>
      </c>
      <c r="ZW37" s="564">
        <v>-2.9802322387695313E-8</v>
      </c>
      <c r="ZX37" s="564">
        <v>7.4505805969238281E-9</v>
      </c>
      <c r="ZY37" s="564">
        <v>7.4505805969238281E-9</v>
      </c>
      <c r="ZZ37" s="564">
        <v>-7.4505805969238281E-9</v>
      </c>
      <c r="AAA37" s="564">
        <v>0</v>
      </c>
      <c r="AAB37" s="564">
        <v>7.4505805969238281E-9</v>
      </c>
      <c r="AAC37" s="564">
        <v>7.4505805969238281E-9</v>
      </c>
      <c r="AAD37" s="564">
        <v>-3.7252902984619141E-9</v>
      </c>
      <c r="AAE37" s="564">
        <v>0</v>
      </c>
      <c r="AAF37" s="564">
        <v>-1.1920928955078125E-7</v>
      </c>
      <c r="AAG37" s="564">
        <v>0</v>
      </c>
      <c r="AAH37" s="564">
        <v>1.4901161193847656E-8</v>
      </c>
      <c r="AAI37" s="564">
        <v>-7.4505805969238281E-9</v>
      </c>
      <c r="AAJ37" s="564">
        <v>7.4505805969238281E-9</v>
      </c>
      <c r="AAK37" s="564">
        <v>-1.4901161193847656E-8</v>
      </c>
      <c r="AAL37" s="564">
        <v>0</v>
      </c>
      <c r="AAM37" s="564">
        <v>0</v>
      </c>
      <c r="AAN37" s="564">
        <v>2.9802322387695313E-8</v>
      </c>
      <c r="AAO37" s="564">
        <v>0</v>
      </c>
      <c r="AAP37" s="564">
        <v>-2.9802322387695313E-8</v>
      </c>
      <c r="AAQ37" s="564">
        <v>-2.9802322387695313E-8</v>
      </c>
      <c r="AAR37" s="564">
        <v>-1.4901161193847656E-8</v>
      </c>
      <c r="AAS37" s="564">
        <v>1.4901161193847656E-8</v>
      </c>
      <c r="AAT37" s="564">
        <v>0</v>
      </c>
      <c r="AAU37" s="564">
        <v>0</v>
      </c>
      <c r="AAV37" s="564">
        <v>-1.4901161193847656E-8</v>
      </c>
      <c r="AAW37" s="564">
        <v>-1.4901161193847656E-8</v>
      </c>
      <c r="AAX37" s="564">
        <v>0</v>
      </c>
      <c r="AAY37" s="564">
        <v>0</v>
      </c>
      <c r="AAZ37" s="564">
        <v>0</v>
      </c>
      <c r="ABA37" s="564">
        <v>0</v>
      </c>
      <c r="ABB37" s="564">
        <v>0</v>
      </c>
      <c r="ABC37" s="564">
        <v>0</v>
      </c>
      <c r="ABD37" s="564">
        <v>2.2351741790771484E-8</v>
      </c>
      <c r="ABE37" s="564">
        <v>0</v>
      </c>
      <c r="ABF37" s="564">
        <v>0</v>
      </c>
      <c r="ABG37" s="564">
        <v>1.1920928955078125E-7</v>
      </c>
      <c r="ABH37" s="564">
        <v>0</v>
      </c>
      <c r="ABI37" s="564">
        <v>7.4505805969238281E-9</v>
      </c>
      <c r="ABJ37" s="564">
        <v>0</v>
      </c>
      <c r="ABK37" s="564">
        <v>0</v>
      </c>
      <c r="ABL37" s="564">
        <v>3.7252902984619141E-9</v>
      </c>
      <c r="ABM37" s="564">
        <v>-2.384185791015625E-7</v>
      </c>
      <c r="ABN37" s="564">
        <v>0</v>
      </c>
      <c r="ABO37" s="564">
        <v>0</v>
      </c>
      <c r="ABP37" s="564">
        <v>0</v>
      </c>
      <c r="ABQ37" s="564">
        <v>0</v>
      </c>
      <c r="ABR37" s="564">
        <v>-1.4901161193847656E-8</v>
      </c>
      <c r="ABS37" s="564">
        <v>0</v>
      </c>
      <c r="ABT37" s="564">
        <v>7.4505805969238281E-9</v>
      </c>
      <c r="ABU37" s="564">
        <v>0</v>
      </c>
      <c r="ABV37" s="564">
        <v>0</v>
      </c>
      <c r="ABW37" s="564">
        <v>0</v>
      </c>
      <c r="ABX37" s="564">
        <v>0</v>
      </c>
      <c r="ABY37" s="564">
        <v>-7.4505805969238281E-9</v>
      </c>
      <c r="ABZ37" s="564">
        <v>0</v>
      </c>
      <c r="ACA37" s="564">
        <v>-2.9802322387695313E-8</v>
      </c>
      <c r="ACB37" s="564">
        <v>0</v>
      </c>
      <c r="ACC37" s="564">
        <v>7.4505805969238281E-9</v>
      </c>
      <c r="ACD37" s="564">
        <v>3.7252902984619141E-9</v>
      </c>
      <c r="ACE37" s="564">
        <v>0</v>
      </c>
      <c r="ACF37" s="564">
        <v>0</v>
      </c>
      <c r="ACG37" s="564">
        <v>4.76837158203125E-7</v>
      </c>
      <c r="ACH37" s="564">
        <v>-7.4505805969238281E-9</v>
      </c>
      <c r="ACI37" s="564">
        <v>0</v>
      </c>
      <c r="ACJ37" s="564">
        <v>0</v>
      </c>
      <c r="ACK37" s="564">
        <v>7.4505805969238281E-9</v>
      </c>
      <c r="ACL37" s="564">
        <v>1.4901161193847656E-8</v>
      </c>
      <c r="ACM37" s="564">
        <v>1.4901161193847656E-8</v>
      </c>
      <c r="ACN37" s="564">
        <v>-5.9604644775390625E-8</v>
      </c>
      <c r="ACO37" s="564">
        <v>1.1920928955078125E-7</v>
      </c>
      <c r="ACP37" s="564">
        <v>1.4901161193847656E-8</v>
      </c>
      <c r="ACQ37" s="564">
        <v>-1.4901161193847656E-8</v>
      </c>
      <c r="ACR37" s="564">
        <v>0</v>
      </c>
      <c r="ACS37" s="564">
        <v>-1.4901161193847656E-8</v>
      </c>
      <c r="ACT37" s="564">
        <v>0</v>
      </c>
      <c r="ACU37" s="564">
        <v>-1.4901161193847656E-8</v>
      </c>
      <c r="ACV37" s="564">
        <v>-1.4901161193847656E-8</v>
      </c>
      <c r="ACW37" s="564">
        <v>0</v>
      </c>
      <c r="ACX37" s="564">
        <v>3.7252902984619141E-9</v>
      </c>
      <c r="ACY37" s="564">
        <v>0</v>
      </c>
      <c r="ACZ37" s="564">
        <v>0</v>
      </c>
      <c r="ADA37" s="564">
        <v>3.7252902984619141E-9</v>
      </c>
      <c r="ADB37" s="564">
        <v>-3.7252902984619141E-9</v>
      </c>
      <c r="ADC37" s="564">
        <v>-7.4505805969238281E-9</v>
      </c>
      <c r="ADD37" s="564">
        <v>1.1920928955078125E-7</v>
      </c>
      <c r="ADE37" s="564">
        <v>0</v>
      </c>
      <c r="ADF37" s="564">
        <v>0</v>
      </c>
      <c r="ADG37" s="564">
        <v>-3.7252902984619141E-9</v>
      </c>
      <c r="ADH37" s="564">
        <v>7.4505805969238281E-9</v>
      </c>
      <c r="ADI37" s="564">
        <v>0</v>
      </c>
      <c r="ADJ37" s="564">
        <v>0</v>
      </c>
      <c r="ADK37" s="564">
        <v>7.4505805969238281E-9</v>
      </c>
      <c r="ADL37" s="564">
        <v>0</v>
      </c>
      <c r="ADM37" s="564">
        <v>9.5367431640625E-7</v>
      </c>
      <c r="ADN37" s="564">
        <v>0</v>
      </c>
      <c r="ADO37" s="564">
        <v>-2.9802322387695313E-8</v>
      </c>
      <c r="ADP37" s="564">
        <v>1.1920928955078125E-7</v>
      </c>
      <c r="ADQ37" s="564">
        <v>0</v>
      </c>
      <c r="ADR37" s="564">
        <v>7.4505805969238281E-9</v>
      </c>
      <c r="ADS37" s="564">
        <v>7.4505805969238281E-9</v>
      </c>
      <c r="ADT37" s="564">
        <v>0</v>
      </c>
      <c r="ADU37" s="564">
        <v>4.76837158203125E-7</v>
      </c>
      <c r="ADV37" s="564">
        <v>-1.7881393432617188E-7</v>
      </c>
      <c r="ADW37" s="564">
        <v>-5.9604644775390625E-8</v>
      </c>
      <c r="ADX37" s="564">
        <v>7.4505805969238281E-9</v>
      </c>
      <c r="ADY37" s="564">
        <v>-1.4901161193847656E-8</v>
      </c>
      <c r="ADZ37" s="564">
        <v>1.4901161193847656E-8</v>
      </c>
      <c r="AEA37" s="564">
        <v>7.4505805969238281E-9</v>
      </c>
      <c r="AEB37" s="564">
        <v>1.4901161193847656E-8</v>
      </c>
      <c r="AEC37" s="564">
        <v>0</v>
      </c>
      <c r="AED37" s="564">
        <v>0</v>
      </c>
      <c r="AEE37" s="564">
        <v>0</v>
      </c>
      <c r="AEF37" s="564">
        <v>0</v>
      </c>
      <c r="AEG37" s="564">
        <v>0</v>
      </c>
      <c r="AEH37" s="564">
        <v>0</v>
      </c>
      <c r="AEI37" s="564">
        <v>0</v>
      </c>
      <c r="AEJ37" s="564">
        <v>1.4901161193847656E-8</v>
      </c>
      <c r="AEK37" s="564">
        <v>7.4505805969238281E-9</v>
      </c>
      <c r="AEL37" s="564">
        <v>2.9802322387695313E-8</v>
      </c>
      <c r="AEM37" s="564">
        <v>7.4505805969238281E-9</v>
      </c>
      <c r="AEN37" s="564">
        <v>0</v>
      </c>
      <c r="AEO37" s="564">
        <v>2.384185791015625E-7</v>
      </c>
      <c r="AEP37" s="564">
        <v>0</v>
      </c>
      <c r="AEQ37" s="564">
        <v>-1.4901161193847656E-8</v>
      </c>
      <c r="AER37" s="564">
        <v>-7.4505805969238281E-9</v>
      </c>
      <c r="AES37" s="564">
        <v>7.4505805969238281E-9</v>
      </c>
      <c r="AET37" s="564">
        <v>0</v>
      </c>
      <c r="AEU37" s="564">
        <v>-1.4901161193847656E-8</v>
      </c>
      <c r="AEV37" s="564">
        <v>-1.4901161193847656E-8</v>
      </c>
      <c r="AEW37" s="564">
        <v>-7.4505805969238281E-9</v>
      </c>
      <c r="AEX37" s="564">
        <v>0</v>
      </c>
      <c r="AEY37" s="564">
        <v>0</v>
      </c>
      <c r="AEZ37" s="564">
        <v>0</v>
      </c>
      <c r="AFA37" s="564">
        <v>1.4901161193847656E-8</v>
      </c>
      <c r="AFB37" s="564">
        <v>0</v>
      </c>
      <c r="AFC37" s="564">
        <v>-2.9802322387695313E-8</v>
      </c>
      <c r="AFD37" s="564">
        <v>0</v>
      </c>
      <c r="AFE37" s="564">
        <v>0</v>
      </c>
      <c r="AFF37" s="564">
        <v>-7.4505805969238281E-9</v>
      </c>
      <c r="AFG37" s="564">
        <v>0</v>
      </c>
      <c r="AFH37" s="564">
        <v>7.4505805969238281E-9</v>
      </c>
      <c r="AFI37" s="564">
        <v>0</v>
      </c>
      <c r="AFJ37" s="564">
        <v>0</v>
      </c>
      <c r="AFK37" s="564">
        <v>0</v>
      </c>
      <c r="AFL37" s="564">
        <v>0</v>
      </c>
      <c r="AFM37" s="564">
        <v>1.4901161193847656E-8</v>
      </c>
      <c r="AFN37" s="564">
        <v>-7.4505805969238281E-9</v>
      </c>
      <c r="AFO37" s="564">
        <v>-7.4505805969238281E-9</v>
      </c>
      <c r="AFP37" s="564">
        <v>0</v>
      </c>
      <c r="AFQ37" s="564">
        <v>0</v>
      </c>
      <c r="AFR37" s="564">
        <v>-3.7252902984619141E-9</v>
      </c>
      <c r="AFS37" s="564">
        <v>2.9802322387695313E-8</v>
      </c>
      <c r="AFT37" s="564">
        <v>0</v>
      </c>
      <c r="AFU37" s="564">
        <v>-7.4505805969238281E-9</v>
      </c>
      <c r="AFV37" s="564">
        <v>-2.9802322387695313E-8</v>
      </c>
      <c r="AFW37" s="564">
        <v>3.7252902984619141E-9</v>
      </c>
      <c r="AFX37" s="564">
        <v>2.384185791015625E-7</v>
      </c>
      <c r="AFY37" s="564">
        <v>3.7252902984619141E-9</v>
      </c>
      <c r="AFZ37" s="564">
        <v>0</v>
      </c>
      <c r="AGA37" s="564">
        <v>-7.4505805969238281E-9</v>
      </c>
      <c r="AGB37" s="564">
        <v>-2.9802322387695313E-8</v>
      </c>
      <c r="AGC37" s="564">
        <v>7.4505805969238281E-9</v>
      </c>
      <c r="AGD37" s="564">
        <v>0</v>
      </c>
      <c r="AGE37" s="564">
        <v>-7.4505805969238281E-9</v>
      </c>
      <c r="AGF37" s="564">
        <v>0</v>
      </c>
      <c r="AGG37" s="564">
        <v>-7.4505805969238281E-9</v>
      </c>
      <c r="AGH37" s="564">
        <v>0</v>
      </c>
      <c r="AGI37" s="564">
        <v>0</v>
      </c>
      <c r="AGJ37" s="564">
        <v>0</v>
      </c>
      <c r="AGK37" s="564">
        <v>1.4901161193847656E-8</v>
      </c>
      <c r="AGL37" s="564">
        <v>7.4505805969238281E-9</v>
      </c>
      <c r="AGM37" s="564">
        <v>0</v>
      </c>
      <c r="AGN37" s="564">
        <v>0</v>
      </c>
      <c r="AGO37" s="564">
        <v>-7.4505805969238281E-9</v>
      </c>
      <c r="AGP37" s="564">
        <v>7.4505805969238281E-9</v>
      </c>
      <c r="AGQ37" s="564">
        <v>4.76837158203125E-7</v>
      </c>
      <c r="AGR37" s="564">
        <v>2.384185791015625E-7</v>
      </c>
      <c r="AGS37" s="564">
        <v>1.4901161193847656E-8</v>
      </c>
      <c r="AGT37" s="564">
        <v>1.4901161193847656E-8</v>
      </c>
      <c r="AGU37" s="564">
        <v>2.9802322387695313E-8</v>
      </c>
      <c r="AGV37" s="564">
        <v>-1.4901161193847656E-8</v>
      </c>
      <c r="AGW37" s="564">
        <v>0</v>
      </c>
      <c r="AGX37" s="564">
        <v>1.4901161193847656E-8</v>
      </c>
      <c r="AGY37" s="564">
        <v>3.7252902984619141E-9</v>
      </c>
      <c r="AGZ37" s="564">
        <v>0</v>
      </c>
      <c r="AHA37" s="564">
        <v>0</v>
      </c>
      <c r="AHB37" s="564">
        <v>0</v>
      </c>
      <c r="AHC37" s="564">
        <v>0</v>
      </c>
      <c r="AHD37" s="564">
        <v>7.4505805969238281E-9</v>
      </c>
      <c r="AHE37" s="564">
        <v>0</v>
      </c>
      <c r="AHF37" s="564">
        <v>-7.4505805969238281E-9</v>
      </c>
      <c r="AHG37" s="564">
        <v>0</v>
      </c>
      <c r="AHH37" s="564">
        <v>-1.1920928955078125E-7</v>
      </c>
      <c r="AHI37" s="564">
        <v>7.4505805969238281E-9</v>
      </c>
      <c r="AHJ37" s="564">
        <v>-7.4505805969238281E-9</v>
      </c>
      <c r="AHK37" s="564">
        <v>0</v>
      </c>
      <c r="AHL37" s="564">
        <v>2.9802322387695313E-8</v>
      </c>
      <c r="AHM37" s="564">
        <v>0</v>
      </c>
      <c r="AHN37" s="564">
        <v>7.4505805969238281E-9</v>
      </c>
      <c r="AHO37" s="559">
        <v>8.5821375250816345E-7</v>
      </c>
      <c r="AHQ37" s="579">
        <v>32</v>
      </c>
    </row>
    <row r="38" spans="1:901" ht="30.6" x14ac:dyDescent="0.7">
      <c r="B38" s="565" t="s">
        <v>6246</v>
      </c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66"/>
      <c r="AP38" s="566"/>
      <c r="AQ38" s="566"/>
      <c r="AR38" s="566"/>
      <c r="AS38" s="566"/>
      <c r="AT38" s="566"/>
      <c r="AU38" s="566"/>
      <c r="AV38" s="566"/>
      <c r="AW38" s="566"/>
      <c r="AX38" s="566"/>
      <c r="AY38" s="566"/>
      <c r="AZ38" s="566"/>
      <c r="BA38" s="566"/>
      <c r="BB38" s="566"/>
      <c r="BC38" s="566"/>
      <c r="BD38" s="566"/>
      <c r="BE38" s="566"/>
      <c r="BF38" s="566"/>
      <c r="BG38" s="566"/>
      <c r="BH38" s="566"/>
      <c r="BI38" s="566"/>
      <c r="BJ38" s="566"/>
      <c r="BK38" s="566"/>
      <c r="BL38" s="566"/>
      <c r="BM38" s="566"/>
      <c r="BN38" s="566"/>
      <c r="BO38" s="566"/>
      <c r="BP38" s="566"/>
      <c r="BQ38" s="566"/>
      <c r="BR38" s="566"/>
      <c r="BS38" s="566"/>
      <c r="BT38" s="566"/>
      <c r="BU38" s="566"/>
      <c r="BV38" s="566"/>
      <c r="BW38" s="566"/>
      <c r="BX38" s="566"/>
      <c r="BY38" s="566"/>
      <c r="BZ38" s="566"/>
      <c r="CA38" s="566"/>
      <c r="CB38" s="566"/>
      <c r="CC38" s="566"/>
      <c r="CD38" s="566"/>
      <c r="CE38" s="566"/>
      <c r="CF38" s="566"/>
      <c r="CG38" s="566"/>
      <c r="CH38" s="566"/>
      <c r="CI38" s="566"/>
      <c r="CJ38" s="566"/>
      <c r="CK38" s="566"/>
      <c r="CL38" s="566"/>
      <c r="CM38" s="566"/>
      <c r="CN38" s="566"/>
      <c r="CO38" s="566"/>
      <c r="CP38" s="566"/>
      <c r="CQ38" s="566"/>
      <c r="CR38" s="566"/>
      <c r="CS38" s="566"/>
      <c r="CT38" s="566"/>
      <c r="CU38" s="566"/>
      <c r="CV38" s="566"/>
      <c r="CW38" s="566"/>
      <c r="CX38" s="566"/>
      <c r="CY38" s="566"/>
      <c r="CZ38" s="566"/>
      <c r="DA38" s="566"/>
      <c r="DB38" s="566"/>
      <c r="DC38" s="566"/>
      <c r="DD38" s="566"/>
      <c r="DE38" s="566"/>
      <c r="DF38" s="566"/>
      <c r="DG38" s="566"/>
      <c r="DH38" s="566"/>
      <c r="DI38" s="566"/>
      <c r="DJ38" s="566"/>
      <c r="DK38" s="566"/>
      <c r="DL38" s="566"/>
      <c r="DM38" s="566"/>
      <c r="DN38" s="566"/>
      <c r="DO38" s="566"/>
      <c r="DP38" s="566"/>
      <c r="DQ38" s="566"/>
      <c r="DR38" s="566"/>
      <c r="DS38" s="566"/>
      <c r="DT38" s="566"/>
      <c r="DU38" s="566"/>
      <c r="DV38" s="566"/>
      <c r="DW38" s="566"/>
      <c r="DX38" s="566"/>
      <c r="DY38" s="566"/>
      <c r="DZ38" s="566"/>
      <c r="EA38" s="566"/>
      <c r="EB38" s="566"/>
      <c r="EC38" s="566"/>
      <c r="ED38" s="566"/>
      <c r="EE38" s="566"/>
      <c r="EF38" s="566"/>
      <c r="EG38" s="566"/>
      <c r="EH38" s="566"/>
      <c r="EI38" s="566"/>
      <c r="EJ38" s="566"/>
      <c r="EK38" s="566"/>
      <c r="EL38" s="566"/>
      <c r="EM38" s="566"/>
      <c r="EN38" s="566"/>
      <c r="EO38" s="566"/>
      <c r="EP38" s="566"/>
      <c r="EQ38" s="566"/>
      <c r="ER38" s="566"/>
      <c r="ES38" s="566"/>
      <c r="ET38" s="566"/>
      <c r="EU38" s="566"/>
      <c r="EV38" s="566"/>
      <c r="EW38" s="566"/>
      <c r="EX38" s="566"/>
      <c r="EY38" s="566"/>
      <c r="EZ38" s="566"/>
      <c r="FA38" s="566"/>
      <c r="FB38" s="566"/>
      <c r="FC38" s="566"/>
      <c r="FD38" s="566"/>
      <c r="FE38" s="566"/>
      <c r="FF38" s="566"/>
      <c r="FG38" s="566"/>
      <c r="FH38" s="566"/>
      <c r="FI38" s="566"/>
      <c r="FJ38" s="566"/>
      <c r="FK38" s="566"/>
      <c r="FL38" s="566"/>
      <c r="FM38" s="566"/>
      <c r="FN38" s="566"/>
      <c r="FO38" s="566"/>
      <c r="FP38" s="566"/>
      <c r="FQ38" s="566"/>
      <c r="FR38" s="566"/>
      <c r="FS38" s="566"/>
      <c r="FT38" s="566"/>
      <c r="FU38" s="566"/>
      <c r="FV38" s="566"/>
      <c r="FW38" s="566"/>
      <c r="FX38" s="566"/>
      <c r="FY38" s="566"/>
      <c r="FZ38" s="566"/>
      <c r="GA38" s="566"/>
      <c r="GB38" s="566"/>
      <c r="GC38" s="566"/>
      <c r="GD38" s="566"/>
      <c r="GE38" s="566"/>
      <c r="GF38" s="566"/>
      <c r="GG38" s="566"/>
      <c r="GH38" s="566"/>
      <c r="GI38" s="566"/>
      <c r="GJ38" s="566"/>
      <c r="GK38" s="566"/>
      <c r="GL38" s="566"/>
      <c r="GM38" s="566"/>
      <c r="GN38" s="566"/>
      <c r="GO38" s="566"/>
      <c r="GP38" s="566"/>
      <c r="GQ38" s="566"/>
      <c r="GR38" s="566"/>
      <c r="GS38" s="566"/>
      <c r="GT38" s="566"/>
      <c r="GU38" s="566"/>
      <c r="GV38" s="566"/>
      <c r="GW38" s="566"/>
      <c r="GX38" s="566"/>
      <c r="GY38" s="566"/>
      <c r="GZ38" s="566"/>
      <c r="HA38" s="566"/>
      <c r="HB38" s="566"/>
      <c r="HC38" s="566"/>
      <c r="HD38" s="566"/>
      <c r="HE38" s="566"/>
      <c r="HF38" s="566"/>
      <c r="HG38" s="566"/>
      <c r="HH38" s="566"/>
      <c r="HI38" s="566"/>
      <c r="HJ38" s="566"/>
      <c r="HK38" s="566"/>
      <c r="HL38" s="566"/>
      <c r="HM38" s="566"/>
      <c r="HN38" s="566"/>
      <c r="HO38" s="566"/>
      <c r="HP38" s="566"/>
      <c r="HQ38" s="566"/>
      <c r="HR38" s="566"/>
      <c r="HS38" s="566"/>
      <c r="HT38" s="566"/>
      <c r="HU38" s="566"/>
      <c r="HV38" s="566"/>
      <c r="HW38" s="566"/>
      <c r="HX38" s="566"/>
      <c r="HY38" s="566"/>
      <c r="HZ38" s="566"/>
      <c r="IA38" s="566"/>
      <c r="IB38" s="566"/>
      <c r="IC38" s="566"/>
      <c r="ID38" s="566"/>
      <c r="IE38" s="566"/>
      <c r="IF38" s="566"/>
      <c r="IG38" s="566"/>
      <c r="IH38" s="566"/>
      <c r="II38" s="566"/>
      <c r="IJ38" s="566"/>
      <c r="IK38" s="566"/>
      <c r="IL38" s="566"/>
      <c r="IM38" s="566"/>
      <c r="IN38" s="566"/>
      <c r="IO38" s="566"/>
      <c r="IP38" s="566"/>
      <c r="IQ38" s="566"/>
      <c r="IR38" s="566"/>
      <c r="IS38" s="566"/>
      <c r="IT38" s="566"/>
      <c r="IU38" s="566"/>
      <c r="IV38" s="566"/>
      <c r="IW38" s="566"/>
      <c r="IX38" s="566"/>
      <c r="IY38" s="566"/>
      <c r="IZ38" s="566"/>
      <c r="JA38" s="566"/>
      <c r="JB38" s="566"/>
      <c r="JC38" s="566"/>
      <c r="JD38" s="566"/>
      <c r="JE38" s="566"/>
      <c r="JF38" s="566"/>
      <c r="JG38" s="566"/>
      <c r="JH38" s="566"/>
      <c r="JI38" s="566"/>
      <c r="JJ38" s="566"/>
      <c r="JK38" s="566"/>
      <c r="JL38" s="566"/>
      <c r="JM38" s="566"/>
      <c r="JN38" s="566"/>
      <c r="JO38" s="566"/>
      <c r="JP38" s="566"/>
      <c r="JQ38" s="566"/>
      <c r="JR38" s="566"/>
      <c r="JS38" s="566"/>
      <c r="JT38" s="566"/>
      <c r="JU38" s="566"/>
      <c r="JV38" s="566"/>
      <c r="JW38" s="566"/>
      <c r="JX38" s="566"/>
      <c r="JY38" s="566"/>
      <c r="JZ38" s="566"/>
      <c r="KA38" s="566"/>
      <c r="KB38" s="566"/>
      <c r="KC38" s="566"/>
      <c r="KD38" s="566"/>
      <c r="KE38" s="566"/>
      <c r="KF38" s="566"/>
      <c r="KG38" s="566"/>
      <c r="KH38" s="566"/>
      <c r="KI38" s="566"/>
      <c r="KJ38" s="566"/>
      <c r="KK38" s="566"/>
      <c r="KL38" s="566"/>
      <c r="KM38" s="566"/>
      <c r="KN38" s="566"/>
      <c r="KO38" s="566"/>
      <c r="KP38" s="566"/>
      <c r="KQ38" s="566"/>
      <c r="KR38" s="566"/>
      <c r="KS38" s="566"/>
      <c r="KT38" s="566"/>
      <c r="KU38" s="566"/>
      <c r="KV38" s="566"/>
      <c r="KW38" s="566"/>
      <c r="KX38" s="566"/>
      <c r="KY38" s="566"/>
      <c r="KZ38" s="566"/>
      <c r="LA38" s="566"/>
      <c r="LB38" s="566"/>
      <c r="LC38" s="566"/>
      <c r="LD38" s="566"/>
      <c r="LE38" s="566"/>
      <c r="LF38" s="566"/>
      <c r="LG38" s="566"/>
      <c r="LH38" s="566"/>
      <c r="LI38" s="566"/>
      <c r="LJ38" s="566"/>
      <c r="LK38" s="566"/>
      <c r="LL38" s="566"/>
      <c r="LM38" s="566"/>
      <c r="LN38" s="566"/>
      <c r="LO38" s="566"/>
      <c r="LP38" s="566"/>
      <c r="LQ38" s="566"/>
      <c r="LR38" s="566"/>
      <c r="LS38" s="566"/>
      <c r="LT38" s="566"/>
      <c r="LU38" s="566"/>
      <c r="LV38" s="566"/>
      <c r="LW38" s="566"/>
      <c r="LX38" s="566"/>
      <c r="LY38" s="566"/>
      <c r="LZ38" s="566"/>
      <c r="MA38" s="566"/>
      <c r="MB38" s="566"/>
      <c r="MC38" s="566"/>
      <c r="MD38" s="566"/>
      <c r="ME38" s="566"/>
      <c r="MF38" s="566"/>
      <c r="MG38" s="566"/>
      <c r="MH38" s="566"/>
      <c r="MI38" s="566"/>
      <c r="MJ38" s="566"/>
      <c r="MK38" s="566"/>
      <c r="ML38" s="566"/>
      <c r="MM38" s="566"/>
      <c r="MN38" s="566"/>
      <c r="MO38" s="566"/>
      <c r="MP38" s="566"/>
      <c r="MQ38" s="566"/>
      <c r="MR38" s="566"/>
      <c r="MS38" s="566"/>
      <c r="MT38" s="566"/>
      <c r="MU38" s="566"/>
      <c r="MV38" s="566"/>
      <c r="MW38" s="566"/>
      <c r="MX38" s="566"/>
      <c r="MY38" s="566"/>
      <c r="MZ38" s="566"/>
      <c r="NA38" s="566"/>
      <c r="NB38" s="566"/>
      <c r="NC38" s="566"/>
      <c r="ND38" s="566"/>
      <c r="NE38" s="566"/>
      <c r="NF38" s="566"/>
      <c r="NG38" s="566"/>
      <c r="NH38" s="566"/>
      <c r="NI38" s="566"/>
      <c r="NJ38" s="566"/>
      <c r="NK38" s="566"/>
      <c r="NL38" s="566"/>
      <c r="NM38" s="566"/>
      <c r="NN38" s="566"/>
      <c r="NO38" s="566"/>
      <c r="NP38" s="566"/>
      <c r="NQ38" s="566"/>
      <c r="NR38" s="566"/>
      <c r="NS38" s="566"/>
      <c r="NT38" s="566"/>
      <c r="NU38" s="566"/>
      <c r="NV38" s="566"/>
      <c r="NW38" s="566"/>
      <c r="NX38" s="566"/>
      <c r="NY38" s="566"/>
      <c r="NZ38" s="566"/>
      <c r="OA38" s="566"/>
      <c r="OB38" s="566"/>
      <c r="OC38" s="566"/>
      <c r="OD38" s="566"/>
      <c r="OE38" s="566"/>
      <c r="OF38" s="566"/>
      <c r="OG38" s="566"/>
      <c r="OH38" s="566"/>
      <c r="OI38" s="566"/>
      <c r="OJ38" s="566"/>
      <c r="OK38" s="566"/>
      <c r="OL38" s="566"/>
      <c r="OM38" s="566"/>
      <c r="ON38" s="566"/>
      <c r="OO38" s="566"/>
      <c r="OP38" s="566"/>
      <c r="OQ38" s="566"/>
      <c r="OR38" s="566"/>
      <c r="OS38" s="566"/>
      <c r="OT38" s="566"/>
      <c r="OU38" s="566"/>
      <c r="OV38" s="566"/>
      <c r="OW38" s="566"/>
      <c r="OX38" s="566"/>
      <c r="OY38" s="566"/>
      <c r="OZ38" s="566"/>
      <c r="PA38" s="566"/>
      <c r="PB38" s="566"/>
      <c r="PC38" s="566"/>
      <c r="PD38" s="566"/>
      <c r="PE38" s="566"/>
      <c r="PF38" s="566"/>
      <c r="PG38" s="566"/>
      <c r="PH38" s="566"/>
      <c r="PI38" s="566"/>
      <c r="PJ38" s="566"/>
      <c r="PK38" s="566"/>
      <c r="PL38" s="566"/>
      <c r="PM38" s="566"/>
      <c r="PN38" s="566"/>
      <c r="PO38" s="566"/>
      <c r="PP38" s="566"/>
      <c r="PQ38" s="566"/>
      <c r="PR38" s="566"/>
      <c r="PS38" s="566"/>
      <c r="PT38" s="566"/>
      <c r="PU38" s="566"/>
      <c r="PV38" s="566"/>
      <c r="PW38" s="566"/>
      <c r="PX38" s="566"/>
      <c r="PY38" s="566"/>
      <c r="PZ38" s="566"/>
      <c r="QA38" s="566"/>
      <c r="QB38" s="566"/>
      <c r="QC38" s="566"/>
      <c r="QD38" s="566"/>
      <c r="QE38" s="566"/>
      <c r="QF38" s="566"/>
      <c r="QG38" s="566"/>
      <c r="QH38" s="566"/>
      <c r="QI38" s="566"/>
      <c r="QJ38" s="566"/>
      <c r="QK38" s="566"/>
      <c r="QL38" s="566"/>
      <c r="QM38" s="566"/>
      <c r="QN38" s="566"/>
      <c r="QO38" s="566"/>
      <c r="QP38" s="566"/>
      <c r="QQ38" s="566"/>
      <c r="QR38" s="566"/>
      <c r="QS38" s="566"/>
      <c r="QT38" s="566"/>
      <c r="QU38" s="566"/>
      <c r="QV38" s="566"/>
      <c r="QW38" s="566"/>
      <c r="QX38" s="566"/>
      <c r="QY38" s="566"/>
      <c r="QZ38" s="566"/>
      <c r="RA38" s="566"/>
      <c r="RB38" s="566"/>
      <c r="RC38" s="566"/>
      <c r="RD38" s="566"/>
      <c r="RE38" s="566"/>
      <c r="RF38" s="566"/>
      <c r="RG38" s="566"/>
      <c r="RH38" s="566"/>
      <c r="RI38" s="566"/>
      <c r="RJ38" s="566"/>
      <c r="RK38" s="566"/>
      <c r="RL38" s="566"/>
      <c r="RM38" s="566"/>
      <c r="RN38" s="566"/>
      <c r="RO38" s="566"/>
      <c r="RP38" s="566"/>
      <c r="RQ38" s="566"/>
      <c r="RR38" s="566"/>
      <c r="RS38" s="566"/>
      <c r="RT38" s="566"/>
      <c r="RU38" s="566"/>
      <c r="RV38" s="566"/>
      <c r="RW38" s="566"/>
      <c r="RX38" s="566"/>
      <c r="RY38" s="566"/>
      <c r="RZ38" s="566"/>
      <c r="SA38" s="566"/>
      <c r="SB38" s="566"/>
      <c r="SC38" s="566"/>
      <c r="SD38" s="566"/>
      <c r="SE38" s="566"/>
      <c r="SF38" s="566"/>
      <c r="SG38" s="566"/>
      <c r="SH38" s="566"/>
      <c r="SI38" s="566"/>
      <c r="SJ38" s="566"/>
      <c r="SK38" s="566"/>
      <c r="SL38" s="566"/>
      <c r="SM38" s="566"/>
      <c r="SN38" s="566"/>
      <c r="SO38" s="566"/>
      <c r="SP38" s="566"/>
      <c r="SQ38" s="566"/>
      <c r="SR38" s="566"/>
      <c r="SS38" s="566"/>
      <c r="ST38" s="566"/>
      <c r="SU38" s="566"/>
      <c r="SV38" s="566"/>
      <c r="SW38" s="566"/>
      <c r="SX38" s="566"/>
      <c r="SY38" s="566"/>
      <c r="SZ38" s="566"/>
      <c r="TA38" s="566"/>
      <c r="TB38" s="566"/>
      <c r="TC38" s="566"/>
      <c r="TD38" s="566"/>
      <c r="TE38" s="566"/>
      <c r="TF38" s="566"/>
      <c r="TG38" s="566"/>
      <c r="TH38" s="566"/>
      <c r="TI38" s="566"/>
      <c r="TJ38" s="566"/>
      <c r="TK38" s="566"/>
      <c r="TL38" s="566"/>
      <c r="TM38" s="566"/>
      <c r="TN38" s="566"/>
      <c r="TO38" s="566"/>
      <c r="TP38" s="566"/>
      <c r="TQ38" s="566"/>
      <c r="TR38" s="566"/>
      <c r="TS38" s="566"/>
      <c r="TT38" s="566"/>
      <c r="TU38" s="566"/>
      <c r="TV38" s="566"/>
      <c r="TW38" s="566"/>
      <c r="TX38" s="566"/>
      <c r="TY38" s="566"/>
      <c r="TZ38" s="566"/>
      <c r="UA38" s="566"/>
      <c r="UB38" s="566"/>
      <c r="UC38" s="566"/>
      <c r="UD38" s="566"/>
      <c r="UE38" s="566"/>
      <c r="UF38" s="566"/>
      <c r="UG38" s="566"/>
      <c r="UH38" s="566"/>
      <c r="UI38" s="566"/>
      <c r="UJ38" s="566"/>
      <c r="UK38" s="566"/>
      <c r="UL38" s="566"/>
      <c r="UM38" s="566"/>
      <c r="UN38" s="566"/>
      <c r="UO38" s="566"/>
      <c r="UP38" s="566"/>
      <c r="UQ38" s="566"/>
      <c r="UR38" s="566"/>
      <c r="US38" s="566"/>
      <c r="UT38" s="566"/>
      <c r="UU38" s="566"/>
      <c r="UV38" s="566"/>
      <c r="UW38" s="566"/>
      <c r="UX38" s="566"/>
      <c r="UY38" s="566"/>
      <c r="UZ38" s="566"/>
      <c r="VA38" s="566"/>
      <c r="VB38" s="566"/>
      <c r="VC38" s="566"/>
      <c r="VD38" s="566"/>
      <c r="VE38" s="566"/>
      <c r="VF38" s="566"/>
      <c r="VG38" s="566"/>
      <c r="VH38" s="566"/>
      <c r="VI38" s="566"/>
      <c r="VJ38" s="566"/>
      <c r="VK38" s="566"/>
      <c r="VL38" s="566"/>
      <c r="VM38" s="566"/>
      <c r="VN38" s="566"/>
      <c r="VO38" s="566"/>
      <c r="VP38" s="566"/>
      <c r="VQ38" s="566"/>
      <c r="VR38" s="566"/>
      <c r="VS38" s="566"/>
      <c r="VT38" s="566"/>
      <c r="VU38" s="566"/>
      <c r="VV38" s="566"/>
      <c r="VW38" s="566"/>
      <c r="VX38" s="566"/>
      <c r="VY38" s="566"/>
      <c r="VZ38" s="566"/>
      <c r="WA38" s="566"/>
      <c r="WB38" s="566"/>
      <c r="WC38" s="566"/>
      <c r="WD38" s="566"/>
      <c r="WE38" s="566"/>
      <c r="WF38" s="566"/>
      <c r="WG38" s="566"/>
      <c r="WH38" s="566"/>
      <c r="WI38" s="566"/>
      <c r="WJ38" s="566"/>
      <c r="WK38" s="566"/>
      <c r="WL38" s="566"/>
      <c r="WM38" s="566"/>
      <c r="WN38" s="566"/>
      <c r="WO38" s="566"/>
      <c r="WP38" s="566"/>
      <c r="WQ38" s="566"/>
      <c r="WR38" s="566"/>
      <c r="WS38" s="566"/>
      <c r="WT38" s="566"/>
      <c r="WU38" s="566"/>
      <c r="WV38" s="566"/>
      <c r="WW38" s="566"/>
      <c r="WX38" s="566"/>
      <c r="WY38" s="566"/>
      <c r="WZ38" s="566"/>
      <c r="XA38" s="566"/>
      <c r="XB38" s="566"/>
      <c r="XC38" s="566"/>
      <c r="XD38" s="566"/>
      <c r="XE38" s="566"/>
      <c r="XF38" s="566"/>
      <c r="XG38" s="566"/>
      <c r="XH38" s="566"/>
      <c r="XI38" s="566"/>
      <c r="XJ38" s="566"/>
      <c r="XK38" s="566"/>
      <c r="XL38" s="566"/>
      <c r="XM38" s="566"/>
      <c r="XN38" s="566"/>
      <c r="XO38" s="566"/>
      <c r="XP38" s="566"/>
      <c r="XQ38" s="566"/>
      <c r="XR38" s="566"/>
      <c r="XS38" s="566"/>
      <c r="XT38" s="566"/>
      <c r="XU38" s="566"/>
      <c r="XV38" s="566"/>
      <c r="XW38" s="566"/>
      <c r="XX38" s="566"/>
      <c r="XY38" s="566"/>
      <c r="XZ38" s="566"/>
      <c r="YA38" s="566"/>
      <c r="YB38" s="566"/>
      <c r="YC38" s="566"/>
      <c r="YD38" s="566"/>
      <c r="YE38" s="566"/>
      <c r="YF38" s="566"/>
      <c r="YG38" s="566"/>
      <c r="YH38" s="566"/>
      <c r="YI38" s="566"/>
      <c r="YJ38" s="566"/>
      <c r="YK38" s="566"/>
      <c r="YL38" s="566"/>
      <c r="YM38" s="566"/>
      <c r="YN38" s="566"/>
      <c r="YO38" s="566"/>
      <c r="YP38" s="566"/>
      <c r="YQ38" s="566"/>
      <c r="YR38" s="566"/>
      <c r="YS38" s="566"/>
      <c r="YT38" s="566"/>
      <c r="YU38" s="566"/>
      <c r="YV38" s="566"/>
      <c r="YW38" s="566"/>
      <c r="YX38" s="566"/>
      <c r="YY38" s="566"/>
      <c r="YZ38" s="566"/>
      <c r="ZA38" s="566"/>
      <c r="ZB38" s="566"/>
      <c r="ZC38" s="566"/>
      <c r="ZD38" s="566"/>
      <c r="ZE38" s="566"/>
      <c r="ZF38" s="566"/>
      <c r="ZG38" s="566"/>
      <c r="ZH38" s="566"/>
      <c r="ZI38" s="566"/>
      <c r="ZJ38" s="566"/>
      <c r="ZK38" s="566"/>
      <c r="ZL38" s="566"/>
      <c r="ZM38" s="566"/>
      <c r="ZN38" s="566"/>
      <c r="ZO38" s="566"/>
      <c r="ZP38" s="566"/>
      <c r="ZQ38" s="566"/>
      <c r="ZR38" s="566"/>
      <c r="ZS38" s="566"/>
      <c r="ZT38" s="566"/>
      <c r="ZU38" s="566"/>
      <c r="ZV38" s="566"/>
      <c r="ZW38" s="566"/>
      <c r="ZX38" s="566"/>
      <c r="ZY38" s="566"/>
      <c r="ZZ38" s="566"/>
      <c r="AAA38" s="566"/>
      <c r="AAB38" s="566"/>
      <c r="AAC38" s="566"/>
      <c r="AAD38" s="566"/>
      <c r="AAE38" s="566"/>
      <c r="AAF38" s="566"/>
      <c r="AAG38" s="566"/>
      <c r="AAH38" s="566"/>
      <c r="AAI38" s="566"/>
      <c r="AAJ38" s="566"/>
      <c r="AAK38" s="566"/>
      <c r="AAL38" s="566"/>
      <c r="AAM38" s="566"/>
      <c r="AAN38" s="566"/>
      <c r="AAO38" s="566"/>
      <c r="AAP38" s="566"/>
      <c r="AAQ38" s="566"/>
      <c r="AAR38" s="566"/>
      <c r="AAS38" s="566"/>
      <c r="AAT38" s="566"/>
      <c r="AAU38" s="566"/>
      <c r="AAV38" s="566"/>
      <c r="AAW38" s="566"/>
      <c r="AAX38" s="566"/>
      <c r="AAY38" s="566"/>
      <c r="AAZ38" s="566"/>
      <c r="ABA38" s="566"/>
      <c r="ABB38" s="566"/>
      <c r="ABC38" s="566"/>
      <c r="ABD38" s="566"/>
      <c r="ABE38" s="566"/>
      <c r="ABF38" s="566"/>
      <c r="ABG38" s="566"/>
      <c r="ABH38" s="566"/>
      <c r="ABI38" s="566"/>
      <c r="ABJ38" s="566"/>
      <c r="ABK38" s="566"/>
      <c r="ABL38" s="566"/>
      <c r="ABM38" s="566"/>
      <c r="ABN38" s="566"/>
      <c r="ABO38" s="566"/>
      <c r="ABP38" s="566"/>
      <c r="ABQ38" s="566"/>
      <c r="ABR38" s="566"/>
      <c r="ABS38" s="566"/>
      <c r="ABT38" s="566"/>
      <c r="ABU38" s="566"/>
      <c r="ABV38" s="566"/>
      <c r="ABW38" s="566"/>
      <c r="ABX38" s="566"/>
      <c r="ABY38" s="566"/>
      <c r="ABZ38" s="566"/>
      <c r="ACA38" s="566"/>
      <c r="ACB38" s="566"/>
      <c r="ACC38" s="566"/>
      <c r="ACD38" s="566"/>
      <c r="ACE38" s="566"/>
      <c r="ACF38" s="566"/>
      <c r="ACG38" s="566"/>
      <c r="ACH38" s="566"/>
      <c r="ACI38" s="566"/>
      <c r="ACJ38" s="566"/>
      <c r="ACK38" s="566"/>
      <c r="ACL38" s="566"/>
      <c r="ACM38" s="566"/>
      <c r="ACN38" s="566"/>
      <c r="ACO38" s="566"/>
      <c r="ACP38" s="566"/>
      <c r="ACQ38" s="566"/>
      <c r="ACR38" s="566"/>
      <c r="ACS38" s="566"/>
      <c r="ACT38" s="566"/>
      <c r="ACU38" s="566"/>
      <c r="ACV38" s="566"/>
      <c r="ACW38" s="566"/>
      <c r="ACX38" s="566"/>
      <c r="ACY38" s="566"/>
      <c r="ACZ38" s="566"/>
      <c r="ADA38" s="566"/>
      <c r="ADB38" s="566"/>
      <c r="ADC38" s="566"/>
      <c r="ADD38" s="566"/>
      <c r="ADE38" s="566"/>
      <c r="ADF38" s="566"/>
      <c r="ADG38" s="566"/>
      <c r="ADH38" s="566"/>
      <c r="ADI38" s="566"/>
      <c r="ADJ38" s="566"/>
      <c r="ADK38" s="566"/>
      <c r="ADL38" s="566"/>
      <c r="ADM38" s="566"/>
      <c r="ADN38" s="566"/>
      <c r="ADO38" s="566"/>
      <c r="ADP38" s="566"/>
      <c r="ADQ38" s="566"/>
      <c r="ADR38" s="566"/>
      <c r="ADS38" s="566"/>
      <c r="ADT38" s="566"/>
      <c r="ADU38" s="566"/>
      <c r="ADV38" s="566"/>
      <c r="ADW38" s="566"/>
      <c r="ADX38" s="566"/>
      <c r="ADY38" s="566"/>
      <c r="ADZ38" s="566"/>
      <c r="AEA38" s="566"/>
      <c r="AEB38" s="566"/>
      <c r="AEC38" s="566"/>
      <c r="AED38" s="566"/>
      <c r="AEE38" s="566"/>
      <c r="AEF38" s="566"/>
      <c r="AEG38" s="566"/>
      <c r="AEH38" s="566"/>
      <c r="AEI38" s="566"/>
      <c r="AEJ38" s="566"/>
      <c r="AEK38" s="566"/>
      <c r="AEL38" s="566"/>
      <c r="AEM38" s="566"/>
      <c r="AEN38" s="566"/>
      <c r="AEO38" s="566"/>
      <c r="AEP38" s="566"/>
      <c r="AEQ38" s="566"/>
      <c r="AER38" s="566"/>
      <c r="AES38" s="566"/>
      <c r="AET38" s="566"/>
      <c r="AEU38" s="566"/>
      <c r="AEV38" s="566"/>
      <c r="AEW38" s="566"/>
      <c r="AEX38" s="566"/>
      <c r="AEY38" s="566"/>
      <c r="AEZ38" s="566"/>
      <c r="AFA38" s="566"/>
      <c r="AFB38" s="566"/>
      <c r="AFC38" s="566"/>
      <c r="AFD38" s="566"/>
      <c r="AFE38" s="566"/>
      <c r="AFF38" s="566"/>
      <c r="AFG38" s="566"/>
      <c r="AFH38" s="566"/>
      <c r="AFI38" s="566"/>
      <c r="AFJ38" s="566"/>
      <c r="AFK38" s="566"/>
      <c r="AFL38" s="566"/>
      <c r="AFM38" s="566"/>
      <c r="AFN38" s="566"/>
      <c r="AFO38" s="566"/>
      <c r="AFP38" s="566"/>
      <c r="AFQ38" s="566"/>
      <c r="AFR38" s="566"/>
      <c r="AFS38" s="566"/>
      <c r="AFT38" s="566"/>
      <c r="AFU38" s="566"/>
      <c r="AFV38" s="566"/>
      <c r="AFW38" s="566"/>
      <c r="AFX38" s="566"/>
      <c r="AFY38" s="566"/>
      <c r="AFZ38" s="566"/>
      <c r="AGA38" s="566"/>
      <c r="AGB38" s="566"/>
      <c r="AGC38" s="566"/>
      <c r="AGD38" s="566"/>
      <c r="AGE38" s="566"/>
      <c r="AGF38" s="566"/>
      <c r="AGG38" s="566"/>
      <c r="AGH38" s="566"/>
      <c r="AGI38" s="566"/>
      <c r="AGJ38" s="566"/>
      <c r="AGK38" s="566"/>
      <c r="AGL38" s="566"/>
      <c r="AGM38" s="566"/>
      <c r="AGN38" s="566"/>
      <c r="AGO38" s="566"/>
      <c r="AGP38" s="566"/>
      <c r="AGQ38" s="566"/>
      <c r="AGR38" s="566"/>
      <c r="AGS38" s="566"/>
      <c r="AGT38" s="566"/>
      <c r="AGU38" s="566"/>
      <c r="AGV38" s="566"/>
      <c r="AGW38" s="566"/>
      <c r="AGX38" s="566"/>
      <c r="AGY38" s="566"/>
      <c r="AGZ38" s="566"/>
      <c r="AHA38" s="566"/>
      <c r="AHB38" s="566"/>
      <c r="AHC38" s="566"/>
      <c r="AHD38" s="566"/>
      <c r="AHE38" s="566"/>
      <c r="AHF38" s="566"/>
      <c r="AHG38" s="566"/>
      <c r="AHH38" s="566"/>
      <c r="AHI38" s="566"/>
      <c r="AHJ38" s="566"/>
      <c r="AHK38" s="566"/>
      <c r="AHL38" s="566"/>
      <c r="AHM38" s="566"/>
      <c r="AHN38" s="566"/>
      <c r="AHO38" s="567"/>
      <c r="AHQ38" s="580">
        <v>33</v>
      </c>
    </row>
    <row r="39" spans="1:901" x14ac:dyDescent="0.7">
      <c r="B39" s="568" t="s">
        <v>6247</v>
      </c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66"/>
      <c r="AP39" s="566"/>
      <c r="AQ39" s="566"/>
      <c r="AR39" s="566"/>
      <c r="AS39" s="566"/>
      <c r="AT39" s="566"/>
      <c r="AU39" s="566"/>
      <c r="AV39" s="566"/>
      <c r="AW39" s="566"/>
      <c r="AX39" s="566"/>
      <c r="AY39" s="566"/>
      <c r="AZ39" s="566"/>
      <c r="BA39" s="566"/>
      <c r="BB39" s="566"/>
      <c r="BC39" s="566"/>
      <c r="BD39" s="566"/>
      <c r="BE39" s="566"/>
      <c r="BF39" s="566"/>
      <c r="BG39" s="566"/>
      <c r="BH39" s="566"/>
      <c r="BI39" s="566"/>
      <c r="BJ39" s="566"/>
      <c r="BK39" s="566"/>
      <c r="BL39" s="566"/>
      <c r="BM39" s="566"/>
      <c r="BN39" s="566"/>
      <c r="BO39" s="566"/>
      <c r="BP39" s="566"/>
      <c r="BQ39" s="566"/>
      <c r="BR39" s="566"/>
      <c r="BS39" s="566"/>
      <c r="BT39" s="566"/>
      <c r="BU39" s="566"/>
      <c r="BV39" s="566"/>
      <c r="BW39" s="566"/>
      <c r="BX39" s="566"/>
      <c r="BY39" s="566"/>
      <c r="BZ39" s="566"/>
      <c r="CA39" s="566"/>
      <c r="CB39" s="566"/>
      <c r="CC39" s="566"/>
      <c r="CD39" s="566"/>
      <c r="CE39" s="566"/>
      <c r="CF39" s="566"/>
      <c r="CG39" s="566"/>
      <c r="CH39" s="566"/>
      <c r="CI39" s="566"/>
      <c r="CJ39" s="566"/>
      <c r="CK39" s="566"/>
      <c r="CL39" s="566"/>
      <c r="CM39" s="566"/>
      <c r="CN39" s="566"/>
      <c r="CO39" s="566"/>
      <c r="CP39" s="566"/>
      <c r="CQ39" s="566"/>
      <c r="CR39" s="566"/>
      <c r="CS39" s="566"/>
      <c r="CT39" s="566"/>
      <c r="CU39" s="566"/>
      <c r="CV39" s="566"/>
      <c r="CW39" s="566"/>
      <c r="CX39" s="566"/>
      <c r="CY39" s="566"/>
      <c r="CZ39" s="566"/>
      <c r="DA39" s="566"/>
      <c r="DB39" s="566"/>
      <c r="DC39" s="566"/>
      <c r="DD39" s="566"/>
      <c r="DE39" s="566"/>
      <c r="DF39" s="566"/>
      <c r="DG39" s="566"/>
      <c r="DH39" s="566"/>
      <c r="DI39" s="566"/>
      <c r="DJ39" s="566"/>
      <c r="DK39" s="566"/>
      <c r="DL39" s="566"/>
      <c r="DM39" s="566"/>
      <c r="DN39" s="566"/>
      <c r="DO39" s="566"/>
      <c r="DP39" s="566"/>
      <c r="DQ39" s="566"/>
      <c r="DR39" s="566"/>
      <c r="DS39" s="566"/>
      <c r="DT39" s="566"/>
      <c r="DU39" s="566"/>
      <c r="DV39" s="566"/>
      <c r="DW39" s="566"/>
      <c r="DX39" s="566"/>
      <c r="DY39" s="566"/>
      <c r="DZ39" s="566"/>
      <c r="EA39" s="566"/>
      <c r="EB39" s="566"/>
      <c r="EC39" s="566"/>
      <c r="ED39" s="566"/>
      <c r="EE39" s="566"/>
      <c r="EF39" s="566"/>
      <c r="EG39" s="566"/>
      <c r="EH39" s="566"/>
      <c r="EI39" s="566"/>
      <c r="EJ39" s="566"/>
      <c r="EK39" s="566"/>
      <c r="EL39" s="566"/>
      <c r="EM39" s="566"/>
      <c r="EN39" s="566"/>
      <c r="EO39" s="566"/>
      <c r="EP39" s="566"/>
      <c r="EQ39" s="566"/>
      <c r="ER39" s="566"/>
      <c r="ES39" s="566"/>
      <c r="ET39" s="566"/>
      <c r="EU39" s="566"/>
      <c r="EV39" s="566"/>
      <c r="EW39" s="566"/>
      <c r="EX39" s="566"/>
      <c r="EY39" s="566"/>
      <c r="EZ39" s="566"/>
      <c r="FA39" s="566"/>
      <c r="FB39" s="566"/>
      <c r="FC39" s="566"/>
      <c r="FD39" s="566"/>
      <c r="FE39" s="566"/>
      <c r="FF39" s="566"/>
      <c r="FG39" s="566"/>
      <c r="FH39" s="566"/>
      <c r="FI39" s="566"/>
      <c r="FJ39" s="566"/>
      <c r="FK39" s="566"/>
      <c r="FL39" s="566"/>
      <c r="FM39" s="566"/>
      <c r="FN39" s="566"/>
      <c r="FO39" s="566"/>
      <c r="FP39" s="566"/>
      <c r="FQ39" s="566"/>
      <c r="FR39" s="566"/>
      <c r="FS39" s="566"/>
      <c r="FT39" s="566"/>
      <c r="FU39" s="566"/>
      <c r="FV39" s="566"/>
      <c r="FW39" s="566"/>
      <c r="FX39" s="566"/>
      <c r="FY39" s="566"/>
      <c r="FZ39" s="566"/>
      <c r="GA39" s="566"/>
      <c r="GB39" s="566"/>
      <c r="GC39" s="566"/>
      <c r="GD39" s="566"/>
      <c r="GE39" s="566"/>
      <c r="GF39" s="566"/>
      <c r="GG39" s="566"/>
      <c r="GH39" s="566"/>
      <c r="GI39" s="566"/>
      <c r="GJ39" s="566"/>
      <c r="GK39" s="566"/>
      <c r="GL39" s="566"/>
      <c r="GM39" s="566"/>
      <c r="GN39" s="566"/>
      <c r="GO39" s="566"/>
      <c r="GP39" s="566"/>
      <c r="GQ39" s="566"/>
      <c r="GR39" s="566"/>
      <c r="GS39" s="566"/>
      <c r="GT39" s="566"/>
      <c r="GU39" s="566"/>
      <c r="GV39" s="566"/>
      <c r="GW39" s="566"/>
      <c r="GX39" s="566"/>
      <c r="GY39" s="566"/>
      <c r="GZ39" s="566"/>
      <c r="HA39" s="566"/>
      <c r="HB39" s="566"/>
      <c r="HC39" s="566"/>
      <c r="HD39" s="566"/>
      <c r="HE39" s="566"/>
      <c r="HF39" s="566"/>
      <c r="HG39" s="566"/>
      <c r="HH39" s="566"/>
      <c r="HI39" s="566"/>
      <c r="HJ39" s="566"/>
      <c r="HK39" s="566"/>
      <c r="HL39" s="566"/>
      <c r="HM39" s="566"/>
      <c r="HN39" s="566"/>
      <c r="HO39" s="566"/>
      <c r="HP39" s="566"/>
      <c r="HQ39" s="566"/>
      <c r="HR39" s="566"/>
      <c r="HS39" s="566"/>
      <c r="HT39" s="566"/>
      <c r="HU39" s="566"/>
      <c r="HV39" s="566"/>
      <c r="HW39" s="566"/>
      <c r="HX39" s="566"/>
      <c r="HY39" s="566"/>
      <c r="HZ39" s="566"/>
      <c r="IA39" s="566"/>
      <c r="IB39" s="566"/>
      <c r="IC39" s="566"/>
      <c r="ID39" s="566"/>
      <c r="IE39" s="566"/>
      <c r="IF39" s="566"/>
      <c r="IG39" s="566"/>
      <c r="IH39" s="566"/>
      <c r="II39" s="566"/>
      <c r="IJ39" s="566"/>
      <c r="IK39" s="566"/>
      <c r="IL39" s="566"/>
      <c r="IM39" s="566"/>
      <c r="IN39" s="566"/>
      <c r="IO39" s="566"/>
      <c r="IP39" s="566"/>
      <c r="IQ39" s="566"/>
      <c r="IR39" s="566"/>
      <c r="IS39" s="566"/>
      <c r="IT39" s="566"/>
      <c r="IU39" s="566"/>
      <c r="IV39" s="566"/>
      <c r="IW39" s="566"/>
      <c r="IX39" s="566"/>
      <c r="IY39" s="566"/>
      <c r="IZ39" s="566"/>
      <c r="JA39" s="566"/>
      <c r="JB39" s="566"/>
      <c r="JC39" s="566"/>
      <c r="JD39" s="566"/>
      <c r="JE39" s="566"/>
      <c r="JF39" s="566"/>
      <c r="JG39" s="566"/>
      <c r="JH39" s="566"/>
      <c r="JI39" s="566"/>
      <c r="JJ39" s="566"/>
      <c r="JK39" s="566"/>
      <c r="JL39" s="566"/>
      <c r="JM39" s="566"/>
      <c r="JN39" s="566"/>
      <c r="JO39" s="566"/>
      <c r="JP39" s="566"/>
      <c r="JQ39" s="566"/>
      <c r="JR39" s="566"/>
      <c r="JS39" s="566"/>
      <c r="JT39" s="566"/>
      <c r="JU39" s="566"/>
      <c r="JV39" s="566"/>
      <c r="JW39" s="566"/>
      <c r="JX39" s="566"/>
      <c r="JY39" s="566"/>
      <c r="JZ39" s="566"/>
      <c r="KA39" s="566"/>
      <c r="KB39" s="566"/>
      <c r="KC39" s="566"/>
      <c r="KD39" s="566"/>
      <c r="KE39" s="566"/>
      <c r="KF39" s="566"/>
      <c r="KG39" s="566"/>
      <c r="KH39" s="566"/>
      <c r="KI39" s="566"/>
      <c r="KJ39" s="566"/>
      <c r="KK39" s="566"/>
      <c r="KL39" s="566"/>
      <c r="KM39" s="566"/>
      <c r="KN39" s="566"/>
      <c r="KO39" s="566"/>
      <c r="KP39" s="566"/>
      <c r="KQ39" s="566"/>
      <c r="KR39" s="566"/>
      <c r="KS39" s="566"/>
      <c r="KT39" s="566"/>
      <c r="KU39" s="566"/>
      <c r="KV39" s="566"/>
      <c r="KW39" s="566"/>
      <c r="KX39" s="566"/>
      <c r="KY39" s="566"/>
      <c r="KZ39" s="566"/>
      <c r="LA39" s="566"/>
      <c r="LB39" s="566"/>
      <c r="LC39" s="566"/>
      <c r="LD39" s="566"/>
      <c r="LE39" s="566"/>
      <c r="LF39" s="566"/>
      <c r="LG39" s="566"/>
      <c r="LH39" s="566"/>
      <c r="LI39" s="566"/>
      <c r="LJ39" s="566"/>
      <c r="LK39" s="566"/>
      <c r="LL39" s="566"/>
      <c r="LM39" s="566"/>
      <c r="LN39" s="566"/>
      <c r="LO39" s="566"/>
      <c r="LP39" s="566"/>
      <c r="LQ39" s="566"/>
      <c r="LR39" s="566"/>
      <c r="LS39" s="566"/>
      <c r="LT39" s="566"/>
      <c r="LU39" s="566"/>
      <c r="LV39" s="566"/>
      <c r="LW39" s="566"/>
      <c r="LX39" s="566"/>
      <c r="LY39" s="566"/>
      <c r="LZ39" s="566"/>
      <c r="MA39" s="566"/>
      <c r="MB39" s="566"/>
      <c r="MC39" s="566"/>
      <c r="MD39" s="566"/>
      <c r="ME39" s="566"/>
      <c r="MF39" s="566"/>
      <c r="MG39" s="566"/>
      <c r="MH39" s="566"/>
      <c r="MI39" s="566"/>
      <c r="MJ39" s="566"/>
      <c r="MK39" s="566"/>
      <c r="ML39" s="566"/>
      <c r="MM39" s="566"/>
      <c r="MN39" s="566"/>
      <c r="MO39" s="566"/>
      <c r="MP39" s="566"/>
      <c r="MQ39" s="566"/>
      <c r="MR39" s="566"/>
      <c r="MS39" s="566"/>
      <c r="MT39" s="566"/>
      <c r="MU39" s="566"/>
      <c r="MV39" s="566"/>
      <c r="MW39" s="566"/>
      <c r="MX39" s="566"/>
      <c r="MY39" s="566"/>
      <c r="MZ39" s="566"/>
      <c r="NA39" s="566"/>
      <c r="NB39" s="566"/>
      <c r="NC39" s="566"/>
      <c r="ND39" s="566"/>
      <c r="NE39" s="566"/>
      <c r="NF39" s="566"/>
      <c r="NG39" s="566"/>
      <c r="NH39" s="566"/>
      <c r="NI39" s="566"/>
      <c r="NJ39" s="566"/>
      <c r="NK39" s="566"/>
      <c r="NL39" s="566"/>
      <c r="NM39" s="566"/>
      <c r="NN39" s="566"/>
      <c r="NO39" s="566"/>
      <c r="NP39" s="566"/>
      <c r="NQ39" s="566"/>
      <c r="NR39" s="566"/>
      <c r="NS39" s="566"/>
      <c r="NT39" s="566"/>
      <c r="NU39" s="566"/>
      <c r="NV39" s="566"/>
      <c r="NW39" s="566"/>
      <c r="NX39" s="566"/>
      <c r="NY39" s="566"/>
      <c r="NZ39" s="566"/>
      <c r="OA39" s="566"/>
      <c r="OB39" s="566"/>
      <c r="OC39" s="566"/>
      <c r="OD39" s="566"/>
      <c r="OE39" s="566"/>
      <c r="OF39" s="566"/>
      <c r="OG39" s="566"/>
      <c r="OH39" s="566"/>
      <c r="OI39" s="566"/>
      <c r="OJ39" s="566"/>
      <c r="OK39" s="566"/>
      <c r="OL39" s="566"/>
      <c r="OM39" s="566"/>
      <c r="ON39" s="566"/>
      <c r="OO39" s="566"/>
      <c r="OP39" s="566"/>
      <c r="OQ39" s="566"/>
      <c r="OR39" s="566"/>
      <c r="OS39" s="566"/>
      <c r="OT39" s="566"/>
      <c r="OU39" s="566"/>
      <c r="OV39" s="566"/>
      <c r="OW39" s="566"/>
      <c r="OX39" s="566"/>
      <c r="OY39" s="566"/>
      <c r="OZ39" s="566"/>
      <c r="PA39" s="566"/>
      <c r="PB39" s="566"/>
      <c r="PC39" s="566"/>
      <c r="PD39" s="566"/>
      <c r="PE39" s="566"/>
      <c r="PF39" s="566"/>
      <c r="PG39" s="566"/>
      <c r="PH39" s="566"/>
      <c r="PI39" s="566"/>
      <c r="PJ39" s="566"/>
      <c r="PK39" s="566"/>
      <c r="PL39" s="566"/>
      <c r="PM39" s="566"/>
      <c r="PN39" s="566"/>
      <c r="PO39" s="566"/>
      <c r="PP39" s="566"/>
      <c r="PQ39" s="566"/>
      <c r="PR39" s="566"/>
      <c r="PS39" s="566"/>
      <c r="PT39" s="566"/>
      <c r="PU39" s="566"/>
      <c r="PV39" s="566"/>
      <c r="PW39" s="566"/>
      <c r="PX39" s="566"/>
      <c r="PY39" s="566"/>
      <c r="PZ39" s="566"/>
      <c r="QA39" s="566"/>
      <c r="QB39" s="566"/>
      <c r="QC39" s="566"/>
      <c r="QD39" s="566"/>
      <c r="QE39" s="566"/>
      <c r="QF39" s="566"/>
      <c r="QG39" s="566"/>
      <c r="QH39" s="566"/>
      <c r="QI39" s="566"/>
      <c r="QJ39" s="566"/>
      <c r="QK39" s="566"/>
      <c r="QL39" s="566"/>
      <c r="QM39" s="566"/>
      <c r="QN39" s="566"/>
      <c r="QO39" s="566"/>
      <c r="QP39" s="566"/>
      <c r="QQ39" s="566"/>
      <c r="QR39" s="566"/>
      <c r="QS39" s="566"/>
      <c r="QT39" s="566"/>
      <c r="QU39" s="566"/>
      <c r="QV39" s="566"/>
      <c r="QW39" s="566"/>
      <c r="QX39" s="566"/>
      <c r="QY39" s="566"/>
      <c r="QZ39" s="566"/>
      <c r="RA39" s="566"/>
      <c r="RB39" s="566"/>
      <c r="RC39" s="566"/>
      <c r="RD39" s="566"/>
      <c r="RE39" s="566"/>
      <c r="RF39" s="566"/>
      <c r="RG39" s="566"/>
      <c r="RH39" s="566"/>
      <c r="RI39" s="566"/>
      <c r="RJ39" s="566"/>
      <c r="RK39" s="566"/>
      <c r="RL39" s="566"/>
      <c r="RM39" s="566"/>
      <c r="RN39" s="566"/>
      <c r="RO39" s="566"/>
      <c r="RP39" s="566"/>
      <c r="RQ39" s="566"/>
      <c r="RR39" s="566"/>
      <c r="RS39" s="566"/>
      <c r="RT39" s="566"/>
      <c r="RU39" s="566"/>
      <c r="RV39" s="566"/>
      <c r="RW39" s="566"/>
      <c r="RX39" s="566"/>
      <c r="RY39" s="566"/>
      <c r="RZ39" s="566"/>
      <c r="SA39" s="566"/>
      <c r="SB39" s="566"/>
      <c r="SC39" s="566"/>
      <c r="SD39" s="566"/>
      <c r="SE39" s="566"/>
      <c r="SF39" s="566"/>
      <c r="SG39" s="566"/>
      <c r="SH39" s="566"/>
      <c r="SI39" s="566"/>
      <c r="SJ39" s="566"/>
      <c r="SK39" s="566"/>
      <c r="SL39" s="566"/>
      <c r="SM39" s="566"/>
      <c r="SN39" s="566"/>
      <c r="SO39" s="566"/>
      <c r="SP39" s="566"/>
      <c r="SQ39" s="566"/>
      <c r="SR39" s="566"/>
      <c r="SS39" s="566"/>
      <c r="ST39" s="566"/>
      <c r="SU39" s="566"/>
      <c r="SV39" s="566"/>
      <c r="SW39" s="566"/>
      <c r="SX39" s="566"/>
      <c r="SY39" s="566"/>
      <c r="SZ39" s="566"/>
      <c r="TA39" s="566"/>
      <c r="TB39" s="566"/>
      <c r="TC39" s="566"/>
      <c r="TD39" s="566"/>
      <c r="TE39" s="566"/>
      <c r="TF39" s="566"/>
      <c r="TG39" s="566"/>
      <c r="TH39" s="566"/>
      <c r="TI39" s="566"/>
      <c r="TJ39" s="566"/>
      <c r="TK39" s="566"/>
      <c r="TL39" s="566"/>
      <c r="TM39" s="566"/>
      <c r="TN39" s="566"/>
      <c r="TO39" s="566"/>
      <c r="TP39" s="566"/>
      <c r="TQ39" s="566"/>
      <c r="TR39" s="566"/>
      <c r="TS39" s="566"/>
      <c r="TT39" s="566"/>
      <c r="TU39" s="566"/>
      <c r="TV39" s="566"/>
      <c r="TW39" s="566"/>
      <c r="TX39" s="566"/>
      <c r="TY39" s="566"/>
      <c r="TZ39" s="566"/>
      <c r="UA39" s="566"/>
      <c r="UB39" s="566"/>
      <c r="UC39" s="566"/>
      <c r="UD39" s="566"/>
      <c r="UE39" s="566"/>
      <c r="UF39" s="566"/>
      <c r="UG39" s="566"/>
      <c r="UH39" s="566"/>
      <c r="UI39" s="566"/>
      <c r="UJ39" s="566"/>
      <c r="UK39" s="566"/>
      <c r="UL39" s="566"/>
      <c r="UM39" s="566"/>
      <c r="UN39" s="566"/>
      <c r="UO39" s="566"/>
      <c r="UP39" s="566"/>
      <c r="UQ39" s="566"/>
      <c r="UR39" s="566"/>
      <c r="US39" s="566"/>
      <c r="UT39" s="566"/>
      <c r="UU39" s="566"/>
      <c r="UV39" s="566"/>
      <c r="UW39" s="566"/>
      <c r="UX39" s="566"/>
      <c r="UY39" s="566"/>
      <c r="UZ39" s="566"/>
      <c r="VA39" s="566"/>
      <c r="VB39" s="566"/>
      <c r="VC39" s="566"/>
      <c r="VD39" s="566"/>
      <c r="VE39" s="566"/>
      <c r="VF39" s="566"/>
      <c r="VG39" s="566"/>
      <c r="VH39" s="566"/>
      <c r="VI39" s="566"/>
      <c r="VJ39" s="566"/>
      <c r="VK39" s="566"/>
      <c r="VL39" s="566"/>
      <c r="VM39" s="566"/>
      <c r="VN39" s="566"/>
      <c r="VO39" s="566"/>
      <c r="VP39" s="566"/>
      <c r="VQ39" s="566"/>
      <c r="VR39" s="566"/>
      <c r="VS39" s="566"/>
      <c r="VT39" s="566"/>
      <c r="VU39" s="566"/>
      <c r="VV39" s="566"/>
      <c r="VW39" s="566"/>
      <c r="VX39" s="566"/>
      <c r="VY39" s="566"/>
      <c r="VZ39" s="566"/>
      <c r="WA39" s="566"/>
      <c r="WB39" s="566"/>
      <c r="WC39" s="566"/>
      <c r="WD39" s="566"/>
      <c r="WE39" s="566"/>
      <c r="WF39" s="566"/>
      <c r="WG39" s="566"/>
      <c r="WH39" s="566"/>
      <c r="WI39" s="566"/>
      <c r="WJ39" s="566"/>
      <c r="WK39" s="566"/>
      <c r="WL39" s="566"/>
      <c r="WM39" s="566"/>
      <c r="WN39" s="566"/>
      <c r="WO39" s="566"/>
      <c r="WP39" s="566"/>
      <c r="WQ39" s="566"/>
      <c r="WR39" s="566"/>
      <c r="WS39" s="566"/>
      <c r="WT39" s="566"/>
      <c r="WU39" s="566"/>
      <c r="WV39" s="566"/>
      <c r="WW39" s="566"/>
      <c r="WX39" s="566"/>
      <c r="WY39" s="566"/>
      <c r="WZ39" s="566"/>
      <c r="XA39" s="566"/>
      <c r="XB39" s="566"/>
      <c r="XC39" s="566"/>
      <c r="XD39" s="566"/>
      <c r="XE39" s="566"/>
      <c r="XF39" s="566"/>
      <c r="XG39" s="566"/>
      <c r="XH39" s="566"/>
      <c r="XI39" s="566"/>
      <c r="XJ39" s="566"/>
      <c r="XK39" s="566"/>
      <c r="XL39" s="566"/>
      <c r="XM39" s="566"/>
      <c r="XN39" s="566"/>
      <c r="XO39" s="566"/>
      <c r="XP39" s="566"/>
      <c r="XQ39" s="566"/>
      <c r="XR39" s="566"/>
      <c r="XS39" s="566"/>
      <c r="XT39" s="566"/>
      <c r="XU39" s="566"/>
      <c r="XV39" s="566"/>
      <c r="XW39" s="566"/>
      <c r="XX39" s="566"/>
      <c r="XY39" s="566"/>
      <c r="XZ39" s="566"/>
      <c r="YA39" s="566"/>
      <c r="YB39" s="566"/>
      <c r="YC39" s="566"/>
      <c r="YD39" s="566"/>
      <c r="YE39" s="566"/>
      <c r="YF39" s="566"/>
      <c r="YG39" s="566"/>
      <c r="YH39" s="566"/>
      <c r="YI39" s="566"/>
      <c r="YJ39" s="566"/>
      <c r="YK39" s="566"/>
      <c r="YL39" s="566"/>
      <c r="YM39" s="566"/>
      <c r="YN39" s="566"/>
      <c r="YO39" s="566"/>
      <c r="YP39" s="566"/>
      <c r="YQ39" s="566"/>
      <c r="YR39" s="566"/>
      <c r="YS39" s="566"/>
      <c r="YT39" s="566"/>
      <c r="YU39" s="566"/>
      <c r="YV39" s="566"/>
      <c r="YW39" s="566"/>
      <c r="YX39" s="566"/>
      <c r="YY39" s="566"/>
      <c r="YZ39" s="566"/>
      <c r="ZA39" s="566"/>
      <c r="ZB39" s="566"/>
      <c r="ZC39" s="566"/>
      <c r="ZD39" s="566"/>
      <c r="ZE39" s="566"/>
      <c r="ZF39" s="566"/>
      <c r="ZG39" s="566"/>
      <c r="ZH39" s="566"/>
      <c r="ZI39" s="566"/>
      <c r="ZJ39" s="566"/>
      <c r="ZK39" s="566"/>
      <c r="ZL39" s="566"/>
      <c r="ZM39" s="566"/>
      <c r="ZN39" s="566"/>
      <c r="ZO39" s="566"/>
      <c r="ZP39" s="566"/>
      <c r="ZQ39" s="566"/>
      <c r="ZR39" s="566"/>
      <c r="ZS39" s="566"/>
      <c r="ZT39" s="566"/>
      <c r="ZU39" s="566"/>
      <c r="ZV39" s="566"/>
      <c r="ZW39" s="566"/>
      <c r="ZX39" s="566"/>
      <c r="ZY39" s="566"/>
      <c r="ZZ39" s="566"/>
      <c r="AAA39" s="566"/>
      <c r="AAB39" s="566"/>
      <c r="AAC39" s="566"/>
      <c r="AAD39" s="566"/>
      <c r="AAE39" s="566"/>
      <c r="AAF39" s="566"/>
      <c r="AAG39" s="566"/>
      <c r="AAH39" s="566"/>
      <c r="AAI39" s="566"/>
      <c r="AAJ39" s="566"/>
      <c r="AAK39" s="566"/>
      <c r="AAL39" s="566"/>
      <c r="AAM39" s="566"/>
      <c r="AAN39" s="566"/>
      <c r="AAO39" s="566"/>
      <c r="AAP39" s="566"/>
      <c r="AAQ39" s="566"/>
      <c r="AAR39" s="566"/>
      <c r="AAS39" s="566"/>
      <c r="AAT39" s="566"/>
      <c r="AAU39" s="566"/>
      <c r="AAV39" s="566"/>
      <c r="AAW39" s="566"/>
      <c r="AAX39" s="566"/>
      <c r="AAY39" s="566"/>
      <c r="AAZ39" s="566"/>
      <c r="ABA39" s="566"/>
      <c r="ABB39" s="566"/>
      <c r="ABC39" s="566"/>
      <c r="ABD39" s="566"/>
      <c r="ABE39" s="566"/>
      <c r="ABF39" s="566"/>
      <c r="ABG39" s="566"/>
      <c r="ABH39" s="566"/>
      <c r="ABI39" s="566"/>
      <c r="ABJ39" s="566"/>
      <c r="ABK39" s="566"/>
      <c r="ABL39" s="566"/>
      <c r="ABM39" s="566"/>
      <c r="ABN39" s="566"/>
      <c r="ABO39" s="566"/>
      <c r="ABP39" s="566"/>
      <c r="ABQ39" s="566"/>
      <c r="ABR39" s="566"/>
      <c r="ABS39" s="566"/>
      <c r="ABT39" s="566"/>
      <c r="ABU39" s="566"/>
      <c r="ABV39" s="566"/>
      <c r="ABW39" s="566"/>
      <c r="ABX39" s="566"/>
      <c r="ABY39" s="566"/>
      <c r="ABZ39" s="566"/>
      <c r="ACA39" s="566"/>
      <c r="ACB39" s="566"/>
      <c r="ACC39" s="566"/>
      <c r="ACD39" s="566"/>
      <c r="ACE39" s="566"/>
      <c r="ACF39" s="566"/>
      <c r="ACG39" s="566"/>
      <c r="ACH39" s="566"/>
      <c r="ACI39" s="566"/>
      <c r="ACJ39" s="566"/>
      <c r="ACK39" s="566"/>
      <c r="ACL39" s="566"/>
      <c r="ACM39" s="566"/>
      <c r="ACN39" s="566"/>
      <c r="ACO39" s="566"/>
      <c r="ACP39" s="566"/>
      <c r="ACQ39" s="566"/>
      <c r="ACR39" s="566"/>
      <c r="ACS39" s="566"/>
      <c r="ACT39" s="566"/>
      <c r="ACU39" s="566"/>
      <c r="ACV39" s="566"/>
      <c r="ACW39" s="566"/>
      <c r="ACX39" s="566"/>
      <c r="ACY39" s="566"/>
      <c r="ACZ39" s="566"/>
      <c r="ADA39" s="566"/>
      <c r="ADB39" s="566"/>
      <c r="ADC39" s="566"/>
      <c r="ADD39" s="566"/>
      <c r="ADE39" s="566"/>
      <c r="ADF39" s="566"/>
      <c r="ADG39" s="566"/>
      <c r="ADH39" s="566"/>
      <c r="ADI39" s="566"/>
      <c r="ADJ39" s="566"/>
      <c r="ADK39" s="566"/>
      <c r="ADL39" s="566"/>
      <c r="ADM39" s="566"/>
      <c r="ADN39" s="566"/>
      <c r="ADO39" s="566"/>
      <c r="ADP39" s="566"/>
      <c r="ADQ39" s="566"/>
      <c r="ADR39" s="566"/>
      <c r="ADS39" s="566"/>
      <c r="ADT39" s="566"/>
      <c r="ADU39" s="566"/>
      <c r="ADV39" s="566"/>
      <c r="ADW39" s="566"/>
      <c r="ADX39" s="566"/>
      <c r="ADY39" s="566"/>
      <c r="ADZ39" s="566"/>
      <c r="AEA39" s="566"/>
      <c r="AEB39" s="566"/>
      <c r="AEC39" s="566"/>
      <c r="AED39" s="566"/>
      <c r="AEE39" s="566"/>
      <c r="AEF39" s="566"/>
      <c r="AEG39" s="566"/>
      <c r="AEH39" s="566"/>
      <c r="AEI39" s="566"/>
      <c r="AEJ39" s="566"/>
      <c r="AEK39" s="566"/>
      <c r="AEL39" s="566"/>
      <c r="AEM39" s="566"/>
      <c r="AEN39" s="566"/>
      <c r="AEO39" s="566"/>
      <c r="AEP39" s="566"/>
      <c r="AEQ39" s="566"/>
      <c r="AER39" s="566"/>
      <c r="AES39" s="566"/>
      <c r="AET39" s="566"/>
      <c r="AEU39" s="566"/>
      <c r="AEV39" s="566"/>
      <c r="AEW39" s="566"/>
      <c r="AEX39" s="566"/>
      <c r="AEY39" s="566"/>
      <c r="AEZ39" s="566"/>
      <c r="AFA39" s="566"/>
      <c r="AFB39" s="566"/>
      <c r="AFC39" s="566"/>
      <c r="AFD39" s="566"/>
      <c r="AFE39" s="566"/>
      <c r="AFF39" s="566"/>
      <c r="AFG39" s="566"/>
      <c r="AFH39" s="566"/>
      <c r="AFI39" s="566"/>
      <c r="AFJ39" s="566"/>
      <c r="AFK39" s="566"/>
      <c r="AFL39" s="566"/>
      <c r="AFM39" s="566"/>
      <c r="AFN39" s="566"/>
      <c r="AFO39" s="566"/>
      <c r="AFP39" s="566"/>
      <c r="AFQ39" s="566"/>
      <c r="AFR39" s="566"/>
      <c r="AFS39" s="566"/>
      <c r="AFT39" s="566"/>
      <c r="AFU39" s="566"/>
      <c r="AFV39" s="566"/>
      <c r="AFW39" s="566"/>
      <c r="AFX39" s="566"/>
      <c r="AFY39" s="566"/>
      <c r="AFZ39" s="566"/>
      <c r="AGA39" s="566"/>
      <c r="AGB39" s="566"/>
      <c r="AGC39" s="566"/>
      <c r="AGD39" s="566"/>
      <c r="AGE39" s="566"/>
      <c r="AGF39" s="566"/>
      <c r="AGG39" s="566"/>
      <c r="AGH39" s="566"/>
      <c r="AGI39" s="566"/>
      <c r="AGJ39" s="566"/>
      <c r="AGK39" s="566"/>
      <c r="AGL39" s="566"/>
      <c r="AGM39" s="566"/>
      <c r="AGN39" s="566"/>
      <c r="AGO39" s="566"/>
      <c r="AGP39" s="566"/>
      <c r="AGQ39" s="566"/>
      <c r="AGR39" s="566"/>
      <c r="AGS39" s="566"/>
      <c r="AGT39" s="566"/>
      <c r="AGU39" s="566"/>
      <c r="AGV39" s="566"/>
      <c r="AGW39" s="566"/>
      <c r="AGX39" s="566"/>
      <c r="AGY39" s="566"/>
      <c r="AGZ39" s="566"/>
      <c r="AHA39" s="566"/>
      <c r="AHB39" s="566"/>
      <c r="AHC39" s="566"/>
      <c r="AHD39" s="566"/>
      <c r="AHE39" s="566"/>
      <c r="AHF39" s="566"/>
      <c r="AHG39" s="566"/>
      <c r="AHH39" s="566"/>
      <c r="AHI39" s="566"/>
      <c r="AHJ39" s="566"/>
      <c r="AHK39" s="566"/>
      <c r="AHL39" s="566"/>
      <c r="AHM39" s="566"/>
      <c r="AHN39" s="566"/>
      <c r="AHO39" s="567"/>
      <c r="AHQ39" s="579">
        <v>34</v>
      </c>
    </row>
    <row r="40" spans="1:901" x14ac:dyDescent="0.55000000000000004">
      <c r="A40" s="569" t="s">
        <v>0</v>
      </c>
      <c r="B40" s="570" t="s">
        <v>6248</v>
      </c>
      <c r="C40" s="571"/>
      <c r="D40" s="571"/>
      <c r="E40" s="571"/>
      <c r="F40" s="571"/>
      <c r="G40" s="571"/>
      <c r="H40" s="571"/>
      <c r="I40" s="571"/>
      <c r="J40" s="571"/>
      <c r="K40" s="571"/>
      <c r="L40" s="571"/>
      <c r="M40" s="571"/>
      <c r="N40" s="571"/>
      <c r="O40" s="571"/>
      <c r="P40" s="571"/>
      <c r="Q40" s="571"/>
      <c r="R40" s="571"/>
      <c r="S40" s="571"/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571"/>
      <c r="AH40" s="571"/>
      <c r="AI40" s="571"/>
      <c r="AJ40" s="571"/>
      <c r="AK40" s="571"/>
      <c r="AL40" s="571"/>
      <c r="AM40" s="571"/>
      <c r="AN40" s="571"/>
      <c r="AO40" s="571"/>
      <c r="AP40" s="571"/>
      <c r="AQ40" s="571"/>
      <c r="AR40" s="571"/>
      <c r="AS40" s="571"/>
      <c r="AT40" s="571"/>
      <c r="AU40" s="571"/>
      <c r="AV40" s="571"/>
      <c r="AW40" s="571"/>
      <c r="AX40" s="571"/>
      <c r="AY40" s="571"/>
      <c r="AZ40" s="571"/>
      <c r="BA40" s="571"/>
      <c r="BB40" s="571"/>
      <c r="BC40" s="571"/>
      <c r="BD40" s="571"/>
      <c r="BE40" s="571"/>
      <c r="BF40" s="571"/>
      <c r="BG40" s="571"/>
      <c r="BH40" s="571"/>
      <c r="BI40" s="571"/>
      <c r="BJ40" s="571"/>
      <c r="BK40" s="571"/>
      <c r="BL40" s="571"/>
      <c r="BM40" s="571"/>
      <c r="BN40" s="571"/>
      <c r="BO40" s="571"/>
      <c r="BP40" s="571"/>
      <c r="BQ40" s="571"/>
      <c r="BR40" s="571"/>
      <c r="BS40" s="571"/>
      <c r="BT40" s="571"/>
      <c r="BU40" s="571"/>
      <c r="BV40" s="571"/>
      <c r="BW40" s="571"/>
      <c r="BX40" s="571"/>
      <c r="BY40" s="571"/>
      <c r="BZ40" s="571"/>
      <c r="CA40" s="571"/>
      <c r="CB40" s="571"/>
      <c r="CC40" s="571"/>
      <c r="CD40" s="571"/>
      <c r="CE40" s="571"/>
      <c r="CF40" s="571"/>
      <c r="CG40" s="571"/>
      <c r="CH40" s="571"/>
      <c r="CI40" s="571"/>
      <c r="CJ40" s="571"/>
      <c r="CK40" s="571"/>
      <c r="CL40" s="571"/>
      <c r="CM40" s="571"/>
      <c r="CN40" s="571"/>
      <c r="CO40" s="571"/>
      <c r="CP40" s="571"/>
      <c r="CQ40" s="571"/>
      <c r="CR40" s="571"/>
      <c r="CS40" s="571"/>
      <c r="CT40" s="571"/>
      <c r="CU40" s="571"/>
      <c r="CV40" s="571"/>
      <c r="CW40" s="571"/>
      <c r="CX40" s="571"/>
      <c r="CY40" s="571"/>
      <c r="CZ40" s="571"/>
      <c r="DA40" s="571"/>
      <c r="DB40" s="571"/>
      <c r="DC40" s="571"/>
      <c r="DD40" s="571"/>
      <c r="DE40" s="571"/>
      <c r="DF40" s="571"/>
      <c r="DG40" s="571"/>
      <c r="DH40" s="571"/>
      <c r="DI40" s="571"/>
      <c r="DJ40" s="571"/>
      <c r="DK40" s="571"/>
      <c r="DL40" s="571"/>
      <c r="DM40" s="571"/>
      <c r="DN40" s="571"/>
      <c r="DO40" s="571"/>
      <c r="DP40" s="571"/>
      <c r="DQ40" s="571"/>
      <c r="DR40" s="571"/>
      <c r="DS40" s="571"/>
      <c r="DT40" s="571"/>
      <c r="DU40" s="571"/>
      <c r="DV40" s="571"/>
      <c r="DW40" s="571"/>
      <c r="DX40" s="571"/>
      <c r="DY40" s="571"/>
      <c r="DZ40" s="571"/>
      <c r="EA40" s="571"/>
      <c r="EB40" s="571"/>
      <c r="EC40" s="571"/>
      <c r="ED40" s="571"/>
      <c r="EE40" s="571"/>
      <c r="EF40" s="571"/>
      <c r="EG40" s="571"/>
      <c r="EH40" s="571"/>
      <c r="EI40" s="571"/>
      <c r="EJ40" s="571"/>
      <c r="EK40" s="571"/>
      <c r="EL40" s="571"/>
      <c r="EM40" s="571"/>
      <c r="EN40" s="571"/>
      <c r="EO40" s="571"/>
      <c r="EP40" s="571"/>
      <c r="EQ40" s="571"/>
      <c r="ER40" s="571"/>
      <c r="ES40" s="571"/>
      <c r="ET40" s="571"/>
      <c r="EU40" s="571"/>
      <c r="EV40" s="571"/>
      <c r="EW40" s="571"/>
      <c r="EX40" s="571"/>
      <c r="EY40" s="571"/>
      <c r="EZ40" s="571"/>
      <c r="FA40" s="571"/>
      <c r="FB40" s="571"/>
      <c r="FC40" s="571"/>
      <c r="FD40" s="571"/>
      <c r="FE40" s="571"/>
      <c r="FF40" s="571"/>
      <c r="FG40" s="571"/>
      <c r="FH40" s="571"/>
      <c r="FI40" s="571"/>
      <c r="FJ40" s="571"/>
      <c r="FK40" s="571"/>
      <c r="FL40" s="571"/>
      <c r="FM40" s="571"/>
      <c r="FN40" s="571"/>
      <c r="FO40" s="571"/>
      <c r="FP40" s="571"/>
      <c r="FQ40" s="571"/>
      <c r="FR40" s="571"/>
      <c r="FS40" s="571"/>
      <c r="FT40" s="571"/>
      <c r="FU40" s="571"/>
      <c r="FV40" s="571"/>
      <c r="FW40" s="571"/>
      <c r="FX40" s="571"/>
      <c r="FY40" s="571"/>
      <c r="FZ40" s="571"/>
      <c r="GA40" s="571"/>
      <c r="GB40" s="571"/>
      <c r="GC40" s="571"/>
      <c r="GD40" s="571"/>
      <c r="GE40" s="571"/>
      <c r="GF40" s="571"/>
      <c r="GG40" s="571"/>
      <c r="GH40" s="571"/>
      <c r="GI40" s="571"/>
      <c r="GJ40" s="571"/>
      <c r="GK40" s="571"/>
      <c r="GL40" s="571"/>
      <c r="GM40" s="571"/>
      <c r="GN40" s="571"/>
      <c r="GO40" s="571"/>
      <c r="GP40" s="571"/>
      <c r="GQ40" s="571"/>
      <c r="GR40" s="571"/>
      <c r="GS40" s="571"/>
      <c r="GT40" s="571"/>
      <c r="GU40" s="571"/>
      <c r="GV40" s="571"/>
      <c r="GW40" s="571"/>
      <c r="GX40" s="571"/>
      <c r="GY40" s="571"/>
      <c r="GZ40" s="571"/>
      <c r="HA40" s="571"/>
      <c r="HB40" s="571"/>
      <c r="HC40" s="571"/>
      <c r="HD40" s="571"/>
      <c r="HE40" s="571"/>
      <c r="HF40" s="571"/>
      <c r="HG40" s="571"/>
      <c r="HH40" s="571"/>
      <c r="HI40" s="571"/>
      <c r="HJ40" s="571"/>
      <c r="HK40" s="571"/>
      <c r="HL40" s="571"/>
      <c r="HM40" s="571"/>
      <c r="HN40" s="571"/>
      <c r="HO40" s="571"/>
      <c r="HP40" s="571"/>
      <c r="HQ40" s="571"/>
      <c r="HR40" s="571"/>
      <c r="HS40" s="571"/>
      <c r="HT40" s="571"/>
      <c r="HU40" s="571"/>
      <c r="HV40" s="571"/>
      <c r="HW40" s="571"/>
      <c r="HX40" s="571"/>
      <c r="HY40" s="571"/>
      <c r="HZ40" s="571"/>
      <c r="IA40" s="571"/>
      <c r="IB40" s="571"/>
      <c r="IC40" s="571"/>
      <c r="ID40" s="571"/>
      <c r="IE40" s="571"/>
      <c r="IF40" s="571"/>
      <c r="IG40" s="571"/>
      <c r="IH40" s="571"/>
      <c r="II40" s="571"/>
      <c r="IJ40" s="571"/>
      <c r="IK40" s="571"/>
      <c r="IL40" s="571"/>
      <c r="IM40" s="571"/>
      <c r="IN40" s="571"/>
      <c r="IO40" s="571"/>
      <c r="IP40" s="571"/>
      <c r="IQ40" s="571"/>
      <c r="IR40" s="571"/>
      <c r="IS40" s="571"/>
      <c r="IT40" s="571"/>
      <c r="IU40" s="571"/>
      <c r="IV40" s="571"/>
      <c r="IW40" s="571"/>
      <c r="IX40" s="571"/>
      <c r="IY40" s="571"/>
      <c r="IZ40" s="571"/>
      <c r="JA40" s="571"/>
      <c r="JB40" s="571"/>
      <c r="JC40" s="571"/>
      <c r="JD40" s="571"/>
      <c r="JE40" s="571"/>
      <c r="JF40" s="571"/>
      <c r="JG40" s="571"/>
      <c r="JH40" s="571"/>
      <c r="JI40" s="571"/>
      <c r="JJ40" s="571"/>
      <c r="JK40" s="571"/>
      <c r="JL40" s="571"/>
      <c r="JM40" s="571"/>
      <c r="JN40" s="571"/>
      <c r="JO40" s="571"/>
      <c r="JP40" s="571"/>
      <c r="JQ40" s="571"/>
      <c r="JR40" s="571"/>
      <c r="JS40" s="571"/>
      <c r="JT40" s="571"/>
      <c r="JU40" s="571"/>
      <c r="JV40" s="571"/>
      <c r="JW40" s="571"/>
      <c r="JX40" s="571"/>
      <c r="JY40" s="571"/>
      <c r="JZ40" s="571"/>
      <c r="KA40" s="571"/>
      <c r="KB40" s="571"/>
      <c r="KC40" s="571"/>
      <c r="KD40" s="571"/>
      <c r="KE40" s="571"/>
      <c r="KF40" s="571"/>
      <c r="KG40" s="571"/>
      <c r="KH40" s="571"/>
      <c r="KI40" s="571"/>
      <c r="KJ40" s="571"/>
      <c r="KK40" s="571"/>
      <c r="KL40" s="571"/>
      <c r="KM40" s="571"/>
      <c r="KN40" s="571"/>
      <c r="KO40" s="571"/>
      <c r="KP40" s="571"/>
      <c r="KQ40" s="571"/>
      <c r="KR40" s="571"/>
      <c r="KS40" s="571"/>
      <c r="KT40" s="571"/>
      <c r="KU40" s="571"/>
      <c r="KV40" s="571"/>
      <c r="KW40" s="571"/>
      <c r="KX40" s="571"/>
      <c r="KY40" s="571"/>
      <c r="KZ40" s="571"/>
      <c r="LA40" s="571"/>
      <c r="LB40" s="571"/>
      <c r="LC40" s="571"/>
      <c r="LD40" s="571"/>
      <c r="LE40" s="571"/>
      <c r="LF40" s="571"/>
      <c r="LG40" s="571"/>
      <c r="LH40" s="571"/>
      <c r="LI40" s="571"/>
      <c r="LJ40" s="571"/>
      <c r="LK40" s="571"/>
      <c r="LL40" s="571"/>
      <c r="LM40" s="571"/>
      <c r="LN40" s="571"/>
      <c r="LO40" s="571"/>
      <c r="LP40" s="571"/>
      <c r="LQ40" s="571"/>
      <c r="LR40" s="571"/>
      <c r="LS40" s="571"/>
      <c r="LT40" s="571"/>
      <c r="LU40" s="571"/>
      <c r="LV40" s="571"/>
      <c r="LW40" s="571"/>
      <c r="LX40" s="571"/>
      <c r="LY40" s="571"/>
      <c r="LZ40" s="571"/>
      <c r="MA40" s="571"/>
      <c r="MB40" s="571"/>
      <c r="MC40" s="571"/>
      <c r="MD40" s="571"/>
      <c r="ME40" s="571"/>
      <c r="MF40" s="571"/>
      <c r="MG40" s="571"/>
      <c r="MH40" s="571"/>
      <c r="MI40" s="571"/>
      <c r="MJ40" s="571"/>
      <c r="MK40" s="571"/>
      <c r="ML40" s="571"/>
      <c r="MM40" s="571"/>
      <c r="MN40" s="571"/>
      <c r="MO40" s="571"/>
      <c r="MP40" s="571"/>
      <c r="MQ40" s="571"/>
      <c r="MR40" s="571"/>
      <c r="MS40" s="571"/>
      <c r="MT40" s="571"/>
      <c r="MU40" s="571"/>
      <c r="MV40" s="571"/>
      <c r="MW40" s="571"/>
      <c r="MX40" s="571"/>
      <c r="MY40" s="571"/>
      <c r="MZ40" s="571"/>
      <c r="NA40" s="571"/>
      <c r="NB40" s="571"/>
      <c r="NC40" s="571"/>
      <c r="ND40" s="571"/>
      <c r="NE40" s="571"/>
      <c r="NF40" s="571"/>
      <c r="NG40" s="571"/>
      <c r="NH40" s="571"/>
      <c r="NI40" s="571"/>
      <c r="NJ40" s="571"/>
      <c r="NK40" s="571"/>
      <c r="NL40" s="571"/>
      <c r="NM40" s="571"/>
      <c r="NN40" s="571"/>
      <c r="NO40" s="571"/>
      <c r="NP40" s="571"/>
      <c r="NQ40" s="571"/>
      <c r="NR40" s="571"/>
      <c r="NS40" s="571"/>
      <c r="NT40" s="571"/>
      <c r="NU40" s="571"/>
      <c r="NV40" s="571"/>
      <c r="NW40" s="571"/>
      <c r="NX40" s="571"/>
      <c r="NY40" s="571"/>
      <c r="NZ40" s="571"/>
      <c r="OA40" s="571"/>
      <c r="OB40" s="571"/>
      <c r="OC40" s="571"/>
      <c r="OD40" s="571"/>
      <c r="OE40" s="571"/>
      <c r="OF40" s="571"/>
      <c r="OG40" s="571"/>
      <c r="OH40" s="571"/>
      <c r="OI40" s="571"/>
      <c r="OJ40" s="571"/>
      <c r="OK40" s="571"/>
      <c r="OL40" s="571"/>
      <c r="OM40" s="571"/>
      <c r="ON40" s="571"/>
      <c r="OO40" s="571"/>
      <c r="OP40" s="571"/>
      <c r="OQ40" s="571"/>
      <c r="OR40" s="571"/>
      <c r="OS40" s="571"/>
      <c r="OT40" s="571"/>
      <c r="OU40" s="571"/>
      <c r="OV40" s="571"/>
      <c r="OW40" s="571"/>
      <c r="OX40" s="571"/>
      <c r="OY40" s="571"/>
      <c r="OZ40" s="571"/>
      <c r="PA40" s="571"/>
      <c r="PB40" s="571"/>
      <c r="PC40" s="571"/>
      <c r="PD40" s="571"/>
      <c r="PE40" s="571"/>
      <c r="PF40" s="571"/>
      <c r="PG40" s="571"/>
      <c r="PH40" s="571"/>
      <c r="PI40" s="571"/>
      <c r="PJ40" s="571"/>
      <c r="PK40" s="571"/>
      <c r="PL40" s="571"/>
      <c r="PM40" s="571"/>
      <c r="PN40" s="571"/>
      <c r="PO40" s="571"/>
      <c r="PP40" s="571"/>
      <c r="PQ40" s="571"/>
      <c r="PR40" s="571"/>
      <c r="PS40" s="571"/>
      <c r="PT40" s="571"/>
      <c r="PU40" s="571"/>
      <c r="PV40" s="571"/>
      <c r="PW40" s="571"/>
      <c r="PX40" s="571"/>
      <c r="PY40" s="571"/>
      <c r="PZ40" s="571"/>
      <c r="QA40" s="571"/>
      <c r="QB40" s="571"/>
      <c r="QC40" s="571"/>
      <c r="QD40" s="571"/>
      <c r="QE40" s="571"/>
      <c r="QF40" s="571"/>
      <c r="QG40" s="571"/>
      <c r="QH40" s="571"/>
      <c r="QI40" s="571"/>
      <c r="QJ40" s="571"/>
      <c r="QK40" s="571"/>
      <c r="QL40" s="571"/>
      <c r="QM40" s="571"/>
      <c r="QN40" s="571"/>
      <c r="QO40" s="571"/>
      <c r="QP40" s="571"/>
      <c r="QQ40" s="571"/>
      <c r="QR40" s="571"/>
      <c r="QS40" s="571"/>
      <c r="QT40" s="571"/>
      <c r="QU40" s="571"/>
      <c r="QV40" s="571"/>
      <c r="QW40" s="571"/>
      <c r="QX40" s="571"/>
      <c r="QY40" s="571"/>
      <c r="QZ40" s="571"/>
      <c r="RA40" s="571"/>
      <c r="RB40" s="571"/>
      <c r="RC40" s="571"/>
      <c r="RD40" s="571"/>
      <c r="RE40" s="571"/>
      <c r="RF40" s="571"/>
      <c r="RG40" s="571"/>
      <c r="RH40" s="571"/>
      <c r="RI40" s="571"/>
      <c r="RJ40" s="571"/>
      <c r="RK40" s="571"/>
      <c r="RL40" s="571"/>
      <c r="RM40" s="571"/>
      <c r="RN40" s="571"/>
      <c r="RO40" s="571"/>
      <c r="RP40" s="571"/>
      <c r="RQ40" s="571"/>
      <c r="RR40" s="571"/>
      <c r="RS40" s="571"/>
      <c r="RT40" s="571"/>
      <c r="RU40" s="571"/>
      <c r="RV40" s="571"/>
      <c r="RW40" s="571"/>
      <c r="RX40" s="571"/>
      <c r="RY40" s="571"/>
      <c r="RZ40" s="571"/>
      <c r="SA40" s="571"/>
      <c r="SB40" s="571"/>
      <c r="SC40" s="571"/>
      <c r="SD40" s="571"/>
      <c r="SE40" s="571"/>
      <c r="SF40" s="571"/>
      <c r="SG40" s="571"/>
      <c r="SH40" s="571"/>
      <c r="SI40" s="571"/>
      <c r="SJ40" s="571"/>
      <c r="SK40" s="571"/>
      <c r="SL40" s="571"/>
      <c r="SM40" s="571"/>
      <c r="SN40" s="571"/>
      <c r="SO40" s="571"/>
      <c r="SP40" s="571"/>
      <c r="SQ40" s="571"/>
      <c r="SR40" s="571"/>
      <c r="SS40" s="571"/>
      <c r="ST40" s="571"/>
      <c r="SU40" s="571"/>
      <c r="SV40" s="571"/>
      <c r="SW40" s="571"/>
      <c r="SX40" s="571"/>
      <c r="SY40" s="571"/>
      <c r="SZ40" s="571"/>
      <c r="TA40" s="571"/>
      <c r="TB40" s="571"/>
      <c r="TC40" s="571"/>
      <c r="TD40" s="571"/>
      <c r="TE40" s="571"/>
      <c r="TF40" s="571"/>
      <c r="TG40" s="571"/>
      <c r="TH40" s="571"/>
      <c r="TI40" s="571"/>
      <c r="TJ40" s="571"/>
      <c r="TK40" s="571"/>
      <c r="TL40" s="571"/>
      <c r="TM40" s="571"/>
      <c r="TN40" s="571"/>
      <c r="TO40" s="571"/>
      <c r="TP40" s="571"/>
      <c r="TQ40" s="571"/>
      <c r="TR40" s="571"/>
      <c r="TS40" s="571"/>
      <c r="TT40" s="571"/>
      <c r="TU40" s="571"/>
      <c r="TV40" s="571"/>
      <c r="TW40" s="571"/>
      <c r="TX40" s="571"/>
      <c r="TY40" s="571"/>
      <c r="TZ40" s="571"/>
      <c r="UA40" s="571"/>
      <c r="UB40" s="571"/>
      <c r="UC40" s="571"/>
      <c r="UD40" s="571"/>
      <c r="UE40" s="571"/>
      <c r="UF40" s="571"/>
      <c r="UG40" s="571"/>
      <c r="UH40" s="571"/>
      <c r="UI40" s="571"/>
      <c r="UJ40" s="571"/>
      <c r="UK40" s="571"/>
      <c r="UL40" s="571"/>
      <c r="UM40" s="571"/>
      <c r="UN40" s="571"/>
      <c r="UO40" s="571"/>
      <c r="UP40" s="571"/>
      <c r="UQ40" s="571"/>
      <c r="UR40" s="571"/>
      <c r="US40" s="571"/>
      <c r="UT40" s="571"/>
      <c r="UU40" s="571"/>
      <c r="UV40" s="571"/>
      <c r="UW40" s="571"/>
      <c r="UX40" s="571"/>
      <c r="UY40" s="571"/>
      <c r="UZ40" s="571"/>
      <c r="VA40" s="571"/>
      <c r="VB40" s="571"/>
      <c r="VC40" s="571"/>
      <c r="VD40" s="571"/>
      <c r="VE40" s="571"/>
      <c r="VF40" s="571"/>
      <c r="VG40" s="571"/>
      <c r="VH40" s="571"/>
      <c r="VI40" s="571"/>
      <c r="VJ40" s="571"/>
      <c r="VK40" s="571"/>
      <c r="VL40" s="571"/>
      <c r="VM40" s="571"/>
      <c r="VN40" s="571"/>
      <c r="VO40" s="571"/>
      <c r="VP40" s="571"/>
      <c r="VQ40" s="571"/>
      <c r="VR40" s="571"/>
      <c r="VS40" s="571"/>
      <c r="VT40" s="571"/>
      <c r="VU40" s="571"/>
      <c r="VV40" s="571"/>
      <c r="VW40" s="571"/>
      <c r="VX40" s="571"/>
      <c r="VY40" s="571"/>
      <c r="VZ40" s="571"/>
      <c r="WA40" s="571"/>
      <c r="WB40" s="571"/>
      <c r="WC40" s="571"/>
      <c r="WD40" s="571"/>
      <c r="WE40" s="571"/>
      <c r="WF40" s="571"/>
      <c r="WG40" s="571"/>
      <c r="WH40" s="571"/>
      <c r="WI40" s="571"/>
      <c r="WJ40" s="571"/>
      <c r="WK40" s="571"/>
      <c r="WL40" s="571"/>
      <c r="WM40" s="571"/>
      <c r="WN40" s="571"/>
      <c r="WO40" s="571"/>
      <c r="WP40" s="571"/>
      <c r="WQ40" s="571"/>
      <c r="WR40" s="571"/>
      <c r="WS40" s="571"/>
      <c r="WT40" s="571"/>
      <c r="WU40" s="571"/>
      <c r="WV40" s="571"/>
      <c r="WW40" s="571"/>
      <c r="WX40" s="571"/>
      <c r="WY40" s="571"/>
      <c r="WZ40" s="571"/>
      <c r="XA40" s="571"/>
      <c r="XB40" s="571"/>
      <c r="XC40" s="571"/>
      <c r="XD40" s="571"/>
      <c r="XE40" s="571"/>
      <c r="XF40" s="571"/>
      <c r="XG40" s="571"/>
      <c r="XH40" s="571"/>
      <c r="XI40" s="571"/>
      <c r="XJ40" s="571"/>
      <c r="XK40" s="571"/>
      <c r="XL40" s="571"/>
      <c r="XM40" s="571"/>
      <c r="XN40" s="571"/>
      <c r="XO40" s="571"/>
      <c r="XP40" s="571"/>
      <c r="XQ40" s="571"/>
      <c r="XR40" s="571"/>
      <c r="XS40" s="571"/>
      <c r="XT40" s="571"/>
      <c r="XU40" s="571"/>
      <c r="XV40" s="571"/>
      <c r="XW40" s="571"/>
      <c r="XX40" s="571"/>
      <c r="XY40" s="571"/>
      <c r="XZ40" s="571"/>
      <c r="YA40" s="571"/>
      <c r="YB40" s="571"/>
      <c r="YC40" s="571"/>
      <c r="YD40" s="571"/>
      <c r="YE40" s="571"/>
      <c r="YF40" s="571"/>
      <c r="YG40" s="571"/>
      <c r="YH40" s="571"/>
      <c r="YI40" s="571"/>
      <c r="YJ40" s="571"/>
      <c r="YK40" s="571"/>
      <c r="YL40" s="571"/>
      <c r="YM40" s="571"/>
      <c r="YN40" s="571"/>
      <c r="YO40" s="571"/>
      <c r="YP40" s="571"/>
      <c r="YQ40" s="571"/>
      <c r="YR40" s="571"/>
      <c r="YS40" s="571"/>
      <c r="YT40" s="571"/>
      <c r="YU40" s="571"/>
      <c r="YV40" s="571"/>
      <c r="YW40" s="571"/>
      <c r="YX40" s="571"/>
      <c r="YY40" s="571"/>
      <c r="YZ40" s="571"/>
      <c r="ZA40" s="571"/>
      <c r="ZB40" s="571"/>
      <c r="ZC40" s="571"/>
      <c r="ZD40" s="571"/>
      <c r="ZE40" s="571"/>
      <c r="ZF40" s="571"/>
      <c r="ZG40" s="571"/>
      <c r="ZH40" s="571"/>
      <c r="ZI40" s="571"/>
      <c r="ZJ40" s="571"/>
      <c r="ZK40" s="571"/>
      <c r="ZL40" s="571"/>
      <c r="ZM40" s="571"/>
      <c r="ZN40" s="571"/>
      <c r="ZO40" s="571"/>
      <c r="ZP40" s="571"/>
      <c r="ZQ40" s="571"/>
      <c r="ZR40" s="571"/>
      <c r="ZS40" s="571"/>
      <c r="ZT40" s="571"/>
      <c r="ZU40" s="571"/>
      <c r="ZV40" s="571"/>
      <c r="ZW40" s="571"/>
      <c r="ZX40" s="571"/>
      <c r="ZY40" s="571"/>
      <c r="ZZ40" s="571"/>
      <c r="AAA40" s="571"/>
      <c r="AAB40" s="571"/>
      <c r="AAC40" s="571"/>
      <c r="AAD40" s="571"/>
      <c r="AAE40" s="571"/>
      <c r="AAF40" s="571"/>
      <c r="AAG40" s="571"/>
      <c r="AAH40" s="571"/>
      <c r="AAI40" s="571"/>
      <c r="AAJ40" s="571"/>
      <c r="AAK40" s="571"/>
      <c r="AAL40" s="571"/>
      <c r="AAM40" s="571"/>
      <c r="AAN40" s="571"/>
      <c r="AAO40" s="571"/>
      <c r="AAP40" s="571"/>
      <c r="AAQ40" s="571"/>
      <c r="AAR40" s="571"/>
      <c r="AAS40" s="571"/>
      <c r="AAT40" s="571"/>
      <c r="AAU40" s="571"/>
      <c r="AAV40" s="571"/>
      <c r="AAW40" s="571"/>
      <c r="AAX40" s="571"/>
      <c r="AAY40" s="571"/>
      <c r="AAZ40" s="571"/>
      <c r="ABA40" s="571"/>
      <c r="ABB40" s="571"/>
      <c r="ABC40" s="571"/>
      <c r="ABD40" s="571"/>
      <c r="ABE40" s="571"/>
      <c r="ABF40" s="571"/>
      <c r="ABG40" s="571"/>
      <c r="ABH40" s="571"/>
      <c r="ABI40" s="571"/>
      <c r="ABJ40" s="571"/>
      <c r="ABK40" s="571"/>
      <c r="ABL40" s="571"/>
      <c r="ABM40" s="571"/>
      <c r="ABN40" s="571"/>
      <c r="ABO40" s="571"/>
      <c r="ABP40" s="571"/>
      <c r="ABQ40" s="571"/>
      <c r="ABR40" s="571"/>
      <c r="ABS40" s="571"/>
      <c r="ABT40" s="571"/>
      <c r="ABU40" s="571"/>
      <c r="ABV40" s="571"/>
      <c r="ABW40" s="571"/>
      <c r="ABX40" s="571"/>
      <c r="ABY40" s="571"/>
      <c r="ABZ40" s="571"/>
      <c r="ACA40" s="571"/>
      <c r="ACB40" s="571"/>
      <c r="ACC40" s="571"/>
      <c r="ACD40" s="571"/>
      <c r="ACE40" s="571"/>
      <c r="ACF40" s="571"/>
      <c r="ACG40" s="571"/>
      <c r="ACH40" s="571"/>
      <c r="ACI40" s="571"/>
      <c r="ACJ40" s="571"/>
      <c r="ACK40" s="571"/>
      <c r="ACL40" s="571"/>
      <c r="ACM40" s="571"/>
      <c r="ACN40" s="571"/>
      <c r="ACO40" s="571"/>
      <c r="ACP40" s="571"/>
      <c r="ACQ40" s="571"/>
      <c r="ACR40" s="571"/>
      <c r="ACS40" s="571"/>
      <c r="ACT40" s="571"/>
      <c r="ACU40" s="571"/>
      <c r="ACV40" s="571"/>
      <c r="ACW40" s="571"/>
      <c r="ACX40" s="571"/>
      <c r="ACY40" s="571"/>
      <c r="ACZ40" s="571"/>
      <c r="ADA40" s="571"/>
      <c r="ADB40" s="571"/>
      <c r="ADC40" s="571"/>
      <c r="ADD40" s="571"/>
      <c r="ADE40" s="571"/>
      <c r="ADF40" s="571"/>
      <c r="ADG40" s="571"/>
      <c r="ADH40" s="571"/>
      <c r="ADI40" s="571"/>
      <c r="ADJ40" s="571"/>
      <c r="ADK40" s="571"/>
      <c r="ADL40" s="571"/>
      <c r="ADM40" s="571"/>
      <c r="ADN40" s="571"/>
      <c r="ADO40" s="571"/>
      <c r="ADP40" s="571"/>
      <c r="ADQ40" s="571"/>
      <c r="ADR40" s="571"/>
      <c r="ADS40" s="571"/>
      <c r="ADT40" s="571"/>
      <c r="ADU40" s="571"/>
      <c r="ADV40" s="571"/>
      <c r="ADW40" s="571"/>
      <c r="ADX40" s="571"/>
      <c r="ADY40" s="571"/>
      <c r="ADZ40" s="571"/>
      <c r="AEA40" s="571"/>
      <c r="AEB40" s="571"/>
      <c r="AEC40" s="571"/>
      <c r="AED40" s="571"/>
      <c r="AEE40" s="571"/>
      <c r="AEF40" s="571"/>
      <c r="AEG40" s="571"/>
      <c r="AEH40" s="571"/>
      <c r="AEI40" s="571"/>
      <c r="AEJ40" s="571"/>
      <c r="AEK40" s="571"/>
      <c r="AEL40" s="571"/>
      <c r="AEM40" s="571"/>
      <c r="AEN40" s="571"/>
      <c r="AEO40" s="571"/>
      <c r="AEP40" s="571"/>
      <c r="AEQ40" s="571"/>
      <c r="AER40" s="571"/>
      <c r="AES40" s="571"/>
      <c r="AET40" s="571"/>
      <c r="AEU40" s="571"/>
      <c r="AEV40" s="571"/>
      <c r="AEW40" s="571"/>
      <c r="AEX40" s="571"/>
      <c r="AEY40" s="571"/>
      <c r="AEZ40" s="571"/>
      <c r="AFA40" s="571"/>
      <c r="AFB40" s="571"/>
      <c r="AFC40" s="571"/>
      <c r="AFD40" s="571"/>
      <c r="AFE40" s="571"/>
      <c r="AFF40" s="571"/>
      <c r="AFG40" s="571"/>
      <c r="AFH40" s="571"/>
      <c r="AFI40" s="571"/>
      <c r="AFJ40" s="571"/>
      <c r="AFK40" s="571"/>
      <c r="AFL40" s="571"/>
      <c r="AFM40" s="571"/>
      <c r="AFN40" s="571"/>
      <c r="AFO40" s="571"/>
      <c r="AFP40" s="571"/>
      <c r="AFQ40" s="571"/>
      <c r="AFR40" s="571"/>
      <c r="AFS40" s="571"/>
      <c r="AFT40" s="571"/>
      <c r="AFU40" s="571"/>
      <c r="AFV40" s="571"/>
      <c r="AFW40" s="571"/>
      <c r="AFX40" s="571"/>
      <c r="AFY40" s="571"/>
      <c r="AFZ40" s="571"/>
      <c r="AGA40" s="571"/>
      <c r="AGB40" s="571"/>
      <c r="AGC40" s="571"/>
      <c r="AGD40" s="571"/>
      <c r="AGE40" s="571"/>
      <c r="AGF40" s="571"/>
      <c r="AGG40" s="571"/>
      <c r="AGH40" s="571"/>
      <c r="AGI40" s="571"/>
      <c r="AGJ40" s="571"/>
      <c r="AGK40" s="571"/>
      <c r="AGL40" s="571"/>
      <c r="AGM40" s="571"/>
      <c r="AGN40" s="571"/>
      <c r="AGO40" s="571"/>
      <c r="AGP40" s="571"/>
      <c r="AGQ40" s="571"/>
      <c r="AGR40" s="571"/>
      <c r="AGS40" s="571"/>
      <c r="AGT40" s="571"/>
      <c r="AGU40" s="571"/>
      <c r="AGV40" s="571"/>
      <c r="AGW40" s="571"/>
      <c r="AGX40" s="571"/>
      <c r="AGY40" s="571"/>
      <c r="AGZ40" s="571"/>
      <c r="AHA40" s="571"/>
      <c r="AHB40" s="571"/>
      <c r="AHC40" s="571"/>
      <c r="AHD40" s="571"/>
      <c r="AHE40" s="571"/>
      <c r="AHF40" s="571"/>
      <c r="AHG40" s="571"/>
      <c r="AHH40" s="571"/>
      <c r="AHI40" s="571"/>
      <c r="AHJ40" s="571"/>
      <c r="AHK40" s="571"/>
      <c r="AHL40" s="571"/>
      <c r="AHM40" s="571"/>
      <c r="AHN40" s="571"/>
      <c r="AHO40" s="571"/>
      <c r="AHQ40" s="580">
        <v>35</v>
      </c>
    </row>
    <row r="41" spans="1:901" x14ac:dyDescent="0.4">
      <c r="A41" s="569" t="s">
        <v>2</v>
      </c>
      <c r="B41" s="570" t="s">
        <v>6249</v>
      </c>
      <c r="C41" s="571"/>
      <c r="D41" s="571"/>
      <c r="E41" s="571"/>
      <c r="F41" s="571"/>
      <c r="G41" s="571"/>
      <c r="H41" s="571"/>
      <c r="I41" s="571"/>
      <c r="J41" s="571"/>
      <c r="K41" s="571"/>
      <c r="L41" s="571"/>
      <c r="M41" s="571"/>
      <c r="N41" s="571"/>
      <c r="O41" s="571"/>
      <c r="P41" s="571"/>
      <c r="Q41" s="571"/>
      <c r="R41" s="571"/>
      <c r="S41" s="571"/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  <c r="AG41" s="571"/>
      <c r="AH41" s="571"/>
      <c r="AI41" s="571"/>
      <c r="AJ41" s="571"/>
      <c r="AK41" s="571"/>
      <c r="AL41" s="571"/>
      <c r="AM41" s="571"/>
      <c r="AN41" s="571"/>
      <c r="AO41" s="571"/>
      <c r="AP41" s="571"/>
      <c r="AQ41" s="571"/>
      <c r="AR41" s="571"/>
      <c r="AS41" s="571"/>
      <c r="AT41" s="571"/>
      <c r="AU41" s="571"/>
      <c r="AV41" s="571"/>
      <c r="AW41" s="571"/>
      <c r="AX41" s="571"/>
      <c r="AY41" s="571"/>
      <c r="AZ41" s="571"/>
      <c r="BA41" s="571"/>
      <c r="BB41" s="571"/>
      <c r="BC41" s="571"/>
      <c r="BD41" s="571"/>
      <c r="BE41" s="571"/>
      <c r="BF41" s="571"/>
      <c r="BG41" s="571"/>
      <c r="BH41" s="571"/>
      <c r="BI41" s="571"/>
      <c r="BJ41" s="571"/>
      <c r="BK41" s="571"/>
      <c r="BL41" s="571"/>
      <c r="BM41" s="571"/>
      <c r="BN41" s="571"/>
      <c r="BO41" s="571"/>
      <c r="BP41" s="571"/>
      <c r="BQ41" s="571"/>
      <c r="BR41" s="571"/>
      <c r="BS41" s="571"/>
      <c r="BT41" s="571"/>
      <c r="BU41" s="571"/>
      <c r="BV41" s="571"/>
      <c r="BW41" s="571"/>
      <c r="BX41" s="571"/>
      <c r="BY41" s="571"/>
      <c r="BZ41" s="571"/>
      <c r="CA41" s="571"/>
      <c r="CB41" s="571"/>
      <c r="CC41" s="571"/>
      <c r="CD41" s="571"/>
      <c r="CE41" s="571"/>
      <c r="CF41" s="571"/>
      <c r="CG41" s="571"/>
      <c r="CH41" s="571"/>
      <c r="CI41" s="571"/>
      <c r="CJ41" s="571"/>
      <c r="CK41" s="571"/>
      <c r="CL41" s="571"/>
      <c r="CM41" s="571"/>
      <c r="CN41" s="571"/>
      <c r="CO41" s="571"/>
      <c r="CP41" s="571"/>
      <c r="CQ41" s="571"/>
      <c r="CR41" s="571"/>
      <c r="CS41" s="571"/>
      <c r="CT41" s="571"/>
      <c r="CU41" s="571"/>
      <c r="CV41" s="571"/>
      <c r="CW41" s="571"/>
      <c r="CX41" s="571"/>
      <c r="CY41" s="571"/>
      <c r="CZ41" s="571"/>
      <c r="DA41" s="571"/>
      <c r="DB41" s="571"/>
      <c r="DC41" s="571"/>
      <c r="DD41" s="571"/>
      <c r="DE41" s="571"/>
      <c r="DF41" s="571"/>
      <c r="DG41" s="571"/>
      <c r="DH41" s="571"/>
      <c r="DI41" s="571"/>
      <c r="DJ41" s="571"/>
      <c r="DK41" s="571"/>
      <c r="DL41" s="571"/>
      <c r="DM41" s="571"/>
      <c r="DN41" s="571"/>
      <c r="DO41" s="571"/>
      <c r="DP41" s="571"/>
      <c r="DQ41" s="571"/>
      <c r="DR41" s="571"/>
      <c r="DS41" s="571"/>
      <c r="DT41" s="571"/>
      <c r="DU41" s="571"/>
      <c r="DV41" s="571"/>
      <c r="DW41" s="571"/>
      <c r="DX41" s="571"/>
      <c r="DY41" s="571"/>
      <c r="DZ41" s="571"/>
      <c r="EA41" s="571"/>
      <c r="EB41" s="571"/>
      <c r="EC41" s="571"/>
      <c r="ED41" s="571"/>
      <c r="EE41" s="571"/>
      <c r="EF41" s="571"/>
      <c r="EG41" s="571"/>
      <c r="EH41" s="571"/>
      <c r="EI41" s="571"/>
      <c r="EJ41" s="571"/>
      <c r="EK41" s="571"/>
      <c r="EL41" s="571"/>
      <c r="EM41" s="571"/>
      <c r="EN41" s="571"/>
      <c r="EO41" s="571"/>
      <c r="EP41" s="571"/>
      <c r="EQ41" s="571"/>
      <c r="ER41" s="571"/>
      <c r="ES41" s="571"/>
      <c r="ET41" s="571"/>
      <c r="EU41" s="571"/>
      <c r="EV41" s="571"/>
      <c r="EW41" s="571"/>
      <c r="EX41" s="571"/>
      <c r="EY41" s="571"/>
      <c r="EZ41" s="571"/>
      <c r="FA41" s="571"/>
      <c r="FB41" s="571"/>
      <c r="FC41" s="571"/>
      <c r="FD41" s="571"/>
      <c r="FE41" s="571"/>
      <c r="FF41" s="571"/>
      <c r="FG41" s="571"/>
      <c r="FH41" s="571"/>
      <c r="FI41" s="571"/>
      <c r="FJ41" s="571"/>
      <c r="FK41" s="571"/>
      <c r="FL41" s="571"/>
      <c r="FM41" s="571"/>
      <c r="FN41" s="571"/>
      <c r="FO41" s="571"/>
      <c r="FP41" s="571"/>
      <c r="FQ41" s="571"/>
      <c r="FR41" s="571"/>
      <c r="FS41" s="571"/>
      <c r="FT41" s="571"/>
      <c r="FU41" s="571"/>
      <c r="FV41" s="571"/>
      <c r="FW41" s="571"/>
      <c r="FX41" s="571"/>
      <c r="FY41" s="571"/>
      <c r="FZ41" s="571"/>
      <c r="GA41" s="571"/>
      <c r="GB41" s="571"/>
      <c r="GC41" s="571"/>
      <c r="GD41" s="571"/>
      <c r="GE41" s="571"/>
      <c r="GF41" s="571"/>
      <c r="GG41" s="571"/>
      <c r="GH41" s="571"/>
      <c r="GI41" s="571"/>
      <c r="GJ41" s="571"/>
      <c r="GK41" s="571"/>
      <c r="GL41" s="571"/>
      <c r="GM41" s="571"/>
      <c r="GN41" s="571"/>
      <c r="GO41" s="571"/>
      <c r="GP41" s="571"/>
      <c r="GQ41" s="571"/>
      <c r="GR41" s="571"/>
      <c r="GS41" s="571"/>
      <c r="GT41" s="571"/>
      <c r="GU41" s="571"/>
      <c r="GV41" s="571"/>
      <c r="GW41" s="571"/>
      <c r="GX41" s="571"/>
      <c r="GY41" s="571"/>
      <c r="GZ41" s="571"/>
      <c r="HA41" s="571"/>
      <c r="HB41" s="571"/>
      <c r="HC41" s="571"/>
      <c r="HD41" s="571"/>
      <c r="HE41" s="571"/>
      <c r="HF41" s="571"/>
      <c r="HG41" s="571"/>
      <c r="HH41" s="571"/>
      <c r="HI41" s="571"/>
      <c r="HJ41" s="571"/>
      <c r="HK41" s="571"/>
      <c r="HL41" s="571"/>
      <c r="HM41" s="571"/>
      <c r="HN41" s="571"/>
      <c r="HO41" s="571"/>
      <c r="HP41" s="571"/>
      <c r="HQ41" s="571"/>
      <c r="HR41" s="571"/>
      <c r="HS41" s="571"/>
      <c r="HT41" s="571"/>
      <c r="HU41" s="571"/>
      <c r="HV41" s="571"/>
      <c r="HW41" s="571"/>
      <c r="HX41" s="571"/>
      <c r="HY41" s="571"/>
      <c r="HZ41" s="571"/>
      <c r="IA41" s="571"/>
      <c r="IB41" s="571"/>
      <c r="IC41" s="571"/>
      <c r="ID41" s="571"/>
      <c r="IE41" s="571"/>
      <c r="IF41" s="571"/>
      <c r="IG41" s="571"/>
      <c r="IH41" s="571"/>
      <c r="II41" s="571"/>
      <c r="IJ41" s="571"/>
      <c r="IK41" s="571"/>
      <c r="IL41" s="571"/>
      <c r="IM41" s="571"/>
      <c r="IN41" s="571"/>
      <c r="IO41" s="571"/>
      <c r="IP41" s="571"/>
      <c r="IQ41" s="571"/>
      <c r="IR41" s="571"/>
      <c r="IS41" s="571"/>
      <c r="IT41" s="571"/>
      <c r="IU41" s="571"/>
      <c r="IV41" s="571"/>
      <c r="IW41" s="571"/>
      <c r="IX41" s="571"/>
      <c r="IY41" s="571"/>
      <c r="IZ41" s="571"/>
      <c r="JA41" s="571"/>
      <c r="JB41" s="571"/>
      <c r="JC41" s="571"/>
      <c r="JD41" s="571"/>
      <c r="JE41" s="571"/>
      <c r="JF41" s="571"/>
      <c r="JG41" s="571"/>
      <c r="JH41" s="571"/>
      <c r="JI41" s="571"/>
      <c r="JJ41" s="571"/>
      <c r="JK41" s="571"/>
      <c r="JL41" s="571"/>
      <c r="JM41" s="571"/>
      <c r="JN41" s="571"/>
      <c r="JO41" s="571"/>
      <c r="JP41" s="571"/>
      <c r="JQ41" s="571"/>
      <c r="JR41" s="571"/>
      <c r="JS41" s="571"/>
      <c r="JT41" s="571"/>
      <c r="JU41" s="571"/>
      <c r="JV41" s="571"/>
      <c r="JW41" s="571"/>
      <c r="JX41" s="571"/>
      <c r="JY41" s="571"/>
      <c r="JZ41" s="571"/>
      <c r="KA41" s="571"/>
      <c r="KB41" s="571"/>
      <c r="KC41" s="571"/>
      <c r="KD41" s="571"/>
      <c r="KE41" s="571"/>
      <c r="KF41" s="571"/>
      <c r="KG41" s="571"/>
      <c r="KH41" s="571"/>
      <c r="KI41" s="571"/>
      <c r="KJ41" s="571"/>
      <c r="KK41" s="571"/>
      <c r="KL41" s="571"/>
      <c r="KM41" s="571"/>
      <c r="KN41" s="571"/>
      <c r="KO41" s="571"/>
      <c r="KP41" s="571"/>
      <c r="KQ41" s="571"/>
      <c r="KR41" s="571"/>
      <c r="KS41" s="571"/>
      <c r="KT41" s="571"/>
      <c r="KU41" s="571"/>
      <c r="KV41" s="571"/>
      <c r="KW41" s="571"/>
      <c r="KX41" s="571"/>
      <c r="KY41" s="571"/>
      <c r="KZ41" s="571"/>
      <c r="LA41" s="571"/>
      <c r="LB41" s="571"/>
      <c r="LC41" s="571"/>
      <c r="LD41" s="571"/>
      <c r="LE41" s="571"/>
      <c r="LF41" s="571"/>
      <c r="LG41" s="571"/>
      <c r="LH41" s="571"/>
      <c r="LI41" s="571"/>
      <c r="LJ41" s="571"/>
      <c r="LK41" s="571"/>
      <c r="LL41" s="571"/>
      <c r="LM41" s="571"/>
      <c r="LN41" s="571"/>
      <c r="LO41" s="571"/>
      <c r="LP41" s="571"/>
      <c r="LQ41" s="571"/>
      <c r="LR41" s="571"/>
      <c r="LS41" s="571"/>
      <c r="LT41" s="571"/>
      <c r="LU41" s="571"/>
      <c r="LV41" s="571"/>
      <c r="LW41" s="571"/>
      <c r="LX41" s="571"/>
      <c r="LY41" s="571"/>
      <c r="LZ41" s="571"/>
      <c r="MA41" s="571"/>
      <c r="MB41" s="571"/>
      <c r="MC41" s="571"/>
      <c r="MD41" s="571"/>
      <c r="ME41" s="571"/>
      <c r="MF41" s="571"/>
      <c r="MG41" s="571"/>
      <c r="MH41" s="571"/>
      <c r="MI41" s="571"/>
      <c r="MJ41" s="571"/>
      <c r="MK41" s="571"/>
      <c r="ML41" s="571"/>
      <c r="MM41" s="571"/>
      <c r="MN41" s="571"/>
      <c r="MO41" s="571"/>
      <c r="MP41" s="571"/>
      <c r="MQ41" s="571"/>
      <c r="MR41" s="571"/>
      <c r="MS41" s="571"/>
      <c r="MT41" s="571"/>
      <c r="MU41" s="571"/>
      <c r="MV41" s="571"/>
      <c r="MW41" s="571"/>
      <c r="MX41" s="571"/>
      <c r="MY41" s="571"/>
      <c r="MZ41" s="571"/>
      <c r="NA41" s="571"/>
      <c r="NB41" s="571"/>
      <c r="NC41" s="571"/>
      <c r="ND41" s="571"/>
      <c r="NE41" s="571"/>
      <c r="NF41" s="571"/>
      <c r="NG41" s="571"/>
      <c r="NH41" s="571"/>
      <c r="NI41" s="571"/>
      <c r="NJ41" s="571"/>
      <c r="NK41" s="571"/>
      <c r="NL41" s="571"/>
      <c r="NM41" s="571"/>
      <c r="NN41" s="571"/>
      <c r="NO41" s="571"/>
      <c r="NP41" s="571"/>
      <c r="NQ41" s="571"/>
      <c r="NR41" s="571"/>
      <c r="NS41" s="571"/>
      <c r="NT41" s="571"/>
      <c r="NU41" s="571"/>
      <c r="NV41" s="571"/>
      <c r="NW41" s="571"/>
      <c r="NX41" s="571"/>
      <c r="NY41" s="571"/>
      <c r="NZ41" s="571"/>
      <c r="OA41" s="571"/>
      <c r="OB41" s="571"/>
      <c r="OC41" s="571"/>
      <c r="OD41" s="571"/>
      <c r="OE41" s="571"/>
      <c r="OF41" s="571"/>
      <c r="OG41" s="571"/>
      <c r="OH41" s="571"/>
      <c r="OI41" s="571"/>
      <c r="OJ41" s="571"/>
      <c r="OK41" s="571"/>
      <c r="OL41" s="571"/>
      <c r="OM41" s="571"/>
      <c r="ON41" s="571"/>
      <c r="OO41" s="571"/>
      <c r="OP41" s="571"/>
      <c r="OQ41" s="571"/>
      <c r="OR41" s="571"/>
      <c r="OS41" s="571"/>
      <c r="OT41" s="571"/>
      <c r="OU41" s="571"/>
      <c r="OV41" s="571"/>
      <c r="OW41" s="571"/>
      <c r="OX41" s="571"/>
      <c r="OY41" s="571"/>
      <c r="OZ41" s="571"/>
      <c r="PA41" s="571"/>
      <c r="PB41" s="571"/>
      <c r="PC41" s="571"/>
      <c r="PD41" s="571"/>
      <c r="PE41" s="571"/>
      <c r="PF41" s="571"/>
      <c r="PG41" s="571"/>
      <c r="PH41" s="571"/>
      <c r="PI41" s="571"/>
      <c r="PJ41" s="571"/>
      <c r="PK41" s="571"/>
      <c r="PL41" s="571"/>
      <c r="PM41" s="571"/>
      <c r="PN41" s="571"/>
      <c r="PO41" s="571"/>
      <c r="PP41" s="571"/>
      <c r="PQ41" s="571"/>
      <c r="PR41" s="571"/>
      <c r="PS41" s="571"/>
      <c r="PT41" s="571"/>
      <c r="PU41" s="571"/>
      <c r="PV41" s="571"/>
      <c r="PW41" s="571"/>
      <c r="PX41" s="571"/>
      <c r="PY41" s="571"/>
      <c r="PZ41" s="571"/>
      <c r="QA41" s="571"/>
      <c r="QB41" s="571"/>
      <c r="QC41" s="571"/>
      <c r="QD41" s="571"/>
      <c r="QE41" s="571"/>
      <c r="QF41" s="571"/>
      <c r="QG41" s="571"/>
      <c r="QH41" s="571"/>
      <c r="QI41" s="571"/>
      <c r="QJ41" s="571"/>
      <c r="QK41" s="571"/>
      <c r="QL41" s="571"/>
      <c r="QM41" s="571"/>
      <c r="QN41" s="571"/>
      <c r="QO41" s="571"/>
      <c r="QP41" s="571"/>
      <c r="QQ41" s="571"/>
      <c r="QR41" s="571"/>
      <c r="QS41" s="571"/>
      <c r="QT41" s="571"/>
      <c r="QU41" s="571"/>
      <c r="QV41" s="571"/>
      <c r="QW41" s="571"/>
      <c r="QX41" s="571"/>
      <c r="QY41" s="571"/>
      <c r="QZ41" s="571"/>
      <c r="RA41" s="571"/>
      <c r="RB41" s="571"/>
      <c r="RC41" s="571"/>
      <c r="RD41" s="571"/>
      <c r="RE41" s="571"/>
      <c r="RF41" s="571"/>
      <c r="RG41" s="571"/>
      <c r="RH41" s="571"/>
      <c r="RI41" s="571"/>
      <c r="RJ41" s="571"/>
      <c r="RK41" s="571"/>
      <c r="RL41" s="571"/>
      <c r="RM41" s="571"/>
      <c r="RN41" s="571"/>
      <c r="RO41" s="571"/>
      <c r="RP41" s="571"/>
      <c r="RQ41" s="571"/>
      <c r="RR41" s="571"/>
      <c r="RS41" s="571"/>
      <c r="RT41" s="571"/>
      <c r="RU41" s="571"/>
      <c r="RV41" s="571"/>
      <c r="RW41" s="571"/>
      <c r="RX41" s="571"/>
      <c r="RY41" s="571"/>
      <c r="RZ41" s="571"/>
      <c r="SA41" s="571"/>
      <c r="SB41" s="571"/>
      <c r="SC41" s="571"/>
      <c r="SD41" s="571"/>
      <c r="SE41" s="571"/>
      <c r="SF41" s="571"/>
      <c r="SG41" s="571"/>
      <c r="SH41" s="571"/>
      <c r="SI41" s="571"/>
      <c r="SJ41" s="571"/>
      <c r="SK41" s="571"/>
      <c r="SL41" s="571"/>
      <c r="SM41" s="571"/>
      <c r="SN41" s="571"/>
      <c r="SO41" s="571"/>
      <c r="SP41" s="571"/>
      <c r="SQ41" s="571"/>
      <c r="SR41" s="571"/>
      <c r="SS41" s="571"/>
      <c r="ST41" s="571"/>
      <c r="SU41" s="571"/>
      <c r="SV41" s="571"/>
      <c r="SW41" s="571"/>
      <c r="SX41" s="571"/>
      <c r="SY41" s="571"/>
      <c r="SZ41" s="571"/>
      <c r="TA41" s="571"/>
      <c r="TB41" s="571"/>
      <c r="TC41" s="571"/>
      <c r="TD41" s="571"/>
      <c r="TE41" s="571"/>
      <c r="TF41" s="571"/>
      <c r="TG41" s="571"/>
      <c r="TH41" s="571"/>
      <c r="TI41" s="571"/>
      <c r="TJ41" s="571"/>
      <c r="TK41" s="571"/>
      <c r="TL41" s="571"/>
      <c r="TM41" s="571"/>
      <c r="TN41" s="571"/>
      <c r="TO41" s="571"/>
      <c r="TP41" s="571"/>
      <c r="TQ41" s="571"/>
      <c r="TR41" s="571"/>
      <c r="TS41" s="571"/>
      <c r="TT41" s="571"/>
      <c r="TU41" s="571"/>
      <c r="TV41" s="571"/>
      <c r="TW41" s="571"/>
      <c r="TX41" s="571"/>
      <c r="TY41" s="571"/>
      <c r="TZ41" s="571"/>
      <c r="UA41" s="571"/>
      <c r="UB41" s="571"/>
      <c r="UC41" s="571"/>
      <c r="UD41" s="571"/>
      <c r="UE41" s="571"/>
      <c r="UF41" s="571"/>
      <c r="UG41" s="571"/>
      <c r="UH41" s="571"/>
      <c r="UI41" s="571"/>
      <c r="UJ41" s="571"/>
      <c r="UK41" s="571"/>
      <c r="UL41" s="571"/>
      <c r="UM41" s="571"/>
      <c r="UN41" s="571"/>
      <c r="UO41" s="571"/>
      <c r="UP41" s="571"/>
      <c r="UQ41" s="571"/>
      <c r="UR41" s="571"/>
      <c r="US41" s="571"/>
      <c r="UT41" s="571"/>
      <c r="UU41" s="571"/>
      <c r="UV41" s="571"/>
      <c r="UW41" s="571"/>
      <c r="UX41" s="571"/>
      <c r="UY41" s="571"/>
      <c r="UZ41" s="571"/>
      <c r="VA41" s="571"/>
      <c r="VB41" s="571"/>
      <c r="VC41" s="571"/>
      <c r="VD41" s="571"/>
      <c r="VE41" s="571"/>
      <c r="VF41" s="571"/>
      <c r="VG41" s="571"/>
      <c r="VH41" s="571"/>
      <c r="VI41" s="571"/>
      <c r="VJ41" s="571"/>
      <c r="VK41" s="571"/>
      <c r="VL41" s="571"/>
      <c r="VM41" s="571"/>
      <c r="VN41" s="571"/>
      <c r="VO41" s="571"/>
      <c r="VP41" s="571"/>
      <c r="VQ41" s="571"/>
      <c r="VR41" s="571"/>
      <c r="VS41" s="571"/>
      <c r="VT41" s="571"/>
      <c r="VU41" s="571"/>
      <c r="VV41" s="571"/>
      <c r="VW41" s="571"/>
      <c r="VX41" s="571"/>
      <c r="VY41" s="571"/>
      <c r="VZ41" s="571"/>
      <c r="WA41" s="571"/>
      <c r="WB41" s="571"/>
      <c r="WC41" s="571"/>
      <c r="WD41" s="571"/>
      <c r="WE41" s="571"/>
      <c r="WF41" s="571"/>
      <c r="WG41" s="571"/>
      <c r="WH41" s="571"/>
      <c r="WI41" s="571"/>
      <c r="WJ41" s="571"/>
      <c r="WK41" s="571"/>
      <c r="WL41" s="571"/>
      <c r="WM41" s="571"/>
      <c r="WN41" s="571"/>
      <c r="WO41" s="571"/>
      <c r="WP41" s="571"/>
      <c r="WQ41" s="571"/>
      <c r="WR41" s="571"/>
      <c r="WS41" s="571"/>
      <c r="WT41" s="571"/>
      <c r="WU41" s="571"/>
      <c r="WV41" s="571"/>
      <c r="WW41" s="571"/>
      <c r="WX41" s="571"/>
      <c r="WY41" s="571"/>
      <c r="WZ41" s="571"/>
      <c r="XA41" s="571"/>
      <c r="XB41" s="571"/>
      <c r="XC41" s="571"/>
      <c r="XD41" s="571"/>
      <c r="XE41" s="571"/>
      <c r="XF41" s="571"/>
      <c r="XG41" s="571"/>
      <c r="XH41" s="571"/>
      <c r="XI41" s="571"/>
      <c r="XJ41" s="571"/>
      <c r="XK41" s="571"/>
      <c r="XL41" s="571"/>
      <c r="XM41" s="571"/>
      <c r="XN41" s="571"/>
      <c r="XO41" s="571"/>
      <c r="XP41" s="571"/>
      <c r="XQ41" s="571"/>
      <c r="XR41" s="571"/>
      <c r="XS41" s="571"/>
      <c r="XT41" s="571"/>
      <c r="XU41" s="571"/>
      <c r="XV41" s="571"/>
      <c r="XW41" s="571"/>
      <c r="XX41" s="571"/>
      <c r="XY41" s="571"/>
      <c r="XZ41" s="571"/>
      <c r="YA41" s="571"/>
      <c r="YB41" s="571"/>
      <c r="YC41" s="571"/>
      <c r="YD41" s="571"/>
      <c r="YE41" s="571"/>
      <c r="YF41" s="571"/>
      <c r="YG41" s="571"/>
      <c r="YH41" s="571"/>
      <c r="YI41" s="571"/>
      <c r="YJ41" s="571"/>
      <c r="YK41" s="571"/>
      <c r="YL41" s="571"/>
      <c r="YM41" s="571"/>
      <c r="YN41" s="571"/>
      <c r="YO41" s="571"/>
      <c r="YP41" s="571"/>
      <c r="YQ41" s="571"/>
      <c r="YR41" s="571"/>
      <c r="YS41" s="571"/>
      <c r="YT41" s="571"/>
      <c r="YU41" s="571"/>
      <c r="YV41" s="571"/>
      <c r="YW41" s="571"/>
      <c r="YX41" s="571"/>
      <c r="YY41" s="571"/>
      <c r="YZ41" s="571"/>
      <c r="ZA41" s="571"/>
      <c r="ZB41" s="571"/>
      <c r="ZC41" s="571"/>
      <c r="ZD41" s="571"/>
      <c r="ZE41" s="571"/>
      <c r="ZF41" s="571"/>
      <c r="ZG41" s="571"/>
      <c r="ZH41" s="571"/>
      <c r="ZI41" s="571"/>
      <c r="ZJ41" s="571"/>
      <c r="ZK41" s="571"/>
      <c r="ZL41" s="571"/>
      <c r="ZM41" s="571"/>
      <c r="ZN41" s="571"/>
      <c r="ZO41" s="571"/>
      <c r="ZP41" s="571"/>
      <c r="ZQ41" s="571"/>
      <c r="ZR41" s="571"/>
      <c r="ZS41" s="571"/>
      <c r="ZT41" s="571"/>
      <c r="ZU41" s="571"/>
      <c r="ZV41" s="571"/>
      <c r="ZW41" s="571"/>
      <c r="ZX41" s="571"/>
      <c r="ZY41" s="571"/>
      <c r="ZZ41" s="571"/>
      <c r="AAA41" s="571"/>
      <c r="AAB41" s="571"/>
      <c r="AAC41" s="571"/>
      <c r="AAD41" s="571"/>
      <c r="AAE41" s="571"/>
      <c r="AAF41" s="571"/>
      <c r="AAG41" s="571"/>
      <c r="AAH41" s="571"/>
      <c r="AAI41" s="571"/>
      <c r="AAJ41" s="571"/>
      <c r="AAK41" s="571"/>
      <c r="AAL41" s="571"/>
      <c r="AAM41" s="571"/>
      <c r="AAN41" s="571"/>
      <c r="AAO41" s="571"/>
      <c r="AAP41" s="571"/>
      <c r="AAQ41" s="571"/>
      <c r="AAR41" s="571"/>
      <c r="AAS41" s="571"/>
      <c r="AAT41" s="571"/>
      <c r="AAU41" s="571"/>
      <c r="AAV41" s="571"/>
      <c r="AAW41" s="571"/>
      <c r="AAX41" s="571"/>
      <c r="AAY41" s="571"/>
      <c r="AAZ41" s="571"/>
      <c r="ABA41" s="571"/>
      <c r="ABB41" s="571"/>
      <c r="ABC41" s="571"/>
      <c r="ABD41" s="571"/>
      <c r="ABE41" s="571"/>
      <c r="ABF41" s="571"/>
      <c r="ABG41" s="571"/>
      <c r="ABH41" s="571"/>
      <c r="ABI41" s="571"/>
      <c r="ABJ41" s="571"/>
      <c r="ABK41" s="571"/>
      <c r="ABL41" s="571"/>
      <c r="ABM41" s="571"/>
      <c r="ABN41" s="571"/>
      <c r="ABO41" s="571"/>
      <c r="ABP41" s="571"/>
      <c r="ABQ41" s="571"/>
      <c r="ABR41" s="571"/>
      <c r="ABS41" s="571"/>
      <c r="ABT41" s="571"/>
      <c r="ABU41" s="571"/>
      <c r="ABV41" s="571"/>
      <c r="ABW41" s="571"/>
      <c r="ABX41" s="571"/>
      <c r="ABY41" s="571"/>
      <c r="ABZ41" s="571"/>
      <c r="ACA41" s="571"/>
      <c r="ACB41" s="571"/>
      <c r="ACC41" s="571"/>
      <c r="ACD41" s="571"/>
      <c r="ACE41" s="571"/>
      <c r="ACF41" s="571"/>
      <c r="ACG41" s="571"/>
      <c r="ACH41" s="571"/>
      <c r="ACI41" s="571"/>
      <c r="ACJ41" s="571"/>
      <c r="ACK41" s="571"/>
      <c r="ACL41" s="571"/>
      <c r="ACM41" s="571"/>
      <c r="ACN41" s="571"/>
      <c r="ACO41" s="571"/>
      <c r="ACP41" s="571"/>
      <c r="ACQ41" s="571"/>
      <c r="ACR41" s="571"/>
      <c r="ACS41" s="571"/>
      <c r="ACT41" s="571"/>
      <c r="ACU41" s="571"/>
      <c r="ACV41" s="571"/>
      <c r="ACW41" s="571"/>
      <c r="ACX41" s="571"/>
      <c r="ACY41" s="571"/>
      <c r="ACZ41" s="571"/>
      <c r="ADA41" s="571"/>
      <c r="ADB41" s="571"/>
      <c r="ADC41" s="571"/>
      <c r="ADD41" s="571"/>
      <c r="ADE41" s="571"/>
      <c r="ADF41" s="571"/>
      <c r="ADG41" s="571"/>
      <c r="ADH41" s="571"/>
      <c r="ADI41" s="571"/>
      <c r="ADJ41" s="571"/>
      <c r="ADK41" s="571"/>
      <c r="ADL41" s="571"/>
      <c r="ADM41" s="571"/>
      <c r="ADN41" s="571"/>
      <c r="ADO41" s="571"/>
      <c r="ADP41" s="571"/>
      <c r="ADQ41" s="571"/>
      <c r="ADR41" s="571"/>
      <c r="ADS41" s="571"/>
      <c r="ADT41" s="571"/>
      <c r="ADU41" s="571"/>
      <c r="ADV41" s="571"/>
      <c r="ADW41" s="571"/>
      <c r="ADX41" s="571"/>
      <c r="ADY41" s="571"/>
      <c r="ADZ41" s="571"/>
      <c r="AEA41" s="571"/>
      <c r="AEB41" s="571"/>
      <c r="AEC41" s="571"/>
      <c r="AED41" s="571"/>
      <c r="AEE41" s="571"/>
      <c r="AEF41" s="571"/>
      <c r="AEG41" s="571"/>
      <c r="AEH41" s="571"/>
      <c r="AEI41" s="571"/>
      <c r="AEJ41" s="571"/>
      <c r="AEK41" s="571"/>
      <c r="AEL41" s="571"/>
      <c r="AEM41" s="571"/>
      <c r="AEN41" s="571"/>
      <c r="AEO41" s="571"/>
      <c r="AEP41" s="571"/>
      <c r="AEQ41" s="571"/>
      <c r="AER41" s="571"/>
      <c r="AES41" s="571"/>
      <c r="AET41" s="571"/>
      <c r="AEU41" s="571"/>
      <c r="AEV41" s="571"/>
      <c r="AEW41" s="571"/>
      <c r="AEX41" s="571"/>
      <c r="AEY41" s="571"/>
      <c r="AEZ41" s="571"/>
      <c r="AFA41" s="571"/>
      <c r="AFB41" s="571"/>
      <c r="AFC41" s="571"/>
      <c r="AFD41" s="571"/>
      <c r="AFE41" s="571"/>
      <c r="AFF41" s="571"/>
      <c r="AFG41" s="571"/>
      <c r="AFH41" s="571"/>
      <c r="AFI41" s="571"/>
      <c r="AFJ41" s="571"/>
      <c r="AFK41" s="571"/>
      <c r="AFL41" s="571"/>
      <c r="AFM41" s="571"/>
      <c r="AFN41" s="571"/>
      <c r="AFO41" s="571"/>
      <c r="AFP41" s="571"/>
      <c r="AFQ41" s="571"/>
      <c r="AFR41" s="571"/>
      <c r="AFS41" s="571"/>
      <c r="AFT41" s="571"/>
      <c r="AFU41" s="571"/>
      <c r="AFV41" s="571"/>
      <c r="AFW41" s="571"/>
      <c r="AFX41" s="571"/>
      <c r="AFY41" s="571"/>
      <c r="AFZ41" s="571"/>
      <c r="AGA41" s="571"/>
      <c r="AGB41" s="571"/>
      <c r="AGC41" s="571"/>
      <c r="AGD41" s="571"/>
      <c r="AGE41" s="571"/>
      <c r="AGF41" s="571"/>
      <c r="AGG41" s="571"/>
      <c r="AGH41" s="571"/>
      <c r="AGI41" s="571"/>
      <c r="AGJ41" s="571"/>
      <c r="AGK41" s="571"/>
      <c r="AGL41" s="571"/>
      <c r="AGM41" s="571"/>
      <c r="AGN41" s="571"/>
      <c r="AGO41" s="571"/>
      <c r="AGP41" s="571"/>
      <c r="AGQ41" s="571"/>
      <c r="AGR41" s="571"/>
      <c r="AGS41" s="571"/>
      <c r="AGT41" s="571"/>
      <c r="AGU41" s="571"/>
      <c r="AGV41" s="571"/>
      <c r="AGW41" s="571"/>
      <c r="AGX41" s="571"/>
      <c r="AGY41" s="571"/>
      <c r="AGZ41" s="571"/>
      <c r="AHA41" s="571"/>
      <c r="AHB41" s="571"/>
      <c r="AHC41" s="571"/>
      <c r="AHD41" s="571"/>
      <c r="AHE41" s="571"/>
      <c r="AHF41" s="571"/>
      <c r="AHG41" s="571"/>
      <c r="AHH41" s="571"/>
      <c r="AHI41" s="571"/>
      <c r="AHJ41" s="571"/>
      <c r="AHK41" s="571"/>
      <c r="AHL41" s="571"/>
      <c r="AHM41" s="571"/>
      <c r="AHN41" s="571"/>
      <c r="AHO41" s="571"/>
      <c r="AHQ41" s="579">
        <v>36</v>
      </c>
    </row>
    <row r="42" spans="1:901" x14ac:dyDescent="0.55000000000000004">
      <c r="A42" s="569" t="s">
        <v>4</v>
      </c>
      <c r="B42" s="570" t="s">
        <v>6250</v>
      </c>
      <c r="C42" s="571"/>
      <c r="D42" s="571"/>
      <c r="E42" s="571"/>
      <c r="F42" s="571"/>
      <c r="G42" s="571"/>
      <c r="H42" s="571"/>
      <c r="I42" s="571"/>
      <c r="J42" s="571"/>
      <c r="K42" s="571"/>
      <c r="L42" s="571"/>
      <c r="M42" s="571"/>
      <c r="N42" s="571"/>
      <c r="O42" s="571"/>
      <c r="P42" s="571"/>
      <c r="Q42" s="571"/>
      <c r="R42" s="571"/>
      <c r="S42" s="571"/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571"/>
      <c r="AH42" s="571"/>
      <c r="AI42" s="571"/>
      <c r="AJ42" s="571"/>
      <c r="AK42" s="571"/>
      <c r="AL42" s="571"/>
      <c r="AM42" s="571"/>
      <c r="AN42" s="571"/>
      <c r="AO42" s="571"/>
      <c r="AP42" s="571"/>
      <c r="AQ42" s="571"/>
      <c r="AR42" s="571"/>
      <c r="AS42" s="571"/>
      <c r="AT42" s="571"/>
      <c r="AU42" s="571"/>
      <c r="AV42" s="571"/>
      <c r="AW42" s="571"/>
      <c r="AX42" s="571"/>
      <c r="AY42" s="571"/>
      <c r="AZ42" s="571"/>
      <c r="BA42" s="571"/>
      <c r="BB42" s="571"/>
      <c r="BC42" s="571"/>
      <c r="BD42" s="571"/>
      <c r="BE42" s="571"/>
      <c r="BF42" s="571"/>
      <c r="BG42" s="571"/>
      <c r="BH42" s="571"/>
      <c r="BI42" s="571"/>
      <c r="BJ42" s="571"/>
      <c r="BK42" s="571"/>
      <c r="BL42" s="571"/>
      <c r="BM42" s="571"/>
      <c r="BN42" s="571"/>
      <c r="BO42" s="571"/>
      <c r="BP42" s="571"/>
      <c r="BQ42" s="571"/>
      <c r="BR42" s="571"/>
      <c r="BS42" s="571"/>
      <c r="BT42" s="571"/>
      <c r="BU42" s="571"/>
      <c r="BV42" s="571"/>
      <c r="BW42" s="571"/>
      <c r="BX42" s="571"/>
      <c r="BY42" s="571"/>
      <c r="BZ42" s="571"/>
      <c r="CA42" s="571"/>
      <c r="CB42" s="571"/>
      <c r="CC42" s="571"/>
      <c r="CD42" s="571"/>
      <c r="CE42" s="571"/>
      <c r="CF42" s="571"/>
      <c r="CG42" s="571"/>
      <c r="CH42" s="571"/>
      <c r="CI42" s="571"/>
      <c r="CJ42" s="571"/>
      <c r="CK42" s="571"/>
      <c r="CL42" s="571"/>
      <c r="CM42" s="571"/>
      <c r="CN42" s="571"/>
      <c r="CO42" s="571"/>
      <c r="CP42" s="571"/>
      <c r="CQ42" s="571"/>
      <c r="CR42" s="571"/>
      <c r="CS42" s="571"/>
      <c r="CT42" s="571"/>
      <c r="CU42" s="571"/>
      <c r="CV42" s="571"/>
      <c r="CW42" s="571"/>
      <c r="CX42" s="571"/>
      <c r="CY42" s="571"/>
      <c r="CZ42" s="571"/>
      <c r="DA42" s="571"/>
      <c r="DB42" s="571"/>
      <c r="DC42" s="571"/>
      <c r="DD42" s="571"/>
      <c r="DE42" s="571"/>
      <c r="DF42" s="571"/>
      <c r="DG42" s="571"/>
      <c r="DH42" s="571"/>
      <c r="DI42" s="571"/>
      <c r="DJ42" s="571"/>
      <c r="DK42" s="571"/>
      <c r="DL42" s="571"/>
      <c r="DM42" s="571"/>
      <c r="DN42" s="571"/>
      <c r="DO42" s="571"/>
      <c r="DP42" s="571"/>
      <c r="DQ42" s="571"/>
      <c r="DR42" s="571"/>
      <c r="DS42" s="571"/>
      <c r="DT42" s="571"/>
      <c r="DU42" s="571"/>
      <c r="DV42" s="571"/>
      <c r="DW42" s="571"/>
      <c r="DX42" s="571"/>
      <c r="DY42" s="571"/>
      <c r="DZ42" s="571"/>
      <c r="EA42" s="571"/>
      <c r="EB42" s="571"/>
      <c r="EC42" s="571"/>
      <c r="ED42" s="571"/>
      <c r="EE42" s="571"/>
      <c r="EF42" s="571"/>
      <c r="EG42" s="571"/>
      <c r="EH42" s="571"/>
      <c r="EI42" s="571"/>
      <c r="EJ42" s="571"/>
      <c r="EK42" s="571"/>
      <c r="EL42" s="571"/>
      <c r="EM42" s="571"/>
      <c r="EN42" s="571"/>
      <c r="EO42" s="571"/>
      <c r="EP42" s="571"/>
      <c r="EQ42" s="571"/>
      <c r="ER42" s="571"/>
      <c r="ES42" s="571"/>
      <c r="ET42" s="571"/>
      <c r="EU42" s="571"/>
      <c r="EV42" s="571"/>
      <c r="EW42" s="571"/>
      <c r="EX42" s="571"/>
      <c r="EY42" s="571"/>
      <c r="EZ42" s="571"/>
      <c r="FA42" s="571"/>
      <c r="FB42" s="571"/>
      <c r="FC42" s="571"/>
      <c r="FD42" s="571"/>
      <c r="FE42" s="571"/>
      <c r="FF42" s="571"/>
      <c r="FG42" s="571"/>
      <c r="FH42" s="571"/>
      <c r="FI42" s="571"/>
      <c r="FJ42" s="571"/>
      <c r="FK42" s="571"/>
      <c r="FL42" s="571"/>
      <c r="FM42" s="571"/>
      <c r="FN42" s="571"/>
      <c r="FO42" s="571"/>
      <c r="FP42" s="571"/>
      <c r="FQ42" s="571"/>
      <c r="FR42" s="571"/>
      <c r="FS42" s="571"/>
      <c r="FT42" s="571"/>
      <c r="FU42" s="571"/>
      <c r="FV42" s="571"/>
      <c r="FW42" s="571"/>
      <c r="FX42" s="571"/>
      <c r="FY42" s="571"/>
      <c r="FZ42" s="571"/>
      <c r="GA42" s="571"/>
      <c r="GB42" s="571"/>
      <c r="GC42" s="571"/>
      <c r="GD42" s="571"/>
      <c r="GE42" s="571"/>
      <c r="GF42" s="571"/>
      <c r="GG42" s="571"/>
      <c r="GH42" s="571"/>
      <c r="GI42" s="571"/>
      <c r="GJ42" s="571"/>
      <c r="GK42" s="571"/>
      <c r="GL42" s="571"/>
      <c r="GM42" s="571"/>
      <c r="GN42" s="571"/>
      <c r="GO42" s="571"/>
      <c r="GP42" s="571"/>
      <c r="GQ42" s="571"/>
      <c r="GR42" s="571"/>
      <c r="GS42" s="571"/>
      <c r="GT42" s="571"/>
      <c r="GU42" s="571"/>
      <c r="GV42" s="571"/>
      <c r="GW42" s="571"/>
      <c r="GX42" s="571"/>
      <c r="GY42" s="571"/>
      <c r="GZ42" s="571"/>
      <c r="HA42" s="571"/>
      <c r="HB42" s="571"/>
      <c r="HC42" s="571"/>
      <c r="HD42" s="571"/>
      <c r="HE42" s="571"/>
      <c r="HF42" s="571"/>
      <c r="HG42" s="571"/>
      <c r="HH42" s="571"/>
      <c r="HI42" s="571"/>
      <c r="HJ42" s="571"/>
      <c r="HK42" s="571"/>
      <c r="HL42" s="571"/>
      <c r="HM42" s="571"/>
      <c r="HN42" s="571"/>
      <c r="HO42" s="571"/>
      <c r="HP42" s="571"/>
      <c r="HQ42" s="571"/>
      <c r="HR42" s="571"/>
      <c r="HS42" s="571"/>
      <c r="HT42" s="571"/>
      <c r="HU42" s="571"/>
      <c r="HV42" s="571"/>
      <c r="HW42" s="571"/>
      <c r="HX42" s="571"/>
      <c r="HY42" s="571"/>
      <c r="HZ42" s="571"/>
      <c r="IA42" s="571"/>
      <c r="IB42" s="571"/>
      <c r="IC42" s="571"/>
      <c r="ID42" s="571"/>
      <c r="IE42" s="571"/>
      <c r="IF42" s="571"/>
      <c r="IG42" s="571"/>
      <c r="IH42" s="571"/>
      <c r="II42" s="571"/>
      <c r="IJ42" s="571"/>
      <c r="IK42" s="571"/>
      <c r="IL42" s="571"/>
      <c r="IM42" s="571"/>
      <c r="IN42" s="571"/>
      <c r="IO42" s="571"/>
      <c r="IP42" s="571"/>
      <c r="IQ42" s="571"/>
      <c r="IR42" s="571"/>
      <c r="IS42" s="571"/>
      <c r="IT42" s="571"/>
      <c r="IU42" s="571"/>
      <c r="IV42" s="571"/>
      <c r="IW42" s="571"/>
      <c r="IX42" s="571"/>
      <c r="IY42" s="571"/>
      <c r="IZ42" s="571"/>
      <c r="JA42" s="571"/>
      <c r="JB42" s="571"/>
      <c r="JC42" s="571"/>
      <c r="JD42" s="571"/>
      <c r="JE42" s="571"/>
      <c r="JF42" s="571"/>
      <c r="JG42" s="571"/>
      <c r="JH42" s="571"/>
      <c r="JI42" s="571"/>
      <c r="JJ42" s="571"/>
      <c r="JK42" s="571"/>
      <c r="JL42" s="571"/>
      <c r="JM42" s="571"/>
      <c r="JN42" s="571"/>
      <c r="JO42" s="571"/>
      <c r="JP42" s="571"/>
      <c r="JQ42" s="571"/>
      <c r="JR42" s="571"/>
      <c r="JS42" s="571"/>
      <c r="JT42" s="571"/>
      <c r="JU42" s="571"/>
      <c r="JV42" s="571"/>
      <c r="JW42" s="571"/>
      <c r="JX42" s="571"/>
      <c r="JY42" s="571"/>
      <c r="JZ42" s="571"/>
      <c r="KA42" s="571"/>
      <c r="KB42" s="571"/>
      <c r="KC42" s="571"/>
      <c r="KD42" s="571"/>
      <c r="KE42" s="571"/>
      <c r="KF42" s="571"/>
      <c r="KG42" s="571"/>
      <c r="KH42" s="571"/>
      <c r="KI42" s="571"/>
      <c r="KJ42" s="571"/>
      <c r="KK42" s="571"/>
      <c r="KL42" s="571"/>
      <c r="KM42" s="571"/>
      <c r="KN42" s="571"/>
      <c r="KO42" s="571"/>
      <c r="KP42" s="571"/>
      <c r="KQ42" s="571"/>
      <c r="KR42" s="571"/>
      <c r="KS42" s="571"/>
      <c r="KT42" s="571"/>
      <c r="KU42" s="571"/>
      <c r="KV42" s="571"/>
      <c r="KW42" s="571"/>
      <c r="KX42" s="571"/>
      <c r="KY42" s="571"/>
      <c r="KZ42" s="571"/>
      <c r="LA42" s="571"/>
      <c r="LB42" s="571"/>
      <c r="LC42" s="571"/>
      <c r="LD42" s="571"/>
      <c r="LE42" s="571"/>
      <c r="LF42" s="571"/>
      <c r="LG42" s="571"/>
      <c r="LH42" s="571"/>
      <c r="LI42" s="571"/>
      <c r="LJ42" s="571"/>
      <c r="LK42" s="571"/>
      <c r="LL42" s="571"/>
      <c r="LM42" s="571"/>
      <c r="LN42" s="571"/>
      <c r="LO42" s="571"/>
      <c r="LP42" s="571"/>
      <c r="LQ42" s="571"/>
      <c r="LR42" s="571"/>
      <c r="LS42" s="571"/>
      <c r="LT42" s="571"/>
      <c r="LU42" s="571"/>
      <c r="LV42" s="571"/>
      <c r="LW42" s="571"/>
      <c r="LX42" s="571"/>
      <c r="LY42" s="571"/>
      <c r="LZ42" s="571"/>
      <c r="MA42" s="571"/>
      <c r="MB42" s="571"/>
      <c r="MC42" s="571"/>
      <c r="MD42" s="571"/>
      <c r="ME42" s="571"/>
      <c r="MF42" s="571"/>
      <c r="MG42" s="571"/>
      <c r="MH42" s="571"/>
      <c r="MI42" s="571"/>
      <c r="MJ42" s="571"/>
      <c r="MK42" s="571"/>
      <c r="ML42" s="571"/>
      <c r="MM42" s="571"/>
      <c r="MN42" s="571"/>
      <c r="MO42" s="571"/>
      <c r="MP42" s="571"/>
      <c r="MQ42" s="571"/>
      <c r="MR42" s="571"/>
      <c r="MS42" s="571"/>
      <c r="MT42" s="571"/>
      <c r="MU42" s="571"/>
      <c r="MV42" s="571"/>
      <c r="MW42" s="571"/>
      <c r="MX42" s="571"/>
      <c r="MY42" s="571"/>
      <c r="MZ42" s="571"/>
      <c r="NA42" s="571"/>
      <c r="NB42" s="571"/>
      <c r="NC42" s="571"/>
      <c r="ND42" s="571"/>
      <c r="NE42" s="571"/>
      <c r="NF42" s="571"/>
      <c r="NG42" s="571"/>
      <c r="NH42" s="571"/>
      <c r="NI42" s="571"/>
      <c r="NJ42" s="571"/>
      <c r="NK42" s="571"/>
      <c r="NL42" s="571"/>
      <c r="NM42" s="571"/>
      <c r="NN42" s="571"/>
      <c r="NO42" s="571"/>
      <c r="NP42" s="571"/>
      <c r="NQ42" s="571"/>
      <c r="NR42" s="571"/>
      <c r="NS42" s="571"/>
      <c r="NT42" s="571"/>
      <c r="NU42" s="571"/>
      <c r="NV42" s="571"/>
      <c r="NW42" s="571"/>
      <c r="NX42" s="571"/>
      <c r="NY42" s="571"/>
      <c r="NZ42" s="571"/>
      <c r="OA42" s="571"/>
      <c r="OB42" s="571"/>
      <c r="OC42" s="571"/>
      <c r="OD42" s="571"/>
      <c r="OE42" s="571"/>
      <c r="OF42" s="571"/>
      <c r="OG42" s="571"/>
      <c r="OH42" s="571"/>
      <c r="OI42" s="571"/>
      <c r="OJ42" s="571"/>
      <c r="OK42" s="571"/>
      <c r="OL42" s="571"/>
      <c r="OM42" s="571"/>
      <c r="ON42" s="571"/>
      <c r="OO42" s="571"/>
      <c r="OP42" s="571"/>
      <c r="OQ42" s="571"/>
      <c r="OR42" s="571"/>
      <c r="OS42" s="571"/>
      <c r="OT42" s="571"/>
      <c r="OU42" s="571"/>
      <c r="OV42" s="571"/>
      <c r="OW42" s="571"/>
      <c r="OX42" s="571"/>
      <c r="OY42" s="571"/>
      <c r="OZ42" s="571"/>
      <c r="PA42" s="571"/>
      <c r="PB42" s="571"/>
      <c r="PC42" s="571"/>
      <c r="PD42" s="571"/>
      <c r="PE42" s="571"/>
      <c r="PF42" s="571"/>
      <c r="PG42" s="571"/>
      <c r="PH42" s="571"/>
      <c r="PI42" s="571"/>
      <c r="PJ42" s="571"/>
      <c r="PK42" s="571"/>
      <c r="PL42" s="571"/>
      <c r="PM42" s="571"/>
      <c r="PN42" s="571"/>
      <c r="PO42" s="571"/>
      <c r="PP42" s="571"/>
      <c r="PQ42" s="571"/>
      <c r="PR42" s="571"/>
      <c r="PS42" s="571"/>
      <c r="PT42" s="571"/>
      <c r="PU42" s="571"/>
      <c r="PV42" s="571"/>
      <c r="PW42" s="571"/>
      <c r="PX42" s="571"/>
      <c r="PY42" s="571"/>
      <c r="PZ42" s="571"/>
      <c r="QA42" s="571"/>
      <c r="QB42" s="571"/>
      <c r="QC42" s="571"/>
      <c r="QD42" s="571"/>
      <c r="QE42" s="571"/>
      <c r="QF42" s="571"/>
      <c r="QG42" s="571"/>
      <c r="QH42" s="571"/>
      <c r="QI42" s="571"/>
      <c r="QJ42" s="571"/>
      <c r="QK42" s="571"/>
      <c r="QL42" s="571"/>
      <c r="QM42" s="571"/>
      <c r="QN42" s="571"/>
      <c r="QO42" s="571"/>
      <c r="QP42" s="571"/>
      <c r="QQ42" s="571"/>
      <c r="QR42" s="571"/>
      <c r="QS42" s="571"/>
      <c r="QT42" s="571"/>
      <c r="QU42" s="571"/>
      <c r="QV42" s="571"/>
      <c r="QW42" s="571"/>
      <c r="QX42" s="571"/>
      <c r="QY42" s="571"/>
      <c r="QZ42" s="571"/>
      <c r="RA42" s="571"/>
      <c r="RB42" s="571"/>
      <c r="RC42" s="571"/>
      <c r="RD42" s="571"/>
      <c r="RE42" s="571"/>
      <c r="RF42" s="571"/>
      <c r="RG42" s="571"/>
      <c r="RH42" s="571"/>
      <c r="RI42" s="571"/>
      <c r="RJ42" s="571"/>
      <c r="RK42" s="571"/>
      <c r="RL42" s="571"/>
      <c r="RM42" s="571"/>
      <c r="RN42" s="571"/>
      <c r="RO42" s="571"/>
      <c r="RP42" s="571"/>
      <c r="RQ42" s="571"/>
      <c r="RR42" s="571"/>
      <c r="RS42" s="571"/>
      <c r="RT42" s="571"/>
      <c r="RU42" s="571"/>
      <c r="RV42" s="571"/>
      <c r="RW42" s="571"/>
      <c r="RX42" s="571"/>
      <c r="RY42" s="571"/>
      <c r="RZ42" s="571"/>
      <c r="SA42" s="571"/>
      <c r="SB42" s="571"/>
      <c r="SC42" s="571"/>
      <c r="SD42" s="571"/>
      <c r="SE42" s="571"/>
      <c r="SF42" s="571"/>
      <c r="SG42" s="571"/>
      <c r="SH42" s="571"/>
      <c r="SI42" s="571"/>
      <c r="SJ42" s="571"/>
      <c r="SK42" s="571"/>
      <c r="SL42" s="571"/>
      <c r="SM42" s="571"/>
      <c r="SN42" s="571"/>
      <c r="SO42" s="571"/>
      <c r="SP42" s="571"/>
      <c r="SQ42" s="571"/>
      <c r="SR42" s="571"/>
      <c r="SS42" s="571"/>
      <c r="ST42" s="571"/>
      <c r="SU42" s="571"/>
      <c r="SV42" s="571"/>
      <c r="SW42" s="571"/>
      <c r="SX42" s="571"/>
      <c r="SY42" s="571"/>
      <c r="SZ42" s="571"/>
      <c r="TA42" s="571"/>
      <c r="TB42" s="571"/>
      <c r="TC42" s="571"/>
      <c r="TD42" s="571"/>
      <c r="TE42" s="571"/>
      <c r="TF42" s="571"/>
      <c r="TG42" s="571"/>
      <c r="TH42" s="571"/>
      <c r="TI42" s="571"/>
      <c r="TJ42" s="571"/>
      <c r="TK42" s="571"/>
      <c r="TL42" s="571"/>
      <c r="TM42" s="571"/>
      <c r="TN42" s="571"/>
      <c r="TO42" s="571"/>
      <c r="TP42" s="571"/>
      <c r="TQ42" s="571"/>
      <c r="TR42" s="571"/>
      <c r="TS42" s="571"/>
      <c r="TT42" s="571"/>
      <c r="TU42" s="571"/>
      <c r="TV42" s="571"/>
      <c r="TW42" s="571"/>
      <c r="TX42" s="571"/>
      <c r="TY42" s="571"/>
      <c r="TZ42" s="571"/>
      <c r="UA42" s="571"/>
      <c r="UB42" s="571"/>
      <c r="UC42" s="571"/>
      <c r="UD42" s="571"/>
      <c r="UE42" s="571"/>
      <c r="UF42" s="571"/>
      <c r="UG42" s="571"/>
      <c r="UH42" s="571"/>
      <c r="UI42" s="571"/>
      <c r="UJ42" s="571"/>
      <c r="UK42" s="571"/>
      <c r="UL42" s="571"/>
      <c r="UM42" s="571"/>
      <c r="UN42" s="571"/>
      <c r="UO42" s="571"/>
      <c r="UP42" s="571"/>
      <c r="UQ42" s="571"/>
      <c r="UR42" s="571"/>
      <c r="US42" s="571"/>
      <c r="UT42" s="571"/>
      <c r="UU42" s="571"/>
      <c r="UV42" s="571"/>
      <c r="UW42" s="571"/>
      <c r="UX42" s="571"/>
      <c r="UY42" s="571"/>
      <c r="UZ42" s="571"/>
      <c r="VA42" s="571"/>
      <c r="VB42" s="571"/>
      <c r="VC42" s="571"/>
      <c r="VD42" s="571"/>
      <c r="VE42" s="571"/>
      <c r="VF42" s="571"/>
      <c r="VG42" s="571"/>
      <c r="VH42" s="571"/>
      <c r="VI42" s="571"/>
      <c r="VJ42" s="571"/>
      <c r="VK42" s="571"/>
      <c r="VL42" s="571"/>
      <c r="VM42" s="571"/>
      <c r="VN42" s="571"/>
      <c r="VO42" s="571"/>
      <c r="VP42" s="571"/>
      <c r="VQ42" s="571"/>
      <c r="VR42" s="571"/>
      <c r="VS42" s="571"/>
      <c r="VT42" s="571"/>
      <c r="VU42" s="571"/>
      <c r="VV42" s="571"/>
      <c r="VW42" s="571"/>
      <c r="VX42" s="571"/>
      <c r="VY42" s="571"/>
      <c r="VZ42" s="571"/>
      <c r="WA42" s="571"/>
      <c r="WB42" s="571"/>
      <c r="WC42" s="571"/>
      <c r="WD42" s="571"/>
      <c r="WE42" s="571"/>
      <c r="WF42" s="571"/>
      <c r="WG42" s="571"/>
      <c r="WH42" s="571"/>
      <c r="WI42" s="571"/>
      <c r="WJ42" s="571"/>
      <c r="WK42" s="571"/>
      <c r="WL42" s="571"/>
      <c r="WM42" s="571"/>
      <c r="WN42" s="571"/>
      <c r="WO42" s="571"/>
      <c r="WP42" s="571"/>
      <c r="WQ42" s="571"/>
      <c r="WR42" s="571"/>
      <c r="WS42" s="571"/>
      <c r="WT42" s="571"/>
      <c r="WU42" s="571"/>
      <c r="WV42" s="571"/>
      <c r="WW42" s="571"/>
      <c r="WX42" s="571"/>
      <c r="WY42" s="571"/>
      <c r="WZ42" s="571"/>
      <c r="XA42" s="571"/>
      <c r="XB42" s="571"/>
      <c r="XC42" s="571"/>
      <c r="XD42" s="571"/>
      <c r="XE42" s="571"/>
      <c r="XF42" s="571"/>
      <c r="XG42" s="571"/>
      <c r="XH42" s="571"/>
      <c r="XI42" s="571"/>
      <c r="XJ42" s="571"/>
      <c r="XK42" s="571"/>
      <c r="XL42" s="571"/>
      <c r="XM42" s="571"/>
      <c r="XN42" s="571"/>
      <c r="XO42" s="571"/>
      <c r="XP42" s="571"/>
      <c r="XQ42" s="571"/>
      <c r="XR42" s="571"/>
      <c r="XS42" s="571"/>
      <c r="XT42" s="571"/>
      <c r="XU42" s="571"/>
      <c r="XV42" s="571"/>
      <c r="XW42" s="571"/>
      <c r="XX42" s="571"/>
      <c r="XY42" s="571"/>
      <c r="XZ42" s="571"/>
      <c r="YA42" s="571"/>
      <c r="YB42" s="571"/>
      <c r="YC42" s="571"/>
      <c r="YD42" s="571"/>
      <c r="YE42" s="571"/>
      <c r="YF42" s="571"/>
      <c r="YG42" s="571"/>
      <c r="YH42" s="571"/>
      <c r="YI42" s="571"/>
      <c r="YJ42" s="571"/>
      <c r="YK42" s="571"/>
      <c r="YL42" s="571"/>
      <c r="YM42" s="571"/>
      <c r="YN42" s="571"/>
      <c r="YO42" s="571"/>
      <c r="YP42" s="571"/>
      <c r="YQ42" s="571"/>
      <c r="YR42" s="571"/>
      <c r="YS42" s="571"/>
      <c r="YT42" s="571"/>
      <c r="YU42" s="571"/>
      <c r="YV42" s="571"/>
      <c r="YW42" s="571"/>
      <c r="YX42" s="571"/>
      <c r="YY42" s="571"/>
      <c r="YZ42" s="571"/>
      <c r="ZA42" s="571"/>
      <c r="ZB42" s="571"/>
      <c r="ZC42" s="571"/>
      <c r="ZD42" s="571"/>
      <c r="ZE42" s="571"/>
      <c r="ZF42" s="571"/>
      <c r="ZG42" s="571"/>
      <c r="ZH42" s="571"/>
      <c r="ZI42" s="571"/>
      <c r="ZJ42" s="571"/>
      <c r="ZK42" s="571"/>
      <c r="ZL42" s="571"/>
      <c r="ZM42" s="571"/>
      <c r="ZN42" s="571"/>
      <c r="ZO42" s="571"/>
      <c r="ZP42" s="571"/>
      <c r="ZQ42" s="571"/>
      <c r="ZR42" s="571"/>
      <c r="ZS42" s="571"/>
      <c r="ZT42" s="571"/>
      <c r="ZU42" s="571"/>
      <c r="ZV42" s="571"/>
      <c r="ZW42" s="571"/>
      <c r="ZX42" s="571"/>
      <c r="ZY42" s="571"/>
      <c r="ZZ42" s="571"/>
      <c r="AAA42" s="571"/>
      <c r="AAB42" s="571"/>
      <c r="AAC42" s="571"/>
      <c r="AAD42" s="571"/>
      <c r="AAE42" s="571"/>
      <c r="AAF42" s="571"/>
      <c r="AAG42" s="571"/>
      <c r="AAH42" s="571"/>
      <c r="AAI42" s="571"/>
      <c r="AAJ42" s="571"/>
      <c r="AAK42" s="571"/>
      <c r="AAL42" s="571"/>
      <c r="AAM42" s="571"/>
      <c r="AAN42" s="571"/>
      <c r="AAO42" s="571"/>
      <c r="AAP42" s="571"/>
      <c r="AAQ42" s="571"/>
      <c r="AAR42" s="571"/>
      <c r="AAS42" s="571"/>
      <c r="AAT42" s="571"/>
      <c r="AAU42" s="571"/>
      <c r="AAV42" s="571"/>
      <c r="AAW42" s="571"/>
      <c r="AAX42" s="571"/>
      <c r="AAY42" s="571"/>
      <c r="AAZ42" s="571"/>
      <c r="ABA42" s="571"/>
      <c r="ABB42" s="571"/>
      <c r="ABC42" s="571"/>
      <c r="ABD42" s="571"/>
      <c r="ABE42" s="571"/>
      <c r="ABF42" s="571"/>
      <c r="ABG42" s="571"/>
      <c r="ABH42" s="571"/>
      <c r="ABI42" s="571"/>
      <c r="ABJ42" s="571"/>
      <c r="ABK42" s="571"/>
      <c r="ABL42" s="571"/>
      <c r="ABM42" s="571"/>
      <c r="ABN42" s="571"/>
      <c r="ABO42" s="571"/>
      <c r="ABP42" s="571"/>
      <c r="ABQ42" s="571"/>
      <c r="ABR42" s="571"/>
      <c r="ABS42" s="571"/>
      <c r="ABT42" s="571"/>
      <c r="ABU42" s="571"/>
      <c r="ABV42" s="571"/>
      <c r="ABW42" s="571"/>
      <c r="ABX42" s="571"/>
      <c r="ABY42" s="571"/>
      <c r="ABZ42" s="571"/>
      <c r="ACA42" s="571"/>
      <c r="ACB42" s="571"/>
      <c r="ACC42" s="571"/>
      <c r="ACD42" s="571"/>
      <c r="ACE42" s="571"/>
      <c r="ACF42" s="571"/>
      <c r="ACG42" s="571"/>
      <c r="ACH42" s="571"/>
      <c r="ACI42" s="571"/>
      <c r="ACJ42" s="571"/>
      <c r="ACK42" s="571"/>
      <c r="ACL42" s="571"/>
      <c r="ACM42" s="571"/>
      <c r="ACN42" s="571"/>
      <c r="ACO42" s="571"/>
      <c r="ACP42" s="571"/>
      <c r="ACQ42" s="571"/>
      <c r="ACR42" s="571"/>
      <c r="ACS42" s="571"/>
      <c r="ACT42" s="571"/>
      <c r="ACU42" s="571"/>
      <c r="ACV42" s="571"/>
      <c r="ACW42" s="571"/>
      <c r="ACX42" s="571"/>
      <c r="ACY42" s="571"/>
      <c r="ACZ42" s="571"/>
      <c r="ADA42" s="571"/>
      <c r="ADB42" s="571"/>
      <c r="ADC42" s="571"/>
      <c r="ADD42" s="571"/>
      <c r="ADE42" s="571"/>
      <c r="ADF42" s="571"/>
      <c r="ADG42" s="571"/>
      <c r="ADH42" s="571"/>
      <c r="ADI42" s="571"/>
      <c r="ADJ42" s="571"/>
      <c r="ADK42" s="571"/>
      <c r="ADL42" s="571"/>
      <c r="ADM42" s="571"/>
      <c r="ADN42" s="571"/>
      <c r="ADO42" s="571"/>
      <c r="ADP42" s="571"/>
      <c r="ADQ42" s="571"/>
      <c r="ADR42" s="571"/>
      <c r="ADS42" s="571"/>
      <c r="ADT42" s="571"/>
      <c r="ADU42" s="571"/>
      <c r="ADV42" s="571"/>
      <c r="ADW42" s="571"/>
      <c r="ADX42" s="571"/>
      <c r="ADY42" s="571"/>
      <c r="ADZ42" s="571"/>
      <c r="AEA42" s="571"/>
      <c r="AEB42" s="571"/>
      <c r="AEC42" s="571"/>
      <c r="AED42" s="571"/>
      <c r="AEE42" s="571"/>
      <c r="AEF42" s="571"/>
      <c r="AEG42" s="571"/>
      <c r="AEH42" s="571"/>
      <c r="AEI42" s="571"/>
      <c r="AEJ42" s="571"/>
      <c r="AEK42" s="571"/>
      <c r="AEL42" s="571"/>
      <c r="AEM42" s="571"/>
      <c r="AEN42" s="571"/>
      <c r="AEO42" s="571"/>
      <c r="AEP42" s="571"/>
      <c r="AEQ42" s="571"/>
      <c r="AER42" s="571"/>
      <c r="AES42" s="571"/>
      <c r="AET42" s="571"/>
      <c r="AEU42" s="571"/>
      <c r="AEV42" s="571"/>
      <c r="AEW42" s="571"/>
      <c r="AEX42" s="571"/>
      <c r="AEY42" s="571"/>
      <c r="AEZ42" s="571"/>
      <c r="AFA42" s="571"/>
      <c r="AFB42" s="571"/>
      <c r="AFC42" s="571"/>
      <c r="AFD42" s="571"/>
      <c r="AFE42" s="571"/>
      <c r="AFF42" s="571"/>
      <c r="AFG42" s="571"/>
      <c r="AFH42" s="571"/>
      <c r="AFI42" s="571"/>
      <c r="AFJ42" s="571"/>
      <c r="AFK42" s="571"/>
      <c r="AFL42" s="571"/>
      <c r="AFM42" s="571"/>
      <c r="AFN42" s="571"/>
      <c r="AFO42" s="571"/>
      <c r="AFP42" s="571"/>
      <c r="AFQ42" s="571"/>
      <c r="AFR42" s="571"/>
      <c r="AFS42" s="571"/>
      <c r="AFT42" s="571"/>
      <c r="AFU42" s="571"/>
      <c r="AFV42" s="571"/>
      <c r="AFW42" s="571"/>
      <c r="AFX42" s="571"/>
      <c r="AFY42" s="571"/>
      <c r="AFZ42" s="571"/>
      <c r="AGA42" s="571"/>
      <c r="AGB42" s="571"/>
      <c r="AGC42" s="571"/>
      <c r="AGD42" s="571"/>
      <c r="AGE42" s="571"/>
      <c r="AGF42" s="571"/>
      <c r="AGG42" s="571"/>
      <c r="AGH42" s="571"/>
      <c r="AGI42" s="571"/>
      <c r="AGJ42" s="571"/>
      <c r="AGK42" s="571"/>
      <c r="AGL42" s="571"/>
      <c r="AGM42" s="571"/>
      <c r="AGN42" s="571"/>
      <c r="AGO42" s="571"/>
      <c r="AGP42" s="571"/>
      <c r="AGQ42" s="571"/>
      <c r="AGR42" s="571"/>
      <c r="AGS42" s="571"/>
      <c r="AGT42" s="571"/>
      <c r="AGU42" s="571"/>
      <c r="AGV42" s="571"/>
      <c r="AGW42" s="571"/>
      <c r="AGX42" s="571"/>
      <c r="AGY42" s="571"/>
      <c r="AGZ42" s="571"/>
      <c r="AHA42" s="571"/>
      <c r="AHB42" s="571"/>
      <c r="AHC42" s="571"/>
      <c r="AHD42" s="571"/>
      <c r="AHE42" s="571"/>
      <c r="AHF42" s="571"/>
      <c r="AHG42" s="571"/>
      <c r="AHH42" s="571"/>
      <c r="AHI42" s="571"/>
      <c r="AHJ42" s="571"/>
      <c r="AHK42" s="571"/>
      <c r="AHL42" s="571"/>
      <c r="AHM42" s="571"/>
      <c r="AHN42" s="571"/>
      <c r="AHO42" s="571"/>
      <c r="AHQ42" s="580">
        <v>37</v>
      </c>
    </row>
    <row r="43" spans="1:901" x14ac:dyDescent="0.4">
      <c r="A43" s="569" t="s">
        <v>6</v>
      </c>
      <c r="B43" s="570" t="s">
        <v>6251</v>
      </c>
      <c r="C43" s="571"/>
      <c r="D43" s="571"/>
      <c r="E43" s="571"/>
      <c r="F43" s="571"/>
      <c r="G43" s="571"/>
      <c r="H43" s="571"/>
      <c r="I43" s="571"/>
      <c r="J43" s="571"/>
      <c r="K43" s="571"/>
      <c r="L43" s="571"/>
      <c r="M43" s="571"/>
      <c r="N43" s="571"/>
      <c r="O43" s="571"/>
      <c r="P43" s="571"/>
      <c r="Q43" s="571"/>
      <c r="R43" s="571"/>
      <c r="S43" s="571"/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571"/>
      <c r="AH43" s="571"/>
      <c r="AI43" s="571"/>
      <c r="AJ43" s="571"/>
      <c r="AK43" s="571"/>
      <c r="AL43" s="571"/>
      <c r="AM43" s="571"/>
      <c r="AN43" s="571"/>
      <c r="AO43" s="571"/>
      <c r="AP43" s="571"/>
      <c r="AQ43" s="571"/>
      <c r="AR43" s="571"/>
      <c r="AS43" s="571"/>
      <c r="AT43" s="571"/>
      <c r="AU43" s="571"/>
      <c r="AV43" s="571"/>
      <c r="AW43" s="571"/>
      <c r="AX43" s="571"/>
      <c r="AY43" s="571"/>
      <c r="AZ43" s="571"/>
      <c r="BA43" s="571"/>
      <c r="BB43" s="571"/>
      <c r="BC43" s="571"/>
      <c r="BD43" s="571"/>
      <c r="BE43" s="571"/>
      <c r="BF43" s="571"/>
      <c r="BG43" s="571"/>
      <c r="BH43" s="571"/>
      <c r="BI43" s="571"/>
      <c r="BJ43" s="571"/>
      <c r="BK43" s="571"/>
      <c r="BL43" s="571"/>
      <c r="BM43" s="571"/>
      <c r="BN43" s="571"/>
      <c r="BO43" s="571"/>
      <c r="BP43" s="571"/>
      <c r="BQ43" s="571"/>
      <c r="BR43" s="571"/>
      <c r="BS43" s="571"/>
      <c r="BT43" s="571"/>
      <c r="BU43" s="571"/>
      <c r="BV43" s="571"/>
      <c r="BW43" s="571"/>
      <c r="BX43" s="571"/>
      <c r="BY43" s="571"/>
      <c r="BZ43" s="571"/>
      <c r="CA43" s="571"/>
      <c r="CB43" s="571"/>
      <c r="CC43" s="571"/>
      <c r="CD43" s="571"/>
      <c r="CE43" s="571"/>
      <c r="CF43" s="571"/>
      <c r="CG43" s="571"/>
      <c r="CH43" s="571"/>
      <c r="CI43" s="571"/>
      <c r="CJ43" s="571"/>
      <c r="CK43" s="571"/>
      <c r="CL43" s="571"/>
      <c r="CM43" s="571"/>
      <c r="CN43" s="571"/>
      <c r="CO43" s="571"/>
      <c r="CP43" s="571"/>
      <c r="CQ43" s="571"/>
      <c r="CR43" s="571"/>
      <c r="CS43" s="571"/>
      <c r="CT43" s="571"/>
      <c r="CU43" s="571"/>
      <c r="CV43" s="571"/>
      <c r="CW43" s="571"/>
      <c r="CX43" s="571"/>
      <c r="CY43" s="571"/>
      <c r="CZ43" s="571"/>
      <c r="DA43" s="571"/>
      <c r="DB43" s="571"/>
      <c r="DC43" s="571"/>
      <c r="DD43" s="571"/>
      <c r="DE43" s="571"/>
      <c r="DF43" s="571"/>
      <c r="DG43" s="571"/>
      <c r="DH43" s="571"/>
      <c r="DI43" s="571"/>
      <c r="DJ43" s="571"/>
      <c r="DK43" s="571"/>
      <c r="DL43" s="571"/>
      <c r="DM43" s="571"/>
      <c r="DN43" s="571"/>
      <c r="DO43" s="571"/>
      <c r="DP43" s="571"/>
      <c r="DQ43" s="571"/>
      <c r="DR43" s="571"/>
      <c r="DS43" s="571"/>
      <c r="DT43" s="571"/>
      <c r="DU43" s="571"/>
      <c r="DV43" s="571"/>
      <c r="DW43" s="571"/>
      <c r="DX43" s="571"/>
      <c r="DY43" s="571"/>
      <c r="DZ43" s="571"/>
      <c r="EA43" s="571"/>
      <c r="EB43" s="571"/>
      <c r="EC43" s="571"/>
      <c r="ED43" s="571"/>
      <c r="EE43" s="571"/>
      <c r="EF43" s="571"/>
      <c r="EG43" s="571"/>
      <c r="EH43" s="571"/>
      <c r="EI43" s="571"/>
      <c r="EJ43" s="571"/>
      <c r="EK43" s="571"/>
      <c r="EL43" s="571"/>
      <c r="EM43" s="571"/>
      <c r="EN43" s="571"/>
      <c r="EO43" s="571"/>
      <c r="EP43" s="571"/>
      <c r="EQ43" s="571"/>
      <c r="ER43" s="571"/>
      <c r="ES43" s="571"/>
      <c r="ET43" s="571"/>
      <c r="EU43" s="571"/>
      <c r="EV43" s="571"/>
      <c r="EW43" s="571"/>
      <c r="EX43" s="571"/>
      <c r="EY43" s="571"/>
      <c r="EZ43" s="571"/>
      <c r="FA43" s="571"/>
      <c r="FB43" s="571"/>
      <c r="FC43" s="571"/>
      <c r="FD43" s="571"/>
      <c r="FE43" s="571"/>
      <c r="FF43" s="571"/>
      <c r="FG43" s="571"/>
      <c r="FH43" s="571"/>
      <c r="FI43" s="571"/>
      <c r="FJ43" s="571"/>
      <c r="FK43" s="571"/>
      <c r="FL43" s="571"/>
      <c r="FM43" s="571"/>
      <c r="FN43" s="571"/>
      <c r="FO43" s="571"/>
      <c r="FP43" s="571"/>
      <c r="FQ43" s="571"/>
      <c r="FR43" s="571"/>
      <c r="FS43" s="571"/>
      <c r="FT43" s="571"/>
      <c r="FU43" s="571"/>
      <c r="FV43" s="571"/>
      <c r="FW43" s="571"/>
      <c r="FX43" s="571"/>
      <c r="FY43" s="571"/>
      <c r="FZ43" s="571"/>
      <c r="GA43" s="571"/>
      <c r="GB43" s="571"/>
      <c r="GC43" s="571"/>
      <c r="GD43" s="571"/>
      <c r="GE43" s="571"/>
      <c r="GF43" s="571"/>
      <c r="GG43" s="571"/>
      <c r="GH43" s="571"/>
      <c r="GI43" s="571"/>
      <c r="GJ43" s="571"/>
      <c r="GK43" s="571"/>
      <c r="GL43" s="571"/>
      <c r="GM43" s="571"/>
      <c r="GN43" s="571"/>
      <c r="GO43" s="571"/>
      <c r="GP43" s="571"/>
      <c r="GQ43" s="571"/>
      <c r="GR43" s="571"/>
      <c r="GS43" s="571"/>
      <c r="GT43" s="571"/>
      <c r="GU43" s="571"/>
      <c r="GV43" s="571"/>
      <c r="GW43" s="571"/>
      <c r="GX43" s="571"/>
      <c r="GY43" s="571"/>
      <c r="GZ43" s="571"/>
      <c r="HA43" s="571"/>
      <c r="HB43" s="571"/>
      <c r="HC43" s="571"/>
      <c r="HD43" s="571"/>
      <c r="HE43" s="571"/>
      <c r="HF43" s="571"/>
      <c r="HG43" s="571"/>
      <c r="HH43" s="571"/>
      <c r="HI43" s="571"/>
      <c r="HJ43" s="571"/>
      <c r="HK43" s="571"/>
      <c r="HL43" s="571"/>
      <c r="HM43" s="571"/>
      <c r="HN43" s="571"/>
      <c r="HO43" s="571"/>
      <c r="HP43" s="571"/>
      <c r="HQ43" s="571"/>
      <c r="HR43" s="571"/>
      <c r="HS43" s="571"/>
      <c r="HT43" s="571"/>
      <c r="HU43" s="571"/>
      <c r="HV43" s="571"/>
      <c r="HW43" s="571"/>
      <c r="HX43" s="571"/>
      <c r="HY43" s="571"/>
      <c r="HZ43" s="571"/>
      <c r="IA43" s="571"/>
      <c r="IB43" s="571"/>
      <c r="IC43" s="571"/>
      <c r="ID43" s="571"/>
      <c r="IE43" s="571"/>
      <c r="IF43" s="571"/>
      <c r="IG43" s="571"/>
      <c r="IH43" s="571"/>
      <c r="II43" s="571"/>
      <c r="IJ43" s="571"/>
      <c r="IK43" s="571"/>
      <c r="IL43" s="571"/>
      <c r="IM43" s="571"/>
      <c r="IN43" s="571"/>
      <c r="IO43" s="571"/>
      <c r="IP43" s="571"/>
      <c r="IQ43" s="571"/>
      <c r="IR43" s="571"/>
      <c r="IS43" s="571"/>
      <c r="IT43" s="571"/>
      <c r="IU43" s="571"/>
      <c r="IV43" s="571"/>
      <c r="IW43" s="571"/>
      <c r="IX43" s="571"/>
      <c r="IY43" s="571"/>
      <c r="IZ43" s="571"/>
      <c r="JA43" s="571"/>
      <c r="JB43" s="571"/>
      <c r="JC43" s="571"/>
      <c r="JD43" s="571"/>
      <c r="JE43" s="571"/>
      <c r="JF43" s="571"/>
      <c r="JG43" s="571"/>
      <c r="JH43" s="571"/>
      <c r="JI43" s="571"/>
      <c r="JJ43" s="571"/>
      <c r="JK43" s="571"/>
      <c r="JL43" s="571"/>
      <c r="JM43" s="571"/>
      <c r="JN43" s="571"/>
      <c r="JO43" s="571"/>
      <c r="JP43" s="571"/>
      <c r="JQ43" s="571"/>
      <c r="JR43" s="571"/>
      <c r="JS43" s="571"/>
      <c r="JT43" s="571"/>
      <c r="JU43" s="571"/>
      <c r="JV43" s="571"/>
      <c r="JW43" s="571"/>
      <c r="JX43" s="571"/>
      <c r="JY43" s="571"/>
      <c r="JZ43" s="571"/>
      <c r="KA43" s="571"/>
      <c r="KB43" s="571"/>
      <c r="KC43" s="571"/>
      <c r="KD43" s="571"/>
      <c r="KE43" s="571"/>
      <c r="KF43" s="571"/>
      <c r="KG43" s="571"/>
      <c r="KH43" s="571"/>
      <c r="KI43" s="571"/>
      <c r="KJ43" s="571"/>
      <c r="KK43" s="571"/>
      <c r="KL43" s="571"/>
      <c r="KM43" s="571"/>
      <c r="KN43" s="571"/>
      <c r="KO43" s="571"/>
      <c r="KP43" s="571"/>
      <c r="KQ43" s="571"/>
      <c r="KR43" s="571"/>
      <c r="KS43" s="571"/>
      <c r="KT43" s="571"/>
      <c r="KU43" s="571"/>
      <c r="KV43" s="571"/>
      <c r="KW43" s="571"/>
      <c r="KX43" s="571"/>
      <c r="KY43" s="571"/>
      <c r="KZ43" s="571"/>
      <c r="LA43" s="571"/>
      <c r="LB43" s="571"/>
      <c r="LC43" s="571"/>
      <c r="LD43" s="571"/>
      <c r="LE43" s="571"/>
      <c r="LF43" s="571"/>
      <c r="LG43" s="571"/>
      <c r="LH43" s="571"/>
      <c r="LI43" s="571"/>
      <c r="LJ43" s="571"/>
      <c r="LK43" s="571"/>
      <c r="LL43" s="571"/>
      <c r="LM43" s="571"/>
      <c r="LN43" s="571"/>
      <c r="LO43" s="571"/>
      <c r="LP43" s="571"/>
      <c r="LQ43" s="571"/>
      <c r="LR43" s="571"/>
      <c r="LS43" s="571"/>
      <c r="LT43" s="571"/>
      <c r="LU43" s="571"/>
      <c r="LV43" s="571"/>
      <c r="LW43" s="571"/>
      <c r="LX43" s="571"/>
      <c r="LY43" s="571"/>
      <c r="LZ43" s="571"/>
      <c r="MA43" s="571"/>
      <c r="MB43" s="571"/>
      <c r="MC43" s="571"/>
      <c r="MD43" s="571"/>
      <c r="ME43" s="571"/>
      <c r="MF43" s="571"/>
      <c r="MG43" s="571"/>
      <c r="MH43" s="571"/>
      <c r="MI43" s="571"/>
      <c r="MJ43" s="571"/>
      <c r="MK43" s="571"/>
      <c r="ML43" s="571"/>
      <c r="MM43" s="571"/>
      <c r="MN43" s="571"/>
      <c r="MO43" s="571"/>
      <c r="MP43" s="571"/>
      <c r="MQ43" s="571"/>
      <c r="MR43" s="571"/>
      <c r="MS43" s="571"/>
      <c r="MT43" s="571"/>
      <c r="MU43" s="571"/>
      <c r="MV43" s="571"/>
      <c r="MW43" s="571"/>
      <c r="MX43" s="571"/>
      <c r="MY43" s="571"/>
      <c r="MZ43" s="571"/>
      <c r="NA43" s="571"/>
      <c r="NB43" s="571"/>
      <c r="NC43" s="571"/>
      <c r="ND43" s="571"/>
      <c r="NE43" s="571"/>
      <c r="NF43" s="571"/>
      <c r="NG43" s="571"/>
      <c r="NH43" s="571"/>
      <c r="NI43" s="571"/>
      <c r="NJ43" s="571"/>
      <c r="NK43" s="571"/>
      <c r="NL43" s="571"/>
      <c r="NM43" s="571"/>
      <c r="NN43" s="571"/>
      <c r="NO43" s="571"/>
      <c r="NP43" s="571"/>
      <c r="NQ43" s="571"/>
      <c r="NR43" s="571"/>
      <c r="NS43" s="571"/>
      <c r="NT43" s="571"/>
      <c r="NU43" s="571"/>
      <c r="NV43" s="571"/>
      <c r="NW43" s="571"/>
      <c r="NX43" s="571"/>
      <c r="NY43" s="571"/>
      <c r="NZ43" s="571"/>
      <c r="OA43" s="571"/>
      <c r="OB43" s="571"/>
      <c r="OC43" s="571"/>
      <c r="OD43" s="571"/>
      <c r="OE43" s="571"/>
      <c r="OF43" s="571"/>
      <c r="OG43" s="571"/>
      <c r="OH43" s="571"/>
      <c r="OI43" s="571"/>
      <c r="OJ43" s="571"/>
      <c r="OK43" s="571"/>
      <c r="OL43" s="571"/>
      <c r="OM43" s="571"/>
      <c r="ON43" s="571"/>
      <c r="OO43" s="571"/>
      <c r="OP43" s="571"/>
      <c r="OQ43" s="571"/>
      <c r="OR43" s="571"/>
      <c r="OS43" s="571"/>
      <c r="OT43" s="571"/>
      <c r="OU43" s="571"/>
      <c r="OV43" s="571"/>
      <c r="OW43" s="571"/>
      <c r="OX43" s="571"/>
      <c r="OY43" s="571"/>
      <c r="OZ43" s="571"/>
      <c r="PA43" s="571"/>
      <c r="PB43" s="571"/>
      <c r="PC43" s="571"/>
      <c r="PD43" s="571"/>
      <c r="PE43" s="571"/>
      <c r="PF43" s="571"/>
      <c r="PG43" s="571"/>
      <c r="PH43" s="571"/>
      <c r="PI43" s="571"/>
      <c r="PJ43" s="571"/>
      <c r="PK43" s="571"/>
      <c r="PL43" s="571"/>
      <c r="PM43" s="571"/>
      <c r="PN43" s="571"/>
      <c r="PO43" s="571"/>
      <c r="PP43" s="571"/>
      <c r="PQ43" s="571"/>
      <c r="PR43" s="571"/>
      <c r="PS43" s="571"/>
      <c r="PT43" s="571"/>
      <c r="PU43" s="571"/>
      <c r="PV43" s="571"/>
      <c r="PW43" s="571"/>
      <c r="PX43" s="571"/>
      <c r="PY43" s="571"/>
      <c r="PZ43" s="571"/>
      <c r="QA43" s="571"/>
      <c r="QB43" s="571"/>
      <c r="QC43" s="571"/>
      <c r="QD43" s="571"/>
      <c r="QE43" s="571"/>
      <c r="QF43" s="571"/>
      <c r="QG43" s="571"/>
      <c r="QH43" s="571"/>
      <c r="QI43" s="571"/>
      <c r="QJ43" s="571"/>
      <c r="QK43" s="571"/>
      <c r="QL43" s="571"/>
      <c r="QM43" s="571"/>
      <c r="QN43" s="571"/>
      <c r="QO43" s="571"/>
      <c r="QP43" s="571"/>
      <c r="QQ43" s="571"/>
      <c r="QR43" s="571"/>
      <c r="QS43" s="571"/>
      <c r="QT43" s="571"/>
      <c r="QU43" s="571"/>
      <c r="QV43" s="571"/>
      <c r="QW43" s="571"/>
      <c r="QX43" s="571"/>
      <c r="QY43" s="571"/>
      <c r="QZ43" s="571"/>
      <c r="RA43" s="571"/>
      <c r="RB43" s="571"/>
      <c r="RC43" s="571"/>
      <c r="RD43" s="571"/>
      <c r="RE43" s="571"/>
      <c r="RF43" s="571"/>
      <c r="RG43" s="571"/>
      <c r="RH43" s="571"/>
      <c r="RI43" s="571"/>
      <c r="RJ43" s="571"/>
      <c r="RK43" s="571"/>
      <c r="RL43" s="571"/>
      <c r="RM43" s="571"/>
      <c r="RN43" s="571"/>
      <c r="RO43" s="571"/>
      <c r="RP43" s="571"/>
      <c r="RQ43" s="571"/>
      <c r="RR43" s="571"/>
      <c r="RS43" s="571"/>
      <c r="RT43" s="571"/>
      <c r="RU43" s="571"/>
      <c r="RV43" s="571"/>
      <c r="RW43" s="571"/>
      <c r="RX43" s="571"/>
      <c r="RY43" s="571"/>
      <c r="RZ43" s="571"/>
      <c r="SA43" s="571"/>
      <c r="SB43" s="571"/>
      <c r="SC43" s="571"/>
      <c r="SD43" s="571"/>
      <c r="SE43" s="571"/>
      <c r="SF43" s="571"/>
      <c r="SG43" s="571"/>
      <c r="SH43" s="571"/>
      <c r="SI43" s="571"/>
      <c r="SJ43" s="571"/>
      <c r="SK43" s="571"/>
      <c r="SL43" s="571"/>
      <c r="SM43" s="571"/>
      <c r="SN43" s="571"/>
      <c r="SO43" s="571"/>
      <c r="SP43" s="571"/>
      <c r="SQ43" s="571"/>
      <c r="SR43" s="571"/>
      <c r="SS43" s="571"/>
      <c r="ST43" s="571"/>
      <c r="SU43" s="571"/>
      <c r="SV43" s="571"/>
      <c r="SW43" s="571"/>
      <c r="SX43" s="571"/>
      <c r="SY43" s="571"/>
      <c r="SZ43" s="571"/>
      <c r="TA43" s="571"/>
      <c r="TB43" s="571"/>
      <c r="TC43" s="571"/>
      <c r="TD43" s="571"/>
      <c r="TE43" s="571"/>
      <c r="TF43" s="571"/>
      <c r="TG43" s="571"/>
      <c r="TH43" s="571"/>
      <c r="TI43" s="571"/>
      <c r="TJ43" s="571"/>
      <c r="TK43" s="571"/>
      <c r="TL43" s="571"/>
      <c r="TM43" s="571"/>
      <c r="TN43" s="571"/>
      <c r="TO43" s="571"/>
      <c r="TP43" s="571"/>
      <c r="TQ43" s="571"/>
      <c r="TR43" s="571"/>
      <c r="TS43" s="571"/>
      <c r="TT43" s="571"/>
      <c r="TU43" s="571"/>
      <c r="TV43" s="571"/>
      <c r="TW43" s="571"/>
      <c r="TX43" s="571"/>
      <c r="TY43" s="571"/>
      <c r="TZ43" s="571"/>
      <c r="UA43" s="571"/>
      <c r="UB43" s="571"/>
      <c r="UC43" s="571"/>
      <c r="UD43" s="571"/>
      <c r="UE43" s="571"/>
      <c r="UF43" s="571"/>
      <c r="UG43" s="571"/>
      <c r="UH43" s="571"/>
      <c r="UI43" s="571"/>
      <c r="UJ43" s="571"/>
      <c r="UK43" s="571"/>
      <c r="UL43" s="571"/>
      <c r="UM43" s="571"/>
      <c r="UN43" s="571"/>
      <c r="UO43" s="571"/>
      <c r="UP43" s="571"/>
      <c r="UQ43" s="571"/>
      <c r="UR43" s="571"/>
      <c r="US43" s="571"/>
      <c r="UT43" s="571"/>
      <c r="UU43" s="571"/>
      <c r="UV43" s="571"/>
      <c r="UW43" s="571"/>
      <c r="UX43" s="571"/>
      <c r="UY43" s="571"/>
      <c r="UZ43" s="571"/>
      <c r="VA43" s="571"/>
      <c r="VB43" s="571"/>
      <c r="VC43" s="571"/>
      <c r="VD43" s="571"/>
      <c r="VE43" s="571"/>
      <c r="VF43" s="571"/>
      <c r="VG43" s="571"/>
      <c r="VH43" s="571"/>
      <c r="VI43" s="571"/>
      <c r="VJ43" s="571"/>
      <c r="VK43" s="571"/>
      <c r="VL43" s="571"/>
      <c r="VM43" s="571"/>
      <c r="VN43" s="571"/>
      <c r="VO43" s="571"/>
      <c r="VP43" s="571"/>
      <c r="VQ43" s="571"/>
      <c r="VR43" s="571"/>
      <c r="VS43" s="571"/>
      <c r="VT43" s="571"/>
      <c r="VU43" s="571"/>
      <c r="VV43" s="571"/>
      <c r="VW43" s="571"/>
      <c r="VX43" s="571"/>
      <c r="VY43" s="571"/>
      <c r="VZ43" s="571"/>
      <c r="WA43" s="571"/>
      <c r="WB43" s="571"/>
      <c r="WC43" s="571"/>
      <c r="WD43" s="571"/>
      <c r="WE43" s="571"/>
      <c r="WF43" s="571"/>
      <c r="WG43" s="571"/>
      <c r="WH43" s="571"/>
      <c r="WI43" s="571"/>
      <c r="WJ43" s="571"/>
      <c r="WK43" s="571"/>
      <c r="WL43" s="571"/>
      <c r="WM43" s="571"/>
      <c r="WN43" s="571"/>
      <c r="WO43" s="571"/>
      <c r="WP43" s="571"/>
      <c r="WQ43" s="571"/>
      <c r="WR43" s="571"/>
      <c r="WS43" s="571"/>
      <c r="WT43" s="571"/>
      <c r="WU43" s="571"/>
      <c r="WV43" s="571"/>
      <c r="WW43" s="571"/>
      <c r="WX43" s="571"/>
      <c r="WY43" s="571"/>
      <c r="WZ43" s="571"/>
      <c r="XA43" s="571"/>
      <c r="XB43" s="571"/>
      <c r="XC43" s="571"/>
      <c r="XD43" s="571"/>
      <c r="XE43" s="571"/>
      <c r="XF43" s="571"/>
      <c r="XG43" s="571"/>
      <c r="XH43" s="571"/>
      <c r="XI43" s="571"/>
      <c r="XJ43" s="571"/>
      <c r="XK43" s="571"/>
      <c r="XL43" s="571"/>
      <c r="XM43" s="571"/>
      <c r="XN43" s="571"/>
      <c r="XO43" s="571"/>
      <c r="XP43" s="571"/>
      <c r="XQ43" s="571"/>
      <c r="XR43" s="571"/>
      <c r="XS43" s="571"/>
      <c r="XT43" s="571"/>
      <c r="XU43" s="571"/>
      <c r="XV43" s="571"/>
      <c r="XW43" s="571"/>
      <c r="XX43" s="571"/>
      <c r="XY43" s="571"/>
      <c r="XZ43" s="571"/>
      <c r="YA43" s="571"/>
      <c r="YB43" s="571"/>
      <c r="YC43" s="571"/>
      <c r="YD43" s="571"/>
      <c r="YE43" s="571"/>
      <c r="YF43" s="571"/>
      <c r="YG43" s="571"/>
      <c r="YH43" s="571"/>
      <c r="YI43" s="571"/>
      <c r="YJ43" s="571"/>
      <c r="YK43" s="571"/>
      <c r="YL43" s="571"/>
      <c r="YM43" s="571"/>
      <c r="YN43" s="571"/>
      <c r="YO43" s="571"/>
      <c r="YP43" s="571"/>
      <c r="YQ43" s="571"/>
      <c r="YR43" s="571"/>
      <c r="YS43" s="571"/>
      <c r="YT43" s="571"/>
      <c r="YU43" s="571"/>
      <c r="YV43" s="571"/>
      <c r="YW43" s="571"/>
      <c r="YX43" s="571"/>
      <c r="YY43" s="571"/>
      <c r="YZ43" s="571"/>
      <c r="ZA43" s="571"/>
      <c r="ZB43" s="571"/>
      <c r="ZC43" s="571"/>
      <c r="ZD43" s="571"/>
      <c r="ZE43" s="571"/>
      <c r="ZF43" s="571"/>
      <c r="ZG43" s="571"/>
      <c r="ZH43" s="571"/>
      <c r="ZI43" s="571"/>
      <c r="ZJ43" s="571"/>
      <c r="ZK43" s="571"/>
      <c r="ZL43" s="571"/>
      <c r="ZM43" s="571"/>
      <c r="ZN43" s="571"/>
      <c r="ZO43" s="571"/>
      <c r="ZP43" s="571"/>
      <c r="ZQ43" s="571"/>
      <c r="ZR43" s="571"/>
      <c r="ZS43" s="571"/>
      <c r="ZT43" s="571"/>
      <c r="ZU43" s="571"/>
      <c r="ZV43" s="571"/>
      <c r="ZW43" s="571"/>
      <c r="ZX43" s="571"/>
      <c r="ZY43" s="571"/>
      <c r="ZZ43" s="571"/>
      <c r="AAA43" s="571"/>
      <c r="AAB43" s="571"/>
      <c r="AAC43" s="571"/>
      <c r="AAD43" s="571"/>
      <c r="AAE43" s="571"/>
      <c r="AAF43" s="571"/>
      <c r="AAG43" s="571"/>
      <c r="AAH43" s="571"/>
      <c r="AAI43" s="571"/>
      <c r="AAJ43" s="571"/>
      <c r="AAK43" s="571"/>
      <c r="AAL43" s="571"/>
      <c r="AAM43" s="571"/>
      <c r="AAN43" s="571"/>
      <c r="AAO43" s="571"/>
      <c r="AAP43" s="571"/>
      <c r="AAQ43" s="571"/>
      <c r="AAR43" s="571"/>
      <c r="AAS43" s="571"/>
      <c r="AAT43" s="571"/>
      <c r="AAU43" s="571"/>
      <c r="AAV43" s="571"/>
      <c r="AAW43" s="571"/>
      <c r="AAX43" s="571"/>
      <c r="AAY43" s="571"/>
      <c r="AAZ43" s="571"/>
      <c r="ABA43" s="571"/>
      <c r="ABB43" s="571"/>
      <c r="ABC43" s="571"/>
      <c r="ABD43" s="571"/>
      <c r="ABE43" s="571"/>
      <c r="ABF43" s="571"/>
      <c r="ABG43" s="571"/>
      <c r="ABH43" s="571"/>
      <c r="ABI43" s="571"/>
      <c r="ABJ43" s="571"/>
      <c r="ABK43" s="571"/>
      <c r="ABL43" s="571"/>
      <c r="ABM43" s="571"/>
      <c r="ABN43" s="571"/>
      <c r="ABO43" s="571"/>
      <c r="ABP43" s="571"/>
      <c r="ABQ43" s="571"/>
      <c r="ABR43" s="571"/>
      <c r="ABS43" s="571"/>
      <c r="ABT43" s="571"/>
      <c r="ABU43" s="571"/>
      <c r="ABV43" s="571"/>
      <c r="ABW43" s="571"/>
      <c r="ABX43" s="571"/>
      <c r="ABY43" s="571"/>
      <c r="ABZ43" s="571"/>
      <c r="ACA43" s="571"/>
      <c r="ACB43" s="571"/>
      <c r="ACC43" s="571"/>
      <c r="ACD43" s="571"/>
      <c r="ACE43" s="571"/>
      <c r="ACF43" s="571"/>
      <c r="ACG43" s="571"/>
      <c r="ACH43" s="571"/>
      <c r="ACI43" s="571"/>
      <c r="ACJ43" s="571"/>
      <c r="ACK43" s="571"/>
      <c r="ACL43" s="571"/>
      <c r="ACM43" s="571"/>
      <c r="ACN43" s="571"/>
      <c r="ACO43" s="571"/>
      <c r="ACP43" s="571"/>
      <c r="ACQ43" s="571"/>
      <c r="ACR43" s="571"/>
      <c r="ACS43" s="571"/>
      <c r="ACT43" s="571"/>
      <c r="ACU43" s="571"/>
      <c r="ACV43" s="571"/>
      <c r="ACW43" s="571"/>
      <c r="ACX43" s="571"/>
      <c r="ACY43" s="571"/>
      <c r="ACZ43" s="571"/>
      <c r="ADA43" s="571"/>
      <c r="ADB43" s="571"/>
      <c r="ADC43" s="571"/>
      <c r="ADD43" s="571"/>
      <c r="ADE43" s="571"/>
      <c r="ADF43" s="571"/>
      <c r="ADG43" s="571"/>
      <c r="ADH43" s="571"/>
      <c r="ADI43" s="571"/>
      <c r="ADJ43" s="571"/>
      <c r="ADK43" s="571"/>
      <c r="ADL43" s="571"/>
      <c r="ADM43" s="571"/>
      <c r="ADN43" s="571"/>
      <c r="ADO43" s="571"/>
      <c r="ADP43" s="571"/>
      <c r="ADQ43" s="571"/>
      <c r="ADR43" s="571"/>
      <c r="ADS43" s="571"/>
      <c r="ADT43" s="571"/>
      <c r="ADU43" s="571"/>
      <c r="ADV43" s="571"/>
      <c r="ADW43" s="571"/>
      <c r="ADX43" s="571"/>
      <c r="ADY43" s="571"/>
      <c r="ADZ43" s="571"/>
      <c r="AEA43" s="571"/>
      <c r="AEB43" s="571"/>
      <c r="AEC43" s="571"/>
      <c r="AED43" s="571"/>
      <c r="AEE43" s="571"/>
      <c r="AEF43" s="571"/>
      <c r="AEG43" s="571"/>
      <c r="AEH43" s="571"/>
      <c r="AEI43" s="571"/>
      <c r="AEJ43" s="571"/>
      <c r="AEK43" s="571"/>
      <c r="AEL43" s="571"/>
      <c r="AEM43" s="571"/>
      <c r="AEN43" s="571"/>
      <c r="AEO43" s="571"/>
      <c r="AEP43" s="571"/>
      <c r="AEQ43" s="571"/>
      <c r="AER43" s="571"/>
      <c r="AES43" s="571"/>
      <c r="AET43" s="571"/>
      <c r="AEU43" s="571"/>
      <c r="AEV43" s="571"/>
      <c r="AEW43" s="571"/>
      <c r="AEX43" s="571"/>
      <c r="AEY43" s="571"/>
      <c r="AEZ43" s="571"/>
      <c r="AFA43" s="571"/>
      <c r="AFB43" s="571"/>
      <c r="AFC43" s="571"/>
      <c r="AFD43" s="571"/>
      <c r="AFE43" s="571"/>
      <c r="AFF43" s="571"/>
      <c r="AFG43" s="571"/>
      <c r="AFH43" s="571"/>
      <c r="AFI43" s="571"/>
      <c r="AFJ43" s="571"/>
      <c r="AFK43" s="571"/>
      <c r="AFL43" s="571"/>
      <c r="AFM43" s="571"/>
      <c r="AFN43" s="571"/>
      <c r="AFO43" s="571"/>
      <c r="AFP43" s="571"/>
      <c r="AFQ43" s="571"/>
      <c r="AFR43" s="571"/>
      <c r="AFS43" s="571"/>
      <c r="AFT43" s="571"/>
      <c r="AFU43" s="571"/>
      <c r="AFV43" s="571"/>
      <c r="AFW43" s="571"/>
      <c r="AFX43" s="571"/>
      <c r="AFY43" s="571"/>
      <c r="AFZ43" s="571"/>
      <c r="AGA43" s="571"/>
      <c r="AGB43" s="571"/>
      <c r="AGC43" s="571"/>
      <c r="AGD43" s="571"/>
      <c r="AGE43" s="571"/>
      <c r="AGF43" s="571"/>
      <c r="AGG43" s="571"/>
      <c r="AGH43" s="571"/>
      <c r="AGI43" s="571"/>
      <c r="AGJ43" s="571"/>
      <c r="AGK43" s="571"/>
      <c r="AGL43" s="571"/>
      <c r="AGM43" s="571"/>
      <c r="AGN43" s="571"/>
      <c r="AGO43" s="571"/>
      <c r="AGP43" s="571"/>
      <c r="AGQ43" s="571"/>
      <c r="AGR43" s="571"/>
      <c r="AGS43" s="571"/>
      <c r="AGT43" s="571"/>
      <c r="AGU43" s="571"/>
      <c r="AGV43" s="571"/>
      <c r="AGW43" s="571"/>
      <c r="AGX43" s="571"/>
      <c r="AGY43" s="571"/>
      <c r="AGZ43" s="571"/>
      <c r="AHA43" s="571"/>
      <c r="AHB43" s="571"/>
      <c r="AHC43" s="571"/>
      <c r="AHD43" s="571"/>
      <c r="AHE43" s="571"/>
      <c r="AHF43" s="571"/>
      <c r="AHG43" s="571"/>
      <c r="AHH43" s="571"/>
      <c r="AHI43" s="571"/>
      <c r="AHJ43" s="571"/>
      <c r="AHK43" s="571"/>
      <c r="AHL43" s="571"/>
      <c r="AHM43" s="571"/>
      <c r="AHN43" s="571"/>
      <c r="AHO43" s="571"/>
      <c r="AHQ43" s="579">
        <v>38</v>
      </c>
    </row>
    <row r="44" spans="1:901" x14ac:dyDescent="0.55000000000000004">
      <c r="A44" s="569" t="s">
        <v>8</v>
      </c>
      <c r="B44" s="570" t="s">
        <v>6252</v>
      </c>
      <c r="C44" s="571"/>
      <c r="D44" s="571"/>
      <c r="E44" s="571"/>
      <c r="F44" s="571"/>
      <c r="G44" s="571"/>
      <c r="H44" s="571"/>
      <c r="I44" s="571"/>
      <c r="J44" s="571"/>
      <c r="K44" s="571"/>
      <c r="L44" s="571"/>
      <c r="M44" s="571"/>
      <c r="N44" s="571"/>
      <c r="O44" s="571"/>
      <c r="P44" s="571"/>
      <c r="Q44" s="571"/>
      <c r="R44" s="571"/>
      <c r="S44" s="571"/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  <c r="AF44" s="571"/>
      <c r="AG44" s="571"/>
      <c r="AH44" s="571"/>
      <c r="AI44" s="571"/>
      <c r="AJ44" s="571"/>
      <c r="AK44" s="571"/>
      <c r="AL44" s="571"/>
      <c r="AM44" s="571"/>
      <c r="AN44" s="571"/>
      <c r="AO44" s="571"/>
      <c r="AP44" s="571"/>
      <c r="AQ44" s="571"/>
      <c r="AR44" s="571"/>
      <c r="AS44" s="571"/>
      <c r="AT44" s="571"/>
      <c r="AU44" s="571"/>
      <c r="AV44" s="571"/>
      <c r="AW44" s="571"/>
      <c r="AX44" s="571"/>
      <c r="AY44" s="571"/>
      <c r="AZ44" s="571"/>
      <c r="BA44" s="571"/>
      <c r="BB44" s="571"/>
      <c r="BC44" s="571"/>
      <c r="BD44" s="571"/>
      <c r="BE44" s="571"/>
      <c r="BF44" s="571"/>
      <c r="BG44" s="571"/>
      <c r="BH44" s="571"/>
      <c r="BI44" s="571"/>
      <c r="BJ44" s="571"/>
      <c r="BK44" s="571"/>
      <c r="BL44" s="571"/>
      <c r="BM44" s="571"/>
      <c r="BN44" s="571"/>
      <c r="BO44" s="571"/>
      <c r="BP44" s="571"/>
      <c r="BQ44" s="571"/>
      <c r="BR44" s="571"/>
      <c r="BS44" s="571"/>
      <c r="BT44" s="571"/>
      <c r="BU44" s="571"/>
      <c r="BV44" s="571"/>
      <c r="BW44" s="571"/>
      <c r="BX44" s="571"/>
      <c r="BY44" s="571"/>
      <c r="BZ44" s="571"/>
      <c r="CA44" s="571"/>
      <c r="CB44" s="571"/>
      <c r="CC44" s="571"/>
      <c r="CD44" s="571"/>
      <c r="CE44" s="571"/>
      <c r="CF44" s="571"/>
      <c r="CG44" s="571"/>
      <c r="CH44" s="571"/>
      <c r="CI44" s="571"/>
      <c r="CJ44" s="571"/>
      <c r="CK44" s="571"/>
      <c r="CL44" s="571"/>
      <c r="CM44" s="571"/>
      <c r="CN44" s="571"/>
      <c r="CO44" s="571"/>
      <c r="CP44" s="571"/>
      <c r="CQ44" s="571"/>
      <c r="CR44" s="571"/>
      <c r="CS44" s="571"/>
      <c r="CT44" s="571"/>
      <c r="CU44" s="571"/>
      <c r="CV44" s="571"/>
      <c r="CW44" s="571"/>
      <c r="CX44" s="571"/>
      <c r="CY44" s="571"/>
      <c r="CZ44" s="571"/>
      <c r="DA44" s="571"/>
      <c r="DB44" s="571"/>
      <c r="DC44" s="571"/>
      <c r="DD44" s="571"/>
      <c r="DE44" s="571"/>
      <c r="DF44" s="571"/>
      <c r="DG44" s="571"/>
      <c r="DH44" s="571"/>
      <c r="DI44" s="571"/>
      <c r="DJ44" s="571"/>
      <c r="DK44" s="571"/>
      <c r="DL44" s="571"/>
      <c r="DM44" s="571"/>
      <c r="DN44" s="571"/>
      <c r="DO44" s="571"/>
      <c r="DP44" s="571"/>
      <c r="DQ44" s="571"/>
      <c r="DR44" s="571"/>
      <c r="DS44" s="571"/>
      <c r="DT44" s="571"/>
      <c r="DU44" s="571"/>
      <c r="DV44" s="571"/>
      <c r="DW44" s="571"/>
      <c r="DX44" s="571"/>
      <c r="DY44" s="571"/>
      <c r="DZ44" s="571"/>
      <c r="EA44" s="571"/>
      <c r="EB44" s="571"/>
      <c r="EC44" s="571"/>
      <c r="ED44" s="571"/>
      <c r="EE44" s="571"/>
      <c r="EF44" s="571"/>
      <c r="EG44" s="571"/>
      <c r="EH44" s="571"/>
      <c r="EI44" s="571"/>
      <c r="EJ44" s="571"/>
      <c r="EK44" s="571"/>
      <c r="EL44" s="571"/>
      <c r="EM44" s="571"/>
      <c r="EN44" s="571"/>
      <c r="EO44" s="571"/>
      <c r="EP44" s="571"/>
      <c r="EQ44" s="571"/>
      <c r="ER44" s="571"/>
      <c r="ES44" s="571"/>
      <c r="ET44" s="571"/>
      <c r="EU44" s="571"/>
      <c r="EV44" s="571"/>
      <c r="EW44" s="571"/>
      <c r="EX44" s="571"/>
      <c r="EY44" s="571"/>
      <c r="EZ44" s="571"/>
      <c r="FA44" s="571"/>
      <c r="FB44" s="571"/>
      <c r="FC44" s="571"/>
      <c r="FD44" s="571"/>
      <c r="FE44" s="571"/>
      <c r="FF44" s="571"/>
      <c r="FG44" s="571"/>
      <c r="FH44" s="571"/>
      <c r="FI44" s="571"/>
      <c r="FJ44" s="571"/>
      <c r="FK44" s="571"/>
      <c r="FL44" s="571"/>
      <c r="FM44" s="571"/>
      <c r="FN44" s="571"/>
      <c r="FO44" s="571"/>
      <c r="FP44" s="571"/>
      <c r="FQ44" s="571"/>
      <c r="FR44" s="571"/>
      <c r="FS44" s="571"/>
      <c r="FT44" s="571"/>
      <c r="FU44" s="571"/>
      <c r="FV44" s="571"/>
      <c r="FW44" s="571"/>
      <c r="FX44" s="571"/>
      <c r="FY44" s="571"/>
      <c r="FZ44" s="571"/>
      <c r="GA44" s="571"/>
      <c r="GB44" s="571"/>
      <c r="GC44" s="571"/>
      <c r="GD44" s="571"/>
      <c r="GE44" s="571"/>
      <c r="GF44" s="571"/>
      <c r="GG44" s="571"/>
      <c r="GH44" s="571"/>
      <c r="GI44" s="571"/>
      <c r="GJ44" s="571"/>
      <c r="GK44" s="571"/>
      <c r="GL44" s="571"/>
      <c r="GM44" s="571"/>
      <c r="GN44" s="571"/>
      <c r="GO44" s="571"/>
      <c r="GP44" s="571"/>
      <c r="GQ44" s="571"/>
      <c r="GR44" s="571"/>
      <c r="GS44" s="571"/>
      <c r="GT44" s="571"/>
      <c r="GU44" s="571"/>
      <c r="GV44" s="571"/>
      <c r="GW44" s="571"/>
      <c r="GX44" s="571"/>
      <c r="GY44" s="571"/>
      <c r="GZ44" s="571"/>
      <c r="HA44" s="571"/>
      <c r="HB44" s="571"/>
      <c r="HC44" s="571"/>
      <c r="HD44" s="571"/>
      <c r="HE44" s="571"/>
      <c r="HF44" s="571"/>
      <c r="HG44" s="571"/>
      <c r="HH44" s="571"/>
      <c r="HI44" s="571"/>
      <c r="HJ44" s="571"/>
      <c r="HK44" s="571"/>
      <c r="HL44" s="571"/>
      <c r="HM44" s="571"/>
      <c r="HN44" s="571"/>
      <c r="HO44" s="571"/>
      <c r="HP44" s="571"/>
      <c r="HQ44" s="571"/>
      <c r="HR44" s="571"/>
      <c r="HS44" s="571"/>
      <c r="HT44" s="571"/>
      <c r="HU44" s="571"/>
      <c r="HV44" s="571"/>
      <c r="HW44" s="571"/>
      <c r="HX44" s="571"/>
      <c r="HY44" s="571"/>
      <c r="HZ44" s="571"/>
      <c r="IA44" s="571"/>
      <c r="IB44" s="571"/>
      <c r="IC44" s="571"/>
      <c r="ID44" s="571"/>
      <c r="IE44" s="571"/>
      <c r="IF44" s="571"/>
      <c r="IG44" s="571"/>
      <c r="IH44" s="571"/>
      <c r="II44" s="571"/>
      <c r="IJ44" s="571"/>
      <c r="IK44" s="571"/>
      <c r="IL44" s="571"/>
      <c r="IM44" s="571"/>
      <c r="IN44" s="571"/>
      <c r="IO44" s="571"/>
      <c r="IP44" s="571"/>
      <c r="IQ44" s="571"/>
      <c r="IR44" s="571"/>
      <c r="IS44" s="571"/>
      <c r="IT44" s="571"/>
      <c r="IU44" s="571"/>
      <c r="IV44" s="571"/>
      <c r="IW44" s="571"/>
      <c r="IX44" s="571"/>
      <c r="IY44" s="571"/>
      <c r="IZ44" s="571"/>
      <c r="JA44" s="571"/>
      <c r="JB44" s="571"/>
      <c r="JC44" s="571"/>
      <c r="JD44" s="571"/>
      <c r="JE44" s="571"/>
      <c r="JF44" s="571"/>
      <c r="JG44" s="571"/>
      <c r="JH44" s="571"/>
      <c r="JI44" s="571"/>
      <c r="JJ44" s="571"/>
      <c r="JK44" s="571"/>
      <c r="JL44" s="571"/>
      <c r="JM44" s="571"/>
      <c r="JN44" s="571"/>
      <c r="JO44" s="571"/>
      <c r="JP44" s="571"/>
      <c r="JQ44" s="571"/>
      <c r="JR44" s="571"/>
      <c r="JS44" s="571"/>
      <c r="JT44" s="571"/>
      <c r="JU44" s="571"/>
      <c r="JV44" s="571"/>
      <c r="JW44" s="571"/>
      <c r="JX44" s="571"/>
      <c r="JY44" s="571"/>
      <c r="JZ44" s="571"/>
      <c r="KA44" s="571"/>
      <c r="KB44" s="571"/>
      <c r="KC44" s="571"/>
      <c r="KD44" s="571"/>
      <c r="KE44" s="571"/>
      <c r="KF44" s="571"/>
      <c r="KG44" s="571"/>
      <c r="KH44" s="571"/>
      <c r="KI44" s="571"/>
      <c r="KJ44" s="571"/>
      <c r="KK44" s="571"/>
      <c r="KL44" s="571"/>
      <c r="KM44" s="571"/>
      <c r="KN44" s="571"/>
      <c r="KO44" s="571"/>
      <c r="KP44" s="571"/>
      <c r="KQ44" s="571"/>
      <c r="KR44" s="571"/>
      <c r="KS44" s="571"/>
      <c r="KT44" s="571"/>
      <c r="KU44" s="571"/>
      <c r="KV44" s="571"/>
      <c r="KW44" s="571"/>
      <c r="KX44" s="571"/>
      <c r="KY44" s="571"/>
      <c r="KZ44" s="571"/>
      <c r="LA44" s="571"/>
      <c r="LB44" s="571"/>
      <c r="LC44" s="571"/>
      <c r="LD44" s="571"/>
      <c r="LE44" s="571"/>
      <c r="LF44" s="571"/>
      <c r="LG44" s="571"/>
      <c r="LH44" s="571"/>
      <c r="LI44" s="571"/>
      <c r="LJ44" s="571"/>
      <c r="LK44" s="571"/>
      <c r="LL44" s="571"/>
      <c r="LM44" s="571"/>
      <c r="LN44" s="571"/>
      <c r="LO44" s="571"/>
      <c r="LP44" s="571"/>
      <c r="LQ44" s="571"/>
      <c r="LR44" s="571"/>
      <c r="LS44" s="571"/>
      <c r="LT44" s="571"/>
      <c r="LU44" s="571"/>
      <c r="LV44" s="571"/>
      <c r="LW44" s="571"/>
      <c r="LX44" s="571"/>
      <c r="LY44" s="571"/>
      <c r="LZ44" s="571"/>
      <c r="MA44" s="571"/>
      <c r="MB44" s="571"/>
      <c r="MC44" s="571"/>
      <c r="MD44" s="571"/>
      <c r="ME44" s="571"/>
      <c r="MF44" s="571"/>
      <c r="MG44" s="571"/>
      <c r="MH44" s="571"/>
      <c r="MI44" s="571"/>
      <c r="MJ44" s="571"/>
      <c r="MK44" s="571"/>
      <c r="ML44" s="571"/>
      <c r="MM44" s="571"/>
      <c r="MN44" s="571"/>
      <c r="MO44" s="571"/>
      <c r="MP44" s="571"/>
      <c r="MQ44" s="571"/>
      <c r="MR44" s="571"/>
      <c r="MS44" s="571"/>
      <c r="MT44" s="571"/>
      <c r="MU44" s="571"/>
      <c r="MV44" s="571"/>
      <c r="MW44" s="571"/>
      <c r="MX44" s="571"/>
      <c r="MY44" s="571"/>
      <c r="MZ44" s="571"/>
      <c r="NA44" s="571"/>
      <c r="NB44" s="571"/>
      <c r="NC44" s="571"/>
      <c r="ND44" s="571"/>
      <c r="NE44" s="571"/>
      <c r="NF44" s="571"/>
      <c r="NG44" s="571"/>
      <c r="NH44" s="571"/>
      <c r="NI44" s="571"/>
      <c r="NJ44" s="571"/>
      <c r="NK44" s="571"/>
      <c r="NL44" s="571"/>
      <c r="NM44" s="571"/>
      <c r="NN44" s="571"/>
      <c r="NO44" s="571"/>
      <c r="NP44" s="571"/>
      <c r="NQ44" s="571"/>
      <c r="NR44" s="571"/>
      <c r="NS44" s="571"/>
      <c r="NT44" s="571"/>
      <c r="NU44" s="571"/>
      <c r="NV44" s="571"/>
      <c r="NW44" s="571"/>
      <c r="NX44" s="571"/>
      <c r="NY44" s="571"/>
      <c r="NZ44" s="571"/>
      <c r="OA44" s="571"/>
      <c r="OB44" s="571"/>
      <c r="OC44" s="571"/>
      <c r="OD44" s="571"/>
      <c r="OE44" s="571"/>
      <c r="OF44" s="571"/>
      <c r="OG44" s="571"/>
      <c r="OH44" s="571"/>
      <c r="OI44" s="571"/>
      <c r="OJ44" s="571"/>
      <c r="OK44" s="571"/>
      <c r="OL44" s="571"/>
      <c r="OM44" s="571"/>
      <c r="ON44" s="571"/>
      <c r="OO44" s="571"/>
      <c r="OP44" s="571"/>
      <c r="OQ44" s="571"/>
      <c r="OR44" s="571"/>
      <c r="OS44" s="571"/>
      <c r="OT44" s="571"/>
      <c r="OU44" s="571"/>
      <c r="OV44" s="571"/>
      <c r="OW44" s="571"/>
      <c r="OX44" s="571"/>
      <c r="OY44" s="571"/>
      <c r="OZ44" s="571"/>
      <c r="PA44" s="571"/>
      <c r="PB44" s="571"/>
      <c r="PC44" s="571"/>
      <c r="PD44" s="571"/>
      <c r="PE44" s="571"/>
      <c r="PF44" s="571"/>
      <c r="PG44" s="571"/>
      <c r="PH44" s="571"/>
      <c r="PI44" s="571"/>
      <c r="PJ44" s="571"/>
      <c r="PK44" s="571"/>
      <c r="PL44" s="571"/>
      <c r="PM44" s="571"/>
      <c r="PN44" s="571"/>
      <c r="PO44" s="571"/>
      <c r="PP44" s="571"/>
      <c r="PQ44" s="571"/>
      <c r="PR44" s="571"/>
      <c r="PS44" s="571"/>
      <c r="PT44" s="571"/>
      <c r="PU44" s="571"/>
      <c r="PV44" s="571"/>
      <c r="PW44" s="571"/>
      <c r="PX44" s="571"/>
      <c r="PY44" s="571"/>
      <c r="PZ44" s="571"/>
      <c r="QA44" s="571"/>
      <c r="QB44" s="571"/>
      <c r="QC44" s="571"/>
      <c r="QD44" s="571"/>
      <c r="QE44" s="571"/>
      <c r="QF44" s="571"/>
      <c r="QG44" s="571"/>
      <c r="QH44" s="571"/>
      <c r="QI44" s="571"/>
      <c r="QJ44" s="571"/>
      <c r="QK44" s="571"/>
      <c r="QL44" s="571"/>
      <c r="QM44" s="571"/>
      <c r="QN44" s="571"/>
      <c r="QO44" s="571"/>
      <c r="QP44" s="571"/>
      <c r="QQ44" s="571"/>
      <c r="QR44" s="571"/>
      <c r="QS44" s="571"/>
      <c r="QT44" s="571"/>
      <c r="QU44" s="571"/>
      <c r="QV44" s="571"/>
      <c r="QW44" s="571"/>
      <c r="QX44" s="571"/>
      <c r="QY44" s="571"/>
      <c r="QZ44" s="571"/>
      <c r="RA44" s="571"/>
      <c r="RB44" s="571"/>
      <c r="RC44" s="571"/>
      <c r="RD44" s="571"/>
      <c r="RE44" s="571"/>
      <c r="RF44" s="571"/>
      <c r="RG44" s="571"/>
      <c r="RH44" s="571"/>
      <c r="RI44" s="571"/>
      <c r="RJ44" s="571"/>
      <c r="RK44" s="571"/>
      <c r="RL44" s="571"/>
      <c r="RM44" s="571"/>
      <c r="RN44" s="571"/>
      <c r="RO44" s="571"/>
      <c r="RP44" s="571"/>
      <c r="RQ44" s="571"/>
      <c r="RR44" s="571"/>
      <c r="RS44" s="571"/>
      <c r="RT44" s="571"/>
      <c r="RU44" s="571"/>
      <c r="RV44" s="571"/>
      <c r="RW44" s="571"/>
      <c r="RX44" s="571"/>
      <c r="RY44" s="571"/>
      <c r="RZ44" s="571"/>
      <c r="SA44" s="571"/>
      <c r="SB44" s="571"/>
      <c r="SC44" s="571"/>
      <c r="SD44" s="571"/>
      <c r="SE44" s="571"/>
      <c r="SF44" s="571"/>
      <c r="SG44" s="571"/>
      <c r="SH44" s="571"/>
      <c r="SI44" s="571"/>
      <c r="SJ44" s="571"/>
      <c r="SK44" s="571"/>
      <c r="SL44" s="571"/>
      <c r="SM44" s="571"/>
      <c r="SN44" s="571"/>
      <c r="SO44" s="571"/>
      <c r="SP44" s="571"/>
      <c r="SQ44" s="571"/>
      <c r="SR44" s="571"/>
      <c r="SS44" s="571"/>
      <c r="ST44" s="571"/>
      <c r="SU44" s="571"/>
      <c r="SV44" s="571"/>
      <c r="SW44" s="571"/>
      <c r="SX44" s="571"/>
      <c r="SY44" s="571"/>
      <c r="SZ44" s="571"/>
      <c r="TA44" s="571"/>
      <c r="TB44" s="571"/>
      <c r="TC44" s="571"/>
      <c r="TD44" s="571"/>
      <c r="TE44" s="571"/>
      <c r="TF44" s="571"/>
      <c r="TG44" s="571"/>
      <c r="TH44" s="571"/>
      <c r="TI44" s="571"/>
      <c r="TJ44" s="571"/>
      <c r="TK44" s="571"/>
      <c r="TL44" s="571"/>
      <c r="TM44" s="571"/>
      <c r="TN44" s="571"/>
      <c r="TO44" s="571"/>
      <c r="TP44" s="571"/>
      <c r="TQ44" s="571"/>
      <c r="TR44" s="571"/>
      <c r="TS44" s="571"/>
      <c r="TT44" s="571"/>
      <c r="TU44" s="571"/>
      <c r="TV44" s="571"/>
      <c r="TW44" s="571"/>
      <c r="TX44" s="571"/>
      <c r="TY44" s="571"/>
      <c r="TZ44" s="571"/>
      <c r="UA44" s="571"/>
      <c r="UB44" s="571"/>
      <c r="UC44" s="571"/>
      <c r="UD44" s="571"/>
      <c r="UE44" s="571"/>
      <c r="UF44" s="571"/>
      <c r="UG44" s="571"/>
      <c r="UH44" s="571"/>
      <c r="UI44" s="571"/>
      <c r="UJ44" s="571"/>
      <c r="UK44" s="571"/>
      <c r="UL44" s="571"/>
      <c r="UM44" s="571"/>
      <c r="UN44" s="571"/>
      <c r="UO44" s="571"/>
      <c r="UP44" s="571"/>
      <c r="UQ44" s="571"/>
      <c r="UR44" s="571"/>
      <c r="US44" s="571"/>
      <c r="UT44" s="571"/>
      <c r="UU44" s="571"/>
      <c r="UV44" s="571"/>
      <c r="UW44" s="571"/>
      <c r="UX44" s="571"/>
      <c r="UY44" s="571"/>
      <c r="UZ44" s="571"/>
      <c r="VA44" s="571"/>
      <c r="VB44" s="571"/>
      <c r="VC44" s="571"/>
      <c r="VD44" s="571"/>
      <c r="VE44" s="571"/>
      <c r="VF44" s="571"/>
      <c r="VG44" s="571"/>
      <c r="VH44" s="571"/>
      <c r="VI44" s="571"/>
      <c r="VJ44" s="571"/>
      <c r="VK44" s="571"/>
      <c r="VL44" s="571"/>
      <c r="VM44" s="571"/>
      <c r="VN44" s="571"/>
      <c r="VO44" s="571"/>
      <c r="VP44" s="571"/>
      <c r="VQ44" s="571"/>
      <c r="VR44" s="571"/>
      <c r="VS44" s="571"/>
      <c r="VT44" s="571"/>
      <c r="VU44" s="571"/>
      <c r="VV44" s="571"/>
      <c r="VW44" s="571"/>
      <c r="VX44" s="571"/>
      <c r="VY44" s="571"/>
      <c r="VZ44" s="571"/>
      <c r="WA44" s="571"/>
      <c r="WB44" s="571"/>
      <c r="WC44" s="571"/>
      <c r="WD44" s="571"/>
      <c r="WE44" s="571"/>
      <c r="WF44" s="571"/>
      <c r="WG44" s="571"/>
      <c r="WH44" s="571"/>
      <c r="WI44" s="571"/>
      <c r="WJ44" s="571"/>
      <c r="WK44" s="571"/>
      <c r="WL44" s="571"/>
      <c r="WM44" s="571"/>
      <c r="WN44" s="571"/>
      <c r="WO44" s="571"/>
      <c r="WP44" s="571"/>
      <c r="WQ44" s="571"/>
      <c r="WR44" s="571"/>
      <c r="WS44" s="571"/>
      <c r="WT44" s="571"/>
      <c r="WU44" s="571"/>
      <c r="WV44" s="571"/>
      <c r="WW44" s="571"/>
      <c r="WX44" s="571"/>
      <c r="WY44" s="571"/>
      <c r="WZ44" s="571"/>
      <c r="XA44" s="571"/>
      <c r="XB44" s="571"/>
      <c r="XC44" s="571"/>
      <c r="XD44" s="571"/>
      <c r="XE44" s="571"/>
      <c r="XF44" s="571"/>
      <c r="XG44" s="571"/>
      <c r="XH44" s="571"/>
      <c r="XI44" s="571"/>
      <c r="XJ44" s="571"/>
      <c r="XK44" s="571"/>
      <c r="XL44" s="571"/>
      <c r="XM44" s="571"/>
      <c r="XN44" s="571"/>
      <c r="XO44" s="571"/>
      <c r="XP44" s="571"/>
      <c r="XQ44" s="571"/>
      <c r="XR44" s="571"/>
      <c r="XS44" s="571"/>
      <c r="XT44" s="571"/>
      <c r="XU44" s="571"/>
      <c r="XV44" s="571"/>
      <c r="XW44" s="571"/>
      <c r="XX44" s="571"/>
      <c r="XY44" s="571"/>
      <c r="XZ44" s="571"/>
      <c r="YA44" s="571"/>
      <c r="YB44" s="571"/>
      <c r="YC44" s="571"/>
      <c r="YD44" s="571"/>
      <c r="YE44" s="571"/>
      <c r="YF44" s="571"/>
      <c r="YG44" s="571"/>
      <c r="YH44" s="571"/>
      <c r="YI44" s="571"/>
      <c r="YJ44" s="571"/>
      <c r="YK44" s="571"/>
      <c r="YL44" s="571"/>
      <c r="YM44" s="571"/>
      <c r="YN44" s="571"/>
      <c r="YO44" s="571"/>
      <c r="YP44" s="571"/>
      <c r="YQ44" s="571"/>
      <c r="YR44" s="571"/>
      <c r="YS44" s="571"/>
      <c r="YT44" s="571"/>
      <c r="YU44" s="571"/>
      <c r="YV44" s="571"/>
      <c r="YW44" s="571"/>
      <c r="YX44" s="571"/>
      <c r="YY44" s="571"/>
      <c r="YZ44" s="571"/>
      <c r="ZA44" s="571"/>
      <c r="ZB44" s="571"/>
      <c r="ZC44" s="571"/>
      <c r="ZD44" s="571"/>
      <c r="ZE44" s="571"/>
      <c r="ZF44" s="571"/>
      <c r="ZG44" s="571"/>
      <c r="ZH44" s="571"/>
      <c r="ZI44" s="571"/>
      <c r="ZJ44" s="571"/>
      <c r="ZK44" s="571"/>
      <c r="ZL44" s="571"/>
      <c r="ZM44" s="571"/>
      <c r="ZN44" s="571"/>
      <c r="ZO44" s="571"/>
      <c r="ZP44" s="571"/>
      <c r="ZQ44" s="571"/>
      <c r="ZR44" s="571"/>
      <c r="ZS44" s="571"/>
      <c r="ZT44" s="571"/>
      <c r="ZU44" s="571"/>
      <c r="ZV44" s="571"/>
      <c r="ZW44" s="571"/>
      <c r="ZX44" s="571"/>
      <c r="ZY44" s="571"/>
      <c r="ZZ44" s="571"/>
      <c r="AAA44" s="571"/>
      <c r="AAB44" s="571"/>
      <c r="AAC44" s="571"/>
      <c r="AAD44" s="571"/>
      <c r="AAE44" s="571"/>
      <c r="AAF44" s="571"/>
      <c r="AAG44" s="571"/>
      <c r="AAH44" s="571"/>
      <c r="AAI44" s="571"/>
      <c r="AAJ44" s="571"/>
      <c r="AAK44" s="571"/>
      <c r="AAL44" s="571"/>
      <c r="AAM44" s="571"/>
      <c r="AAN44" s="571"/>
      <c r="AAO44" s="571"/>
      <c r="AAP44" s="571"/>
      <c r="AAQ44" s="571"/>
      <c r="AAR44" s="571"/>
      <c r="AAS44" s="571"/>
      <c r="AAT44" s="571"/>
      <c r="AAU44" s="571"/>
      <c r="AAV44" s="571"/>
      <c r="AAW44" s="571"/>
      <c r="AAX44" s="571"/>
      <c r="AAY44" s="571"/>
      <c r="AAZ44" s="571"/>
      <c r="ABA44" s="571"/>
      <c r="ABB44" s="571"/>
      <c r="ABC44" s="571"/>
      <c r="ABD44" s="571"/>
      <c r="ABE44" s="571"/>
      <c r="ABF44" s="571"/>
      <c r="ABG44" s="571"/>
      <c r="ABH44" s="571"/>
      <c r="ABI44" s="571"/>
      <c r="ABJ44" s="571"/>
      <c r="ABK44" s="571"/>
      <c r="ABL44" s="571"/>
      <c r="ABM44" s="571"/>
      <c r="ABN44" s="571"/>
      <c r="ABO44" s="571"/>
      <c r="ABP44" s="571"/>
      <c r="ABQ44" s="571"/>
      <c r="ABR44" s="571"/>
      <c r="ABS44" s="571"/>
      <c r="ABT44" s="571"/>
      <c r="ABU44" s="571"/>
      <c r="ABV44" s="571"/>
      <c r="ABW44" s="571"/>
      <c r="ABX44" s="571"/>
      <c r="ABY44" s="571"/>
      <c r="ABZ44" s="571"/>
      <c r="ACA44" s="571"/>
      <c r="ACB44" s="571"/>
      <c r="ACC44" s="571"/>
      <c r="ACD44" s="571"/>
      <c r="ACE44" s="571"/>
      <c r="ACF44" s="571"/>
      <c r="ACG44" s="571"/>
      <c r="ACH44" s="571"/>
      <c r="ACI44" s="571"/>
      <c r="ACJ44" s="571"/>
      <c r="ACK44" s="571"/>
      <c r="ACL44" s="571"/>
      <c r="ACM44" s="571"/>
      <c r="ACN44" s="571"/>
      <c r="ACO44" s="571"/>
      <c r="ACP44" s="571"/>
      <c r="ACQ44" s="571"/>
      <c r="ACR44" s="571"/>
      <c r="ACS44" s="571"/>
      <c r="ACT44" s="571"/>
      <c r="ACU44" s="571"/>
      <c r="ACV44" s="571"/>
      <c r="ACW44" s="571"/>
      <c r="ACX44" s="571"/>
      <c r="ACY44" s="571"/>
      <c r="ACZ44" s="571"/>
      <c r="ADA44" s="571"/>
      <c r="ADB44" s="571"/>
      <c r="ADC44" s="571"/>
      <c r="ADD44" s="571"/>
      <c r="ADE44" s="571"/>
      <c r="ADF44" s="571"/>
      <c r="ADG44" s="571"/>
      <c r="ADH44" s="571"/>
      <c r="ADI44" s="571"/>
      <c r="ADJ44" s="571"/>
      <c r="ADK44" s="571"/>
      <c r="ADL44" s="571"/>
      <c r="ADM44" s="571"/>
      <c r="ADN44" s="571"/>
      <c r="ADO44" s="571"/>
      <c r="ADP44" s="571"/>
      <c r="ADQ44" s="571"/>
      <c r="ADR44" s="571"/>
      <c r="ADS44" s="571"/>
      <c r="ADT44" s="571"/>
      <c r="ADU44" s="571"/>
      <c r="ADV44" s="571"/>
      <c r="ADW44" s="571"/>
      <c r="ADX44" s="571"/>
      <c r="ADY44" s="571"/>
      <c r="ADZ44" s="571"/>
      <c r="AEA44" s="571"/>
      <c r="AEB44" s="571"/>
      <c r="AEC44" s="571"/>
      <c r="AED44" s="571"/>
      <c r="AEE44" s="571"/>
      <c r="AEF44" s="571"/>
      <c r="AEG44" s="571"/>
      <c r="AEH44" s="571"/>
      <c r="AEI44" s="571"/>
      <c r="AEJ44" s="571"/>
      <c r="AEK44" s="571"/>
      <c r="AEL44" s="571"/>
      <c r="AEM44" s="571"/>
      <c r="AEN44" s="571"/>
      <c r="AEO44" s="571"/>
      <c r="AEP44" s="571"/>
      <c r="AEQ44" s="571"/>
      <c r="AER44" s="571"/>
      <c r="AES44" s="571"/>
      <c r="AET44" s="571"/>
      <c r="AEU44" s="571"/>
      <c r="AEV44" s="571"/>
      <c r="AEW44" s="571"/>
      <c r="AEX44" s="571"/>
      <c r="AEY44" s="571"/>
      <c r="AEZ44" s="571"/>
      <c r="AFA44" s="571"/>
      <c r="AFB44" s="571"/>
      <c r="AFC44" s="571"/>
      <c r="AFD44" s="571"/>
      <c r="AFE44" s="571"/>
      <c r="AFF44" s="571"/>
      <c r="AFG44" s="571"/>
      <c r="AFH44" s="571"/>
      <c r="AFI44" s="571"/>
      <c r="AFJ44" s="571"/>
      <c r="AFK44" s="571"/>
      <c r="AFL44" s="571"/>
      <c r="AFM44" s="571"/>
      <c r="AFN44" s="571"/>
      <c r="AFO44" s="571"/>
      <c r="AFP44" s="571"/>
      <c r="AFQ44" s="571"/>
      <c r="AFR44" s="571"/>
      <c r="AFS44" s="571"/>
      <c r="AFT44" s="571"/>
      <c r="AFU44" s="571"/>
      <c r="AFV44" s="571"/>
      <c r="AFW44" s="571"/>
      <c r="AFX44" s="571"/>
      <c r="AFY44" s="571"/>
      <c r="AFZ44" s="571"/>
      <c r="AGA44" s="571"/>
      <c r="AGB44" s="571"/>
      <c r="AGC44" s="571"/>
      <c r="AGD44" s="571"/>
      <c r="AGE44" s="571"/>
      <c r="AGF44" s="571"/>
      <c r="AGG44" s="571"/>
      <c r="AGH44" s="571"/>
      <c r="AGI44" s="571"/>
      <c r="AGJ44" s="571"/>
      <c r="AGK44" s="571"/>
      <c r="AGL44" s="571"/>
      <c r="AGM44" s="571"/>
      <c r="AGN44" s="571"/>
      <c r="AGO44" s="571"/>
      <c r="AGP44" s="571"/>
      <c r="AGQ44" s="571"/>
      <c r="AGR44" s="571"/>
      <c r="AGS44" s="571"/>
      <c r="AGT44" s="571"/>
      <c r="AGU44" s="571"/>
      <c r="AGV44" s="571"/>
      <c r="AGW44" s="571"/>
      <c r="AGX44" s="571"/>
      <c r="AGY44" s="571"/>
      <c r="AGZ44" s="571"/>
      <c r="AHA44" s="571"/>
      <c r="AHB44" s="571"/>
      <c r="AHC44" s="571"/>
      <c r="AHD44" s="571"/>
      <c r="AHE44" s="571"/>
      <c r="AHF44" s="571"/>
      <c r="AHG44" s="571"/>
      <c r="AHH44" s="571"/>
      <c r="AHI44" s="571"/>
      <c r="AHJ44" s="571"/>
      <c r="AHK44" s="571"/>
      <c r="AHL44" s="571"/>
      <c r="AHM44" s="571"/>
      <c r="AHN44" s="571"/>
      <c r="AHO44" s="571"/>
      <c r="AHQ44" s="580">
        <v>39</v>
      </c>
    </row>
    <row r="45" spans="1:901" x14ac:dyDescent="0.4">
      <c r="A45" s="569" t="s">
        <v>10</v>
      </c>
      <c r="B45" s="570" t="s">
        <v>6253</v>
      </c>
      <c r="C45" s="571"/>
      <c r="D45" s="571"/>
      <c r="E45" s="571"/>
      <c r="F45" s="571"/>
      <c r="G45" s="571"/>
      <c r="H45" s="571"/>
      <c r="I45" s="571"/>
      <c r="J45" s="571"/>
      <c r="K45" s="571"/>
      <c r="L45" s="571"/>
      <c r="M45" s="571"/>
      <c r="N45" s="571"/>
      <c r="O45" s="571"/>
      <c r="P45" s="571"/>
      <c r="Q45" s="571"/>
      <c r="R45" s="571"/>
      <c r="S45" s="571"/>
      <c r="T45" s="571"/>
      <c r="U45" s="571"/>
      <c r="V45" s="571"/>
      <c r="W45" s="571"/>
      <c r="X45" s="571"/>
      <c r="Y45" s="571"/>
      <c r="Z45" s="571"/>
      <c r="AA45" s="571"/>
      <c r="AB45" s="571"/>
      <c r="AC45" s="571"/>
      <c r="AD45" s="571"/>
      <c r="AE45" s="571"/>
      <c r="AF45" s="571"/>
      <c r="AG45" s="571"/>
      <c r="AH45" s="571"/>
      <c r="AI45" s="571"/>
      <c r="AJ45" s="571"/>
      <c r="AK45" s="571"/>
      <c r="AL45" s="571"/>
      <c r="AM45" s="571"/>
      <c r="AN45" s="571"/>
      <c r="AO45" s="571"/>
      <c r="AP45" s="571"/>
      <c r="AQ45" s="571"/>
      <c r="AR45" s="571"/>
      <c r="AS45" s="571"/>
      <c r="AT45" s="571"/>
      <c r="AU45" s="571"/>
      <c r="AV45" s="571"/>
      <c r="AW45" s="571"/>
      <c r="AX45" s="571"/>
      <c r="AY45" s="571"/>
      <c r="AZ45" s="571"/>
      <c r="BA45" s="571"/>
      <c r="BB45" s="571"/>
      <c r="BC45" s="571"/>
      <c r="BD45" s="571"/>
      <c r="BE45" s="571"/>
      <c r="BF45" s="571"/>
      <c r="BG45" s="571"/>
      <c r="BH45" s="571"/>
      <c r="BI45" s="571"/>
      <c r="BJ45" s="571"/>
      <c r="BK45" s="571"/>
      <c r="BL45" s="571"/>
      <c r="BM45" s="571"/>
      <c r="BN45" s="571"/>
      <c r="BO45" s="571"/>
      <c r="BP45" s="571"/>
      <c r="BQ45" s="571"/>
      <c r="BR45" s="571"/>
      <c r="BS45" s="571"/>
      <c r="BT45" s="571"/>
      <c r="BU45" s="571"/>
      <c r="BV45" s="571"/>
      <c r="BW45" s="571"/>
      <c r="BX45" s="571"/>
      <c r="BY45" s="571"/>
      <c r="BZ45" s="571"/>
      <c r="CA45" s="571"/>
      <c r="CB45" s="571"/>
      <c r="CC45" s="571"/>
      <c r="CD45" s="571"/>
      <c r="CE45" s="571"/>
      <c r="CF45" s="571"/>
      <c r="CG45" s="571"/>
      <c r="CH45" s="571"/>
      <c r="CI45" s="571"/>
      <c r="CJ45" s="571"/>
      <c r="CK45" s="571"/>
      <c r="CL45" s="571"/>
      <c r="CM45" s="571"/>
      <c r="CN45" s="571"/>
      <c r="CO45" s="571"/>
      <c r="CP45" s="571"/>
      <c r="CQ45" s="571"/>
      <c r="CR45" s="571"/>
      <c r="CS45" s="571"/>
      <c r="CT45" s="571"/>
      <c r="CU45" s="571"/>
      <c r="CV45" s="571"/>
      <c r="CW45" s="571"/>
      <c r="CX45" s="571"/>
      <c r="CY45" s="571"/>
      <c r="CZ45" s="571"/>
      <c r="DA45" s="571"/>
      <c r="DB45" s="571"/>
      <c r="DC45" s="571"/>
      <c r="DD45" s="571"/>
      <c r="DE45" s="571"/>
      <c r="DF45" s="571"/>
      <c r="DG45" s="571"/>
      <c r="DH45" s="571"/>
      <c r="DI45" s="571"/>
      <c r="DJ45" s="571"/>
      <c r="DK45" s="571"/>
      <c r="DL45" s="571"/>
      <c r="DM45" s="571"/>
      <c r="DN45" s="571"/>
      <c r="DO45" s="571"/>
      <c r="DP45" s="571"/>
      <c r="DQ45" s="571"/>
      <c r="DR45" s="571"/>
      <c r="DS45" s="571"/>
      <c r="DT45" s="571"/>
      <c r="DU45" s="571"/>
      <c r="DV45" s="571"/>
      <c r="DW45" s="571"/>
      <c r="DX45" s="571"/>
      <c r="DY45" s="571"/>
      <c r="DZ45" s="571"/>
      <c r="EA45" s="571"/>
      <c r="EB45" s="571"/>
      <c r="EC45" s="571"/>
      <c r="ED45" s="571"/>
      <c r="EE45" s="571"/>
      <c r="EF45" s="571"/>
      <c r="EG45" s="571"/>
      <c r="EH45" s="571"/>
      <c r="EI45" s="571"/>
      <c r="EJ45" s="571"/>
      <c r="EK45" s="571"/>
      <c r="EL45" s="571"/>
      <c r="EM45" s="571"/>
      <c r="EN45" s="571"/>
      <c r="EO45" s="571"/>
      <c r="EP45" s="571"/>
      <c r="EQ45" s="571"/>
      <c r="ER45" s="571"/>
      <c r="ES45" s="571"/>
      <c r="ET45" s="571"/>
      <c r="EU45" s="571"/>
      <c r="EV45" s="571"/>
      <c r="EW45" s="571"/>
      <c r="EX45" s="571"/>
      <c r="EY45" s="571"/>
      <c r="EZ45" s="571"/>
      <c r="FA45" s="571"/>
      <c r="FB45" s="571"/>
      <c r="FC45" s="571"/>
      <c r="FD45" s="571"/>
      <c r="FE45" s="571"/>
      <c r="FF45" s="571"/>
      <c r="FG45" s="571"/>
      <c r="FH45" s="571"/>
      <c r="FI45" s="571"/>
      <c r="FJ45" s="571"/>
      <c r="FK45" s="571"/>
      <c r="FL45" s="571"/>
      <c r="FM45" s="571"/>
      <c r="FN45" s="571"/>
      <c r="FO45" s="571"/>
      <c r="FP45" s="571"/>
      <c r="FQ45" s="571"/>
      <c r="FR45" s="571"/>
      <c r="FS45" s="571"/>
      <c r="FT45" s="571"/>
      <c r="FU45" s="571"/>
      <c r="FV45" s="571"/>
      <c r="FW45" s="571"/>
      <c r="FX45" s="571"/>
      <c r="FY45" s="571"/>
      <c r="FZ45" s="571"/>
      <c r="GA45" s="571"/>
      <c r="GB45" s="571"/>
      <c r="GC45" s="571"/>
      <c r="GD45" s="571"/>
      <c r="GE45" s="571"/>
      <c r="GF45" s="571"/>
      <c r="GG45" s="571"/>
      <c r="GH45" s="571"/>
      <c r="GI45" s="571"/>
      <c r="GJ45" s="571"/>
      <c r="GK45" s="571"/>
      <c r="GL45" s="571"/>
      <c r="GM45" s="571"/>
      <c r="GN45" s="571"/>
      <c r="GO45" s="571"/>
      <c r="GP45" s="571"/>
      <c r="GQ45" s="571"/>
      <c r="GR45" s="571"/>
      <c r="GS45" s="571"/>
      <c r="GT45" s="571"/>
      <c r="GU45" s="571"/>
      <c r="GV45" s="571"/>
      <c r="GW45" s="571"/>
      <c r="GX45" s="571"/>
      <c r="GY45" s="571"/>
      <c r="GZ45" s="571"/>
      <c r="HA45" s="571"/>
      <c r="HB45" s="571"/>
      <c r="HC45" s="571"/>
      <c r="HD45" s="571"/>
      <c r="HE45" s="571"/>
      <c r="HF45" s="571"/>
      <c r="HG45" s="571"/>
      <c r="HH45" s="571"/>
      <c r="HI45" s="571"/>
      <c r="HJ45" s="571"/>
      <c r="HK45" s="571"/>
      <c r="HL45" s="571"/>
      <c r="HM45" s="571"/>
      <c r="HN45" s="571"/>
      <c r="HO45" s="571"/>
      <c r="HP45" s="571"/>
      <c r="HQ45" s="571"/>
      <c r="HR45" s="571"/>
      <c r="HS45" s="571"/>
      <c r="HT45" s="571"/>
      <c r="HU45" s="571"/>
      <c r="HV45" s="571"/>
      <c r="HW45" s="571"/>
      <c r="HX45" s="571"/>
      <c r="HY45" s="571"/>
      <c r="HZ45" s="571"/>
      <c r="IA45" s="571"/>
      <c r="IB45" s="571"/>
      <c r="IC45" s="571"/>
      <c r="ID45" s="571"/>
      <c r="IE45" s="571"/>
      <c r="IF45" s="571"/>
      <c r="IG45" s="571"/>
      <c r="IH45" s="571"/>
      <c r="II45" s="571"/>
      <c r="IJ45" s="571"/>
      <c r="IK45" s="571"/>
      <c r="IL45" s="571"/>
      <c r="IM45" s="571"/>
      <c r="IN45" s="571"/>
      <c r="IO45" s="571"/>
      <c r="IP45" s="571"/>
      <c r="IQ45" s="571"/>
      <c r="IR45" s="571"/>
      <c r="IS45" s="571"/>
      <c r="IT45" s="571"/>
      <c r="IU45" s="571"/>
      <c r="IV45" s="571"/>
      <c r="IW45" s="571"/>
      <c r="IX45" s="571"/>
      <c r="IY45" s="571"/>
      <c r="IZ45" s="571"/>
      <c r="JA45" s="571"/>
      <c r="JB45" s="571"/>
      <c r="JC45" s="571"/>
      <c r="JD45" s="571"/>
      <c r="JE45" s="571"/>
      <c r="JF45" s="571"/>
      <c r="JG45" s="571"/>
      <c r="JH45" s="571"/>
      <c r="JI45" s="571"/>
      <c r="JJ45" s="571"/>
      <c r="JK45" s="571"/>
      <c r="JL45" s="571"/>
      <c r="JM45" s="571"/>
      <c r="JN45" s="571"/>
      <c r="JO45" s="571"/>
      <c r="JP45" s="571"/>
      <c r="JQ45" s="571"/>
      <c r="JR45" s="571"/>
      <c r="JS45" s="571"/>
      <c r="JT45" s="571"/>
      <c r="JU45" s="571"/>
      <c r="JV45" s="571"/>
      <c r="JW45" s="571"/>
      <c r="JX45" s="571"/>
      <c r="JY45" s="571"/>
      <c r="JZ45" s="571"/>
      <c r="KA45" s="571"/>
      <c r="KB45" s="571"/>
      <c r="KC45" s="571"/>
      <c r="KD45" s="571"/>
      <c r="KE45" s="571"/>
      <c r="KF45" s="571"/>
      <c r="KG45" s="571"/>
      <c r="KH45" s="571"/>
      <c r="KI45" s="571"/>
      <c r="KJ45" s="571"/>
      <c r="KK45" s="571"/>
      <c r="KL45" s="571"/>
      <c r="KM45" s="571"/>
      <c r="KN45" s="571"/>
      <c r="KO45" s="571"/>
      <c r="KP45" s="571"/>
      <c r="KQ45" s="571"/>
      <c r="KR45" s="571"/>
      <c r="KS45" s="571"/>
      <c r="KT45" s="571"/>
      <c r="KU45" s="571"/>
      <c r="KV45" s="571"/>
      <c r="KW45" s="571"/>
      <c r="KX45" s="571"/>
      <c r="KY45" s="571"/>
      <c r="KZ45" s="571"/>
      <c r="LA45" s="571"/>
      <c r="LB45" s="571"/>
      <c r="LC45" s="571"/>
      <c r="LD45" s="571"/>
      <c r="LE45" s="571"/>
      <c r="LF45" s="571"/>
      <c r="LG45" s="571"/>
      <c r="LH45" s="571"/>
      <c r="LI45" s="571"/>
      <c r="LJ45" s="571"/>
      <c r="LK45" s="571"/>
      <c r="LL45" s="571"/>
      <c r="LM45" s="571"/>
      <c r="LN45" s="571"/>
      <c r="LO45" s="571"/>
      <c r="LP45" s="571"/>
      <c r="LQ45" s="571"/>
      <c r="LR45" s="571"/>
      <c r="LS45" s="571"/>
      <c r="LT45" s="571"/>
      <c r="LU45" s="571"/>
      <c r="LV45" s="571"/>
      <c r="LW45" s="571"/>
      <c r="LX45" s="571"/>
      <c r="LY45" s="571"/>
      <c r="LZ45" s="571"/>
      <c r="MA45" s="571"/>
      <c r="MB45" s="571"/>
      <c r="MC45" s="571"/>
      <c r="MD45" s="571"/>
      <c r="ME45" s="571"/>
      <c r="MF45" s="571"/>
      <c r="MG45" s="571"/>
      <c r="MH45" s="571"/>
      <c r="MI45" s="571"/>
      <c r="MJ45" s="571"/>
      <c r="MK45" s="571"/>
      <c r="ML45" s="571"/>
      <c r="MM45" s="571"/>
      <c r="MN45" s="571"/>
      <c r="MO45" s="571"/>
      <c r="MP45" s="571"/>
      <c r="MQ45" s="571"/>
      <c r="MR45" s="571"/>
      <c r="MS45" s="571"/>
      <c r="MT45" s="571"/>
      <c r="MU45" s="571"/>
      <c r="MV45" s="571"/>
      <c r="MW45" s="571"/>
      <c r="MX45" s="571"/>
      <c r="MY45" s="571"/>
      <c r="MZ45" s="571"/>
      <c r="NA45" s="571"/>
      <c r="NB45" s="571"/>
      <c r="NC45" s="571"/>
      <c r="ND45" s="571"/>
      <c r="NE45" s="571"/>
      <c r="NF45" s="571"/>
      <c r="NG45" s="571"/>
      <c r="NH45" s="571"/>
      <c r="NI45" s="571"/>
      <c r="NJ45" s="571"/>
      <c r="NK45" s="571"/>
      <c r="NL45" s="571"/>
      <c r="NM45" s="571"/>
      <c r="NN45" s="571"/>
      <c r="NO45" s="571"/>
      <c r="NP45" s="571"/>
      <c r="NQ45" s="571"/>
      <c r="NR45" s="571"/>
      <c r="NS45" s="571"/>
      <c r="NT45" s="571"/>
      <c r="NU45" s="571"/>
      <c r="NV45" s="571"/>
      <c r="NW45" s="571"/>
      <c r="NX45" s="571"/>
      <c r="NY45" s="571"/>
      <c r="NZ45" s="571"/>
      <c r="OA45" s="571"/>
      <c r="OB45" s="571"/>
      <c r="OC45" s="571"/>
      <c r="OD45" s="571"/>
      <c r="OE45" s="571"/>
      <c r="OF45" s="571"/>
      <c r="OG45" s="571"/>
      <c r="OH45" s="571"/>
      <c r="OI45" s="571"/>
      <c r="OJ45" s="571"/>
      <c r="OK45" s="571"/>
      <c r="OL45" s="571"/>
      <c r="OM45" s="571"/>
      <c r="ON45" s="571"/>
      <c r="OO45" s="571"/>
      <c r="OP45" s="571"/>
      <c r="OQ45" s="571"/>
      <c r="OR45" s="571"/>
      <c r="OS45" s="571"/>
      <c r="OT45" s="571"/>
      <c r="OU45" s="571"/>
      <c r="OV45" s="571"/>
      <c r="OW45" s="571"/>
      <c r="OX45" s="571"/>
      <c r="OY45" s="571"/>
      <c r="OZ45" s="571"/>
      <c r="PA45" s="571"/>
      <c r="PB45" s="571"/>
      <c r="PC45" s="571"/>
      <c r="PD45" s="571"/>
      <c r="PE45" s="571"/>
      <c r="PF45" s="571"/>
      <c r="PG45" s="571"/>
      <c r="PH45" s="571"/>
      <c r="PI45" s="571"/>
      <c r="PJ45" s="571"/>
      <c r="PK45" s="571"/>
      <c r="PL45" s="571"/>
      <c r="PM45" s="571"/>
      <c r="PN45" s="571"/>
      <c r="PO45" s="571"/>
      <c r="PP45" s="571"/>
      <c r="PQ45" s="571"/>
      <c r="PR45" s="571"/>
      <c r="PS45" s="571"/>
      <c r="PT45" s="571"/>
      <c r="PU45" s="571"/>
      <c r="PV45" s="571"/>
      <c r="PW45" s="571"/>
      <c r="PX45" s="571"/>
      <c r="PY45" s="571"/>
      <c r="PZ45" s="571"/>
      <c r="QA45" s="571"/>
      <c r="QB45" s="571"/>
      <c r="QC45" s="571"/>
      <c r="QD45" s="571"/>
      <c r="QE45" s="571"/>
      <c r="QF45" s="571"/>
      <c r="QG45" s="571"/>
      <c r="QH45" s="571"/>
      <c r="QI45" s="571"/>
      <c r="QJ45" s="571"/>
      <c r="QK45" s="571"/>
      <c r="QL45" s="571"/>
      <c r="QM45" s="571"/>
      <c r="QN45" s="571"/>
      <c r="QO45" s="571"/>
      <c r="QP45" s="571"/>
      <c r="QQ45" s="571"/>
      <c r="QR45" s="571"/>
      <c r="QS45" s="571"/>
      <c r="QT45" s="571"/>
      <c r="QU45" s="571"/>
      <c r="QV45" s="571"/>
      <c r="QW45" s="571"/>
      <c r="QX45" s="571"/>
      <c r="QY45" s="571"/>
      <c r="QZ45" s="571"/>
      <c r="RA45" s="571"/>
      <c r="RB45" s="571"/>
      <c r="RC45" s="571"/>
      <c r="RD45" s="571"/>
      <c r="RE45" s="571"/>
      <c r="RF45" s="571"/>
      <c r="RG45" s="571"/>
      <c r="RH45" s="571"/>
      <c r="RI45" s="571"/>
      <c r="RJ45" s="571"/>
      <c r="RK45" s="571"/>
      <c r="RL45" s="571"/>
      <c r="RM45" s="571"/>
      <c r="RN45" s="571"/>
      <c r="RO45" s="571"/>
      <c r="RP45" s="571"/>
      <c r="RQ45" s="571"/>
      <c r="RR45" s="571"/>
      <c r="RS45" s="571"/>
      <c r="RT45" s="571"/>
      <c r="RU45" s="571"/>
      <c r="RV45" s="571"/>
      <c r="RW45" s="571"/>
      <c r="RX45" s="571"/>
      <c r="RY45" s="571"/>
      <c r="RZ45" s="571"/>
      <c r="SA45" s="571"/>
      <c r="SB45" s="571"/>
      <c r="SC45" s="571"/>
      <c r="SD45" s="571"/>
      <c r="SE45" s="571"/>
      <c r="SF45" s="571"/>
      <c r="SG45" s="571"/>
      <c r="SH45" s="571"/>
      <c r="SI45" s="571"/>
      <c r="SJ45" s="571"/>
      <c r="SK45" s="571"/>
      <c r="SL45" s="571"/>
      <c r="SM45" s="571"/>
      <c r="SN45" s="571"/>
      <c r="SO45" s="571"/>
      <c r="SP45" s="571"/>
      <c r="SQ45" s="571"/>
      <c r="SR45" s="571"/>
      <c r="SS45" s="571"/>
      <c r="ST45" s="571"/>
      <c r="SU45" s="571"/>
      <c r="SV45" s="571"/>
      <c r="SW45" s="571"/>
      <c r="SX45" s="571"/>
      <c r="SY45" s="571"/>
      <c r="SZ45" s="571"/>
      <c r="TA45" s="571"/>
      <c r="TB45" s="571"/>
      <c r="TC45" s="571"/>
      <c r="TD45" s="571"/>
      <c r="TE45" s="571"/>
      <c r="TF45" s="571"/>
      <c r="TG45" s="571"/>
      <c r="TH45" s="571"/>
      <c r="TI45" s="571"/>
      <c r="TJ45" s="571"/>
      <c r="TK45" s="571"/>
      <c r="TL45" s="571"/>
      <c r="TM45" s="571"/>
      <c r="TN45" s="571"/>
      <c r="TO45" s="571"/>
      <c r="TP45" s="571"/>
      <c r="TQ45" s="571"/>
      <c r="TR45" s="571"/>
      <c r="TS45" s="571"/>
      <c r="TT45" s="571"/>
      <c r="TU45" s="571"/>
      <c r="TV45" s="571"/>
      <c r="TW45" s="571"/>
      <c r="TX45" s="571"/>
      <c r="TY45" s="571"/>
      <c r="TZ45" s="571"/>
      <c r="UA45" s="571"/>
      <c r="UB45" s="571"/>
      <c r="UC45" s="571"/>
      <c r="UD45" s="571"/>
      <c r="UE45" s="571"/>
      <c r="UF45" s="571"/>
      <c r="UG45" s="571"/>
      <c r="UH45" s="571"/>
      <c r="UI45" s="571"/>
      <c r="UJ45" s="571"/>
      <c r="UK45" s="571"/>
      <c r="UL45" s="571"/>
      <c r="UM45" s="571"/>
      <c r="UN45" s="571"/>
      <c r="UO45" s="571"/>
      <c r="UP45" s="571"/>
      <c r="UQ45" s="571"/>
      <c r="UR45" s="571"/>
      <c r="US45" s="571"/>
      <c r="UT45" s="571"/>
      <c r="UU45" s="571"/>
      <c r="UV45" s="571"/>
      <c r="UW45" s="571"/>
      <c r="UX45" s="571"/>
      <c r="UY45" s="571"/>
      <c r="UZ45" s="571"/>
      <c r="VA45" s="571"/>
      <c r="VB45" s="571"/>
      <c r="VC45" s="571"/>
      <c r="VD45" s="571"/>
      <c r="VE45" s="571"/>
      <c r="VF45" s="571"/>
      <c r="VG45" s="571"/>
      <c r="VH45" s="571"/>
      <c r="VI45" s="571"/>
      <c r="VJ45" s="571"/>
      <c r="VK45" s="571"/>
      <c r="VL45" s="571"/>
      <c r="VM45" s="571"/>
      <c r="VN45" s="571"/>
      <c r="VO45" s="571"/>
      <c r="VP45" s="571"/>
      <c r="VQ45" s="571"/>
      <c r="VR45" s="571"/>
      <c r="VS45" s="571"/>
      <c r="VT45" s="571"/>
      <c r="VU45" s="571"/>
      <c r="VV45" s="571"/>
      <c r="VW45" s="571"/>
      <c r="VX45" s="571"/>
      <c r="VY45" s="571"/>
      <c r="VZ45" s="571"/>
      <c r="WA45" s="571"/>
      <c r="WB45" s="571"/>
      <c r="WC45" s="571"/>
      <c r="WD45" s="571"/>
      <c r="WE45" s="571"/>
      <c r="WF45" s="571"/>
      <c r="WG45" s="571"/>
      <c r="WH45" s="571"/>
      <c r="WI45" s="571"/>
      <c r="WJ45" s="571"/>
      <c r="WK45" s="571"/>
      <c r="WL45" s="571"/>
      <c r="WM45" s="571"/>
      <c r="WN45" s="571"/>
      <c r="WO45" s="571"/>
      <c r="WP45" s="571"/>
      <c r="WQ45" s="571"/>
      <c r="WR45" s="571"/>
      <c r="WS45" s="571"/>
      <c r="WT45" s="571"/>
      <c r="WU45" s="571"/>
      <c r="WV45" s="571"/>
      <c r="WW45" s="571"/>
      <c r="WX45" s="571"/>
      <c r="WY45" s="571"/>
      <c r="WZ45" s="571"/>
      <c r="XA45" s="571"/>
      <c r="XB45" s="571"/>
      <c r="XC45" s="571"/>
      <c r="XD45" s="571"/>
      <c r="XE45" s="571"/>
      <c r="XF45" s="571"/>
      <c r="XG45" s="571"/>
      <c r="XH45" s="571"/>
      <c r="XI45" s="571"/>
      <c r="XJ45" s="571"/>
      <c r="XK45" s="571"/>
      <c r="XL45" s="571"/>
      <c r="XM45" s="571"/>
      <c r="XN45" s="571"/>
      <c r="XO45" s="571"/>
      <c r="XP45" s="571"/>
      <c r="XQ45" s="571"/>
      <c r="XR45" s="571"/>
      <c r="XS45" s="571"/>
      <c r="XT45" s="571"/>
      <c r="XU45" s="571"/>
      <c r="XV45" s="571"/>
      <c r="XW45" s="571"/>
      <c r="XX45" s="571"/>
      <c r="XY45" s="571"/>
      <c r="XZ45" s="571"/>
      <c r="YA45" s="571"/>
      <c r="YB45" s="571"/>
      <c r="YC45" s="571"/>
      <c r="YD45" s="571"/>
      <c r="YE45" s="571"/>
      <c r="YF45" s="571"/>
      <c r="YG45" s="571"/>
      <c r="YH45" s="571"/>
      <c r="YI45" s="571"/>
      <c r="YJ45" s="571"/>
      <c r="YK45" s="571"/>
      <c r="YL45" s="571"/>
      <c r="YM45" s="571"/>
      <c r="YN45" s="571"/>
      <c r="YO45" s="571"/>
      <c r="YP45" s="571"/>
      <c r="YQ45" s="571"/>
      <c r="YR45" s="571"/>
      <c r="YS45" s="571"/>
      <c r="YT45" s="571"/>
      <c r="YU45" s="571"/>
      <c r="YV45" s="571"/>
      <c r="YW45" s="571"/>
      <c r="YX45" s="571"/>
      <c r="YY45" s="571"/>
      <c r="YZ45" s="571"/>
      <c r="ZA45" s="571"/>
      <c r="ZB45" s="571"/>
      <c r="ZC45" s="571"/>
      <c r="ZD45" s="571"/>
      <c r="ZE45" s="571"/>
      <c r="ZF45" s="571"/>
      <c r="ZG45" s="571"/>
      <c r="ZH45" s="571"/>
      <c r="ZI45" s="571"/>
      <c r="ZJ45" s="571"/>
      <c r="ZK45" s="571"/>
      <c r="ZL45" s="571"/>
      <c r="ZM45" s="571"/>
      <c r="ZN45" s="571"/>
      <c r="ZO45" s="571"/>
      <c r="ZP45" s="571"/>
      <c r="ZQ45" s="571"/>
      <c r="ZR45" s="571"/>
      <c r="ZS45" s="571"/>
      <c r="ZT45" s="571"/>
      <c r="ZU45" s="571"/>
      <c r="ZV45" s="571"/>
      <c r="ZW45" s="571"/>
      <c r="ZX45" s="571"/>
      <c r="ZY45" s="571"/>
      <c r="ZZ45" s="571"/>
      <c r="AAA45" s="571"/>
      <c r="AAB45" s="571"/>
      <c r="AAC45" s="571"/>
      <c r="AAD45" s="571"/>
      <c r="AAE45" s="571"/>
      <c r="AAF45" s="571"/>
      <c r="AAG45" s="571"/>
      <c r="AAH45" s="571"/>
      <c r="AAI45" s="571"/>
      <c r="AAJ45" s="571"/>
      <c r="AAK45" s="571"/>
      <c r="AAL45" s="571"/>
      <c r="AAM45" s="571"/>
      <c r="AAN45" s="571"/>
      <c r="AAO45" s="571"/>
      <c r="AAP45" s="571"/>
      <c r="AAQ45" s="571"/>
      <c r="AAR45" s="571"/>
      <c r="AAS45" s="571"/>
      <c r="AAT45" s="571"/>
      <c r="AAU45" s="571"/>
      <c r="AAV45" s="571"/>
      <c r="AAW45" s="571"/>
      <c r="AAX45" s="571"/>
      <c r="AAY45" s="571"/>
      <c r="AAZ45" s="571"/>
      <c r="ABA45" s="571"/>
      <c r="ABB45" s="571"/>
      <c r="ABC45" s="571"/>
      <c r="ABD45" s="571"/>
      <c r="ABE45" s="571"/>
      <c r="ABF45" s="571"/>
      <c r="ABG45" s="571"/>
      <c r="ABH45" s="571"/>
      <c r="ABI45" s="571"/>
      <c r="ABJ45" s="571"/>
      <c r="ABK45" s="571"/>
      <c r="ABL45" s="571"/>
      <c r="ABM45" s="571"/>
      <c r="ABN45" s="571"/>
      <c r="ABO45" s="571"/>
      <c r="ABP45" s="571"/>
      <c r="ABQ45" s="571"/>
      <c r="ABR45" s="571"/>
      <c r="ABS45" s="571"/>
      <c r="ABT45" s="571"/>
      <c r="ABU45" s="571"/>
      <c r="ABV45" s="571"/>
      <c r="ABW45" s="571"/>
      <c r="ABX45" s="571"/>
      <c r="ABY45" s="571"/>
      <c r="ABZ45" s="571"/>
      <c r="ACA45" s="571"/>
      <c r="ACB45" s="571"/>
      <c r="ACC45" s="571"/>
      <c r="ACD45" s="571"/>
      <c r="ACE45" s="571"/>
      <c r="ACF45" s="571"/>
      <c r="ACG45" s="571"/>
      <c r="ACH45" s="571"/>
      <c r="ACI45" s="571"/>
      <c r="ACJ45" s="571"/>
      <c r="ACK45" s="571"/>
      <c r="ACL45" s="571"/>
      <c r="ACM45" s="571"/>
      <c r="ACN45" s="571"/>
      <c r="ACO45" s="571"/>
      <c r="ACP45" s="571"/>
      <c r="ACQ45" s="571"/>
      <c r="ACR45" s="571"/>
      <c r="ACS45" s="571"/>
      <c r="ACT45" s="571"/>
      <c r="ACU45" s="571"/>
      <c r="ACV45" s="571"/>
      <c r="ACW45" s="571"/>
      <c r="ACX45" s="571"/>
      <c r="ACY45" s="571"/>
      <c r="ACZ45" s="571"/>
      <c r="ADA45" s="571"/>
      <c r="ADB45" s="571"/>
      <c r="ADC45" s="571"/>
      <c r="ADD45" s="571"/>
      <c r="ADE45" s="571"/>
      <c r="ADF45" s="571"/>
      <c r="ADG45" s="571"/>
      <c r="ADH45" s="571"/>
      <c r="ADI45" s="571"/>
      <c r="ADJ45" s="571"/>
      <c r="ADK45" s="571"/>
      <c r="ADL45" s="571"/>
      <c r="ADM45" s="571"/>
      <c r="ADN45" s="571"/>
      <c r="ADO45" s="571"/>
      <c r="ADP45" s="571"/>
      <c r="ADQ45" s="571"/>
      <c r="ADR45" s="571"/>
      <c r="ADS45" s="571"/>
      <c r="ADT45" s="571"/>
      <c r="ADU45" s="571"/>
      <c r="ADV45" s="571"/>
      <c r="ADW45" s="571"/>
      <c r="ADX45" s="571"/>
      <c r="ADY45" s="571"/>
      <c r="ADZ45" s="571"/>
      <c r="AEA45" s="571"/>
      <c r="AEB45" s="571"/>
      <c r="AEC45" s="571"/>
      <c r="AED45" s="571"/>
      <c r="AEE45" s="571"/>
      <c r="AEF45" s="571"/>
      <c r="AEG45" s="571"/>
      <c r="AEH45" s="571"/>
      <c r="AEI45" s="571"/>
      <c r="AEJ45" s="571"/>
      <c r="AEK45" s="571"/>
      <c r="AEL45" s="571"/>
      <c r="AEM45" s="571"/>
      <c r="AEN45" s="571"/>
      <c r="AEO45" s="571"/>
      <c r="AEP45" s="571"/>
      <c r="AEQ45" s="571"/>
      <c r="AER45" s="571"/>
      <c r="AES45" s="571"/>
      <c r="AET45" s="571"/>
      <c r="AEU45" s="571"/>
      <c r="AEV45" s="571"/>
      <c r="AEW45" s="571"/>
      <c r="AEX45" s="571"/>
      <c r="AEY45" s="571"/>
      <c r="AEZ45" s="571"/>
      <c r="AFA45" s="571"/>
      <c r="AFB45" s="571"/>
      <c r="AFC45" s="571"/>
      <c r="AFD45" s="571"/>
      <c r="AFE45" s="571"/>
      <c r="AFF45" s="571"/>
      <c r="AFG45" s="571"/>
      <c r="AFH45" s="571"/>
      <c r="AFI45" s="571"/>
      <c r="AFJ45" s="571"/>
      <c r="AFK45" s="571"/>
      <c r="AFL45" s="571"/>
      <c r="AFM45" s="571"/>
      <c r="AFN45" s="571"/>
      <c r="AFO45" s="571"/>
      <c r="AFP45" s="571"/>
      <c r="AFQ45" s="571"/>
      <c r="AFR45" s="571"/>
      <c r="AFS45" s="571"/>
      <c r="AFT45" s="571"/>
      <c r="AFU45" s="571"/>
      <c r="AFV45" s="571"/>
      <c r="AFW45" s="571"/>
      <c r="AFX45" s="571"/>
      <c r="AFY45" s="571"/>
      <c r="AFZ45" s="571"/>
      <c r="AGA45" s="571"/>
      <c r="AGB45" s="571"/>
      <c r="AGC45" s="571"/>
      <c r="AGD45" s="571"/>
      <c r="AGE45" s="571"/>
      <c r="AGF45" s="571"/>
      <c r="AGG45" s="571"/>
      <c r="AGH45" s="571"/>
      <c r="AGI45" s="571"/>
      <c r="AGJ45" s="571"/>
      <c r="AGK45" s="571"/>
      <c r="AGL45" s="571"/>
      <c r="AGM45" s="571"/>
      <c r="AGN45" s="571"/>
      <c r="AGO45" s="571"/>
      <c r="AGP45" s="571"/>
      <c r="AGQ45" s="571"/>
      <c r="AGR45" s="571"/>
      <c r="AGS45" s="571"/>
      <c r="AGT45" s="571"/>
      <c r="AGU45" s="571"/>
      <c r="AGV45" s="571"/>
      <c r="AGW45" s="571"/>
      <c r="AGX45" s="571"/>
      <c r="AGY45" s="571"/>
      <c r="AGZ45" s="571"/>
      <c r="AHA45" s="571"/>
      <c r="AHB45" s="571"/>
      <c r="AHC45" s="571"/>
      <c r="AHD45" s="571"/>
      <c r="AHE45" s="571"/>
      <c r="AHF45" s="571"/>
      <c r="AHG45" s="571"/>
      <c r="AHH45" s="571"/>
      <c r="AHI45" s="571"/>
      <c r="AHJ45" s="571"/>
      <c r="AHK45" s="571"/>
      <c r="AHL45" s="571"/>
      <c r="AHM45" s="571"/>
      <c r="AHN45" s="571"/>
      <c r="AHO45" s="571"/>
      <c r="AHQ45" s="579">
        <v>40</v>
      </c>
    </row>
    <row r="46" spans="1:901" x14ac:dyDescent="0.55000000000000004">
      <c r="A46" s="569" t="s">
        <v>12</v>
      </c>
      <c r="B46" s="570" t="s">
        <v>6254</v>
      </c>
      <c r="C46" s="571"/>
      <c r="D46" s="571"/>
      <c r="E46" s="571"/>
      <c r="F46" s="571"/>
      <c r="G46" s="571"/>
      <c r="H46" s="571"/>
      <c r="I46" s="571"/>
      <c r="J46" s="571"/>
      <c r="K46" s="571"/>
      <c r="L46" s="571"/>
      <c r="M46" s="571"/>
      <c r="N46" s="571"/>
      <c r="O46" s="571"/>
      <c r="P46" s="571"/>
      <c r="Q46" s="571"/>
      <c r="R46" s="571"/>
      <c r="S46" s="571"/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71"/>
      <c r="AF46" s="571"/>
      <c r="AG46" s="571"/>
      <c r="AH46" s="571"/>
      <c r="AI46" s="571"/>
      <c r="AJ46" s="571"/>
      <c r="AK46" s="571"/>
      <c r="AL46" s="571"/>
      <c r="AM46" s="571"/>
      <c r="AN46" s="571"/>
      <c r="AO46" s="571"/>
      <c r="AP46" s="571"/>
      <c r="AQ46" s="571"/>
      <c r="AR46" s="571"/>
      <c r="AS46" s="571"/>
      <c r="AT46" s="571"/>
      <c r="AU46" s="571"/>
      <c r="AV46" s="571"/>
      <c r="AW46" s="571"/>
      <c r="AX46" s="571"/>
      <c r="AY46" s="571"/>
      <c r="AZ46" s="571"/>
      <c r="BA46" s="571"/>
      <c r="BB46" s="571"/>
      <c r="BC46" s="571"/>
      <c r="BD46" s="571"/>
      <c r="BE46" s="571"/>
      <c r="BF46" s="571"/>
      <c r="BG46" s="571"/>
      <c r="BH46" s="571"/>
      <c r="BI46" s="571"/>
      <c r="BJ46" s="571"/>
      <c r="BK46" s="571"/>
      <c r="BL46" s="571"/>
      <c r="BM46" s="571"/>
      <c r="BN46" s="571"/>
      <c r="BO46" s="571"/>
      <c r="BP46" s="571"/>
      <c r="BQ46" s="571"/>
      <c r="BR46" s="571"/>
      <c r="BS46" s="571"/>
      <c r="BT46" s="571"/>
      <c r="BU46" s="571"/>
      <c r="BV46" s="571"/>
      <c r="BW46" s="571"/>
      <c r="BX46" s="571"/>
      <c r="BY46" s="571"/>
      <c r="BZ46" s="571"/>
      <c r="CA46" s="571"/>
      <c r="CB46" s="571"/>
      <c r="CC46" s="571"/>
      <c r="CD46" s="571"/>
      <c r="CE46" s="571"/>
      <c r="CF46" s="571"/>
      <c r="CG46" s="571"/>
      <c r="CH46" s="571"/>
      <c r="CI46" s="571"/>
      <c r="CJ46" s="571"/>
      <c r="CK46" s="571"/>
      <c r="CL46" s="571"/>
      <c r="CM46" s="571"/>
      <c r="CN46" s="571"/>
      <c r="CO46" s="571"/>
      <c r="CP46" s="571"/>
      <c r="CQ46" s="571"/>
      <c r="CR46" s="571"/>
      <c r="CS46" s="571"/>
      <c r="CT46" s="571"/>
      <c r="CU46" s="571"/>
      <c r="CV46" s="571"/>
      <c r="CW46" s="571"/>
      <c r="CX46" s="571"/>
      <c r="CY46" s="571"/>
      <c r="CZ46" s="571"/>
      <c r="DA46" s="571"/>
      <c r="DB46" s="571"/>
      <c r="DC46" s="571"/>
      <c r="DD46" s="571"/>
      <c r="DE46" s="571"/>
      <c r="DF46" s="571"/>
      <c r="DG46" s="571"/>
      <c r="DH46" s="571"/>
      <c r="DI46" s="571"/>
      <c r="DJ46" s="571"/>
      <c r="DK46" s="571"/>
      <c r="DL46" s="571"/>
      <c r="DM46" s="571"/>
      <c r="DN46" s="571"/>
      <c r="DO46" s="571"/>
      <c r="DP46" s="571"/>
      <c r="DQ46" s="571"/>
      <c r="DR46" s="571"/>
      <c r="DS46" s="571"/>
      <c r="DT46" s="571"/>
      <c r="DU46" s="571"/>
      <c r="DV46" s="571"/>
      <c r="DW46" s="571"/>
      <c r="DX46" s="571"/>
      <c r="DY46" s="571"/>
      <c r="DZ46" s="571"/>
      <c r="EA46" s="571"/>
      <c r="EB46" s="571"/>
      <c r="EC46" s="571"/>
      <c r="ED46" s="571"/>
      <c r="EE46" s="571"/>
      <c r="EF46" s="571"/>
      <c r="EG46" s="571"/>
      <c r="EH46" s="571"/>
      <c r="EI46" s="571"/>
      <c r="EJ46" s="571"/>
      <c r="EK46" s="571"/>
      <c r="EL46" s="571"/>
      <c r="EM46" s="571"/>
      <c r="EN46" s="571"/>
      <c r="EO46" s="571"/>
      <c r="EP46" s="571"/>
      <c r="EQ46" s="571"/>
      <c r="ER46" s="571"/>
      <c r="ES46" s="571"/>
      <c r="ET46" s="571"/>
      <c r="EU46" s="571"/>
      <c r="EV46" s="571"/>
      <c r="EW46" s="571"/>
      <c r="EX46" s="571"/>
      <c r="EY46" s="571"/>
      <c r="EZ46" s="571"/>
      <c r="FA46" s="571"/>
      <c r="FB46" s="571"/>
      <c r="FC46" s="571"/>
      <c r="FD46" s="571"/>
      <c r="FE46" s="571"/>
      <c r="FF46" s="571"/>
      <c r="FG46" s="571"/>
      <c r="FH46" s="571"/>
      <c r="FI46" s="571"/>
      <c r="FJ46" s="571"/>
      <c r="FK46" s="571"/>
      <c r="FL46" s="571"/>
      <c r="FM46" s="571"/>
      <c r="FN46" s="571"/>
      <c r="FO46" s="571"/>
      <c r="FP46" s="571"/>
      <c r="FQ46" s="571"/>
      <c r="FR46" s="571"/>
      <c r="FS46" s="571"/>
      <c r="FT46" s="571"/>
      <c r="FU46" s="571"/>
      <c r="FV46" s="571"/>
      <c r="FW46" s="571"/>
      <c r="FX46" s="571"/>
      <c r="FY46" s="571"/>
      <c r="FZ46" s="571"/>
      <c r="GA46" s="571"/>
      <c r="GB46" s="571"/>
      <c r="GC46" s="571"/>
      <c r="GD46" s="571"/>
      <c r="GE46" s="571"/>
      <c r="GF46" s="571"/>
      <c r="GG46" s="571"/>
      <c r="GH46" s="571"/>
      <c r="GI46" s="571"/>
      <c r="GJ46" s="571"/>
      <c r="GK46" s="571"/>
      <c r="GL46" s="571"/>
      <c r="GM46" s="571"/>
      <c r="GN46" s="571"/>
      <c r="GO46" s="571"/>
      <c r="GP46" s="571"/>
      <c r="GQ46" s="571"/>
      <c r="GR46" s="571"/>
      <c r="GS46" s="571"/>
      <c r="GT46" s="571"/>
      <c r="GU46" s="571"/>
      <c r="GV46" s="571"/>
      <c r="GW46" s="571"/>
      <c r="GX46" s="571"/>
      <c r="GY46" s="571"/>
      <c r="GZ46" s="571"/>
      <c r="HA46" s="571"/>
      <c r="HB46" s="571"/>
      <c r="HC46" s="571"/>
      <c r="HD46" s="571"/>
      <c r="HE46" s="571"/>
      <c r="HF46" s="571"/>
      <c r="HG46" s="571"/>
      <c r="HH46" s="571"/>
      <c r="HI46" s="571"/>
      <c r="HJ46" s="571"/>
      <c r="HK46" s="571"/>
      <c r="HL46" s="571"/>
      <c r="HM46" s="571"/>
      <c r="HN46" s="571"/>
      <c r="HO46" s="571"/>
      <c r="HP46" s="571"/>
      <c r="HQ46" s="571"/>
      <c r="HR46" s="571"/>
      <c r="HS46" s="571"/>
      <c r="HT46" s="571"/>
      <c r="HU46" s="571"/>
      <c r="HV46" s="571"/>
      <c r="HW46" s="571"/>
      <c r="HX46" s="571"/>
      <c r="HY46" s="571"/>
      <c r="HZ46" s="571"/>
      <c r="IA46" s="571"/>
      <c r="IB46" s="571"/>
      <c r="IC46" s="571"/>
      <c r="ID46" s="571"/>
      <c r="IE46" s="571"/>
      <c r="IF46" s="571"/>
      <c r="IG46" s="571"/>
      <c r="IH46" s="571"/>
      <c r="II46" s="571"/>
      <c r="IJ46" s="571"/>
      <c r="IK46" s="571"/>
      <c r="IL46" s="571"/>
      <c r="IM46" s="571"/>
      <c r="IN46" s="571"/>
      <c r="IO46" s="571"/>
      <c r="IP46" s="571"/>
      <c r="IQ46" s="571"/>
      <c r="IR46" s="571"/>
      <c r="IS46" s="571"/>
      <c r="IT46" s="571"/>
      <c r="IU46" s="571"/>
      <c r="IV46" s="571"/>
      <c r="IW46" s="571"/>
      <c r="IX46" s="571"/>
      <c r="IY46" s="571"/>
      <c r="IZ46" s="571"/>
      <c r="JA46" s="571"/>
      <c r="JB46" s="571"/>
      <c r="JC46" s="571"/>
      <c r="JD46" s="571"/>
      <c r="JE46" s="571"/>
      <c r="JF46" s="571"/>
      <c r="JG46" s="571"/>
      <c r="JH46" s="571"/>
      <c r="JI46" s="571"/>
      <c r="JJ46" s="571"/>
      <c r="JK46" s="571"/>
      <c r="JL46" s="571"/>
      <c r="JM46" s="571"/>
      <c r="JN46" s="571"/>
      <c r="JO46" s="571"/>
      <c r="JP46" s="571"/>
      <c r="JQ46" s="571"/>
      <c r="JR46" s="571"/>
      <c r="JS46" s="571"/>
      <c r="JT46" s="571"/>
      <c r="JU46" s="571"/>
      <c r="JV46" s="571"/>
      <c r="JW46" s="571"/>
      <c r="JX46" s="571"/>
      <c r="JY46" s="571"/>
      <c r="JZ46" s="571"/>
      <c r="KA46" s="571"/>
      <c r="KB46" s="571"/>
      <c r="KC46" s="571"/>
      <c r="KD46" s="571"/>
      <c r="KE46" s="571"/>
      <c r="KF46" s="571"/>
      <c r="KG46" s="571"/>
      <c r="KH46" s="571"/>
      <c r="KI46" s="571"/>
      <c r="KJ46" s="571"/>
      <c r="KK46" s="571"/>
      <c r="KL46" s="571"/>
      <c r="KM46" s="571"/>
      <c r="KN46" s="571"/>
      <c r="KO46" s="571"/>
      <c r="KP46" s="571"/>
      <c r="KQ46" s="571"/>
      <c r="KR46" s="571"/>
      <c r="KS46" s="571"/>
      <c r="KT46" s="571"/>
      <c r="KU46" s="571"/>
      <c r="KV46" s="571"/>
      <c r="KW46" s="571"/>
      <c r="KX46" s="571"/>
      <c r="KY46" s="571"/>
      <c r="KZ46" s="571"/>
      <c r="LA46" s="571"/>
      <c r="LB46" s="571"/>
      <c r="LC46" s="571"/>
      <c r="LD46" s="571"/>
      <c r="LE46" s="571"/>
      <c r="LF46" s="571"/>
      <c r="LG46" s="571"/>
      <c r="LH46" s="571"/>
      <c r="LI46" s="571"/>
      <c r="LJ46" s="571"/>
      <c r="LK46" s="571"/>
      <c r="LL46" s="571"/>
      <c r="LM46" s="571"/>
      <c r="LN46" s="571"/>
      <c r="LO46" s="571"/>
      <c r="LP46" s="571"/>
      <c r="LQ46" s="571"/>
      <c r="LR46" s="571"/>
      <c r="LS46" s="571"/>
      <c r="LT46" s="571"/>
      <c r="LU46" s="571"/>
      <c r="LV46" s="571"/>
      <c r="LW46" s="571"/>
      <c r="LX46" s="571"/>
      <c r="LY46" s="571"/>
      <c r="LZ46" s="571"/>
      <c r="MA46" s="571"/>
      <c r="MB46" s="571"/>
      <c r="MC46" s="571"/>
      <c r="MD46" s="571"/>
      <c r="ME46" s="571"/>
      <c r="MF46" s="571"/>
      <c r="MG46" s="571"/>
      <c r="MH46" s="571"/>
      <c r="MI46" s="571"/>
      <c r="MJ46" s="571"/>
      <c r="MK46" s="571"/>
      <c r="ML46" s="571"/>
      <c r="MM46" s="571"/>
      <c r="MN46" s="571"/>
      <c r="MO46" s="571"/>
      <c r="MP46" s="571"/>
      <c r="MQ46" s="571"/>
      <c r="MR46" s="571"/>
      <c r="MS46" s="571"/>
      <c r="MT46" s="571"/>
      <c r="MU46" s="571"/>
      <c r="MV46" s="571"/>
      <c r="MW46" s="571"/>
      <c r="MX46" s="571"/>
      <c r="MY46" s="571"/>
      <c r="MZ46" s="571"/>
      <c r="NA46" s="571"/>
      <c r="NB46" s="571"/>
      <c r="NC46" s="571"/>
      <c r="ND46" s="571"/>
      <c r="NE46" s="571"/>
      <c r="NF46" s="571"/>
      <c r="NG46" s="571"/>
      <c r="NH46" s="571"/>
      <c r="NI46" s="571"/>
      <c r="NJ46" s="571"/>
      <c r="NK46" s="571"/>
      <c r="NL46" s="571"/>
      <c r="NM46" s="571"/>
      <c r="NN46" s="571"/>
      <c r="NO46" s="571"/>
      <c r="NP46" s="571"/>
      <c r="NQ46" s="571"/>
      <c r="NR46" s="571"/>
      <c r="NS46" s="571"/>
      <c r="NT46" s="571"/>
      <c r="NU46" s="571"/>
      <c r="NV46" s="571"/>
      <c r="NW46" s="571"/>
      <c r="NX46" s="571"/>
      <c r="NY46" s="571"/>
      <c r="NZ46" s="571"/>
      <c r="OA46" s="571"/>
      <c r="OB46" s="571"/>
      <c r="OC46" s="571"/>
      <c r="OD46" s="571"/>
      <c r="OE46" s="571"/>
      <c r="OF46" s="571"/>
      <c r="OG46" s="571"/>
      <c r="OH46" s="571"/>
      <c r="OI46" s="571"/>
      <c r="OJ46" s="571"/>
      <c r="OK46" s="571"/>
      <c r="OL46" s="571"/>
      <c r="OM46" s="571"/>
      <c r="ON46" s="571"/>
      <c r="OO46" s="571"/>
      <c r="OP46" s="571"/>
      <c r="OQ46" s="571"/>
      <c r="OR46" s="571"/>
      <c r="OS46" s="571"/>
      <c r="OT46" s="571"/>
      <c r="OU46" s="571"/>
      <c r="OV46" s="571"/>
      <c r="OW46" s="571"/>
      <c r="OX46" s="571"/>
      <c r="OY46" s="571"/>
      <c r="OZ46" s="571"/>
      <c r="PA46" s="571"/>
      <c r="PB46" s="571"/>
      <c r="PC46" s="571"/>
      <c r="PD46" s="571"/>
      <c r="PE46" s="571"/>
      <c r="PF46" s="571"/>
      <c r="PG46" s="571"/>
      <c r="PH46" s="571"/>
      <c r="PI46" s="571"/>
      <c r="PJ46" s="571"/>
      <c r="PK46" s="571"/>
      <c r="PL46" s="571"/>
      <c r="PM46" s="571"/>
      <c r="PN46" s="571"/>
      <c r="PO46" s="571"/>
      <c r="PP46" s="571"/>
      <c r="PQ46" s="571"/>
      <c r="PR46" s="571"/>
      <c r="PS46" s="571"/>
      <c r="PT46" s="571"/>
      <c r="PU46" s="571"/>
      <c r="PV46" s="571"/>
      <c r="PW46" s="571"/>
      <c r="PX46" s="571"/>
      <c r="PY46" s="571"/>
      <c r="PZ46" s="571"/>
      <c r="QA46" s="571"/>
      <c r="QB46" s="571"/>
      <c r="QC46" s="571"/>
      <c r="QD46" s="571"/>
      <c r="QE46" s="571"/>
      <c r="QF46" s="571"/>
      <c r="QG46" s="571"/>
      <c r="QH46" s="571"/>
      <c r="QI46" s="571"/>
      <c r="QJ46" s="571"/>
      <c r="QK46" s="571"/>
      <c r="QL46" s="571"/>
      <c r="QM46" s="571"/>
      <c r="QN46" s="571"/>
      <c r="QO46" s="571"/>
      <c r="QP46" s="571"/>
      <c r="QQ46" s="571"/>
      <c r="QR46" s="571"/>
      <c r="QS46" s="571"/>
      <c r="QT46" s="571"/>
      <c r="QU46" s="571"/>
      <c r="QV46" s="571"/>
      <c r="QW46" s="571"/>
      <c r="QX46" s="571"/>
      <c r="QY46" s="571"/>
      <c r="QZ46" s="571"/>
      <c r="RA46" s="571"/>
      <c r="RB46" s="571"/>
      <c r="RC46" s="571"/>
      <c r="RD46" s="571"/>
      <c r="RE46" s="571"/>
      <c r="RF46" s="571"/>
      <c r="RG46" s="571"/>
      <c r="RH46" s="571"/>
      <c r="RI46" s="571"/>
      <c r="RJ46" s="571"/>
      <c r="RK46" s="571"/>
      <c r="RL46" s="571"/>
      <c r="RM46" s="571"/>
      <c r="RN46" s="571"/>
      <c r="RO46" s="571"/>
      <c r="RP46" s="571"/>
      <c r="RQ46" s="571"/>
      <c r="RR46" s="571"/>
      <c r="RS46" s="571"/>
      <c r="RT46" s="571"/>
      <c r="RU46" s="571"/>
      <c r="RV46" s="571"/>
      <c r="RW46" s="571"/>
      <c r="RX46" s="571"/>
      <c r="RY46" s="571"/>
      <c r="RZ46" s="571"/>
      <c r="SA46" s="571"/>
      <c r="SB46" s="571"/>
      <c r="SC46" s="571"/>
      <c r="SD46" s="571"/>
      <c r="SE46" s="571"/>
      <c r="SF46" s="571"/>
      <c r="SG46" s="571"/>
      <c r="SH46" s="571"/>
      <c r="SI46" s="571"/>
      <c r="SJ46" s="571"/>
      <c r="SK46" s="571"/>
      <c r="SL46" s="571"/>
      <c r="SM46" s="571"/>
      <c r="SN46" s="571"/>
      <c r="SO46" s="571"/>
      <c r="SP46" s="571"/>
      <c r="SQ46" s="571"/>
      <c r="SR46" s="571"/>
      <c r="SS46" s="571"/>
      <c r="ST46" s="571"/>
      <c r="SU46" s="571"/>
      <c r="SV46" s="571"/>
      <c r="SW46" s="571"/>
      <c r="SX46" s="571"/>
      <c r="SY46" s="571"/>
      <c r="SZ46" s="571"/>
      <c r="TA46" s="571"/>
      <c r="TB46" s="571"/>
      <c r="TC46" s="571"/>
      <c r="TD46" s="571"/>
      <c r="TE46" s="571"/>
      <c r="TF46" s="571"/>
      <c r="TG46" s="571"/>
      <c r="TH46" s="571"/>
      <c r="TI46" s="571"/>
      <c r="TJ46" s="571"/>
      <c r="TK46" s="571"/>
      <c r="TL46" s="571"/>
      <c r="TM46" s="571"/>
      <c r="TN46" s="571"/>
      <c r="TO46" s="571"/>
      <c r="TP46" s="571"/>
      <c r="TQ46" s="571"/>
      <c r="TR46" s="571"/>
      <c r="TS46" s="571"/>
      <c r="TT46" s="571"/>
      <c r="TU46" s="571"/>
      <c r="TV46" s="571"/>
      <c r="TW46" s="571"/>
      <c r="TX46" s="571"/>
      <c r="TY46" s="571"/>
      <c r="TZ46" s="571"/>
      <c r="UA46" s="571"/>
      <c r="UB46" s="571"/>
      <c r="UC46" s="571"/>
      <c r="UD46" s="571"/>
      <c r="UE46" s="571"/>
      <c r="UF46" s="571"/>
      <c r="UG46" s="571"/>
      <c r="UH46" s="571"/>
      <c r="UI46" s="571"/>
      <c r="UJ46" s="571"/>
      <c r="UK46" s="571"/>
      <c r="UL46" s="571"/>
      <c r="UM46" s="571"/>
      <c r="UN46" s="571"/>
      <c r="UO46" s="571"/>
      <c r="UP46" s="571"/>
      <c r="UQ46" s="571"/>
      <c r="UR46" s="571"/>
      <c r="US46" s="571"/>
      <c r="UT46" s="571"/>
      <c r="UU46" s="571"/>
      <c r="UV46" s="571"/>
      <c r="UW46" s="571"/>
      <c r="UX46" s="571"/>
      <c r="UY46" s="571"/>
      <c r="UZ46" s="571"/>
      <c r="VA46" s="571"/>
      <c r="VB46" s="571"/>
      <c r="VC46" s="571"/>
      <c r="VD46" s="571"/>
      <c r="VE46" s="571"/>
      <c r="VF46" s="571"/>
      <c r="VG46" s="571"/>
      <c r="VH46" s="571"/>
      <c r="VI46" s="571"/>
      <c r="VJ46" s="571"/>
      <c r="VK46" s="571"/>
      <c r="VL46" s="571"/>
      <c r="VM46" s="571"/>
      <c r="VN46" s="571"/>
      <c r="VO46" s="571"/>
      <c r="VP46" s="571"/>
      <c r="VQ46" s="571"/>
      <c r="VR46" s="571"/>
      <c r="VS46" s="571"/>
      <c r="VT46" s="571"/>
      <c r="VU46" s="571"/>
      <c r="VV46" s="571"/>
      <c r="VW46" s="571"/>
      <c r="VX46" s="571"/>
      <c r="VY46" s="571"/>
      <c r="VZ46" s="571"/>
      <c r="WA46" s="571"/>
      <c r="WB46" s="571"/>
      <c r="WC46" s="571"/>
      <c r="WD46" s="571"/>
      <c r="WE46" s="571"/>
      <c r="WF46" s="571"/>
      <c r="WG46" s="571"/>
      <c r="WH46" s="571"/>
      <c r="WI46" s="571"/>
      <c r="WJ46" s="571"/>
      <c r="WK46" s="571"/>
      <c r="WL46" s="571"/>
      <c r="WM46" s="571"/>
      <c r="WN46" s="571"/>
      <c r="WO46" s="571"/>
      <c r="WP46" s="571"/>
      <c r="WQ46" s="571"/>
      <c r="WR46" s="571"/>
      <c r="WS46" s="571"/>
      <c r="WT46" s="571"/>
      <c r="WU46" s="571"/>
      <c r="WV46" s="571"/>
      <c r="WW46" s="571"/>
      <c r="WX46" s="571"/>
      <c r="WY46" s="571"/>
      <c r="WZ46" s="571"/>
      <c r="XA46" s="571"/>
      <c r="XB46" s="571"/>
      <c r="XC46" s="571"/>
      <c r="XD46" s="571"/>
      <c r="XE46" s="571"/>
      <c r="XF46" s="571"/>
      <c r="XG46" s="571"/>
      <c r="XH46" s="571"/>
      <c r="XI46" s="571"/>
      <c r="XJ46" s="571"/>
      <c r="XK46" s="571"/>
      <c r="XL46" s="571"/>
      <c r="XM46" s="571"/>
      <c r="XN46" s="571"/>
      <c r="XO46" s="571"/>
      <c r="XP46" s="571"/>
      <c r="XQ46" s="571"/>
      <c r="XR46" s="571"/>
      <c r="XS46" s="571"/>
      <c r="XT46" s="571"/>
      <c r="XU46" s="571"/>
      <c r="XV46" s="571"/>
      <c r="XW46" s="571"/>
      <c r="XX46" s="571"/>
      <c r="XY46" s="571"/>
      <c r="XZ46" s="571"/>
      <c r="YA46" s="571"/>
      <c r="YB46" s="571"/>
      <c r="YC46" s="571"/>
      <c r="YD46" s="571"/>
      <c r="YE46" s="571"/>
      <c r="YF46" s="571"/>
      <c r="YG46" s="571"/>
      <c r="YH46" s="571"/>
      <c r="YI46" s="571"/>
      <c r="YJ46" s="571"/>
      <c r="YK46" s="571"/>
      <c r="YL46" s="571"/>
      <c r="YM46" s="571"/>
      <c r="YN46" s="571"/>
      <c r="YO46" s="571"/>
      <c r="YP46" s="571"/>
      <c r="YQ46" s="571"/>
      <c r="YR46" s="571"/>
      <c r="YS46" s="571"/>
      <c r="YT46" s="571"/>
      <c r="YU46" s="571"/>
      <c r="YV46" s="571"/>
      <c r="YW46" s="571"/>
      <c r="YX46" s="571"/>
      <c r="YY46" s="571"/>
      <c r="YZ46" s="571"/>
      <c r="ZA46" s="571"/>
      <c r="ZB46" s="571"/>
      <c r="ZC46" s="571"/>
      <c r="ZD46" s="571"/>
      <c r="ZE46" s="571"/>
      <c r="ZF46" s="571"/>
      <c r="ZG46" s="571"/>
      <c r="ZH46" s="571"/>
      <c r="ZI46" s="571"/>
      <c r="ZJ46" s="571"/>
      <c r="ZK46" s="571"/>
      <c r="ZL46" s="571"/>
      <c r="ZM46" s="571"/>
      <c r="ZN46" s="571"/>
      <c r="ZO46" s="571"/>
      <c r="ZP46" s="571"/>
      <c r="ZQ46" s="571"/>
      <c r="ZR46" s="571"/>
      <c r="ZS46" s="571"/>
      <c r="ZT46" s="571"/>
      <c r="ZU46" s="571"/>
      <c r="ZV46" s="571"/>
      <c r="ZW46" s="571"/>
      <c r="ZX46" s="571"/>
      <c r="ZY46" s="571"/>
      <c r="ZZ46" s="571"/>
      <c r="AAA46" s="571"/>
      <c r="AAB46" s="571"/>
      <c r="AAC46" s="571"/>
      <c r="AAD46" s="571"/>
      <c r="AAE46" s="571"/>
      <c r="AAF46" s="571"/>
      <c r="AAG46" s="571"/>
      <c r="AAH46" s="571"/>
      <c r="AAI46" s="571"/>
      <c r="AAJ46" s="571"/>
      <c r="AAK46" s="571"/>
      <c r="AAL46" s="571"/>
      <c r="AAM46" s="571"/>
      <c r="AAN46" s="571"/>
      <c r="AAO46" s="571"/>
      <c r="AAP46" s="571"/>
      <c r="AAQ46" s="571"/>
      <c r="AAR46" s="571"/>
      <c r="AAS46" s="571"/>
      <c r="AAT46" s="571"/>
      <c r="AAU46" s="571"/>
      <c r="AAV46" s="571"/>
      <c r="AAW46" s="571"/>
      <c r="AAX46" s="571"/>
      <c r="AAY46" s="571"/>
      <c r="AAZ46" s="571"/>
      <c r="ABA46" s="571"/>
      <c r="ABB46" s="571"/>
      <c r="ABC46" s="571"/>
      <c r="ABD46" s="571"/>
      <c r="ABE46" s="571"/>
      <c r="ABF46" s="571"/>
      <c r="ABG46" s="571"/>
      <c r="ABH46" s="571"/>
      <c r="ABI46" s="571"/>
      <c r="ABJ46" s="571"/>
      <c r="ABK46" s="571"/>
      <c r="ABL46" s="571"/>
      <c r="ABM46" s="571"/>
      <c r="ABN46" s="571"/>
      <c r="ABO46" s="571"/>
      <c r="ABP46" s="571"/>
      <c r="ABQ46" s="571"/>
      <c r="ABR46" s="571"/>
      <c r="ABS46" s="571"/>
      <c r="ABT46" s="571"/>
      <c r="ABU46" s="571"/>
      <c r="ABV46" s="571"/>
      <c r="ABW46" s="571"/>
      <c r="ABX46" s="571"/>
      <c r="ABY46" s="571"/>
      <c r="ABZ46" s="571"/>
      <c r="ACA46" s="571"/>
      <c r="ACB46" s="571"/>
      <c r="ACC46" s="571"/>
      <c r="ACD46" s="571"/>
      <c r="ACE46" s="571"/>
      <c r="ACF46" s="571"/>
      <c r="ACG46" s="571"/>
      <c r="ACH46" s="571"/>
      <c r="ACI46" s="571"/>
      <c r="ACJ46" s="571"/>
      <c r="ACK46" s="571"/>
      <c r="ACL46" s="571"/>
      <c r="ACM46" s="571"/>
      <c r="ACN46" s="571"/>
      <c r="ACO46" s="571"/>
      <c r="ACP46" s="571"/>
      <c r="ACQ46" s="571"/>
      <c r="ACR46" s="571"/>
      <c r="ACS46" s="571"/>
      <c r="ACT46" s="571"/>
      <c r="ACU46" s="571"/>
      <c r="ACV46" s="571"/>
      <c r="ACW46" s="571"/>
      <c r="ACX46" s="571"/>
      <c r="ACY46" s="571"/>
      <c r="ACZ46" s="571"/>
      <c r="ADA46" s="571"/>
      <c r="ADB46" s="571"/>
      <c r="ADC46" s="571"/>
      <c r="ADD46" s="571"/>
      <c r="ADE46" s="571"/>
      <c r="ADF46" s="571"/>
      <c r="ADG46" s="571"/>
      <c r="ADH46" s="571"/>
      <c r="ADI46" s="571"/>
      <c r="ADJ46" s="571"/>
      <c r="ADK46" s="571"/>
      <c r="ADL46" s="571"/>
      <c r="ADM46" s="571"/>
      <c r="ADN46" s="571"/>
      <c r="ADO46" s="571"/>
      <c r="ADP46" s="571"/>
      <c r="ADQ46" s="571"/>
      <c r="ADR46" s="571"/>
      <c r="ADS46" s="571"/>
      <c r="ADT46" s="571"/>
      <c r="ADU46" s="571"/>
      <c r="ADV46" s="571"/>
      <c r="ADW46" s="571"/>
      <c r="ADX46" s="571"/>
      <c r="ADY46" s="571"/>
      <c r="ADZ46" s="571"/>
      <c r="AEA46" s="571"/>
      <c r="AEB46" s="571"/>
      <c r="AEC46" s="571"/>
      <c r="AED46" s="571"/>
      <c r="AEE46" s="571"/>
      <c r="AEF46" s="571"/>
      <c r="AEG46" s="571"/>
      <c r="AEH46" s="571"/>
      <c r="AEI46" s="571"/>
      <c r="AEJ46" s="571"/>
      <c r="AEK46" s="571"/>
      <c r="AEL46" s="571"/>
      <c r="AEM46" s="571"/>
      <c r="AEN46" s="571"/>
      <c r="AEO46" s="571"/>
      <c r="AEP46" s="571"/>
      <c r="AEQ46" s="571"/>
      <c r="AER46" s="571"/>
      <c r="AES46" s="571"/>
      <c r="AET46" s="571"/>
      <c r="AEU46" s="571"/>
      <c r="AEV46" s="571"/>
      <c r="AEW46" s="571"/>
      <c r="AEX46" s="571"/>
      <c r="AEY46" s="571"/>
      <c r="AEZ46" s="571"/>
      <c r="AFA46" s="571"/>
      <c r="AFB46" s="571"/>
      <c r="AFC46" s="571"/>
      <c r="AFD46" s="571"/>
      <c r="AFE46" s="571"/>
      <c r="AFF46" s="571"/>
      <c r="AFG46" s="571"/>
      <c r="AFH46" s="571"/>
      <c r="AFI46" s="571"/>
      <c r="AFJ46" s="571"/>
      <c r="AFK46" s="571"/>
      <c r="AFL46" s="571"/>
      <c r="AFM46" s="571"/>
      <c r="AFN46" s="571"/>
      <c r="AFO46" s="571"/>
      <c r="AFP46" s="571"/>
      <c r="AFQ46" s="571"/>
      <c r="AFR46" s="571"/>
      <c r="AFS46" s="571"/>
      <c r="AFT46" s="571"/>
      <c r="AFU46" s="571"/>
      <c r="AFV46" s="571"/>
      <c r="AFW46" s="571"/>
      <c r="AFX46" s="571"/>
      <c r="AFY46" s="571"/>
      <c r="AFZ46" s="571"/>
      <c r="AGA46" s="571"/>
      <c r="AGB46" s="571"/>
      <c r="AGC46" s="571"/>
      <c r="AGD46" s="571"/>
      <c r="AGE46" s="571"/>
      <c r="AGF46" s="571"/>
      <c r="AGG46" s="571"/>
      <c r="AGH46" s="571"/>
      <c r="AGI46" s="571"/>
      <c r="AGJ46" s="571"/>
      <c r="AGK46" s="571"/>
      <c r="AGL46" s="571"/>
      <c r="AGM46" s="571"/>
      <c r="AGN46" s="571"/>
      <c r="AGO46" s="571"/>
      <c r="AGP46" s="571"/>
      <c r="AGQ46" s="571"/>
      <c r="AGR46" s="571"/>
      <c r="AGS46" s="571"/>
      <c r="AGT46" s="571"/>
      <c r="AGU46" s="571"/>
      <c r="AGV46" s="571"/>
      <c r="AGW46" s="571"/>
      <c r="AGX46" s="571"/>
      <c r="AGY46" s="571"/>
      <c r="AGZ46" s="571"/>
      <c r="AHA46" s="571"/>
      <c r="AHB46" s="571"/>
      <c r="AHC46" s="571"/>
      <c r="AHD46" s="571"/>
      <c r="AHE46" s="571"/>
      <c r="AHF46" s="571"/>
      <c r="AHG46" s="571"/>
      <c r="AHH46" s="571"/>
      <c r="AHI46" s="571"/>
      <c r="AHJ46" s="571"/>
      <c r="AHK46" s="571"/>
      <c r="AHL46" s="571"/>
      <c r="AHM46" s="571"/>
      <c r="AHN46" s="571"/>
      <c r="AHO46" s="571"/>
      <c r="AHQ46" s="580">
        <v>41</v>
      </c>
    </row>
    <row r="47" spans="1:901" x14ac:dyDescent="0.4">
      <c r="A47" s="569" t="s">
        <v>14</v>
      </c>
      <c r="B47" s="570" t="s">
        <v>6255</v>
      </c>
      <c r="C47" s="571"/>
      <c r="D47" s="571"/>
      <c r="E47" s="571"/>
      <c r="F47" s="571"/>
      <c r="G47" s="571"/>
      <c r="H47" s="571"/>
      <c r="I47" s="571"/>
      <c r="J47" s="571"/>
      <c r="K47" s="571"/>
      <c r="L47" s="571"/>
      <c r="M47" s="571"/>
      <c r="N47" s="571"/>
      <c r="O47" s="571"/>
      <c r="P47" s="571"/>
      <c r="Q47" s="571"/>
      <c r="R47" s="571"/>
      <c r="S47" s="571"/>
      <c r="T47" s="571"/>
      <c r="U47" s="571"/>
      <c r="V47" s="571"/>
      <c r="W47" s="571"/>
      <c r="X47" s="571"/>
      <c r="Y47" s="571"/>
      <c r="Z47" s="571"/>
      <c r="AA47" s="571"/>
      <c r="AB47" s="571"/>
      <c r="AC47" s="571"/>
      <c r="AD47" s="571"/>
      <c r="AE47" s="571"/>
      <c r="AF47" s="571"/>
      <c r="AG47" s="571"/>
      <c r="AH47" s="571"/>
      <c r="AI47" s="571"/>
      <c r="AJ47" s="571"/>
      <c r="AK47" s="571"/>
      <c r="AL47" s="571"/>
      <c r="AM47" s="571"/>
      <c r="AN47" s="571"/>
      <c r="AO47" s="571"/>
      <c r="AP47" s="571"/>
      <c r="AQ47" s="571"/>
      <c r="AR47" s="571"/>
      <c r="AS47" s="571"/>
      <c r="AT47" s="571"/>
      <c r="AU47" s="571"/>
      <c r="AV47" s="571"/>
      <c r="AW47" s="571"/>
      <c r="AX47" s="571"/>
      <c r="AY47" s="571"/>
      <c r="AZ47" s="571"/>
      <c r="BA47" s="571"/>
      <c r="BB47" s="571"/>
      <c r="BC47" s="571"/>
      <c r="BD47" s="571"/>
      <c r="BE47" s="571"/>
      <c r="BF47" s="571"/>
      <c r="BG47" s="571"/>
      <c r="BH47" s="571"/>
      <c r="BI47" s="571"/>
      <c r="BJ47" s="571"/>
      <c r="BK47" s="571"/>
      <c r="BL47" s="571"/>
      <c r="BM47" s="571"/>
      <c r="BN47" s="571"/>
      <c r="BO47" s="571"/>
      <c r="BP47" s="571"/>
      <c r="BQ47" s="571"/>
      <c r="BR47" s="571"/>
      <c r="BS47" s="571"/>
      <c r="BT47" s="571"/>
      <c r="BU47" s="571"/>
      <c r="BV47" s="571"/>
      <c r="BW47" s="571"/>
      <c r="BX47" s="571"/>
      <c r="BY47" s="571"/>
      <c r="BZ47" s="571"/>
      <c r="CA47" s="571"/>
      <c r="CB47" s="571"/>
      <c r="CC47" s="571"/>
      <c r="CD47" s="571"/>
      <c r="CE47" s="571"/>
      <c r="CF47" s="571"/>
      <c r="CG47" s="571"/>
      <c r="CH47" s="571"/>
      <c r="CI47" s="571"/>
      <c r="CJ47" s="571"/>
      <c r="CK47" s="571"/>
      <c r="CL47" s="571"/>
      <c r="CM47" s="571"/>
      <c r="CN47" s="571"/>
      <c r="CO47" s="571"/>
      <c r="CP47" s="571"/>
      <c r="CQ47" s="571"/>
      <c r="CR47" s="571"/>
      <c r="CS47" s="571"/>
      <c r="CT47" s="571"/>
      <c r="CU47" s="571"/>
      <c r="CV47" s="571"/>
      <c r="CW47" s="571"/>
      <c r="CX47" s="571"/>
      <c r="CY47" s="571"/>
      <c r="CZ47" s="571"/>
      <c r="DA47" s="571"/>
      <c r="DB47" s="571"/>
      <c r="DC47" s="571"/>
      <c r="DD47" s="571"/>
      <c r="DE47" s="571"/>
      <c r="DF47" s="571"/>
      <c r="DG47" s="571"/>
      <c r="DH47" s="571"/>
      <c r="DI47" s="571"/>
      <c r="DJ47" s="571"/>
      <c r="DK47" s="571"/>
      <c r="DL47" s="571"/>
      <c r="DM47" s="571"/>
      <c r="DN47" s="571"/>
      <c r="DO47" s="571"/>
      <c r="DP47" s="571"/>
      <c r="DQ47" s="571"/>
      <c r="DR47" s="571"/>
      <c r="DS47" s="571"/>
      <c r="DT47" s="571"/>
      <c r="DU47" s="571"/>
      <c r="DV47" s="571"/>
      <c r="DW47" s="571"/>
      <c r="DX47" s="571"/>
      <c r="DY47" s="571"/>
      <c r="DZ47" s="571"/>
      <c r="EA47" s="571"/>
      <c r="EB47" s="571"/>
      <c r="EC47" s="571"/>
      <c r="ED47" s="571"/>
      <c r="EE47" s="571"/>
      <c r="EF47" s="571"/>
      <c r="EG47" s="571"/>
      <c r="EH47" s="571"/>
      <c r="EI47" s="571"/>
      <c r="EJ47" s="571"/>
      <c r="EK47" s="571"/>
      <c r="EL47" s="571"/>
      <c r="EM47" s="571"/>
      <c r="EN47" s="571"/>
      <c r="EO47" s="571"/>
      <c r="EP47" s="571"/>
      <c r="EQ47" s="571"/>
      <c r="ER47" s="571"/>
      <c r="ES47" s="571"/>
      <c r="ET47" s="571"/>
      <c r="EU47" s="571"/>
      <c r="EV47" s="571"/>
      <c r="EW47" s="571"/>
      <c r="EX47" s="571"/>
      <c r="EY47" s="571"/>
      <c r="EZ47" s="571"/>
      <c r="FA47" s="571"/>
      <c r="FB47" s="571"/>
      <c r="FC47" s="571"/>
      <c r="FD47" s="571"/>
      <c r="FE47" s="571"/>
      <c r="FF47" s="571"/>
      <c r="FG47" s="571"/>
      <c r="FH47" s="571"/>
      <c r="FI47" s="571"/>
      <c r="FJ47" s="571"/>
      <c r="FK47" s="571"/>
      <c r="FL47" s="571"/>
      <c r="FM47" s="571"/>
      <c r="FN47" s="571"/>
      <c r="FO47" s="571"/>
      <c r="FP47" s="571"/>
      <c r="FQ47" s="571"/>
      <c r="FR47" s="571"/>
      <c r="FS47" s="571"/>
      <c r="FT47" s="571"/>
      <c r="FU47" s="571"/>
      <c r="FV47" s="571"/>
      <c r="FW47" s="571"/>
      <c r="FX47" s="571"/>
      <c r="FY47" s="571"/>
      <c r="FZ47" s="571"/>
      <c r="GA47" s="571"/>
      <c r="GB47" s="571"/>
      <c r="GC47" s="571"/>
      <c r="GD47" s="571"/>
      <c r="GE47" s="571"/>
      <c r="GF47" s="571"/>
      <c r="GG47" s="571"/>
      <c r="GH47" s="571"/>
      <c r="GI47" s="571"/>
      <c r="GJ47" s="571"/>
      <c r="GK47" s="571"/>
      <c r="GL47" s="571"/>
      <c r="GM47" s="571"/>
      <c r="GN47" s="571"/>
      <c r="GO47" s="571"/>
      <c r="GP47" s="571"/>
      <c r="GQ47" s="571"/>
      <c r="GR47" s="571"/>
      <c r="GS47" s="571"/>
      <c r="GT47" s="571"/>
      <c r="GU47" s="571"/>
      <c r="GV47" s="571"/>
      <c r="GW47" s="571"/>
      <c r="GX47" s="571"/>
      <c r="GY47" s="571"/>
      <c r="GZ47" s="571"/>
      <c r="HA47" s="571"/>
      <c r="HB47" s="571"/>
      <c r="HC47" s="571"/>
      <c r="HD47" s="571"/>
      <c r="HE47" s="571"/>
      <c r="HF47" s="571"/>
      <c r="HG47" s="571"/>
      <c r="HH47" s="571"/>
      <c r="HI47" s="571"/>
      <c r="HJ47" s="571"/>
      <c r="HK47" s="571"/>
      <c r="HL47" s="571"/>
      <c r="HM47" s="571"/>
      <c r="HN47" s="571"/>
      <c r="HO47" s="571"/>
      <c r="HP47" s="571"/>
      <c r="HQ47" s="571"/>
      <c r="HR47" s="571"/>
      <c r="HS47" s="571"/>
      <c r="HT47" s="571"/>
      <c r="HU47" s="571"/>
      <c r="HV47" s="571"/>
      <c r="HW47" s="571"/>
      <c r="HX47" s="571"/>
      <c r="HY47" s="571"/>
      <c r="HZ47" s="571"/>
      <c r="IA47" s="571"/>
      <c r="IB47" s="571"/>
      <c r="IC47" s="571"/>
      <c r="ID47" s="571"/>
      <c r="IE47" s="571"/>
      <c r="IF47" s="571"/>
      <c r="IG47" s="571"/>
      <c r="IH47" s="571"/>
      <c r="II47" s="571"/>
      <c r="IJ47" s="571"/>
      <c r="IK47" s="571"/>
      <c r="IL47" s="571"/>
      <c r="IM47" s="571"/>
      <c r="IN47" s="571"/>
      <c r="IO47" s="571"/>
      <c r="IP47" s="571"/>
      <c r="IQ47" s="571"/>
      <c r="IR47" s="571"/>
      <c r="IS47" s="571"/>
      <c r="IT47" s="571"/>
      <c r="IU47" s="571"/>
      <c r="IV47" s="571"/>
      <c r="IW47" s="571"/>
      <c r="IX47" s="571"/>
      <c r="IY47" s="571"/>
      <c r="IZ47" s="571"/>
      <c r="JA47" s="571"/>
      <c r="JB47" s="571"/>
      <c r="JC47" s="571"/>
      <c r="JD47" s="571"/>
      <c r="JE47" s="571"/>
      <c r="JF47" s="571"/>
      <c r="JG47" s="571"/>
      <c r="JH47" s="571"/>
      <c r="JI47" s="571"/>
      <c r="JJ47" s="571"/>
      <c r="JK47" s="571"/>
      <c r="JL47" s="571"/>
      <c r="JM47" s="571"/>
      <c r="JN47" s="571"/>
      <c r="JO47" s="571"/>
      <c r="JP47" s="571"/>
      <c r="JQ47" s="571"/>
      <c r="JR47" s="571"/>
      <c r="JS47" s="571"/>
      <c r="JT47" s="571"/>
      <c r="JU47" s="571"/>
      <c r="JV47" s="571"/>
      <c r="JW47" s="571"/>
      <c r="JX47" s="571"/>
      <c r="JY47" s="571"/>
      <c r="JZ47" s="571"/>
      <c r="KA47" s="571"/>
      <c r="KB47" s="571"/>
      <c r="KC47" s="571"/>
      <c r="KD47" s="571"/>
      <c r="KE47" s="571"/>
      <c r="KF47" s="571"/>
      <c r="KG47" s="571"/>
      <c r="KH47" s="571"/>
      <c r="KI47" s="571"/>
      <c r="KJ47" s="571"/>
      <c r="KK47" s="571"/>
      <c r="KL47" s="571"/>
      <c r="KM47" s="571"/>
      <c r="KN47" s="571"/>
      <c r="KO47" s="571"/>
      <c r="KP47" s="571"/>
      <c r="KQ47" s="571"/>
      <c r="KR47" s="571"/>
      <c r="KS47" s="571"/>
      <c r="KT47" s="571"/>
      <c r="KU47" s="571"/>
      <c r="KV47" s="571"/>
      <c r="KW47" s="571"/>
      <c r="KX47" s="571"/>
      <c r="KY47" s="571"/>
      <c r="KZ47" s="571"/>
      <c r="LA47" s="571"/>
      <c r="LB47" s="571"/>
      <c r="LC47" s="571"/>
      <c r="LD47" s="571"/>
      <c r="LE47" s="571"/>
      <c r="LF47" s="571"/>
      <c r="LG47" s="571"/>
      <c r="LH47" s="571"/>
      <c r="LI47" s="571"/>
      <c r="LJ47" s="571"/>
      <c r="LK47" s="571"/>
      <c r="LL47" s="571"/>
      <c r="LM47" s="571"/>
      <c r="LN47" s="571"/>
      <c r="LO47" s="571"/>
      <c r="LP47" s="571"/>
      <c r="LQ47" s="571"/>
      <c r="LR47" s="571"/>
      <c r="LS47" s="571"/>
      <c r="LT47" s="571"/>
      <c r="LU47" s="571"/>
      <c r="LV47" s="571"/>
      <c r="LW47" s="571"/>
      <c r="LX47" s="571"/>
      <c r="LY47" s="571"/>
      <c r="LZ47" s="571"/>
      <c r="MA47" s="571"/>
      <c r="MB47" s="571"/>
      <c r="MC47" s="571"/>
      <c r="MD47" s="571"/>
      <c r="ME47" s="571"/>
      <c r="MF47" s="571"/>
      <c r="MG47" s="571"/>
      <c r="MH47" s="571"/>
      <c r="MI47" s="571"/>
      <c r="MJ47" s="571"/>
      <c r="MK47" s="571"/>
      <c r="ML47" s="571"/>
      <c r="MM47" s="571"/>
      <c r="MN47" s="571"/>
      <c r="MO47" s="571"/>
      <c r="MP47" s="571"/>
      <c r="MQ47" s="571"/>
      <c r="MR47" s="571"/>
      <c r="MS47" s="571"/>
      <c r="MT47" s="571"/>
      <c r="MU47" s="571"/>
      <c r="MV47" s="571"/>
      <c r="MW47" s="571"/>
      <c r="MX47" s="571"/>
      <c r="MY47" s="571"/>
      <c r="MZ47" s="571"/>
      <c r="NA47" s="571"/>
      <c r="NB47" s="571"/>
      <c r="NC47" s="571"/>
      <c r="ND47" s="571"/>
      <c r="NE47" s="571"/>
      <c r="NF47" s="571"/>
      <c r="NG47" s="571"/>
      <c r="NH47" s="571"/>
      <c r="NI47" s="571"/>
      <c r="NJ47" s="571"/>
      <c r="NK47" s="571"/>
      <c r="NL47" s="571"/>
      <c r="NM47" s="571"/>
      <c r="NN47" s="571"/>
      <c r="NO47" s="571"/>
      <c r="NP47" s="571"/>
      <c r="NQ47" s="571"/>
      <c r="NR47" s="571"/>
      <c r="NS47" s="571"/>
      <c r="NT47" s="571"/>
      <c r="NU47" s="571"/>
      <c r="NV47" s="571"/>
      <c r="NW47" s="571"/>
      <c r="NX47" s="571"/>
      <c r="NY47" s="571"/>
      <c r="NZ47" s="571"/>
      <c r="OA47" s="571"/>
      <c r="OB47" s="571"/>
      <c r="OC47" s="571"/>
      <c r="OD47" s="571"/>
      <c r="OE47" s="571"/>
      <c r="OF47" s="571"/>
      <c r="OG47" s="571"/>
      <c r="OH47" s="571"/>
      <c r="OI47" s="571"/>
      <c r="OJ47" s="571"/>
      <c r="OK47" s="571"/>
      <c r="OL47" s="571"/>
      <c r="OM47" s="571"/>
      <c r="ON47" s="571"/>
      <c r="OO47" s="571"/>
      <c r="OP47" s="571"/>
      <c r="OQ47" s="571"/>
      <c r="OR47" s="571"/>
      <c r="OS47" s="571"/>
      <c r="OT47" s="571"/>
      <c r="OU47" s="571"/>
      <c r="OV47" s="571"/>
      <c r="OW47" s="571"/>
      <c r="OX47" s="571"/>
      <c r="OY47" s="571"/>
      <c r="OZ47" s="571"/>
      <c r="PA47" s="571"/>
      <c r="PB47" s="571"/>
      <c r="PC47" s="571"/>
      <c r="PD47" s="571"/>
      <c r="PE47" s="571"/>
      <c r="PF47" s="571"/>
      <c r="PG47" s="571"/>
      <c r="PH47" s="571"/>
      <c r="PI47" s="571"/>
      <c r="PJ47" s="571"/>
      <c r="PK47" s="571"/>
      <c r="PL47" s="571"/>
      <c r="PM47" s="571"/>
      <c r="PN47" s="571"/>
      <c r="PO47" s="571"/>
      <c r="PP47" s="571"/>
      <c r="PQ47" s="571"/>
      <c r="PR47" s="571"/>
      <c r="PS47" s="571"/>
      <c r="PT47" s="571"/>
      <c r="PU47" s="571"/>
      <c r="PV47" s="571"/>
      <c r="PW47" s="571"/>
      <c r="PX47" s="571"/>
      <c r="PY47" s="571"/>
      <c r="PZ47" s="571"/>
      <c r="QA47" s="571"/>
      <c r="QB47" s="571"/>
      <c r="QC47" s="571"/>
      <c r="QD47" s="571"/>
      <c r="QE47" s="571"/>
      <c r="QF47" s="571"/>
      <c r="QG47" s="571"/>
      <c r="QH47" s="571"/>
      <c r="QI47" s="571"/>
      <c r="QJ47" s="571"/>
      <c r="QK47" s="571"/>
      <c r="QL47" s="571"/>
      <c r="QM47" s="571"/>
      <c r="QN47" s="571"/>
      <c r="QO47" s="571"/>
      <c r="QP47" s="571"/>
      <c r="QQ47" s="571"/>
      <c r="QR47" s="571"/>
      <c r="QS47" s="571"/>
      <c r="QT47" s="571"/>
      <c r="QU47" s="571"/>
      <c r="QV47" s="571"/>
      <c r="QW47" s="571"/>
      <c r="QX47" s="571"/>
      <c r="QY47" s="571"/>
      <c r="QZ47" s="571"/>
      <c r="RA47" s="571"/>
      <c r="RB47" s="571"/>
      <c r="RC47" s="571"/>
      <c r="RD47" s="571"/>
      <c r="RE47" s="571"/>
      <c r="RF47" s="571"/>
      <c r="RG47" s="571"/>
      <c r="RH47" s="571"/>
      <c r="RI47" s="571"/>
      <c r="RJ47" s="571"/>
      <c r="RK47" s="571"/>
      <c r="RL47" s="571"/>
      <c r="RM47" s="571"/>
      <c r="RN47" s="571"/>
      <c r="RO47" s="571"/>
      <c r="RP47" s="571"/>
      <c r="RQ47" s="571"/>
      <c r="RR47" s="571"/>
      <c r="RS47" s="571"/>
      <c r="RT47" s="571"/>
      <c r="RU47" s="571"/>
      <c r="RV47" s="571"/>
      <c r="RW47" s="571"/>
      <c r="RX47" s="571"/>
      <c r="RY47" s="571"/>
      <c r="RZ47" s="571"/>
      <c r="SA47" s="571"/>
      <c r="SB47" s="571"/>
      <c r="SC47" s="571"/>
      <c r="SD47" s="571"/>
      <c r="SE47" s="571"/>
      <c r="SF47" s="571"/>
      <c r="SG47" s="571"/>
      <c r="SH47" s="571"/>
      <c r="SI47" s="571"/>
      <c r="SJ47" s="571"/>
      <c r="SK47" s="571"/>
      <c r="SL47" s="571"/>
      <c r="SM47" s="571"/>
      <c r="SN47" s="571"/>
      <c r="SO47" s="571"/>
      <c r="SP47" s="571"/>
      <c r="SQ47" s="571"/>
      <c r="SR47" s="571"/>
      <c r="SS47" s="571"/>
      <c r="ST47" s="571"/>
      <c r="SU47" s="571"/>
      <c r="SV47" s="571"/>
      <c r="SW47" s="571"/>
      <c r="SX47" s="571"/>
      <c r="SY47" s="571"/>
      <c r="SZ47" s="571"/>
      <c r="TA47" s="571"/>
      <c r="TB47" s="571"/>
      <c r="TC47" s="571"/>
      <c r="TD47" s="571"/>
      <c r="TE47" s="571"/>
      <c r="TF47" s="571"/>
      <c r="TG47" s="571"/>
      <c r="TH47" s="571"/>
      <c r="TI47" s="571"/>
      <c r="TJ47" s="571"/>
      <c r="TK47" s="571"/>
      <c r="TL47" s="571"/>
      <c r="TM47" s="571"/>
      <c r="TN47" s="571"/>
      <c r="TO47" s="571"/>
      <c r="TP47" s="571"/>
      <c r="TQ47" s="571"/>
      <c r="TR47" s="571"/>
      <c r="TS47" s="571"/>
      <c r="TT47" s="571"/>
      <c r="TU47" s="571"/>
      <c r="TV47" s="571"/>
      <c r="TW47" s="571"/>
      <c r="TX47" s="571"/>
      <c r="TY47" s="571"/>
      <c r="TZ47" s="571"/>
      <c r="UA47" s="571"/>
      <c r="UB47" s="571"/>
      <c r="UC47" s="571"/>
      <c r="UD47" s="571"/>
      <c r="UE47" s="571"/>
      <c r="UF47" s="571"/>
      <c r="UG47" s="571"/>
      <c r="UH47" s="571"/>
      <c r="UI47" s="571"/>
      <c r="UJ47" s="571"/>
      <c r="UK47" s="571"/>
      <c r="UL47" s="571"/>
      <c r="UM47" s="571"/>
      <c r="UN47" s="571"/>
      <c r="UO47" s="571"/>
      <c r="UP47" s="571"/>
      <c r="UQ47" s="571"/>
      <c r="UR47" s="571"/>
      <c r="US47" s="571"/>
      <c r="UT47" s="571"/>
      <c r="UU47" s="571"/>
      <c r="UV47" s="571"/>
      <c r="UW47" s="571"/>
      <c r="UX47" s="571"/>
      <c r="UY47" s="571"/>
      <c r="UZ47" s="571"/>
      <c r="VA47" s="571"/>
      <c r="VB47" s="571"/>
      <c r="VC47" s="571"/>
      <c r="VD47" s="571"/>
      <c r="VE47" s="571"/>
      <c r="VF47" s="571"/>
      <c r="VG47" s="571"/>
      <c r="VH47" s="571"/>
      <c r="VI47" s="571"/>
      <c r="VJ47" s="571"/>
      <c r="VK47" s="571"/>
      <c r="VL47" s="571"/>
      <c r="VM47" s="571"/>
      <c r="VN47" s="571"/>
      <c r="VO47" s="571"/>
      <c r="VP47" s="571"/>
      <c r="VQ47" s="571"/>
      <c r="VR47" s="571"/>
      <c r="VS47" s="571"/>
      <c r="VT47" s="571"/>
      <c r="VU47" s="571"/>
      <c r="VV47" s="571"/>
      <c r="VW47" s="571"/>
      <c r="VX47" s="571"/>
      <c r="VY47" s="571"/>
      <c r="VZ47" s="571"/>
      <c r="WA47" s="571"/>
      <c r="WB47" s="571"/>
      <c r="WC47" s="571"/>
      <c r="WD47" s="571"/>
      <c r="WE47" s="571"/>
      <c r="WF47" s="571"/>
      <c r="WG47" s="571"/>
      <c r="WH47" s="571"/>
      <c r="WI47" s="571"/>
      <c r="WJ47" s="571"/>
      <c r="WK47" s="571"/>
      <c r="WL47" s="571"/>
      <c r="WM47" s="571"/>
      <c r="WN47" s="571"/>
      <c r="WO47" s="571"/>
      <c r="WP47" s="571"/>
      <c r="WQ47" s="571"/>
      <c r="WR47" s="571"/>
      <c r="WS47" s="571"/>
      <c r="WT47" s="571"/>
      <c r="WU47" s="571"/>
      <c r="WV47" s="571"/>
      <c r="WW47" s="571"/>
      <c r="WX47" s="571"/>
      <c r="WY47" s="571"/>
      <c r="WZ47" s="571"/>
      <c r="XA47" s="571"/>
      <c r="XB47" s="571"/>
      <c r="XC47" s="571"/>
      <c r="XD47" s="571"/>
      <c r="XE47" s="571"/>
      <c r="XF47" s="571"/>
      <c r="XG47" s="571"/>
      <c r="XH47" s="571"/>
      <c r="XI47" s="571"/>
      <c r="XJ47" s="571"/>
      <c r="XK47" s="571"/>
      <c r="XL47" s="571"/>
      <c r="XM47" s="571"/>
      <c r="XN47" s="571"/>
      <c r="XO47" s="571"/>
      <c r="XP47" s="571"/>
      <c r="XQ47" s="571"/>
      <c r="XR47" s="571"/>
      <c r="XS47" s="571"/>
      <c r="XT47" s="571"/>
      <c r="XU47" s="571"/>
      <c r="XV47" s="571"/>
      <c r="XW47" s="571"/>
      <c r="XX47" s="571"/>
      <c r="XY47" s="571"/>
      <c r="XZ47" s="571"/>
      <c r="YA47" s="571"/>
      <c r="YB47" s="571"/>
      <c r="YC47" s="571"/>
      <c r="YD47" s="571"/>
      <c r="YE47" s="571"/>
      <c r="YF47" s="571"/>
      <c r="YG47" s="571"/>
      <c r="YH47" s="571"/>
      <c r="YI47" s="571"/>
      <c r="YJ47" s="571"/>
      <c r="YK47" s="571"/>
      <c r="YL47" s="571"/>
      <c r="YM47" s="571"/>
      <c r="YN47" s="571"/>
      <c r="YO47" s="571"/>
      <c r="YP47" s="571"/>
      <c r="YQ47" s="571"/>
      <c r="YR47" s="571"/>
      <c r="YS47" s="571"/>
      <c r="YT47" s="571"/>
      <c r="YU47" s="571"/>
      <c r="YV47" s="571"/>
      <c r="YW47" s="571"/>
      <c r="YX47" s="571"/>
      <c r="YY47" s="571"/>
      <c r="YZ47" s="571"/>
      <c r="ZA47" s="571"/>
      <c r="ZB47" s="571"/>
      <c r="ZC47" s="571"/>
      <c r="ZD47" s="571"/>
      <c r="ZE47" s="571"/>
      <c r="ZF47" s="571"/>
      <c r="ZG47" s="571"/>
      <c r="ZH47" s="571"/>
      <c r="ZI47" s="571"/>
      <c r="ZJ47" s="571"/>
      <c r="ZK47" s="571"/>
      <c r="ZL47" s="571"/>
      <c r="ZM47" s="571"/>
      <c r="ZN47" s="571"/>
      <c r="ZO47" s="571"/>
      <c r="ZP47" s="571"/>
      <c r="ZQ47" s="571"/>
      <c r="ZR47" s="571"/>
      <c r="ZS47" s="571"/>
      <c r="ZT47" s="571"/>
      <c r="ZU47" s="571"/>
      <c r="ZV47" s="571"/>
      <c r="ZW47" s="571"/>
      <c r="ZX47" s="571"/>
      <c r="ZY47" s="571"/>
      <c r="ZZ47" s="571"/>
      <c r="AAA47" s="571"/>
      <c r="AAB47" s="571"/>
      <c r="AAC47" s="571"/>
      <c r="AAD47" s="571"/>
      <c r="AAE47" s="571"/>
      <c r="AAF47" s="571"/>
      <c r="AAG47" s="571"/>
      <c r="AAH47" s="571"/>
      <c r="AAI47" s="571"/>
      <c r="AAJ47" s="571"/>
      <c r="AAK47" s="571"/>
      <c r="AAL47" s="571"/>
      <c r="AAM47" s="571"/>
      <c r="AAN47" s="571"/>
      <c r="AAO47" s="571"/>
      <c r="AAP47" s="571"/>
      <c r="AAQ47" s="571"/>
      <c r="AAR47" s="571"/>
      <c r="AAS47" s="571"/>
      <c r="AAT47" s="571"/>
      <c r="AAU47" s="571"/>
      <c r="AAV47" s="571"/>
      <c r="AAW47" s="571"/>
      <c r="AAX47" s="571"/>
      <c r="AAY47" s="571"/>
      <c r="AAZ47" s="571"/>
      <c r="ABA47" s="571"/>
      <c r="ABB47" s="571"/>
      <c r="ABC47" s="571"/>
      <c r="ABD47" s="571"/>
      <c r="ABE47" s="571"/>
      <c r="ABF47" s="571"/>
      <c r="ABG47" s="571"/>
      <c r="ABH47" s="571"/>
      <c r="ABI47" s="571"/>
      <c r="ABJ47" s="571"/>
      <c r="ABK47" s="571"/>
      <c r="ABL47" s="571"/>
      <c r="ABM47" s="571"/>
      <c r="ABN47" s="571"/>
      <c r="ABO47" s="571"/>
      <c r="ABP47" s="571"/>
      <c r="ABQ47" s="571"/>
      <c r="ABR47" s="571"/>
      <c r="ABS47" s="571"/>
      <c r="ABT47" s="571"/>
      <c r="ABU47" s="571"/>
      <c r="ABV47" s="571"/>
      <c r="ABW47" s="571"/>
      <c r="ABX47" s="571"/>
      <c r="ABY47" s="571"/>
      <c r="ABZ47" s="571"/>
      <c r="ACA47" s="571"/>
      <c r="ACB47" s="571"/>
      <c r="ACC47" s="571"/>
      <c r="ACD47" s="571"/>
      <c r="ACE47" s="571"/>
      <c r="ACF47" s="571"/>
      <c r="ACG47" s="571"/>
      <c r="ACH47" s="571"/>
      <c r="ACI47" s="571"/>
      <c r="ACJ47" s="571"/>
      <c r="ACK47" s="571"/>
      <c r="ACL47" s="571"/>
      <c r="ACM47" s="571"/>
      <c r="ACN47" s="571"/>
      <c r="ACO47" s="571"/>
      <c r="ACP47" s="571"/>
      <c r="ACQ47" s="571"/>
      <c r="ACR47" s="571"/>
      <c r="ACS47" s="571"/>
      <c r="ACT47" s="571"/>
      <c r="ACU47" s="571"/>
      <c r="ACV47" s="571"/>
      <c r="ACW47" s="571"/>
      <c r="ACX47" s="571"/>
      <c r="ACY47" s="571"/>
      <c r="ACZ47" s="571"/>
      <c r="ADA47" s="571"/>
      <c r="ADB47" s="571"/>
      <c r="ADC47" s="571"/>
      <c r="ADD47" s="571"/>
      <c r="ADE47" s="571"/>
      <c r="ADF47" s="571"/>
      <c r="ADG47" s="571"/>
      <c r="ADH47" s="571"/>
      <c r="ADI47" s="571"/>
      <c r="ADJ47" s="571"/>
      <c r="ADK47" s="571"/>
      <c r="ADL47" s="571"/>
      <c r="ADM47" s="571"/>
      <c r="ADN47" s="571"/>
      <c r="ADO47" s="571"/>
      <c r="ADP47" s="571"/>
      <c r="ADQ47" s="571"/>
      <c r="ADR47" s="571"/>
      <c r="ADS47" s="571"/>
      <c r="ADT47" s="571"/>
      <c r="ADU47" s="571"/>
      <c r="ADV47" s="571"/>
      <c r="ADW47" s="571"/>
      <c r="ADX47" s="571"/>
      <c r="ADY47" s="571"/>
      <c r="ADZ47" s="571"/>
      <c r="AEA47" s="571"/>
      <c r="AEB47" s="571"/>
      <c r="AEC47" s="571"/>
      <c r="AED47" s="571"/>
      <c r="AEE47" s="571"/>
      <c r="AEF47" s="571"/>
      <c r="AEG47" s="571"/>
      <c r="AEH47" s="571"/>
      <c r="AEI47" s="571"/>
      <c r="AEJ47" s="571"/>
      <c r="AEK47" s="571"/>
      <c r="AEL47" s="571"/>
      <c r="AEM47" s="571"/>
      <c r="AEN47" s="571"/>
      <c r="AEO47" s="571"/>
      <c r="AEP47" s="571"/>
      <c r="AEQ47" s="571"/>
      <c r="AER47" s="571"/>
      <c r="AES47" s="571"/>
      <c r="AET47" s="571"/>
      <c r="AEU47" s="571"/>
      <c r="AEV47" s="571"/>
      <c r="AEW47" s="571"/>
      <c r="AEX47" s="571"/>
      <c r="AEY47" s="571"/>
      <c r="AEZ47" s="571"/>
      <c r="AFA47" s="571"/>
      <c r="AFB47" s="571"/>
      <c r="AFC47" s="571"/>
      <c r="AFD47" s="571"/>
      <c r="AFE47" s="571"/>
      <c r="AFF47" s="571"/>
      <c r="AFG47" s="571"/>
      <c r="AFH47" s="571"/>
      <c r="AFI47" s="571"/>
      <c r="AFJ47" s="571"/>
      <c r="AFK47" s="571"/>
      <c r="AFL47" s="571"/>
      <c r="AFM47" s="571"/>
      <c r="AFN47" s="571"/>
      <c r="AFO47" s="571"/>
      <c r="AFP47" s="571"/>
      <c r="AFQ47" s="571"/>
      <c r="AFR47" s="571"/>
      <c r="AFS47" s="571"/>
      <c r="AFT47" s="571"/>
      <c r="AFU47" s="571"/>
      <c r="AFV47" s="571"/>
      <c r="AFW47" s="571"/>
      <c r="AFX47" s="571"/>
      <c r="AFY47" s="571"/>
      <c r="AFZ47" s="571"/>
      <c r="AGA47" s="571"/>
      <c r="AGB47" s="571"/>
      <c r="AGC47" s="571"/>
      <c r="AGD47" s="571"/>
      <c r="AGE47" s="571"/>
      <c r="AGF47" s="571"/>
      <c r="AGG47" s="571"/>
      <c r="AGH47" s="571"/>
      <c r="AGI47" s="571"/>
      <c r="AGJ47" s="571"/>
      <c r="AGK47" s="571"/>
      <c r="AGL47" s="571"/>
      <c r="AGM47" s="571"/>
      <c r="AGN47" s="571"/>
      <c r="AGO47" s="571"/>
      <c r="AGP47" s="571"/>
      <c r="AGQ47" s="571"/>
      <c r="AGR47" s="571"/>
      <c r="AGS47" s="571"/>
      <c r="AGT47" s="571"/>
      <c r="AGU47" s="571"/>
      <c r="AGV47" s="571"/>
      <c r="AGW47" s="571"/>
      <c r="AGX47" s="571"/>
      <c r="AGY47" s="571"/>
      <c r="AGZ47" s="571"/>
      <c r="AHA47" s="571"/>
      <c r="AHB47" s="571"/>
      <c r="AHC47" s="571"/>
      <c r="AHD47" s="571"/>
      <c r="AHE47" s="571"/>
      <c r="AHF47" s="571"/>
      <c r="AHG47" s="571"/>
      <c r="AHH47" s="571"/>
      <c r="AHI47" s="571"/>
      <c r="AHJ47" s="571"/>
      <c r="AHK47" s="571"/>
      <c r="AHL47" s="571"/>
      <c r="AHM47" s="571"/>
      <c r="AHN47" s="571"/>
      <c r="AHO47" s="571"/>
      <c r="AHQ47" s="579">
        <v>42</v>
      </c>
    </row>
    <row r="48" spans="1:901" x14ac:dyDescent="0.55000000000000004">
      <c r="A48" s="569" t="s">
        <v>16</v>
      </c>
      <c r="B48" s="570" t="s">
        <v>6256</v>
      </c>
      <c r="C48" s="571"/>
      <c r="D48" s="571"/>
      <c r="E48" s="571"/>
      <c r="F48" s="571"/>
      <c r="G48" s="571"/>
      <c r="H48" s="571"/>
      <c r="I48" s="571"/>
      <c r="J48" s="571"/>
      <c r="K48" s="571"/>
      <c r="L48" s="571"/>
      <c r="M48" s="571"/>
      <c r="N48" s="571"/>
      <c r="O48" s="571"/>
      <c r="P48" s="571"/>
      <c r="Q48" s="571"/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571"/>
      <c r="AH48" s="571"/>
      <c r="AI48" s="571"/>
      <c r="AJ48" s="571"/>
      <c r="AK48" s="571"/>
      <c r="AL48" s="571"/>
      <c r="AM48" s="571"/>
      <c r="AN48" s="571"/>
      <c r="AO48" s="571"/>
      <c r="AP48" s="571"/>
      <c r="AQ48" s="571"/>
      <c r="AR48" s="571"/>
      <c r="AS48" s="571"/>
      <c r="AT48" s="571"/>
      <c r="AU48" s="571"/>
      <c r="AV48" s="571"/>
      <c r="AW48" s="571"/>
      <c r="AX48" s="571"/>
      <c r="AY48" s="571"/>
      <c r="AZ48" s="571"/>
      <c r="BA48" s="571"/>
      <c r="BB48" s="571"/>
      <c r="BC48" s="571"/>
      <c r="BD48" s="571"/>
      <c r="BE48" s="571"/>
      <c r="BF48" s="571"/>
      <c r="BG48" s="571"/>
      <c r="BH48" s="571"/>
      <c r="BI48" s="571"/>
      <c r="BJ48" s="571"/>
      <c r="BK48" s="571"/>
      <c r="BL48" s="571"/>
      <c r="BM48" s="571"/>
      <c r="BN48" s="571"/>
      <c r="BO48" s="571"/>
      <c r="BP48" s="571"/>
      <c r="BQ48" s="571"/>
      <c r="BR48" s="571"/>
      <c r="BS48" s="571"/>
      <c r="BT48" s="571"/>
      <c r="BU48" s="571"/>
      <c r="BV48" s="571"/>
      <c r="BW48" s="571"/>
      <c r="BX48" s="571"/>
      <c r="BY48" s="571"/>
      <c r="BZ48" s="571"/>
      <c r="CA48" s="571"/>
      <c r="CB48" s="571"/>
      <c r="CC48" s="571"/>
      <c r="CD48" s="571"/>
      <c r="CE48" s="571"/>
      <c r="CF48" s="571"/>
      <c r="CG48" s="571"/>
      <c r="CH48" s="571"/>
      <c r="CI48" s="571"/>
      <c r="CJ48" s="571"/>
      <c r="CK48" s="571"/>
      <c r="CL48" s="571"/>
      <c r="CM48" s="571"/>
      <c r="CN48" s="571"/>
      <c r="CO48" s="571"/>
      <c r="CP48" s="571"/>
      <c r="CQ48" s="571"/>
      <c r="CR48" s="571"/>
      <c r="CS48" s="571"/>
      <c r="CT48" s="571"/>
      <c r="CU48" s="571"/>
      <c r="CV48" s="571"/>
      <c r="CW48" s="571"/>
      <c r="CX48" s="571"/>
      <c r="CY48" s="571"/>
      <c r="CZ48" s="571"/>
      <c r="DA48" s="571"/>
      <c r="DB48" s="571"/>
      <c r="DC48" s="571"/>
      <c r="DD48" s="571"/>
      <c r="DE48" s="571"/>
      <c r="DF48" s="571"/>
      <c r="DG48" s="571"/>
      <c r="DH48" s="571"/>
      <c r="DI48" s="571"/>
      <c r="DJ48" s="571"/>
      <c r="DK48" s="571"/>
      <c r="DL48" s="571"/>
      <c r="DM48" s="571"/>
      <c r="DN48" s="571"/>
      <c r="DO48" s="571"/>
      <c r="DP48" s="571"/>
      <c r="DQ48" s="571"/>
      <c r="DR48" s="571"/>
      <c r="DS48" s="571"/>
      <c r="DT48" s="571"/>
      <c r="DU48" s="571"/>
      <c r="DV48" s="571"/>
      <c r="DW48" s="571"/>
      <c r="DX48" s="571"/>
      <c r="DY48" s="571"/>
      <c r="DZ48" s="571"/>
      <c r="EA48" s="571"/>
      <c r="EB48" s="571"/>
      <c r="EC48" s="571"/>
      <c r="ED48" s="571"/>
      <c r="EE48" s="571"/>
      <c r="EF48" s="571"/>
      <c r="EG48" s="571"/>
      <c r="EH48" s="571"/>
      <c r="EI48" s="571"/>
      <c r="EJ48" s="571"/>
      <c r="EK48" s="571"/>
      <c r="EL48" s="571"/>
      <c r="EM48" s="571"/>
      <c r="EN48" s="571"/>
      <c r="EO48" s="571"/>
      <c r="EP48" s="571"/>
      <c r="EQ48" s="571"/>
      <c r="ER48" s="571"/>
      <c r="ES48" s="571"/>
      <c r="ET48" s="571"/>
      <c r="EU48" s="571"/>
      <c r="EV48" s="571"/>
      <c r="EW48" s="571"/>
      <c r="EX48" s="571"/>
      <c r="EY48" s="571"/>
      <c r="EZ48" s="571"/>
      <c r="FA48" s="571"/>
      <c r="FB48" s="571"/>
      <c r="FC48" s="571"/>
      <c r="FD48" s="571"/>
      <c r="FE48" s="571"/>
      <c r="FF48" s="571"/>
      <c r="FG48" s="571"/>
      <c r="FH48" s="571"/>
      <c r="FI48" s="571"/>
      <c r="FJ48" s="571"/>
      <c r="FK48" s="571"/>
      <c r="FL48" s="571"/>
      <c r="FM48" s="571"/>
      <c r="FN48" s="571"/>
      <c r="FO48" s="571"/>
      <c r="FP48" s="571"/>
      <c r="FQ48" s="571"/>
      <c r="FR48" s="571"/>
      <c r="FS48" s="571"/>
      <c r="FT48" s="571"/>
      <c r="FU48" s="571"/>
      <c r="FV48" s="571"/>
      <c r="FW48" s="571"/>
      <c r="FX48" s="571"/>
      <c r="FY48" s="571"/>
      <c r="FZ48" s="571"/>
      <c r="GA48" s="571"/>
      <c r="GB48" s="571"/>
      <c r="GC48" s="571"/>
      <c r="GD48" s="571"/>
      <c r="GE48" s="571"/>
      <c r="GF48" s="571"/>
      <c r="GG48" s="571"/>
      <c r="GH48" s="571"/>
      <c r="GI48" s="571"/>
      <c r="GJ48" s="571"/>
      <c r="GK48" s="571"/>
      <c r="GL48" s="571"/>
      <c r="GM48" s="571"/>
      <c r="GN48" s="571"/>
      <c r="GO48" s="571"/>
      <c r="GP48" s="571"/>
      <c r="GQ48" s="571"/>
      <c r="GR48" s="571"/>
      <c r="GS48" s="571"/>
      <c r="GT48" s="571"/>
      <c r="GU48" s="571"/>
      <c r="GV48" s="571"/>
      <c r="GW48" s="571"/>
      <c r="GX48" s="571"/>
      <c r="GY48" s="571"/>
      <c r="GZ48" s="571"/>
      <c r="HA48" s="571"/>
      <c r="HB48" s="571"/>
      <c r="HC48" s="571"/>
      <c r="HD48" s="571"/>
      <c r="HE48" s="571"/>
      <c r="HF48" s="571"/>
      <c r="HG48" s="571"/>
      <c r="HH48" s="571"/>
      <c r="HI48" s="571"/>
      <c r="HJ48" s="571"/>
      <c r="HK48" s="571"/>
      <c r="HL48" s="571"/>
      <c r="HM48" s="571"/>
      <c r="HN48" s="571"/>
      <c r="HO48" s="571"/>
      <c r="HP48" s="571"/>
      <c r="HQ48" s="571"/>
      <c r="HR48" s="571"/>
      <c r="HS48" s="571"/>
      <c r="HT48" s="571"/>
      <c r="HU48" s="571"/>
      <c r="HV48" s="571"/>
      <c r="HW48" s="571"/>
      <c r="HX48" s="571"/>
      <c r="HY48" s="571"/>
      <c r="HZ48" s="571"/>
      <c r="IA48" s="571"/>
      <c r="IB48" s="571"/>
      <c r="IC48" s="571"/>
      <c r="ID48" s="571"/>
      <c r="IE48" s="571"/>
      <c r="IF48" s="571"/>
      <c r="IG48" s="571"/>
      <c r="IH48" s="571"/>
      <c r="II48" s="571"/>
      <c r="IJ48" s="571"/>
      <c r="IK48" s="571"/>
      <c r="IL48" s="571"/>
      <c r="IM48" s="571"/>
      <c r="IN48" s="571"/>
      <c r="IO48" s="571"/>
      <c r="IP48" s="571"/>
      <c r="IQ48" s="571"/>
      <c r="IR48" s="571"/>
      <c r="IS48" s="571"/>
      <c r="IT48" s="571"/>
      <c r="IU48" s="571"/>
      <c r="IV48" s="571"/>
      <c r="IW48" s="571"/>
      <c r="IX48" s="571"/>
      <c r="IY48" s="571"/>
      <c r="IZ48" s="571"/>
      <c r="JA48" s="571"/>
      <c r="JB48" s="571"/>
      <c r="JC48" s="571"/>
      <c r="JD48" s="571"/>
      <c r="JE48" s="571"/>
      <c r="JF48" s="571"/>
      <c r="JG48" s="571"/>
      <c r="JH48" s="571"/>
      <c r="JI48" s="571"/>
      <c r="JJ48" s="571"/>
      <c r="JK48" s="571"/>
      <c r="JL48" s="571"/>
      <c r="JM48" s="571"/>
      <c r="JN48" s="571"/>
      <c r="JO48" s="571"/>
      <c r="JP48" s="571"/>
      <c r="JQ48" s="571"/>
      <c r="JR48" s="571"/>
      <c r="JS48" s="571"/>
      <c r="JT48" s="571"/>
      <c r="JU48" s="571"/>
      <c r="JV48" s="571"/>
      <c r="JW48" s="571"/>
      <c r="JX48" s="571"/>
      <c r="JY48" s="571"/>
      <c r="JZ48" s="571"/>
      <c r="KA48" s="571"/>
      <c r="KB48" s="571"/>
      <c r="KC48" s="571"/>
      <c r="KD48" s="571"/>
      <c r="KE48" s="571"/>
      <c r="KF48" s="571"/>
      <c r="KG48" s="571"/>
      <c r="KH48" s="571"/>
      <c r="KI48" s="571"/>
      <c r="KJ48" s="571"/>
      <c r="KK48" s="571"/>
      <c r="KL48" s="571"/>
      <c r="KM48" s="571"/>
      <c r="KN48" s="571"/>
      <c r="KO48" s="571"/>
      <c r="KP48" s="571"/>
      <c r="KQ48" s="571"/>
      <c r="KR48" s="571"/>
      <c r="KS48" s="571"/>
      <c r="KT48" s="571"/>
      <c r="KU48" s="571"/>
      <c r="KV48" s="571"/>
      <c r="KW48" s="571"/>
      <c r="KX48" s="571"/>
      <c r="KY48" s="571"/>
      <c r="KZ48" s="571"/>
      <c r="LA48" s="571"/>
      <c r="LB48" s="571"/>
      <c r="LC48" s="571"/>
      <c r="LD48" s="571"/>
      <c r="LE48" s="571"/>
      <c r="LF48" s="571"/>
      <c r="LG48" s="571"/>
      <c r="LH48" s="571"/>
      <c r="LI48" s="571"/>
      <c r="LJ48" s="571"/>
      <c r="LK48" s="571"/>
      <c r="LL48" s="571"/>
      <c r="LM48" s="571"/>
      <c r="LN48" s="571"/>
      <c r="LO48" s="571"/>
      <c r="LP48" s="571"/>
      <c r="LQ48" s="571"/>
      <c r="LR48" s="571"/>
      <c r="LS48" s="571"/>
      <c r="LT48" s="571"/>
      <c r="LU48" s="571"/>
      <c r="LV48" s="571"/>
      <c r="LW48" s="571"/>
      <c r="LX48" s="571"/>
      <c r="LY48" s="571"/>
      <c r="LZ48" s="571"/>
      <c r="MA48" s="571"/>
      <c r="MB48" s="571"/>
      <c r="MC48" s="571"/>
      <c r="MD48" s="571"/>
      <c r="ME48" s="571"/>
      <c r="MF48" s="571"/>
      <c r="MG48" s="571"/>
      <c r="MH48" s="571"/>
      <c r="MI48" s="571"/>
      <c r="MJ48" s="571"/>
      <c r="MK48" s="571"/>
      <c r="ML48" s="571"/>
      <c r="MM48" s="571"/>
      <c r="MN48" s="571"/>
      <c r="MO48" s="571"/>
      <c r="MP48" s="571"/>
      <c r="MQ48" s="571"/>
      <c r="MR48" s="571"/>
      <c r="MS48" s="571"/>
      <c r="MT48" s="571"/>
      <c r="MU48" s="571"/>
      <c r="MV48" s="571"/>
      <c r="MW48" s="571"/>
      <c r="MX48" s="571"/>
      <c r="MY48" s="571"/>
      <c r="MZ48" s="571"/>
      <c r="NA48" s="571"/>
      <c r="NB48" s="571"/>
      <c r="NC48" s="571"/>
      <c r="ND48" s="571"/>
      <c r="NE48" s="571"/>
      <c r="NF48" s="571"/>
      <c r="NG48" s="571"/>
      <c r="NH48" s="571"/>
      <c r="NI48" s="571"/>
      <c r="NJ48" s="571"/>
      <c r="NK48" s="571"/>
      <c r="NL48" s="571"/>
      <c r="NM48" s="571"/>
      <c r="NN48" s="571"/>
      <c r="NO48" s="571"/>
      <c r="NP48" s="571"/>
      <c r="NQ48" s="571"/>
      <c r="NR48" s="571"/>
      <c r="NS48" s="571"/>
      <c r="NT48" s="571"/>
      <c r="NU48" s="571"/>
      <c r="NV48" s="571"/>
      <c r="NW48" s="571"/>
      <c r="NX48" s="571"/>
      <c r="NY48" s="571"/>
      <c r="NZ48" s="571"/>
      <c r="OA48" s="571"/>
      <c r="OB48" s="571"/>
      <c r="OC48" s="571"/>
      <c r="OD48" s="571"/>
      <c r="OE48" s="571"/>
      <c r="OF48" s="571"/>
      <c r="OG48" s="571"/>
      <c r="OH48" s="571"/>
      <c r="OI48" s="571"/>
      <c r="OJ48" s="571"/>
      <c r="OK48" s="571"/>
      <c r="OL48" s="571"/>
      <c r="OM48" s="571"/>
      <c r="ON48" s="571"/>
      <c r="OO48" s="571"/>
      <c r="OP48" s="571"/>
      <c r="OQ48" s="571"/>
      <c r="OR48" s="571"/>
      <c r="OS48" s="571"/>
      <c r="OT48" s="571"/>
      <c r="OU48" s="571"/>
      <c r="OV48" s="571"/>
      <c r="OW48" s="571"/>
      <c r="OX48" s="571"/>
      <c r="OY48" s="571"/>
      <c r="OZ48" s="571"/>
      <c r="PA48" s="571"/>
      <c r="PB48" s="571"/>
      <c r="PC48" s="571"/>
      <c r="PD48" s="571"/>
      <c r="PE48" s="571"/>
      <c r="PF48" s="571"/>
      <c r="PG48" s="571"/>
      <c r="PH48" s="571"/>
      <c r="PI48" s="571"/>
      <c r="PJ48" s="571"/>
      <c r="PK48" s="571"/>
      <c r="PL48" s="571"/>
      <c r="PM48" s="571"/>
      <c r="PN48" s="571"/>
      <c r="PO48" s="571"/>
      <c r="PP48" s="571"/>
      <c r="PQ48" s="571"/>
      <c r="PR48" s="571"/>
      <c r="PS48" s="571"/>
      <c r="PT48" s="571"/>
      <c r="PU48" s="571"/>
      <c r="PV48" s="571"/>
      <c r="PW48" s="571"/>
      <c r="PX48" s="571"/>
      <c r="PY48" s="571"/>
      <c r="PZ48" s="571"/>
      <c r="QA48" s="571"/>
      <c r="QB48" s="571"/>
      <c r="QC48" s="571"/>
      <c r="QD48" s="571"/>
      <c r="QE48" s="571"/>
      <c r="QF48" s="571"/>
      <c r="QG48" s="571"/>
      <c r="QH48" s="571"/>
      <c r="QI48" s="571"/>
      <c r="QJ48" s="571"/>
      <c r="QK48" s="571"/>
      <c r="QL48" s="571"/>
      <c r="QM48" s="571"/>
      <c r="QN48" s="571"/>
      <c r="QO48" s="571"/>
      <c r="QP48" s="571"/>
      <c r="QQ48" s="571"/>
      <c r="QR48" s="571"/>
      <c r="QS48" s="571"/>
      <c r="QT48" s="571"/>
      <c r="QU48" s="571"/>
      <c r="QV48" s="571"/>
      <c r="QW48" s="571"/>
      <c r="QX48" s="571"/>
      <c r="QY48" s="571"/>
      <c r="QZ48" s="571"/>
      <c r="RA48" s="571"/>
      <c r="RB48" s="571"/>
      <c r="RC48" s="571"/>
      <c r="RD48" s="571"/>
      <c r="RE48" s="571"/>
      <c r="RF48" s="571"/>
      <c r="RG48" s="571"/>
      <c r="RH48" s="571"/>
      <c r="RI48" s="571"/>
      <c r="RJ48" s="571"/>
      <c r="RK48" s="571"/>
      <c r="RL48" s="571"/>
      <c r="RM48" s="571"/>
      <c r="RN48" s="571"/>
      <c r="RO48" s="571"/>
      <c r="RP48" s="571"/>
      <c r="RQ48" s="571"/>
      <c r="RR48" s="571"/>
      <c r="RS48" s="571"/>
      <c r="RT48" s="571"/>
      <c r="RU48" s="571"/>
      <c r="RV48" s="571"/>
      <c r="RW48" s="571"/>
      <c r="RX48" s="571"/>
      <c r="RY48" s="571"/>
      <c r="RZ48" s="571"/>
      <c r="SA48" s="571"/>
      <c r="SB48" s="571"/>
      <c r="SC48" s="571"/>
      <c r="SD48" s="571"/>
      <c r="SE48" s="571"/>
      <c r="SF48" s="571"/>
      <c r="SG48" s="571"/>
      <c r="SH48" s="571"/>
      <c r="SI48" s="571"/>
      <c r="SJ48" s="571"/>
      <c r="SK48" s="571"/>
      <c r="SL48" s="571"/>
      <c r="SM48" s="571"/>
      <c r="SN48" s="571"/>
      <c r="SO48" s="571"/>
      <c r="SP48" s="571"/>
      <c r="SQ48" s="571"/>
      <c r="SR48" s="571"/>
      <c r="SS48" s="571"/>
      <c r="ST48" s="571"/>
      <c r="SU48" s="571"/>
      <c r="SV48" s="571"/>
      <c r="SW48" s="571"/>
      <c r="SX48" s="571"/>
      <c r="SY48" s="571"/>
      <c r="SZ48" s="571"/>
      <c r="TA48" s="571"/>
      <c r="TB48" s="571"/>
      <c r="TC48" s="571"/>
      <c r="TD48" s="571"/>
      <c r="TE48" s="571"/>
      <c r="TF48" s="571"/>
      <c r="TG48" s="571"/>
      <c r="TH48" s="571"/>
      <c r="TI48" s="571"/>
      <c r="TJ48" s="571"/>
      <c r="TK48" s="571"/>
      <c r="TL48" s="571"/>
      <c r="TM48" s="571"/>
      <c r="TN48" s="571"/>
      <c r="TO48" s="571"/>
      <c r="TP48" s="571"/>
      <c r="TQ48" s="571"/>
      <c r="TR48" s="571"/>
      <c r="TS48" s="571"/>
      <c r="TT48" s="571"/>
      <c r="TU48" s="571"/>
      <c r="TV48" s="571"/>
      <c r="TW48" s="571"/>
      <c r="TX48" s="571"/>
      <c r="TY48" s="571"/>
      <c r="TZ48" s="571"/>
      <c r="UA48" s="571"/>
      <c r="UB48" s="571"/>
      <c r="UC48" s="571"/>
      <c r="UD48" s="571"/>
      <c r="UE48" s="571"/>
      <c r="UF48" s="571"/>
      <c r="UG48" s="571"/>
      <c r="UH48" s="571"/>
      <c r="UI48" s="571"/>
      <c r="UJ48" s="571"/>
      <c r="UK48" s="571"/>
      <c r="UL48" s="571"/>
      <c r="UM48" s="571"/>
      <c r="UN48" s="571"/>
      <c r="UO48" s="571"/>
      <c r="UP48" s="571"/>
      <c r="UQ48" s="571"/>
      <c r="UR48" s="571"/>
      <c r="US48" s="571"/>
      <c r="UT48" s="571"/>
      <c r="UU48" s="571"/>
      <c r="UV48" s="571"/>
      <c r="UW48" s="571"/>
      <c r="UX48" s="571"/>
      <c r="UY48" s="571"/>
      <c r="UZ48" s="571"/>
      <c r="VA48" s="571"/>
      <c r="VB48" s="571"/>
      <c r="VC48" s="571"/>
      <c r="VD48" s="571"/>
      <c r="VE48" s="571"/>
      <c r="VF48" s="571"/>
      <c r="VG48" s="571"/>
      <c r="VH48" s="571"/>
      <c r="VI48" s="571"/>
      <c r="VJ48" s="571"/>
      <c r="VK48" s="571"/>
      <c r="VL48" s="571"/>
      <c r="VM48" s="571"/>
      <c r="VN48" s="571"/>
      <c r="VO48" s="571"/>
      <c r="VP48" s="571"/>
      <c r="VQ48" s="571"/>
      <c r="VR48" s="571"/>
      <c r="VS48" s="571"/>
      <c r="VT48" s="571"/>
      <c r="VU48" s="571"/>
      <c r="VV48" s="571"/>
      <c r="VW48" s="571"/>
      <c r="VX48" s="571"/>
      <c r="VY48" s="571"/>
      <c r="VZ48" s="571"/>
      <c r="WA48" s="571"/>
      <c r="WB48" s="571"/>
      <c r="WC48" s="571"/>
      <c r="WD48" s="571"/>
      <c r="WE48" s="571"/>
      <c r="WF48" s="571"/>
      <c r="WG48" s="571"/>
      <c r="WH48" s="571"/>
      <c r="WI48" s="571"/>
      <c r="WJ48" s="571"/>
      <c r="WK48" s="571"/>
      <c r="WL48" s="571"/>
      <c r="WM48" s="571"/>
      <c r="WN48" s="571"/>
      <c r="WO48" s="571"/>
      <c r="WP48" s="571"/>
      <c r="WQ48" s="571"/>
      <c r="WR48" s="571"/>
      <c r="WS48" s="571"/>
      <c r="WT48" s="571"/>
      <c r="WU48" s="571"/>
      <c r="WV48" s="571"/>
      <c r="WW48" s="571"/>
      <c r="WX48" s="571"/>
      <c r="WY48" s="571"/>
      <c r="WZ48" s="571"/>
      <c r="XA48" s="571"/>
      <c r="XB48" s="571"/>
      <c r="XC48" s="571"/>
      <c r="XD48" s="571"/>
      <c r="XE48" s="571"/>
      <c r="XF48" s="571"/>
      <c r="XG48" s="571"/>
      <c r="XH48" s="571"/>
      <c r="XI48" s="571"/>
      <c r="XJ48" s="571"/>
      <c r="XK48" s="571"/>
      <c r="XL48" s="571"/>
      <c r="XM48" s="571"/>
      <c r="XN48" s="571"/>
      <c r="XO48" s="571"/>
      <c r="XP48" s="571"/>
      <c r="XQ48" s="571"/>
      <c r="XR48" s="571"/>
      <c r="XS48" s="571"/>
      <c r="XT48" s="571"/>
      <c r="XU48" s="571"/>
      <c r="XV48" s="571"/>
      <c r="XW48" s="571"/>
      <c r="XX48" s="571"/>
      <c r="XY48" s="571"/>
      <c r="XZ48" s="571"/>
      <c r="YA48" s="571"/>
      <c r="YB48" s="571"/>
      <c r="YC48" s="571"/>
      <c r="YD48" s="571"/>
      <c r="YE48" s="571"/>
      <c r="YF48" s="571"/>
      <c r="YG48" s="571"/>
      <c r="YH48" s="571"/>
      <c r="YI48" s="571"/>
      <c r="YJ48" s="571"/>
      <c r="YK48" s="571"/>
      <c r="YL48" s="571"/>
      <c r="YM48" s="571"/>
      <c r="YN48" s="571"/>
      <c r="YO48" s="571"/>
      <c r="YP48" s="571"/>
      <c r="YQ48" s="571"/>
      <c r="YR48" s="571"/>
      <c r="YS48" s="571"/>
      <c r="YT48" s="571"/>
      <c r="YU48" s="571"/>
      <c r="YV48" s="571"/>
      <c r="YW48" s="571"/>
      <c r="YX48" s="571"/>
      <c r="YY48" s="571"/>
      <c r="YZ48" s="571"/>
      <c r="ZA48" s="571"/>
      <c r="ZB48" s="571"/>
      <c r="ZC48" s="571"/>
      <c r="ZD48" s="571"/>
      <c r="ZE48" s="571"/>
      <c r="ZF48" s="571"/>
      <c r="ZG48" s="571"/>
      <c r="ZH48" s="571"/>
      <c r="ZI48" s="571"/>
      <c r="ZJ48" s="571"/>
      <c r="ZK48" s="571"/>
      <c r="ZL48" s="571"/>
      <c r="ZM48" s="571"/>
      <c r="ZN48" s="571"/>
      <c r="ZO48" s="571"/>
      <c r="ZP48" s="571"/>
      <c r="ZQ48" s="571"/>
      <c r="ZR48" s="571"/>
      <c r="ZS48" s="571"/>
      <c r="ZT48" s="571"/>
      <c r="ZU48" s="571"/>
      <c r="ZV48" s="571"/>
      <c r="ZW48" s="571"/>
      <c r="ZX48" s="571"/>
      <c r="ZY48" s="571"/>
      <c r="ZZ48" s="571"/>
      <c r="AAA48" s="571"/>
      <c r="AAB48" s="571"/>
      <c r="AAC48" s="571"/>
      <c r="AAD48" s="571"/>
      <c r="AAE48" s="571"/>
      <c r="AAF48" s="571"/>
      <c r="AAG48" s="571"/>
      <c r="AAH48" s="571"/>
      <c r="AAI48" s="571"/>
      <c r="AAJ48" s="571"/>
      <c r="AAK48" s="571"/>
      <c r="AAL48" s="571"/>
      <c r="AAM48" s="571"/>
      <c r="AAN48" s="571"/>
      <c r="AAO48" s="571"/>
      <c r="AAP48" s="571"/>
      <c r="AAQ48" s="571"/>
      <c r="AAR48" s="571"/>
      <c r="AAS48" s="571"/>
      <c r="AAT48" s="571"/>
      <c r="AAU48" s="571"/>
      <c r="AAV48" s="571"/>
      <c r="AAW48" s="571"/>
      <c r="AAX48" s="571"/>
      <c r="AAY48" s="571"/>
      <c r="AAZ48" s="571"/>
      <c r="ABA48" s="571"/>
      <c r="ABB48" s="571"/>
      <c r="ABC48" s="571"/>
      <c r="ABD48" s="571"/>
      <c r="ABE48" s="571"/>
      <c r="ABF48" s="571"/>
      <c r="ABG48" s="571"/>
      <c r="ABH48" s="571"/>
      <c r="ABI48" s="571"/>
      <c r="ABJ48" s="571"/>
      <c r="ABK48" s="571"/>
      <c r="ABL48" s="571"/>
      <c r="ABM48" s="571"/>
      <c r="ABN48" s="571"/>
      <c r="ABO48" s="571"/>
      <c r="ABP48" s="571"/>
      <c r="ABQ48" s="571"/>
      <c r="ABR48" s="571"/>
      <c r="ABS48" s="571"/>
      <c r="ABT48" s="571"/>
      <c r="ABU48" s="571"/>
      <c r="ABV48" s="571"/>
      <c r="ABW48" s="571"/>
      <c r="ABX48" s="571"/>
      <c r="ABY48" s="571"/>
      <c r="ABZ48" s="571"/>
      <c r="ACA48" s="571"/>
      <c r="ACB48" s="571"/>
      <c r="ACC48" s="571"/>
      <c r="ACD48" s="571"/>
      <c r="ACE48" s="571"/>
      <c r="ACF48" s="571"/>
      <c r="ACG48" s="571"/>
      <c r="ACH48" s="571"/>
      <c r="ACI48" s="571"/>
      <c r="ACJ48" s="571"/>
      <c r="ACK48" s="571"/>
      <c r="ACL48" s="571"/>
      <c r="ACM48" s="571"/>
      <c r="ACN48" s="571"/>
      <c r="ACO48" s="571"/>
      <c r="ACP48" s="571"/>
      <c r="ACQ48" s="571"/>
      <c r="ACR48" s="571"/>
      <c r="ACS48" s="571"/>
      <c r="ACT48" s="571"/>
      <c r="ACU48" s="571"/>
      <c r="ACV48" s="571"/>
      <c r="ACW48" s="571"/>
      <c r="ACX48" s="571"/>
      <c r="ACY48" s="571"/>
      <c r="ACZ48" s="571"/>
      <c r="ADA48" s="571"/>
      <c r="ADB48" s="571"/>
      <c r="ADC48" s="571"/>
      <c r="ADD48" s="571"/>
      <c r="ADE48" s="571"/>
      <c r="ADF48" s="571"/>
      <c r="ADG48" s="571"/>
      <c r="ADH48" s="571"/>
      <c r="ADI48" s="571"/>
      <c r="ADJ48" s="571"/>
      <c r="ADK48" s="571"/>
      <c r="ADL48" s="571"/>
      <c r="ADM48" s="571"/>
      <c r="ADN48" s="571"/>
      <c r="ADO48" s="571"/>
      <c r="ADP48" s="571"/>
      <c r="ADQ48" s="571"/>
      <c r="ADR48" s="571"/>
      <c r="ADS48" s="571"/>
      <c r="ADT48" s="571"/>
      <c r="ADU48" s="571"/>
      <c r="ADV48" s="571"/>
      <c r="ADW48" s="571"/>
      <c r="ADX48" s="571"/>
      <c r="ADY48" s="571"/>
      <c r="ADZ48" s="571"/>
      <c r="AEA48" s="571"/>
      <c r="AEB48" s="571"/>
      <c r="AEC48" s="571"/>
      <c r="AED48" s="571"/>
      <c r="AEE48" s="571"/>
      <c r="AEF48" s="571"/>
      <c r="AEG48" s="571"/>
      <c r="AEH48" s="571"/>
      <c r="AEI48" s="571"/>
      <c r="AEJ48" s="571"/>
      <c r="AEK48" s="571"/>
      <c r="AEL48" s="571"/>
      <c r="AEM48" s="571"/>
      <c r="AEN48" s="571"/>
      <c r="AEO48" s="571"/>
      <c r="AEP48" s="571"/>
      <c r="AEQ48" s="571"/>
      <c r="AER48" s="571"/>
      <c r="AES48" s="571"/>
      <c r="AET48" s="571"/>
      <c r="AEU48" s="571"/>
      <c r="AEV48" s="571"/>
      <c r="AEW48" s="571"/>
      <c r="AEX48" s="571"/>
      <c r="AEY48" s="571"/>
      <c r="AEZ48" s="571"/>
      <c r="AFA48" s="571"/>
      <c r="AFB48" s="571"/>
      <c r="AFC48" s="571"/>
      <c r="AFD48" s="571"/>
      <c r="AFE48" s="571"/>
      <c r="AFF48" s="571"/>
      <c r="AFG48" s="571"/>
      <c r="AFH48" s="571"/>
      <c r="AFI48" s="571"/>
      <c r="AFJ48" s="571"/>
      <c r="AFK48" s="571"/>
      <c r="AFL48" s="571"/>
      <c r="AFM48" s="571"/>
      <c r="AFN48" s="571"/>
      <c r="AFO48" s="571"/>
      <c r="AFP48" s="571"/>
      <c r="AFQ48" s="571"/>
      <c r="AFR48" s="571"/>
      <c r="AFS48" s="571"/>
      <c r="AFT48" s="571"/>
      <c r="AFU48" s="571"/>
      <c r="AFV48" s="571"/>
      <c r="AFW48" s="571"/>
      <c r="AFX48" s="571"/>
      <c r="AFY48" s="571"/>
      <c r="AFZ48" s="571"/>
      <c r="AGA48" s="571"/>
      <c r="AGB48" s="571"/>
      <c r="AGC48" s="571"/>
      <c r="AGD48" s="571"/>
      <c r="AGE48" s="571"/>
      <c r="AGF48" s="571"/>
      <c r="AGG48" s="571"/>
      <c r="AGH48" s="571"/>
      <c r="AGI48" s="571"/>
      <c r="AGJ48" s="571"/>
      <c r="AGK48" s="571"/>
      <c r="AGL48" s="571"/>
      <c r="AGM48" s="571"/>
      <c r="AGN48" s="571"/>
      <c r="AGO48" s="571"/>
      <c r="AGP48" s="571"/>
      <c r="AGQ48" s="571"/>
      <c r="AGR48" s="571"/>
      <c r="AGS48" s="571"/>
      <c r="AGT48" s="571"/>
      <c r="AGU48" s="571"/>
      <c r="AGV48" s="571"/>
      <c r="AGW48" s="571"/>
      <c r="AGX48" s="571"/>
      <c r="AGY48" s="571"/>
      <c r="AGZ48" s="571"/>
      <c r="AHA48" s="571"/>
      <c r="AHB48" s="571"/>
      <c r="AHC48" s="571"/>
      <c r="AHD48" s="571"/>
      <c r="AHE48" s="571"/>
      <c r="AHF48" s="571"/>
      <c r="AHG48" s="571"/>
      <c r="AHH48" s="571"/>
      <c r="AHI48" s="571"/>
      <c r="AHJ48" s="571"/>
      <c r="AHK48" s="571"/>
      <c r="AHL48" s="571"/>
      <c r="AHM48" s="571"/>
      <c r="AHN48" s="571"/>
      <c r="AHO48" s="571"/>
      <c r="AHQ48" s="580">
        <v>43</v>
      </c>
    </row>
    <row r="49" spans="1:901" x14ac:dyDescent="0.4">
      <c r="A49" s="569" t="s">
        <v>1197</v>
      </c>
      <c r="B49" s="570" t="s">
        <v>6257</v>
      </c>
      <c r="C49" s="571"/>
      <c r="D49" s="571"/>
      <c r="E49" s="571"/>
      <c r="F49" s="571"/>
      <c r="G49" s="571"/>
      <c r="H49" s="571"/>
      <c r="I49" s="571"/>
      <c r="J49" s="571"/>
      <c r="K49" s="571"/>
      <c r="L49" s="571"/>
      <c r="M49" s="571"/>
      <c r="N49" s="571"/>
      <c r="O49" s="571"/>
      <c r="P49" s="571"/>
      <c r="Q49" s="571"/>
      <c r="R49" s="571"/>
      <c r="S49" s="571"/>
      <c r="T49" s="571"/>
      <c r="U49" s="571"/>
      <c r="V49" s="571"/>
      <c r="W49" s="571"/>
      <c r="X49" s="571"/>
      <c r="Y49" s="571"/>
      <c r="Z49" s="571"/>
      <c r="AA49" s="571"/>
      <c r="AB49" s="571"/>
      <c r="AC49" s="571"/>
      <c r="AD49" s="571"/>
      <c r="AE49" s="571"/>
      <c r="AF49" s="571"/>
      <c r="AG49" s="571"/>
      <c r="AH49" s="571"/>
      <c r="AI49" s="571"/>
      <c r="AJ49" s="571"/>
      <c r="AK49" s="571"/>
      <c r="AL49" s="571"/>
      <c r="AM49" s="571"/>
      <c r="AN49" s="571"/>
      <c r="AO49" s="571"/>
      <c r="AP49" s="571"/>
      <c r="AQ49" s="571"/>
      <c r="AR49" s="571"/>
      <c r="AS49" s="571"/>
      <c r="AT49" s="571"/>
      <c r="AU49" s="571"/>
      <c r="AV49" s="571"/>
      <c r="AW49" s="571"/>
      <c r="AX49" s="571"/>
      <c r="AY49" s="571"/>
      <c r="AZ49" s="571"/>
      <c r="BA49" s="571"/>
      <c r="BB49" s="571"/>
      <c r="BC49" s="571"/>
      <c r="BD49" s="571"/>
      <c r="BE49" s="571"/>
      <c r="BF49" s="571"/>
      <c r="BG49" s="571"/>
      <c r="BH49" s="571"/>
      <c r="BI49" s="571"/>
      <c r="BJ49" s="571"/>
      <c r="BK49" s="571"/>
      <c r="BL49" s="571"/>
      <c r="BM49" s="571"/>
      <c r="BN49" s="571"/>
      <c r="BO49" s="571"/>
      <c r="BP49" s="571"/>
      <c r="BQ49" s="571"/>
      <c r="BR49" s="571"/>
      <c r="BS49" s="571"/>
      <c r="BT49" s="571"/>
      <c r="BU49" s="571"/>
      <c r="BV49" s="571"/>
      <c r="BW49" s="571"/>
      <c r="BX49" s="571"/>
      <c r="BY49" s="571"/>
      <c r="BZ49" s="571"/>
      <c r="CA49" s="571"/>
      <c r="CB49" s="571"/>
      <c r="CC49" s="571"/>
      <c r="CD49" s="571"/>
      <c r="CE49" s="571"/>
      <c r="CF49" s="571"/>
      <c r="CG49" s="571"/>
      <c r="CH49" s="571"/>
      <c r="CI49" s="571"/>
      <c r="CJ49" s="571"/>
      <c r="CK49" s="571"/>
      <c r="CL49" s="571"/>
      <c r="CM49" s="571"/>
      <c r="CN49" s="571"/>
      <c r="CO49" s="571"/>
      <c r="CP49" s="571"/>
      <c r="CQ49" s="571"/>
      <c r="CR49" s="571"/>
      <c r="CS49" s="571"/>
      <c r="CT49" s="571"/>
      <c r="CU49" s="571"/>
      <c r="CV49" s="571"/>
      <c r="CW49" s="571"/>
      <c r="CX49" s="571"/>
      <c r="CY49" s="571"/>
      <c r="CZ49" s="571"/>
      <c r="DA49" s="571"/>
      <c r="DB49" s="571"/>
      <c r="DC49" s="571"/>
      <c r="DD49" s="571"/>
      <c r="DE49" s="571"/>
      <c r="DF49" s="571"/>
      <c r="DG49" s="571"/>
      <c r="DH49" s="571"/>
      <c r="DI49" s="571"/>
      <c r="DJ49" s="571"/>
      <c r="DK49" s="571"/>
      <c r="DL49" s="571"/>
      <c r="DM49" s="571"/>
      <c r="DN49" s="571"/>
      <c r="DO49" s="571"/>
      <c r="DP49" s="571"/>
      <c r="DQ49" s="571"/>
      <c r="DR49" s="571"/>
      <c r="DS49" s="571"/>
      <c r="DT49" s="571"/>
      <c r="DU49" s="571"/>
      <c r="DV49" s="571"/>
      <c r="DW49" s="571"/>
      <c r="DX49" s="571"/>
      <c r="DY49" s="571"/>
      <c r="DZ49" s="571"/>
      <c r="EA49" s="571"/>
      <c r="EB49" s="571"/>
      <c r="EC49" s="571"/>
      <c r="ED49" s="571"/>
      <c r="EE49" s="571"/>
      <c r="EF49" s="571"/>
      <c r="EG49" s="571"/>
      <c r="EH49" s="571"/>
      <c r="EI49" s="571"/>
      <c r="EJ49" s="571"/>
      <c r="EK49" s="571"/>
      <c r="EL49" s="571"/>
      <c r="EM49" s="571"/>
      <c r="EN49" s="571"/>
      <c r="EO49" s="571"/>
      <c r="EP49" s="571"/>
      <c r="EQ49" s="571"/>
      <c r="ER49" s="571"/>
      <c r="ES49" s="571"/>
      <c r="ET49" s="571"/>
      <c r="EU49" s="571"/>
      <c r="EV49" s="571"/>
      <c r="EW49" s="571"/>
      <c r="EX49" s="571"/>
      <c r="EY49" s="571"/>
      <c r="EZ49" s="571"/>
      <c r="FA49" s="571"/>
      <c r="FB49" s="571"/>
      <c r="FC49" s="571"/>
      <c r="FD49" s="571"/>
      <c r="FE49" s="571"/>
      <c r="FF49" s="571"/>
      <c r="FG49" s="571"/>
      <c r="FH49" s="571"/>
      <c r="FI49" s="571"/>
      <c r="FJ49" s="571"/>
      <c r="FK49" s="571"/>
      <c r="FL49" s="571"/>
      <c r="FM49" s="571"/>
      <c r="FN49" s="571"/>
      <c r="FO49" s="571"/>
      <c r="FP49" s="571"/>
      <c r="FQ49" s="571"/>
      <c r="FR49" s="571"/>
      <c r="FS49" s="571"/>
      <c r="FT49" s="571"/>
      <c r="FU49" s="571"/>
      <c r="FV49" s="571"/>
      <c r="FW49" s="571"/>
      <c r="FX49" s="571"/>
      <c r="FY49" s="571"/>
      <c r="FZ49" s="571"/>
      <c r="GA49" s="571"/>
      <c r="GB49" s="571"/>
      <c r="GC49" s="571"/>
      <c r="GD49" s="571"/>
      <c r="GE49" s="571"/>
      <c r="GF49" s="571"/>
      <c r="GG49" s="571"/>
      <c r="GH49" s="571"/>
      <c r="GI49" s="571"/>
      <c r="GJ49" s="571"/>
      <c r="GK49" s="571"/>
      <c r="GL49" s="571"/>
      <c r="GM49" s="571"/>
      <c r="GN49" s="571"/>
      <c r="GO49" s="571"/>
      <c r="GP49" s="571"/>
      <c r="GQ49" s="571"/>
      <c r="GR49" s="571"/>
      <c r="GS49" s="571"/>
      <c r="GT49" s="571"/>
      <c r="GU49" s="571"/>
      <c r="GV49" s="571"/>
      <c r="GW49" s="571"/>
      <c r="GX49" s="571"/>
      <c r="GY49" s="571"/>
      <c r="GZ49" s="571"/>
      <c r="HA49" s="571"/>
      <c r="HB49" s="571"/>
      <c r="HC49" s="571"/>
      <c r="HD49" s="571"/>
      <c r="HE49" s="571"/>
      <c r="HF49" s="571"/>
      <c r="HG49" s="571"/>
      <c r="HH49" s="571"/>
      <c r="HI49" s="571"/>
      <c r="HJ49" s="571"/>
      <c r="HK49" s="571"/>
      <c r="HL49" s="571"/>
      <c r="HM49" s="571"/>
      <c r="HN49" s="571"/>
      <c r="HO49" s="571"/>
      <c r="HP49" s="571"/>
      <c r="HQ49" s="571"/>
      <c r="HR49" s="571"/>
      <c r="HS49" s="571"/>
      <c r="HT49" s="571"/>
      <c r="HU49" s="571"/>
      <c r="HV49" s="571"/>
      <c r="HW49" s="571"/>
      <c r="HX49" s="571"/>
      <c r="HY49" s="571"/>
      <c r="HZ49" s="571"/>
      <c r="IA49" s="571"/>
      <c r="IB49" s="571"/>
      <c r="IC49" s="571"/>
      <c r="ID49" s="571"/>
      <c r="IE49" s="571"/>
      <c r="IF49" s="571"/>
      <c r="IG49" s="571"/>
      <c r="IH49" s="571"/>
      <c r="II49" s="571"/>
      <c r="IJ49" s="571"/>
      <c r="IK49" s="571"/>
      <c r="IL49" s="571"/>
      <c r="IM49" s="571"/>
      <c r="IN49" s="571"/>
      <c r="IO49" s="571"/>
      <c r="IP49" s="571"/>
      <c r="IQ49" s="571"/>
      <c r="IR49" s="571"/>
      <c r="IS49" s="571"/>
      <c r="IT49" s="571"/>
      <c r="IU49" s="571"/>
      <c r="IV49" s="571"/>
      <c r="IW49" s="571"/>
      <c r="IX49" s="571"/>
      <c r="IY49" s="571"/>
      <c r="IZ49" s="571"/>
      <c r="JA49" s="571"/>
      <c r="JB49" s="571"/>
      <c r="JC49" s="571"/>
      <c r="JD49" s="571"/>
      <c r="JE49" s="571"/>
      <c r="JF49" s="571"/>
      <c r="JG49" s="571"/>
      <c r="JH49" s="571"/>
      <c r="JI49" s="571"/>
      <c r="JJ49" s="571"/>
      <c r="JK49" s="571"/>
      <c r="JL49" s="571"/>
      <c r="JM49" s="571"/>
      <c r="JN49" s="571"/>
      <c r="JO49" s="571"/>
      <c r="JP49" s="571"/>
      <c r="JQ49" s="571"/>
      <c r="JR49" s="571"/>
      <c r="JS49" s="571"/>
      <c r="JT49" s="571"/>
      <c r="JU49" s="571"/>
      <c r="JV49" s="571"/>
      <c r="JW49" s="571"/>
      <c r="JX49" s="571"/>
      <c r="JY49" s="571"/>
      <c r="JZ49" s="571"/>
      <c r="KA49" s="571"/>
      <c r="KB49" s="571"/>
      <c r="KC49" s="571"/>
      <c r="KD49" s="571"/>
      <c r="KE49" s="571"/>
      <c r="KF49" s="571"/>
      <c r="KG49" s="571"/>
      <c r="KH49" s="571"/>
      <c r="KI49" s="571"/>
      <c r="KJ49" s="571"/>
      <c r="KK49" s="571"/>
      <c r="KL49" s="571"/>
      <c r="KM49" s="571"/>
      <c r="KN49" s="571"/>
      <c r="KO49" s="571"/>
      <c r="KP49" s="571"/>
      <c r="KQ49" s="571"/>
      <c r="KR49" s="571"/>
      <c r="KS49" s="571"/>
      <c r="KT49" s="571"/>
      <c r="KU49" s="571"/>
      <c r="KV49" s="571"/>
      <c r="KW49" s="571"/>
      <c r="KX49" s="571"/>
      <c r="KY49" s="571"/>
      <c r="KZ49" s="571"/>
      <c r="LA49" s="571"/>
      <c r="LB49" s="571"/>
      <c r="LC49" s="571"/>
      <c r="LD49" s="571"/>
      <c r="LE49" s="571"/>
      <c r="LF49" s="571"/>
      <c r="LG49" s="571"/>
      <c r="LH49" s="571"/>
      <c r="LI49" s="571"/>
      <c r="LJ49" s="571"/>
      <c r="LK49" s="571"/>
      <c r="LL49" s="571"/>
      <c r="LM49" s="571"/>
      <c r="LN49" s="571"/>
      <c r="LO49" s="571"/>
      <c r="LP49" s="571"/>
      <c r="LQ49" s="571"/>
      <c r="LR49" s="571"/>
      <c r="LS49" s="571"/>
      <c r="LT49" s="571"/>
      <c r="LU49" s="571"/>
      <c r="LV49" s="571"/>
      <c r="LW49" s="571"/>
      <c r="LX49" s="571"/>
      <c r="LY49" s="571"/>
      <c r="LZ49" s="571"/>
      <c r="MA49" s="571"/>
      <c r="MB49" s="571"/>
      <c r="MC49" s="571"/>
      <c r="MD49" s="571"/>
      <c r="ME49" s="571"/>
      <c r="MF49" s="571"/>
      <c r="MG49" s="571"/>
      <c r="MH49" s="571"/>
      <c r="MI49" s="571"/>
      <c r="MJ49" s="571"/>
      <c r="MK49" s="571"/>
      <c r="ML49" s="571"/>
      <c r="MM49" s="571"/>
      <c r="MN49" s="571"/>
      <c r="MO49" s="571"/>
      <c r="MP49" s="571"/>
      <c r="MQ49" s="571"/>
      <c r="MR49" s="571"/>
      <c r="MS49" s="571"/>
      <c r="MT49" s="571"/>
      <c r="MU49" s="571"/>
      <c r="MV49" s="571"/>
      <c r="MW49" s="571"/>
      <c r="MX49" s="571"/>
      <c r="MY49" s="571"/>
      <c r="MZ49" s="571"/>
      <c r="NA49" s="571"/>
      <c r="NB49" s="571"/>
      <c r="NC49" s="571"/>
      <c r="ND49" s="571"/>
      <c r="NE49" s="571"/>
      <c r="NF49" s="571"/>
      <c r="NG49" s="571"/>
      <c r="NH49" s="571"/>
      <c r="NI49" s="571"/>
      <c r="NJ49" s="571"/>
      <c r="NK49" s="571"/>
      <c r="NL49" s="571"/>
      <c r="NM49" s="571"/>
      <c r="NN49" s="571"/>
      <c r="NO49" s="571"/>
      <c r="NP49" s="571"/>
      <c r="NQ49" s="571"/>
      <c r="NR49" s="571"/>
      <c r="NS49" s="571"/>
      <c r="NT49" s="571"/>
      <c r="NU49" s="571"/>
      <c r="NV49" s="571"/>
      <c r="NW49" s="571"/>
      <c r="NX49" s="571"/>
      <c r="NY49" s="571"/>
      <c r="NZ49" s="571"/>
      <c r="OA49" s="571"/>
      <c r="OB49" s="571"/>
      <c r="OC49" s="571"/>
      <c r="OD49" s="571"/>
      <c r="OE49" s="571"/>
      <c r="OF49" s="571"/>
      <c r="OG49" s="571"/>
      <c r="OH49" s="571"/>
      <c r="OI49" s="571"/>
      <c r="OJ49" s="571"/>
      <c r="OK49" s="571"/>
      <c r="OL49" s="571"/>
      <c r="OM49" s="571"/>
      <c r="ON49" s="571"/>
      <c r="OO49" s="571"/>
      <c r="OP49" s="571"/>
      <c r="OQ49" s="571"/>
      <c r="OR49" s="571"/>
      <c r="OS49" s="571"/>
      <c r="OT49" s="571"/>
      <c r="OU49" s="571"/>
      <c r="OV49" s="571"/>
      <c r="OW49" s="571"/>
      <c r="OX49" s="571"/>
      <c r="OY49" s="571"/>
      <c r="OZ49" s="571"/>
      <c r="PA49" s="571"/>
      <c r="PB49" s="571"/>
      <c r="PC49" s="571"/>
      <c r="PD49" s="571"/>
      <c r="PE49" s="571"/>
      <c r="PF49" s="571"/>
      <c r="PG49" s="571"/>
      <c r="PH49" s="571"/>
      <c r="PI49" s="571"/>
      <c r="PJ49" s="571"/>
      <c r="PK49" s="571"/>
      <c r="PL49" s="571"/>
      <c r="PM49" s="571"/>
      <c r="PN49" s="571"/>
      <c r="PO49" s="571"/>
      <c r="PP49" s="571"/>
      <c r="PQ49" s="571"/>
      <c r="PR49" s="571"/>
      <c r="PS49" s="571"/>
      <c r="PT49" s="571"/>
      <c r="PU49" s="571"/>
      <c r="PV49" s="571"/>
      <c r="PW49" s="571"/>
      <c r="PX49" s="571"/>
      <c r="PY49" s="571"/>
      <c r="PZ49" s="571"/>
      <c r="QA49" s="571"/>
      <c r="QB49" s="571"/>
      <c r="QC49" s="571"/>
      <c r="QD49" s="571"/>
      <c r="QE49" s="571"/>
      <c r="QF49" s="571"/>
      <c r="QG49" s="571"/>
      <c r="QH49" s="571"/>
      <c r="QI49" s="571"/>
      <c r="QJ49" s="571"/>
      <c r="QK49" s="571"/>
      <c r="QL49" s="571"/>
      <c r="QM49" s="571"/>
      <c r="QN49" s="571"/>
      <c r="QO49" s="571"/>
      <c r="QP49" s="571"/>
      <c r="QQ49" s="571"/>
      <c r="QR49" s="571"/>
      <c r="QS49" s="571"/>
      <c r="QT49" s="571"/>
      <c r="QU49" s="571"/>
      <c r="QV49" s="571"/>
      <c r="QW49" s="571"/>
      <c r="QX49" s="571"/>
      <c r="QY49" s="571"/>
      <c r="QZ49" s="571"/>
      <c r="RA49" s="571"/>
      <c r="RB49" s="571"/>
      <c r="RC49" s="571"/>
      <c r="RD49" s="571"/>
      <c r="RE49" s="571"/>
      <c r="RF49" s="571"/>
      <c r="RG49" s="571"/>
      <c r="RH49" s="571"/>
      <c r="RI49" s="571"/>
      <c r="RJ49" s="571"/>
      <c r="RK49" s="571"/>
      <c r="RL49" s="571"/>
      <c r="RM49" s="571"/>
      <c r="RN49" s="571"/>
      <c r="RO49" s="571"/>
      <c r="RP49" s="571"/>
      <c r="RQ49" s="571"/>
      <c r="RR49" s="571"/>
      <c r="RS49" s="571"/>
      <c r="RT49" s="571"/>
      <c r="RU49" s="571"/>
      <c r="RV49" s="571"/>
      <c r="RW49" s="571"/>
      <c r="RX49" s="571"/>
      <c r="RY49" s="571"/>
      <c r="RZ49" s="571"/>
      <c r="SA49" s="571"/>
      <c r="SB49" s="571"/>
      <c r="SC49" s="571"/>
      <c r="SD49" s="571"/>
      <c r="SE49" s="571"/>
      <c r="SF49" s="571"/>
      <c r="SG49" s="571"/>
      <c r="SH49" s="571"/>
      <c r="SI49" s="571"/>
      <c r="SJ49" s="571"/>
      <c r="SK49" s="571"/>
      <c r="SL49" s="571"/>
      <c r="SM49" s="571"/>
      <c r="SN49" s="571"/>
      <c r="SO49" s="571"/>
      <c r="SP49" s="571"/>
      <c r="SQ49" s="571"/>
      <c r="SR49" s="571"/>
      <c r="SS49" s="571"/>
      <c r="ST49" s="571"/>
      <c r="SU49" s="571"/>
      <c r="SV49" s="571"/>
      <c r="SW49" s="571"/>
      <c r="SX49" s="571"/>
      <c r="SY49" s="571"/>
      <c r="SZ49" s="571"/>
      <c r="TA49" s="571"/>
      <c r="TB49" s="571"/>
      <c r="TC49" s="571"/>
      <c r="TD49" s="571"/>
      <c r="TE49" s="571"/>
      <c r="TF49" s="571"/>
      <c r="TG49" s="571"/>
      <c r="TH49" s="571"/>
      <c r="TI49" s="571"/>
      <c r="TJ49" s="571"/>
      <c r="TK49" s="571"/>
      <c r="TL49" s="571"/>
      <c r="TM49" s="571"/>
      <c r="TN49" s="571"/>
      <c r="TO49" s="571"/>
      <c r="TP49" s="571"/>
      <c r="TQ49" s="571"/>
      <c r="TR49" s="571"/>
      <c r="TS49" s="571"/>
      <c r="TT49" s="571"/>
      <c r="TU49" s="571"/>
      <c r="TV49" s="571"/>
      <c r="TW49" s="571"/>
      <c r="TX49" s="571"/>
      <c r="TY49" s="571"/>
      <c r="TZ49" s="571"/>
      <c r="UA49" s="571"/>
      <c r="UB49" s="571"/>
      <c r="UC49" s="571"/>
      <c r="UD49" s="571"/>
      <c r="UE49" s="571"/>
      <c r="UF49" s="571"/>
      <c r="UG49" s="571"/>
      <c r="UH49" s="571"/>
      <c r="UI49" s="571"/>
      <c r="UJ49" s="571"/>
      <c r="UK49" s="571"/>
      <c r="UL49" s="571"/>
      <c r="UM49" s="571"/>
      <c r="UN49" s="571"/>
      <c r="UO49" s="571"/>
      <c r="UP49" s="571"/>
      <c r="UQ49" s="571"/>
      <c r="UR49" s="571"/>
      <c r="US49" s="571"/>
      <c r="UT49" s="571"/>
      <c r="UU49" s="571"/>
      <c r="UV49" s="571"/>
      <c r="UW49" s="571"/>
      <c r="UX49" s="571"/>
      <c r="UY49" s="571"/>
      <c r="UZ49" s="571"/>
      <c r="VA49" s="571"/>
      <c r="VB49" s="571"/>
      <c r="VC49" s="571"/>
      <c r="VD49" s="571"/>
      <c r="VE49" s="571"/>
      <c r="VF49" s="571"/>
      <c r="VG49" s="571"/>
      <c r="VH49" s="571"/>
      <c r="VI49" s="571"/>
      <c r="VJ49" s="571"/>
      <c r="VK49" s="571"/>
      <c r="VL49" s="571"/>
      <c r="VM49" s="571"/>
      <c r="VN49" s="571"/>
      <c r="VO49" s="571"/>
      <c r="VP49" s="571"/>
      <c r="VQ49" s="571"/>
      <c r="VR49" s="571"/>
      <c r="VS49" s="571"/>
      <c r="VT49" s="571"/>
      <c r="VU49" s="571"/>
      <c r="VV49" s="571"/>
      <c r="VW49" s="571"/>
      <c r="VX49" s="571"/>
      <c r="VY49" s="571"/>
      <c r="VZ49" s="571"/>
      <c r="WA49" s="571"/>
      <c r="WB49" s="571"/>
      <c r="WC49" s="571"/>
      <c r="WD49" s="571"/>
      <c r="WE49" s="571"/>
      <c r="WF49" s="571"/>
      <c r="WG49" s="571"/>
      <c r="WH49" s="571"/>
      <c r="WI49" s="571"/>
      <c r="WJ49" s="571"/>
      <c r="WK49" s="571"/>
      <c r="WL49" s="571"/>
      <c r="WM49" s="571"/>
      <c r="WN49" s="571"/>
      <c r="WO49" s="571"/>
      <c r="WP49" s="571"/>
      <c r="WQ49" s="571"/>
      <c r="WR49" s="571"/>
      <c r="WS49" s="571"/>
      <c r="WT49" s="571"/>
      <c r="WU49" s="571"/>
      <c r="WV49" s="571"/>
      <c r="WW49" s="571"/>
      <c r="WX49" s="571"/>
      <c r="WY49" s="571"/>
      <c r="WZ49" s="571"/>
      <c r="XA49" s="571"/>
      <c r="XB49" s="571"/>
      <c r="XC49" s="571"/>
      <c r="XD49" s="571"/>
      <c r="XE49" s="571"/>
      <c r="XF49" s="571"/>
      <c r="XG49" s="571"/>
      <c r="XH49" s="571"/>
      <c r="XI49" s="571"/>
      <c r="XJ49" s="571"/>
      <c r="XK49" s="571"/>
      <c r="XL49" s="571"/>
      <c r="XM49" s="571"/>
      <c r="XN49" s="571"/>
      <c r="XO49" s="571"/>
      <c r="XP49" s="571"/>
      <c r="XQ49" s="571"/>
      <c r="XR49" s="571"/>
      <c r="XS49" s="571"/>
      <c r="XT49" s="571"/>
      <c r="XU49" s="571"/>
      <c r="XV49" s="571"/>
      <c r="XW49" s="571"/>
      <c r="XX49" s="571"/>
      <c r="XY49" s="571"/>
      <c r="XZ49" s="571"/>
      <c r="YA49" s="571"/>
      <c r="YB49" s="571"/>
      <c r="YC49" s="571"/>
      <c r="YD49" s="571"/>
      <c r="YE49" s="571"/>
      <c r="YF49" s="571"/>
      <c r="YG49" s="571"/>
      <c r="YH49" s="571"/>
      <c r="YI49" s="571"/>
      <c r="YJ49" s="571"/>
      <c r="YK49" s="571"/>
      <c r="YL49" s="571"/>
      <c r="YM49" s="571"/>
      <c r="YN49" s="571"/>
      <c r="YO49" s="571"/>
      <c r="YP49" s="571"/>
      <c r="YQ49" s="571"/>
      <c r="YR49" s="571"/>
      <c r="YS49" s="571"/>
      <c r="YT49" s="571"/>
      <c r="YU49" s="571"/>
      <c r="YV49" s="571"/>
      <c r="YW49" s="571"/>
      <c r="YX49" s="571"/>
      <c r="YY49" s="571"/>
      <c r="YZ49" s="571"/>
      <c r="ZA49" s="571"/>
      <c r="ZB49" s="571"/>
      <c r="ZC49" s="571"/>
      <c r="ZD49" s="571"/>
      <c r="ZE49" s="571"/>
      <c r="ZF49" s="571"/>
      <c r="ZG49" s="571"/>
      <c r="ZH49" s="571"/>
      <c r="ZI49" s="571"/>
      <c r="ZJ49" s="571"/>
      <c r="ZK49" s="571"/>
      <c r="ZL49" s="571"/>
      <c r="ZM49" s="571"/>
      <c r="ZN49" s="571"/>
      <c r="ZO49" s="571"/>
      <c r="ZP49" s="571"/>
      <c r="ZQ49" s="571"/>
      <c r="ZR49" s="571"/>
      <c r="ZS49" s="571"/>
      <c r="ZT49" s="571"/>
      <c r="ZU49" s="571"/>
      <c r="ZV49" s="571"/>
      <c r="ZW49" s="571"/>
      <c r="ZX49" s="571"/>
      <c r="ZY49" s="571"/>
      <c r="ZZ49" s="571"/>
      <c r="AAA49" s="571"/>
      <c r="AAB49" s="571"/>
      <c r="AAC49" s="571"/>
      <c r="AAD49" s="571"/>
      <c r="AAE49" s="571"/>
      <c r="AAF49" s="571"/>
      <c r="AAG49" s="571"/>
      <c r="AAH49" s="571"/>
      <c r="AAI49" s="571"/>
      <c r="AAJ49" s="571"/>
      <c r="AAK49" s="571"/>
      <c r="AAL49" s="571"/>
      <c r="AAM49" s="571"/>
      <c r="AAN49" s="571"/>
      <c r="AAO49" s="571"/>
      <c r="AAP49" s="571"/>
      <c r="AAQ49" s="571"/>
      <c r="AAR49" s="571"/>
      <c r="AAS49" s="571"/>
      <c r="AAT49" s="571"/>
      <c r="AAU49" s="571"/>
      <c r="AAV49" s="571"/>
      <c r="AAW49" s="571"/>
      <c r="AAX49" s="571"/>
      <c r="AAY49" s="571"/>
      <c r="AAZ49" s="571"/>
      <c r="ABA49" s="571"/>
      <c r="ABB49" s="571"/>
      <c r="ABC49" s="571"/>
      <c r="ABD49" s="571"/>
      <c r="ABE49" s="571"/>
      <c r="ABF49" s="571"/>
      <c r="ABG49" s="571"/>
      <c r="ABH49" s="571"/>
      <c r="ABI49" s="571"/>
      <c r="ABJ49" s="571"/>
      <c r="ABK49" s="571"/>
      <c r="ABL49" s="571"/>
      <c r="ABM49" s="571"/>
      <c r="ABN49" s="571"/>
      <c r="ABO49" s="571"/>
      <c r="ABP49" s="571"/>
      <c r="ABQ49" s="571"/>
      <c r="ABR49" s="571"/>
      <c r="ABS49" s="571"/>
      <c r="ABT49" s="571"/>
      <c r="ABU49" s="571"/>
      <c r="ABV49" s="571"/>
      <c r="ABW49" s="571"/>
      <c r="ABX49" s="571"/>
      <c r="ABY49" s="571"/>
      <c r="ABZ49" s="571"/>
      <c r="ACA49" s="571"/>
      <c r="ACB49" s="571"/>
      <c r="ACC49" s="571"/>
      <c r="ACD49" s="571"/>
      <c r="ACE49" s="571"/>
      <c r="ACF49" s="571"/>
      <c r="ACG49" s="571"/>
      <c r="ACH49" s="571"/>
      <c r="ACI49" s="571"/>
      <c r="ACJ49" s="571"/>
      <c r="ACK49" s="571"/>
      <c r="ACL49" s="571"/>
      <c r="ACM49" s="571"/>
      <c r="ACN49" s="571"/>
      <c r="ACO49" s="571"/>
      <c r="ACP49" s="571"/>
      <c r="ACQ49" s="571"/>
      <c r="ACR49" s="571"/>
      <c r="ACS49" s="571"/>
      <c r="ACT49" s="571"/>
      <c r="ACU49" s="571"/>
      <c r="ACV49" s="571"/>
      <c r="ACW49" s="571"/>
      <c r="ACX49" s="571"/>
      <c r="ACY49" s="571"/>
      <c r="ACZ49" s="571"/>
      <c r="ADA49" s="571"/>
      <c r="ADB49" s="571"/>
      <c r="ADC49" s="571"/>
      <c r="ADD49" s="571"/>
      <c r="ADE49" s="571"/>
      <c r="ADF49" s="571"/>
      <c r="ADG49" s="571"/>
      <c r="ADH49" s="571"/>
      <c r="ADI49" s="571"/>
      <c r="ADJ49" s="571"/>
      <c r="ADK49" s="571"/>
      <c r="ADL49" s="571"/>
      <c r="ADM49" s="571"/>
      <c r="ADN49" s="571"/>
      <c r="ADO49" s="571"/>
      <c r="ADP49" s="571"/>
      <c r="ADQ49" s="571"/>
      <c r="ADR49" s="571"/>
      <c r="ADS49" s="571"/>
      <c r="ADT49" s="571"/>
      <c r="ADU49" s="571"/>
      <c r="ADV49" s="571"/>
      <c r="ADW49" s="571"/>
      <c r="ADX49" s="571"/>
      <c r="ADY49" s="571"/>
      <c r="ADZ49" s="571"/>
      <c r="AEA49" s="571"/>
      <c r="AEB49" s="571"/>
      <c r="AEC49" s="571"/>
      <c r="AED49" s="571"/>
      <c r="AEE49" s="571"/>
      <c r="AEF49" s="571"/>
      <c r="AEG49" s="571"/>
      <c r="AEH49" s="571"/>
      <c r="AEI49" s="571"/>
      <c r="AEJ49" s="571"/>
      <c r="AEK49" s="571"/>
      <c r="AEL49" s="571"/>
      <c r="AEM49" s="571"/>
      <c r="AEN49" s="571"/>
      <c r="AEO49" s="571"/>
      <c r="AEP49" s="571"/>
      <c r="AEQ49" s="571"/>
      <c r="AER49" s="571"/>
      <c r="AES49" s="571"/>
      <c r="AET49" s="571"/>
      <c r="AEU49" s="571"/>
      <c r="AEV49" s="571"/>
      <c r="AEW49" s="571"/>
      <c r="AEX49" s="571"/>
      <c r="AEY49" s="571"/>
      <c r="AEZ49" s="571"/>
      <c r="AFA49" s="571"/>
      <c r="AFB49" s="571"/>
      <c r="AFC49" s="571"/>
      <c r="AFD49" s="571"/>
      <c r="AFE49" s="571"/>
      <c r="AFF49" s="571"/>
      <c r="AFG49" s="571"/>
      <c r="AFH49" s="571"/>
      <c r="AFI49" s="571"/>
      <c r="AFJ49" s="571"/>
      <c r="AFK49" s="571"/>
      <c r="AFL49" s="571"/>
      <c r="AFM49" s="571"/>
      <c r="AFN49" s="571"/>
      <c r="AFO49" s="571"/>
      <c r="AFP49" s="571"/>
      <c r="AFQ49" s="571"/>
      <c r="AFR49" s="571"/>
      <c r="AFS49" s="571"/>
      <c r="AFT49" s="571"/>
      <c r="AFU49" s="571"/>
      <c r="AFV49" s="571"/>
      <c r="AFW49" s="571"/>
      <c r="AFX49" s="571"/>
      <c r="AFY49" s="571"/>
      <c r="AFZ49" s="571"/>
      <c r="AGA49" s="571"/>
      <c r="AGB49" s="571"/>
      <c r="AGC49" s="571"/>
      <c r="AGD49" s="571"/>
      <c r="AGE49" s="571"/>
      <c r="AGF49" s="571"/>
      <c r="AGG49" s="571"/>
      <c r="AGH49" s="571"/>
      <c r="AGI49" s="571"/>
      <c r="AGJ49" s="571"/>
      <c r="AGK49" s="571"/>
      <c r="AGL49" s="571"/>
      <c r="AGM49" s="571"/>
      <c r="AGN49" s="571"/>
      <c r="AGO49" s="571"/>
      <c r="AGP49" s="571"/>
      <c r="AGQ49" s="571"/>
      <c r="AGR49" s="571"/>
      <c r="AGS49" s="571"/>
      <c r="AGT49" s="571"/>
      <c r="AGU49" s="571"/>
      <c r="AGV49" s="571"/>
      <c r="AGW49" s="571"/>
      <c r="AGX49" s="571"/>
      <c r="AGY49" s="571"/>
      <c r="AGZ49" s="571"/>
      <c r="AHA49" s="571"/>
      <c r="AHB49" s="571"/>
      <c r="AHC49" s="571"/>
      <c r="AHD49" s="571"/>
      <c r="AHE49" s="571"/>
      <c r="AHF49" s="571"/>
      <c r="AHG49" s="571"/>
      <c r="AHH49" s="571"/>
      <c r="AHI49" s="571"/>
      <c r="AHJ49" s="571"/>
      <c r="AHK49" s="571"/>
      <c r="AHL49" s="571"/>
      <c r="AHM49" s="571"/>
      <c r="AHN49" s="571"/>
      <c r="AHO49" s="571"/>
      <c r="AHQ49" s="579">
        <v>44</v>
      </c>
    </row>
    <row r="50" spans="1:901" x14ac:dyDescent="0.55000000000000004">
      <c r="A50" s="569" t="s">
        <v>18</v>
      </c>
      <c r="B50" s="570" t="s">
        <v>6258</v>
      </c>
      <c r="C50" s="571"/>
      <c r="D50" s="571"/>
      <c r="E50" s="571"/>
      <c r="F50" s="571"/>
      <c r="G50" s="571"/>
      <c r="H50" s="571"/>
      <c r="I50" s="571"/>
      <c r="J50" s="571"/>
      <c r="K50" s="571"/>
      <c r="L50" s="571"/>
      <c r="M50" s="571"/>
      <c r="N50" s="571"/>
      <c r="O50" s="571"/>
      <c r="P50" s="571"/>
      <c r="Q50" s="571"/>
      <c r="R50" s="571"/>
      <c r="S50" s="571"/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71"/>
      <c r="AF50" s="571"/>
      <c r="AG50" s="571"/>
      <c r="AH50" s="571"/>
      <c r="AI50" s="571"/>
      <c r="AJ50" s="571"/>
      <c r="AK50" s="571"/>
      <c r="AL50" s="571"/>
      <c r="AM50" s="571"/>
      <c r="AN50" s="571"/>
      <c r="AO50" s="571"/>
      <c r="AP50" s="571"/>
      <c r="AQ50" s="571"/>
      <c r="AR50" s="571"/>
      <c r="AS50" s="571"/>
      <c r="AT50" s="571"/>
      <c r="AU50" s="571"/>
      <c r="AV50" s="571"/>
      <c r="AW50" s="571"/>
      <c r="AX50" s="571"/>
      <c r="AY50" s="571"/>
      <c r="AZ50" s="571"/>
      <c r="BA50" s="571"/>
      <c r="BB50" s="571"/>
      <c r="BC50" s="571"/>
      <c r="BD50" s="571"/>
      <c r="BE50" s="571"/>
      <c r="BF50" s="571"/>
      <c r="BG50" s="571"/>
      <c r="BH50" s="571"/>
      <c r="BI50" s="571"/>
      <c r="BJ50" s="571"/>
      <c r="BK50" s="571"/>
      <c r="BL50" s="571"/>
      <c r="BM50" s="571"/>
      <c r="BN50" s="571"/>
      <c r="BO50" s="571"/>
      <c r="BP50" s="571"/>
      <c r="BQ50" s="571"/>
      <c r="BR50" s="571"/>
      <c r="BS50" s="571"/>
      <c r="BT50" s="571"/>
      <c r="BU50" s="571"/>
      <c r="BV50" s="571"/>
      <c r="BW50" s="571"/>
      <c r="BX50" s="571"/>
      <c r="BY50" s="571"/>
      <c r="BZ50" s="571"/>
      <c r="CA50" s="571"/>
      <c r="CB50" s="571"/>
      <c r="CC50" s="571"/>
      <c r="CD50" s="571"/>
      <c r="CE50" s="571"/>
      <c r="CF50" s="571"/>
      <c r="CG50" s="571"/>
      <c r="CH50" s="571"/>
      <c r="CI50" s="571"/>
      <c r="CJ50" s="571"/>
      <c r="CK50" s="571"/>
      <c r="CL50" s="571"/>
      <c r="CM50" s="571"/>
      <c r="CN50" s="571"/>
      <c r="CO50" s="571"/>
      <c r="CP50" s="571"/>
      <c r="CQ50" s="571"/>
      <c r="CR50" s="571"/>
      <c r="CS50" s="571"/>
      <c r="CT50" s="571"/>
      <c r="CU50" s="571"/>
      <c r="CV50" s="571"/>
      <c r="CW50" s="571"/>
      <c r="CX50" s="571"/>
      <c r="CY50" s="571"/>
      <c r="CZ50" s="571"/>
      <c r="DA50" s="571"/>
      <c r="DB50" s="571"/>
      <c r="DC50" s="571"/>
      <c r="DD50" s="571"/>
      <c r="DE50" s="571"/>
      <c r="DF50" s="571"/>
      <c r="DG50" s="571"/>
      <c r="DH50" s="571"/>
      <c r="DI50" s="571"/>
      <c r="DJ50" s="571"/>
      <c r="DK50" s="571"/>
      <c r="DL50" s="571"/>
      <c r="DM50" s="571"/>
      <c r="DN50" s="571"/>
      <c r="DO50" s="571"/>
      <c r="DP50" s="571"/>
      <c r="DQ50" s="571"/>
      <c r="DR50" s="571"/>
      <c r="DS50" s="571"/>
      <c r="DT50" s="571"/>
      <c r="DU50" s="571"/>
      <c r="DV50" s="571"/>
      <c r="DW50" s="571"/>
      <c r="DX50" s="571"/>
      <c r="DY50" s="571"/>
      <c r="DZ50" s="571"/>
      <c r="EA50" s="571"/>
      <c r="EB50" s="571"/>
      <c r="EC50" s="571"/>
      <c r="ED50" s="571"/>
      <c r="EE50" s="571"/>
      <c r="EF50" s="571"/>
      <c r="EG50" s="571"/>
      <c r="EH50" s="571"/>
      <c r="EI50" s="571"/>
      <c r="EJ50" s="571"/>
      <c r="EK50" s="571"/>
      <c r="EL50" s="571"/>
      <c r="EM50" s="571"/>
      <c r="EN50" s="571"/>
      <c r="EO50" s="571"/>
      <c r="EP50" s="571"/>
      <c r="EQ50" s="571"/>
      <c r="ER50" s="571"/>
      <c r="ES50" s="571"/>
      <c r="ET50" s="571"/>
      <c r="EU50" s="571"/>
      <c r="EV50" s="571"/>
      <c r="EW50" s="571"/>
      <c r="EX50" s="571"/>
      <c r="EY50" s="571"/>
      <c r="EZ50" s="571"/>
      <c r="FA50" s="571"/>
      <c r="FB50" s="571"/>
      <c r="FC50" s="571"/>
      <c r="FD50" s="571"/>
      <c r="FE50" s="571"/>
      <c r="FF50" s="571"/>
      <c r="FG50" s="571"/>
      <c r="FH50" s="571"/>
      <c r="FI50" s="571"/>
      <c r="FJ50" s="571"/>
      <c r="FK50" s="571"/>
      <c r="FL50" s="571"/>
      <c r="FM50" s="571"/>
      <c r="FN50" s="571"/>
      <c r="FO50" s="571"/>
      <c r="FP50" s="571"/>
      <c r="FQ50" s="571"/>
      <c r="FR50" s="571"/>
      <c r="FS50" s="571"/>
      <c r="FT50" s="571"/>
      <c r="FU50" s="571"/>
      <c r="FV50" s="571"/>
      <c r="FW50" s="571"/>
      <c r="FX50" s="571"/>
      <c r="FY50" s="571"/>
      <c r="FZ50" s="571"/>
      <c r="GA50" s="571"/>
      <c r="GB50" s="571"/>
      <c r="GC50" s="571"/>
      <c r="GD50" s="571"/>
      <c r="GE50" s="571"/>
      <c r="GF50" s="571"/>
      <c r="GG50" s="571"/>
      <c r="GH50" s="571"/>
      <c r="GI50" s="571"/>
      <c r="GJ50" s="571"/>
      <c r="GK50" s="571"/>
      <c r="GL50" s="571"/>
      <c r="GM50" s="571"/>
      <c r="GN50" s="571"/>
      <c r="GO50" s="571"/>
      <c r="GP50" s="571"/>
      <c r="GQ50" s="571"/>
      <c r="GR50" s="571"/>
      <c r="GS50" s="571"/>
      <c r="GT50" s="571"/>
      <c r="GU50" s="571"/>
      <c r="GV50" s="571"/>
      <c r="GW50" s="571"/>
      <c r="GX50" s="571"/>
      <c r="GY50" s="571"/>
      <c r="GZ50" s="571"/>
      <c r="HA50" s="571"/>
      <c r="HB50" s="571"/>
      <c r="HC50" s="571"/>
      <c r="HD50" s="571"/>
      <c r="HE50" s="571"/>
      <c r="HF50" s="571"/>
      <c r="HG50" s="571"/>
      <c r="HH50" s="571"/>
      <c r="HI50" s="571"/>
      <c r="HJ50" s="571"/>
      <c r="HK50" s="571"/>
      <c r="HL50" s="571"/>
      <c r="HM50" s="571"/>
      <c r="HN50" s="571"/>
      <c r="HO50" s="571"/>
      <c r="HP50" s="571"/>
      <c r="HQ50" s="571"/>
      <c r="HR50" s="571"/>
      <c r="HS50" s="571"/>
      <c r="HT50" s="571"/>
      <c r="HU50" s="571"/>
      <c r="HV50" s="571"/>
      <c r="HW50" s="571"/>
      <c r="HX50" s="571"/>
      <c r="HY50" s="571"/>
      <c r="HZ50" s="571"/>
      <c r="IA50" s="571"/>
      <c r="IB50" s="571"/>
      <c r="IC50" s="571"/>
      <c r="ID50" s="571"/>
      <c r="IE50" s="571"/>
      <c r="IF50" s="571"/>
      <c r="IG50" s="571"/>
      <c r="IH50" s="571"/>
      <c r="II50" s="571"/>
      <c r="IJ50" s="571"/>
      <c r="IK50" s="571"/>
      <c r="IL50" s="571"/>
      <c r="IM50" s="571"/>
      <c r="IN50" s="571"/>
      <c r="IO50" s="571"/>
      <c r="IP50" s="571"/>
      <c r="IQ50" s="571"/>
      <c r="IR50" s="571"/>
      <c r="IS50" s="571"/>
      <c r="IT50" s="571"/>
      <c r="IU50" s="571"/>
      <c r="IV50" s="571"/>
      <c r="IW50" s="571"/>
      <c r="IX50" s="571"/>
      <c r="IY50" s="571"/>
      <c r="IZ50" s="571"/>
      <c r="JA50" s="571"/>
      <c r="JB50" s="571"/>
      <c r="JC50" s="571"/>
      <c r="JD50" s="571"/>
      <c r="JE50" s="571"/>
      <c r="JF50" s="571"/>
      <c r="JG50" s="571"/>
      <c r="JH50" s="571"/>
      <c r="JI50" s="571"/>
      <c r="JJ50" s="571"/>
      <c r="JK50" s="571"/>
      <c r="JL50" s="571"/>
      <c r="JM50" s="571"/>
      <c r="JN50" s="571"/>
      <c r="JO50" s="571"/>
      <c r="JP50" s="571"/>
      <c r="JQ50" s="571"/>
      <c r="JR50" s="571"/>
      <c r="JS50" s="571"/>
      <c r="JT50" s="571"/>
      <c r="JU50" s="571"/>
      <c r="JV50" s="571"/>
      <c r="JW50" s="571"/>
      <c r="JX50" s="571"/>
      <c r="JY50" s="571"/>
      <c r="JZ50" s="571"/>
      <c r="KA50" s="571"/>
      <c r="KB50" s="571"/>
      <c r="KC50" s="571"/>
      <c r="KD50" s="571"/>
      <c r="KE50" s="571"/>
      <c r="KF50" s="571"/>
      <c r="KG50" s="571"/>
      <c r="KH50" s="571"/>
      <c r="KI50" s="571"/>
      <c r="KJ50" s="571"/>
      <c r="KK50" s="571"/>
      <c r="KL50" s="571"/>
      <c r="KM50" s="571"/>
      <c r="KN50" s="571"/>
      <c r="KO50" s="571"/>
      <c r="KP50" s="571"/>
      <c r="KQ50" s="571"/>
      <c r="KR50" s="571"/>
      <c r="KS50" s="571"/>
      <c r="KT50" s="571"/>
      <c r="KU50" s="571"/>
      <c r="KV50" s="571"/>
      <c r="KW50" s="571"/>
      <c r="KX50" s="571"/>
      <c r="KY50" s="571"/>
      <c r="KZ50" s="571"/>
      <c r="LA50" s="571"/>
      <c r="LB50" s="571"/>
      <c r="LC50" s="571"/>
      <c r="LD50" s="571"/>
      <c r="LE50" s="571"/>
      <c r="LF50" s="571"/>
      <c r="LG50" s="571"/>
      <c r="LH50" s="571"/>
      <c r="LI50" s="571"/>
      <c r="LJ50" s="571"/>
      <c r="LK50" s="571"/>
      <c r="LL50" s="571"/>
      <c r="LM50" s="571"/>
      <c r="LN50" s="571"/>
      <c r="LO50" s="571"/>
      <c r="LP50" s="571"/>
      <c r="LQ50" s="571"/>
      <c r="LR50" s="571"/>
      <c r="LS50" s="571"/>
      <c r="LT50" s="571"/>
      <c r="LU50" s="571"/>
      <c r="LV50" s="571"/>
      <c r="LW50" s="571"/>
      <c r="LX50" s="571"/>
      <c r="LY50" s="571"/>
      <c r="LZ50" s="571"/>
      <c r="MA50" s="571"/>
      <c r="MB50" s="571"/>
      <c r="MC50" s="571"/>
      <c r="MD50" s="571"/>
      <c r="ME50" s="571"/>
      <c r="MF50" s="571"/>
      <c r="MG50" s="571"/>
      <c r="MH50" s="571"/>
      <c r="MI50" s="571"/>
      <c r="MJ50" s="571"/>
      <c r="MK50" s="571"/>
      <c r="ML50" s="571"/>
      <c r="MM50" s="571"/>
      <c r="MN50" s="571"/>
      <c r="MO50" s="571"/>
      <c r="MP50" s="571"/>
      <c r="MQ50" s="571"/>
      <c r="MR50" s="571"/>
      <c r="MS50" s="571"/>
      <c r="MT50" s="571"/>
      <c r="MU50" s="571"/>
      <c r="MV50" s="571"/>
      <c r="MW50" s="571"/>
      <c r="MX50" s="571"/>
      <c r="MY50" s="571"/>
      <c r="MZ50" s="571"/>
      <c r="NA50" s="571"/>
      <c r="NB50" s="571"/>
      <c r="NC50" s="571"/>
      <c r="ND50" s="571"/>
      <c r="NE50" s="571"/>
      <c r="NF50" s="571"/>
      <c r="NG50" s="571"/>
      <c r="NH50" s="571"/>
      <c r="NI50" s="571"/>
      <c r="NJ50" s="571"/>
      <c r="NK50" s="571"/>
      <c r="NL50" s="571"/>
      <c r="NM50" s="571"/>
      <c r="NN50" s="571"/>
      <c r="NO50" s="571"/>
      <c r="NP50" s="571"/>
      <c r="NQ50" s="571"/>
      <c r="NR50" s="571"/>
      <c r="NS50" s="571"/>
      <c r="NT50" s="571"/>
      <c r="NU50" s="571"/>
      <c r="NV50" s="571"/>
      <c r="NW50" s="571"/>
      <c r="NX50" s="571"/>
      <c r="NY50" s="571"/>
      <c r="NZ50" s="571"/>
      <c r="OA50" s="571"/>
      <c r="OB50" s="571"/>
      <c r="OC50" s="571"/>
      <c r="OD50" s="571"/>
      <c r="OE50" s="571"/>
      <c r="OF50" s="571"/>
      <c r="OG50" s="571"/>
      <c r="OH50" s="571"/>
      <c r="OI50" s="571"/>
      <c r="OJ50" s="571"/>
      <c r="OK50" s="571"/>
      <c r="OL50" s="571"/>
      <c r="OM50" s="571"/>
      <c r="ON50" s="571"/>
      <c r="OO50" s="571"/>
      <c r="OP50" s="571"/>
      <c r="OQ50" s="571"/>
      <c r="OR50" s="571"/>
      <c r="OS50" s="571"/>
      <c r="OT50" s="571"/>
      <c r="OU50" s="571"/>
      <c r="OV50" s="571"/>
      <c r="OW50" s="571"/>
      <c r="OX50" s="571"/>
      <c r="OY50" s="571"/>
      <c r="OZ50" s="571"/>
      <c r="PA50" s="571"/>
      <c r="PB50" s="571"/>
      <c r="PC50" s="571"/>
      <c r="PD50" s="571"/>
      <c r="PE50" s="571"/>
      <c r="PF50" s="571"/>
      <c r="PG50" s="571"/>
      <c r="PH50" s="571"/>
      <c r="PI50" s="571"/>
      <c r="PJ50" s="571"/>
      <c r="PK50" s="571"/>
      <c r="PL50" s="571"/>
      <c r="PM50" s="571"/>
      <c r="PN50" s="571"/>
      <c r="PO50" s="571"/>
      <c r="PP50" s="571"/>
      <c r="PQ50" s="571"/>
      <c r="PR50" s="571"/>
      <c r="PS50" s="571"/>
      <c r="PT50" s="571"/>
      <c r="PU50" s="571"/>
      <c r="PV50" s="571"/>
      <c r="PW50" s="571"/>
      <c r="PX50" s="571"/>
      <c r="PY50" s="571"/>
      <c r="PZ50" s="571"/>
      <c r="QA50" s="571"/>
      <c r="QB50" s="571"/>
      <c r="QC50" s="571"/>
      <c r="QD50" s="571"/>
      <c r="QE50" s="571"/>
      <c r="QF50" s="571"/>
      <c r="QG50" s="571"/>
      <c r="QH50" s="571"/>
      <c r="QI50" s="571"/>
      <c r="QJ50" s="571"/>
      <c r="QK50" s="571"/>
      <c r="QL50" s="571"/>
      <c r="QM50" s="571"/>
      <c r="QN50" s="571"/>
      <c r="QO50" s="571"/>
      <c r="QP50" s="571"/>
      <c r="QQ50" s="571"/>
      <c r="QR50" s="571"/>
      <c r="QS50" s="571"/>
      <c r="QT50" s="571"/>
      <c r="QU50" s="571"/>
      <c r="QV50" s="571"/>
      <c r="QW50" s="571"/>
      <c r="QX50" s="571"/>
      <c r="QY50" s="571"/>
      <c r="QZ50" s="571"/>
      <c r="RA50" s="571"/>
      <c r="RB50" s="571"/>
      <c r="RC50" s="571"/>
      <c r="RD50" s="571"/>
      <c r="RE50" s="571"/>
      <c r="RF50" s="571"/>
      <c r="RG50" s="571"/>
      <c r="RH50" s="571"/>
      <c r="RI50" s="571"/>
      <c r="RJ50" s="571"/>
      <c r="RK50" s="571"/>
      <c r="RL50" s="571"/>
      <c r="RM50" s="571"/>
      <c r="RN50" s="571"/>
      <c r="RO50" s="571"/>
      <c r="RP50" s="571"/>
      <c r="RQ50" s="571"/>
      <c r="RR50" s="571"/>
      <c r="RS50" s="571"/>
      <c r="RT50" s="571"/>
      <c r="RU50" s="571"/>
      <c r="RV50" s="571"/>
      <c r="RW50" s="571"/>
      <c r="RX50" s="571"/>
      <c r="RY50" s="571"/>
      <c r="RZ50" s="571"/>
      <c r="SA50" s="571"/>
      <c r="SB50" s="571"/>
      <c r="SC50" s="571"/>
      <c r="SD50" s="571"/>
      <c r="SE50" s="571"/>
      <c r="SF50" s="571"/>
      <c r="SG50" s="571"/>
      <c r="SH50" s="571"/>
      <c r="SI50" s="571"/>
      <c r="SJ50" s="571"/>
      <c r="SK50" s="571"/>
      <c r="SL50" s="571"/>
      <c r="SM50" s="571"/>
      <c r="SN50" s="571"/>
      <c r="SO50" s="571"/>
      <c r="SP50" s="571"/>
      <c r="SQ50" s="571"/>
      <c r="SR50" s="571"/>
      <c r="SS50" s="571"/>
      <c r="ST50" s="571"/>
      <c r="SU50" s="571"/>
      <c r="SV50" s="571"/>
      <c r="SW50" s="571"/>
      <c r="SX50" s="571"/>
      <c r="SY50" s="571"/>
      <c r="SZ50" s="571"/>
      <c r="TA50" s="571"/>
      <c r="TB50" s="571"/>
      <c r="TC50" s="571"/>
      <c r="TD50" s="571"/>
      <c r="TE50" s="571"/>
      <c r="TF50" s="571"/>
      <c r="TG50" s="571"/>
      <c r="TH50" s="571"/>
      <c r="TI50" s="571"/>
      <c r="TJ50" s="571"/>
      <c r="TK50" s="571"/>
      <c r="TL50" s="571"/>
      <c r="TM50" s="571"/>
      <c r="TN50" s="571"/>
      <c r="TO50" s="571"/>
      <c r="TP50" s="571"/>
      <c r="TQ50" s="571"/>
      <c r="TR50" s="571"/>
      <c r="TS50" s="571"/>
      <c r="TT50" s="571"/>
      <c r="TU50" s="571"/>
      <c r="TV50" s="571"/>
      <c r="TW50" s="571"/>
      <c r="TX50" s="571"/>
      <c r="TY50" s="571"/>
      <c r="TZ50" s="571"/>
      <c r="UA50" s="571"/>
      <c r="UB50" s="571"/>
      <c r="UC50" s="571"/>
      <c r="UD50" s="571"/>
      <c r="UE50" s="571"/>
      <c r="UF50" s="571"/>
      <c r="UG50" s="571"/>
      <c r="UH50" s="571"/>
      <c r="UI50" s="571"/>
      <c r="UJ50" s="571"/>
      <c r="UK50" s="571"/>
      <c r="UL50" s="571"/>
      <c r="UM50" s="571"/>
      <c r="UN50" s="571"/>
      <c r="UO50" s="571"/>
      <c r="UP50" s="571"/>
      <c r="UQ50" s="571"/>
      <c r="UR50" s="571"/>
      <c r="US50" s="571"/>
      <c r="UT50" s="571"/>
      <c r="UU50" s="571"/>
      <c r="UV50" s="571"/>
      <c r="UW50" s="571"/>
      <c r="UX50" s="571"/>
      <c r="UY50" s="571"/>
      <c r="UZ50" s="571"/>
      <c r="VA50" s="571"/>
      <c r="VB50" s="571"/>
      <c r="VC50" s="571"/>
      <c r="VD50" s="571"/>
      <c r="VE50" s="571"/>
      <c r="VF50" s="571"/>
      <c r="VG50" s="571"/>
      <c r="VH50" s="571"/>
      <c r="VI50" s="571"/>
      <c r="VJ50" s="571"/>
      <c r="VK50" s="571"/>
      <c r="VL50" s="571"/>
      <c r="VM50" s="571"/>
      <c r="VN50" s="571"/>
      <c r="VO50" s="571"/>
      <c r="VP50" s="571"/>
      <c r="VQ50" s="571"/>
      <c r="VR50" s="571"/>
      <c r="VS50" s="571"/>
      <c r="VT50" s="571"/>
      <c r="VU50" s="571"/>
      <c r="VV50" s="571"/>
      <c r="VW50" s="571"/>
      <c r="VX50" s="571"/>
      <c r="VY50" s="571"/>
      <c r="VZ50" s="571"/>
      <c r="WA50" s="571"/>
      <c r="WB50" s="571"/>
      <c r="WC50" s="571"/>
      <c r="WD50" s="571"/>
      <c r="WE50" s="571"/>
      <c r="WF50" s="571"/>
      <c r="WG50" s="571"/>
      <c r="WH50" s="571"/>
      <c r="WI50" s="571"/>
      <c r="WJ50" s="571"/>
      <c r="WK50" s="571"/>
      <c r="WL50" s="571"/>
      <c r="WM50" s="571"/>
      <c r="WN50" s="571"/>
      <c r="WO50" s="571"/>
      <c r="WP50" s="571"/>
      <c r="WQ50" s="571"/>
      <c r="WR50" s="571"/>
      <c r="WS50" s="571"/>
      <c r="WT50" s="571"/>
      <c r="WU50" s="571"/>
      <c r="WV50" s="571"/>
      <c r="WW50" s="571"/>
      <c r="WX50" s="571"/>
      <c r="WY50" s="571"/>
      <c r="WZ50" s="571"/>
      <c r="XA50" s="571"/>
      <c r="XB50" s="571"/>
      <c r="XC50" s="571"/>
      <c r="XD50" s="571"/>
      <c r="XE50" s="571"/>
      <c r="XF50" s="571"/>
      <c r="XG50" s="571"/>
      <c r="XH50" s="571"/>
      <c r="XI50" s="571"/>
      <c r="XJ50" s="571"/>
      <c r="XK50" s="571"/>
      <c r="XL50" s="571"/>
      <c r="XM50" s="571"/>
      <c r="XN50" s="571"/>
      <c r="XO50" s="571"/>
      <c r="XP50" s="571"/>
      <c r="XQ50" s="571"/>
      <c r="XR50" s="571"/>
      <c r="XS50" s="571"/>
      <c r="XT50" s="571"/>
      <c r="XU50" s="571"/>
      <c r="XV50" s="571"/>
      <c r="XW50" s="571"/>
      <c r="XX50" s="571"/>
      <c r="XY50" s="571"/>
      <c r="XZ50" s="571"/>
      <c r="YA50" s="571"/>
      <c r="YB50" s="571"/>
      <c r="YC50" s="571"/>
      <c r="YD50" s="571"/>
      <c r="YE50" s="571"/>
      <c r="YF50" s="571"/>
      <c r="YG50" s="571"/>
      <c r="YH50" s="571"/>
      <c r="YI50" s="571"/>
      <c r="YJ50" s="571"/>
      <c r="YK50" s="571"/>
      <c r="YL50" s="571"/>
      <c r="YM50" s="571"/>
      <c r="YN50" s="571"/>
      <c r="YO50" s="571"/>
      <c r="YP50" s="571"/>
      <c r="YQ50" s="571"/>
      <c r="YR50" s="571"/>
      <c r="YS50" s="571"/>
      <c r="YT50" s="571"/>
      <c r="YU50" s="571"/>
      <c r="YV50" s="571"/>
      <c r="YW50" s="571"/>
      <c r="YX50" s="571"/>
      <c r="YY50" s="571"/>
      <c r="YZ50" s="571"/>
      <c r="ZA50" s="571"/>
      <c r="ZB50" s="571"/>
      <c r="ZC50" s="571"/>
      <c r="ZD50" s="571"/>
      <c r="ZE50" s="571"/>
      <c r="ZF50" s="571"/>
      <c r="ZG50" s="571"/>
      <c r="ZH50" s="571"/>
      <c r="ZI50" s="571"/>
      <c r="ZJ50" s="571"/>
      <c r="ZK50" s="571"/>
      <c r="ZL50" s="571"/>
      <c r="ZM50" s="571"/>
      <c r="ZN50" s="571"/>
      <c r="ZO50" s="571"/>
      <c r="ZP50" s="571"/>
      <c r="ZQ50" s="571"/>
      <c r="ZR50" s="571"/>
      <c r="ZS50" s="571"/>
      <c r="ZT50" s="571"/>
      <c r="ZU50" s="571"/>
      <c r="ZV50" s="571"/>
      <c r="ZW50" s="571"/>
      <c r="ZX50" s="571"/>
      <c r="ZY50" s="571"/>
      <c r="ZZ50" s="571"/>
      <c r="AAA50" s="571"/>
      <c r="AAB50" s="571"/>
      <c r="AAC50" s="571"/>
      <c r="AAD50" s="571"/>
      <c r="AAE50" s="571"/>
      <c r="AAF50" s="571"/>
      <c r="AAG50" s="571"/>
      <c r="AAH50" s="571"/>
      <c r="AAI50" s="571"/>
      <c r="AAJ50" s="571"/>
      <c r="AAK50" s="571"/>
      <c r="AAL50" s="571"/>
      <c r="AAM50" s="571"/>
      <c r="AAN50" s="571"/>
      <c r="AAO50" s="571"/>
      <c r="AAP50" s="571"/>
      <c r="AAQ50" s="571"/>
      <c r="AAR50" s="571"/>
      <c r="AAS50" s="571"/>
      <c r="AAT50" s="571"/>
      <c r="AAU50" s="571"/>
      <c r="AAV50" s="571"/>
      <c r="AAW50" s="571"/>
      <c r="AAX50" s="571"/>
      <c r="AAY50" s="571"/>
      <c r="AAZ50" s="571"/>
      <c r="ABA50" s="571"/>
      <c r="ABB50" s="571"/>
      <c r="ABC50" s="571"/>
      <c r="ABD50" s="571"/>
      <c r="ABE50" s="571"/>
      <c r="ABF50" s="571"/>
      <c r="ABG50" s="571"/>
      <c r="ABH50" s="571"/>
      <c r="ABI50" s="571"/>
      <c r="ABJ50" s="571"/>
      <c r="ABK50" s="571"/>
      <c r="ABL50" s="571"/>
      <c r="ABM50" s="571"/>
      <c r="ABN50" s="571"/>
      <c r="ABO50" s="571"/>
      <c r="ABP50" s="571"/>
      <c r="ABQ50" s="571"/>
      <c r="ABR50" s="571"/>
      <c r="ABS50" s="571"/>
      <c r="ABT50" s="571"/>
      <c r="ABU50" s="571"/>
      <c r="ABV50" s="571"/>
      <c r="ABW50" s="571"/>
      <c r="ABX50" s="571"/>
      <c r="ABY50" s="571"/>
      <c r="ABZ50" s="571"/>
      <c r="ACA50" s="571"/>
      <c r="ACB50" s="571"/>
      <c r="ACC50" s="571"/>
      <c r="ACD50" s="571"/>
      <c r="ACE50" s="571"/>
      <c r="ACF50" s="571"/>
      <c r="ACG50" s="571"/>
      <c r="ACH50" s="571"/>
      <c r="ACI50" s="571"/>
      <c r="ACJ50" s="571"/>
      <c r="ACK50" s="571"/>
      <c r="ACL50" s="571"/>
      <c r="ACM50" s="571"/>
      <c r="ACN50" s="571"/>
      <c r="ACO50" s="571"/>
      <c r="ACP50" s="571"/>
      <c r="ACQ50" s="571"/>
      <c r="ACR50" s="571"/>
      <c r="ACS50" s="571"/>
      <c r="ACT50" s="571"/>
      <c r="ACU50" s="571"/>
      <c r="ACV50" s="571"/>
      <c r="ACW50" s="571"/>
      <c r="ACX50" s="571"/>
      <c r="ACY50" s="571"/>
      <c r="ACZ50" s="571"/>
      <c r="ADA50" s="571"/>
      <c r="ADB50" s="571"/>
      <c r="ADC50" s="571"/>
      <c r="ADD50" s="571"/>
      <c r="ADE50" s="571"/>
      <c r="ADF50" s="571"/>
      <c r="ADG50" s="571"/>
      <c r="ADH50" s="571"/>
      <c r="ADI50" s="571"/>
      <c r="ADJ50" s="571"/>
      <c r="ADK50" s="571"/>
      <c r="ADL50" s="571"/>
      <c r="ADM50" s="571"/>
      <c r="ADN50" s="571"/>
      <c r="ADO50" s="571"/>
      <c r="ADP50" s="571"/>
      <c r="ADQ50" s="571"/>
      <c r="ADR50" s="571"/>
      <c r="ADS50" s="571"/>
      <c r="ADT50" s="571"/>
      <c r="ADU50" s="571"/>
      <c r="ADV50" s="571"/>
      <c r="ADW50" s="571"/>
      <c r="ADX50" s="571"/>
      <c r="ADY50" s="571"/>
      <c r="ADZ50" s="571"/>
      <c r="AEA50" s="571"/>
      <c r="AEB50" s="571"/>
      <c r="AEC50" s="571"/>
      <c r="AED50" s="571"/>
      <c r="AEE50" s="571"/>
      <c r="AEF50" s="571"/>
      <c r="AEG50" s="571"/>
      <c r="AEH50" s="571"/>
      <c r="AEI50" s="571"/>
      <c r="AEJ50" s="571"/>
      <c r="AEK50" s="571"/>
      <c r="AEL50" s="571"/>
      <c r="AEM50" s="571"/>
      <c r="AEN50" s="571"/>
      <c r="AEO50" s="571"/>
      <c r="AEP50" s="571"/>
      <c r="AEQ50" s="571"/>
      <c r="AER50" s="571"/>
      <c r="AES50" s="571"/>
      <c r="AET50" s="571"/>
      <c r="AEU50" s="571"/>
      <c r="AEV50" s="571"/>
      <c r="AEW50" s="571"/>
      <c r="AEX50" s="571"/>
      <c r="AEY50" s="571"/>
      <c r="AEZ50" s="571"/>
      <c r="AFA50" s="571"/>
      <c r="AFB50" s="571"/>
      <c r="AFC50" s="571"/>
      <c r="AFD50" s="571"/>
      <c r="AFE50" s="571"/>
      <c r="AFF50" s="571"/>
      <c r="AFG50" s="571"/>
      <c r="AFH50" s="571"/>
      <c r="AFI50" s="571"/>
      <c r="AFJ50" s="571"/>
      <c r="AFK50" s="571"/>
      <c r="AFL50" s="571"/>
      <c r="AFM50" s="571"/>
      <c r="AFN50" s="571"/>
      <c r="AFO50" s="571"/>
      <c r="AFP50" s="571"/>
      <c r="AFQ50" s="571"/>
      <c r="AFR50" s="571"/>
      <c r="AFS50" s="571"/>
      <c r="AFT50" s="571"/>
      <c r="AFU50" s="571"/>
      <c r="AFV50" s="571"/>
      <c r="AFW50" s="571"/>
      <c r="AFX50" s="571"/>
      <c r="AFY50" s="571"/>
      <c r="AFZ50" s="571"/>
      <c r="AGA50" s="571"/>
      <c r="AGB50" s="571"/>
      <c r="AGC50" s="571"/>
      <c r="AGD50" s="571"/>
      <c r="AGE50" s="571"/>
      <c r="AGF50" s="571"/>
      <c r="AGG50" s="571"/>
      <c r="AGH50" s="571"/>
      <c r="AGI50" s="571"/>
      <c r="AGJ50" s="571"/>
      <c r="AGK50" s="571"/>
      <c r="AGL50" s="571"/>
      <c r="AGM50" s="571"/>
      <c r="AGN50" s="571"/>
      <c r="AGO50" s="571"/>
      <c r="AGP50" s="571"/>
      <c r="AGQ50" s="571"/>
      <c r="AGR50" s="571"/>
      <c r="AGS50" s="571"/>
      <c r="AGT50" s="571"/>
      <c r="AGU50" s="571"/>
      <c r="AGV50" s="571"/>
      <c r="AGW50" s="571"/>
      <c r="AGX50" s="571"/>
      <c r="AGY50" s="571"/>
      <c r="AGZ50" s="571"/>
      <c r="AHA50" s="571"/>
      <c r="AHB50" s="571"/>
      <c r="AHC50" s="571"/>
      <c r="AHD50" s="571"/>
      <c r="AHE50" s="571"/>
      <c r="AHF50" s="571"/>
      <c r="AHG50" s="571"/>
      <c r="AHH50" s="571"/>
      <c r="AHI50" s="571"/>
      <c r="AHJ50" s="571"/>
      <c r="AHK50" s="571"/>
      <c r="AHL50" s="571"/>
      <c r="AHM50" s="571"/>
      <c r="AHN50" s="571"/>
      <c r="AHO50" s="571"/>
      <c r="AHQ50" s="580">
        <v>45</v>
      </c>
    </row>
    <row r="51" spans="1:901" x14ac:dyDescent="0.4">
      <c r="A51" s="569" t="s">
        <v>878</v>
      </c>
      <c r="B51" s="570" t="s">
        <v>6259</v>
      </c>
      <c r="C51" s="571"/>
      <c r="D51" s="571"/>
      <c r="E51" s="571"/>
      <c r="F51" s="571"/>
      <c r="G51" s="571"/>
      <c r="H51" s="571"/>
      <c r="I51" s="571"/>
      <c r="J51" s="571"/>
      <c r="K51" s="571"/>
      <c r="L51" s="571"/>
      <c r="M51" s="571"/>
      <c r="N51" s="571"/>
      <c r="O51" s="571"/>
      <c r="P51" s="571"/>
      <c r="Q51" s="571"/>
      <c r="R51" s="571"/>
      <c r="S51" s="571"/>
      <c r="T51" s="571"/>
      <c r="U51" s="571"/>
      <c r="V51" s="571"/>
      <c r="W51" s="571"/>
      <c r="X51" s="571"/>
      <c r="Y51" s="571"/>
      <c r="Z51" s="571"/>
      <c r="AA51" s="571"/>
      <c r="AB51" s="571"/>
      <c r="AC51" s="571"/>
      <c r="AD51" s="571"/>
      <c r="AE51" s="571"/>
      <c r="AF51" s="571"/>
      <c r="AG51" s="571"/>
      <c r="AH51" s="571"/>
      <c r="AI51" s="571"/>
      <c r="AJ51" s="571"/>
      <c r="AK51" s="571"/>
      <c r="AL51" s="571"/>
      <c r="AM51" s="571"/>
      <c r="AN51" s="571"/>
      <c r="AO51" s="571"/>
      <c r="AP51" s="571"/>
      <c r="AQ51" s="571"/>
      <c r="AR51" s="571"/>
      <c r="AS51" s="571"/>
      <c r="AT51" s="571"/>
      <c r="AU51" s="571"/>
      <c r="AV51" s="571"/>
      <c r="AW51" s="571"/>
      <c r="AX51" s="571"/>
      <c r="AY51" s="571"/>
      <c r="AZ51" s="571"/>
      <c r="BA51" s="571"/>
      <c r="BB51" s="571"/>
      <c r="BC51" s="571"/>
      <c r="BD51" s="571"/>
      <c r="BE51" s="571"/>
      <c r="BF51" s="571"/>
      <c r="BG51" s="571"/>
      <c r="BH51" s="571"/>
      <c r="BI51" s="571"/>
      <c r="BJ51" s="571"/>
      <c r="BK51" s="571"/>
      <c r="BL51" s="571"/>
      <c r="BM51" s="571"/>
      <c r="BN51" s="571"/>
      <c r="BO51" s="571"/>
      <c r="BP51" s="571"/>
      <c r="BQ51" s="571"/>
      <c r="BR51" s="571"/>
      <c r="BS51" s="571"/>
      <c r="BT51" s="571"/>
      <c r="BU51" s="571"/>
      <c r="BV51" s="571"/>
      <c r="BW51" s="571"/>
      <c r="BX51" s="571"/>
      <c r="BY51" s="571"/>
      <c r="BZ51" s="571"/>
      <c r="CA51" s="571"/>
      <c r="CB51" s="571"/>
      <c r="CC51" s="571"/>
      <c r="CD51" s="571"/>
      <c r="CE51" s="571"/>
      <c r="CF51" s="571"/>
      <c r="CG51" s="571"/>
      <c r="CH51" s="571"/>
      <c r="CI51" s="571"/>
      <c r="CJ51" s="571"/>
      <c r="CK51" s="571"/>
      <c r="CL51" s="571"/>
      <c r="CM51" s="571"/>
      <c r="CN51" s="571"/>
      <c r="CO51" s="571"/>
      <c r="CP51" s="571"/>
      <c r="CQ51" s="571"/>
      <c r="CR51" s="571"/>
      <c r="CS51" s="571"/>
      <c r="CT51" s="571"/>
      <c r="CU51" s="571"/>
      <c r="CV51" s="571"/>
      <c r="CW51" s="571"/>
      <c r="CX51" s="571"/>
      <c r="CY51" s="571"/>
      <c r="CZ51" s="571"/>
      <c r="DA51" s="571"/>
      <c r="DB51" s="571"/>
      <c r="DC51" s="571"/>
      <c r="DD51" s="571"/>
      <c r="DE51" s="571"/>
      <c r="DF51" s="571"/>
      <c r="DG51" s="571"/>
      <c r="DH51" s="571"/>
      <c r="DI51" s="571"/>
      <c r="DJ51" s="571"/>
      <c r="DK51" s="571"/>
      <c r="DL51" s="571"/>
      <c r="DM51" s="571"/>
      <c r="DN51" s="571"/>
      <c r="DO51" s="571"/>
      <c r="DP51" s="571"/>
      <c r="DQ51" s="571"/>
      <c r="DR51" s="571"/>
      <c r="DS51" s="571"/>
      <c r="DT51" s="571"/>
      <c r="DU51" s="571"/>
      <c r="DV51" s="571"/>
      <c r="DW51" s="571"/>
      <c r="DX51" s="571"/>
      <c r="DY51" s="571"/>
      <c r="DZ51" s="571"/>
      <c r="EA51" s="571"/>
      <c r="EB51" s="571"/>
      <c r="EC51" s="571"/>
      <c r="ED51" s="571"/>
      <c r="EE51" s="571"/>
      <c r="EF51" s="571"/>
      <c r="EG51" s="571"/>
      <c r="EH51" s="571"/>
      <c r="EI51" s="571"/>
      <c r="EJ51" s="571"/>
      <c r="EK51" s="571"/>
      <c r="EL51" s="571"/>
      <c r="EM51" s="571"/>
      <c r="EN51" s="571"/>
      <c r="EO51" s="571"/>
      <c r="EP51" s="571"/>
      <c r="EQ51" s="571"/>
      <c r="ER51" s="571"/>
      <c r="ES51" s="571"/>
      <c r="ET51" s="571"/>
      <c r="EU51" s="571"/>
      <c r="EV51" s="571"/>
      <c r="EW51" s="571"/>
      <c r="EX51" s="571"/>
      <c r="EY51" s="571"/>
      <c r="EZ51" s="571"/>
      <c r="FA51" s="571"/>
      <c r="FB51" s="571"/>
      <c r="FC51" s="571"/>
      <c r="FD51" s="571"/>
      <c r="FE51" s="571"/>
      <c r="FF51" s="571"/>
      <c r="FG51" s="571"/>
      <c r="FH51" s="571"/>
      <c r="FI51" s="571"/>
      <c r="FJ51" s="571"/>
      <c r="FK51" s="571"/>
      <c r="FL51" s="571"/>
      <c r="FM51" s="571"/>
      <c r="FN51" s="571"/>
      <c r="FO51" s="571"/>
      <c r="FP51" s="571"/>
      <c r="FQ51" s="571"/>
      <c r="FR51" s="571"/>
      <c r="FS51" s="571"/>
      <c r="FT51" s="571"/>
      <c r="FU51" s="571"/>
      <c r="FV51" s="571"/>
      <c r="FW51" s="571"/>
      <c r="FX51" s="571"/>
      <c r="FY51" s="571"/>
      <c r="FZ51" s="571"/>
      <c r="GA51" s="571"/>
      <c r="GB51" s="571"/>
      <c r="GC51" s="571"/>
      <c r="GD51" s="571"/>
      <c r="GE51" s="571"/>
      <c r="GF51" s="571"/>
      <c r="GG51" s="571"/>
      <c r="GH51" s="571"/>
      <c r="GI51" s="571"/>
      <c r="GJ51" s="571"/>
      <c r="GK51" s="571"/>
      <c r="GL51" s="571"/>
      <c r="GM51" s="571"/>
      <c r="GN51" s="571"/>
      <c r="GO51" s="571"/>
      <c r="GP51" s="571"/>
      <c r="GQ51" s="571"/>
      <c r="GR51" s="571"/>
      <c r="GS51" s="571"/>
      <c r="GT51" s="571"/>
      <c r="GU51" s="571"/>
      <c r="GV51" s="571"/>
      <c r="GW51" s="571"/>
      <c r="GX51" s="571"/>
      <c r="GY51" s="571"/>
      <c r="GZ51" s="571"/>
      <c r="HA51" s="571"/>
      <c r="HB51" s="571"/>
      <c r="HC51" s="571"/>
      <c r="HD51" s="571"/>
      <c r="HE51" s="571"/>
      <c r="HF51" s="571"/>
      <c r="HG51" s="571"/>
      <c r="HH51" s="571"/>
      <c r="HI51" s="571"/>
      <c r="HJ51" s="571"/>
      <c r="HK51" s="571"/>
      <c r="HL51" s="571"/>
      <c r="HM51" s="571"/>
      <c r="HN51" s="571"/>
      <c r="HO51" s="571"/>
      <c r="HP51" s="571"/>
      <c r="HQ51" s="571"/>
      <c r="HR51" s="571"/>
      <c r="HS51" s="571"/>
      <c r="HT51" s="571"/>
      <c r="HU51" s="571"/>
      <c r="HV51" s="571"/>
      <c r="HW51" s="571"/>
      <c r="HX51" s="571"/>
      <c r="HY51" s="571"/>
      <c r="HZ51" s="571"/>
      <c r="IA51" s="571"/>
      <c r="IB51" s="571"/>
      <c r="IC51" s="571"/>
      <c r="ID51" s="571"/>
      <c r="IE51" s="571"/>
      <c r="IF51" s="571"/>
      <c r="IG51" s="571"/>
      <c r="IH51" s="571"/>
      <c r="II51" s="571"/>
      <c r="IJ51" s="571"/>
      <c r="IK51" s="571"/>
      <c r="IL51" s="571"/>
      <c r="IM51" s="571"/>
      <c r="IN51" s="571"/>
      <c r="IO51" s="571"/>
      <c r="IP51" s="571"/>
      <c r="IQ51" s="571"/>
      <c r="IR51" s="571"/>
      <c r="IS51" s="571"/>
      <c r="IT51" s="571"/>
      <c r="IU51" s="571"/>
      <c r="IV51" s="571"/>
      <c r="IW51" s="571"/>
      <c r="IX51" s="571"/>
      <c r="IY51" s="571"/>
      <c r="IZ51" s="571"/>
      <c r="JA51" s="571"/>
      <c r="JB51" s="571"/>
      <c r="JC51" s="571"/>
      <c r="JD51" s="571"/>
      <c r="JE51" s="571"/>
      <c r="JF51" s="571"/>
      <c r="JG51" s="571"/>
      <c r="JH51" s="571"/>
      <c r="JI51" s="571"/>
      <c r="JJ51" s="571"/>
      <c r="JK51" s="571"/>
      <c r="JL51" s="571"/>
      <c r="JM51" s="571"/>
      <c r="JN51" s="571"/>
      <c r="JO51" s="571"/>
      <c r="JP51" s="571"/>
      <c r="JQ51" s="571"/>
      <c r="JR51" s="571"/>
      <c r="JS51" s="571"/>
      <c r="JT51" s="571"/>
      <c r="JU51" s="571"/>
      <c r="JV51" s="571"/>
      <c r="JW51" s="571"/>
      <c r="JX51" s="571"/>
      <c r="JY51" s="571"/>
      <c r="JZ51" s="571"/>
      <c r="KA51" s="571"/>
      <c r="KB51" s="571"/>
      <c r="KC51" s="571"/>
      <c r="KD51" s="571"/>
      <c r="KE51" s="571"/>
      <c r="KF51" s="571"/>
      <c r="KG51" s="571"/>
      <c r="KH51" s="571"/>
      <c r="KI51" s="571"/>
      <c r="KJ51" s="571"/>
      <c r="KK51" s="571"/>
      <c r="KL51" s="571"/>
      <c r="KM51" s="571"/>
      <c r="KN51" s="571"/>
      <c r="KO51" s="571"/>
      <c r="KP51" s="571"/>
      <c r="KQ51" s="571"/>
      <c r="KR51" s="571"/>
      <c r="KS51" s="571"/>
      <c r="KT51" s="571"/>
      <c r="KU51" s="571"/>
      <c r="KV51" s="571"/>
      <c r="KW51" s="571"/>
      <c r="KX51" s="571"/>
      <c r="KY51" s="571"/>
      <c r="KZ51" s="571"/>
      <c r="LA51" s="571"/>
      <c r="LB51" s="571"/>
      <c r="LC51" s="571"/>
      <c r="LD51" s="571"/>
      <c r="LE51" s="571"/>
      <c r="LF51" s="571"/>
      <c r="LG51" s="571"/>
      <c r="LH51" s="571"/>
      <c r="LI51" s="571"/>
      <c r="LJ51" s="571"/>
      <c r="LK51" s="571"/>
      <c r="LL51" s="571"/>
      <c r="LM51" s="571"/>
      <c r="LN51" s="571"/>
      <c r="LO51" s="571"/>
      <c r="LP51" s="571"/>
      <c r="LQ51" s="571"/>
      <c r="LR51" s="571"/>
      <c r="LS51" s="571"/>
      <c r="LT51" s="571"/>
      <c r="LU51" s="571"/>
      <c r="LV51" s="571"/>
      <c r="LW51" s="571"/>
      <c r="LX51" s="571"/>
      <c r="LY51" s="571"/>
      <c r="LZ51" s="571"/>
      <c r="MA51" s="571"/>
      <c r="MB51" s="571"/>
      <c r="MC51" s="571"/>
      <c r="MD51" s="571"/>
      <c r="ME51" s="571"/>
      <c r="MF51" s="571"/>
      <c r="MG51" s="571"/>
      <c r="MH51" s="571"/>
      <c r="MI51" s="571"/>
      <c r="MJ51" s="571"/>
      <c r="MK51" s="571"/>
      <c r="ML51" s="571"/>
      <c r="MM51" s="571"/>
      <c r="MN51" s="571"/>
      <c r="MO51" s="571"/>
      <c r="MP51" s="571"/>
      <c r="MQ51" s="571"/>
      <c r="MR51" s="571"/>
      <c r="MS51" s="571"/>
      <c r="MT51" s="571"/>
      <c r="MU51" s="571"/>
      <c r="MV51" s="571"/>
      <c r="MW51" s="571"/>
      <c r="MX51" s="571"/>
      <c r="MY51" s="571"/>
      <c r="MZ51" s="571"/>
      <c r="NA51" s="571"/>
      <c r="NB51" s="571"/>
      <c r="NC51" s="571"/>
      <c r="ND51" s="571"/>
      <c r="NE51" s="571"/>
      <c r="NF51" s="571"/>
      <c r="NG51" s="571"/>
      <c r="NH51" s="571"/>
      <c r="NI51" s="571"/>
      <c r="NJ51" s="571"/>
      <c r="NK51" s="571"/>
      <c r="NL51" s="571"/>
      <c r="NM51" s="571"/>
      <c r="NN51" s="571"/>
      <c r="NO51" s="571"/>
      <c r="NP51" s="571"/>
      <c r="NQ51" s="571"/>
      <c r="NR51" s="571"/>
      <c r="NS51" s="571"/>
      <c r="NT51" s="571"/>
      <c r="NU51" s="571"/>
      <c r="NV51" s="571"/>
      <c r="NW51" s="571"/>
      <c r="NX51" s="571"/>
      <c r="NY51" s="571"/>
      <c r="NZ51" s="571"/>
      <c r="OA51" s="571"/>
      <c r="OB51" s="571"/>
      <c r="OC51" s="571"/>
      <c r="OD51" s="571"/>
      <c r="OE51" s="571"/>
      <c r="OF51" s="571"/>
      <c r="OG51" s="571"/>
      <c r="OH51" s="571"/>
      <c r="OI51" s="571"/>
      <c r="OJ51" s="571"/>
      <c r="OK51" s="571"/>
      <c r="OL51" s="571"/>
      <c r="OM51" s="571"/>
      <c r="ON51" s="571"/>
      <c r="OO51" s="571"/>
      <c r="OP51" s="571"/>
      <c r="OQ51" s="571"/>
      <c r="OR51" s="571"/>
      <c r="OS51" s="571"/>
      <c r="OT51" s="571"/>
      <c r="OU51" s="571"/>
      <c r="OV51" s="571"/>
      <c r="OW51" s="571"/>
      <c r="OX51" s="571"/>
      <c r="OY51" s="571"/>
      <c r="OZ51" s="571"/>
      <c r="PA51" s="571"/>
      <c r="PB51" s="571"/>
      <c r="PC51" s="571"/>
      <c r="PD51" s="571"/>
      <c r="PE51" s="571"/>
      <c r="PF51" s="571"/>
      <c r="PG51" s="571"/>
      <c r="PH51" s="571"/>
      <c r="PI51" s="571"/>
      <c r="PJ51" s="571"/>
      <c r="PK51" s="571"/>
      <c r="PL51" s="571"/>
      <c r="PM51" s="571"/>
      <c r="PN51" s="571"/>
      <c r="PO51" s="571"/>
      <c r="PP51" s="571"/>
      <c r="PQ51" s="571"/>
      <c r="PR51" s="571"/>
      <c r="PS51" s="571"/>
      <c r="PT51" s="571"/>
      <c r="PU51" s="571"/>
      <c r="PV51" s="571"/>
      <c r="PW51" s="571"/>
      <c r="PX51" s="571"/>
      <c r="PY51" s="571"/>
      <c r="PZ51" s="571"/>
      <c r="QA51" s="571"/>
      <c r="QB51" s="571"/>
      <c r="QC51" s="571"/>
      <c r="QD51" s="571"/>
      <c r="QE51" s="571"/>
      <c r="QF51" s="571"/>
      <c r="QG51" s="571"/>
      <c r="QH51" s="571"/>
      <c r="QI51" s="571"/>
      <c r="QJ51" s="571"/>
      <c r="QK51" s="571"/>
      <c r="QL51" s="571"/>
      <c r="QM51" s="571"/>
      <c r="QN51" s="571"/>
      <c r="QO51" s="571"/>
      <c r="QP51" s="571"/>
      <c r="QQ51" s="571"/>
      <c r="QR51" s="571"/>
      <c r="QS51" s="571"/>
      <c r="QT51" s="571"/>
      <c r="QU51" s="571"/>
      <c r="QV51" s="571"/>
      <c r="QW51" s="571"/>
      <c r="QX51" s="571"/>
      <c r="QY51" s="571"/>
      <c r="QZ51" s="571"/>
      <c r="RA51" s="571"/>
      <c r="RB51" s="571"/>
      <c r="RC51" s="571"/>
      <c r="RD51" s="571"/>
      <c r="RE51" s="571"/>
      <c r="RF51" s="571"/>
      <c r="RG51" s="571"/>
      <c r="RH51" s="571"/>
      <c r="RI51" s="571"/>
      <c r="RJ51" s="571"/>
      <c r="RK51" s="571"/>
      <c r="RL51" s="571"/>
      <c r="RM51" s="571"/>
      <c r="RN51" s="571"/>
      <c r="RO51" s="571"/>
      <c r="RP51" s="571"/>
      <c r="RQ51" s="571"/>
      <c r="RR51" s="571"/>
      <c r="RS51" s="571"/>
      <c r="RT51" s="571"/>
      <c r="RU51" s="571"/>
      <c r="RV51" s="571"/>
      <c r="RW51" s="571"/>
      <c r="RX51" s="571"/>
      <c r="RY51" s="571"/>
      <c r="RZ51" s="571"/>
      <c r="SA51" s="571"/>
      <c r="SB51" s="571"/>
      <c r="SC51" s="571"/>
      <c r="SD51" s="571"/>
      <c r="SE51" s="571"/>
      <c r="SF51" s="571"/>
      <c r="SG51" s="571"/>
      <c r="SH51" s="571"/>
      <c r="SI51" s="571"/>
      <c r="SJ51" s="571"/>
      <c r="SK51" s="571"/>
      <c r="SL51" s="571"/>
      <c r="SM51" s="571"/>
      <c r="SN51" s="571"/>
      <c r="SO51" s="571"/>
      <c r="SP51" s="571"/>
      <c r="SQ51" s="571"/>
      <c r="SR51" s="571"/>
      <c r="SS51" s="571"/>
      <c r="ST51" s="571"/>
      <c r="SU51" s="571"/>
      <c r="SV51" s="571"/>
      <c r="SW51" s="571"/>
      <c r="SX51" s="571"/>
      <c r="SY51" s="571"/>
      <c r="SZ51" s="571"/>
      <c r="TA51" s="571"/>
      <c r="TB51" s="571"/>
      <c r="TC51" s="571"/>
      <c r="TD51" s="571"/>
      <c r="TE51" s="571"/>
      <c r="TF51" s="571"/>
      <c r="TG51" s="571"/>
      <c r="TH51" s="571"/>
      <c r="TI51" s="571"/>
      <c r="TJ51" s="571"/>
      <c r="TK51" s="571"/>
      <c r="TL51" s="571"/>
      <c r="TM51" s="571"/>
      <c r="TN51" s="571"/>
      <c r="TO51" s="571"/>
      <c r="TP51" s="571"/>
      <c r="TQ51" s="571"/>
      <c r="TR51" s="571"/>
      <c r="TS51" s="571"/>
      <c r="TT51" s="571"/>
      <c r="TU51" s="571"/>
      <c r="TV51" s="571"/>
      <c r="TW51" s="571"/>
      <c r="TX51" s="571"/>
      <c r="TY51" s="571"/>
      <c r="TZ51" s="571"/>
      <c r="UA51" s="571"/>
      <c r="UB51" s="571"/>
      <c r="UC51" s="571"/>
      <c r="UD51" s="571"/>
      <c r="UE51" s="571"/>
      <c r="UF51" s="571"/>
      <c r="UG51" s="571"/>
      <c r="UH51" s="571"/>
      <c r="UI51" s="571"/>
      <c r="UJ51" s="571"/>
      <c r="UK51" s="571"/>
      <c r="UL51" s="571"/>
      <c r="UM51" s="571"/>
      <c r="UN51" s="571"/>
      <c r="UO51" s="571"/>
      <c r="UP51" s="571"/>
      <c r="UQ51" s="571"/>
      <c r="UR51" s="571"/>
      <c r="US51" s="571"/>
      <c r="UT51" s="571"/>
      <c r="UU51" s="571"/>
      <c r="UV51" s="571"/>
      <c r="UW51" s="571"/>
      <c r="UX51" s="571"/>
      <c r="UY51" s="571"/>
      <c r="UZ51" s="571"/>
      <c r="VA51" s="571"/>
      <c r="VB51" s="571"/>
      <c r="VC51" s="571"/>
      <c r="VD51" s="571"/>
      <c r="VE51" s="571"/>
      <c r="VF51" s="571"/>
      <c r="VG51" s="571"/>
      <c r="VH51" s="571"/>
      <c r="VI51" s="571"/>
      <c r="VJ51" s="571"/>
      <c r="VK51" s="571"/>
      <c r="VL51" s="571"/>
      <c r="VM51" s="571"/>
      <c r="VN51" s="571"/>
      <c r="VO51" s="571"/>
      <c r="VP51" s="571"/>
      <c r="VQ51" s="571"/>
      <c r="VR51" s="571"/>
      <c r="VS51" s="571"/>
      <c r="VT51" s="571"/>
      <c r="VU51" s="571"/>
      <c r="VV51" s="571"/>
      <c r="VW51" s="571"/>
      <c r="VX51" s="571"/>
      <c r="VY51" s="571"/>
      <c r="VZ51" s="571"/>
      <c r="WA51" s="571"/>
      <c r="WB51" s="571"/>
      <c r="WC51" s="571"/>
      <c r="WD51" s="571"/>
      <c r="WE51" s="571"/>
      <c r="WF51" s="571"/>
      <c r="WG51" s="571"/>
      <c r="WH51" s="571"/>
      <c r="WI51" s="571"/>
      <c r="WJ51" s="571"/>
      <c r="WK51" s="571"/>
      <c r="WL51" s="571"/>
      <c r="WM51" s="571"/>
      <c r="WN51" s="571"/>
      <c r="WO51" s="571"/>
      <c r="WP51" s="571"/>
      <c r="WQ51" s="571"/>
      <c r="WR51" s="571"/>
      <c r="WS51" s="571"/>
      <c r="WT51" s="571"/>
      <c r="WU51" s="571"/>
      <c r="WV51" s="571"/>
      <c r="WW51" s="571"/>
      <c r="WX51" s="571"/>
      <c r="WY51" s="571"/>
      <c r="WZ51" s="571"/>
      <c r="XA51" s="571"/>
      <c r="XB51" s="571"/>
      <c r="XC51" s="571"/>
      <c r="XD51" s="571"/>
      <c r="XE51" s="571"/>
      <c r="XF51" s="571"/>
      <c r="XG51" s="571"/>
      <c r="XH51" s="571"/>
      <c r="XI51" s="571"/>
      <c r="XJ51" s="571"/>
      <c r="XK51" s="571"/>
      <c r="XL51" s="571"/>
      <c r="XM51" s="571"/>
      <c r="XN51" s="571"/>
      <c r="XO51" s="571"/>
      <c r="XP51" s="571"/>
      <c r="XQ51" s="571"/>
      <c r="XR51" s="571"/>
      <c r="XS51" s="571"/>
      <c r="XT51" s="571"/>
      <c r="XU51" s="571"/>
      <c r="XV51" s="571"/>
      <c r="XW51" s="571"/>
      <c r="XX51" s="571"/>
      <c r="XY51" s="571"/>
      <c r="XZ51" s="571"/>
      <c r="YA51" s="571"/>
      <c r="YB51" s="571"/>
      <c r="YC51" s="571"/>
      <c r="YD51" s="571"/>
      <c r="YE51" s="571"/>
      <c r="YF51" s="571"/>
      <c r="YG51" s="571"/>
      <c r="YH51" s="571"/>
      <c r="YI51" s="571"/>
      <c r="YJ51" s="571"/>
      <c r="YK51" s="571"/>
      <c r="YL51" s="571"/>
      <c r="YM51" s="571"/>
      <c r="YN51" s="571"/>
      <c r="YO51" s="571"/>
      <c r="YP51" s="571"/>
      <c r="YQ51" s="571"/>
      <c r="YR51" s="571"/>
      <c r="YS51" s="571"/>
      <c r="YT51" s="571"/>
      <c r="YU51" s="571"/>
      <c r="YV51" s="571"/>
      <c r="YW51" s="571"/>
      <c r="YX51" s="571"/>
      <c r="YY51" s="571"/>
      <c r="YZ51" s="571"/>
      <c r="ZA51" s="571"/>
      <c r="ZB51" s="571"/>
      <c r="ZC51" s="571"/>
      <c r="ZD51" s="571"/>
      <c r="ZE51" s="571"/>
      <c r="ZF51" s="571"/>
      <c r="ZG51" s="571"/>
      <c r="ZH51" s="571"/>
      <c r="ZI51" s="571"/>
      <c r="ZJ51" s="571"/>
      <c r="ZK51" s="571"/>
      <c r="ZL51" s="571"/>
      <c r="ZM51" s="571"/>
      <c r="ZN51" s="571"/>
      <c r="ZO51" s="571"/>
      <c r="ZP51" s="571"/>
      <c r="ZQ51" s="571"/>
      <c r="ZR51" s="571"/>
      <c r="ZS51" s="571"/>
      <c r="ZT51" s="571"/>
      <c r="ZU51" s="571"/>
      <c r="ZV51" s="571"/>
      <c r="ZW51" s="571"/>
      <c r="ZX51" s="571"/>
      <c r="ZY51" s="571"/>
      <c r="ZZ51" s="571"/>
      <c r="AAA51" s="571"/>
      <c r="AAB51" s="571"/>
      <c r="AAC51" s="571"/>
      <c r="AAD51" s="571"/>
      <c r="AAE51" s="571"/>
      <c r="AAF51" s="571"/>
      <c r="AAG51" s="571"/>
      <c r="AAH51" s="571"/>
      <c r="AAI51" s="571"/>
      <c r="AAJ51" s="571"/>
      <c r="AAK51" s="571"/>
      <c r="AAL51" s="571"/>
      <c r="AAM51" s="571"/>
      <c r="AAN51" s="571"/>
      <c r="AAO51" s="571"/>
      <c r="AAP51" s="571"/>
      <c r="AAQ51" s="571"/>
      <c r="AAR51" s="571"/>
      <c r="AAS51" s="571"/>
      <c r="AAT51" s="571"/>
      <c r="AAU51" s="571"/>
      <c r="AAV51" s="571"/>
      <c r="AAW51" s="571"/>
      <c r="AAX51" s="571"/>
      <c r="AAY51" s="571"/>
      <c r="AAZ51" s="571"/>
      <c r="ABA51" s="571"/>
      <c r="ABB51" s="571"/>
      <c r="ABC51" s="571"/>
      <c r="ABD51" s="571"/>
      <c r="ABE51" s="571"/>
      <c r="ABF51" s="571"/>
      <c r="ABG51" s="571"/>
      <c r="ABH51" s="571"/>
      <c r="ABI51" s="571"/>
      <c r="ABJ51" s="571"/>
      <c r="ABK51" s="571"/>
      <c r="ABL51" s="571"/>
      <c r="ABM51" s="571"/>
      <c r="ABN51" s="571"/>
      <c r="ABO51" s="571"/>
      <c r="ABP51" s="571"/>
      <c r="ABQ51" s="571"/>
      <c r="ABR51" s="571"/>
      <c r="ABS51" s="571"/>
      <c r="ABT51" s="571"/>
      <c r="ABU51" s="571"/>
      <c r="ABV51" s="571"/>
      <c r="ABW51" s="571"/>
      <c r="ABX51" s="571"/>
      <c r="ABY51" s="571"/>
      <c r="ABZ51" s="571"/>
      <c r="ACA51" s="571"/>
      <c r="ACB51" s="571"/>
      <c r="ACC51" s="571"/>
      <c r="ACD51" s="571"/>
      <c r="ACE51" s="571"/>
      <c r="ACF51" s="571"/>
      <c r="ACG51" s="571"/>
      <c r="ACH51" s="571"/>
      <c r="ACI51" s="571"/>
      <c r="ACJ51" s="571"/>
      <c r="ACK51" s="571"/>
      <c r="ACL51" s="571"/>
      <c r="ACM51" s="571"/>
      <c r="ACN51" s="571"/>
      <c r="ACO51" s="571"/>
      <c r="ACP51" s="571"/>
      <c r="ACQ51" s="571"/>
      <c r="ACR51" s="571"/>
      <c r="ACS51" s="571"/>
      <c r="ACT51" s="571"/>
      <c r="ACU51" s="571"/>
      <c r="ACV51" s="571"/>
      <c r="ACW51" s="571"/>
      <c r="ACX51" s="571"/>
      <c r="ACY51" s="571"/>
      <c r="ACZ51" s="571"/>
      <c r="ADA51" s="571"/>
      <c r="ADB51" s="571"/>
      <c r="ADC51" s="571"/>
      <c r="ADD51" s="571"/>
      <c r="ADE51" s="571"/>
      <c r="ADF51" s="571"/>
      <c r="ADG51" s="571"/>
      <c r="ADH51" s="571"/>
      <c r="ADI51" s="571"/>
      <c r="ADJ51" s="571"/>
      <c r="ADK51" s="571"/>
      <c r="ADL51" s="571"/>
      <c r="ADM51" s="571"/>
      <c r="ADN51" s="571"/>
      <c r="ADO51" s="571"/>
      <c r="ADP51" s="571"/>
      <c r="ADQ51" s="571"/>
      <c r="ADR51" s="571"/>
      <c r="ADS51" s="571"/>
      <c r="ADT51" s="571"/>
      <c r="ADU51" s="571"/>
      <c r="ADV51" s="571"/>
      <c r="ADW51" s="571"/>
      <c r="ADX51" s="571"/>
      <c r="ADY51" s="571"/>
      <c r="ADZ51" s="571"/>
      <c r="AEA51" s="571"/>
      <c r="AEB51" s="571"/>
      <c r="AEC51" s="571"/>
      <c r="AED51" s="571"/>
      <c r="AEE51" s="571"/>
      <c r="AEF51" s="571"/>
      <c r="AEG51" s="571"/>
      <c r="AEH51" s="571"/>
      <c r="AEI51" s="571"/>
      <c r="AEJ51" s="571"/>
      <c r="AEK51" s="571"/>
      <c r="AEL51" s="571"/>
      <c r="AEM51" s="571"/>
      <c r="AEN51" s="571"/>
      <c r="AEO51" s="571"/>
      <c r="AEP51" s="571"/>
      <c r="AEQ51" s="571"/>
      <c r="AER51" s="571"/>
      <c r="AES51" s="571"/>
      <c r="AET51" s="571"/>
      <c r="AEU51" s="571"/>
      <c r="AEV51" s="571"/>
      <c r="AEW51" s="571"/>
      <c r="AEX51" s="571"/>
      <c r="AEY51" s="571"/>
      <c r="AEZ51" s="571"/>
      <c r="AFA51" s="571"/>
      <c r="AFB51" s="571"/>
      <c r="AFC51" s="571"/>
      <c r="AFD51" s="571"/>
      <c r="AFE51" s="571"/>
      <c r="AFF51" s="571"/>
      <c r="AFG51" s="571"/>
      <c r="AFH51" s="571"/>
      <c r="AFI51" s="571"/>
      <c r="AFJ51" s="571"/>
      <c r="AFK51" s="571"/>
      <c r="AFL51" s="571"/>
      <c r="AFM51" s="571"/>
      <c r="AFN51" s="571"/>
      <c r="AFO51" s="571"/>
      <c r="AFP51" s="571"/>
      <c r="AFQ51" s="571"/>
      <c r="AFR51" s="571"/>
      <c r="AFS51" s="571"/>
      <c r="AFT51" s="571"/>
      <c r="AFU51" s="571"/>
      <c r="AFV51" s="571"/>
      <c r="AFW51" s="571"/>
      <c r="AFX51" s="571"/>
      <c r="AFY51" s="571"/>
      <c r="AFZ51" s="571"/>
      <c r="AGA51" s="571"/>
      <c r="AGB51" s="571"/>
      <c r="AGC51" s="571"/>
      <c r="AGD51" s="571"/>
      <c r="AGE51" s="571"/>
      <c r="AGF51" s="571"/>
      <c r="AGG51" s="571"/>
      <c r="AGH51" s="571"/>
      <c r="AGI51" s="571"/>
      <c r="AGJ51" s="571"/>
      <c r="AGK51" s="571"/>
      <c r="AGL51" s="571"/>
      <c r="AGM51" s="571"/>
      <c r="AGN51" s="571"/>
      <c r="AGO51" s="571"/>
      <c r="AGP51" s="571"/>
      <c r="AGQ51" s="571"/>
      <c r="AGR51" s="571"/>
      <c r="AGS51" s="571"/>
      <c r="AGT51" s="571"/>
      <c r="AGU51" s="571"/>
      <c r="AGV51" s="571"/>
      <c r="AGW51" s="571"/>
      <c r="AGX51" s="571"/>
      <c r="AGY51" s="571"/>
      <c r="AGZ51" s="571"/>
      <c r="AHA51" s="571"/>
      <c r="AHB51" s="571"/>
      <c r="AHC51" s="571"/>
      <c r="AHD51" s="571"/>
      <c r="AHE51" s="571"/>
      <c r="AHF51" s="571"/>
      <c r="AHG51" s="571"/>
      <c r="AHH51" s="571"/>
      <c r="AHI51" s="571"/>
      <c r="AHJ51" s="571"/>
      <c r="AHK51" s="571"/>
      <c r="AHL51" s="571"/>
      <c r="AHM51" s="571"/>
      <c r="AHN51" s="571"/>
      <c r="AHO51" s="571"/>
      <c r="AHQ51" s="579">
        <v>46</v>
      </c>
    </row>
    <row r="52" spans="1:901" ht="30.6" x14ac:dyDescent="0.7">
      <c r="B52" s="572" t="s">
        <v>6260</v>
      </c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  <c r="AO52" s="573"/>
      <c r="AP52" s="573"/>
      <c r="AQ52" s="573"/>
      <c r="AR52" s="573"/>
      <c r="AS52" s="573"/>
      <c r="AT52" s="573"/>
      <c r="AU52" s="573"/>
      <c r="AV52" s="573"/>
      <c r="AW52" s="573"/>
      <c r="AX52" s="573"/>
      <c r="AY52" s="573"/>
      <c r="AZ52" s="573"/>
      <c r="BA52" s="573"/>
      <c r="BB52" s="573"/>
      <c r="BC52" s="573"/>
      <c r="BD52" s="573"/>
      <c r="BE52" s="573"/>
      <c r="BF52" s="573"/>
      <c r="BG52" s="573"/>
      <c r="BH52" s="573"/>
      <c r="BI52" s="573"/>
      <c r="BJ52" s="573"/>
      <c r="BK52" s="573"/>
      <c r="BL52" s="573"/>
      <c r="BM52" s="573"/>
      <c r="BN52" s="573"/>
      <c r="BO52" s="573"/>
      <c r="BP52" s="573"/>
      <c r="BQ52" s="573"/>
      <c r="BR52" s="573"/>
      <c r="BS52" s="573"/>
      <c r="BT52" s="573"/>
      <c r="BU52" s="573"/>
      <c r="BV52" s="573"/>
      <c r="BW52" s="573"/>
      <c r="BX52" s="573"/>
      <c r="BY52" s="573"/>
      <c r="BZ52" s="573"/>
      <c r="CA52" s="573"/>
      <c r="CB52" s="573"/>
      <c r="CC52" s="573"/>
      <c r="CD52" s="573"/>
      <c r="CE52" s="573"/>
      <c r="CF52" s="573"/>
      <c r="CG52" s="573"/>
      <c r="CH52" s="573"/>
      <c r="CI52" s="573"/>
      <c r="CJ52" s="573"/>
      <c r="CK52" s="573"/>
      <c r="CL52" s="573"/>
      <c r="CM52" s="573"/>
      <c r="CN52" s="573"/>
      <c r="CO52" s="573"/>
      <c r="CP52" s="573"/>
      <c r="CQ52" s="573"/>
      <c r="CR52" s="573"/>
      <c r="CS52" s="573"/>
      <c r="CT52" s="573"/>
      <c r="CU52" s="573"/>
      <c r="CV52" s="573"/>
      <c r="CW52" s="573"/>
      <c r="CX52" s="573"/>
      <c r="CY52" s="573"/>
      <c r="CZ52" s="573"/>
      <c r="DA52" s="573"/>
      <c r="DB52" s="573"/>
      <c r="DC52" s="573"/>
      <c r="DD52" s="573"/>
      <c r="DE52" s="573"/>
      <c r="DF52" s="573"/>
      <c r="DG52" s="573"/>
      <c r="DH52" s="573"/>
      <c r="DI52" s="573"/>
      <c r="DJ52" s="573"/>
      <c r="DK52" s="573"/>
      <c r="DL52" s="573"/>
      <c r="DM52" s="573"/>
      <c r="DN52" s="573"/>
      <c r="DO52" s="573"/>
      <c r="DP52" s="573"/>
      <c r="DQ52" s="573"/>
      <c r="DR52" s="573"/>
      <c r="DS52" s="573"/>
      <c r="DT52" s="573"/>
      <c r="DU52" s="573"/>
      <c r="DV52" s="573"/>
      <c r="DW52" s="573"/>
      <c r="DX52" s="573"/>
      <c r="DY52" s="573"/>
      <c r="DZ52" s="573"/>
      <c r="EA52" s="573"/>
      <c r="EB52" s="573"/>
      <c r="EC52" s="573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573"/>
      <c r="EQ52" s="573"/>
      <c r="ER52" s="573"/>
      <c r="ES52" s="573"/>
      <c r="ET52" s="573"/>
      <c r="EU52" s="573"/>
      <c r="EV52" s="573"/>
      <c r="EW52" s="573"/>
      <c r="EX52" s="573"/>
      <c r="EY52" s="573"/>
      <c r="EZ52" s="573"/>
      <c r="FA52" s="573"/>
      <c r="FB52" s="573"/>
      <c r="FC52" s="573"/>
      <c r="FD52" s="573"/>
      <c r="FE52" s="573"/>
      <c r="FF52" s="573"/>
      <c r="FG52" s="573"/>
      <c r="FH52" s="573"/>
      <c r="FI52" s="573"/>
      <c r="FJ52" s="573"/>
      <c r="FK52" s="573"/>
      <c r="FL52" s="573"/>
      <c r="FM52" s="573"/>
      <c r="FN52" s="573"/>
      <c r="FO52" s="573"/>
      <c r="FP52" s="573"/>
      <c r="FQ52" s="573"/>
      <c r="FR52" s="573"/>
      <c r="FS52" s="573"/>
      <c r="FT52" s="573"/>
      <c r="FU52" s="573"/>
      <c r="FV52" s="573"/>
      <c r="FW52" s="573"/>
      <c r="FX52" s="573"/>
      <c r="FY52" s="573"/>
      <c r="FZ52" s="573"/>
      <c r="GA52" s="573"/>
      <c r="GB52" s="573"/>
      <c r="GC52" s="573"/>
      <c r="GD52" s="573"/>
      <c r="GE52" s="573"/>
      <c r="GF52" s="573"/>
      <c r="GG52" s="573"/>
      <c r="GH52" s="573"/>
      <c r="GI52" s="573"/>
      <c r="GJ52" s="573"/>
      <c r="GK52" s="573"/>
      <c r="GL52" s="573"/>
      <c r="GM52" s="573"/>
      <c r="GN52" s="573"/>
      <c r="GO52" s="573"/>
      <c r="GP52" s="573"/>
      <c r="GQ52" s="573"/>
      <c r="GR52" s="573"/>
      <c r="GS52" s="573"/>
      <c r="GT52" s="573"/>
      <c r="GU52" s="573"/>
      <c r="GV52" s="573"/>
      <c r="GW52" s="573"/>
      <c r="GX52" s="573"/>
      <c r="GY52" s="573"/>
      <c r="GZ52" s="573"/>
      <c r="HA52" s="573"/>
      <c r="HB52" s="573"/>
      <c r="HC52" s="573"/>
      <c r="HD52" s="573"/>
      <c r="HE52" s="573"/>
      <c r="HF52" s="573"/>
      <c r="HG52" s="573"/>
      <c r="HH52" s="573"/>
      <c r="HI52" s="573"/>
      <c r="HJ52" s="573"/>
      <c r="HK52" s="573"/>
      <c r="HL52" s="573"/>
      <c r="HM52" s="573"/>
      <c r="HN52" s="573"/>
      <c r="HO52" s="573"/>
      <c r="HP52" s="573"/>
      <c r="HQ52" s="573"/>
      <c r="HR52" s="573"/>
      <c r="HS52" s="573"/>
      <c r="HT52" s="573"/>
      <c r="HU52" s="573"/>
      <c r="HV52" s="573"/>
      <c r="HW52" s="573"/>
      <c r="HX52" s="573"/>
      <c r="HY52" s="573"/>
      <c r="HZ52" s="573"/>
      <c r="IA52" s="573"/>
      <c r="IB52" s="573"/>
      <c r="IC52" s="573"/>
      <c r="ID52" s="573"/>
      <c r="IE52" s="573"/>
      <c r="IF52" s="573"/>
      <c r="IG52" s="573"/>
      <c r="IH52" s="573"/>
      <c r="II52" s="573"/>
      <c r="IJ52" s="573"/>
      <c r="IK52" s="573"/>
      <c r="IL52" s="573"/>
      <c r="IM52" s="573"/>
      <c r="IN52" s="573"/>
      <c r="IO52" s="573"/>
      <c r="IP52" s="573"/>
      <c r="IQ52" s="573"/>
      <c r="IR52" s="573"/>
      <c r="IS52" s="573"/>
      <c r="IT52" s="573"/>
      <c r="IU52" s="573"/>
      <c r="IV52" s="573"/>
      <c r="IW52" s="573"/>
      <c r="IX52" s="573"/>
      <c r="IY52" s="573"/>
      <c r="IZ52" s="573"/>
      <c r="JA52" s="573"/>
      <c r="JB52" s="573"/>
      <c r="JC52" s="573"/>
      <c r="JD52" s="573"/>
      <c r="JE52" s="573"/>
      <c r="JF52" s="573"/>
      <c r="JG52" s="573"/>
      <c r="JH52" s="573"/>
      <c r="JI52" s="573"/>
      <c r="JJ52" s="573"/>
      <c r="JK52" s="573"/>
      <c r="JL52" s="573"/>
      <c r="JM52" s="573"/>
      <c r="JN52" s="573"/>
      <c r="JO52" s="573"/>
      <c r="JP52" s="573"/>
      <c r="JQ52" s="573"/>
      <c r="JR52" s="573"/>
      <c r="JS52" s="573"/>
      <c r="JT52" s="573"/>
      <c r="JU52" s="573"/>
      <c r="JV52" s="573"/>
      <c r="JW52" s="573"/>
      <c r="JX52" s="573"/>
      <c r="JY52" s="573"/>
      <c r="JZ52" s="573"/>
      <c r="KA52" s="573"/>
      <c r="KB52" s="573"/>
      <c r="KC52" s="573"/>
      <c r="KD52" s="573"/>
      <c r="KE52" s="573"/>
      <c r="KF52" s="573"/>
      <c r="KG52" s="573"/>
      <c r="KH52" s="573"/>
      <c r="KI52" s="573"/>
      <c r="KJ52" s="573"/>
      <c r="KK52" s="573"/>
      <c r="KL52" s="573"/>
      <c r="KM52" s="573"/>
      <c r="KN52" s="573"/>
      <c r="KO52" s="573"/>
      <c r="KP52" s="573"/>
      <c r="KQ52" s="573"/>
      <c r="KR52" s="573"/>
      <c r="KS52" s="573"/>
      <c r="KT52" s="573"/>
      <c r="KU52" s="573"/>
      <c r="KV52" s="573"/>
      <c r="KW52" s="573"/>
      <c r="KX52" s="573"/>
      <c r="KY52" s="573"/>
      <c r="KZ52" s="573"/>
      <c r="LA52" s="573"/>
      <c r="LB52" s="573"/>
      <c r="LC52" s="573"/>
      <c r="LD52" s="573"/>
      <c r="LE52" s="573"/>
      <c r="LF52" s="573"/>
      <c r="LG52" s="573"/>
      <c r="LH52" s="573"/>
      <c r="LI52" s="573"/>
      <c r="LJ52" s="573"/>
      <c r="LK52" s="573"/>
      <c r="LL52" s="573"/>
      <c r="LM52" s="573"/>
      <c r="LN52" s="573"/>
      <c r="LO52" s="573"/>
      <c r="LP52" s="573"/>
      <c r="LQ52" s="573"/>
      <c r="LR52" s="573"/>
      <c r="LS52" s="573"/>
      <c r="LT52" s="573"/>
      <c r="LU52" s="573"/>
      <c r="LV52" s="573"/>
      <c r="LW52" s="573"/>
      <c r="LX52" s="573"/>
      <c r="LY52" s="573"/>
      <c r="LZ52" s="573"/>
      <c r="MA52" s="573"/>
      <c r="MB52" s="573"/>
      <c r="MC52" s="573"/>
      <c r="MD52" s="573"/>
      <c r="ME52" s="573"/>
      <c r="MF52" s="573"/>
      <c r="MG52" s="573"/>
      <c r="MH52" s="573"/>
      <c r="MI52" s="573"/>
      <c r="MJ52" s="573"/>
      <c r="MK52" s="573"/>
      <c r="ML52" s="573"/>
      <c r="MM52" s="573"/>
      <c r="MN52" s="573"/>
      <c r="MO52" s="573"/>
      <c r="MP52" s="573"/>
      <c r="MQ52" s="573"/>
      <c r="MR52" s="573"/>
      <c r="MS52" s="573"/>
      <c r="MT52" s="573"/>
      <c r="MU52" s="573"/>
      <c r="MV52" s="573"/>
      <c r="MW52" s="573"/>
      <c r="MX52" s="573"/>
      <c r="MY52" s="573"/>
      <c r="MZ52" s="573"/>
      <c r="NA52" s="573"/>
      <c r="NB52" s="573"/>
      <c r="NC52" s="573"/>
      <c r="ND52" s="573"/>
      <c r="NE52" s="573"/>
      <c r="NF52" s="573"/>
      <c r="NG52" s="573"/>
      <c r="NH52" s="573"/>
      <c r="NI52" s="573"/>
      <c r="NJ52" s="573"/>
      <c r="NK52" s="573"/>
      <c r="NL52" s="573"/>
      <c r="NM52" s="573"/>
      <c r="NN52" s="573"/>
      <c r="NO52" s="573"/>
      <c r="NP52" s="573"/>
      <c r="NQ52" s="573"/>
      <c r="NR52" s="573"/>
      <c r="NS52" s="573"/>
      <c r="NT52" s="573"/>
      <c r="NU52" s="573"/>
      <c r="NV52" s="573"/>
      <c r="NW52" s="573"/>
      <c r="NX52" s="573"/>
      <c r="NY52" s="573"/>
      <c r="NZ52" s="573"/>
      <c r="OA52" s="573"/>
      <c r="OB52" s="573"/>
      <c r="OC52" s="573"/>
      <c r="OD52" s="573"/>
      <c r="OE52" s="573"/>
      <c r="OF52" s="573"/>
      <c r="OG52" s="573"/>
      <c r="OH52" s="573"/>
      <c r="OI52" s="573"/>
      <c r="OJ52" s="573"/>
      <c r="OK52" s="573"/>
      <c r="OL52" s="573"/>
      <c r="OM52" s="573"/>
      <c r="ON52" s="573"/>
      <c r="OO52" s="573"/>
      <c r="OP52" s="573"/>
      <c r="OQ52" s="573"/>
      <c r="OR52" s="573"/>
      <c r="OS52" s="573"/>
      <c r="OT52" s="573"/>
      <c r="OU52" s="573"/>
      <c r="OV52" s="573"/>
      <c r="OW52" s="573"/>
      <c r="OX52" s="573"/>
      <c r="OY52" s="573"/>
      <c r="OZ52" s="573"/>
      <c r="PA52" s="573"/>
      <c r="PB52" s="573"/>
      <c r="PC52" s="573"/>
      <c r="PD52" s="573"/>
      <c r="PE52" s="573"/>
      <c r="PF52" s="573"/>
      <c r="PG52" s="573"/>
      <c r="PH52" s="573"/>
      <c r="PI52" s="573"/>
      <c r="PJ52" s="573"/>
      <c r="PK52" s="573"/>
      <c r="PL52" s="573"/>
      <c r="PM52" s="573"/>
      <c r="PN52" s="573"/>
      <c r="PO52" s="573"/>
      <c r="PP52" s="573"/>
      <c r="PQ52" s="573"/>
      <c r="PR52" s="573"/>
      <c r="PS52" s="573"/>
      <c r="PT52" s="573"/>
      <c r="PU52" s="573"/>
      <c r="PV52" s="573"/>
      <c r="PW52" s="573"/>
      <c r="PX52" s="573"/>
      <c r="PY52" s="573"/>
      <c r="PZ52" s="573"/>
      <c r="QA52" s="573"/>
      <c r="QB52" s="573"/>
      <c r="QC52" s="573"/>
      <c r="QD52" s="573"/>
      <c r="QE52" s="573"/>
      <c r="QF52" s="573"/>
      <c r="QG52" s="573"/>
      <c r="QH52" s="573"/>
      <c r="QI52" s="573"/>
      <c r="QJ52" s="573"/>
      <c r="QK52" s="573"/>
      <c r="QL52" s="573"/>
      <c r="QM52" s="573"/>
      <c r="QN52" s="573"/>
      <c r="QO52" s="573"/>
      <c r="QP52" s="573"/>
      <c r="QQ52" s="573"/>
      <c r="QR52" s="573"/>
      <c r="QS52" s="573"/>
      <c r="QT52" s="573"/>
      <c r="QU52" s="573"/>
      <c r="QV52" s="573"/>
      <c r="QW52" s="573"/>
      <c r="QX52" s="573"/>
      <c r="QY52" s="573"/>
      <c r="QZ52" s="573"/>
      <c r="RA52" s="573"/>
      <c r="RB52" s="573"/>
      <c r="RC52" s="573"/>
      <c r="RD52" s="573"/>
      <c r="RE52" s="573"/>
      <c r="RF52" s="573"/>
      <c r="RG52" s="573"/>
      <c r="RH52" s="573"/>
      <c r="RI52" s="573"/>
      <c r="RJ52" s="573"/>
      <c r="RK52" s="573"/>
      <c r="RL52" s="573"/>
      <c r="RM52" s="573"/>
      <c r="RN52" s="573"/>
      <c r="RO52" s="573"/>
      <c r="RP52" s="573"/>
      <c r="RQ52" s="573"/>
      <c r="RR52" s="573"/>
      <c r="RS52" s="573"/>
      <c r="RT52" s="573"/>
      <c r="RU52" s="573"/>
      <c r="RV52" s="573"/>
      <c r="RW52" s="573"/>
      <c r="RX52" s="573"/>
      <c r="RY52" s="573"/>
      <c r="RZ52" s="573"/>
      <c r="SA52" s="573"/>
      <c r="SB52" s="573"/>
      <c r="SC52" s="573"/>
      <c r="SD52" s="573"/>
      <c r="SE52" s="573"/>
      <c r="SF52" s="573"/>
      <c r="SG52" s="573"/>
      <c r="SH52" s="573"/>
      <c r="SI52" s="573"/>
      <c r="SJ52" s="573"/>
      <c r="SK52" s="573"/>
      <c r="SL52" s="573"/>
      <c r="SM52" s="573"/>
      <c r="SN52" s="573"/>
      <c r="SO52" s="573"/>
      <c r="SP52" s="573"/>
      <c r="SQ52" s="573"/>
      <c r="SR52" s="573"/>
      <c r="SS52" s="573"/>
      <c r="ST52" s="573"/>
      <c r="SU52" s="573"/>
      <c r="SV52" s="573"/>
      <c r="SW52" s="573"/>
      <c r="SX52" s="573"/>
      <c r="SY52" s="573"/>
      <c r="SZ52" s="573"/>
      <c r="TA52" s="573"/>
      <c r="TB52" s="573"/>
      <c r="TC52" s="573"/>
      <c r="TD52" s="573"/>
      <c r="TE52" s="573"/>
      <c r="TF52" s="573"/>
      <c r="TG52" s="573"/>
      <c r="TH52" s="573"/>
      <c r="TI52" s="573"/>
      <c r="TJ52" s="573"/>
      <c r="TK52" s="573"/>
      <c r="TL52" s="573"/>
      <c r="TM52" s="573"/>
      <c r="TN52" s="573"/>
      <c r="TO52" s="573"/>
      <c r="TP52" s="573"/>
      <c r="TQ52" s="573"/>
      <c r="TR52" s="573"/>
      <c r="TS52" s="573"/>
      <c r="TT52" s="573"/>
      <c r="TU52" s="573"/>
      <c r="TV52" s="573"/>
      <c r="TW52" s="573"/>
      <c r="TX52" s="573"/>
      <c r="TY52" s="573"/>
      <c r="TZ52" s="573"/>
      <c r="UA52" s="573"/>
      <c r="UB52" s="573"/>
      <c r="UC52" s="573"/>
      <c r="UD52" s="573"/>
      <c r="UE52" s="573"/>
      <c r="UF52" s="573"/>
      <c r="UG52" s="573"/>
      <c r="UH52" s="573"/>
      <c r="UI52" s="573"/>
      <c r="UJ52" s="573"/>
      <c r="UK52" s="573"/>
      <c r="UL52" s="573"/>
      <c r="UM52" s="573"/>
      <c r="UN52" s="573"/>
      <c r="UO52" s="573"/>
      <c r="UP52" s="573"/>
      <c r="UQ52" s="573"/>
      <c r="UR52" s="573"/>
      <c r="US52" s="573"/>
      <c r="UT52" s="573"/>
      <c r="UU52" s="573"/>
      <c r="UV52" s="573"/>
      <c r="UW52" s="573"/>
      <c r="UX52" s="573"/>
      <c r="UY52" s="573"/>
      <c r="UZ52" s="573"/>
      <c r="VA52" s="573"/>
      <c r="VB52" s="573"/>
      <c r="VC52" s="573"/>
      <c r="VD52" s="573"/>
      <c r="VE52" s="573"/>
      <c r="VF52" s="573"/>
      <c r="VG52" s="573"/>
      <c r="VH52" s="573"/>
      <c r="VI52" s="573"/>
      <c r="VJ52" s="573"/>
      <c r="VK52" s="573"/>
      <c r="VL52" s="573"/>
      <c r="VM52" s="573"/>
      <c r="VN52" s="573"/>
      <c r="VO52" s="573"/>
      <c r="VP52" s="573"/>
      <c r="VQ52" s="573"/>
      <c r="VR52" s="573"/>
      <c r="VS52" s="573"/>
      <c r="VT52" s="573"/>
      <c r="VU52" s="573"/>
      <c r="VV52" s="573"/>
      <c r="VW52" s="573"/>
      <c r="VX52" s="573"/>
      <c r="VY52" s="573"/>
      <c r="VZ52" s="573"/>
      <c r="WA52" s="573"/>
      <c r="WB52" s="573"/>
      <c r="WC52" s="573"/>
      <c r="WD52" s="573"/>
      <c r="WE52" s="573"/>
      <c r="WF52" s="573"/>
      <c r="WG52" s="573"/>
      <c r="WH52" s="573"/>
      <c r="WI52" s="573"/>
      <c r="WJ52" s="573"/>
      <c r="WK52" s="573"/>
      <c r="WL52" s="573"/>
      <c r="WM52" s="573"/>
      <c r="WN52" s="573"/>
      <c r="WO52" s="573"/>
      <c r="WP52" s="573"/>
      <c r="WQ52" s="573"/>
      <c r="WR52" s="573"/>
      <c r="WS52" s="573"/>
      <c r="WT52" s="573"/>
      <c r="WU52" s="573"/>
      <c r="WV52" s="573"/>
      <c r="WW52" s="573"/>
      <c r="WX52" s="573"/>
      <c r="WY52" s="573"/>
      <c r="WZ52" s="573"/>
      <c r="XA52" s="573"/>
      <c r="XB52" s="573"/>
      <c r="XC52" s="573"/>
      <c r="XD52" s="573"/>
      <c r="XE52" s="573"/>
      <c r="XF52" s="573"/>
      <c r="XG52" s="573"/>
      <c r="XH52" s="573"/>
      <c r="XI52" s="573"/>
      <c r="XJ52" s="573"/>
      <c r="XK52" s="573"/>
      <c r="XL52" s="573"/>
      <c r="XM52" s="573"/>
      <c r="XN52" s="573"/>
      <c r="XO52" s="573"/>
      <c r="XP52" s="573"/>
      <c r="XQ52" s="573"/>
      <c r="XR52" s="573"/>
      <c r="XS52" s="573"/>
      <c r="XT52" s="573"/>
      <c r="XU52" s="573"/>
      <c r="XV52" s="573"/>
      <c r="XW52" s="573"/>
      <c r="XX52" s="573"/>
      <c r="XY52" s="573"/>
      <c r="XZ52" s="573"/>
      <c r="YA52" s="573"/>
      <c r="YB52" s="573"/>
      <c r="YC52" s="573"/>
      <c r="YD52" s="573"/>
      <c r="YE52" s="573"/>
      <c r="YF52" s="573"/>
      <c r="YG52" s="573"/>
      <c r="YH52" s="573"/>
      <c r="YI52" s="573"/>
      <c r="YJ52" s="573"/>
      <c r="YK52" s="573"/>
      <c r="YL52" s="573"/>
      <c r="YM52" s="573"/>
      <c r="YN52" s="573"/>
      <c r="YO52" s="573"/>
      <c r="YP52" s="573"/>
      <c r="YQ52" s="573"/>
      <c r="YR52" s="573"/>
      <c r="YS52" s="573"/>
      <c r="YT52" s="573"/>
      <c r="YU52" s="573"/>
      <c r="YV52" s="573"/>
      <c r="YW52" s="573"/>
      <c r="YX52" s="573"/>
      <c r="YY52" s="573"/>
      <c r="YZ52" s="573"/>
      <c r="ZA52" s="573"/>
      <c r="ZB52" s="573"/>
      <c r="ZC52" s="573"/>
      <c r="ZD52" s="573"/>
      <c r="ZE52" s="573"/>
      <c r="ZF52" s="573"/>
      <c r="ZG52" s="573"/>
      <c r="ZH52" s="573"/>
      <c r="ZI52" s="573"/>
      <c r="ZJ52" s="573"/>
      <c r="ZK52" s="573"/>
      <c r="ZL52" s="573"/>
      <c r="ZM52" s="573"/>
      <c r="ZN52" s="573"/>
      <c r="ZO52" s="573"/>
      <c r="ZP52" s="573"/>
      <c r="ZQ52" s="573"/>
      <c r="ZR52" s="573"/>
      <c r="ZS52" s="573"/>
      <c r="ZT52" s="573"/>
      <c r="ZU52" s="573"/>
      <c r="ZV52" s="573"/>
      <c r="ZW52" s="573"/>
      <c r="ZX52" s="573"/>
      <c r="ZY52" s="573"/>
      <c r="ZZ52" s="573"/>
      <c r="AAA52" s="573"/>
      <c r="AAB52" s="573"/>
      <c r="AAC52" s="573"/>
      <c r="AAD52" s="573"/>
      <c r="AAE52" s="573"/>
      <c r="AAF52" s="573"/>
      <c r="AAG52" s="573"/>
      <c r="AAH52" s="573"/>
      <c r="AAI52" s="573"/>
      <c r="AAJ52" s="573"/>
      <c r="AAK52" s="573"/>
      <c r="AAL52" s="573"/>
      <c r="AAM52" s="573"/>
      <c r="AAN52" s="573"/>
      <c r="AAO52" s="573"/>
      <c r="AAP52" s="573"/>
      <c r="AAQ52" s="573"/>
      <c r="AAR52" s="573"/>
      <c r="AAS52" s="573"/>
      <c r="AAT52" s="573"/>
      <c r="AAU52" s="573"/>
      <c r="AAV52" s="573"/>
      <c r="AAW52" s="573"/>
      <c r="AAX52" s="573"/>
      <c r="AAY52" s="573"/>
      <c r="AAZ52" s="573"/>
      <c r="ABA52" s="573"/>
      <c r="ABB52" s="573"/>
      <c r="ABC52" s="573"/>
      <c r="ABD52" s="573"/>
      <c r="ABE52" s="573"/>
      <c r="ABF52" s="573"/>
      <c r="ABG52" s="573"/>
      <c r="ABH52" s="573"/>
      <c r="ABI52" s="573"/>
      <c r="ABJ52" s="573"/>
      <c r="ABK52" s="573"/>
      <c r="ABL52" s="573"/>
      <c r="ABM52" s="573"/>
      <c r="ABN52" s="573"/>
      <c r="ABO52" s="573"/>
      <c r="ABP52" s="573"/>
      <c r="ABQ52" s="573"/>
      <c r="ABR52" s="573"/>
      <c r="ABS52" s="573"/>
      <c r="ABT52" s="573"/>
      <c r="ABU52" s="573"/>
      <c r="ABV52" s="573"/>
      <c r="ABW52" s="573"/>
      <c r="ABX52" s="573"/>
      <c r="ABY52" s="573"/>
      <c r="ABZ52" s="573"/>
      <c r="ACA52" s="573"/>
      <c r="ACB52" s="573"/>
      <c r="ACC52" s="573"/>
      <c r="ACD52" s="573"/>
      <c r="ACE52" s="573"/>
      <c r="ACF52" s="573"/>
      <c r="ACG52" s="573"/>
      <c r="ACH52" s="573"/>
      <c r="ACI52" s="573"/>
      <c r="ACJ52" s="573"/>
      <c r="ACK52" s="573"/>
      <c r="ACL52" s="573"/>
      <c r="ACM52" s="573"/>
      <c r="ACN52" s="573"/>
      <c r="ACO52" s="573"/>
      <c r="ACP52" s="573"/>
      <c r="ACQ52" s="573"/>
      <c r="ACR52" s="573"/>
      <c r="ACS52" s="573"/>
      <c r="ACT52" s="573"/>
      <c r="ACU52" s="573"/>
      <c r="ACV52" s="573"/>
      <c r="ACW52" s="573"/>
      <c r="ACX52" s="573"/>
      <c r="ACY52" s="573"/>
      <c r="ACZ52" s="573"/>
      <c r="ADA52" s="573"/>
      <c r="ADB52" s="573"/>
      <c r="ADC52" s="573"/>
      <c r="ADD52" s="573"/>
      <c r="ADE52" s="573"/>
      <c r="ADF52" s="573"/>
      <c r="ADG52" s="573"/>
      <c r="ADH52" s="573"/>
      <c r="ADI52" s="573"/>
      <c r="ADJ52" s="573"/>
      <c r="ADK52" s="573"/>
      <c r="ADL52" s="573"/>
      <c r="ADM52" s="573"/>
      <c r="ADN52" s="573"/>
      <c r="ADO52" s="573"/>
      <c r="ADP52" s="573"/>
      <c r="ADQ52" s="573"/>
      <c r="ADR52" s="573"/>
      <c r="ADS52" s="573"/>
      <c r="ADT52" s="573"/>
      <c r="ADU52" s="573"/>
      <c r="ADV52" s="573"/>
      <c r="ADW52" s="573"/>
      <c r="ADX52" s="573"/>
      <c r="ADY52" s="573"/>
      <c r="ADZ52" s="573"/>
      <c r="AEA52" s="573"/>
      <c r="AEB52" s="573"/>
      <c r="AEC52" s="573"/>
      <c r="AED52" s="573"/>
      <c r="AEE52" s="573"/>
      <c r="AEF52" s="573"/>
      <c r="AEG52" s="573"/>
      <c r="AEH52" s="573"/>
      <c r="AEI52" s="573"/>
      <c r="AEJ52" s="573"/>
      <c r="AEK52" s="573"/>
      <c r="AEL52" s="573"/>
      <c r="AEM52" s="573"/>
      <c r="AEN52" s="573"/>
      <c r="AEO52" s="573"/>
      <c r="AEP52" s="573"/>
      <c r="AEQ52" s="573"/>
      <c r="AER52" s="573"/>
      <c r="AES52" s="573"/>
      <c r="AET52" s="573"/>
      <c r="AEU52" s="573"/>
      <c r="AEV52" s="573"/>
      <c r="AEW52" s="573"/>
      <c r="AEX52" s="573"/>
      <c r="AEY52" s="573"/>
      <c r="AEZ52" s="573"/>
      <c r="AFA52" s="573"/>
      <c r="AFB52" s="573"/>
      <c r="AFC52" s="573"/>
      <c r="AFD52" s="573"/>
      <c r="AFE52" s="573"/>
      <c r="AFF52" s="573"/>
      <c r="AFG52" s="573"/>
      <c r="AFH52" s="573"/>
      <c r="AFI52" s="573"/>
      <c r="AFJ52" s="573"/>
      <c r="AFK52" s="573"/>
      <c r="AFL52" s="573"/>
      <c r="AFM52" s="573"/>
      <c r="AFN52" s="573"/>
      <c r="AFO52" s="573"/>
      <c r="AFP52" s="573"/>
      <c r="AFQ52" s="573"/>
      <c r="AFR52" s="573"/>
      <c r="AFS52" s="573"/>
      <c r="AFT52" s="573"/>
      <c r="AFU52" s="573"/>
      <c r="AFV52" s="573"/>
      <c r="AFW52" s="573"/>
      <c r="AFX52" s="573"/>
      <c r="AFY52" s="573"/>
      <c r="AFZ52" s="573"/>
      <c r="AGA52" s="573"/>
      <c r="AGB52" s="573"/>
      <c r="AGC52" s="573"/>
      <c r="AGD52" s="573"/>
      <c r="AGE52" s="573"/>
      <c r="AGF52" s="573"/>
      <c r="AGG52" s="573"/>
      <c r="AGH52" s="573"/>
      <c r="AGI52" s="573"/>
      <c r="AGJ52" s="573"/>
      <c r="AGK52" s="573"/>
      <c r="AGL52" s="573"/>
      <c r="AGM52" s="573"/>
      <c r="AGN52" s="573"/>
      <c r="AGO52" s="573"/>
      <c r="AGP52" s="573"/>
      <c r="AGQ52" s="573"/>
      <c r="AGR52" s="573"/>
      <c r="AGS52" s="573"/>
      <c r="AGT52" s="573"/>
      <c r="AGU52" s="573"/>
      <c r="AGV52" s="573"/>
      <c r="AGW52" s="573"/>
      <c r="AGX52" s="573"/>
      <c r="AGY52" s="573"/>
      <c r="AGZ52" s="573"/>
      <c r="AHA52" s="573"/>
      <c r="AHB52" s="573"/>
      <c r="AHC52" s="573"/>
      <c r="AHD52" s="573"/>
      <c r="AHE52" s="573"/>
      <c r="AHF52" s="573"/>
      <c r="AHG52" s="573"/>
      <c r="AHH52" s="573"/>
      <c r="AHI52" s="573"/>
      <c r="AHJ52" s="573"/>
      <c r="AHK52" s="573"/>
      <c r="AHL52" s="573"/>
      <c r="AHM52" s="573"/>
      <c r="AHN52" s="573"/>
      <c r="AHO52" s="573"/>
      <c r="AHQ52" s="580">
        <v>47</v>
      </c>
    </row>
    <row r="53" spans="1:901" x14ac:dyDescent="0.4">
      <c r="A53" s="574" t="s">
        <v>19</v>
      </c>
      <c r="B53" s="575" t="s">
        <v>20</v>
      </c>
      <c r="C53" s="571"/>
      <c r="D53" s="571"/>
      <c r="E53" s="571"/>
      <c r="F53" s="571"/>
      <c r="G53" s="571"/>
      <c r="H53" s="571"/>
      <c r="I53" s="571"/>
      <c r="J53" s="571"/>
      <c r="K53" s="571"/>
      <c r="L53" s="571"/>
      <c r="M53" s="571"/>
      <c r="N53" s="571"/>
      <c r="O53" s="571"/>
      <c r="P53" s="571"/>
      <c r="Q53" s="571"/>
      <c r="R53" s="571"/>
      <c r="S53" s="571"/>
      <c r="T53" s="571"/>
      <c r="U53" s="571"/>
      <c r="V53" s="571"/>
      <c r="W53" s="571"/>
      <c r="X53" s="571"/>
      <c r="Y53" s="571"/>
      <c r="Z53" s="571"/>
      <c r="AA53" s="571"/>
      <c r="AB53" s="571"/>
      <c r="AC53" s="571"/>
      <c r="AD53" s="571"/>
      <c r="AE53" s="571"/>
      <c r="AF53" s="571"/>
      <c r="AG53" s="571"/>
      <c r="AH53" s="571"/>
      <c r="AI53" s="571"/>
      <c r="AJ53" s="571"/>
      <c r="AK53" s="571"/>
      <c r="AL53" s="571"/>
      <c r="AM53" s="571"/>
      <c r="AN53" s="571"/>
      <c r="AO53" s="571"/>
      <c r="AP53" s="571"/>
      <c r="AQ53" s="571"/>
      <c r="AR53" s="571"/>
      <c r="AS53" s="571"/>
      <c r="AT53" s="571"/>
      <c r="AU53" s="571"/>
      <c r="AV53" s="571"/>
      <c r="AW53" s="571"/>
      <c r="AX53" s="571"/>
      <c r="AY53" s="571"/>
      <c r="AZ53" s="571"/>
      <c r="BA53" s="571"/>
      <c r="BB53" s="571"/>
      <c r="BC53" s="571"/>
      <c r="BD53" s="571"/>
      <c r="BE53" s="571"/>
      <c r="BF53" s="571"/>
      <c r="BG53" s="571"/>
      <c r="BH53" s="571"/>
      <c r="BI53" s="571"/>
      <c r="BJ53" s="571"/>
      <c r="BK53" s="571"/>
      <c r="BL53" s="571"/>
      <c r="BM53" s="571"/>
      <c r="BN53" s="571"/>
      <c r="BO53" s="571"/>
      <c r="BP53" s="571"/>
      <c r="BQ53" s="571"/>
      <c r="BR53" s="571"/>
      <c r="BS53" s="571"/>
      <c r="BT53" s="571"/>
      <c r="BU53" s="571"/>
      <c r="BV53" s="571"/>
      <c r="BW53" s="571"/>
      <c r="BX53" s="571"/>
      <c r="BY53" s="571"/>
      <c r="BZ53" s="571"/>
      <c r="CA53" s="571"/>
      <c r="CB53" s="571"/>
      <c r="CC53" s="571"/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1"/>
      <c r="CO53" s="571"/>
      <c r="CP53" s="571"/>
      <c r="CQ53" s="571"/>
      <c r="CR53" s="571"/>
      <c r="CS53" s="571"/>
      <c r="CT53" s="571"/>
      <c r="CU53" s="571"/>
      <c r="CV53" s="571"/>
      <c r="CW53" s="571"/>
      <c r="CX53" s="571"/>
      <c r="CY53" s="571"/>
      <c r="CZ53" s="571"/>
      <c r="DA53" s="571"/>
      <c r="DB53" s="571"/>
      <c r="DC53" s="571"/>
      <c r="DD53" s="571"/>
      <c r="DE53" s="571"/>
      <c r="DF53" s="571"/>
      <c r="DG53" s="571"/>
      <c r="DH53" s="571"/>
      <c r="DI53" s="571"/>
      <c r="DJ53" s="571"/>
      <c r="DK53" s="571"/>
      <c r="DL53" s="571"/>
      <c r="DM53" s="571"/>
      <c r="DN53" s="571"/>
      <c r="DO53" s="571"/>
      <c r="DP53" s="571"/>
      <c r="DQ53" s="571"/>
      <c r="DR53" s="571"/>
      <c r="DS53" s="571"/>
      <c r="DT53" s="571"/>
      <c r="DU53" s="571"/>
      <c r="DV53" s="571"/>
      <c r="DW53" s="571"/>
      <c r="DX53" s="571"/>
      <c r="DY53" s="571"/>
      <c r="DZ53" s="571"/>
      <c r="EA53" s="571"/>
      <c r="EB53" s="571"/>
      <c r="EC53" s="571"/>
      <c r="ED53" s="571"/>
      <c r="EE53" s="571"/>
      <c r="EF53" s="571"/>
      <c r="EG53" s="571"/>
      <c r="EH53" s="571"/>
      <c r="EI53" s="571"/>
      <c r="EJ53" s="571"/>
      <c r="EK53" s="571"/>
      <c r="EL53" s="571"/>
      <c r="EM53" s="571"/>
      <c r="EN53" s="571"/>
      <c r="EO53" s="571"/>
      <c r="EP53" s="571"/>
      <c r="EQ53" s="571"/>
      <c r="ER53" s="571"/>
      <c r="ES53" s="571"/>
      <c r="ET53" s="571"/>
      <c r="EU53" s="571"/>
      <c r="EV53" s="571"/>
      <c r="EW53" s="571"/>
      <c r="EX53" s="571"/>
      <c r="EY53" s="571"/>
      <c r="EZ53" s="571"/>
      <c r="FA53" s="571"/>
      <c r="FB53" s="571"/>
      <c r="FC53" s="571"/>
      <c r="FD53" s="571"/>
      <c r="FE53" s="571"/>
      <c r="FF53" s="571"/>
      <c r="FG53" s="571"/>
      <c r="FH53" s="571"/>
      <c r="FI53" s="571"/>
      <c r="FJ53" s="571"/>
      <c r="FK53" s="571"/>
      <c r="FL53" s="571"/>
      <c r="FM53" s="571"/>
      <c r="FN53" s="571"/>
      <c r="FO53" s="571"/>
      <c r="FP53" s="571"/>
      <c r="FQ53" s="571"/>
      <c r="FR53" s="571"/>
      <c r="FS53" s="571"/>
      <c r="FT53" s="571"/>
      <c r="FU53" s="571"/>
      <c r="FV53" s="571"/>
      <c r="FW53" s="571"/>
      <c r="FX53" s="571"/>
      <c r="FY53" s="571"/>
      <c r="FZ53" s="571"/>
      <c r="GA53" s="571"/>
      <c r="GB53" s="571"/>
      <c r="GC53" s="571"/>
      <c r="GD53" s="571"/>
      <c r="GE53" s="571"/>
      <c r="GF53" s="571"/>
      <c r="GG53" s="571"/>
      <c r="GH53" s="571"/>
      <c r="GI53" s="571"/>
      <c r="GJ53" s="571"/>
      <c r="GK53" s="571"/>
      <c r="GL53" s="571"/>
      <c r="GM53" s="571"/>
      <c r="GN53" s="571"/>
      <c r="GO53" s="571"/>
      <c r="GP53" s="571"/>
      <c r="GQ53" s="571"/>
      <c r="GR53" s="571"/>
      <c r="GS53" s="571"/>
      <c r="GT53" s="571"/>
      <c r="GU53" s="571"/>
      <c r="GV53" s="571"/>
      <c r="GW53" s="571"/>
      <c r="GX53" s="571"/>
      <c r="GY53" s="571"/>
      <c r="GZ53" s="571"/>
      <c r="HA53" s="571"/>
      <c r="HB53" s="571"/>
      <c r="HC53" s="571"/>
      <c r="HD53" s="571"/>
      <c r="HE53" s="571"/>
      <c r="HF53" s="571"/>
      <c r="HG53" s="571"/>
      <c r="HH53" s="571"/>
      <c r="HI53" s="571"/>
      <c r="HJ53" s="571"/>
      <c r="HK53" s="571"/>
      <c r="HL53" s="571"/>
      <c r="HM53" s="571"/>
      <c r="HN53" s="571"/>
      <c r="HO53" s="571"/>
      <c r="HP53" s="571"/>
      <c r="HQ53" s="571"/>
      <c r="HR53" s="571"/>
      <c r="HS53" s="571"/>
      <c r="HT53" s="571"/>
      <c r="HU53" s="571"/>
      <c r="HV53" s="571"/>
      <c r="HW53" s="571"/>
      <c r="HX53" s="571"/>
      <c r="HY53" s="571"/>
      <c r="HZ53" s="571"/>
      <c r="IA53" s="571"/>
      <c r="IB53" s="571"/>
      <c r="IC53" s="571"/>
      <c r="ID53" s="571"/>
      <c r="IE53" s="571"/>
      <c r="IF53" s="571"/>
      <c r="IG53" s="571"/>
      <c r="IH53" s="571"/>
      <c r="II53" s="571"/>
      <c r="IJ53" s="571"/>
      <c r="IK53" s="571"/>
      <c r="IL53" s="571"/>
      <c r="IM53" s="571"/>
      <c r="IN53" s="571"/>
      <c r="IO53" s="571"/>
      <c r="IP53" s="571"/>
      <c r="IQ53" s="571"/>
      <c r="IR53" s="571"/>
      <c r="IS53" s="571"/>
      <c r="IT53" s="571"/>
      <c r="IU53" s="571"/>
      <c r="IV53" s="571"/>
      <c r="IW53" s="571"/>
      <c r="IX53" s="571"/>
      <c r="IY53" s="571"/>
      <c r="IZ53" s="571"/>
      <c r="JA53" s="571"/>
      <c r="JB53" s="571"/>
      <c r="JC53" s="571"/>
      <c r="JD53" s="571"/>
      <c r="JE53" s="571"/>
      <c r="JF53" s="571"/>
      <c r="JG53" s="571"/>
      <c r="JH53" s="571"/>
      <c r="JI53" s="571"/>
      <c r="JJ53" s="571"/>
      <c r="JK53" s="571"/>
      <c r="JL53" s="571"/>
      <c r="JM53" s="571"/>
      <c r="JN53" s="571"/>
      <c r="JO53" s="571"/>
      <c r="JP53" s="571"/>
      <c r="JQ53" s="571"/>
      <c r="JR53" s="571"/>
      <c r="JS53" s="571"/>
      <c r="JT53" s="571"/>
      <c r="JU53" s="571"/>
      <c r="JV53" s="571"/>
      <c r="JW53" s="571"/>
      <c r="JX53" s="571"/>
      <c r="JY53" s="571"/>
      <c r="JZ53" s="571"/>
      <c r="KA53" s="571"/>
      <c r="KB53" s="571"/>
      <c r="KC53" s="571"/>
      <c r="KD53" s="571"/>
      <c r="KE53" s="571"/>
      <c r="KF53" s="571"/>
      <c r="KG53" s="571"/>
      <c r="KH53" s="571"/>
      <c r="KI53" s="571"/>
      <c r="KJ53" s="571"/>
      <c r="KK53" s="571"/>
      <c r="KL53" s="571"/>
      <c r="KM53" s="571"/>
      <c r="KN53" s="571"/>
      <c r="KO53" s="571"/>
      <c r="KP53" s="571"/>
      <c r="KQ53" s="571"/>
      <c r="KR53" s="571"/>
      <c r="KS53" s="571"/>
      <c r="KT53" s="571"/>
      <c r="KU53" s="571"/>
      <c r="KV53" s="571"/>
      <c r="KW53" s="571"/>
      <c r="KX53" s="571"/>
      <c r="KY53" s="571"/>
      <c r="KZ53" s="571"/>
      <c r="LA53" s="571"/>
      <c r="LB53" s="571"/>
      <c r="LC53" s="571"/>
      <c r="LD53" s="571"/>
      <c r="LE53" s="571"/>
      <c r="LF53" s="571"/>
      <c r="LG53" s="571"/>
      <c r="LH53" s="571"/>
      <c r="LI53" s="571"/>
      <c r="LJ53" s="571"/>
      <c r="LK53" s="571"/>
      <c r="LL53" s="571"/>
      <c r="LM53" s="571"/>
      <c r="LN53" s="571"/>
      <c r="LO53" s="571"/>
      <c r="LP53" s="571"/>
      <c r="LQ53" s="571"/>
      <c r="LR53" s="571"/>
      <c r="LS53" s="571"/>
      <c r="LT53" s="571"/>
      <c r="LU53" s="571"/>
      <c r="LV53" s="571"/>
      <c r="LW53" s="571"/>
      <c r="LX53" s="571"/>
      <c r="LY53" s="571"/>
      <c r="LZ53" s="571"/>
      <c r="MA53" s="571"/>
      <c r="MB53" s="571"/>
      <c r="MC53" s="571"/>
      <c r="MD53" s="571"/>
      <c r="ME53" s="571"/>
      <c r="MF53" s="571"/>
      <c r="MG53" s="571"/>
      <c r="MH53" s="571"/>
      <c r="MI53" s="571"/>
      <c r="MJ53" s="571"/>
      <c r="MK53" s="571"/>
      <c r="ML53" s="571"/>
      <c r="MM53" s="571"/>
      <c r="MN53" s="571"/>
      <c r="MO53" s="571"/>
      <c r="MP53" s="571"/>
      <c r="MQ53" s="571"/>
      <c r="MR53" s="571"/>
      <c r="MS53" s="571"/>
      <c r="MT53" s="571"/>
      <c r="MU53" s="571"/>
      <c r="MV53" s="571"/>
      <c r="MW53" s="571"/>
      <c r="MX53" s="571"/>
      <c r="MY53" s="571"/>
      <c r="MZ53" s="571"/>
      <c r="NA53" s="571"/>
      <c r="NB53" s="571"/>
      <c r="NC53" s="571"/>
      <c r="ND53" s="571"/>
      <c r="NE53" s="571"/>
      <c r="NF53" s="571"/>
      <c r="NG53" s="571"/>
      <c r="NH53" s="571"/>
      <c r="NI53" s="571"/>
      <c r="NJ53" s="571"/>
      <c r="NK53" s="571"/>
      <c r="NL53" s="571"/>
      <c r="NM53" s="571"/>
      <c r="NN53" s="571"/>
      <c r="NO53" s="571"/>
      <c r="NP53" s="571"/>
      <c r="NQ53" s="571"/>
      <c r="NR53" s="571"/>
      <c r="NS53" s="571"/>
      <c r="NT53" s="571"/>
      <c r="NU53" s="571"/>
      <c r="NV53" s="571"/>
      <c r="NW53" s="571"/>
      <c r="NX53" s="571"/>
      <c r="NY53" s="571"/>
      <c r="NZ53" s="571"/>
      <c r="OA53" s="571"/>
      <c r="OB53" s="571"/>
      <c r="OC53" s="571"/>
      <c r="OD53" s="571"/>
      <c r="OE53" s="571"/>
      <c r="OF53" s="571"/>
      <c r="OG53" s="571"/>
      <c r="OH53" s="571"/>
      <c r="OI53" s="571"/>
      <c r="OJ53" s="571"/>
      <c r="OK53" s="571"/>
      <c r="OL53" s="571"/>
      <c r="OM53" s="571"/>
      <c r="ON53" s="571"/>
      <c r="OO53" s="571"/>
      <c r="OP53" s="571"/>
      <c r="OQ53" s="571"/>
      <c r="OR53" s="571"/>
      <c r="OS53" s="571"/>
      <c r="OT53" s="571"/>
      <c r="OU53" s="571"/>
      <c r="OV53" s="571"/>
      <c r="OW53" s="571"/>
      <c r="OX53" s="571"/>
      <c r="OY53" s="571"/>
      <c r="OZ53" s="571"/>
      <c r="PA53" s="571"/>
      <c r="PB53" s="571"/>
      <c r="PC53" s="571"/>
      <c r="PD53" s="571"/>
      <c r="PE53" s="571"/>
      <c r="PF53" s="571"/>
      <c r="PG53" s="571"/>
      <c r="PH53" s="571"/>
      <c r="PI53" s="571"/>
      <c r="PJ53" s="571"/>
      <c r="PK53" s="571"/>
      <c r="PL53" s="571"/>
      <c r="PM53" s="571"/>
      <c r="PN53" s="571"/>
      <c r="PO53" s="571"/>
      <c r="PP53" s="571"/>
      <c r="PQ53" s="571"/>
      <c r="PR53" s="571"/>
      <c r="PS53" s="571"/>
      <c r="PT53" s="571"/>
      <c r="PU53" s="571"/>
      <c r="PV53" s="571"/>
      <c r="PW53" s="571"/>
      <c r="PX53" s="571"/>
      <c r="PY53" s="571"/>
      <c r="PZ53" s="571"/>
      <c r="QA53" s="571"/>
      <c r="QB53" s="571"/>
      <c r="QC53" s="571"/>
      <c r="QD53" s="571"/>
      <c r="QE53" s="571"/>
      <c r="QF53" s="571"/>
      <c r="QG53" s="571"/>
      <c r="QH53" s="571"/>
      <c r="QI53" s="571"/>
      <c r="QJ53" s="571"/>
      <c r="QK53" s="571"/>
      <c r="QL53" s="571"/>
      <c r="QM53" s="571"/>
      <c r="QN53" s="571"/>
      <c r="QO53" s="571"/>
      <c r="QP53" s="571"/>
      <c r="QQ53" s="571"/>
      <c r="QR53" s="571"/>
      <c r="QS53" s="571"/>
      <c r="QT53" s="571"/>
      <c r="QU53" s="571"/>
      <c r="QV53" s="571"/>
      <c r="QW53" s="571"/>
      <c r="QX53" s="571"/>
      <c r="QY53" s="571"/>
      <c r="QZ53" s="571"/>
      <c r="RA53" s="571"/>
      <c r="RB53" s="571"/>
      <c r="RC53" s="571"/>
      <c r="RD53" s="571"/>
      <c r="RE53" s="571"/>
      <c r="RF53" s="571"/>
      <c r="RG53" s="571"/>
      <c r="RH53" s="571"/>
      <c r="RI53" s="571"/>
      <c r="RJ53" s="571"/>
      <c r="RK53" s="571"/>
      <c r="RL53" s="571"/>
      <c r="RM53" s="571"/>
      <c r="RN53" s="571"/>
      <c r="RO53" s="571"/>
      <c r="RP53" s="571"/>
      <c r="RQ53" s="571"/>
      <c r="RR53" s="571"/>
      <c r="RS53" s="571"/>
      <c r="RT53" s="571"/>
      <c r="RU53" s="571"/>
      <c r="RV53" s="571"/>
      <c r="RW53" s="571"/>
      <c r="RX53" s="571"/>
      <c r="RY53" s="571"/>
      <c r="RZ53" s="571"/>
      <c r="SA53" s="571"/>
      <c r="SB53" s="571"/>
      <c r="SC53" s="571"/>
      <c r="SD53" s="571"/>
      <c r="SE53" s="571"/>
      <c r="SF53" s="571"/>
      <c r="SG53" s="571"/>
      <c r="SH53" s="571"/>
      <c r="SI53" s="571"/>
      <c r="SJ53" s="571"/>
      <c r="SK53" s="571"/>
      <c r="SL53" s="571"/>
      <c r="SM53" s="571"/>
      <c r="SN53" s="571"/>
      <c r="SO53" s="571"/>
      <c r="SP53" s="571"/>
      <c r="SQ53" s="571"/>
      <c r="SR53" s="571"/>
      <c r="SS53" s="571"/>
      <c r="ST53" s="571"/>
      <c r="SU53" s="571"/>
      <c r="SV53" s="571"/>
      <c r="SW53" s="571"/>
      <c r="SX53" s="571"/>
      <c r="SY53" s="571"/>
      <c r="SZ53" s="571"/>
      <c r="TA53" s="571"/>
      <c r="TB53" s="571"/>
      <c r="TC53" s="571"/>
      <c r="TD53" s="571"/>
      <c r="TE53" s="571"/>
      <c r="TF53" s="571"/>
      <c r="TG53" s="571"/>
      <c r="TH53" s="571"/>
      <c r="TI53" s="571"/>
      <c r="TJ53" s="571"/>
      <c r="TK53" s="571"/>
      <c r="TL53" s="571"/>
      <c r="TM53" s="571"/>
      <c r="TN53" s="571"/>
      <c r="TO53" s="571"/>
      <c r="TP53" s="571"/>
      <c r="TQ53" s="571"/>
      <c r="TR53" s="571"/>
      <c r="TS53" s="571"/>
      <c r="TT53" s="571"/>
      <c r="TU53" s="571"/>
      <c r="TV53" s="571"/>
      <c r="TW53" s="571"/>
      <c r="TX53" s="571"/>
      <c r="TY53" s="571"/>
      <c r="TZ53" s="571"/>
      <c r="UA53" s="571"/>
      <c r="UB53" s="571"/>
      <c r="UC53" s="571"/>
      <c r="UD53" s="571"/>
      <c r="UE53" s="571"/>
      <c r="UF53" s="571"/>
      <c r="UG53" s="571"/>
      <c r="UH53" s="571"/>
      <c r="UI53" s="571"/>
      <c r="UJ53" s="571"/>
      <c r="UK53" s="571"/>
      <c r="UL53" s="571"/>
      <c r="UM53" s="571"/>
      <c r="UN53" s="571"/>
      <c r="UO53" s="571"/>
      <c r="UP53" s="571"/>
      <c r="UQ53" s="571"/>
      <c r="UR53" s="571"/>
      <c r="US53" s="571"/>
      <c r="UT53" s="571"/>
      <c r="UU53" s="571"/>
      <c r="UV53" s="571"/>
      <c r="UW53" s="571"/>
      <c r="UX53" s="571"/>
      <c r="UY53" s="571"/>
      <c r="UZ53" s="571"/>
      <c r="VA53" s="571"/>
      <c r="VB53" s="571"/>
      <c r="VC53" s="571"/>
      <c r="VD53" s="571"/>
      <c r="VE53" s="571"/>
      <c r="VF53" s="571"/>
      <c r="VG53" s="571"/>
      <c r="VH53" s="571"/>
      <c r="VI53" s="571"/>
      <c r="VJ53" s="571"/>
      <c r="VK53" s="571"/>
      <c r="VL53" s="571"/>
      <c r="VM53" s="571"/>
      <c r="VN53" s="571"/>
      <c r="VO53" s="571"/>
      <c r="VP53" s="571"/>
      <c r="VQ53" s="571"/>
      <c r="VR53" s="571"/>
      <c r="VS53" s="571"/>
      <c r="VT53" s="571"/>
      <c r="VU53" s="571"/>
      <c r="VV53" s="571"/>
      <c r="VW53" s="571"/>
      <c r="VX53" s="571"/>
      <c r="VY53" s="571"/>
      <c r="VZ53" s="571"/>
      <c r="WA53" s="571"/>
      <c r="WB53" s="571"/>
      <c r="WC53" s="571"/>
      <c r="WD53" s="571"/>
      <c r="WE53" s="571"/>
      <c r="WF53" s="571"/>
      <c r="WG53" s="571"/>
      <c r="WH53" s="571"/>
      <c r="WI53" s="571"/>
      <c r="WJ53" s="571"/>
      <c r="WK53" s="571"/>
      <c r="WL53" s="571"/>
      <c r="WM53" s="571"/>
      <c r="WN53" s="571"/>
      <c r="WO53" s="571"/>
      <c r="WP53" s="571"/>
      <c r="WQ53" s="571"/>
      <c r="WR53" s="571"/>
      <c r="WS53" s="571"/>
      <c r="WT53" s="571"/>
      <c r="WU53" s="571"/>
      <c r="WV53" s="571"/>
      <c r="WW53" s="571"/>
      <c r="WX53" s="571"/>
      <c r="WY53" s="571"/>
      <c r="WZ53" s="571"/>
      <c r="XA53" s="571"/>
      <c r="XB53" s="571"/>
      <c r="XC53" s="571"/>
      <c r="XD53" s="571"/>
      <c r="XE53" s="571"/>
      <c r="XF53" s="571"/>
      <c r="XG53" s="571"/>
      <c r="XH53" s="571"/>
      <c r="XI53" s="571"/>
      <c r="XJ53" s="571"/>
      <c r="XK53" s="571"/>
      <c r="XL53" s="571"/>
      <c r="XM53" s="571"/>
      <c r="XN53" s="571"/>
      <c r="XO53" s="571"/>
      <c r="XP53" s="571"/>
      <c r="XQ53" s="571"/>
      <c r="XR53" s="571"/>
      <c r="XS53" s="571"/>
      <c r="XT53" s="571"/>
      <c r="XU53" s="571"/>
      <c r="XV53" s="571"/>
      <c r="XW53" s="571"/>
      <c r="XX53" s="571"/>
      <c r="XY53" s="571"/>
      <c r="XZ53" s="571"/>
      <c r="YA53" s="571"/>
      <c r="YB53" s="571"/>
      <c r="YC53" s="571"/>
      <c r="YD53" s="571"/>
      <c r="YE53" s="571"/>
      <c r="YF53" s="571"/>
      <c r="YG53" s="571"/>
      <c r="YH53" s="571"/>
      <c r="YI53" s="571"/>
      <c r="YJ53" s="571"/>
      <c r="YK53" s="571"/>
      <c r="YL53" s="571"/>
      <c r="YM53" s="571"/>
      <c r="YN53" s="571"/>
      <c r="YO53" s="571"/>
      <c r="YP53" s="571"/>
      <c r="YQ53" s="571"/>
      <c r="YR53" s="571"/>
      <c r="YS53" s="571"/>
      <c r="YT53" s="571"/>
      <c r="YU53" s="571"/>
      <c r="YV53" s="571"/>
      <c r="YW53" s="571"/>
      <c r="YX53" s="571"/>
      <c r="YY53" s="571"/>
      <c r="YZ53" s="571"/>
      <c r="ZA53" s="571"/>
      <c r="ZB53" s="571"/>
      <c r="ZC53" s="571"/>
      <c r="ZD53" s="571"/>
      <c r="ZE53" s="571"/>
      <c r="ZF53" s="571"/>
      <c r="ZG53" s="571"/>
      <c r="ZH53" s="571"/>
      <c r="ZI53" s="571"/>
      <c r="ZJ53" s="571"/>
      <c r="ZK53" s="571"/>
      <c r="ZL53" s="571"/>
      <c r="ZM53" s="571"/>
      <c r="ZN53" s="571"/>
      <c r="ZO53" s="571"/>
      <c r="ZP53" s="571"/>
      <c r="ZQ53" s="571"/>
      <c r="ZR53" s="571"/>
      <c r="ZS53" s="571"/>
      <c r="ZT53" s="571"/>
      <c r="ZU53" s="571"/>
      <c r="ZV53" s="571"/>
      <c r="ZW53" s="571"/>
      <c r="ZX53" s="571"/>
      <c r="ZY53" s="571"/>
      <c r="ZZ53" s="571"/>
      <c r="AAA53" s="571"/>
      <c r="AAB53" s="571"/>
      <c r="AAC53" s="571"/>
      <c r="AAD53" s="571"/>
      <c r="AAE53" s="571"/>
      <c r="AAF53" s="571"/>
      <c r="AAG53" s="571"/>
      <c r="AAH53" s="571"/>
      <c r="AAI53" s="571"/>
      <c r="AAJ53" s="571"/>
      <c r="AAK53" s="571"/>
      <c r="AAL53" s="571"/>
      <c r="AAM53" s="571"/>
      <c r="AAN53" s="571"/>
      <c r="AAO53" s="571"/>
      <c r="AAP53" s="571"/>
      <c r="AAQ53" s="571"/>
      <c r="AAR53" s="571"/>
      <c r="AAS53" s="571"/>
      <c r="AAT53" s="571"/>
      <c r="AAU53" s="571"/>
      <c r="AAV53" s="571"/>
      <c r="AAW53" s="571"/>
      <c r="AAX53" s="571"/>
      <c r="AAY53" s="571"/>
      <c r="AAZ53" s="571"/>
      <c r="ABA53" s="571"/>
      <c r="ABB53" s="571"/>
      <c r="ABC53" s="571"/>
      <c r="ABD53" s="571"/>
      <c r="ABE53" s="571"/>
      <c r="ABF53" s="571"/>
      <c r="ABG53" s="571"/>
      <c r="ABH53" s="571"/>
      <c r="ABI53" s="571"/>
      <c r="ABJ53" s="571"/>
      <c r="ABK53" s="571"/>
      <c r="ABL53" s="571"/>
      <c r="ABM53" s="571"/>
      <c r="ABN53" s="571"/>
      <c r="ABO53" s="571"/>
      <c r="ABP53" s="571"/>
      <c r="ABQ53" s="571"/>
      <c r="ABR53" s="571"/>
      <c r="ABS53" s="571"/>
      <c r="ABT53" s="571"/>
      <c r="ABU53" s="571"/>
      <c r="ABV53" s="571"/>
      <c r="ABW53" s="571"/>
      <c r="ABX53" s="571"/>
      <c r="ABY53" s="571"/>
      <c r="ABZ53" s="571"/>
      <c r="ACA53" s="571"/>
      <c r="ACB53" s="571"/>
      <c r="ACC53" s="571"/>
      <c r="ACD53" s="571"/>
      <c r="ACE53" s="571"/>
      <c r="ACF53" s="571"/>
      <c r="ACG53" s="571"/>
      <c r="ACH53" s="571"/>
      <c r="ACI53" s="571"/>
      <c r="ACJ53" s="571"/>
      <c r="ACK53" s="571"/>
      <c r="ACL53" s="571"/>
      <c r="ACM53" s="571"/>
      <c r="ACN53" s="571"/>
      <c r="ACO53" s="571"/>
      <c r="ACP53" s="571"/>
      <c r="ACQ53" s="571"/>
      <c r="ACR53" s="571"/>
      <c r="ACS53" s="571"/>
      <c r="ACT53" s="571"/>
      <c r="ACU53" s="571"/>
      <c r="ACV53" s="571"/>
      <c r="ACW53" s="571"/>
      <c r="ACX53" s="571"/>
      <c r="ACY53" s="571"/>
      <c r="ACZ53" s="571"/>
      <c r="ADA53" s="571"/>
      <c r="ADB53" s="571"/>
      <c r="ADC53" s="571"/>
      <c r="ADD53" s="571"/>
      <c r="ADE53" s="571"/>
      <c r="ADF53" s="571"/>
      <c r="ADG53" s="571"/>
      <c r="ADH53" s="571"/>
      <c r="ADI53" s="571"/>
      <c r="ADJ53" s="571"/>
      <c r="ADK53" s="571"/>
      <c r="ADL53" s="571"/>
      <c r="ADM53" s="571"/>
      <c r="ADN53" s="571"/>
      <c r="ADO53" s="571"/>
      <c r="ADP53" s="571"/>
      <c r="ADQ53" s="571"/>
      <c r="ADR53" s="571"/>
      <c r="ADS53" s="571"/>
      <c r="ADT53" s="571"/>
      <c r="ADU53" s="571"/>
      <c r="ADV53" s="571"/>
      <c r="ADW53" s="571"/>
      <c r="ADX53" s="571"/>
      <c r="ADY53" s="571"/>
      <c r="ADZ53" s="571"/>
      <c r="AEA53" s="571"/>
      <c r="AEB53" s="571"/>
      <c r="AEC53" s="571"/>
      <c r="AED53" s="571"/>
      <c r="AEE53" s="571"/>
      <c r="AEF53" s="571"/>
      <c r="AEG53" s="571"/>
      <c r="AEH53" s="571"/>
      <c r="AEI53" s="571"/>
      <c r="AEJ53" s="571"/>
      <c r="AEK53" s="571"/>
      <c r="AEL53" s="571"/>
      <c r="AEM53" s="571"/>
      <c r="AEN53" s="571"/>
      <c r="AEO53" s="571"/>
      <c r="AEP53" s="571"/>
      <c r="AEQ53" s="571"/>
      <c r="AER53" s="571"/>
      <c r="AES53" s="571"/>
      <c r="AET53" s="571"/>
      <c r="AEU53" s="571"/>
      <c r="AEV53" s="571"/>
      <c r="AEW53" s="571"/>
      <c r="AEX53" s="571"/>
      <c r="AEY53" s="571"/>
      <c r="AEZ53" s="571"/>
      <c r="AFA53" s="571"/>
      <c r="AFB53" s="571"/>
      <c r="AFC53" s="571"/>
      <c r="AFD53" s="571"/>
      <c r="AFE53" s="571"/>
      <c r="AFF53" s="571"/>
      <c r="AFG53" s="571"/>
      <c r="AFH53" s="571"/>
      <c r="AFI53" s="571"/>
      <c r="AFJ53" s="571"/>
      <c r="AFK53" s="571"/>
      <c r="AFL53" s="571"/>
      <c r="AFM53" s="571"/>
      <c r="AFN53" s="571"/>
      <c r="AFO53" s="571"/>
      <c r="AFP53" s="571"/>
      <c r="AFQ53" s="571"/>
      <c r="AFR53" s="571"/>
      <c r="AFS53" s="571"/>
      <c r="AFT53" s="571"/>
      <c r="AFU53" s="571"/>
      <c r="AFV53" s="571"/>
      <c r="AFW53" s="571"/>
      <c r="AFX53" s="571"/>
      <c r="AFY53" s="571"/>
      <c r="AFZ53" s="571"/>
      <c r="AGA53" s="571"/>
      <c r="AGB53" s="571"/>
      <c r="AGC53" s="571"/>
      <c r="AGD53" s="571"/>
      <c r="AGE53" s="571"/>
      <c r="AGF53" s="571"/>
      <c r="AGG53" s="571"/>
      <c r="AGH53" s="571"/>
      <c r="AGI53" s="571"/>
      <c r="AGJ53" s="571"/>
      <c r="AGK53" s="571"/>
      <c r="AGL53" s="571"/>
      <c r="AGM53" s="571"/>
      <c r="AGN53" s="571"/>
      <c r="AGO53" s="571"/>
      <c r="AGP53" s="571"/>
      <c r="AGQ53" s="571"/>
      <c r="AGR53" s="571"/>
      <c r="AGS53" s="571"/>
      <c r="AGT53" s="571"/>
      <c r="AGU53" s="571"/>
      <c r="AGV53" s="571"/>
      <c r="AGW53" s="571"/>
      <c r="AGX53" s="571"/>
      <c r="AGY53" s="571"/>
      <c r="AGZ53" s="571"/>
      <c r="AHA53" s="571"/>
      <c r="AHB53" s="571"/>
      <c r="AHC53" s="571"/>
      <c r="AHD53" s="571"/>
      <c r="AHE53" s="571"/>
      <c r="AHF53" s="571"/>
      <c r="AHG53" s="571"/>
      <c r="AHH53" s="571"/>
      <c r="AHI53" s="571"/>
      <c r="AHJ53" s="571"/>
      <c r="AHK53" s="571"/>
      <c r="AHL53" s="571"/>
      <c r="AHM53" s="571"/>
      <c r="AHN53" s="571"/>
      <c r="AHO53" s="571"/>
      <c r="AHQ53" s="579">
        <v>48</v>
      </c>
    </row>
    <row r="54" spans="1:901" x14ac:dyDescent="0.55000000000000004">
      <c r="A54" s="574" t="s">
        <v>21</v>
      </c>
      <c r="B54" s="575" t="s">
        <v>22</v>
      </c>
      <c r="C54" s="571"/>
      <c r="D54" s="571"/>
      <c r="E54" s="571"/>
      <c r="F54" s="571"/>
      <c r="G54" s="571"/>
      <c r="H54" s="571"/>
      <c r="I54" s="571"/>
      <c r="J54" s="571"/>
      <c r="K54" s="571"/>
      <c r="L54" s="571"/>
      <c r="M54" s="571"/>
      <c r="N54" s="571"/>
      <c r="O54" s="571"/>
      <c r="P54" s="571"/>
      <c r="Q54" s="571"/>
      <c r="R54" s="571"/>
      <c r="S54" s="571"/>
      <c r="T54" s="571"/>
      <c r="U54" s="571"/>
      <c r="V54" s="571"/>
      <c r="W54" s="571"/>
      <c r="X54" s="571"/>
      <c r="Y54" s="571"/>
      <c r="Z54" s="571"/>
      <c r="AA54" s="571"/>
      <c r="AB54" s="571"/>
      <c r="AC54" s="571"/>
      <c r="AD54" s="571"/>
      <c r="AE54" s="571"/>
      <c r="AF54" s="571"/>
      <c r="AG54" s="571"/>
      <c r="AH54" s="571"/>
      <c r="AI54" s="571"/>
      <c r="AJ54" s="571"/>
      <c r="AK54" s="571"/>
      <c r="AL54" s="571"/>
      <c r="AM54" s="571"/>
      <c r="AN54" s="571"/>
      <c r="AO54" s="571"/>
      <c r="AP54" s="571"/>
      <c r="AQ54" s="571"/>
      <c r="AR54" s="571"/>
      <c r="AS54" s="571"/>
      <c r="AT54" s="571"/>
      <c r="AU54" s="571"/>
      <c r="AV54" s="571"/>
      <c r="AW54" s="571"/>
      <c r="AX54" s="571"/>
      <c r="AY54" s="571"/>
      <c r="AZ54" s="571"/>
      <c r="BA54" s="571"/>
      <c r="BB54" s="571"/>
      <c r="BC54" s="571"/>
      <c r="BD54" s="571"/>
      <c r="BE54" s="571"/>
      <c r="BF54" s="571"/>
      <c r="BG54" s="571"/>
      <c r="BH54" s="571"/>
      <c r="BI54" s="571"/>
      <c r="BJ54" s="571"/>
      <c r="BK54" s="571"/>
      <c r="BL54" s="571"/>
      <c r="BM54" s="571"/>
      <c r="BN54" s="571"/>
      <c r="BO54" s="571"/>
      <c r="BP54" s="571"/>
      <c r="BQ54" s="571"/>
      <c r="BR54" s="571"/>
      <c r="BS54" s="571"/>
      <c r="BT54" s="571"/>
      <c r="BU54" s="571"/>
      <c r="BV54" s="571"/>
      <c r="BW54" s="571"/>
      <c r="BX54" s="571"/>
      <c r="BY54" s="571"/>
      <c r="BZ54" s="571"/>
      <c r="CA54" s="571"/>
      <c r="CB54" s="571"/>
      <c r="CC54" s="571"/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1"/>
      <c r="CO54" s="571"/>
      <c r="CP54" s="571"/>
      <c r="CQ54" s="571"/>
      <c r="CR54" s="571"/>
      <c r="CS54" s="571"/>
      <c r="CT54" s="571"/>
      <c r="CU54" s="571"/>
      <c r="CV54" s="571"/>
      <c r="CW54" s="571"/>
      <c r="CX54" s="571"/>
      <c r="CY54" s="571"/>
      <c r="CZ54" s="571"/>
      <c r="DA54" s="571"/>
      <c r="DB54" s="571"/>
      <c r="DC54" s="571"/>
      <c r="DD54" s="571"/>
      <c r="DE54" s="571"/>
      <c r="DF54" s="571"/>
      <c r="DG54" s="571"/>
      <c r="DH54" s="571"/>
      <c r="DI54" s="571"/>
      <c r="DJ54" s="571"/>
      <c r="DK54" s="571"/>
      <c r="DL54" s="571"/>
      <c r="DM54" s="571"/>
      <c r="DN54" s="571"/>
      <c r="DO54" s="571"/>
      <c r="DP54" s="571"/>
      <c r="DQ54" s="571"/>
      <c r="DR54" s="571"/>
      <c r="DS54" s="571"/>
      <c r="DT54" s="571"/>
      <c r="DU54" s="571"/>
      <c r="DV54" s="571"/>
      <c r="DW54" s="571"/>
      <c r="DX54" s="571"/>
      <c r="DY54" s="571"/>
      <c r="DZ54" s="571"/>
      <c r="EA54" s="571"/>
      <c r="EB54" s="571"/>
      <c r="EC54" s="571"/>
      <c r="ED54" s="571"/>
      <c r="EE54" s="571"/>
      <c r="EF54" s="571"/>
      <c r="EG54" s="571"/>
      <c r="EH54" s="571"/>
      <c r="EI54" s="571"/>
      <c r="EJ54" s="571"/>
      <c r="EK54" s="571"/>
      <c r="EL54" s="571"/>
      <c r="EM54" s="571"/>
      <c r="EN54" s="571"/>
      <c r="EO54" s="571"/>
      <c r="EP54" s="571"/>
      <c r="EQ54" s="571"/>
      <c r="ER54" s="571"/>
      <c r="ES54" s="571"/>
      <c r="ET54" s="571"/>
      <c r="EU54" s="571"/>
      <c r="EV54" s="571"/>
      <c r="EW54" s="571"/>
      <c r="EX54" s="571"/>
      <c r="EY54" s="571"/>
      <c r="EZ54" s="571"/>
      <c r="FA54" s="571"/>
      <c r="FB54" s="571"/>
      <c r="FC54" s="571"/>
      <c r="FD54" s="571"/>
      <c r="FE54" s="571"/>
      <c r="FF54" s="571"/>
      <c r="FG54" s="571"/>
      <c r="FH54" s="571"/>
      <c r="FI54" s="571"/>
      <c r="FJ54" s="571"/>
      <c r="FK54" s="571"/>
      <c r="FL54" s="571"/>
      <c r="FM54" s="571"/>
      <c r="FN54" s="571"/>
      <c r="FO54" s="571"/>
      <c r="FP54" s="571"/>
      <c r="FQ54" s="571"/>
      <c r="FR54" s="571"/>
      <c r="FS54" s="571"/>
      <c r="FT54" s="571"/>
      <c r="FU54" s="571"/>
      <c r="FV54" s="571"/>
      <c r="FW54" s="571"/>
      <c r="FX54" s="571"/>
      <c r="FY54" s="571"/>
      <c r="FZ54" s="571"/>
      <c r="GA54" s="571"/>
      <c r="GB54" s="571"/>
      <c r="GC54" s="571"/>
      <c r="GD54" s="571"/>
      <c r="GE54" s="571"/>
      <c r="GF54" s="571"/>
      <c r="GG54" s="571"/>
      <c r="GH54" s="571"/>
      <c r="GI54" s="571"/>
      <c r="GJ54" s="571"/>
      <c r="GK54" s="571"/>
      <c r="GL54" s="571"/>
      <c r="GM54" s="571"/>
      <c r="GN54" s="571"/>
      <c r="GO54" s="571"/>
      <c r="GP54" s="571"/>
      <c r="GQ54" s="571"/>
      <c r="GR54" s="571"/>
      <c r="GS54" s="571"/>
      <c r="GT54" s="571"/>
      <c r="GU54" s="571"/>
      <c r="GV54" s="571"/>
      <c r="GW54" s="571"/>
      <c r="GX54" s="571"/>
      <c r="GY54" s="571"/>
      <c r="GZ54" s="571"/>
      <c r="HA54" s="571"/>
      <c r="HB54" s="571"/>
      <c r="HC54" s="571"/>
      <c r="HD54" s="571"/>
      <c r="HE54" s="571"/>
      <c r="HF54" s="571"/>
      <c r="HG54" s="571"/>
      <c r="HH54" s="571"/>
      <c r="HI54" s="571"/>
      <c r="HJ54" s="571"/>
      <c r="HK54" s="571"/>
      <c r="HL54" s="571"/>
      <c r="HM54" s="571"/>
      <c r="HN54" s="571"/>
      <c r="HO54" s="571"/>
      <c r="HP54" s="571"/>
      <c r="HQ54" s="571"/>
      <c r="HR54" s="571"/>
      <c r="HS54" s="571"/>
      <c r="HT54" s="571"/>
      <c r="HU54" s="571"/>
      <c r="HV54" s="571"/>
      <c r="HW54" s="571"/>
      <c r="HX54" s="571"/>
      <c r="HY54" s="571"/>
      <c r="HZ54" s="571"/>
      <c r="IA54" s="571"/>
      <c r="IB54" s="571"/>
      <c r="IC54" s="571"/>
      <c r="ID54" s="571"/>
      <c r="IE54" s="571"/>
      <c r="IF54" s="571"/>
      <c r="IG54" s="571"/>
      <c r="IH54" s="571"/>
      <c r="II54" s="571"/>
      <c r="IJ54" s="571"/>
      <c r="IK54" s="571"/>
      <c r="IL54" s="571"/>
      <c r="IM54" s="571"/>
      <c r="IN54" s="571"/>
      <c r="IO54" s="571"/>
      <c r="IP54" s="571"/>
      <c r="IQ54" s="571"/>
      <c r="IR54" s="571"/>
      <c r="IS54" s="571"/>
      <c r="IT54" s="571"/>
      <c r="IU54" s="571"/>
      <c r="IV54" s="571"/>
      <c r="IW54" s="571"/>
      <c r="IX54" s="571"/>
      <c r="IY54" s="571"/>
      <c r="IZ54" s="571"/>
      <c r="JA54" s="571"/>
      <c r="JB54" s="571"/>
      <c r="JC54" s="571"/>
      <c r="JD54" s="571"/>
      <c r="JE54" s="571"/>
      <c r="JF54" s="571"/>
      <c r="JG54" s="571"/>
      <c r="JH54" s="571"/>
      <c r="JI54" s="571"/>
      <c r="JJ54" s="571"/>
      <c r="JK54" s="571"/>
      <c r="JL54" s="571"/>
      <c r="JM54" s="571"/>
      <c r="JN54" s="571"/>
      <c r="JO54" s="571"/>
      <c r="JP54" s="571"/>
      <c r="JQ54" s="571"/>
      <c r="JR54" s="571"/>
      <c r="JS54" s="571"/>
      <c r="JT54" s="571"/>
      <c r="JU54" s="571"/>
      <c r="JV54" s="571"/>
      <c r="JW54" s="571"/>
      <c r="JX54" s="571"/>
      <c r="JY54" s="571"/>
      <c r="JZ54" s="571"/>
      <c r="KA54" s="571"/>
      <c r="KB54" s="571"/>
      <c r="KC54" s="571"/>
      <c r="KD54" s="571"/>
      <c r="KE54" s="571"/>
      <c r="KF54" s="571"/>
      <c r="KG54" s="571"/>
      <c r="KH54" s="571"/>
      <c r="KI54" s="571"/>
      <c r="KJ54" s="571"/>
      <c r="KK54" s="571"/>
      <c r="KL54" s="571"/>
      <c r="KM54" s="571"/>
      <c r="KN54" s="571"/>
      <c r="KO54" s="571"/>
      <c r="KP54" s="571"/>
      <c r="KQ54" s="571"/>
      <c r="KR54" s="571"/>
      <c r="KS54" s="571"/>
      <c r="KT54" s="571"/>
      <c r="KU54" s="571"/>
      <c r="KV54" s="571"/>
      <c r="KW54" s="571"/>
      <c r="KX54" s="571"/>
      <c r="KY54" s="571"/>
      <c r="KZ54" s="571"/>
      <c r="LA54" s="571"/>
      <c r="LB54" s="571"/>
      <c r="LC54" s="571"/>
      <c r="LD54" s="571"/>
      <c r="LE54" s="571"/>
      <c r="LF54" s="571"/>
      <c r="LG54" s="571"/>
      <c r="LH54" s="571"/>
      <c r="LI54" s="571"/>
      <c r="LJ54" s="571"/>
      <c r="LK54" s="571"/>
      <c r="LL54" s="571"/>
      <c r="LM54" s="571"/>
      <c r="LN54" s="571"/>
      <c r="LO54" s="571"/>
      <c r="LP54" s="571"/>
      <c r="LQ54" s="571"/>
      <c r="LR54" s="571"/>
      <c r="LS54" s="571"/>
      <c r="LT54" s="571"/>
      <c r="LU54" s="571"/>
      <c r="LV54" s="571"/>
      <c r="LW54" s="571"/>
      <c r="LX54" s="571"/>
      <c r="LY54" s="571"/>
      <c r="LZ54" s="571"/>
      <c r="MA54" s="571"/>
      <c r="MB54" s="571"/>
      <c r="MC54" s="571"/>
      <c r="MD54" s="571"/>
      <c r="ME54" s="571"/>
      <c r="MF54" s="571"/>
      <c r="MG54" s="571"/>
      <c r="MH54" s="571"/>
      <c r="MI54" s="571"/>
      <c r="MJ54" s="571"/>
      <c r="MK54" s="571"/>
      <c r="ML54" s="571"/>
      <c r="MM54" s="571"/>
      <c r="MN54" s="571"/>
      <c r="MO54" s="571"/>
      <c r="MP54" s="571"/>
      <c r="MQ54" s="571"/>
      <c r="MR54" s="571"/>
      <c r="MS54" s="571"/>
      <c r="MT54" s="571"/>
      <c r="MU54" s="571"/>
      <c r="MV54" s="571"/>
      <c r="MW54" s="571"/>
      <c r="MX54" s="571"/>
      <c r="MY54" s="571"/>
      <c r="MZ54" s="571"/>
      <c r="NA54" s="571"/>
      <c r="NB54" s="571"/>
      <c r="NC54" s="571"/>
      <c r="ND54" s="571"/>
      <c r="NE54" s="571"/>
      <c r="NF54" s="571"/>
      <c r="NG54" s="571"/>
      <c r="NH54" s="571"/>
      <c r="NI54" s="571"/>
      <c r="NJ54" s="571"/>
      <c r="NK54" s="571"/>
      <c r="NL54" s="571"/>
      <c r="NM54" s="571"/>
      <c r="NN54" s="571"/>
      <c r="NO54" s="571"/>
      <c r="NP54" s="571"/>
      <c r="NQ54" s="571"/>
      <c r="NR54" s="571"/>
      <c r="NS54" s="571"/>
      <c r="NT54" s="571"/>
      <c r="NU54" s="571"/>
      <c r="NV54" s="571"/>
      <c r="NW54" s="571"/>
      <c r="NX54" s="571"/>
      <c r="NY54" s="571"/>
      <c r="NZ54" s="571"/>
      <c r="OA54" s="571"/>
      <c r="OB54" s="571"/>
      <c r="OC54" s="571"/>
      <c r="OD54" s="571"/>
      <c r="OE54" s="571"/>
      <c r="OF54" s="571"/>
      <c r="OG54" s="571"/>
      <c r="OH54" s="571"/>
      <c r="OI54" s="571"/>
      <c r="OJ54" s="571"/>
      <c r="OK54" s="571"/>
      <c r="OL54" s="571"/>
      <c r="OM54" s="571"/>
      <c r="ON54" s="571"/>
      <c r="OO54" s="571"/>
      <c r="OP54" s="571"/>
      <c r="OQ54" s="571"/>
      <c r="OR54" s="571"/>
      <c r="OS54" s="571"/>
      <c r="OT54" s="571"/>
      <c r="OU54" s="571"/>
      <c r="OV54" s="571"/>
      <c r="OW54" s="571"/>
      <c r="OX54" s="571"/>
      <c r="OY54" s="571"/>
      <c r="OZ54" s="571"/>
      <c r="PA54" s="571"/>
      <c r="PB54" s="571"/>
      <c r="PC54" s="571"/>
      <c r="PD54" s="571"/>
      <c r="PE54" s="571"/>
      <c r="PF54" s="571"/>
      <c r="PG54" s="571"/>
      <c r="PH54" s="571"/>
      <c r="PI54" s="571"/>
      <c r="PJ54" s="571"/>
      <c r="PK54" s="571"/>
      <c r="PL54" s="571"/>
      <c r="PM54" s="571"/>
      <c r="PN54" s="571"/>
      <c r="PO54" s="571"/>
      <c r="PP54" s="571"/>
      <c r="PQ54" s="571"/>
      <c r="PR54" s="571"/>
      <c r="PS54" s="571"/>
      <c r="PT54" s="571"/>
      <c r="PU54" s="571"/>
      <c r="PV54" s="571"/>
      <c r="PW54" s="571"/>
      <c r="PX54" s="571"/>
      <c r="PY54" s="571"/>
      <c r="PZ54" s="571"/>
      <c r="QA54" s="571"/>
      <c r="QB54" s="571"/>
      <c r="QC54" s="571"/>
      <c r="QD54" s="571"/>
      <c r="QE54" s="571"/>
      <c r="QF54" s="571"/>
      <c r="QG54" s="571"/>
      <c r="QH54" s="571"/>
      <c r="QI54" s="571"/>
      <c r="QJ54" s="571"/>
      <c r="QK54" s="571"/>
      <c r="QL54" s="571"/>
      <c r="QM54" s="571"/>
      <c r="QN54" s="571"/>
      <c r="QO54" s="571"/>
      <c r="QP54" s="571"/>
      <c r="QQ54" s="571"/>
      <c r="QR54" s="571"/>
      <c r="QS54" s="571"/>
      <c r="QT54" s="571"/>
      <c r="QU54" s="571"/>
      <c r="QV54" s="571"/>
      <c r="QW54" s="571"/>
      <c r="QX54" s="571"/>
      <c r="QY54" s="571"/>
      <c r="QZ54" s="571"/>
      <c r="RA54" s="571"/>
      <c r="RB54" s="571"/>
      <c r="RC54" s="571"/>
      <c r="RD54" s="571"/>
      <c r="RE54" s="571"/>
      <c r="RF54" s="571"/>
      <c r="RG54" s="571"/>
      <c r="RH54" s="571"/>
      <c r="RI54" s="571"/>
      <c r="RJ54" s="571"/>
      <c r="RK54" s="571"/>
      <c r="RL54" s="571"/>
      <c r="RM54" s="571"/>
      <c r="RN54" s="571"/>
      <c r="RO54" s="571"/>
      <c r="RP54" s="571"/>
      <c r="RQ54" s="571"/>
      <c r="RR54" s="571"/>
      <c r="RS54" s="571"/>
      <c r="RT54" s="571"/>
      <c r="RU54" s="571"/>
      <c r="RV54" s="571"/>
      <c r="RW54" s="571"/>
      <c r="RX54" s="571"/>
      <c r="RY54" s="571"/>
      <c r="RZ54" s="571"/>
      <c r="SA54" s="571"/>
      <c r="SB54" s="571"/>
      <c r="SC54" s="571"/>
      <c r="SD54" s="571"/>
      <c r="SE54" s="571"/>
      <c r="SF54" s="571"/>
      <c r="SG54" s="571"/>
      <c r="SH54" s="571"/>
      <c r="SI54" s="571"/>
      <c r="SJ54" s="571"/>
      <c r="SK54" s="571"/>
      <c r="SL54" s="571"/>
      <c r="SM54" s="571"/>
      <c r="SN54" s="571"/>
      <c r="SO54" s="571"/>
      <c r="SP54" s="571"/>
      <c r="SQ54" s="571"/>
      <c r="SR54" s="571"/>
      <c r="SS54" s="571"/>
      <c r="ST54" s="571"/>
      <c r="SU54" s="571"/>
      <c r="SV54" s="571"/>
      <c r="SW54" s="571"/>
      <c r="SX54" s="571"/>
      <c r="SY54" s="571"/>
      <c r="SZ54" s="571"/>
      <c r="TA54" s="571"/>
      <c r="TB54" s="571"/>
      <c r="TC54" s="571"/>
      <c r="TD54" s="571"/>
      <c r="TE54" s="571"/>
      <c r="TF54" s="571"/>
      <c r="TG54" s="571"/>
      <c r="TH54" s="571"/>
      <c r="TI54" s="571"/>
      <c r="TJ54" s="571"/>
      <c r="TK54" s="571"/>
      <c r="TL54" s="571"/>
      <c r="TM54" s="571"/>
      <c r="TN54" s="571"/>
      <c r="TO54" s="571"/>
      <c r="TP54" s="571"/>
      <c r="TQ54" s="571"/>
      <c r="TR54" s="571"/>
      <c r="TS54" s="571"/>
      <c r="TT54" s="571"/>
      <c r="TU54" s="571"/>
      <c r="TV54" s="571"/>
      <c r="TW54" s="571"/>
      <c r="TX54" s="571"/>
      <c r="TY54" s="571"/>
      <c r="TZ54" s="571"/>
      <c r="UA54" s="571"/>
      <c r="UB54" s="571"/>
      <c r="UC54" s="571"/>
      <c r="UD54" s="571"/>
      <c r="UE54" s="571"/>
      <c r="UF54" s="571"/>
      <c r="UG54" s="571"/>
      <c r="UH54" s="571"/>
      <c r="UI54" s="571"/>
      <c r="UJ54" s="571"/>
      <c r="UK54" s="571"/>
      <c r="UL54" s="571"/>
      <c r="UM54" s="571"/>
      <c r="UN54" s="571"/>
      <c r="UO54" s="571"/>
      <c r="UP54" s="571"/>
      <c r="UQ54" s="571"/>
      <c r="UR54" s="571"/>
      <c r="US54" s="571"/>
      <c r="UT54" s="571"/>
      <c r="UU54" s="571"/>
      <c r="UV54" s="571"/>
      <c r="UW54" s="571"/>
      <c r="UX54" s="571"/>
      <c r="UY54" s="571"/>
      <c r="UZ54" s="571"/>
      <c r="VA54" s="571"/>
      <c r="VB54" s="571"/>
      <c r="VC54" s="571"/>
      <c r="VD54" s="571"/>
      <c r="VE54" s="571"/>
      <c r="VF54" s="571"/>
      <c r="VG54" s="571"/>
      <c r="VH54" s="571"/>
      <c r="VI54" s="571"/>
      <c r="VJ54" s="571"/>
      <c r="VK54" s="571"/>
      <c r="VL54" s="571"/>
      <c r="VM54" s="571"/>
      <c r="VN54" s="571"/>
      <c r="VO54" s="571"/>
      <c r="VP54" s="571"/>
      <c r="VQ54" s="571"/>
      <c r="VR54" s="571"/>
      <c r="VS54" s="571"/>
      <c r="VT54" s="571"/>
      <c r="VU54" s="571"/>
      <c r="VV54" s="571"/>
      <c r="VW54" s="571"/>
      <c r="VX54" s="571"/>
      <c r="VY54" s="571"/>
      <c r="VZ54" s="571"/>
      <c r="WA54" s="571"/>
      <c r="WB54" s="571"/>
      <c r="WC54" s="571"/>
      <c r="WD54" s="571"/>
      <c r="WE54" s="571"/>
      <c r="WF54" s="571"/>
      <c r="WG54" s="571"/>
      <c r="WH54" s="571"/>
      <c r="WI54" s="571"/>
      <c r="WJ54" s="571"/>
      <c r="WK54" s="571"/>
      <c r="WL54" s="571"/>
      <c r="WM54" s="571"/>
      <c r="WN54" s="571"/>
      <c r="WO54" s="571"/>
      <c r="WP54" s="571"/>
      <c r="WQ54" s="571"/>
      <c r="WR54" s="571"/>
      <c r="WS54" s="571"/>
      <c r="WT54" s="571"/>
      <c r="WU54" s="571"/>
      <c r="WV54" s="571"/>
      <c r="WW54" s="571"/>
      <c r="WX54" s="571"/>
      <c r="WY54" s="571"/>
      <c r="WZ54" s="571"/>
      <c r="XA54" s="571"/>
      <c r="XB54" s="571"/>
      <c r="XC54" s="571"/>
      <c r="XD54" s="571"/>
      <c r="XE54" s="571"/>
      <c r="XF54" s="571"/>
      <c r="XG54" s="571"/>
      <c r="XH54" s="571"/>
      <c r="XI54" s="571"/>
      <c r="XJ54" s="571"/>
      <c r="XK54" s="571"/>
      <c r="XL54" s="571"/>
      <c r="XM54" s="571"/>
      <c r="XN54" s="571"/>
      <c r="XO54" s="571"/>
      <c r="XP54" s="571"/>
      <c r="XQ54" s="571"/>
      <c r="XR54" s="571"/>
      <c r="XS54" s="571"/>
      <c r="XT54" s="571"/>
      <c r="XU54" s="571"/>
      <c r="XV54" s="571"/>
      <c r="XW54" s="571"/>
      <c r="XX54" s="571"/>
      <c r="XY54" s="571"/>
      <c r="XZ54" s="571"/>
      <c r="YA54" s="571"/>
      <c r="YB54" s="571"/>
      <c r="YC54" s="571"/>
      <c r="YD54" s="571"/>
      <c r="YE54" s="571"/>
      <c r="YF54" s="571"/>
      <c r="YG54" s="571"/>
      <c r="YH54" s="571"/>
      <c r="YI54" s="571"/>
      <c r="YJ54" s="571"/>
      <c r="YK54" s="571"/>
      <c r="YL54" s="571"/>
      <c r="YM54" s="571"/>
      <c r="YN54" s="571"/>
      <c r="YO54" s="571"/>
      <c r="YP54" s="571"/>
      <c r="YQ54" s="571"/>
      <c r="YR54" s="571"/>
      <c r="YS54" s="571"/>
      <c r="YT54" s="571"/>
      <c r="YU54" s="571"/>
      <c r="YV54" s="571"/>
      <c r="YW54" s="571"/>
      <c r="YX54" s="571"/>
      <c r="YY54" s="571"/>
      <c r="YZ54" s="571"/>
      <c r="ZA54" s="571"/>
      <c r="ZB54" s="571"/>
      <c r="ZC54" s="571"/>
      <c r="ZD54" s="571"/>
      <c r="ZE54" s="571"/>
      <c r="ZF54" s="571"/>
      <c r="ZG54" s="571"/>
      <c r="ZH54" s="571"/>
      <c r="ZI54" s="571"/>
      <c r="ZJ54" s="571"/>
      <c r="ZK54" s="571"/>
      <c r="ZL54" s="571"/>
      <c r="ZM54" s="571"/>
      <c r="ZN54" s="571"/>
      <c r="ZO54" s="571"/>
      <c r="ZP54" s="571"/>
      <c r="ZQ54" s="571"/>
      <c r="ZR54" s="571"/>
      <c r="ZS54" s="571"/>
      <c r="ZT54" s="571"/>
      <c r="ZU54" s="571"/>
      <c r="ZV54" s="571"/>
      <c r="ZW54" s="571"/>
      <c r="ZX54" s="571"/>
      <c r="ZY54" s="571"/>
      <c r="ZZ54" s="571"/>
      <c r="AAA54" s="571"/>
      <c r="AAB54" s="571"/>
      <c r="AAC54" s="571"/>
      <c r="AAD54" s="571"/>
      <c r="AAE54" s="571"/>
      <c r="AAF54" s="571"/>
      <c r="AAG54" s="571"/>
      <c r="AAH54" s="571"/>
      <c r="AAI54" s="571"/>
      <c r="AAJ54" s="571"/>
      <c r="AAK54" s="571"/>
      <c r="AAL54" s="571"/>
      <c r="AAM54" s="571"/>
      <c r="AAN54" s="571"/>
      <c r="AAO54" s="571"/>
      <c r="AAP54" s="571"/>
      <c r="AAQ54" s="571"/>
      <c r="AAR54" s="571"/>
      <c r="AAS54" s="571"/>
      <c r="AAT54" s="571"/>
      <c r="AAU54" s="571"/>
      <c r="AAV54" s="571"/>
      <c r="AAW54" s="571"/>
      <c r="AAX54" s="571"/>
      <c r="AAY54" s="571"/>
      <c r="AAZ54" s="571"/>
      <c r="ABA54" s="571"/>
      <c r="ABB54" s="571"/>
      <c r="ABC54" s="571"/>
      <c r="ABD54" s="571"/>
      <c r="ABE54" s="571"/>
      <c r="ABF54" s="571"/>
      <c r="ABG54" s="571"/>
      <c r="ABH54" s="571"/>
      <c r="ABI54" s="571"/>
      <c r="ABJ54" s="571"/>
      <c r="ABK54" s="571"/>
      <c r="ABL54" s="571"/>
      <c r="ABM54" s="571"/>
      <c r="ABN54" s="571"/>
      <c r="ABO54" s="571"/>
      <c r="ABP54" s="571"/>
      <c r="ABQ54" s="571"/>
      <c r="ABR54" s="571"/>
      <c r="ABS54" s="571"/>
      <c r="ABT54" s="571"/>
      <c r="ABU54" s="571"/>
      <c r="ABV54" s="571"/>
      <c r="ABW54" s="571"/>
      <c r="ABX54" s="571"/>
      <c r="ABY54" s="571"/>
      <c r="ABZ54" s="571"/>
      <c r="ACA54" s="571"/>
      <c r="ACB54" s="571"/>
      <c r="ACC54" s="571"/>
      <c r="ACD54" s="571"/>
      <c r="ACE54" s="571"/>
      <c r="ACF54" s="571"/>
      <c r="ACG54" s="571"/>
      <c r="ACH54" s="571"/>
      <c r="ACI54" s="571"/>
      <c r="ACJ54" s="571"/>
      <c r="ACK54" s="571"/>
      <c r="ACL54" s="571"/>
      <c r="ACM54" s="571"/>
      <c r="ACN54" s="571"/>
      <c r="ACO54" s="571"/>
      <c r="ACP54" s="571"/>
      <c r="ACQ54" s="571"/>
      <c r="ACR54" s="571"/>
      <c r="ACS54" s="571"/>
      <c r="ACT54" s="571"/>
      <c r="ACU54" s="571"/>
      <c r="ACV54" s="571"/>
      <c r="ACW54" s="571"/>
      <c r="ACX54" s="571"/>
      <c r="ACY54" s="571"/>
      <c r="ACZ54" s="571"/>
      <c r="ADA54" s="571"/>
      <c r="ADB54" s="571"/>
      <c r="ADC54" s="571"/>
      <c r="ADD54" s="571"/>
      <c r="ADE54" s="571"/>
      <c r="ADF54" s="571"/>
      <c r="ADG54" s="571"/>
      <c r="ADH54" s="571"/>
      <c r="ADI54" s="571"/>
      <c r="ADJ54" s="571"/>
      <c r="ADK54" s="571"/>
      <c r="ADL54" s="571"/>
      <c r="ADM54" s="571"/>
      <c r="ADN54" s="571"/>
      <c r="ADO54" s="571"/>
      <c r="ADP54" s="571"/>
      <c r="ADQ54" s="571"/>
      <c r="ADR54" s="571"/>
      <c r="ADS54" s="571"/>
      <c r="ADT54" s="571"/>
      <c r="ADU54" s="571"/>
      <c r="ADV54" s="571"/>
      <c r="ADW54" s="571"/>
      <c r="ADX54" s="571"/>
      <c r="ADY54" s="571"/>
      <c r="ADZ54" s="571"/>
      <c r="AEA54" s="571"/>
      <c r="AEB54" s="571"/>
      <c r="AEC54" s="571"/>
      <c r="AED54" s="571"/>
      <c r="AEE54" s="571"/>
      <c r="AEF54" s="571"/>
      <c r="AEG54" s="571"/>
      <c r="AEH54" s="571"/>
      <c r="AEI54" s="571"/>
      <c r="AEJ54" s="571"/>
      <c r="AEK54" s="571"/>
      <c r="AEL54" s="571"/>
      <c r="AEM54" s="571"/>
      <c r="AEN54" s="571"/>
      <c r="AEO54" s="571"/>
      <c r="AEP54" s="571"/>
      <c r="AEQ54" s="571"/>
      <c r="AER54" s="571"/>
      <c r="AES54" s="571"/>
      <c r="AET54" s="571"/>
      <c r="AEU54" s="571"/>
      <c r="AEV54" s="571"/>
      <c r="AEW54" s="571"/>
      <c r="AEX54" s="571"/>
      <c r="AEY54" s="571"/>
      <c r="AEZ54" s="571"/>
      <c r="AFA54" s="571"/>
      <c r="AFB54" s="571"/>
      <c r="AFC54" s="571"/>
      <c r="AFD54" s="571"/>
      <c r="AFE54" s="571"/>
      <c r="AFF54" s="571"/>
      <c r="AFG54" s="571"/>
      <c r="AFH54" s="571"/>
      <c r="AFI54" s="571"/>
      <c r="AFJ54" s="571"/>
      <c r="AFK54" s="571"/>
      <c r="AFL54" s="571"/>
      <c r="AFM54" s="571"/>
      <c r="AFN54" s="571"/>
      <c r="AFO54" s="571"/>
      <c r="AFP54" s="571"/>
      <c r="AFQ54" s="571"/>
      <c r="AFR54" s="571"/>
      <c r="AFS54" s="571"/>
      <c r="AFT54" s="571"/>
      <c r="AFU54" s="571"/>
      <c r="AFV54" s="571"/>
      <c r="AFW54" s="571"/>
      <c r="AFX54" s="571"/>
      <c r="AFY54" s="571"/>
      <c r="AFZ54" s="571"/>
      <c r="AGA54" s="571"/>
      <c r="AGB54" s="571"/>
      <c r="AGC54" s="571"/>
      <c r="AGD54" s="571"/>
      <c r="AGE54" s="571"/>
      <c r="AGF54" s="571"/>
      <c r="AGG54" s="571"/>
      <c r="AGH54" s="571"/>
      <c r="AGI54" s="571"/>
      <c r="AGJ54" s="571"/>
      <c r="AGK54" s="571"/>
      <c r="AGL54" s="571"/>
      <c r="AGM54" s="571"/>
      <c r="AGN54" s="571"/>
      <c r="AGO54" s="571"/>
      <c r="AGP54" s="571"/>
      <c r="AGQ54" s="571"/>
      <c r="AGR54" s="571"/>
      <c r="AGS54" s="571"/>
      <c r="AGT54" s="571"/>
      <c r="AGU54" s="571"/>
      <c r="AGV54" s="571"/>
      <c r="AGW54" s="571"/>
      <c r="AGX54" s="571"/>
      <c r="AGY54" s="571"/>
      <c r="AGZ54" s="571"/>
      <c r="AHA54" s="571"/>
      <c r="AHB54" s="571"/>
      <c r="AHC54" s="571"/>
      <c r="AHD54" s="571"/>
      <c r="AHE54" s="571"/>
      <c r="AHF54" s="571"/>
      <c r="AHG54" s="571"/>
      <c r="AHH54" s="571"/>
      <c r="AHI54" s="571"/>
      <c r="AHJ54" s="571"/>
      <c r="AHK54" s="571"/>
      <c r="AHL54" s="571"/>
      <c r="AHM54" s="571"/>
      <c r="AHN54" s="571"/>
      <c r="AHO54" s="571"/>
      <c r="AHQ54" s="580">
        <v>49</v>
      </c>
    </row>
    <row r="55" spans="1:901" x14ac:dyDescent="0.4">
      <c r="A55" s="574" t="s">
        <v>679</v>
      </c>
      <c r="B55" s="575" t="s">
        <v>680</v>
      </c>
      <c r="C55" s="571"/>
      <c r="D55" s="571"/>
      <c r="E55" s="571"/>
      <c r="F55" s="571"/>
      <c r="G55" s="571"/>
      <c r="H55" s="571"/>
      <c r="I55" s="571"/>
      <c r="J55" s="571"/>
      <c r="K55" s="571"/>
      <c r="L55" s="571"/>
      <c r="M55" s="571"/>
      <c r="N55" s="571"/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571"/>
      <c r="Z55" s="571"/>
      <c r="AA55" s="571"/>
      <c r="AB55" s="571"/>
      <c r="AC55" s="571"/>
      <c r="AD55" s="571"/>
      <c r="AE55" s="571"/>
      <c r="AF55" s="571"/>
      <c r="AG55" s="571"/>
      <c r="AH55" s="571"/>
      <c r="AI55" s="571"/>
      <c r="AJ55" s="571"/>
      <c r="AK55" s="571"/>
      <c r="AL55" s="571"/>
      <c r="AM55" s="571"/>
      <c r="AN55" s="571"/>
      <c r="AO55" s="571"/>
      <c r="AP55" s="571"/>
      <c r="AQ55" s="571"/>
      <c r="AR55" s="571"/>
      <c r="AS55" s="571"/>
      <c r="AT55" s="571"/>
      <c r="AU55" s="571"/>
      <c r="AV55" s="571"/>
      <c r="AW55" s="571"/>
      <c r="AX55" s="571"/>
      <c r="AY55" s="571"/>
      <c r="AZ55" s="571"/>
      <c r="BA55" s="571"/>
      <c r="BB55" s="571"/>
      <c r="BC55" s="571"/>
      <c r="BD55" s="571"/>
      <c r="BE55" s="571"/>
      <c r="BF55" s="571"/>
      <c r="BG55" s="571"/>
      <c r="BH55" s="571"/>
      <c r="BI55" s="571"/>
      <c r="BJ55" s="571"/>
      <c r="BK55" s="571"/>
      <c r="BL55" s="571"/>
      <c r="BM55" s="571"/>
      <c r="BN55" s="571"/>
      <c r="BO55" s="571"/>
      <c r="BP55" s="571"/>
      <c r="BQ55" s="571"/>
      <c r="BR55" s="571"/>
      <c r="BS55" s="571"/>
      <c r="BT55" s="571"/>
      <c r="BU55" s="571"/>
      <c r="BV55" s="571"/>
      <c r="BW55" s="571"/>
      <c r="BX55" s="571"/>
      <c r="BY55" s="571"/>
      <c r="BZ55" s="571"/>
      <c r="CA55" s="571"/>
      <c r="CB55" s="571"/>
      <c r="CC55" s="571"/>
      <c r="CD55" s="571"/>
      <c r="CE55" s="571"/>
      <c r="CF55" s="571"/>
      <c r="CG55" s="571"/>
      <c r="CH55" s="571"/>
      <c r="CI55" s="571"/>
      <c r="CJ55" s="571"/>
      <c r="CK55" s="571"/>
      <c r="CL55" s="571"/>
      <c r="CM55" s="571"/>
      <c r="CN55" s="571"/>
      <c r="CO55" s="571"/>
      <c r="CP55" s="571"/>
      <c r="CQ55" s="571"/>
      <c r="CR55" s="571"/>
      <c r="CS55" s="571"/>
      <c r="CT55" s="571"/>
      <c r="CU55" s="571"/>
      <c r="CV55" s="571"/>
      <c r="CW55" s="571"/>
      <c r="CX55" s="571"/>
      <c r="CY55" s="571"/>
      <c r="CZ55" s="571"/>
      <c r="DA55" s="571"/>
      <c r="DB55" s="571"/>
      <c r="DC55" s="571"/>
      <c r="DD55" s="571"/>
      <c r="DE55" s="571"/>
      <c r="DF55" s="571"/>
      <c r="DG55" s="571"/>
      <c r="DH55" s="571"/>
      <c r="DI55" s="571"/>
      <c r="DJ55" s="571"/>
      <c r="DK55" s="571"/>
      <c r="DL55" s="571"/>
      <c r="DM55" s="571"/>
      <c r="DN55" s="571"/>
      <c r="DO55" s="571"/>
      <c r="DP55" s="571"/>
      <c r="DQ55" s="571"/>
      <c r="DR55" s="571"/>
      <c r="DS55" s="571"/>
      <c r="DT55" s="571"/>
      <c r="DU55" s="571"/>
      <c r="DV55" s="571"/>
      <c r="DW55" s="571"/>
      <c r="DX55" s="571"/>
      <c r="DY55" s="571"/>
      <c r="DZ55" s="571"/>
      <c r="EA55" s="571"/>
      <c r="EB55" s="571"/>
      <c r="EC55" s="571"/>
      <c r="ED55" s="571"/>
      <c r="EE55" s="571"/>
      <c r="EF55" s="571"/>
      <c r="EG55" s="571"/>
      <c r="EH55" s="571"/>
      <c r="EI55" s="571"/>
      <c r="EJ55" s="571"/>
      <c r="EK55" s="571"/>
      <c r="EL55" s="571"/>
      <c r="EM55" s="571"/>
      <c r="EN55" s="571"/>
      <c r="EO55" s="571"/>
      <c r="EP55" s="571"/>
      <c r="EQ55" s="571"/>
      <c r="ER55" s="571"/>
      <c r="ES55" s="571"/>
      <c r="ET55" s="571"/>
      <c r="EU55" s="571"/>
      <c r="EV55" s="571"/>
      <c r="EW55" s="571"/>
      <c r="EX55" s="571"/>
      <c r="EY55" s="571"/>
      <c r="EZ55" s="571"/>
      <c r="FA55" s="571"/>
      <c r="FB55" s="571"/>
      <c r="FC55" s="571"/>
      <c r="FD55" s="571"/>
      <c r="FE55" s="571"/>
      <c r="FF55" s="571"/>
      <c r="FG55" s="571"/>
      <c r="FH55" s="571"/>
      <c r="FI55" s="571"/>
      <c r="FJ55" s="571"/>
      <c r="FK55" s="571"/>
      <c r="FL55" s="571"/>
      <c r="FM55" s="571"/>
      <c r="FN55" s="571"/>
      <c r="FO55" s="571"/>
      <c r="FP55" s="571"/>
      <c r="FQ55" s="571"/>
      <c r="FR55" s="571"/>
      <c r="FS55" s="571"/>
      <c r="FT55" s="571"/>
      <c r="FU55" s="571"/>
      <c r="FV55" s="571"/>
      <c r="FW55" s="571"/>
      <c r="FX55" s="571"/>
      <c r="FY55" s="571"/>
      <c r="FZ55" s="571"/>
      <c r="GA55" s="571"/>
      <c r="GB55" s="571"/>
      <c r="GC55" s="571"/>
      <c r="GD55" s="571"/>
      <c r="GE55" s="571"/>
      <c r="GF55" s="571"/>
      <c r="GG55" s="571"/>
      <c r="GH55" s="571"/>
      <c r="GI55" s="571"/>
      <c r="GJ55" s="571"/>
      <c r="GK55" s="571"/>
      <c r="GL55" s="571"/>
      <c r="GM55" s="571"/>
      <c r="GN55" s="571"/>
      <c r="GO55" s="571"/>
      <c r="GP55" s="571"/>
      <c r="GQ55" s="571"/>
      <c r="GR55" s="571"/>
      <c r="GS55" s="571"/>
      <c r="GT55" s="571"/>
      <c r="GU55" s="571"/>
      <c r="GV55" s="571"/>
      <c r="GW55" s="571"/>
      <c r="GX55" s="571"/>
      <c r="GY55" s="571"/>
      <c r="GZ55" s="571"/>
      <c r="HA55" s="571"/>
      <c r="HB55" s="571"/>
      <c r="HC55" s="571"/>
      <c r="HD55" s="571"/>
      <c r="HE55" s="571"/>
      <c r="HF55" s="571"/>
      <c r="HG55" s="571"/>
      <c r="HH55" s="571"/>
      <c r="HI55" s="571"/>
      <c r="HJ55" s="571"/>
      <c r="HK55" s="571"/>
      <c r="HL55" s="571"/>
      <c r="HM55" s="571"/>
      <c r="HN55" s="571"/>
      <c r="HO55" s="571"/>
      <c r="HP55" s="571"/>
      <c r="HQ55" s="571"/>
      <c r="HR55" s="571"/>
      <c r="HS55" s="571"/>
      <c r="HT55" s="571"/>
      <c r="HU55" s="571"/>
      <c r="HV55" s="571"/>
      <c r="HW55" s="571"/>
      <c r="HX55" s="571"/>
      <c r="HY55" s="571"/>
      <c r="HZ55" s="571"/>
      <c r="IA55" s="571"/>
      <c r="IB55" s="571"/>
      <c r="IC55" s="571"/>
      <c r="ID55" s="571"/>
      <c r="IE55" s="571"/>
      <c r="IF55" s="571"/>
      <c r="IG55" s="571"/>
      <c r="IH55" s="571"/>
      <c r="II55" s="571"/>
      <c r="IJ55" s="571"/>
      <c r="IK55" s="571"/>
      <c r="IL55" s="571"/>
      <c r="IM55" s="571"/>
      <c r="IN55" s="571"/>
      <c r="IO55" s="571"/>
      <c r="IP55" s="571"/>
      <c r="IQ55" s="571"/>
      <c r="IR55" s="571"/>
      <c r="IS55" s="571"/>
      <c r="IT55" s="571"/>
      <c r="IU55" s="571"/>
      <c r="IV55" s="571"/>
      <c r="IW55" s="571"/>
      <c r="IX55" s="571"/>
      <c r="IY55" s="571"/>
      <c r="IZ55" s="571"/>
      <c r="JA55" s="571"/>
      <c r="JB55" s="571"/>
      <c r="JC55" s="571"/>
      <c r="JD55" s="571"/>
      <c r="JE55" s="571"/>
      <c r="JF55" s="571"/>
      <c r="JG55" s="571"/>
      <c r="JH55" s="571"/>
      <c r="JI55" s="571"/>
      <c r="JJ55" s="571"/>
      <c r="JK55" s="571"/>
      <c r="JL55" s="571"/>
      <c r="JM55" s="571"/>
      <c r="JN55" s="571"/>
      <c r="JO55" s="571"/>
      <c r="JP55" s="571"/>
      <c r="JQ55" s="571"/>
      <c r="JR55" s="571"/>
      <c r="JS55" s="571"/>
      <c r="JT55" s="571"/>
      <c r="JU55" s="571"/>
      <c r="JV55" s="571"/>
      <c r="JW55" s="571"/>
      <c r="JX55" s="571"/>
      <c r="JY55" s="571"/>
      <c r="JZ55" s="571"/>
      <c r="KA55" s="571"/>
      <c r="KB55" s="571"/>
      <c r="KC55" s="571"/>
      <c r="KD55" s="571"/>
      <c r="KE55" s="571"/>
      <c r="KF55" s="571"/>
      <c r="KG55" s="571"/>
      <c r="KH55" s="571"/>
      <c r="KI55" s="571"/>
      <c r="KJ55" s="571"/>
      <c r="KK55" s="571"/>
      <c r="KL55" s="571"/>
      <c r="KM55" s="571"/>
      <c r="KN55" s="571"/>
      <c r="KO55" s="571"/>
      <c r="KP55" s="571"/>
      <c r="KQ55" s="571"/>
      <c r="KR55" s="571"/>
      <c r="KS55" s="571"/>
      <c r="KT55" s="571"/>
      <c r="KU55" s="571"/>
      <c r="KV55" s="571"/>
      <c r="KW55" s="571"/>
      <c r="KX55" s="571"/>
      <c r="KY55" s="571"/>
      <c r="KZ55" s="571"/>
      <c r="LA55" s="571"/>
      <c r="LB55" s="571"/>
      <c r="LC55" s="571"/>
      <c r="LD55" s="571"/>
      <c r="LE55" s="571"/>
      <c r="LF55" s="571"/>
      <c r="LG55" s="571"/>
      <c r="LH55" s="571"/>
      <c r="LI55" s="571"/>
      <c r="LJ55" s="571"/>
      <c r="LK55" s="571"/>
      <c r="LL55" s="571"/>
      <c r="LM55" s="571"/>
      <c r="LN55" s="571"/>
      <c r="LO55" s="571"/>
      <c r="LP55" s="571"/>
      <c r="LQ55" s="571"/>
      <c r="LR55" s="571"/>
      <c r="LS55" s="571"/>
      <c r="LT55" s="571"/>
      <c r="LU55" s="571"/>
      <c r="LV55" s="571"/>
      <c r="LW55" s="571"/>
      <c r="LX55" s="571"/>
      <c r="LY55" s="571"/>
      <c r="LZ55" s="571"/>
      <c r="MA55" s="571"/>
      <c r="MB55" s="571"/>
      <c r="MC55" s="571"/>
      <c r="MD55" s="571"/>
      <c r="ME55" s="571"/>
      <c r="MF55" s="571"/>
      <c r="MG55" s="571"/>
      <c r="MH55" s="571"/>
      <c r="MI55" s="571"/>
      <c r="MJ55" s="571"/>
      <c r="MK55" s="571"/>
      <c r="ML55" s="571"/>
      <c r="MM55" s="571"/>
      <c r="MN55" s="571"/>
      <c r="MO55" s="571"/>
      <c r="MP55" s="571"/>
      <c r="MQ55" s="571"/>
      <c r="MR55" s="571"/>
      <c r="MS55" s="571"/>
      <c r="MT55" s="571"/>
      <c r="MU55" s="571"/>
      <c r="MV55" s="571"/>
      <c r="MW55" s="571"/>
      <c r="MX55" s="571"/>
      <c r="MY55" s="571"/>
      <c r="MZ55" s="571"/>
      <c r="NA55" s="571"/>
      <c r="NB55" s="571"/>
      <c r="NC55" s="571"/>
      <c r="ND55" s="571"/>
      <c r="NE55" s="571"/>
      <c r="NF55" s="571"/>
      <c r="NG55" s="571"/>
      <c r="NH55" s="571"/>
      <c r="NI55" s="571"/>
      <c r="NJ55" s="571"/>
      <c r="NK55" s="571"/>
      <c r="NL55" s="571"/>
      <c r="NM55" s="571"/>
      <c r="NN55" s="571"/>
      <c r="NO55" s="571"/>
      <c r="NP55" s="571"/>
      <c r="NQ55" s="571"/>
      <c r="NR55" s="571"/>
      <c r="NS55" s="571"/>
      <c r="NT55" s="571"/>
      <c r="NU55" s="571"/>
      <c r="NV55" s="571"/>
      <c r="NW55" s="571"/>
      <c r="NX55" s="571"/>
      <c r="NY55" s="571"/>
      <c r="NZ55" s="571"/>
      <c r="OA55" s="571"/>
      <c r="OB55" s="571"/>
      <c r="OC55" s="571"/>
      <c r="OD55" s="571"/>
      <c r="OE55" s="571"/>
      <c r="OF55" s="571"/>
      <c r="OG55" s="571"/>
      <c r="OH55" s="571"/>
      <c r="OI55" s="571"/>
      <c r="OJ55" s="571"/>
      <c r="OK55" s="571"/>
      <c r="OL55" s="571"/>
      <c r="OM55" s="571"/>
      <c r="ON55" s="571"/>
      <c r="OO55" s="571"/>
      <c r="OP55" s="571"/>
      <c r="OQ55" s="571"/>
      <c r="OR55" s="571"/>
      <c r="OS55" s="571"/>
      <c r="OT55" s="571"/>
      <c r="OU55" s="571"/>
      <c r="OV55" s="571"/>
      <c r="OW55" s="571"/>
      <c r="OX55" s="571"/>
      <c r="OY55" s="571"/>
      <c r="OZ55" s="571"/>
      <c r="PA55" s="571"/>
      <c r="PB55" s="571"/>
      <c r="PC55" s="571"/>
      <c r="PD55" s="571"/>
      <c r="PE55" s="571"/>
      <c r="PF55" s="571"/>
      <c r="PG55" s="571"/>
      <c r="PH55" s="571"/>
      <c r="PI55" s="571"/>
      <c r="PJ55" s="571"/>
      <c r="PK55" s="571"/>
      <c r="PL55" s="571"/>
      <c r="PM55" s="571"/>
      <c r="PN55" s="571"/>
      <c r="PO55" s="571"/>
      <c r="PP55" s="571"/>
      <c r="PQ55" s="571"/>
      <c r="PR55" s="571"/>
      <c r="PS55" s="571"/>
      <c r="PT55" s="571"/>
      <c r="PU55" s="571"/>
      <c r="PV55" s="571"/>
      <c r="PW55" s="571"/>
      <c r="PX55" s="571"/>
      <c r="PY55" s="571"/>
      <c r="PZ55" s="571"/>
      <c r="QA55" s="571"/>
      <c r="QB55" s="571"/>
      <c r="QC55" s="571"/>
      <c r="QD55" s="571"/>
      <c r="QE55" s="571"/>
      <c r="QF55" s="571"/>
      <c r="QG55" s="571"/>
      <c r="QH55" s="571"/>
      <c r="QI55" s="571"/>
      <c r="QJ55" s="571"/>
      <c r="QK55" s="571"/>
      <c r="QL55" s="571"/>
      <c r="QM55" s="571"/>
      <c r="QN55" s="571"/>
      <c r="QO55" s="571"/>
      <c r="QP55" s="571"/>
      <c r="QQ55" s="571"/>
      <c r="QR55" s="571"/>
      <c r="QS55" s="571"/>
      <c r="QT55" s="571"/>
      <c r="QU55" s="571"/>
      <c r="QV55" s="571"/>
      <c r="QW55" s="571"/>
      <c r="QX55" s="571"/>
      <c r="QY55" s="571"/>
      <c r="QZ55" s="571"/>
      <c r="RA55" s="571"/>
      <c r="RB55" s="571"/>
      <c r="RC55" s="571"/>
      <c r="RD55" s="571"/>
      <c r="RE55" s="571"/>
      <c r="RF55" s="571"/>
      <c r="RG55" s="571"/>
      <c r="RH55" s="571"/>
      <c r="RI55" s="571"/>
      <c r="RJ55" s="571"/>
      <c r="RK55" s="571"/>
      <c r="RL55" s="571"/>
      <c r="RM55" s="571"/>
      <c r="RN55" s="571"/>
      <c r="RO55" s="571"/>
      <c r="RP55" s="571"/>
      <c r="RQ55" s="571"/>
      <c r="RR55" s="571"/>
      <c r="RS55" s="571"/>
      <c r="RT55" s="571"/>
      <c r="RU55" s="571"/>
      <c r="RV55" s="571"/>
      <c r="RW55" s="571"/>
      <c r="RX55" s="571"/>
      <c r="RY55" s="571"/>
      <c r="RZ55" s="571"/>
      <c r="SA55" s="571"/>
      <c r="SB55" s="571"/>
      <c r="SC55" s="571"/>
      <c r="SD55" s="571"/>
      <c r="SE55" s="571"/>
      <c r="SF55" s="571"/>
      <c r="SG55" s="571"/>
      <c r="SH55" s="571"/>
      <c r="SI55" s="571"/>
      <c r="SJ55" s="571"/>
      <c r="SK55" s="571"/>
      <c r="SL55" s="571"/>
      <c r="SM55" s="571"/>
      <c r="SN55" s="571"/>
      <c r="SO55" s="571"/>
      <c r="SP55" s="571"/>
      <c r="SQ55" s="571"/>
      <c r="SR55" s="571"/>
      <c r="SS55" s="571"/>
      <c r="ST55" s="571"/>
      <c r="SU55" s="571"/>
      <c r="SV55" s="571"/>
      <c r="SW55" s="571"/>
      <c r="SX55" s="571"/>
      <c r="SY55" s="571"/>
      <c r="SZ55" s="571"/>
      <c r="TA55" s="571"/>
      <c r="TB55" s="571"/>
      <c r="TC55" s="571"/>
      <c r="TD55" s="571"/>
      <c r="TE55" s="571"/>
      <c r="TF55" s="571"/>
      <c r="TG55" s="571"/>
      <c r="TH55" s="571"/>
      <c r="TI55" s="571"/>
      <c r="TJ55" s="571"/>
      <c r="TK55" s="571"/>
      <c r="TL55" s="571"/>
      <c r="TM55" s="571"/>
      <c r="TN55" s="571"/>
      <c r="TO55" s="571"/>
      <c r="TP55" s="571"/>
      <c r="TQ55" s="571"/>
      <c r="TR55" s="571"/>
      <c r="TS55" s="571"/>
      <c r="TT55" s="571"/>
      <c r="TU55" s="571"/>
      <c r="TV55" s="571"/>
      <c r="TW55" s="571"/>
      <c r="TX55" s="571"/>
      <c r="TY55" s="571"/>
      <c r="TZ55" s="571"/>
      <c r="UA55" s="571"/>
      <c r="UB55" s="571"/>
      <c r="UC55" s="571"/>
      <c r="UD55" s="571"/>
      <c r="UE55" s="571"/>
      <c r="UF55" s="571"/>
      <c r="UG55" s="571"/>
      <c r="UH55" s="571"/>
      <c r="UI55" s="571"/>
      <c r="UJ55" s="571"/>
      <c r="UK55" s="571"/>
      <c r="UL55" s="571"/>
      <c r="UM55" s="571"/>
      <c r="UN55" s="571"/>
      <c r="UO55" s="571"/>
      <c r="UP55" s="571"/>
      <c r="UQ55" s="571"/>
      <c r="UR55" s="571"/>
      <c r="US55" s="571"/>
      <c r="UT55" s="571"/>
      <c r="UU55" s="571"/>
      <c r="UV55" s="571"/>
      <c r="UW55" s="571"/>
      <c r="UX55" s="571"/>
      <c r="UY55" s="571"/>
      <c r="UZ55" s="571"/>
      <c r="VA55" s="571"/>
      <c r="VB55" s="571"/>
      <c r="VC55" s="571"/>
      <c r="VD55" s="571"/>
      <c r="VE55" s="571"/>
      <c r="VF55" s="571"/>
      <c r="VG55" s="571"/>
      <c r="VH55" s="571"/>
      <c r="VI55" s="571"/>
      <c r="VJ55" s="571"/>
      <c r="VK55" s="571"/>
      <c r="VL55" s="571"/>
      <c r="VM55" s="571"/>
      <c r="VN55" s="571"/>
      <c r="VO55" s="571"/>
      <c r="VP55" s="571"/>
      <c r="VQ55" s="571"/>
      <c r="VR55" s="571"/>
      <c r="VS55" s="571"/>
      <c r="VT55" s="571"/>
      <c r="VU55" s="571"/>
      <c r="VV55" s="571"/>
      <c r="VW55" s="571"/>
      <c r="VX55" s="571"/>
      <c r="VY55" s="571"/>
      <c r="VZ55" s="571"/>
      <c r="WA55" s="571"/>
      <c r="WB55" s="571"/>
      <c r="WC55" s="571"/>
      <c r="WD55" s="571"/>
      <c r="WE55" s="571"/>
      <c r="WF55" s="571"/>
      <c r="WG55" s="571"/>
      <c r="WH55" s="571"/>
      <c r="WI55" s="571"/>
      <c r="WJ55" s="571"/>
      <c r="WK55" s="571"/>
      <c r="WL55" s="571"/>
      <c r="WM55" s="571"/>
      <c r="WN55" s="571"/>
      <c r="WO55" s="571"/>
      <c r="WP55" s="571"/>
      <c r="WQ55" s="571"/>
      <c r="WR55" s="571"/>
      <c r="WS55" s="571"/>
      <c r="WT55" s="571"/>
      <c r="WU55" s="571"/>
      <c r="WV55" s="571"/>
      <c r="WW55" s="571"/>
      <c r="WX55" s="571"/>
      <c r="WY55" s="571"/>
      <c r="WZ55" s="571"/>
      <c r="XA55" s="571"/>
      <c r="XB55" s="571"/>
      <c r="XC55" s="571"/>
      <c r="XD55" s="571"/>
      <c r="XE55" s="571"/>
      <c r="XF55" s="571"/>
      <c r="XG55" s="571"/>
      <c r="XH55" s="571"/>
      <c r="XI55" s="571"/>
      <c r="XJ55" s="571"/>
      <c r="XK55" s="571"/>
      <c r="XL55" s="571"/>
      <c r="XM55" s="571"/>
      <c r="XN55" s="571"/>
      <c r="XO55" s="571"/>
      <c r="XP55" s="571"/>
      <c r="XQ55" s="571"/>
      <c r="XR55" s="571"/>
      <c r="XS55" s="571"/>
      <c r="XT55" s="571"/>
      <c r="XU55" s="571"/>
      <c r="XV55" s="571"/>
      <c r="XW55" s="571"/>
      <c r="XX55" s="571"/>
      <c r="XY55" s="571"/>
      <c r="XZ55" s="571"/>
      <c r="YA55" s="571"/>
      <c r="YB55" s="571"/>
      <c r="YC55" s="571"/>
      <c r="YD55" s="571"/>
      <c r="YE55" s="571"/>
      <c r="YF55" s="571"/>
      <c r="YG55" s="571"/>
      <c r="YH55" s="571"/>
      <c r="YI55" s="571"/>
      <c r="YJ55" s="571"/>
      <c r="YK55" s="571"/>
      <c r="YL55" s="571"/>
      <c r="YM55" s="571"/>
      <c r="YN55" s="571"/>
      <c r="YO55" s="571"/>
      <c r="YP55" s="571"/>
      <c r="YQ55" s="571"/>
      <c r="YR55" s="571"/>
      <c r="YS55" s="571"/>
      <c r="YT55" s="571"/>
      <c r="YU55" s="571"/>
      <c r="YV55" s="571"/>
      <c r="YW55" s="571"/>
      <c r="YX55" s="571"/>
      <c r="YY55" s="571"/>
      <c r="YZ55" s="571"/>
      <c r="ZA55" s="571"/>
      <c r="ZB55" s="571"/>
      <c r="ZC55" s="571"/>
      <c r="ZD55" s="571"/>
      <c r="ZE55" s="571"/>
      <c r="ZF55" s="571"/>
      <c r="ZG55" s="571"/>
      <c r="ZH55" s="571"/>
      <c r="ZI55" s="571"/>
      <c r="ZJ55" s="571"/>
      <c r="ZK55" s="571"/>
      <c r="ZL55" s="571"/>
      <c r="ZM55" s="571"/>
      <c r="ZN55" s="571"/>
      <c r="ZO55" s="571"/>
      <c r="ZP55" s="571"/>
      <c r="ZQ55" s="571"/>
      <c r="ZR55" s="571"/>
      <c r="ZS55" s="571"/>
      <c r="ZT55" s="571"/>
      <c r="ZU55" s="571"/>
      <c r="ZV55" s="571"/>
      <c r="ZW55" s="571"/>
      <c r="ZX55" s="571"/>
      <c r="ZY55" s="571"/>
      <c r="ZZ55" s="571"/>
      <c r="AAA55" s="571"/>
      <c r="AAB55" s="571"/>
      <c r="AAC55" s="571"/>
      <c r="AAD55" s="571"/>
      <c r="AAE55" s="571"/>
      <c r="AAF55" s="571"/>
      <c r="AAG55" s="571"/>
      <c r="AAH55" s="571"/>
      <c r="AAI55" s="571"/>
      <c r="AAJ55" s="571"/>
      <c r="AAK55" s="571"/>
      <c r="AAL55" s="571"/>
      <c r="AAM55" s="571"/>
      <c r="AAN55" s="571"/>
      <c r="AAO55" s="571"/>
      <c r="AAP55" s="571"/>
      <c r="AAQ55" s="571"/>
      <c r="AAR55" s="571"/>
      <c r="AAS55" s="571"/>
      <c r="AAT55" s="571"/>
      <c r="AAU55" s="571"/>
      <c r="AAV55" s="571"/>
      <c r="AAW55" s="571"/>
      <c r="AAX55" s="571"/>
      <c r="AAY55" s="571"/>
      <c r="AAZ55" s="571"/>
      <c r="ABA55" s="571"/>
      <c r="ABB55" s="571"/>
      <c r="ABC55" s="571"/>
      <c r="ABD55" s="571"/>
      <c r="ABE55" s="571"/>
      <c r="ABF55" s="571"/>
      <c r="ABG55" s="571"/>
      <c r="ABH55" s="571"/>
      <c r="ABI55" s="571"/>
      <c r="ABJ55" s="571"/>
      <c r="ABK55" s="571"/>
      <c r="ABL55" s="571"/>
      <c r="ABM55" s="571"/>
      <c r="ABN55" s="571"/>
      <c r="ABO55" s="571"/>
      <c r="ABP55" s="571"/>
      <c r="ABQ55" s="571"/>
      <c r="ABR55" s="571"/>
      <c r="ABS55" s="571"/>
      <c r="ABT55" s="571"/>
      <c r="ABU55" s="571"/>
      <c r="ABV55" s="571"/>
      <c r="ABW55" s="571"/>
      <c r="ABX55" s="571"/>
      <c r="ABY55" s="571"/>
      <c r="ABZ55" s="571"/>
      <c r="ACA55" s="571"/>
      <c r="ACB55" s="571"/>
      <c r="ACC55" s="571"/>
      <c r="ACD55" s="571"/>
      <c r="ACE55" s="571"/>
      <c r="ACF55" s="571"/>
      <c r="ACG55" s="571"/>
      <c r="ACH55" s="571"/>
      <c r="ACI55" s="571"/>
      <c r="ACJ55" s="571"/>
      <c r="ACK55" s="571"/>
      <c r="ACL55" s="571"/>
      <c r="ACM55" s="571"/>
      <c r="ACN55" s="571"/>
      <c r="ACO55" s="571"/>
      <c r="ACP55" s="571"/>
      <c r="ACQ55" s="571"/>
      <c r="ACR55" s="571"/>
      <c r="ACS55" s="571"/>
      <c r="ACT55" s="571"/>
      <c r="ACU55" s="571"/>
      <c r="ACV55" s="571"/>
      <c r="ACW55" s="571"/>
      <c r="ACX55" s="571"/>
      <c r="ACY55" s="571"/>
      <c r="ACZ55" s="571"/>
      <c r="ADA55" s="571"/>
      <c r="ADB55" s="571"/>
      <c r="ADC55" s="571"/>
      <c r="ADD55" s="571"/>
      <c r="ADE55" s="571"/>
      <c r="ADF55" s="571"/>
      <c r="ADG55" s="571"/>
      <c r="ADH55" s="571"/>
      <c r="ADI55" s="571"/>
      <c r="ADJ55" s="571"/>
      <c r="ADK55" s="571"/>
      <c r="ADL55" s="571"/>
      <c r="ADM55" s="571"/>
      <c r="ADN55" s="571"/>
      <c r="ADO55" s="571"/>
      <c r="ADP55" s="571"/>
      <c r="ADQ55" s="571"/>
      <c r="ADR55" s="571"/>
      <c r="ADS55" s="571"/>
      <c r="ADT55" s="571"/>
      <c r="ADU55" s="571"/>
      <c r="ADV55" s="571"/>
      <c r="ADW55" s="571"/>
      <c r="ADX55" s="571"/>
      <c r="ADY55" s="571"/>
      <c r="ADZ55" s="571"/>
      <c r="AEA55" s="571"/>
      <c r="AEB55" s="571"/>
      <c r="AEC55" s="571"/>
      <c r="AED55" s="571"/>
      <c r="AEE55" s="571"/>
      <c r="AEF55" s="571"/>
      <c r="AEG55" s="571"/>
      <c r="AEH55" s="571"/>
      <c r="AEI55" s="571"/>
      <c r="AEJ55" s="571"/>
      <c r="AEK55" s="571"/>
      <c r="AEL55" s="571"/>
      <c r="AEM55" s="571"/>
      <c r="AEN55" s="571"/>
      <c r="AEO55" s="571"/>
      <c r="AEP55" s="571"/>
      <c r="AEQ55" s="571"/>
      <c r="AER55" s="571"/>
      <c r="AES55" s="571"/>
      <c r="AET55" s="571"/>
      <c r="AEU55" s="571"/>
      <c r="AEV55" s="571"/>
      <c r="AEW55" s="571"/>
      <c r="AEX55" s="571"/>
      <c r="AEY55" s="571"/>
      <c r="AEZ55" s="571"/>
      <c r="AFA55" s="571"/>
      <c r="AFB55" s="571"/>
      <c r="AFC55" s="571"/>
      <c r="AFD55" s="571"/>
      <c r="AFE55" s="571"/>
      <c r="AFF55" s="571"/>
      <c r="AFG55" s="571"/>
      <c r="AFH55" s="571"/>
      <c r="AFI55" s="571"/>
      <c r="AFJ55" s="571"/>
      <c r="AFK55" s="571"/>
      <c r="AFL55" s="571"/>
      <c r="AFM55" s="571"/>
      <c r="AFN55" s="571"/>
      <c r="AFO55" s="571"/>
      <c r="AFP55" s="571"/>
      <c r="AFQ55" s="571"/>
      <c r="AFR55" s="571"/>
      <c r="AFS55" s="571"/>
      <c r="AFT55" s="571"/>
      <c r="AFU55" s="571"/>
      <c r="AFV55" s="571"/>
      <c r="AFW55" s="571"/>
      <c r="AFX55" s="571"/>
      <c r="AFY55" s="571"/>
      <c r="AFZ55" s="571"/>
      <c r="AGA55" s="571"/>
      <c r="AGB55" s="571"/>
      <c r="AGC55" s="571"/>
      <c r="AGD55" s="571"/>
      <c r="AGE55" s="571"/>
      <c r="AGF55" s="571"/>
      <c r="AGG55" s="571"/>
      <c r="AGH55" s="571"/>
      <c r="AGI55" s="571"/>
      <c r="AGJ55" s="571"/>
      <c r="AGK55" s="571"/>
      <c r="AGL55" s="571"/>
      <c r="AGM55" s="571"/>
      <c r="AGN55" s="571"/>
      <c r="AGO55" s="571"/>
      <c r="AGP55" s="571"/>
      <c r="AGQ55" s="571"/>
      <c r="AGR55" s="571"/>
      <c r="AGS55" s="571"/>
      <c r="AGT55" s="571"/>
      <c r="AGU55" s="571"/>
      <c r="AGV55" s="571"/>
      <c r="AGW55" s="571"/>
      <c r="AGX55" s="571"/>
      <c r="AGY55" s="571"/>
      <c r="AGZ55" s="571"/>
      <c r="AHA55" s="571"/>
      <c r="AHB55" s="571"/>
      <c r="AHC55" s="571"/>
      <c r="AHD55" s="571"/>
      <c r="AHE55" s="571"/>
      <c r="AHF55" s="571"/>
      <c r="AHG55" s="571"/>
      <c r="AHH55" s="571"/>
      <c r="AHI55" s="571"/>
      <c r="AHJ55" s="571"/>
      <c r="AHK55" s="571"/>
      <c r="AHL55" s="571"/>
      <c r="AHM55" s="571"/>
      <c r="AHN55" s="571"/>
      <c r="AHO55" s="571"/>
      <c r="AHQ55" s="579">
        <v>50</v>
      </c>
    </row>
    <row r="56" spans="1:901" x14ac:dyDescent="0.55000000000000004">
      <c r="A56" s="574" t="s">
        <v>23</v>
      </c>
      <c r="B56" s="575" t="s">
        <v>24</v>
      </c>
      <c r="C56" s="571"/>
      <c r="D56" s="571"/>
      <c r="E56" s="571"/>
      <c r="F56" s="571"/>
      <c r="G56" s="571"/>
      <c r="H56" s="571"/>
      <c r="I56" s="571"/>
      <c r="J56" s="571"/>
      <c r="K56" s="571"/>
      <c r="L56" s="571"/>
      <c r="M56" s="571"/>
      <c r="N56" s="571"/>
      <c r="O56" s="571"/>
      <c r="P56" s="571"/>
      <c r="Q56" s="571"/>
      <c r="R56" s="571"/>
      <c r="S56" s="571"/>
      <c r="T56" s="571"/>
      <c r="U56" s="571"/>
      <c r="V56" s="571"/>
      <c r="W56" s="571"/>
      <c r="X56" s="571"/>
      <c r="Y56" s="571"/>
      <c r="Z56" s="571"/>
      <c r="AA56" s="571"/>
      <c r="AB56" s="571"/>
      <c r="AC56" s="571"/>
      <c r="AD56" s="571"/>
      <c r="AE56" s="571"/>
      <c r="AF56" s="571"/>
      <c r="AG56" s="571"/>
      <c r="AH56" s="571"/>
      <c r="AI56" s="571"/>
      <c r="AJ56" s="571"/>
      <c r="AK56" s="571"/>
      <c r="AL56" s="571"/>
      <c r="AM56" s="571"/>
      <c r="AN56" s="571"/>
      <c r="AO56" s="571"/>
      <c r="AP56" s="571"/>
      <c r="AQ56" s="571"/>
      <c r="AR56" s="571"/>
      <c r="AS56" s="571"/>
      <c r="AT56" s="571"/>
      <c r="AU56" s="571"/>
      <c r="AV56" s="571"/>
      <c r="AW56" s="571"/>
      <c r="AX56" s="571"/>
      <c r="AY56" s="571"/>
      <c r="AZ56" s="571"/>
      <c r="BA56" s="571"/>
      <c r="BB56" s="571"/>
      <c r="BC56" s="571"/>
      <c r="BD56" s="571"/>
      <c r="BE56" s="571"/>
      <c r="BF56" s="571"/>
      <c r="BG56" s="571"/>
      <c r="BH56" s="571"/>
      <c r="BI56" s="571"/>
      <c r="BJ56" s="571"/>
      <c r="BK56" s="571"/>
      <c r="BL56" s="571"/>
      <c r="BM56" s="571"/>
      <c r="BN56" s="571"/>
      <c r="BO56" s="571"/>
      <c r="BP56" s="571"/>
      <c r="BQ56" s="571"/>
      <c r="BR56" s="571"/>
      <c r="BS56" s="571"/>
      <c r="BT56" s="571"/>
      <c r="BU56" s="571"/>
      <c r="BV56" s="571"/>
      <c r="BW56" s="571"/>
      <c r="BX56" s="571"/>
      <c r="BY56" s="571"/>
      <c r="BZ56" s="571"/>
      <c r="CA56" s="571"/>
      <c r="CB56" s="571"/>
      <c r="CC56" s="571"/>
      <c r="CD56" s="571"/>
      <c r="CE56" s="571"/>
      <c r="CF56" s="571"/>
      <c r="CG56" s="571"/>
      <c r="CH56" s="571"/>
      <c r="CI56" s="571"/>
      <c r="CJ56" s="571"/>
      <c r="CK56" s="571"/>
      <c r="CL56" s="571"/>
      <c r="CM56" s="571"/>
      <c r="CN56" s="571"/>
      <c r="CO56" s="571"/>
      <c r="CP56" s="571"/>
      <c r="CQ56" s="571"/>
      <c r="CR56" s="571"/>
      <c r="CS56" s="571"/>
      <c r="CT56" s="571"/>
      <c r="CU56" s="571"/>
      <c r="CV56" s="571"/>
      <c r="CW56" s="571"/>
      <c r="CX56" s="571"/>
      <c r="CY56" s="571"/>
      <c r="CZ56" s="571"/>
      <c r="DA56" s="571"/>
      <c r="DB56" s="571"/>
      <c r="DC56" s="571"/>
      <c r="DD56" s="571"/>
      <c r="DE56" s="571"/>
      <c r="DF56" s="571"/>
      <c r="DG56" s="571"/>
      <c r="DH56" s="571"/>
      <c r="DI56" s="571"/>
      <c r="DJ56" s="571"/>
      <c r="DK56" s="571"/>
      <c r="DL56" s="571"/>
      <c r="DM56" s="571"/>
      <c r="DN56" s="571"/>
      <c r="DO56" s="571"/>
      <c r="DP56" s="571"/>
      <c r="DQ56" s="571"/>
      <c r="DR56" s="571"/>
      <c r="DS56" s="571"/>
      <c r="DT56" s="571"/>
      <c r="DU56" s="571"/>
      <c r="DV56" s="571"/>
      <c r="DW56" s="571"/>
      <c r="DX56" s="571"/>
      <c r="DY56" s="571"/>
      <c r="DZ56" s="571"/>
      <c r="EA56" s="571"/>
      <c r="EB56" s="571"/>
      <c r="EC56" s="571"/>
      <c r="ED56" s="571"/>
      <c r="EE56" s="571"/>
      <c r="EF56" s="571"/>
      <c r="EG56" s="571"/>
      <c r="EH56" s="571"/>
      <c r="EI56" s="571"/>
      <c r="EJ56" s="571"/>
      <c r="EK56" s="571"/>
      <c r="EL56" s="571"/>
      <c r="EM56" s="571"/>
      <c r="EN56" s="571"/>
      <c r="EO56" s="571"/>
      <c r="EP56" s="571"/>
      <c r="EQ56" s="571"/>
      <c r="ER56" s="571"/>
      <c r="ES56" s="571"/>
      <c r="ET56" s="571"/>
      <c r="EU56" s="571"/>
      <c r="EV56" s="571"/>
      <c r="EW56" s="571"/>
      <c r="EX56" s="571"/>
      <c r="EY56" s="571"/>
      <c r="EZ56" s="571"/>
      <c r="FA56" s="571"/>
      <c r="FB56" s="571"/>
      <c r="FC56" s="571"/>
      <c r="FD56" s="571"/>
      <c r="FE56" s="571"/>
      <c r="FF56" s="571"/>
      <c r="FG56" s="571"/>
      <c r="FH56" s="571"/>
      <c r="FI56" s="571"/>
      <c r="FJ56" s="571"/>
      <c r="FK56" s="571"/>
      <c r="FL56" s="571"/>
      <c r="FM56" s="571"/>
      <c r="FN56" s="571"/>
      <c r="FO56" s="571"/>
      <c r="FP56" s="571"/>
      <c r="FQ56" s="571"/>
      <c r="FR56" s="571"/>
      <c r="FS56" s="571"/>
      <c r="FT56" s="571"/>
      <c r="FU56" s="571"/>
      <c r="FV56" s="571"/>
      <c r="FW56" s="571"/>
      <c r="FX56" s="571"/>
      <c r="FY56" s="571"/>
      <c r="FZ56" s="571"/>
      <c r="GA56" s="571"/>
      <c r="GB56" s="571"/>
      <c r="GC56" s="571"/>
      <c r="GD56" s="571"/>
      <c r="GE56" s="571"/>
      <c r="GF56" s="571"/>
      <c r="GG56" s="571"/>
      <c r="GH56" s="571"/>
      <c r="GI56" s="571"/>
      <c r="GJ56" s="571"/>
      <c r="GK56" s="571"/>
      <c r="GL56" s="571"/>
      <c r="GM56" s="571"/>
      <c r="GN56" s="571"/>
      <c r="GO56" s="571"/>
      <c r="GP56" s="571"/>
      <c r="GQ56" s="571"/>
      <c r="GR56" s="571"/>
      <c r="GS56" s="571"/>
      <c r="GT56" s="571"/>
      <c r="GU56" s="571"/>
      <c r="GV56" s="571"/>
      <c r="GW56" s="571"/>
      <c r="GX56" s="571"/>
      <c r="GY56" s="571"/>
      <c r="GZ56" s="571"/>
      <c r="HA56" s="571"/>
      <c r="HB56" s="571"/>
      <c r="HC56" s="571"/>
      <c r="HD56" s="571"/>
      <c r="HE56" s="571"/>
      <c r="HF56" s="571"/>
      <c r="HG56" s="571"/>
      <c r="HH56" s="571"/>
      <c r="HI56" s="571"/>
      <c r="HJ56" s="571"/>
      <c r="HK56" s="571"/>
      <c r="HL56" s="571"/>
      <c r="HM56" s="571"/>
      <c r="HN56" s="571"/>
      <c r="HO56" s="571"/>
      <c r="HP56" s="571"/>
      <c r="HQ56" s="571"/>
      <c r="HR56" s="571"/>
      <c r="HS56" s="571"/>
      <c r="HT56" s="571"/>
      <c r="HU56" s="571"/>
      <c r="HV56" s="571"/>
      <c r="HW56" s="571"/>
      <c r="HX56" s="571"/>
      <c r="HY56" s="571"/>
      <c r="HZ56" s="571"/>
      <c r="IA56" s="571"/>
      <c r="IB56" s="571"/>
      <c r="IC56" s="571"/>
      <c r="ID56" s="571"/>
      <c r="IE56" s="571"/>
      <c r="IF56" s="571"/>
      <c r="IG56" s="571"/>
      <c r="IH56" s="571"/>
      <c r="II56" s="571"/>
      <c r="IJ56" s="571"/>
      <c r="IK56" s="571"/>
      <c r="IL56" s="571"/>
      <c r="IM56" s="571"/>
      <c r="IN56" s="571"/>
      <c r="IO56" s="571"/>
      <c r="IP56" s="571"/>
      <c r="IQ56" s="571"/>
      <c r="IR56" s="571"/>
      <c r="IS56" s="571"/>
      <c r="IT56" s="571"/>
      <c r="IU56" s="571"/>
      <c r="IV56" s="571"/>
      <c r="IW56" s="571"/>
      <c r="IX56" s="571"/>
      <c r="IY56" s="571"/>
      <c r="IZ56" s="571"/>
      <c r="JA56" s="571"/>
      <c r="JB56" s="571"/>
      <c r="JC56" s="571"/>
      <c r="JD56" s="571"/>
      <c r="JE56" s="571"/>
      <c r="JF56" s="571"/>
      <c r="JG56" s="571"/>
      <c r="JH56" s="571"/>
      <c r="JI56" s="571"/>
      <c r="JJ56" s="571"/>
      <c r="JK56" s="571"/>
      <c r="JL56" s="571"/>
      <c r="JM56" s="571"/>
      <c r="JN56" s="571"/>
      <c r="JO56" s="571"/>
      <c r="JP56" s="571"/>
      <c r="JQ56" s="571"/>
      <c r="JR56" s="571"/>
      <c r="JS56" s="571"/>
      <c r="JT56" s="571"/>
      <c r="JU56" s="571"/>
      <c r="JV56" s="571"/>
      <c r="JW56" s="571"/>
      <c r="JX56" s="571"/>
      <c r="JY56" s="571"/>
      <c r="JZ56" s="571"/>
      <c r="KA56" s="571"/>
      <c r="KB56" s="571"/>
      <c r="KC56" s="571"/>
      <c r="KD56" s="571"/>
      <c r="KE56" s="571"/>
      <c r="KF56" s="571"/>
      <c r="KG56" s="571"/>
      <c r="KH56" s="571"/>
      <c r="KI56" s="571"/>
      <c r="KJ56" s="571"/>
      <c r="KK56" s="571"/>
      <c r="KL56" s="571"/>
      <c r="KM56" s="571"/>
      <c r="KN56" s="571"/>
      <c r="KO56" s="571"/>
      <c r="KP56" s="571"/>
      <c r="KQ56" s="571"/>
      <c r="KR56" s="571"/>
      <c r="KS56" s="571"/>
      <c r="KT56" s="571"/>
      <c r="KU56" s="571"/>
      <c r="KV56" s="571"/>
      <c r="KW56" s="571"/>
      <c r="KX56" s="571"/>
      <c r="KY56" s="571"/>
      <c r="KZ56" s="571"/>
      <c r="LA56" s="571"/>
      <c r="LB56" s="571"/>
      <c r="LC56" s="571"/>
      <c r="LD56" s="571"/>
      <c r="LE56" s="571"/>
      <c r="LF56" s="571"/>
      <c r="LG56" s="571"/>
      <c r="LH56" s="571"/>
      <c r="LI56" s="571"/>
      <c r="LJ56" s="571"/>
      <c r="LK56" s="571"/>
      <c r="LL56" s="571"/>
      <c r="LM56" s="571"/>
      <c r="LN56" s="571"/>
      <c r="LO56" s="571"/>
      <c r="LP56" s="571"/>
      <c r="LQ56" s="571"/>
      <c r="LR56" s="571"/>
      <c r="LS56" s="571"/>
      <c r="LT56" s="571"/>
      <c r="LU56" s="571"/>
      <c r="LV56" s="571"/>
      <c r="LW56" s="571"/>
      <c r="LX56" s="571"/>
      <c r="LY56" s="571"/>
      <c r="LZ56" s="571"/>
      <c r="MA56" s="571"/>
      <c r="MB56" s="571"/>
      <c r="MC56" s="571"/>
      <c r="MD56" s="571"/>
      <c r="ME56" s="571"/>
      <c r="MF56" s="571"/>
      <c r="MG56" s="571"/>
      <c r="MH56" s="571"/>
      <c r="MI56" s="571"/>
      <c r="MJ56" s="571"/>
      <c r="MK56" s="571"/>
      <c r="ML56" s="571"/>
      <c r="MM56" s="571"/>
      <c r="MN56" s="571"/>
      <c r="MO56" s="571"/>
      <c r="MP56" s="571"/>
      <c r="MQ56" s="571"/>
      <c r="MR56" s="571"/>
      <c r="MS56" s="571"/>
      <c r="MT56" s="571"/>
      <c r="MU56" s="571"/>
      <c r="MV56" s="571"/>
      <c r="MW56" s="571"/>
      <c r="MX56" s="571"/>
      <c r="MY56" s="571"/>
      <c r="MZ56" s="571"/>
      <c r="NA56" s="571"/>
      <c r="NB56" s="571"/>
      <c r="NC56" s="571"/>
      <c r="ND56" s="571"/>
      <c r="NE56" s="571"/>
      <c r="NF56" s="571"/>
      <c r="NG56" s="571"/>
      <c r="NH56" s="571"/>
      <c r="NI56" s="571"/>
      <c r="NJ56" s="571"/>
      <c r="NK56" s="571"/>
      <c r="NL56" s="571"/>
      <c r="NM56" s="571"/>
      <c r="NN56" s="571"/>
      <c r="NO56" s="571"/>
      <c r="NP56" s="571"/>
      <c r="NQ56" s="571"/>
      <c r="NR56" s="571"/>
      <c r="NS56" s="571"/>
      <c r="NT56" s="571"/>
      <c r="NU56" s="571"/>
      <c r="NV56" s="571"/>
      <c r="NW56" s="571"/>
      <c r="NX56" s="571"/>
      <c r="NY56" s="571"/>
      <c r="NZ56" s="571"/>
      <c r="OA56" s="571"/>
      <c r="OB56" s="571"/>
      <c r="OC56" s="571"/>
      <c r="OD56" s="571"/>
      <c r="OE56" s="571"/>
      <c r="OF56" s="571"/>
      <c r="OG56" s="571"/>
      <c r="OH56" s="571"/>
      <c r="OI56" s="571"/>
      <c r="OJ56" s="571"/>
      <c r="OK56" s="571"/>
      <c r="OL56" s="571"/>
      <c r="OM56" s="571"/>
      <c r="ON56" s="571"/>
      <c r="OO56" s="571"/>
      <c r="OP56" s="571"/>
      <c r="OQ56" s="571"/>
      <c r="OR56" s="571"/>
      <c r="OS56" s="571"/>
      <c r="OT56" s="571"/>
      <c r="OU56" s="571"/>
      <c r="OV56" s="571"/>
      <c r="OW56" s="571"/>
      <c r="OX56" s="571"/>
      <c r="OY56" s="571"/>
      <c r="OZ56" s="571"/>
      <c r="PA56" s="571"/>
      <c r="PB56" s="571"/>
      <c r="PC56" s="571"/>
      <c r="PD56" s="571"/>
      <c r="PE56" s="571"/>
      <c r="PF56" s="571"/>
      <c r="PG56" s="571"/>
      <c r="PH56" s="571"/>
      <c r="PI56" s="571"/>
      <c r="PJ56" s="571"/>
      <c r="PK56" s="571"/>
      <c r="PL56" s="571"/>
      <c r="PM56" s="571"/>
      <c r="PN56" s="571"/>
      <c r="PO56" s="571"/>
      <c r="PP56" s="571"/>
      <c r="PQ56" s="571"/>
      <c r="PR56" s="571"/>
      <c r="PS56" s="571"/>
      <c r="PT56" s="571"/>
      <c r="PU56" s="571"/>
      <c r="PV56" s="571"/>
      <c r="PW56" s="571"/>
      <c r="PX56" s="571"/>
      <c r="PY56" s="571"/>
      <c r="PZ56" s="571"/>
      <c r="QA56" s="571"/>
      <c r="QB56" s="571"/>
      <c r="QC56" s="571"/>
      <c r="QD56" s="571"/>
      <c r="QE56" s="571"/>
      <c r="QF56" s="571"/>
      <c r="QG56" s="571"/>
      <c r="QH56" s="571"/>
      <c r="QI56" s="571"/>
      <c r="QJ56" s="571"/>
      <c r="QK56" s="571"/>
      <c r="QL56" s="571"/>
      <c r="QM56" s="571"/>
      <c r="QN56" s="571"/>
      <c r="QO56" s="571"/>
      <c r="QP56" s="571"/>
      <c r="QQ56" s="571"/>
      <c r="QR56" s="571"/>
      <c r="QS56" s="571"/>
      <c r="QT56" s="571"/>
      <c r="QU56" s="571"/>
      <c r="QV56" s="571"/>
      <c r="QW56" s="571"/>
      <c r="QX56" s="571"/>
      <c r="QY56" s="571"/>
      <c r="QZ56" s="571"/>
      <c r="RA56" s="571"/>
      <c r="RB56" s="571"/>
      <c r="RC56" s="571"/>
      <c r="RD56" s="571"/>
      <c r="RE56" s="571"/>
      <c r="RF56" s="571"/>
      <c r="RG56" s="571"/>
      <c r="RH56" s="571"/>
      <c r="RI56" s="571"/>
      <c r="RJ56" s="571"/>
      <c r="RK56" s="571"/>
      <c r="RL56" s="571"/>
      <c r="RM56" s="571"/>
      <c r="RN56" s="571"/>
      <c r="RO56" s="571"/>
      <c r="RP56" s="571"/>
      <c r="RQ56" s="571"/>
      <c r="RR56" s="571"/>
      <c r="RS56" s="571"/>
      <c r="RT56" s="571"/>
      <c r="RU56" s="571"/>
      <c r="RV56" s="571"/>
      <c r="RW56" s="571"/>
      <c r="RX56" s="571"/>
      <c r="RY56" s="571"/>
      <c r="RZ56" s="571"/>
      <c r="SA56" s="571"/>
      <c r="SB56" s="571"/>
      <c r="SC56" s="571"/>
      <c r="SD56" s="571"/>
      <c r="SE56" s="571"/>
      <c r="SF56" s="571"/>
      <c r="SG56" s="571"/>
      <c r="SH56" s="571"/>
      <c r="SI56" s="571"/>
      <c r="SJ56" s="571"/>
      <c r="SK56" s="571"/>
      <c r="SL56" s="571"/>
      <c r="SM56" s="571"/>
      <c r="SN56" s="571"/>
      <c r="SO56" s="571"/>
      <c r="SP56" s="571"/>
      <c r="SQ56" s="571"/>
      <c r="SR56" s="571"/>
      <c r="SS56" s="571"/>
      <c r="ST56" s="571"/>
      <c r="SU56" s="571"/>
      <c r="SV56" s="571"/>
      <c r="SW56" s="571"/>
      <c r="SX56" s="571"/>
      <c r="SY56" s="571"/>
      <c r="SZ56" s="571"/>
      <c r="TA56" s="571"/>
      <c r="TB56" s="571"/>
      <c r="TC56" s="571"/>
      <c r="TD56" s="571"/>
      <c r="TE56" s="571"/>
      <c r="TF56" s="571"/>
      <c r="TG56" s="571"/>
      <c r="TH56" s="571"/>
      <c r="TI56" s="571"/>
      <c r="TJ56" s="571"/>
      <c r="TK56" s="571"/>
      <c r="TL56" s="571"/>
      <c r="TM56" s="571"/>
      <c r="TN56" s="571"/>
      <c r="TO56" s="571"/>
      <c r="TP56" s="571"/>
      <c r="TQ56" s="571"/>
      <c r="TR56" s="571"/>
      <c r="TS56" s="571"/>
      <c r="TT56" s="571"/>
      <c r="TU56" s="571"/>
      <c r="TV56" s="571"/>
      <c r="TW56" s="571"/>
      <c r="TX56" s="571"/>
      <c r="TY56" s="571"/>
      <c r="TZ56" s="571"/>
      <c r="UA56" s="571"/>
      <c r="UB56" s="571"/>
      <c r="UC56" s="571"/>
      <c r="UD56" s="571"/>
      <c r="UE56" s="571"/>
      <c r="UF56" s="571"/>
      <c r="UG56" s="571"/>
      <c r="UH56" s="571"/>
      <c r="UI56" s="571"/>
      <c r="UJ56" s="571"/>
      <c r="UK56" s="571"/>
      <c r="UL56" s="571"/>
      <c r="UM56" s="571"/>
      <c r="UN56" s="571"/>
      <c r="UO56" s="571"/>
      <c r="UP56" s="571"/>
      <c r="UQ56" s="571"/>
      <c r="UR56" s="571"/>
      <c r="US56" s="571"/>
      <c r="UT56" s="571"/>
      <c r="UU56" s="571"/>
      <c r="UV56" s="571"/>
      <c r="UW56" s="571"/>
      <c r="UX56" s="571"/>
      <c r="UY56" s="571"/>
      <c r="UZ56" s="571"/>
      <c r="VA56" s="571"/>
      <c r="VB56" s="571"/>
      <c r="VC56" s="571"/>
      <c r="VD56" s="571"/>
      <c r="VE56" s="571"/>
      <c r="VF56" s="571"/>
      <c r="VG56" s="571"/>
      <c r="VH56" s="571"/>
      <c r="VI56" s="571"/>
      <c r="VJ56" s="571"/>
      <c r="VK56" s="571"/>
      <c r="VL56" s="571"/>
      <c r="VM56" s="571"/>
      <c r="VN56" s="571"/>
      <c r="VO56" s="571"/>
      <c r="VP56" s="571"/>
      <c r="VQ56" s="571"/>
      <c r="VR56" s="571"/>
      <c r="VS56" s="571"/>
      <c r="VT56" s="571"/>
      <c r="VU56" s="571"/>
      <c r="VV56" s="571"/>
      <c r="VW56" s="571"/>
      <c r="VX56" s="571"/>
      <c r="VY56" s="571"/>
      <c r="VZ56" s="571"/>
      <c r="WA56" s="571"/>
      <c r="WB56" s="571"/>
      <c r="WC56" s="571"/>
      <c r="WD56" s="571"/>
      <c r="WE56" s="571"/>
      <c r="WF56" s="571"/>
      <c r="WG56" s="571"/>
      <c r="WH56" s="571"/>
      <c r="WI56" s="571"/>
      <c r="WJ56" s="571"/>
      <c r="WK56" s="571"/>
      <c r="WL56" s="571"/>
      <c r="WM56" s="571"/>
      <c r="WN56" s="571"/>
      <c r="WO56" s="571"/>
      <c r="WP56" s="571"/>
      <c r="WQ56" s="571"/>
      <c r="WR56" s="571"/>
      <c r="WS56" s="571"/>
      <c r="WT56" s="571"/>
      <c r="WU56" s="571"/>
      <c r="WV56" s="571"/>
      <c r="WW56" s="571"/>
      <c r="WX56" s="571"/>
      <c r="WY56" s="571"/>
      <c r="WZ56" s="571"/>
      <c r="XA56" s="571"/>
      <c r="XB56" s="571"/>
      <c r="XC56" s="571"/>
      <c r="XD56" s="571"/>
      <c r="XE56" s="571"/>
      <c r="XF56" s="571"/>
      <c r="XG56" s="571"/>
      <c r="XH56" s="571"/>
      <c r="XI56" s="571"/>
      <c r="XJ56" s="571"/>
      <c r="XK56" s="571"/>
      <c r="XL56" s="571"/>
      <c r="XM56" s="571"/>
      <c r="XN56" s="571"/>
      <c r="XO56" s="571"/>
      <c r="XP56" s="571"/>
      <c r="XQ56" s="571"/>
      <c r="XR56" s="571"/>
      <c r="XS56" s="571"/>
      <c r="XT56" s="571"/>
      <c r="XU56" s="571"/>
      <c r="XV56" s="571"/>
      <c r="XW56" s="571"/>
      <c r="XX56" s="571"/>
      <c r="XY56" s="571"/>
      <c r="XZ56" s="571"/>
      <c r="YA56" s="571"/>
      <c r="YB56" s="571"/>
      <c r="YC56" s="571"/>
      <c r="YD56" s="571"/>
      <c r="YE56" s="571"/>
      <c r="YF56" s="571"/>
      <c r="YG56" s="571"/>
      <c r="YH56" s="571"/>
      <c r="YI56" s="571"/>
      <c r="YJ56" s="571"/>
      <c r="YK56" s="571"/>
      <c r="YL56" s="571"/>
      <c r="YM56" s="571"/>
      <c r="YN56" s="571"/>
      <c r="YO56" s="571"/>
      <c r="YP56" s="571"/>
      <c r="YQ56" s="571"/>
      <c r="YR56" s="571"/>
      <c r="YS56" s="571"/>
      <c r="YT56" s="571"/>
      <c r="YU56" s="571"/>
      <c r="YV56" s="571"/>
      <c r="YW56" s="571"/>
      <c r="YX56" s="571"/>
      <c r="YY56" s="571"/>
      <c r="YZ56" s="571"/>
      <c r="ZA56" s="571"/>
      <c r="ZB56" s="571"/>
      <c r="ZC56" s="571"/>
      <c r="ZD56" s="571"/>
      <c r="ZE56" s="571"/>
      <c r="ZF56" s="571"/>
      <c r="ZG56" s="571"/>
      <c r="ZH56" s="571"/>
      <c r="ZI56" s="571"/>
      <c r="ZJ56" s="571"/>
      <c r="ZK56" s="571"/>
      <c r="ZL56" s="571"/>
      <c r="ZM56" s="571"/>
      <c r="ZN56" s="571"/>
      <c r="ZO56" s="571"/>
      <c r="ZP56" s="571"/>
      <c r="ZQ56" s="571"/>
      <c r="ZR56" s="571"/>
      <c r="ZS56" s="571"/>
      <c r="ZT56" s="571"/>
      <c r="ZU56" s="571"/>
      <c r="ZV56" s="571"/>
      <c r="ZW56" s="571"/>
      <c r="ZX56" s="571"/>
      <c r="ZY56" s="571"/>
      <c r="ZZ56" s="571"/>
      <c r="AAA56" s="571"/>
      <c r="AAB56" s="571"/>
      <c r="AAC56" s="571"/>
      <c r="AAD56" s="571"/>
      <c r="AAE56" s="571"/>
      <c r="AAF56" s="571"/>
      <c r="AAG56" s="571"/>
      <c r="AAH56" s="571"/>
      <c r="AAI56" s="571"/>
      <c r="AAJ56" s="571"/>
      <c r="AAK56" s="571"/>
      <c r="AAL56" s="571"/>
      <c r="AAM56" s="571"/>
      <c r="AAN56" s="571"/>
      <c r="AAO56" s="571"/>
      <c r="AAP56" s="571"/>
      <c r="AAQ56" s="571"/>
      <c r="AAR56" s="571"/>
      <c r="AAS56" s="571"/>
      <c r="AAT56" s="571"/>
      <c r="AAU56" s="571"/>
      <c r="AAV56" s="571"/>
      <c r="AAW56" s="571"/>
      <c r="AAX56" s="571"/>
      <c r="AAY56" s="571"/>
      <c r="AAZ56" s="571"/>
      <c r="ABA56" s="571"/>
      <c r="ABB56" s="571"/>
      <c r="ABC56" s="571"/>
      <c r="ABD56" s="571"/>
      <c r="ABE56" s="571"/>
      <c r="ABF56" s="571"/>
      <c r="ABG56" s="571"/>
      <c r="ABH56" s="571"/>
      <c r="ABI56" s="571"/>
      <c r="ABJ56" s="571"/>
      <c r="ABK56" s="571"/>
      <c r="ABL56" s="571"/>
      <c r="ABM56" s="571"/>
      <c r="ABN56" s="571"/>
      <c r="ABO56" s="571"/>
      <c r="ABP56" s="571"/>
      <c r="ABQ56" s="571"/>
      <c r="ABR56" s="571"/>
      <c r="ABS56" s="571"/>
      <c r="ABT56" s="571"/>
      <c r="ABU56" s="571"/>
      <c r="ABV56" s="571"/>
      <c r="ABW56" s="571"/>
      <c r="ABX56" s="571"/>
      <c r="ABY56" s="571"/>
      <c r="ABZ56" s="571"/>
      <c r="ACA56" s="571"/>
      <c r="ACB56" s="571"/>
      <c r="ACC56" s="571"/>
      <c r="ACD56" s="571"/>
      <c r="ACE56" s="571"/>
      <c r="ACF56" s="571"/>
      <c r="ACG56" s="571"/>
      <c r="ACH56" s="571"/>
      <c r="ACI56" s="571"/>
      <c r="ACJ56" s="571"/>
      <c r="ACK56" s="571"/>
      <c r="ACL56" s="571"/>
      <c r="ACM56" s="571"/>
      <c r="ACN56" s="571"/>
      <c r="ACO56" s="571"/>
      <c r="ACP56" s="571"/>
      <c r="ACQ56" s="571"/>
      <c r="ACR56" s="571"/>
      <c r="ACS56" s="571"/>
      <c r="ACT56" s="571"/>
      <c r="ACU56" s="571"/>
      <c r="ACV56" s="571"/>
      <c r="ACW56" s="571"/>
      <c r="ACX56" s="571"/>
      <c r="ACY56" s="571"/>
      <c r="ACZ56" s="571"/>
      <c r="ADA56" s="571"/>
      <c r="ADB56" s="571"/>
      <c r="ADC56" s="571"/>
      <c r="ADD56" s="571"/>
      <c r="ADE56" s="571"/>
      <c r="ADF56" s="571"/>
      <c r="ADG56" s="571"/>
      <c r="ADH56" s="571"/>
      <c r="ADI56" s="571"/>
      <c r="ADJ56" s="571"/>
      <c r="ADK56" s="571"/>
      <c r="ADL56" s="571"/>
      <c r="ADM56" s="571"/>
      <c r="ADN56" s="571"/>
      <c r="ADO56" s="571"/>
      <c r="ADP56" s="571"/>
      <c r="ADQ56" s="571"/>
      <c r="ADR56" s="571"/>
      <c r="ADS56" s="571"/>
      <c r="ADT56" s="571"/>
      <c r="ADU56" s="571"/>
      <c r="ADV56" s="571"/>
      <c r="ADW56" s="571"/>
      <c r="ADX56" s="571"/>
      <c r="ADY56" s="571"/>
      <c r="ADZ56" s="571"/>
      <c r="AEA56" s="571"/>
      <c r="AEB56" s="571"/>
      <c r="AEC56" s="571"/>
      <c r="AED56" s="571"/>
      <c r="AEE56" s="571"/>
      <c r="AEF56" s="571"/>
      <c r="AEG56" s="571"/>
      <c r="AEH56" s="571"/>
      <c r="AEI56" s="571"/>
      <c r="AEJ56" s="571"/>
      <c r="AEK56" s="571"/>
      <c r="AEL56" s="571"/>
      <c r="AEM56" s="571"/>
      <c r="AEN56" s="571"/>
      <c r="AEO56" s="571"/>
      <c r="AEP56" s="571"/>
      <c r="AEQ56" s="571"/>
      <c r="AER56" s="571"/>
      <c r="AES56" s="571"/>
      <c r="AET56" s="571"/>
      <c r="AEU56" s="571"/>
      <c r="AEV56" s="571"/>
      <c r="AEW56" s="571"/>
      <c r="AEX56" s="571"/>
      <c r="AEY56" s="571"/>
      <c r="AEZ56" s="571"/>
      <c r="AFA56" s="571"/>
      <c r="AFB56" s="571"/>
      <c r="AFC56" s="571"/>
      <c r="AFD56" s="571"/>
      <c r="AFE56" s="571"/>
      <c r="AFF56" s="571"/>
      <c r="AFG56" s="571"/>
      <c r="AFH56" s="571"/>
      <c r="AFI56" s="571"/>
      <c r="AFJ56" s="571"/>
      <c r="AFK56" s="571"/>
      <c r="AFL56" s="571"/>
      <c r="AFM56" s="571"/>
      <c r="AFN56" s="571"/>
      <c r="AFO56" s="571"/>
      <c r="AFP56" s="571"/>
      <c r="AFQ56" s="571"/>
      <c r="AFR56" s="571"/>
      <c r="AFS56" s="571"/>
      <c r="AFT56" s="571"/>
      <c r="AFU56" s="571"/>
      <c r="AFV56" s="571"/>
      <c r="AFW56" s="571"/>
      <c r="AFX56" s="571"/>
      <c r="AFY56" s="571"/>
      <c r="AFZ56" s="571"/>
      <c r="AGA56" s="571"/>
      <c r="AGB56" s="571"/>
      <c r="AGC56" s="571"/>
      <c r="AGD56" s="571"/>
      <c r="AGE56" s="571"/>
      <c r="AGF56" s="571"/>
      <c r="AGG56" s="571"/>
      <c r="AGH56" s="571"/>
      <c r="AGI56" s="571"/>
      <c r="AGJ56" s="571"/>
      <c r="AGK56" s="571"/>
      <c r="AGL56" s="571"/>
      <c r="AGM56" s="571"/>
      <c r="AGN56" s="571"/>
      <c r="AGO56" s="571"/>
      <c r="AGP56" s="571"/>
      <c r="AGQ56" s="571"/>
      <c r="AGR56" s="571"/>
      <c r="AGS56" s="571"/>
      <c r="AGT56" s="571"/>
      <c r="AGU56" s="571"/>
      <c r="AGV56" s="571"/>
      <c r="AGW56" s="571"/>
      <c r="AGX56" s="571"/>
      <c r="AGY56" s="571"/>
      <c r="AGZ56" s="571"/>
      <c r="AHA56" s="571"/>
      <c r="AHB56" s="571"/>
      <c r="AHC56" s="571"/>
      <c r="AHD56" s="571"/>
      <c r="AHE56" s="571"/>
      <c r="AHF56" s="571"/>
      <c r="AHG56" s="571"/>
      <c r="AHH56" s="571"/>
      <c r="AHI56" s="571"/>
      <c r="AHJ56" s="571"/>
      <c r="AHK56" s="571"/>
      <c r="AHL56" s="571"/>
      <c r="AHM56" s="571"/>
      <c r="AHN56" s="571"/>
      <c r="AHO56" s="571"/>
      <c r="AHQ56" s="580">
        <v>51</v>
      </c>
    </row>
    <row r="57" spans="1:901" x14ac:dyDescent="0.4">
      <c r="A57" s="574" t="s">
        <v>25</v>
      </c>
      <c r="B57" s="575" t="s">
        <v>26</v>
      </c>
      <c r="C57" s="571"/>
      <c r="D57" s="571"/>
      <c r="E57" s="571"/>
      <c r="F57" s="571"/>
      <c r="G57" s="571"/>
      <c r="H57" s="571"/>
      <c r="I57" s="571"/>
      <c r="J57" s="571"/>
      <c r="K57" s="571"/>
      <c r="L57" s="571"/>
      <c r="M57" s="571"/>
      <c r="N57" s="571"/>
      <c r="O57" s="571"/>
      <c r="P57" s="571"/>
      <c r="Q57" s="571"/>
      <c r="R57" s="571"/>
      <c r="S57" s="571"/>
      <c r="T57" s="571"/>
      <c r="U57" s="571"/>
      <c r="V57" s="571"/>
      <c r="W57" s="571"/>
      <c r="X57" s="571"/>
      <c r="Y57" s="571"/>
      <c r="Z57" s="571"/>
      <c r="AA57" s="571"/>
      <c r="AB57" s="571"/>
      <c r="AC57" s="571"/>
      <c r="AD57" s="571"/>
      <c r="AE57" s="571"/>
      <c r="AF57" s="571"/>
      <c r="AG57" s="571"/>
      <c r="AH57" s="571"/>
      <c r="AI57" s="571"/>
      <c r="AJ57" s="571"/>
      <c r="AK57" s="571"/>
      <c r="AL57" s="571"/>
      <c r="AM57" s="571"/>
      <c r="AN57" s="571"/>
      <c r="AO57" s="571"/>
      <c r="AP57" s="571"/>
      <c r="AQ57" s="571"/>
      <c r="AR57" s="571"/>
      <c r="AS57" s="571"/>
      <c r="AT57" s="571"/>
      <c r="AU57" s="571"/>
      <c r="AV57" s="571"/>
      <c r="AW57" s="571"/>
      <c r="AX57" s="571"/>
      <c r="AY57" s="571"/>
      <c r="AZ57" s="571"/>
      <c r="BA57" s="571"/>
      <c r="BB57" s="571"/>
      <c r="BC57" s="571"/>
      <c r="BD57" s="571"/>
      <c r="BE57" s="571"/>
      <c r="BF57" s="571"/>
      <c r="BG57" s="571"/>
      <c r="BH57" s="571"/>
      <c r="BI57" s="571"/>
      <c r="BJ57" s="571"/>
      <c r="BK57" s="571"/>
      <c r="BL57" s="571"/>
      <c r="BM57" s="571"/>
      <c r="BN57" s="571"/>
      <c r="BO57" s="571"/>
      <c r="BP57" s="571"/>
      <c r="BQ57" s="571"/>
      <c r="BR57" s="571"/>
      <c r="BS57" s="571"/>
      <c r="BT57" s="571"/>
      <c r="BU57" s="571"/>
      <c r="BV57" s="571"/>
      <c r="BW57" s="571"/>
      <c r="BX57" s="571"/>
      <c r="BY57" s="571"/>
      <c r="BZ57" s="571"/>
      <c r="CA57" s="571"/>
      <c r="CB57" s="571"/>
      <c r="CC57" s="571"/>
      <c r="CD57" s="571"/>
      <c r="CE57" s="571"/>
      <c r="CF57" s="571"/>
      <c r="CG57" s="571"/>
      <c r="CH57" s="571"/>
      <c r="CI57" s="571"/>
      <c r="CJ57" s="571"/>
      <c r="CK57" s="571"/>
      <c r="CL57" s="571"/>
      <c r="CM57" s="571"/>
      <c r="CN57" s="571"/>
      <c r="CO57" s="571"/>
      <c r="CP57" s="571"/>
      <c r="CQ57" s="571"/>
      <c r="CR57" s="571"/>
      <c r="CS57" s="571"/>
      <c r="CT57" s="571"/>
      <c r="CU57" s="571"/>
      <c r="CV57" s="571"/>
      <c r="CW57" s="571"/>
      <c r="CX57" s="571"/>
      <c r="CY57" s="571"/>
      <c r="CZ57" s="571"/>
      <c r="DA57" s="571"/>
      <c r="DB57" s="571"/>
      <c r="DC57" s="571"/>
      <c r="DD57" s="571"/>
      <c r="DE57" s="571"/>
      <c r="DF57" s="571"/>
      <c r="DG57" s="571"/>
      <c r="DH57" s="571"/>
      <c r="DI57" s="571"/>
      <c r="DJ57" s="571"/>
      <c r="DK57" s="571"/>
      <c r="DL57" s="571"/>
      <c r="DM57" s="571"/>
      <c r="DN57" s="571"/>
      <c r="DO57" s="571"/>
      <c r="DP57" s="571"/>
      <c r="DQ57" s="571"/>
      <c r="DR57" s="571"/>
      <c r="DS57" s="571"/>
      <c r="DT57" s="571"/>
      <c r="DU57" s="571"/>
      <c r="DV57" s="571"/>
      <c r="DW57" s="571"/>
      <c r="DX57" s="571"/>
      <c r="DY57" s="571"/>
      <c r="DZ57" s="571"/>
      <c r="EA57" s="571"/>
      <c r="EB57" s="571"/>
      <c r="EC57" s="571"/>
      <c r="ED57" s="571"/>
      <c r="EE57" s="571"/>
      <c r="EF57" s="571"/>
      <c r="EG57" s="571"/>
      <c r="EH57" s="571"/>
      <c r="EI57" s="571"/>
      <c r="EJ57" s="571"/>
      <c r="EK57" s="571"/>
      <c r="EL57" s="571"/>
      <c r="EM57" s="571"/>
      <c r="EN57" s="571"/>
      <c r="EO57" s="571"/>
      <c r="EP57" s="571"/>
      <c r="EQ57" s="571"/>
      <c r="ER57" s="571"/>
      <c r="ES57" s="571"/>
      <c r="ET57" s="571"/>
      <c r="EU57" s="571"/>
      <c r="EV57" s="571"/>
      <c r="EW57" s="571"/>
      <c r="EX57" s="571"/>
      <c r="EY57" s="571"/>
      <c r="EZ57" s="571"/>
      <c r="FA57" s="571"/>
      <c r="FB57" s="571"/>
      <c r="FC57" s="571"/>
      <c r="FD57" s="571"/>
      <c r="FE57" s="571"/>
      <c r="FF57" s="571"/>
      <c r="FG57" s="571"/>
      <c r="FH57" s="571"/>
      <c r="FI57" s="571"/>
      <c r="FJ57" s="571"/>
      <c r="FK57" s="571"/>
      <c r="FL57" s="571"/>
      <c r="FM57" s="571"/>
      <c r="FN57" s="571"/>
      <c r="FO57" s="571"/>
      <c r="FP57" s="571"/>
      <c r="FQ57" s="571"/>
      <c r="FR57" s="571"/>
      <c r="FS57" s="571"/>
      <c r="FT57" s="571"/>
      <c r="FU57" s="571"/>
      <c r="FV57" s="571"/>
      <c r="FW57" s="571"/>
      <c r="FX57" s="571"/>
      <c r="FY57" s="571"/>
      <c r="FZ57" s="571"/>
      <c r="GA57" s="571"/>
      <c r="GB57" s="571"/>
      <c r="GC57" s="571"/>
      <c r="GD57" s="571"/>
      <c r="GE57" s="571"/>
      <c r="GF57" s="571"/>
      <c r="GG57" s="571"/>
      <c r="GH57" s="571"/>
      <c r="GI57" s="571"/>
      <c r="GJ57" s="571"/>
      <c r="GK57" s="571"/>
      <c r="GL57" s="571"/>
      <c r="GM57" s="571"/>
      <c r="GN57" s="571"/>
      <c r="GO57" s="571"/>
      <c r="GP57" s="571"/>
      <c r="GQ57" s="571"/>
      <c r="GR57" s="571"/>
      <c r="GS57" s="571"/>
      <c r="GT57" s="571"/>
      <c r="GU57" s="571"/>
      <c r="GV57" s="571"/>
      <c r="GW57" s="571"/>
      <c r="GX57" s="571"/>
      <c r="GY57" s="571"/>
      <c r="GZ57" s="571"/>
      <c r="HA57" s="571"/>
      <c r="HB57" s="571"/>
      <c r="HC57" s="571"/>
      <c r="HD57" s="571"/>
      <c r="HE57" s="571"/>
      <c r="HF57" s="571"/>
      <c r="HG57" s="571"/>
      <c r="HH57" s="571"/>
      <c r="HI57" s="571"/>
      <c r="HJ57" s="571"/>
      <c r="HK57" s="571"/>
      <c r="HL57" s="571"/>
      <c r="HM57" s="571"/>
      <c r="HN57" s="571"/>
      <c r="HO57" s="571"/>
      <c r="HP57" s="571"/>
      <c r="HQ57" s="571"/>
      <c r="HR57" s="571"/>
      <c r="HS57" s="571"/>
      <c r="HT57" s="571"/>
      <c r="HU57" s="571"/>
      <c r="HV57" s="571"/>
      <c r="HW57" s="571"/>
      <c r="HX57" s="571"/>
      <c r="HY57" s="571"/>
      <c r="HZ57" s="571"/>
      <c r="IA57" s="571"/>
      <c r="IB57" s="571"/>
      <c r="IC57" s="571"/>
      <c r="ID57" s="571"/>
      <c r="IE57" s="571"/>
      <c r="IF57" s="571"/>
      <c r="IG57" s="571"/>
      <c r="IH57" s="571"/>
      <c r="II57" s="571"/>
      <c r="IJ57" s="571"/>
      <c r="IK57" s="571"/>
      <c r="IL57" s="571"/>
      <c r="IM57" s="571"/>
      <c r="IN57" s="571"/>
      <c r="IO57" s="571"/>
      <c r="IP57" s="571"/>
      <c r="IQ57" s="571"/>
      <c r="IR57" s="571"/>
      <c r="IS57" s="571"/>
      <c r="IT57" s="571"/>
      <c r="IU57" s="571"/>
      <c r="IV57" s="571"/>
      <c r="IW57" s="571"/>
      <c r="IX57" s="571"/>
      <c r="IY57" s="571"/>
      <c r="IZ57" s="571"/>
      <c r="JA57" s="571"/>
      <c r="JB57" s="571"/>
      <c r="JC57" s="571"/>
      <c r="JD57" s="571"/>
      <c r="JE57" s="571"/>
      <c r="JF57" s="571"/>
      <c r="JG57" s="571"/>
      <c r="JH57" s="571"/>
      <c r="JI57" s="571"/>
      <c r="JJ57" s="571"/>
      <c r="JK57" s="571"/>
      <c r="JL57" s="571"/>
      <c r="JM57" s="571"/>
      <c r="JN57" s="571"/>
      <c r="JO57" s="571"/>
      <c r="JP57" s="571"/>
      <c r="JQ57" s="571"/>
      <c r="JR57" s="571"/>
      <c r="JS57" s="571"/>
      <c r="JT57" s="571"/>
      <c r="JU57" s="571"/>
      <c r="JV57" s="571"/>
      <c r="JW57" s="571"/>
      <c r="JX57" s="571"/>
      <c r="JY57" s="571"/>
      <c r="JZ57" s="571"/>
      <c r="KA57" s="571"/>
      <c r="KB57" s="571"/>
      <c r="KC57" s="571"/>
      <c r="KD57" s="571"/>
      <c r="KE57" s="571"/>
      <c r="KF57" s="571"/>
      <c r="KG57" s="571"/>
      <c r="KH57" s="571"/>
      <c r="KI57" s="571"/>
      <c r="KJ57" s="571"/>
      <c r="KK57" s="571"/>
      <c r="KL57" s="571"/>
      <c r="KM57" s="571"/>
      <c r="KN57" s="571"/>
      <c r="KO57" s="571"/>
      <c r="KP57" s="571"/>
      <c r="KQ57" s="571"/>
      <c r="KR57" s="571"/>
      <c r="KS57" s="571"/>
      <c r="KT57" s="571"/>
      <c r="KU57" s="571"/>
      <c r="KV57" s="571"/>
      <c r="KW57" s="571"/>
      <c r="KX57" s="571"/>
      <c r="KY57" s="571"/>
      <c r="KZ57" s="571"/>
      <c r="LA57" s="571"/>
      <c r="LB57" s="571"/>
      <c r="LC57" s="571"/>
      <c r="LD57" s="571"/>
      <c r="LE57" s="571"/>
      <c r="LF57" s="571"/>
      <c r="LG57" s="571"/>
      <c r="LH57" s="571"/>
      <c r="LI57" s="571"/>
      <c r="LJ57" s="571"/>
      <c r="LK57" s="571"/>
      <c r="LL57" s="571"/>
      <c r="LM57" s="571"/>
      <c r="LN57" s="571"/>
      <c r="LO57" s="571"/>
      <c r="LP57" s="571"/>
      <c r="LQ57" s="571"/>
      <c r="LR57" s="571"/>
      <c r="LS57" s="571"/>
      <c r="LT57" s="571"/>
      <c r="LU57" s="571"/>
      <c r="LV57" s="571"/>
      <c r="LW57" s="571"/>
      <c r="LX57" s="571"/>
      <c r="LY57" s="571"/>
      <c r="LZ57" s="571"/>
      <c r="MA57" s="571"/>
      <c r="MB57" s="571"/>
      <c r="MC57" s="571"/>
      <c r="MD57" s="571"/>
      <c r="ME57" s="571"/>
      <c r="MF57" s="571"/>
      <c r="MG57" s="571"/>
      <c r="MH57" s="571"/>
      <c r="MI57" s="571"/>
      <c r="MJ57" s="571"/>
      <c r="MK57" s="571"/>
      <c r="ML57" s="571"/>
      <c r="MM57" s="571"/>
      <c r="MN57" s="571"/>
      <c r="MO57" s="571"/>
      <c r="MP57" s="571"/>
      <c r="MQ57" s="571"/>
      <c r="MR57" s="571"/>
      <c r="MS57" s="571"/>
      <c r="MT57" s="571"/>
      <c r="MU57" s="571"/>
      <c r="MV57" s="571"/>
      <c r="MW57" s="571"/>
      <c r="MX57" s="571"/>
      <c r="MY57" s="571"/>
      <c r="MZ57" s="571"/>
      <c r="NA57" s="571"/>
      <c r="NB57" s="571"/>
      <c r="NC57" s="571"/>
      <c r="ND57" s="571"/>
      <c r="NE57" s="571"/>
      <c r="NF57" s="571"/>
      <c r="NG57" s="571"/>
      <c r="NH57" s="571"/>
      <c r="NI57" s="571"/>
      <c r="NJ57" s="571"/>
      <c r="NK57" s="571"/>
      <c r="NL57" s="571"/>
      <c r="NM57" s="571"/>
      <c r="NN57" s="571"/>
      <c r="NO57" s="571"/>
      <c r="NP57" s="571"/>
      <c r="NQ57" s="571"/>
      <c r="NR57" s="571"/>
      <c r="NS57" s="571"/>
      <c r="NT57" s="571"/>
      <c r="NU57" s="571"/>
      <c r="NV57" s="571"/>
      <c r="NW57" s="571"/>
      <c r="NX57" s="571"/>
      <c r="NY57" s="571"/>
      <c r="NZ57" s="571"/>
      <c r="OA57" s="571"/>
      <c r="OB57" s="571"/>
      <c r="OC57" s="571"/>
      <c r="OD57" s="571"/>
      <c r="OE57" s="571"/>
      <c r="OF57" s="571"/>
      <c r="OG57" s="571"/>
      <c r="OH57" s="571"/>
      <c r="OI57" s="571"/>
      <c r="OJ57" s="571"/>
      <c r="OK57" s="571"/>
      <c r="OL57" s="571"/>
      <c r="OM57" s="571"/>
      <c r="ON57" s="571"/>
      <c r="OO57" s="571"/>
      <c r="OP57" s="571"/>
      <c r="OQ57" s="571"/>
      <c r="OR57" s="571"/>
      <c r="OS57" s="571"/>
      <c r="OT57" s="571"/>
      <c r="OU57" s="571"/>
      <c r="OV57" s="571"/>
      <c r="OW57" s="571"/>
      <c r="OX57" s="571"/>
      <c r="OY57" s="571"/>
      <c r="OZ57" s="571"/>
      <c r="PA57" s="571"/>
      <c r="PB57" s="571"/>
      <c r="PC57" s="571"/>
      <c r="PD57" s="571"/>
      <c r="PE57" s="571"/>
      <c r="PF57" s="571"/>
      <c r="PG57" s="571"/>
      <c r="PH57" s="571"/>
      <c r="PI57" s="571"/>
      <c r="PJ57" s="571"/>
      <c r="PK57" s="571"/>
      <c r="PL57" s="571"/>
      <c r="PM57" s="571"/>
      <c r="PN57" s="571"/>
      <c r="PO57" s="571"/>
      <c r="PP57" s="571"/>
      <c r="PQ57" s="571"/>
      <c r="PR57" s="571"/>
      <c r="PS57" s="571"/>
      <c r="PT57" s="571"/>
      <c r="PU57" s="571"/>
      <c r="PV57" s="571"/>
      <c r="PW57" s="571"/>
      <c r="PX57" s="571"/>
      <c r="PY57" s="571"/>
      <c r="PZ57" s="571"/>
      <c r="QA57" s="571"/>
      <c r="QB57" s="571"/>
      <c r="QC57" s="571"/>
      <c r="QD57" s="571"/>
      <c r="QE57" s="571"/>
      <c r="QF57" s="571"/>
      <c r="QG57" s="571"/>
      <c r="QH57" s="571"/>
      <c r="QI57" s="571"/>
      <c r="QJ57" s="571"/>
      <c r="QK57" s="571"/>
      <c r="QL57" s="571"/>
      <c r="QM57" s="571"/>
      <c r="QN57" s="571"/>
      <c r="QO57" s="571"/>
      <c r="QP57" s="571"/>
      <c r="QQ57" s="571"/>
      <c r="QR57" s="571"/>
      <c r="QS57" s="571"/>
      <c r="QT57" s="571"/>
      <c r="QU57" s="571"/>
      <c r="QV57" s="571"/>
      <c r="QW57" s="571"/>
      <c r="QX57" s="571"/>
      <c r="QY57" s="571"/>
      <c r="QZ57" s="571"/>
      <c r="RA57" s="571"/>
      <c r="RB57" s="571"/>
      <c r="RC57" s="571"/>
      <c r="RD57" s="571"/>
      <c r="RE57" s="571"/>
      <c r="RF57" s="571"/>
      <c r="RG57" s="571"/>
      <c r="RH57" s="571"/>
      <c r="RI57" s="571"/>
      <c r="RJ57" s="571"/>
      <c r="RK57" s="571"/>
      <c r="RL57" s="571"/>
      <c r="RM57" s="571"/>
      <c r="RN57" s="571"/>
      <c r="RO57" s="571"/>
      <c r="RP57" s="571"/>
      <c r="RQ57" s="571"/>
      <c r="RR57" s="571"/>
      <c r="RS57" s="571"/>
      <c r="RT57" s="571"/>
      <c r="RU57" s="571"/>
      <c r="RV57" s="571"/>
      <c r="RW57" s="571"/>
      <c r="RX57" s="571"/>
      <c r="RY57" s="571"/>
      <c r="RZ57" s="571"/>
      <c r="SA57" s="571"/>
      <c r="SB57" s="571"/>
      <c r="SC57" s="571"/>
      <c r="SD57" s="571"/>
      <c r="SE57" s="571"/>
      <c r="SF57" s="571"/>
      <c r="SG57" s="571"/>
      <c r="SH57" s="571"/>
      <c r="SI57" s="571"/>
      <c r="SJ57" s="571"/>
      <c r="SK57" s="571"/>
      <c r="SL57" s="571"/>
      <c r="SM57" s="571"/>
      <c r="SN57" s="571"/>
      <c r="SO57" s="571"/>
      <c r="SP57" s="571"/>
      <c r="SQ57" s="571"/>
      <c r="SR57" s="571"/>
      <c r="SS57" s="571"/>
      <c r="ST57" s="571"/>
      <c r="SU57" s="571"/>
      <c r="SV57" s="571"/>
      <c r="SW57" s="571"/>
      <c r="SX57" s="571"/>
      <c r="SY57" s="571"/>
      <c r="SZ57" s="571"/>
      <c r="TA57" s="571"/>
      <c r="TB57" s="571"/>
      <c r="TC57" s="571"/>
      <c r="TD57" s="571"/>
      <c r="TE57" s="571"/>
      <c r="TF57" s="571"/>
      <c r="TG57" s="571"/>
      <c r="TH57" s="571"/>
      <c r="TI57" s="571"/>
      <c r="TJ57" s="571"/>
      <c r="TK57" s="571"/>
      <c r="TL57" s="571"/>
      <c r="TM57" s="571"/>
      <c r="TN57" s="571"/>
      <c r="TO57" s="571"/>
      <c r="TP57" s="571"/>
      <c r="TQ57" s="571"/>
      <c r="TR57" s="571"/>
      <c r="TS57" s="571"/>
      <c r="TT57" s="571"/>
      <c r="TU57" s="571"/>
      <c r="TV57" s="571"/>
      <c r="TW57" s="571"/>
      <c r="TX57" s="571"/>
      <c r="TY57" s="571"/>
      <c r="TZ57" s="571"/>
      <c r="UA57" s="571"/>
      <c r="UB57" s="571"/>
      <c r="UC57" s="571"/>
      <c r="UD57" s="571"/>
      <c r="UE57" s="571"/>
      <c r="UF57" s="571"/>
      <c r="UG57" s="571"/>
      <c r="UH57" s="571"/>
      <c r="UI57" s="571"/>
      <c r="UJ57" s="571"/>
      <c r="UK57" s="571"/>
      <c r="UL57" s="571"/>
      <c r="UM57" s="571"/>
      <c r="UN57" s="571"/>
      <c r="UO57" s="571"/>
      <c r="UP57" s="571"/>
      <c r="UQ57" s="571"/>
      <c r="UR57" s="571"/>
      <c r="US57" s="571"/>
      <c r="UT57" s="571"/>
      <c r="UU57" s="571"/>
      <c r="UV57" s="571"/>
      <c r="UW57" s="571"/>
      <c r="UX57" s="571"/>
      <c r="UY57" s="571"/>
      <c r="UZ57" s="571"/>
      <c r="VA57" s="571"/>
      <c r="VB57" s="571"/>
      <c r="VC57" s="571"/>
      <c r="VD57" s="571"/>
      <c r="VE57" s="571"/>
      <c r="VF57" s="571"/>
      <c r="VG57" s="571"/>
      <c r="VH57" s="571"/>
      <c r="VI57" s="571"/>
      <c r="VJ57" s="571"/>
      <c r="VK57" s="571"/>
      <c r="VL57" s="571"/>
      <c r="VM57" s="571"/>
      <c r="VN57" s="571"/>
      <c r="VO57" s="571"/>
      <c r="VP57" s="571"/>
      <c r="VQ57" s="571"/>
      <c r="VR57" s="571"/>
      <c r="VS57" s="571"/>
      <c r="VT57" s="571"/>
      <c r="VU57" s="571"/>
      <c r="VV57" s="571"/>
      <c r="VW57" s="571"/>
      <c r="VX57" s="571"/>
      <c r="VY57" s="571"/>
      <c r="VZ57" s="571"/>
      <c r="WA57" s="571"/>
      <c r="WB57" s="571"/>
      <c r="WC57" s="571"/>
      <c r="WD57" s="571"/>
      <c r="WE57" s="571"/>
      <c r="WF57" s="571"/>
      <c r="WG57" s="571"/>
      <c r="WH57" s="571"/>
      <c r="WI57" s="571"/>
      <c r="WJ57" s="571"/>
      <c r="WK57" s="571"/>
      <c r="WL57" s="571"/>
      <c r="WM57" s="571"/>
      <c r="WN57" s="571"/>
      <c r="WO57" s="571"/>
      <c r="WP57" s="571"/>
      <c r="WQ57" s="571"/>
      <c r="WR57" s="571"/>
      <c r="WS57" s="571"/>
      <c r="WT57" s="571"/>
      <c r="WU57" s="571"/>
      <c r="WV57" s="571"/>
      <c r="WW57" s="571"/>
      <c r="WX57" s="571"/>
      <c r="WY57" s="571"/>
      <c r="WZ57" s="571"/>
      <c r="XA57" s="571"/>
      <c r="XB57" s="571"/>
      <c r="XC57" s="571"/>
      <c r="XD57" s="571"/>
      <c r="XE57" s="571"/>
      <c r="XF57" s="571"/>
      <c r="XG57" s="571"/>
      <c r="XH57" s="571"/>
      <c r="XI57" s="571"/>
      <c r="XJ57" s="571"/>
      <c r="XK57" s="571"/>
      <c r="XL57" s="571"/>
      <c r="XM57" s="571"/>
      <c r="XN57" s="571"/>
      <c r="XO57" s="571"/>
      <c r="XP57" s="571"/>
      <c r="XQ57" s="571"/>
      <c r="XR57" s="571"/>
      <c r="XS57" s="571"/>
      <c r="XT57" s="571"/>
      <c r="XU57" s="571"/>
      <c r="XV57" s="571"/>
      <c r="XW57" s="571"/>
      <c r="XX57" s="571"/>
      <c r="XY57" s="571"/>
      <c r="XZ57" s="571"/>
      <c r="YA57" s="571"/>
      <c r="YB57" s="571"/>
      <c r="YC57" s="571"/>
      <c r="YD57" s="571"/>
      <c r="YE57" s="571"/>
      <c r="YF57" s="571"/>
      <c r="YG57" s="571"/>
      <c r="YH57" s="571"/>
      <c r="YI57" s="571"/>
      <c r="YJ57" s="571"/>
      <c r="YK57" s="571"/>
      <c r="YL57" s="571"/>
      <c r="YM57" s="571"/>
      <c r="YN57" s="571"/>
      <c r="YO57" s="571"/>
      <c r="YP57" s="571"/>
      <c r="YQ57" s="571"/>
      <c r="YR57" s="571"/>
      <c r="YS57" s="571"/>
      <c r="YT57" s="571"/>
      <c r="YU57" s="571"/>
      <c r="YV57" s="571"/>
      <c r="YW57" s="571"/>
      <c r="YX57" s="571"/>
      <c r="YY57" s="571"/>
      <c r="YZ57" s="571"/>
      <c r="ZA57" s="571"/>
      <c r="ZB57" s="571"/>
      <c r="ZC57" s="571"/>
      <c r="ZD57" s="571"/>
      <c r="ZE57" s="571"/>
      <c r="ZF57" s="571"/>
      <c r="ZG57" s="571"/>
      <c r="ZH57" s="571"/>
      <c r="ZI57" s="571"/>
      <c r="ZJ57" s="571"/>
      <c r="ZK57" s="571"/>
      <c r="ZL57" s="571"/>
      <c r="ZM57" s="571"/>
      <c r="ZN57" s="571"/>
      <c r="ZO57" s="571"/>
      <c r="ZP57" s="571"/>
      <c r="ZQ57" s="571"/>
      <c r="ZR57" s="571"/>
      <c r="ZS57" s="571"/>
      <c r="ZT57" s="571"/>
      <c r="ZU57" s="571"/>
      <c r="ZV57" s="571"/>
      <c r="ZW57" s="571"/>
      <c r="ZX57" s="571"/>
      <c r="ZY57" s="571"/>
      <c r="ZZ57" s="571"/>
      <c r="AAA57" s="571"/>
      <c r="AAB57" s="571"/>
      <c r="AAC57" s="571"/>
      <c r="AAD57" s="571"/>
      <c r="AAE57" s="571"/>
      <c r="AAF57" s="571"/>
      <c r="AAG57" s="571"/>
      <c r="AAH57" s="571"/>
      <c r="AAI57" s="571"/>
      <c r="AAJ57" s="571"/>
      <c r="AAK57" s="571"/>
      <c r="AAL57" s="571"/>
      <c r="AAM57" s="571"/>
      <c r="AAN57" s="571"/>
      <c r="AAO57" s="571"/>
      <c r="AAP57" s="571"/>
      <c r="AAQ57" s="571"/>
      <c r="AAR57" s="571"/>
      <c r="AAS57" s="571"/>
      <c r="AAT57" s="571"/>
      <c r="AAU57" s="571"/>
      <c r="AAV57" s="571"/>
      <c r="AAW57" s="571"/>
      <c r="AAX57" s="571"/>
      <c r="AAY57" s="571"/>
      <c r="AAZ57" s="571"/>
      <c r="ABA57" s="571"/>
      <c r="ABB57" s="571"/>
      <c r="ABC57" s="571"/>
      <c r="ABD57" s="571"/>
      <c r="ABE57" s="571"/>
      <c r="ABF57" s="571"/>
      <c r="ABG57" s="571"/>
      <c r="ABH57" s="571"/>
      <c r="ABI57" s="571"/>
      <c r="ABJ57" s="571"/>
      <c r="ABK57" s="571"/>
      <c r="ABL57" s="571"/>
      <c r="ABM57" s="571"/>
      <c r="ABN57" s="571"/>
      <c r="ABO57" s="571"/>
      <c r="ABP57" s="571"/>
      <c r="ABQ57" s="571"/>
      <c r="ABR57" s="571"/>
      <c r="ABS57" s="571"/>
      <c r="ABT57" s="571"/>
      <c r="ABU57" s="571"/>
      <c r="ABV57" s="571"/>
      <c r="ABW57" s="571"/>
      <c r="ABX57" s="571"/>
      <c r="ABY57" s="571"/>
      <c r="ABZ57" s="571"/>
      <c r="ACA57" s="571"/>
      <c r="ACB57" s="571"/>
      <c r="ACC57" s="571"/>
      <c r="ACD57" s="571"/>
      <c r="ACE57" s="571"/>
      <c r="ACF57" s="571"/>
      <c r="ACG57" s="571"/>
      <c r="ACH57" s="571"/>
      <c r="ACI57" s="571"/>
      <c r="ACJ57" s="571"/>
      <c r="ACK57" s="571"/>
      <c r="ACL57" s="571"/>
      <c r="ACM57" s="571"/>
      <c r="ACN57" s="571"/>
      <c r="ACO57" s="571"/>
      <c r="ACP57" s="571"/>
      <c r="ACQ57" s="571"/>
      <c r="ACR57" s="571"/>
      <c r="ACS57" s="571"/>
      <c r="ACT57" s="571"/>
      <c r="ACU57" s="571"/>
      <c r="ACV57" s="571"/>
      <c r="ACW57" s="571"/>
      <c r="ACX57" s="571"/>
      <c r="ACY57" s="571"/>
      <c r="ACZ57" s="571"/>
      <c r="ADA57" s="571"/>
      <c r="ADB57" s="571"/>
      <c r="ADC57" s="571"/>
      <c r="ADD57" s="571"/>
      <c r="ADE57" s="571"/>
      <c r="ADF57" s="571"/>
      <c r="ADG57" s="571"/>
      <c r="ADH57" s="571"/>
      <c r="ADI57" s="571"/>
      <c r="ADJ57" s="571"/>
      <c r="ADK57" s="571"/>
      <c r="ADL57" s="571"/>
      <c r="ADM57" s="571"/>
      <c r="ADN57" s="571"/>
      <c r="ADO57" s="571"/>
      <c r="ADP57" s="571"/>
      <c r="ADQ57" s="571"/>
      <c r="ADR57" s="571"/>
      <c r="ADS57" s="571"/>
      <c r="ADT57" s="571"/>
      <c r="ADU57" s="571"/>
      <c r="ADV57" s="571"/>
      <c r="ADW57" s="571"/>
      <c r="ADX57" s="571"/>
      <c r="ADY57" s="571"/>
      <c r="ADZ57" s="571"/>
      <c r="AEA57" s="571"/>
      <c r="AEB57" s="571"/>
      <c r="AEC57" s="571"/>
      <c r="AED57" s="571"/>
      <c r="AEE57" s="571"/>
      <c r="AEF57" s="571"/>
      <c r="AEG57" s="571"/>
      <c r="AEH57" s="571"/>
      <c r="AEI57" s="571"/>
      <c r="AEJ57" s="571"/>
      <c r="AEK57" s="571"/>
      <c r="AEL57" s="571"/>
      <c r="AEM57" s="571"/>
      <c r="AEN57" s="571"/>
      <c r="AEO57" s="571"/>
      <c r="AEP57" s="571"/>
      <c r="AEQ57" s="571"/>
      <c r="AER57" s="571"/>
      <c r="AES57" s="571"/>
      <c r="AET57" s="571"/>
      <c r="AEU57" s="571"/>
      <c r="AEV57" s="571"/>
      <c r="AEW57" s="571"/>
      <c r="AEX57" s="571"/>
      <c r="AEY57" s="571"/>
      <c r="AEZ57" s="571"/>
      <c r="AFA57" s="571"/>
      <c r="AFB57" s="571"/>
      <c r="AFC57" s="571"/>
      <c r="AFD57" s="571"/>
      <c r="AFE57" s="571"/>
      <c r="AFF57" s="571"/>
      <c r="AFG57" s="571"/>
      <c r="AFH57" s="571"/>
      <c r="AFI57" s="571"/>
      <c r="AFJ57" s="571"/>
      <c r="AFK57" s="571"/>
      <c r="AFL57" s="571"/>
      <c r="AFM57" s="571"/>
      <c r="AFN57" s="571"/>
      <c r="AFO57" s="571"/>
      <c r="AFP57" s="571"/>
      <c r="AFQ57" s="571"/>
      <c r="AFR57" s="571"/>
      <c r="AFS57" s="571"/>
      <c r="AFT57" s="571"/>
      <c r="AFU57" s="571"/>
      <c r="AFV57" s="571"/>
      <c r="AFW57" s="571"/>
      <c r="AFX57" s="571"/>
      <c r="AFY57" s="571"/>
      <c r="AFZ57" s="571"/>
      <c r="AGA57" s="571"/>
      <c r="AGB57" s="571"/>
      <c r="AGC57" s="571"/>
      <c r="AGD57" s="571"/>
      <c r="AGE57" s="571"/>
      <c r="AGF57" s="571"/>
      <c r="AGG57" s="571"/>
      <c r="AGH57" s="571"/>
      <c r="AGI57" s="571"/>
      <c r="AGJ57" s="571"/>
      <c r="AGK57" s="571"/>
      <c r="AGL57" s="571"/>
      <c r="AGM57" s="571"/>
      <c r="AGN57" s="571"/>
      <c r="AGO57" s="571"/>
      <c r="AGP57" s="571"/>
      <c r="AGQ57" s="571"/>
      <c r="AGR57" s="571"/>
      <c r="AGS57" s="571"/>
      <c r="AGT57" s="571"/>
      <c r="AGU57" s="571"/>
      <c r="AGV57" s="571"/>
      <c r="AGW57" s="571"/>
      <c r="AGX57" s="571"/>
      <c r="AGY57" s="571"/>
      <c r="AGZ57" s="571"/>
      <c r="AHA57" s="571"/>
      <c r="AHB57" s="571"/>
      <c r="AHC57" s="571"/>
      <c r="AHD57" s="571"/>
      <c r="AHE57" s="571"/>
      <c r="AHF57" s="571"/>
      <c r="AHG57" s="571"/>
      <c r="AHH57" s="571"/>
      <c r="AHI57" s="571"/>
      <c r="AHJ57" s="571"/>
      <c r="AHK57" s="571"/>
      <c r="AHL57" s="571"/>
      <c r="AHM57" s="571"/>
      <c r="AHN57" s="571"/>
      <c r="AHO57" s="571"/>
      <c r="AHQ57" s="579">
        <v>52</v>
      </c>
    </row>
    <row r="58" spans="1:901" x14ac:dyDescent="0.55000000000000004">
      <c r="A58" s="574" t="s">
        <v>27</v>
      </c>
      <c r="B58" s="575" t="s">
        <v>28</v>
      </c>
      <c r="C58" s="571"/>
      <c r="D58" s="571"/>
      <c r="E58" s="571"/>
      <c r="F58" s="571"/>
      <c r="G58" s="571"/>
      <c r="H58" s="571"/>
      <c r="I58" s="571"/>
      <c r="J58" s="571"/>
      <c r="K58" s="571"/>
      <c r="L58" s="571"/>
      <c r="M58" s="571"/>
      <c r="N58" s="571"/>
      <c r="O58" s="571"/>
      <c r="P58" s="571"/>
      <c r="Q58" s="571"/>
      <c r="R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1"/>
      <c r="AH58" s="571"/>
      <c r="AI58" s="571"/>
      <c r="AJ58" s="571"/>
      <c r="AK58" s="571"/>
      <c r="AL58" s="571"/>
      <c r="AM58" s="571"/>
      <c r="AN58" s="571"/>
      <c r="AO58" s="571"/>
      <c r="AP58" s="571"/>
      <c r="AQ58" s="571"/>
      <c r="AR58" s="571"/>
      <c r="AS58" s="571"/>
      <c r="AT58" s="571"/>
      <c r="AU58" s="571"/>
      <c r="AV58" s="571"/>
      <c r="AW58" s="571"/>
      <c r="AX58" s="571"/>
      <c r="AY58" s="571"/>
      <c r="AZ58" s="571"/>
      <c r="BA58" s="571"/>
      <c r="BB58" s="571"/>
      <c r="BC58" s="571"/>
      <c r="BD58" s="571"/>
      <c r="BE58" s="571"/>
      <c r="BF58" s="571"/>
      <c r="BG58" s="571"/>
      <c r="BH58" s="571"/>
      <c r="BI58" s="571"/>
      <c r="BJ58" s="571"/>
      <c r="BK58" s="571"/>
      <c r="BL58" s="571"/>
      <c r="BM58" s="571"/>
      <c r="BN58" s="571"/>
      <c r="BO58" s="571"/>
      <c r="BP58" s="571"/>
      <c r="BQ58" s="571"/>
      <c r="BR58" s="571"/>
      <c r="BS58" s="571"/>
      <c r="BT58" s="571"/>
      <c r="BU58" s="571"/>
      <c r="BV58" s="571"/>
      <c r="BW58" s="571"/>
      <c r="BX58" s="571"/>
      <c r="BY58" s="571"/>
      <c r="BZ58" s="571"/>
      <c r="CA58" s="571"/>
      <c r="CB58" s="571"/>
      <c r="CC58" s="571"/>
      <c r="CD58" s="571"/>
      <c r="CE58" s="571"/>
      <c r="CF58" s="571"/>
      <c r="CG58" s="571"/>
      <c r="CH58" s="571"/>
      <c r="CI58" s="571"/>
      <c r="CJ58" s="571"/>
      <c r="CK58" s="571"/>
      <c r="CL58" s="571"/>
      <c r="CM58" s="571"/>
      <c r="CN58" s="571"/>
      <c r="CO58" s="571"/>
      <c r="CP58" s="571"/>
      <c r="CQ58" s="571"/>
      <c r="CR58" s="571"/>
      <c r="CS58" s="571"/>
      <c r="CT58" s="571"/>
      <c r="CU58" s="571"/>
      <c r="CV58" s="571"/>
      <c r="CW58" s="571"/>
      <c r="CX58" s="571"/>
      <c r="CY58" s="571"/>
      <c r="CZ58" s="571"/>
      <c r="DA58" s="571"/>
      <c r="DB58" s="571"/>
      <c r="DC58" s="571"/>
      <c r="DD58" s="571"/>
      <c r="DE58" s="571"/>
      <c r="DF58" s="571"/>
      <c r="DG58" s="571"/>
      <c r="DH58" s="571"/>
      <c r="DI58" s="571"/>
      <c r="DJ58" s="571"/>
      <c r="DK58" s="571"/>
      <c r="DL58" s="571"/>
      <c r="DM58" s="571"/>
      <c r="DN58" s="571"/>
      <c r="DO58" s="571"/>
      <c r="DP58" s="571"/>
      <c r="DQ58" s="571"/>
      <c r="DR58" s="571"/>
      <c r="DS58" s="571"/>
      <c r="DT58" s="571"/>
      <c r="DU58" s="571"/>
      <c r="DV58" s="571"/>
      <c r="DW58" s="571"/>
      <c r="DX58" s="571"/>
      <c r="DY58" s="571"/>
      <c r="DZ58" s="571"/>
      <c r="EA58" s="571"/>
      <c r="EB58" s="571"/>
      <c r="EC58" s="571"/>
      <c r="ED58" s="571"/>
      <c r="EE58" s="571"/>
      <c r="EF58" s="571"/>
      <c r="EG58" s="571"/>
      <c r="EH58" s="571"/>
      <c r="EI58" s="571"/>
      <c r="EJ58" s="571"/>
      <c r="EK58" s="571"/>
      <c r="EL58" s="571"/>
      <c r="EM58" s="571"/>
      <c r="EN58" s="571"/>
      <c r="EO58" s="571"/>
      <c r="EP58" s="571"/>
      <c r="EQ58" s="571"/>
      <c r="ER58" s="571"/>
      <c r="ES58" s="571"/>
      <c r="ET58" s="571"/>
      <c r="EU58" s="571"/>
      <c r="EV58" s="571"/>
      <c r="EW58" s="571"/>
      <c r="EX58" s="571"/>
      <c r="EY58" s="571"/>
      <c r="EZ58" s="571"/>
      <c r="FA58" s="571"/>
      <c r="FB58" s="571"/>
      <c r="FC58" s="571"/>
      <c r="FD58" s="571"/>
      <c r="FE58" s="571"/>
      <c r="FF58" s="571"/>
      <c r="FG58" s="571"/>
      <c r="FH58" s="571"/>
      <c r="FI58" s="571"/>
      <c r="FJ58" s="571"/>
      <c r="FK58" s="571"/>
      <c r="FL58" s="571"/>
      <c r="FM58" s="571"/>
      <c r="FN58" s="571"/>
      <c r="FO58" s="571"/>
      <c r="FP58" s="571"/>
      <c r="FQ58" s="571"/>
      <c r="FR58" s="571"/>
      <c r="FS58" s="571"/>
      <c r="FT58" s="571"/>
      <c r="FU58" s="571"/>
      <c r="FV58" s="571"/>
      <c r="FW58" s="571"/>
      <c r="FX58" s="571"/>
      <c r="FY58" s="571"/>
      <c r="FZ58" s="571"/>
      <c r="GA58" s="571"/>
      <c r="GB58" s="571"/>
      <c r="GC58" s="571"/>
      <c r="GD58" s="571"/>
      <c r="GE58" s="571"/>
      <c r="GF58" s="571"/>
      <c r="GG58" s="571"/>
      <c r="GH58" s="571"/>
      <c r="GI58" s="571"/>
      <c r="GJ58" s="571"/>
      <c r="GK58" s="571"/>
      <c r="GL58" s="571"/>
      <c r="GM58" s="571"/>
      <c r="GN58" s="571"/>
      <c r="GO58" s="571"/>
      <c r="GP58" s="571"/>
      <c r="GQ58" s="571"/>
      <c r="GR58" s="571"/>
      <c r="GS58" s="571"/>
      <c r="GT58" s="571"/>
      <c r="GU58" s="571"/>
      <c r="GV58" s="571"/>
      <c r="GW58" s="571"/>
      <c r="GX58" s="571"/>
      <c r="GY58" s="571"/>
      <c r="GZ58" s="571"/>
      <c r="HA58" s="571"/>
      <c r="HB58" s="571"/>
      <c r="HC58" s="571"/>
      <c r="HD58" s="571"/>
      <c r="HE58" s="571"/>
      <c r="HF58" s="571"/>
      <c r="HG58" s="571"/>
      <c r="HH58" s="571"/>
      <c r="HI58" s="571"/>
      <c r="HJ58" s="571"/>
      <c r="HK58" s="571"/>
      <c r="HL58" s="571"/>
      <c r="HM58" s="571"/>
      <c r="HN58" s="571"/>
      <c r="HO58" s="571"/>
      <c r="HP58" s="571"/>
      <c r="HQ58" s="571"/>
      <c r="HR58" s="571"/>
      <c r="HS58" s="571"/>
      <c r="HT58" s="571"/>
      <c r="HU58" s="571"/>
      <c r="HV58" s="571"/>
      <c r="HW58" s="571"/>
      <c r="HX58" s="571"/>
      <c r="HY58" s="571"/>
      <c r="HZ58" s="571"/>
      <c r="IA58" s="571"/>
      <c r="IB58" s="571"/>
      <c r="IC58" s="571"/>
      <c r="ID58" s="571"/>
      <c r="IE58" s="571"/>
      <c r="IF58" s="571"/>
      <c r="IG58" s="571"/>
      <c r="IH58" s="571"/>
      <c r="II58" s="571"/>
      <c r="IJ58" s="571"/>
      <c r="IK58" s="571"/>
      <c r="IL58" s="571"/>
      <c r="IM58" s="571"/>
      <c r="IN58" s="571"/>
      <c r="IO58" s="571"/>
      <c r="IP58" s="571"/>
      <c r="IQ58" s="571"/>
      <c r="IR58" s="571"/>
      <c r="IS58" s="571"/>
      <c r="IT58" s="571"/>
      <c r="IU58" s="571"/>
      <c r="IV58" s="571"/>
      <c r="IW58" s="571"/>
      <c r="IX58" s="571"/>
      <c r="IY58" s="571"/>
      <c r="IZ58" s="571"/>
      <c r="JA58" s="571"/>
      <c r="JB58" s="571"/>
      <c r="JC58" s="571"/>
      <c r="JD58" s="571"/>
      <c r="JE58" s="571"/>
      <c r="JF58" s="571"/>
      <c r="JG58" s="571"/>
      <c r="JH58" s="571"/>
      <c r="JI58" s="571"/>
      <c r="JJ58" s="571"/>
      <c r="JK58" s="571"/>
      <c r="JL58" s="571"/>
      <c r="JM58" s="571"/>
      <c r="JN58" s="571"/>
      <c r="JO58" s="571"/>
      <c r="JP58" s="571"/>
      <c r="JQ58" s="571"/>
      <c r="JR58" s="571"/>
      <c r="JS58" s="571"/>
      <c r="JT58" s="571"/>
      <c r="JU58" s="571"/>
      <c r="JV58" s="571"/>
      <c r="JW58" s="571"/>
      <c r="JX58" s="571"/>
      <c r="JY58" s="571"/>
      <c r="JZ58" s="571"/>
      <c r="KA58" s="571"/>
      <c r="KB58" s="571"/>
      <c r="KC58" s="571"/>
      <c r="KD58" s="571"/>
      <c r="KE58" s="571"/>
      <c r="KF58" s="571"/>
      <c r="KG58" s="571"/>
      <c r="KH58" s="571"/>
      <c r="KI58" s="571"/>
      <c r="KJ58" s="571"/>
      <c r="KK58" s="571"/>
      <c r="KL58" s="571"/>
      <c r="KM58" s="571"/>
      <c r="KN58" s="571"/>
      <c r="KO58" s="571"/>
      <c r="KP58" s="571"/>
      <c r="KQ58" s="571"/>
      <c r="KR58" s="571"/>
      <c r="KS58" s="571"/>
      <c r="KT58" s="571"/>
      <c r="KU58" s="571"/>
      <c r="KV58" s="571"/>
      <c r="KW58" s="571"/>
      <c r="KX58" s="571"/>
      <c r="KY58" s="571"/>
      <c r="KZ58" s="571"/>
      <c r="LA58" s="571"/>
      <c r="LB58" s="571"/>
      <c r="LC58" s="571"/>
      <c r="LD58" s="571"/>
      <c r="LE58" s="571"/>
      <c r="LF58" s="571"/>
      <c r="LG58" s="571"/>
      <c r="LH58" s="571"/>
      <c r="LI58" s="571"/>
      <c r="LJ58" s="571"/>
      <c r="LK58" s="571"/>
      <c r="LL58" s="571"/>
      <c r="LM58" s="571"/>
      <c r="LN58" s="571"/>
      <c r="LO58" s="571"/>
      <c r="LP58" s="571"/>
      <c r="LQ58" s="571"/>
      <c r="LR58" s="571"/>
      <c r="LS58" s="571"/>
      <c r="LT58" s="571"/>
      <c r="LU58" s="571"/>
      <c r="LV58" s="571"/>
      <c r="LW58" s="571"/>
      <c r="LX58" s="571"/>
      <c r="LY58" s="571"/>
      <c r="LZ58" s="571"/>
      <c r="MA58" s="571"/>
      <c r="MB58" s="571"/>
      <c r="MC58" s="571"/>
      <c r="MD58" s="571"/>
      <c r="ME58" s="571"/>
      <c r="MF58" s="571"/>
      <c r="MG58" s="571"/>
      <c r="MH58" s="571"/>
      <c r="MI58" s="571"/>
      <c r="MJ58" s="571"/>
      <c r="MK58" s="571"/>
      <c r="ML58" s="571"/>
      <c r="MM58" s="571"/>
      <c r="MN58" s="571"/>
      <c r="MO58" s="571"/>
      <c r="MP58" s="571"/>
      <c r="MQ58" s="571"/>
      <c r="MR58" s="571"/>
      <c r="MS58" s="571"/>
      <c r="MT58" s="571"/>
      <c r="MU58" s="571"/>
      <c r="MV58" s="571"/>
      <c r="MW58" s="571"/>
      <c r="MX58" s="571"/>
      <c r="MY58" s="571"/>
      <c r="MZ58" s="571"/>
      <c r="NA58" s="571"/>
      <c r="NB58" s="571"/>
      <c r="NC58" s="571"/>
      <c r="ND58" s="571"/>
      <c r="NE58" s="571"/>
      <c r="NF58" s="571"/>
      <c r="NG58" s="571"/>
      <c r="NH58" s="571"/>
      <c r="NI58" s="571"/>
      <c r="NJ58" s="571"/>
      <c r="NK58" s="571"/>
      <c r="NL58" s="571"/>
      <c r="NM58" s="571"/>
      <c r="NN58" s="571"/>
      <c r="NO58" s="571"/>
      <c r="NP58" s="571"/>
      <c r="NQ58" s="571"/>
      <c r="NR58" s="571"/>
      <c r="NS58" s="571"/>
      <c r="NT58" s="571"/>
      <c r="NU58" s="571"/>
      <c r="NV58" s="571"/>
      <c r="NW58" s="571"/>
      <c r="NX58" s="571"/>
      <c r="NY58" s="571"/>
      <c r="NZ58" s="571"/>
      <c r="OA58" s="571"/>
      <c r="OB58" s="571"/>
      <c r="OC58" s="571"/>
      <c r="OD58" s="571"/>
      <c r="OE58" s="571"/>
      <c r="OF58" s="571"/>
      <c r="OG58" s="571"/>
      <c r="OH58" s="571"/>
      <c r="OI58" s="571"/>
      <c r="OJ58" s="571"/>
      <c r="OK58" s="571"/>
      <c r="OL58" s="571"/>
      <c r="OM58" s="571"/>
      <c r="ON58" s="571"/>
      <c r="OO58" s="571"/>
      <c r="OP58" s="571"/>
      <c r="OQ58" s="571"/>
      <c r="OR58" s="571"/>
      <c r="OS58" s="571"/>
      <c r="OT58" s="571"/>
      <c r="OU58" s="571"/>
      <c r="OV58" s="571"/>
      <c r="OW58" s="571"/>
      <c r="OX58" s="571"/>
      <c r="OY58" s="571"/>
      <c r="OZ58" s="571"/>
      <c r="PA58" s="571"/>
      <c r="PB58" s="571"/>
      <c r="PC58" s="571"/>
      <c r="PD58" s="571"/>
      <c r="PE58" s="571"/>
      <c r="PF58" s="571"/>
      <c r="PG58" s="571"/>
      <c r="PH58" s="571"/>
      <c r="PI58" s="571"/>
      <c r="PJ58" s="571"/>
      <c r="PK58" s="571"/>
      <c r="PL58" s="571"/>
      <c r="PM58" s="571"/>
      <c r="PN58" s="571"/>
      <c r="PO58" s="571"/>
      <c r="PP58" s="571"/>
      <c r="PQ58" s="571"/>
      <c r="PR58" s="571"/>
      <c r="PS58" s="571"/>
      <c r="PT58" s="571"/>
      <c r="PU58" s="571"/>
      <c r="PV58" s="571"/>
      <c r="PW58" s="571"/>
      <c r="PX58" s="571"/>
      <c r="PY58" s="571"/>
      <c r="PZ58" s="571"/>
      <c r="QA58" s="571"/>
      <c r="QB58" s="571"/>
      <c r="QC58" s="571"/>
      <c r="QD58" s="571"/>
      <c r="QE58" s="571"/>
      <c r="QF58" s="571"/>
      <c r="QG58" s="571"/>
      <c r="QH58" s="571"/>
      <c r="QI58" s="571"/>
      <c r="QJ58" s="571"/>
      <c r="QK58" s="571"/>
      <c r="QL58" s="571"/>
      <c r="QM58" s="571"/>
      <c r="QN58" s="571"/>
      <c r="QO58" s="571"/>
      <c r="QP58" s="571"/>
      <c r="QQ58" s="571"/>
      <c r="QR58" s="571"/>
      <c r="QS58" s="571"/>
      <c r="QT58" s="571"/>
      <c r="QU58" s="571"/>
      <c r="QV58" s="571"/>
      <c r="QW58" s="571"/>
      <c r="QX58" s="571"/>
      <c r="QY58" s="571"/>
      <c r="QZ58" s="571"/>
      <c r="RA58" s="571"/>
      <c r="RB58" s="571"/>
      <c r="RC58" s="571"/>
      <c r="RD58" s="571"/>
      <c r="RE58" s="571"/>
      <c r="RF58" s="571"/>
      <c r="RG58" s="571"/>
      <c r="RH58" s="571"/>
      <c r="RI58" s="571"/>
      <c r="RJ58" s="571"/>
      <c r="RK58" s="571"/>
      <c r="RL58" s="571"/>
      <c r="RM58" s="571"/>
      <c r="RN58" s="571"/>
      <c r="RO58" s="571"/>
      <c r="RP58" s="571"/>
      <c r="RQ58" s="571"/>
      <c r="RR58" s="571"/>
      <c r="RS58" s="571"/>
      <c r="RT58" s="571"/>
      <c r="RU58" s="571"/>
      <c r="RV58" s="571"/>
      <c r="RW58" s="571"/>
      <c r="RX58" s="571"/>
      <c r="RY58" s="571"/>
      <c r="RZ58" s="571"/>
      <c r="SA58" s="571"/>
      <c r="SB58" s="571"/>
      <c r="SC58" s="571"/>
      <c r="SD58" s="571"/>
      <c r="SE58" s="571"/>
      <c r="SF58" s="571"/>
      <c r="SG58" s="571"/>
      <c r="SH58" s="571"/>
      <c r="SI58" s="571"/>
      <c r="SJ58" s="571"/>
      <c r="SK58" s="571"/>
      <c r="SL58" s="571"/>
      <c r="SM58" s="571"/>
      <c r="SN58" s="571"/>
      <c r="SO58" s="571"/>
      <c r="SP58" s="571"/>
      <c r="SQ58" s="571"/>
      <c r="SR58" s="571"/>
      <c r="SS58" s="571"/>
      <c r="ST58" s="571"/>
      <c r="SU58" s="571"/>
      <c r="SV58" s="571"/>
      <c r="SW58" s="571"/>
      <c r="SX58" s="571"/>
      <c r="SY58" s="571"/>
      <c r="SZ58" s="571"/>
      <c r="TA58" s="571"/>
      <c r="TB58" s="571"/>
      <c r="TC58" s="571"/>
      <c r="TD58" s="571"/>
      <c r="TE58" s="571"/>
      <c r="TF58" s="571"/>
      <c r="TG58" s="571"/>
      <c r="TH58" s="571"/>
      <c r="TI58" s="571"/>
      <c r="TJ58" s="571"/>
      <c r="TK58" s="571"/>
      <c r="TL58" s="571"/>
      <c r="TM58" s="571"/>
      <c r="TN58" s="571"/>
      <c r="TO58" s="571"/>
      <c r="TP58" s="571"/>
      <c r="TQ58" s="571"/>
      <c r="TR58" s="571"/>
      <c r="TS58" s="571"/>
      <c r="TT58" s="571"/>
      <c r="TU58" s="571"/>
      <c r="TV58" s="571"/>
      <c r="TW58" s="571"/>
      <c r="TX58" s="571"/>
      <c r="TY58" s="571"/>
      <c r="TZ58" s="571"/>
      <c r="UA58" s="571"/>
      <c r="UB58" s="571"/>
      <c r="UC58" s="571"/>
      <c r="UD58" s="571"/>
      <c r="UE58" s="571"/>
      <c r="UF58" s="571"/>
      <c r="UG58" s="571"/>
      <c r="UH58" s="571"/>
      <c r="UI58" s="571"/>
      <c r="UJ58" s="571"/>
      <c r="UK58" s="571"/>
      <c r="UL58" s="571"/>
      <c r="UM58" s="571"/>
      <c r="UN58" s="571"/>
      <c r="UO58" s="571"/>
      <c r="UP58" s="571"/>
      <c r="UQ58" s="571"/>
      <c r="UR58" s="571"/>
      <c r="US58" s="571"/>
      <c r="UT58" s="571"/>
      <c r="UU58" s="571"/>
      <c r="UV58" s="571"/>
      <c r="UW58" s="571"/>
      <c r="UX58" s="571"/>
      <c r="UY58" s="571"/>
      <c r="UZ58" s="571"/>
      <c r="VA58" s="571"/>
      <c r="VB58" s="571"/>
      <c r="VC58" s="571"/>
      <c r="VD58" s="571"/>
      <c r="VE58" s="571"/>
      <c r="VF58" s="571"/>
      <c r="VG58" s="571"/>
      <c r="VH58" s="571"/>
      <c r="VI58" s="571"/>
      <c r="VJ58" s="571"/>
      <c r="VK58" s="571"/>
      <c r="VL58" s="571"/>
      <c r="VM58" s="571"/>
      <c r="VN58" s="571"/>
      <c r="VO58" s="571"/>
      <c r="VP58" s="571"/>
      <c r="VQ58" s="571"/>
      <c r="VR58" s="571"/>
      <c r="VS58" s="571"/>
      <c r="VT58" s="571"/>
      <c r="VU58" s="571"/>
      <c r="VV58" s="571"/>
      <c r="VW58" s="571"/>
      <c r="VX58" s="571"/>
      <c r="VY58" s="571"/>
      <c r="VZ58" s="571"/>
      <c r="WA58" s="571"/>
      <c r="WB58" s="571"/>
      <c r="WC58" s="571"/>
      <c r="WD58" s="571"/>
      <c r="WE58" s="571"/>
      <c r="WF58" s="571"/>
      <c r="WG58" s="571"/>
      <c r="WH58" s="571"/>
      <c r="WI58" s="571"/>
      <c r="WJ58" s="571"/>
      <c r="WK58" s="571"/>
      <c r="WL58" s="571"/>
      <c r="WM58" s="571"/>
      <c r="WN58" s="571"/>
      <c r="WO58" s="571"/>
      <c r="WP58" s="571"/>
      <c r="WQ58" s="571"/>
      <c r="WR58" s="571"/>
      <c r="WS58" s="571"/>
      <c r="WT58" s="571"/>
      <c r="WU58" s="571"/>
      <c r="WV58" s="571"/>
      <c r="WW58" s="571"/>
      <c r="WX58" s="571"/>
      <c r="WY58" s="571"/>
      <c r="WZ58" s="571"/>
      <c r="XA58" s="571"/>
      <c r="XB58" s="571"/>
      <c r="XC58" s="571"/>
      <c r="XD58" s="571"/>
      <c r="XE58" s="571"/>
      <c r="XF58" s="571"/>
      <c r="XG58" s="571"/>
      <c r="XH58" s="571"/>
      <c r="XI58" s="571"/>
      <c r="XJ58" s="571"/>
      <c r="XK58" s="571"/>
      <c r="XL58" s="571"/>
      <c r="XM58" s="571"/>
      <c r="XN58" s="571"/>
      <c r="XO58" s="571"/>
      <c r="XP58" s="571"/>
      <c r="XQ58" s="571"/>
      <c r="XR58" s="571"/>
      <c r="XS58" s="571"/>
      <c r="XT58" s="571"/>
      <c r="XU58" s="571"/>
      <c r="XV58" s="571"/>
      <c r="XW58" s="571"/>
      <c r="XX58" s="571"/>
      <c r="XY58" s="571"/>
      <c r="XZ58" s="571"/>
      <c r="YA58" s="571"/>
      <c r="YB58" s="571"/>
      <c r="YC58" s="571"/>
      <c r="YD58" s="571"/>
      <c r="YE58" s="571"/>
      <c r="YF58" s="571"/>
      <c r="YG58" s="571"/>
      <c r="YH58" s="571"/>
      <c r="YI58" s="571"/>
      <c r="YJ58" s="571"/>
      <c r="YK58" s="571"/>
      <c r="YL58" s="571"/>
      <c r="YM58" s="571"/>
      <c r="YN58" s="571"/>
      <c r="YO58" s="571"/>
      <c r="YP58" s="571"/>
      <c r="YQ58" s="571"/>
      <c r="YR58" s="571"/>
      <c r="YS58" s="571"/>
      <c r="YT58" s="571"/>
      <c r="YU58" s="571"/>
      <c r="YV58" s="571"/>
      <c r="YW58" s="571"/>
      <c r="YX58" s="571"/>
      <c r="YY58" s="571"/>
      <c r="YZ58" s="571"/>
      <c r="ZA58" s="571"/>
      <c r="ZB58" s="571"/>
      <c r="ZC58" s="571"/>
      <c r="ZD58" s="571"/>
      <c r="ZE58" s="571"/>
      <c r="ZF58" s="571"/>
      <c r="ZG58" s="571"/>
      <c r="ZH58" s="571"/>
      <c r="ZI58" s="571"/>
      <c r="ZJ58" s="571"/>
      <c r="ZK58" s="571"/>
      <c r="ZL58" s="571"/>
      <c r="ZM58" s="571"/>
      <c r="ZN58" s="571"/>
      <c r="ZO58" s="571"/>
      <c r="ZP58" s="571"/>
      <c r="ZQ58" s="571"/>
      <c r="ZR58" s="571"/>
      <c r="ZS58" s="571"/>
      <c r="ZT58" s="571"/>
      <c r="ZU58" s="571"/>
      <c r="ZV58" s="571"/>
      <c r="ZW58" s="571"/>
      <c r="ZX58" s="571"/>
      <c r="ZY58" s="571"/>
      <c r="ZZ58" s="571"/>
      <c r="AAA58" s="571"/>
      <c r="AAB58" s="571"/>
      <c r="AAC58" s="571"/>
      <c r="AAD58" s="571"/>
      <c r="AAE58" s="571"/>
      <c r="AAF58" s="571"/>
      <c r="AAG58" s="571"/>
      <c r="AAH58" s="571"/>
      <c r="AAI58" s="571"/>
      <c r="AAJ58" s="571"/>
      <c r="AAK58" s="571"/>
      <c r="AAL58" s="571"/>
      <c r="AAM58" s="571"/>
      <c r="AAN58" s="571"/>
      <c r="AAO58" s="571"/>
      <c r="AAP58" s="571"/>
      <c r="AAQ58" s="571"/>
      <c r="AAR58" s="571"/>
      <c r="AAS58" s="571"/>
      <c r="AAT58" s="571"/>
      <c r="AAU58" s="571"/>
      <c r="AAV58" s="571"/>
      <c r="AAW58" s="571"/>
      <c r="AAX58" s="571"/>
      <c r="AAY58" s="571"/>
      <c r="AAZ58" s="571"/>
      <c r="ABA58" s="571"/>
      <c r="ABB58" s="571"/>
      <c r="ABC58" s="571"/>
      <c r="ABD58" s="571"/>
      <c r="ABE58" s="571"/>
      <c r="ABF58" s="571"/>
      <c r="ABG58" s="571"/>
      <c r="ABH58" s="571"/>
      <c r="ABI58" s="571"/>
      <c r="ABJ58" s="571"/>
      <c r="ABK58" s="571"/>
      <c r="ABL58" s="571"/>
      <c r="ABM58" s="571"/>
      <c r="ABN58" s="571"/>
      <c r="ABO58" s="571"/>
      <c r="ABP58" s="571"/>
      <c r="ABQ58" s="571"/>
      <c r="ABR58" s="571"/>
      <c r="ABS58" s="571"/>
      <c r="ABT58" s="571"/>
      <c r="ABU58" s="571"/>
      <c r="ABV58" s="571"/>
      <c r="ABW58" s="571"/>
      <c r="ABX58" s="571"/>
      <c r="ABY58" s="571"/>
      <c r="ABZ58" s="571"/>
      <c r="ACA58" s="571"/>
      <c r="ACB58" s="571"/>
      <c r="ACC58" s="571"/>
      <c r="ACD58" s="571"/>
      <c r="ACE58" s="571"/>
      <c r="ACF58" s="571"/>
      <c r="ACG58" s="571"/>
      <c r="ACH58" s="571"/>
      <c r="ACI58" s="571"/>
      <c r="ACJ58" s="571"/>
      <c r="ACK58" s="571"/>
      <c r="ACL58" s="571"/>
      <c r="ACM58" s="571"/>
      <c r="ACN58" s="571"/>
      <c r="ACO58" s="571"/>
      <c r="ACP58" s="571"/>
      <c r="ACQ58" s="571"/>
      <c r="ACR58" s="571"/>
      <c r="ACS58" s="571"/>
      <c r="ACT58" s="571"/>
      <c r="ACU58" s="571"/>
      <c r="ACV58" s="571"/>
      <c r="ACW58" s="571"/>
      <c r="ACX58" s="571"/>
      <c r="ACY58" s="571"/>
      <c r="ACZ58" s="571"/>
      <c r="ADA58" s="571"/>
      <c r="ADB58" s="571"/>
      <c r="ADC58" s="571"/>
      <c r="ADD58" s="571"/>
      <c r="ADE58" s="571"/>
      <c r="ADF58" s="571"/>
      <c r="ADG58" s="571"/>
      <c r="ADH58" s="571"/>
      <c r="ADI58" s="571"/>
      <c r="ADJ58" s="571"/>
      <c r="ADK58" s="571"/>
      <c r="ADL58" s="571"/>
      <c r="ADM58" s="571"/>
      <c r="ADN58" s="571"/>
      <c r="ADO58" s="571"/>
      <c r="ADP58" s="571"/>
      <c r="ADQ58" s="571"/>
      <c r="ADR58" s="571"/>
      <c r="ADS58" s="571"/>
      <c r="ADT58" s="571"/>
      <c r="ADU58" s="571"/>
      <c r="ADV58" s="571"/>
      <c r="ADW58" s="571"/>
      <c r="ADX58" s="571"/>
      <c r="ADY58" s="571"/>
      <c r="ADZ58" s="571"/>
      <c r="AEA58" s="571"/>
      <c r="AEB58" s="571"/>
      <c r="AEC58" s="571"/>
      <c r="AED58" s="571"/>
      <c r="AEE58" s="571"/>
      <c r="AEF58" s="571"/>
      <c r="AEG58" s="571"/>
      <c r="AEH58" s="571"/>
      <c r="AEI58" s="571"/>
      <c r="AEJ58" s="571"/>
      <c r="AEK58" s="571"/>
      <c r="AEL58" s="571"/>
      <c r="AEM58" s="571"/>
      <c r="AEN58" s="571"/>
      <c r="AEO58" s="571"/>
      <c r="AEP58" s="571"/>
      <c r="AEQ58" s="571"/>
      <c r="AER58" s="571"/>
      <c r="AES58" s="571"/>
      <c r="AET58" s="571"/>
      <c r="AEU58" s="571"/>
      <c r="AEV58" s="571"/>
      <c r="AEW58" s="571"/>
      <c r="AEX58" s="571"/>
      <c r="AEY58" s="571"/>
      <c r="AEZ58" s="571"/>
      <c r="AFA58" s="571"/>
      <c r="AFB58" s="571"/>
      <c r="AFC58" s="571"/>
      <c r="AFD58" s="571"/>
      <c r="AFE58" s="571"/>
      <c r="AFF58" s="571"/>
      <c r="AFG58" s="571"/>
      <c r="AFH58" s="571"/>
      <c r="AFI58" s="571"/>
      <c r="AFJ58" s="571"/>
      <c r="AFK58" s="571"/>
      <c r="AFL58" s="571"/>
      <c r="AFM58" s="571"/>
      <c r="AFN58" s="571"/>
      <c r="AFO58" s="571"/>
      <c r="AFP58" s="571"/>
      <c r="AFQ58" s="571"/>
      <c r="AFR58" s="571"/>
      <c r="AFS58" s="571"/>
      <c r="AFT58" s="571"/>
      <c r="AFU58" s="571"/>
      <c r="AFV58" s="571"/>
      <c r="AFW58" s="571"/>
      <c r="AFX58" s="571"/>
      <c r="AFY58" s="571"/>
      <c r="AFZ58" s="571"/>
      <c r="AGA58" s="571"/>
      <c r="AGB58" s="571"/>
      <c r="AGC58" s="571"/>
      <c r="AGD58" s="571"/>
      <c r="AGE58" s="571"/>
      <c r="AGF58" s="571"/>
      <c r="AGG58" s="571"/>
      <c r="AGH58" s="571"/>
      <c r="AGI58" s="571"/>
      <c r="AGJ58" s="571"/>
      <c r="AGK58" s="571"/>
      <c r="AGL58" s="571"/>
      <c r="AGM58" s="571"/>
      <c r="AGN58" s="571"/>
      <c r="AGO58" s="571"/>
      <c r="AGP58" s="571"/>
      <c r="AGQ58" s="571"/>
      <c r="AGR58" s="571"/>
      <c r="AGS58" s="571"/>
      <c r="AGT58" s="571"/>
      <c r="AGU58" s="571"/>
      <c r="AGV58" s="571"/>
      <c r="AGW58" s="571"/>
      <c r="AGX58" s="571"/>
      <c r="AGY58" s="571"/>
      <c r="AGZ58" s="571"/>
      <c r="AHA58" s="571"/>
      <c r="AHB58" s="571"/>
      <c r="AHC58" s="571"/>
      <c r="AHD58" s="571"/>
      <c r="AHE58" s="571"/>
      <c r="AHF58" s="571"/>
      <c r="AHG58" s="571"/>
      <c r="AHH58" s="571"/>
      <c r="AHI58" s="571"/>
      <c r="AHJ58" s="571"/>
      <c r="AHK58" s="571"/>
      <c r="AHL58" s="571"/>
      <c r="AHM58" s="571"/>
      <c r="AHN58" s="571"/>
      <c r="AHO58" s="571"/>
      <c r="AHQ58" s="580">
        <v>53</v>
      </c>
    </row>
    <row r="59" spans="1:901" x14ac:dyDescent="0.4">
      <c r="A59" s="574" t="s">
        <v>29</v>
      </c>
      <c r="B59" s="575" t="s">
        <v>30</v>
      </c>
      <c r="C59" s="571"/>
      <c r="D59" s="571"/>
      <c r="E59" s="571"/>
      <c r="F59" s="571"/>
      <c r="G59" s="571"/>
      <c r="H59" s="571"/>
      <c r="I59" s="571"/>
      <c r="J59" s="571"/>
      <c r="K59" s="571"/>
      <c r="L59" s="571"/>
      <c r="M59" s="571"/>
      <c r="N59" s="571"/>
      <c r="O59" s="571"/>
      <c r="P59" s="571"/>
      <c r="Q59" s="571"/>
      <c r="R59" s="571"/>
      <c r="S59" s="571"/>
      <c r="T59" s="571"/>
      <c r="U59" s="571"/>
      <c r="V59" s="571"/>
      <c r="W59" s="571"/>
      <c r="X59" s="571"/>
      <c r="Y59" s="571"/>
      <c r="Z59" s="571"/>
      <c r="AA59" s="571"/>
      <c r="AB59" s="571"/>
      <c r="AC59" s="571"/>
      <c r="AD59" s="571"/>
      <c r="AE59" s="571"/>
      <c r="AF59" s="571"/>
      <c r="AG59" s="571"/>
      <c r="AH59" s="571"/>
      <c r="AI59" s="571"/>
      <c r="AJ59" s="571"/>
      <c r="AK59" s="571"/>
      <c r="AL59" s="571"/>
      <c r="AM59" s="571"/>
      <c r="AN59" s="571"/>
      <c r="AO59" s="571"/>
      <c r="AP59" s="571"/>
      <c r="AQ59" s="571"/>
      <c r="AR59" s="571"/>
      <c r="AS59" s="571"/>
      <c r="AT59" s="571"/>
      <c r="AU59" s="571"/>
      <c r="AV59" s="571"/>
      <c r="AW59" s="571"/>
      <c r="AX59" s="571"/>
      <c r="AY59" s="571"/>
      <c r="AZ59" s="571"/>
      <c r="BA59" s="571"/>
      <c r="BB59" s="571"/>
      <c r="BC59" s="571"/>
      <c r="BD59" s="571"/>
      <c r="BE59" s="571"/>
      <c r="BF59" s="571"/>
      <c r="BG59" s="571"/>
      <c r="BH59" s="571"/>
      <c r="BI59" s="571"/>
      <c r="BJ59" s="571"/>
      <c r="BK59" s="571"/>
      <c r="BL59" s="571"/>
      <c r="BM59" s="571"/>
      <c r="BN59" s="571"/>
      <c r="BO59" s="571"/>
      <c r="BP59" s="571"/>
      <c r="BQ59" s="571"/>
      <c r="BR59" s="571"/>
      <c r="BS59" s="571"/>
      <c r="BT59" s="571"/>
      <c r="BU59" s="571"/>
      <c r="BV59" s="571"/>
      <c r="BW59" s="571"/>
      <c r="BX59" s="571"/>
      <c r="BY59" s="571"/>
      <c r="BZ59" s="571"/>
      <c r="CA59" s="571"/>
      <c r="CB59" s="571"/>
      <c r="CC59" s="571"/>
      <c r="CD59" s="571"/>
      <c r="CE59" s="571"/>
      <c r="CF59" s="571"/>
      <c r="CG59" s="571"/>
      <c r="CH59" s="571"/>
      <c r="CI59" s="571"/>
      <c r="CJ59" s="571"/>
      <c r="CK59" s="571"/>
      <c r="CL59" s="571"/>
      <c r="CM59" s="571"/>
      <c r="CN59" s="571"/>
      <c r="CO59" s="571"/>
      <c r="CP59" s="571"/>
      <c r="CQ59" s="571"/>
      <c r="CR59" s="571"/>
      <c r="CS59" s="571"/>
      <c r="CT59" s="571"/>
      <c r="CU59" s="571"/>
      <c r="CV59" s="571"/>
      <c r="CW59" s="571"/>
      <c r="CX59" s="571"/>
      <c r="CY59" s="571"/>
      <c r="CZ59" s="571"/>
      <c r="DA59" s="571"/>
      <c r="DB59" s="571"/>
      <c r="DC59" s="571"/>
      <c r="DD59" s="571"/>
      <c r="DE59" s="571"/>
      <c r="DF59" s="571"/>
      <c r="DG59" s="571"/>
      <c r="DH59" s="571"/>
      <c r="DI59" s="571"/>
      <c r="DJ59" s="571"/>
      <c r="DK59" s="571"/>
      <c r="DL59" s="571"/>
      <c r="DM59" s="571"/>
      <c r="DN59" s="571"/>
      <c r="DO59" s="571"/>
      <c r="DP59" s="571"/>
      <c r="DQ59" s="571"/>
      <c r="DR59" s="571"/>
      <c r="DS59" s="571"/>
      <c r="DT59" s="571"/>
      <c r="DU59" s="571"/>
      <c r="DV59" s="571"/>
      <c r="DW59" s="571"/>
      <c r="DX59" s="571"/>
      <c r="DY59" s="571"/>
      <c r="DZ59" s="571"/>
      <c r="EA59" s="571"/>
      <c r="EB59" s="571"/>
      <c r="EC59" s="571"/>
      <c r="ED59" s="571"/>
      <c r="EE59" s="571"/>
      <c r="EF59" s="571"/>
      <c r="EG59" s="571"/>
      <c r="EH59" s="571"/>
      <c r="EI59" s="571"/>
      <c r="EJ59" s="571"/>
      <c r="EK59" s="571"/>
      <c r="EL59" s="571"/>
      <c r="EM59" s="571"/>
      <c r="EN59" s="571"/>
      <c r="EO59" s="571"/>
      <c r="EP59" s="571"/>
      <c r="EQ59" s="571"/>
      <c r="ER59" s="571"/>
      <c r="ES59" s="571"/>
      <c r="ET59" s="571"/>
      <c r="EU59" s="571"/>
      <c r="EV59" s="571"/>
      <c r="EW59" s="571"/>
      <c r="EX59" s="571"/>
      <c r="EY59" s="571"/>
      <c r="EZ59" s="571"/>
      <c r="FA59" s="571"/>
      <c r="FB59" s="571"/>
      <c r="FC59" s="571"/>
      <c r="FD59" s="571"/>
      <c r="FE59" s="571"/>
      <c r="FF59" s="571"/>
      <c r="FG59" s="571"/>
      <c r="FH59" s="571"/>
      <c r="FI59" s="571"/>
      <c r="FJ59" s="571"/>
      <c r="FK59" s="571"/>
      <c r="FL59" s="571"/>
      <c r="FM59" s="571"/>
      <c r="FN59" s="571"/>
      <c r="FO59" s="571"/>
      <c r="FP59" s="571"/>
      <c r="FQ59" s="571"/>
      <c r="FR59" s="571"/>
      <c r="FS59" s="571"/>
      <c r="FT59" s="571"/>
      <c r="FU59" s="571"/>
      <c r="FV59" s="571"/>
      <c r="FW59" s="571"/>
      <c r="FX59" s="571"/>
      <c r="FY59" s="571"/>
      <c r="FZ59" s="571"/>
      <c r="GA59" s="571"/>
      <c r="GB59" s="571"/>
      <c r="GC59" s="571"/>
      <c r="GD59" s="571"/>
      <c r="GE59" s="571"/>
      <c r="GF59" s="571"/>
      <c r="GG59" s="571"/>
      <c r="GH59" s="571"/>
      <c r="GI59" s="571"/>
      <c r="GJ59" s="571"/>
      <c r="GK59" s="571"/>
      <c r="GL59" s="571"/>
      <c r="GM59" s="571"/>
      <c r="GN59" s="571"/>
      <c r="GO59" s="571"/>
      <c r="GP59" s="571"/>
      <c r="GQ59" s="571"/>
      <c r="GR59" s="571"/>
      <c r="GS59" s="571"/>
      <c r="GT59" s="571"/>
      <c r="GU59" s="571"/>
      <c r="GV59" s="571"/>
      <c r="GW59" s="571"/>
      <c r="GX59" s="571"/>
      <c r="GY59" s="571"/>
      <c r="GZ59" s="571"/>
      <c r="HA59" s="571"/>
      <c r="HB59" s="571"/>
      <c r="HC59" s="571"/>
      <c r="HD59" s="571"/>
      <c r="HE59" s="571"/>
      <c r="HF59" s="571"/>
      <c r="HG59" s="571"/>
      <c r="HH59" s="571"/>
      <c r="HI59" s="571"/>
      <c r="HJ59" s="571"/>
      <c r="HK59" s="571"/>
      <c r="HL59" s="571"/>
      <c r="HM59" s="571"/>
      <c r="HN59" s="571"/>
      <c r="HO59" s="571"/>
      <c r="HP59" s="571"/>
      <c r="HQ59" s="571"/>
      <c r="HR59" s="571"/>
      <c r="HS59" s="571"/>
      <c r="HT59" s="571"/>
      <c r="HU59" s="571"/>
      <c r="HV59" s="571"/>
      <c r="HW59" s="571"/>
      <c r="HX59" s="571"/>
      <c r="HY59" s="571"/>
      <c r="HZ59" s="571"/>
      <c r="IA59" s="571"/>
      <c r="IB59" s="571"/>
      <c r="IC59" s="571"/>
      <c r="ID59" s="571"/>
      <c r="IE59" s="571"/>
      <c r="IF59" s="571"/>
      <c r="IG59" s="571"/>
      <c r="IH59" s="571"/>
      <c r="II59" s="571"/>
      <c r="IJ59" s="571"/>
      <c r="IK59" s="571"/>
      <c r="IL59" s="571"/>
      <c r="IM59" s="571"/>
      <c r="IN59" s="571"/>
      <c r="IO59" s="571"/>
      <c r="IP59" s="571"/>
      <c r="IQ59" s="571"/>
      <c r="IR59" s="571"/>
      <c r="IS59" s="571"/>
      <c r="IT59" s="571"/>
      <c r="IU59" s="571"/>
      <c r="IV59" s="571"/>
      <c r="IW59" s="571"/>
      <c r="IX59" s="571"/>
      <c r="IY59" s="571"/>
      <c r="IZ59" s="571"/>
      <c r="JA59" s="571"/>
      <c r="JB59" s="571"/>
      <c r="JC59" s="571"/>
      <c r="JD59" s="571"/>
      <c r="JE59" s="571"/>
      <c r="JF59" s="571"/>
      <c r="JG59" s="571"/>
      <c r="JH59" s="571"/>
      <c r="JI59" s="571"/>
      <c r="JJ59" s="571"/>
      <c r="JK59" s="571"/>
      <c r="JL59" s="571"/>
      <c r="JM59" s="571"/>
      <c r="JN59" s="571"/>
      <c r="JO59" s="571"/>
      <c r="JP59" s="571"/>
      <c r="JQ59" s="571"/>
      <c r="JR59" s="571"/>
      <c r="JS59" s="571"/>
      <c r="JT59" s="571"/>
      <c r="JU59" s="571"/>
      <c r="JV59" s="571"/>
      <c r="JW59" s="571"/>
      <c r="JX59" s="571"/>
      <c r="JY59" s="571"/>
      <c r="JZ59" s="571"/>
      <c r="KA59" s="571"/>
      <c r="KB59" s="571"/>
      <c r="KC59" s="571"/>
      <c r="KD59" s="571"/>
      <c r="KE59" s="571"/>
      <c r="KF59" s="571"/>
      <c r="KG59" s="571"/>
      <c r="KH59" s="571"/>
      <c r="KI59" s="571"/>
      <c r="KJ59" s="571"/>
      <c r="KK59" s="571"/>
      <c r="KL59" s="571"/>
      <c r="KM59" s="571"/>
      <c r="KN59" s="571"/>
      <c r="KO59" s="571"/>
      <c r="KP59" s="571"/>
      <c r="KQ59" s="571"/>
      <c r="KR59" s="571"/>
      <c r="KS59" s="571"/>
      <c r="KT59" s="571"/>
      <c r="KU59" s="571"/>
      <c r="KV59" s="571"/>
      <c r="KW59" s="571"/>
      <c r="KX59" s="571"/>
      <c r="KY59" s="571"/>
      <c r="KZ59" s="571"/>
      <c r="LA59" s="571"/>
      <c r="LB59" s="571"/>
      <c r="LC59" s="571"/>
      <c r="LD59" s="571"/>
      <c r="LE59" s="571"/>
      <c r="LF59" s="571"/>
      <c r="LG59" s="571"/>
      <c r="LH59" s="571"/>
      <c r="LI59" s="571"/>
      <c r="LJ59" s="571"/>
      <c r="LK59" s="571"/>
      <c r="LL59" s="571"/>
      <c r="LM59" s="571"/>
      <c r="LN59" s="571"/>
      <c r="LO59" s="571"/>
      <c r="LP59" s="571"/>
      <c r="LQ59" s="571"/>
      <c r="LR59" s="571"/>
      <c r="LS59" s="571"/>
      <c r="LT59" s="571"/>
      <c r="LU59" s="571"/>
      <c r="LV59" s="571"/>
      <c r="LW59" s="571"/>
      <c r="LX59" s="571"/>
      <c r="LY59" s="571"/>
      <c r="LZ59" s="571"/>
      <c r="MA59" s="571"/>
      <c r="MB59" s="571"/>
      <c r="MC59" s="571"/>
      <c r="MD59" s="571"/>
      <c r="ME59" s="571"/>
      <c r="MF59" s="571"/>
      <c r="MG59" s="571"/>
      <c r="MH59" s="571"/>
      <c r="MI59" s="571"/>
      <c r="MJ59" s="571"/>
      <c r="MK59" s="571"/>
      <c r="ML59" s="571"/>
      <c r="MM59" s="571"/>
      <c r="MN59" s="571"/>
      <c r="MO59" s="571"/>
      <c r="MP59" s="571"/>
      <c r="MQ59" s="571"/>
      <c r="MR59" s="571"/>
      <c r="MS59" s="571"/>
      <c r="MT59" s="571"/>
      <c r="MU59" s="571"/>
      <c r="MV59" s="571"/>
      <c r="MW59" s="571"/>
      <c r="MX59" s="571"/>
      <c r="MY59" s="571"/>
      <c r="MZ59" s="571"/>
      <c r="NA59" s="571"/>
      <c r="NB59" s="571"/>
      <c r="NC59" s="571"/>
      <c r="ND59" s="571"/>
      <c r="NE59" s="571"/>
      <c r="NF59" s="571"/>
      <c r="NG59" s="571"/>
      <c r="NH59" s="571"/>
      <c r="NI59" s="571"/>
      <c r="NJ59" s="571"/>
      <c r="NK59" s="571"/>
      <c r="NL59" s="571"/>
      <c r="NM59" s="571"/>
      <c r="NN59" s="571"/>
      <c r="NO59" s="571"/>
      <c r="NP59" s="571"/>
      <c r="NQ59" s="571"/>
      <c r="NR59" s="571"/>
      <c r="NS59" s="571"/>
      <c r="NT59" s="571"/>
      <c r="NU59" s="571"/>
      <c r="NV59" s="571"/>
      <c r="NW59" s="571"/>
      <c r="NX59" s="571"/>
      <c r="NY59" s="571"/>
      <c r="NZ59" s="571"/>
      <c r="OA59" s="571"/>
      <c r="OB59" s="571"/>
      <c r="OC59" s="571"/>
      <c r="OD59" s="571"/>
      <c r="OE59" s="571"/>
      <c r="OF59" s="571"/>
      <c r="OG59" s="571"/>
      <c r="OH59" s="571"/>
      <c r="OI59" s="571"/>
      <c r="OJ59" s="571"/>
      <c r="OK59" s="571"/>
      <c r="OL59" s="571"/>
      <c r="OM59" s="571"/>
      <c r="ON59" s="571"/>
      <c r="OO59" s="571"/>
      <c r="OP59" s="571"/>
      <c r="OQ59" s="571"/>
      <c r="OR59" s="571"/>
      <c r="OS59" s="571"/>
      <c r="OT59" s="571"/>
      <c r="OU59" s="571"/>
      <c r="OV59" s="571"/>
      <c r="OW59" s="571"/>
      <c r="OX59" s="571"/>
      <c r="OY59" s="571"/>
      <c r="OZ59" s="571"/>
      <c r="PA59" s="571"/>
      <c r="PB59" s="571"/>
      <c r="PC59" s="571"/>
      <c r="PD59" s="571"/>
      <c r="PE59" s="571"/>
      <c r="PF59" s="571"/>
      <c r="PG59" s="571"/>
      <c r="PH59" s="571"/>
      <c r="PI59" s="571"/>
      <c r="PJ59" s="571"/>
      <c r="PK59" s="571"/>
      <c r="PL59" s="571"/>
      <c r="PM59" s="571"/>
      <c r="PN59" s="571"/>
      <c r="PO59" s="571"/>
      <c r="PP59" s="571"/>
      <c r="PQ59" s="571"/>
      <c r="PR59" s="571"/>
      <c r="PS59" s="571"/>
      <c r="PT59" s="571"/>
      <c r="PU59" s="571"/>
      <c r="PV59" s="571"/>
      <c r="PW59" s="571"/>
      <c r="PX59" s="571"/>
      <c r="PY59" s="571"/>
      <c r="PZ59" s="571"/>
      <c r="QA59" s="571"/>
      <c r="QB59" s="571"/>
      <c r="QC59" s="571"/>
      <c r="QD59" s="571"/>
      <c r="QE59" s="571"/>
      <c r="QF59" s="571"/>
      <c r="QG59" s="571"/>
      <c r="QH59" s="571"/>
      <c r="QI59" s="571"/>
      <c r="QJ59" s="571"/>
      <c r="QK59" s="571"/>
      <c r="QL59" s="571"/>
      <c r="QM59" s="571"/>
      <c r="QN59" s="571"/>
      <c r="QO59" s="571"/>
      <c r="QP59" s="571"/>
      <c r="QQ59" s="571"/>
      <c r="QR59" s="571"/>
      <c r="QS59" s="571"/>
      <c r="QT59" s="571"/>
      <c r="QU59" s="571"/>
      <c r="QV59" s="571"/>
      <c r="QW59" s="571"/>
      <c r="QX59" s="571"/>
      <c r="QY59" s="571"/>
      <c r="QZ59" s="571"/>
      <c r="RA59" s="571"/>
      <c r="RB59" s="571"/>
      <c r="RC59" s="571"/>
      <c r="RD59" s="571"/>
      <c r="RE59" s="571"/>
      <c r="RF59" s="571"/>
      <c r="RG59" s="571"/>
      <c r="RH59" s="571"/>
      <c r="RI59" s="571"/>
      <c r="RJ59" s="571"/>
      <c r="RK59" s="571"/>
      <c r="RL59" s="571"/>
      <c r="RM59" s="571"/>
      <c r="RN59" s="571"/>
      <c r="RO59" s="571"/>
      <c r="RP59" s="571"/>
      <c r="RQ59" s="571"/>
      <c r="RR59" s="571"/>
      <c r="RS59" s="571"/>
      <c r="RT59" s="571"/>
      <c r="RU59" s="571"/>
      <c r="RV59" s="571"/>
      <c r="RW59" s="571"/>
      <c r="RX59" s="571"/>
      <c r="RY59" s="571"/>
      <c r="RZ59" s="571"/>
      <c r="SA59" s="571"/>
      <c r="SB59" s="571"/>
      <c r="SC59" s="571"/>
      <c r="SD59" s="571"/>
      <c r="SE59" s="571"/>
      <c r="SF59" s="571"/>
      <c r="SG59" s="571"/>
      <c r="SH59" s="571"/>
      <c r="SI59" s="571"/>
      <c r="SJ59" s="571"/>
      <c r="SK59" s="571"/>
      <c r="SL59" s="571"/>
      <c r="SM59" s="571"/>
      <c r="SN59" s="571"/>
      <c r="SO59" s="571"/>
      <c r="SP59" s="571"/>
      <c r="SQ59" s="571"/>
      <c r="SR59" s="571"/>
      <c r="SS59" s="571"/>
      <c r="ST59" s="571"/>
      <c r="SU59" s="571"/>
      <c r="SV59" s="571"/>
      <c r="SW59" s="571"/>
      <c r="SX59" s="571"/>
      <c r="SY59" s="571"/>
      <c r="SZ59" s="571"/>
      <c r="TA59" s="571"/>
      <c r="TB59" s="571"/>
      <c r="TC59" s="571"/>
      <c r="TD59" s="571"/>
      <c r="TE59" s="571"/>
      <c r="TF59" s="571"/>
      <c r="TG59" s="571"/>
      <c r="TH59" s="571"/>
      <c r="TI59" s="571"/>
      <c r="TJ59" s="571"/>
      <c r="TK59" s="571"/>
      <c r="TL59" s="571"/>
      <c r="TM59" s="571"/>
      <c r="TN59" s="571"/>
      <c r="TO59" s="571"/>
      <c r="TP59" s="571"/>
      <c r="TQ59" s="571"/>
      <c r="TR59" s="571"/>
      <c r="TS59" s="571"/>
      <c r="TT59" s="571"/>
      <c r="TU59" s="571"/>
      <c r="TV59" s="571"/>
      <c r="TW59" s="571"/>
      <c r="TX59" s="571"/>
      <c r="TY59" s="571"/>
      <c r="TZ59" s="571"/>
      <c r="UA59" s="571"/>
      <c r="UB59" s="571"/>
      <c r="UC59" s="571"/>
      <c r="UD59" s="571"/>
      <c r="UE59" s="571"/>
      <c r="UF59" s="571"/>
      <c r="UG59" s="571"/>
      <c r="UH59" s="571"/>
      <c r="UI59" s="571"/>
      <c r="UJ59" s="571"/>
      <c r="UK59" s="571"/>
      <c r="UL59" s="571"/>
      <c r="UM59" s="571"/>
      <c r="UN59" s="571"/>
      <c r="UO59" s="571"/>
      <c r="UP59" s="571"/>
      <c r="UQ59" s="571"/>
      <c r="UR59" s="571"/>
      <c r="US59" s="571"/>
      <c r="UT59" s="571"/>
      <c r="UU59" s="571"/>
      <c r="UV59" s="571"/>
      <c r="UW59" s="571"/>
      <c r="UX59" s="571"/>
      <c r="UY59" s="571"/>
      <c r="UZ59" s="571"/>
      <c r="VA59" s="571"/>
      <c r="VB59" s="571"/>
      <c r="VC59" s="571"/>
      <c r="VD59" s="571"/>
      <c r="VE59" s="571"/>
      <c r="VF59" s="571"/>
      <c r="VG59" s="571"/>
      <c r="VH59" s="571"/>
      <c r="VI59" s="571"/>
      <c r="VJ59" s="571"/>
      <c r="VK59" s="571"/>
      <c r="VL59" s="571"/>
      <c r="VM59" s="571"/>
      <c r="VN59" s="571"/>
      <c r="VO59" s="571"/>
      <c r="VP59" s="571"/>
      <c r="VQ59" s="571"/>
      <c r="VR59" s="571"/>
      <c r="VS59" s="571"/>
      <c r="VT59" s="571"/>
      <c r="VU59" s="571"/>
      <c r="VV59" s="571"/>
      <c r="VW59" s="571"/>
      <c r="VX59" s="571"/>
      <c r="VY59" s="571"/>
      <c r="VZ59" s="571"/>
      <c r="WA59" s="571"/>
      <c r="WB59" s="571"/>
      <c r="WC59" s="571"/>
      <c r="WD59" s="571"/>
      <c r="WE59" s="571"/>
      <c r="WF59" s="571"/>
      <c r="WG59" s="571"/>
      <c r="WH59" s="571"/>
      <c r="WI59" s="571"/>
      <c r="WJ59" s="571"/>
      <c r="WK59" s="571"/>
      <c r="WL59" s="571"/>
      <c r="WM59" s="571"/>
      <c r="WN59" s="571"/>
      <c r="WO59" s="571"/>
      <c r="WP59" s="571"/>
      <c r="WQ59" s="571"/>
      <c r="WR59" s="571"/>
      <c r="WS59" s="571"/>
      <c r="WT59" s="571"/>
      <c r="WU59" s="571"/>
      <c r="WV59" s="571"/>
      <c r="WW59" s="571"/>
      <c r="WX59" s="571"/>
      <c r="WY59" s="571"/>
      <c r="WZ59" s="571"/>
      <c r="XA59" s="571"/>
      <c r="XB59" s="571"/>
      <c r="XC59" s="571"/>
      <c r="XD59" s="571"/>
      <c r="XE59" s="571"/>
      <c r="XF59" s="571"/>
      <c r="XG59" s="571"/>
      <c r="XH59" s="571"/>
      <c r="XI59" s="571"/>
      <c r="XJ59" s="571"/>
      <c r="XK59" s="571"/>
      <c r="XL59" s="571"/>
      <c r="XM59" s="571"/>
      <c r="XN59" s="571"/>
      <c r="XO59" s="571"/>
      <c r="XP59" s="571"/>
      <c r="XQ59" s="571"/>
      <c r="XR59" s="571"/>
      <c r="XS59" s="571"/>
      <c r="XT59" s="571"/>
      <c r="XU59" s="571"/>
      <c r="XV59" s="571"/>
      <c r="XW59" s="571"/>
      <c r="XX59" s="571"/>
      <c r="XY59" s="571"/>
      <c r="XZ59" s="571"/>
      <c r="YA59" s="571"/>
      <c r="YB59" s="571"/>
      <c r="YC59" s="571"/>
      <c r="YD59" s="571"/>
      <c r="YE59" s="571"/>
      <c r="YF59" s="571"/>
      <c r="YG59" s="571"/>
      <c r="YH59" s="571"/>
      <c r="YI59" s="571"/>
      <c r="YJ59" s="571"/>
      <c r="YK59" s="571"/>
      <c r="YL59" s="571"/>
      <c r="YM59" s="571"/>
      <c r="YN59" s="571"/>
      <c r="YO59" s="571"/>
      <c r="YP59" s="571"/>
      <c r="YQ59" s="571"/>
      <c r="YR59" s="571"/>
      <c r="YS59" s="571"/>
      <c r="YT59" s="571"/>
      <c r="YU59" s="571"/>
      <c r="YV59" s="571"/>
      <c r="YW59" s="571"/>
      <c r="YX59" s="571"/>
      <c r="YY59" s="571"/>
      <c r="YZ59" s="571"/>
      <c r="ZA59" s="571"/>
      <c r="ZB59" s="571"/>
      <c r="ZC59" s="571"/>
      <c r="ZD59" s="571"/>
      <c r="ZE59" s="571"/>
      <c r="ZF59" s="571"/>
      <c r="ZG59" s="571"/>
      <c r="ZH59" s="571"/>
      <c r="ZI59" s="571"/>
      <c r="ZJ59" s="571"/>
      <c r="ZK59" s="571"/>
      <c r="ZL59" s="571"/>
      <c r="ZM59" s="571"/>
      <c r="ZN59" s="571"/>
      <c r="ZO59" s="571"/>
      <c r="ZP59" s="571"/>
      <c r="ZQ59" s="571"/>
      <c r="ZR59" s="571"/>
      <c r="ZS59" s="571"/>
      <c r="ZT59" s="571"/>
      <c r="ZU59" s="571"/>
      <c r="ZV59" s="571"/>
      <c r="ZW59" s="571"/>
      <c r="ZX59" s="571"/>
      <c r="ZY59" s="571"/>
      <c r="ZZ59" s="571"/>
      <c r="AAA59" s="571"/>
      <c r="AAB59" s="571"/>
      <c r="AAC59" s="571"/>
      <c r="AAD59" s="571"/>
      <c r="AAE59" s="571"/>
      <c r="AAF59" s="571"/>
      <c r="AAG59" s="571"/>
      <c r="AAH59" s="571"/>
      <c r="AAI59" s="571"/>
      <c r="AAJ59" s="571"/>
      <c r="AAK59" s="571"/>
      <c r="AAL59" s="571"/>
      <c r="AAM59" s="571"/>
      <c r="AAN59" s="571"/>
      <c r="AAO59" s="571"/>
      <c r="AAP59" s="571"/>
      <c r="AAQ59" s="571"/>
      <c r="AAR59" s="571"/>
      <c r="AAS59" s="571"/>
      <c r="AAT59" s="571"/>
      <c r="AAU59" s="571"/>
      <c r="AAV59" s="571"/>
      <c r="AAW59" s="571"/>
      <c r="AAX59" s="571"/>
      <c r="AAY59" s="571"/>
      <c r="AAZ59" s="571"/>
      <c r="ABA59" s="571"/>
      <c r="ABB59" s="571"/>
      <c r="ABC59" s="571"/>
      <c r="ABD59" s="571"/>
      <c r="ABE59" s="571"/>
      <c r="ABF59" s="571"/>
      <c r="ABG59" s="571"/>
      <c r="ABH59" s="571"/>
      <c r="ABI59" s="571"/>
      <c r="ABJ59" s="571"/>
      <c r="ABK59" s="571"/>
      <c r="ABL59" s="571"/>
      <c r="ABM59" s="571"/>
      <c r="ABN59" s="571"/>
      <c r="ABO59" s="571"/>
      <c r="ABP59" s="571"/>
      <c r="ABQ59" s="571"/>
      <c r="ABR59" s="571"/>
      <c r="ABS59" s="571"/>
      <c r="ABT59" s="571"/>
      <c r="ABU59" s="571"/>
      <c r="ABV59" s="571"/>
      <c r="ABW59" s="571"/>
      <c r="ABX59" s="571"/>
      <c r="ABY59" s="571"/>
      <c r="ABZ59" s="571"/>
      <c r="ACA59" s="571"/>
      <c r="ACB59" s="571"/>
      <c r="ACC59" s="571"/>
      <c r="ACD59" s="571"/>
      <c r="ACE59" s="571"/>
      <c r="ACF59" s="571"/>
      <c r="ACG59" s="571"/>
      <c r="ACH59" s="571"/>
      <c r="ACI59" s="571"/>
      <c r="ACJ59" s="571"/>
      <c r="ACK59" s="571"/>
      <c r="ACL59" s="571"/>
      <c r="ACM59" s="571"/>
      <c r="ACN59" s="571"/>
      <c r="ACO59" s="571"/>
      <c r="ACP59" s="571"/>
      <c r="ACQ59" s="571"/>
      <c r="ACR59" s="571"/>
      <c r="ACS59" s="571"/>
      <c r="ACT59" s="571"/>
      <c r="ACU59" s="571"/>
      <c r="ACV59" s="571"/>
      <c r="ACW59" s="571"/>
      <c r="ACX59" s="571"/>
      <c r="ACY59" s="571"/>
      <c r="ACZ59" s="571"/>
      <c r="ADA59" s="571"/>
      <c r="ADB59" s="571"/>
      <c r="ADC59" s="571"/>
      <c r="ADD59" s="571"/>
      <c r="ADE59" s="571"/>
      <c r="ADF59" s="571"/>
      <c r="ADG59" s="571"/>
      <c r="ADH59" s="571"/>
      <c r="ADI59" s="571"/>
      <c r="ADJ59" s="571"/>
      <c r="ADK59" s="571"/>
      <c r="ADL59" s="571"/>
      <c r="ADM59" s="571"/>
      <c r="ADN59" s="571"/>
      <c r="ADO59" s="571"/>
      <c r="ADP59" s="571"/>
      <c r="ADQ59" s="571"/>
      <c r="ADR59" s="571"/>
      <c r="ADS59" s="571"/>
      <c r="ADT59" s="571"/>
      <c r="ADU59" s="571"/>
      <c r="ADV59" s="571"/>
      <c r="ADW59" s="571"/>
      <c r="ADX59" s="571"/>
      <c r="ADY59" s="571"/>
      <c r="ADZ59" s="571"/>
      <c r="AEA59" s="571"/>
      <c r="AEB59" s="571"/>
      <c r="AEC59" s="571"/>
      <c r="AED59" s="571"/>
      <c r="AEE59" s="571"/>
      <c r="AEF59" s="571"/>
      <c r="AEG59" s="571"/>
      <c r="AEH59" s="571"/>
      <c r="AEI59" s="571"/>
      <c r="AEJ59" s="571"/>
      <c r="AEK59" s="571"/>
      <c r="AEL59" s="571"/>
      <c r="AEM59" s="571"/>
      <c r="AEN59" s="571"/>
      <c r="AEO59" s="571"/>
      <c r="AEP59" s="571"/>
      <c r="AEQ59" s="571"/>
      <c r="AER59" s="571"/>
      <c r="AES59" s="571"/>
      <c r="AET59" s="571"/>
      <c r="AEU59" s="571"/>
      <c r="AEV59" s="571"/>
      <c r="AEW59" s="571"/>
      <c r="AEX59" s="571"/>
      <c r="AEY59" s="571"/>
      <c r="AEZ59" s="571"/>
      <c r="AFA59" s="571"/>
      <c r="AFB59" s="571"/>
      <c r="AFC59" s="571"/>
      <c r="AFD59" s="571"/>
      <c r="AFE59" s="571"/>
      <c r="AFF59" s="571"/>
      <c r="AFG59" s="571"/>
      <c r="AFH59" s="571"/>
      <c r="AFI59" s="571"/>
      <c r="AFJ59" s="571"/>
      <c r="AFK59" s="571"/>
      <c r="AFL59" s="571"/>
      <c r="AFM59" s="571"/>
      <c r="AFN59" s="571"/>
      <c r="AFO59" s="571"/>
      <c r="AFP59" s="571"/>
      <c r="AFQ59" s="571"/>
      <c r="AFR59" s="571"/>
      <c r="AFS59" s="571"/>
      <c r="AFT59" s="571"/>
      <c r="AFU59" s="571"/>
      <c r="AFV59" s="571"/>
      <c r="AFW59" s="571"/>
      <c r="AFX59" s="571"/>
      <c r="AFY59" s="571"/>
      <c r="AFZ59" s="571"/>
      <c r="AGA59" s="571"/>
      <c r="AGB59" s="571"/>
      <c r="AGC59" s="571"/>
      <c r="AGD59" s="571"/>
      <c r="AGE59" s="571"/>
      <c r="AGF59" s="571"/>
      <c r="AGG59" s="571"/>
      <c r="AGH59" s="571"/>
      <c r="AGI59" s="571"/>
      <c r="AGJ59" s="571"/>
      <c r="AGK59" s="571"/>
      <c r="AGL59" s="571"/>
      <c r="AGM59" s="571"/>
      <c r="AGN59" s="571"/>
      <c r="AGO59" s="571"/>
      <c r="AGP59" s="571"/>
      <c r="AGQ59" s="571"/>
      <c r="AGR59" s="571"/>
      <c r="AGS59" s="571"/>
      <c r="AGT59" s="571"/>
      <c r="AGU59" s="571"/>
      <c r="AGV59" s="571"/>
      <c r="AGW59" s="571"/>
      <c r="AGX59" s="571"/>
      <c r="AGY59" s="571"/>
      <c r="AGZ59" s="571"/>
      <c r="AHA59" s="571"/>
      <c r="AHB59" s="571"/>
      <c r="AHC59" s="571"/>
      <c r="AHD59" s="571"/>
      <c r="AHE59" s="571"/>
      <c r="AHF59" s="571"/>
      <c r="AHG59" s="571"/>
      <c r="AHH59" s="571"/>
      <c r="AHI59" s="571"/>
      <c r="AHJ59" s="571"/>
      <c r="AHK59" s="571"/>
      <c r="AHL59" s="571"/>
      <c r="AHM59" s="571"/>
      <c r="AHN59" s="571"/>
      <c r="AHO59" s="571"/>
      <c r="AHQ59" s="579">
        <v>54</v>
      </c>
    </row>
    <row r="60" spans="1:901" x14ac:dyDescent="0.55000000000000004">
      <c r="A60" s="574" t="s">
        <v>31</v>
      </c>
      <c r="B60" s="575" t="s">
        <v>32</v>
      </c>
      <c r="C60" s="571"/>
      <c r="D60" s="571"/>
      <c r="E60" s="571"/>
      <c r="F60" s="571"/>
      <c r="G60" s="571"/>
      <c r="H60" s="571"/>
      <c r="I60" s="571"/>
      <c r="J60" s="571"/>
      <c r="K60" s="571"/>
      <c r="L60" s="571"/>
      <c r="M60" s="571"/>
      <c r="N60" s="571"/>
      <c r="O60" s="571"/>
      <c r="P60" s="571"/>
      <c r="Q60" s="571"/>
      <c r="R60" s="571"/>
      <c r="S60" s="571"/>
      <c r="T60" s="571"/>
      <c r="U60" s="571"/>
      <c r="V60" s="571"/>
      <c r="W60" s="571"/>
      <c r="X60" s="571"/>
      <c r="Y60" s="571"/>
      <c r="Z60" s="571"/>
      <c r="AA60" s="571"/>
      <c r="AB60" s="571"/>
      <c r="AC60" s="571"/>
      <c r="AD60" s="571"/>
      <c r="AE60" s="571"/>
      <c r="AF60" s="571"/>
      <c r="AG60" s="571"/>
      <c r="AH60" s="571"/>
      <c r="AI60" s="571"/>
      <c r="AJ60" s="571"/>
      <c r="AK60" s="571"/>
      <c r="AL60" s="571"/>
      <c r="AM60" s="571"/>
      <c r="AN60" s="571"/>
      <c r="AO60" s="571"/>
      <c r="AP60" s="571"/>
      <c r="AQ60" s="571"/>
      <c r="AR60" s="571"/>
      <c r="AS60" s="571"/>
      <c r="AT60" s="571"/>
      <c r="AU60" s="571"/>
      <c r="AV60" s="571"/>
      <c r="AW60" s="571"/>
      <c r="AX60" s="571"/>
      <c r="AY60" s="571"/>
      <c r="AZ60" s="571"/>
      <c r="BA60" s="571"/>
      <c r="BB60" s="571"/>
      <c r="BC60" s="571"/>
      <c r="BD60" s="571"/>
      <c r="BE60" s="571"/>
      <c r="BF60" s="571"/>
      <c r="BG60" s="571"/>
      <c r="BH60" s="571"/>
      <c r="BI60" s="571"/>
      <c r="BJ60" s="571"/>
      <c r="BK60" s="571"/>
      <c r="BL60" s="571"/>
      <c r="BM60" s="571"/>
      <c r="BN60" s="571"/>
      <c r="BO60" s="571"/>
      <c r="BP60" s="571"/>
      <c r="BQ60" s="571"/>
      <c r="BR60" s="571"/>
      <c r="BS60" s="571"/>
      <c r="BT60" s="571"/>
      <c r="BU60" s="571"/>
      <c r="BV60" s="571"/>
      <c r="BW60" s="571"/>
      <c r="BX60" s="571"/>
      <c r="BY60" s="571"/>
      <c r="BZ60" s="571"/>
      <c r="CA60" s="571"/>
      <c r="CB60" s="571"/>
      <c r="CC60" s="571"/>
      <c r="CD60" s="571"/>
      <c r="CE60" s="571"/>
      <c r="CF60" s="571"/>
      <c r="CG60" s="571"/>
      <c r="CH60" s="571"/>
      <c r="CI60" s="571"/>
      <c r="CJ60" s="571"/>
      <c r="CK60" s="571"/>
      <c r="CL60" s="571"/>
      <c r="CM60" s="571"/>
      <c r="CN60" s="571"/>
      <c r="CO60" s="571"/>
      <c r="CP60" s="571"/>
      <c r="CQ60" s="571"/>
      <c r="CR60" s="571"/>
      <c r="CS60" s="571"/>
      <c r="CT60" s="571"/>
      <c r="CU60" s="571"/>
      <c r="CV60" s="571"/>
      <c r="CW60" s="571"/>
      <c r="CX60" s="571"/>
      <c r="CY60" s="571"/>
      <c r="CZ60" s="571"/>
      <c r="DA60" s="571"/>
      <c r="DB60" s="571"/>
      <c r="DC60" s="571"/>
      <c r="DD60" s="571"/>
      <c r="DE60" s="571"/>
      <c r="DF60" s="571"/>
      <c r="DG60" s="571"/>
      <c r="DH60" s="571"/>
      <c r="DI60" s="571"/>
      <c r="DJ60" s="571"/>
      <c r="DK60" s="571"/>
      <c r="DL60" s="571"/>
      <c r="DM60" s="571"/>
      <c r="DN60" s="571"/>
      <c r="DO60" s="571"/>
      <c r="DP60" s="571"/>
      <c r="DQ60" s="571"/>
      <c r="DR60" s="571"/>
      <c r="DS60" s="571"/>
      <c r="DT60" s="571"/>
      <c r="DU60" s="571"/>
      <c r="DV60" s="571"/>
      <c r="DW60" s="571"/>
      <c r="DX60" s="571"/>
      <c r="DY60" s="571"/>
      <c r="DZ60" s="571"/>
      <c r="EA60" s="571"/>
      <c r="EB60" s="571"/>
      <c r="EC60" s="571"/>
      <c r="ED60" s="571"/>
      <c r="EE60" s="571"/>
      <c r="EF60" s="571"/>
      <c r="EG60" s="571"/>
      <c r="EH60" s="571"/>
      <c r="EI60" s="571"/>
      <c r="EJ60" s="571"/>
      <c r="EK60" s="571"/>
      <c r="EL60" s="571"/>
      <c r="EM60" s="571"/>
      <c r="EN60" s="571"/>
      <c r="EO60" s="571"/>
      <c r="EP60" s="571"/>
      <c r="EQ60" s="571"/>
      <c r="ER60" s="571"/>
      <c r="ES60" s="571"/>
      <c r="ET60" s="571"/>
      <c r="EU60" s="571"/>
      <c r="EV60" s="571"/>
      <c r="EW60" s="571"/>
      <c r="EX60" s="571"/>
      <c r="EY60" s="571"/>
      <c r="EZ60" s="571"/>
      <c r="FA60" s="571"/>
      <c r="FB60" s="571"/>
      <c r="FC60" s="571"/>
      <c r="FD60" s="571"/>
      <c r="FE60" s="571"/>
      <c r="FF60" s="571"/>
      <c r="FG60" s="571"/>
      <c r="FH60" s="571"/>
      <c r="FI60" s="571"/>
      <c r="FJ60" s="571"/>
      <c r="FK60" s="571"/>
      <c r="FL60" s="571"/>
      <c r="FM60" s="571"/>
      <c r="FN60" s="571"/>
      <c r="FO60" s="571"/>
      <c r="FP60" s="571"/>
      <c r="FQ60" s="571"/>
      <c r="FR60" s="571"/>
      <c r="FS60" s="571"/>
      <c r="FT60" s="571"/>
      <c r="FU60" s="571"/>
      <c r="FV60" s="571"/>
      <c r="FW60" s="571"/>
      <c r="FX60" s="571"/>
      <c r="FY60" s="571"/>
      <c r="FZ60" s="571"/>
      <c r="GA60" s="571"/>
      <c r="GB60" s="571"/>
      <c r="GC60" s="571"/>
      <c r="GD60" s="571"/>
      <c r="GE60" s="571"/>
      <c r="GF60" s="571"/>
      <c r="GG60" s="571"/>
      <c r="GH60" s="571"/>
      <c r="GI60" s="571"/>
      <c r="GJ60" s="571"/>
      <c r="GK60" s="571"/>
      <c r="GL60" s="571"/>
      <c r="GM60" s="571"/>
      <c r="GN60" s="571"/>
      <c r="GO60" s="571"/>
      <c r="GP60" s="571"/>
      <c r="GQ60" s="571"/>
      <c r="GR60" s="571"/>
      <c r="GS60" s="571"/>
      <c r="GT60" s="571"/>
      <c r="GU60" s="571"/>
      <c r="GV60" s="571"/>
      <c r="GW60" s="571"/>
      <c r="GX60" s="571"/>
      <c r="GY60" s="571"/>
      <c r="GZ60" s="571"/>
      <c r="HA60" s="571"/>
      <c r="HB60" s="571"/>
      <c r="HC60" s="571"/>
      <c r="HD60" s="571"/>
      <c r="HE60" s="571"/>
      <c r="HF60" s="571"/>
      <c r="HG60" s="571"/>
      <c r="HH60" s="571"/>
      <c r="HI60" s="571"/>
      <c r="HJ60" s="571"/>
      <c r="HK60" s="571"/>
      <c r="HL60" s="571"/>
      <c r="HM60" s="571"/>
      <c r="HN60" s="571"/>
      <c r="HO60" s="571"/>
      <c r="HP60" s="571"/>
      <c r="HQ60" s="571"/>
      <c r="HR60" s="571"/>
      <c r="HS60" s="571"/>
      <c r="HT60" s="571"/>
      <c r="HU60" s="571"/>
      <c r="HV60" s="571"/>
      <c r="HW60" s="571"/>
      <c r="HX60" s="571"/>
      <c r="HY60" s="571"/>
      <c r="HZ60" s="571"/>
      <c r="IA60" s="571"/>
      <c r="IB60" s="571"/>
      <c r="IC60" s="571"/>
      <c r="ID60" s="571"/>
      <c r="IE60" s="571"/>
      <c r="IF60" s="571"/>
      <c r="IG60" s="571"/>
      <c r="IH60" s="571"/>
      <c r="II60" s="571"/>
      <c r="IJ60" s="571"/>
      <c r="IK60" s="571"/>
      <c r="IL60" s="571"/>
      <c r="IM60" s="571"/>
      <c r="IN60" s="571"/>
      <c r="IO60" s="571"/>
      <c r="IP60" s="571"/>
      <c r="IQ60" s="571"/>
      <c r="IR60" s="571"/>
      <c r="IS60" s="571"/>
      <c r="IT60" s="571"/>
      <c r="IU60" s="571"/>
      <c r="IV60" s="571"/>
      <c r="IW60" s="571"/>
      <c r="IX60" s="571"/>
      <c r="IY60" s="571"/>
      <c r="IZ60" s="571"/>
      <c r="JA60" s="571"/>
      <c r="JB60" s="571"/>
      <c r="JC60" s="571"/>
      <c r="JD60" s="571"/>
      <c r="JE60" s="571"/>
      <c r="JF60" s="571"/>
      <c r="JG60" s="571"/>
      <c r="JH60" s="571"/>
      <c r="JI60" s="571"/>
      <c r="JJ60" s="571"/>
      <c r="JK60" s="571"/>
      <c r="JL60" s="571"/>
      <c r="JM60" s="571"/>
      <c r="JN60" s="571"/>
      <c r="JO60" s="571"/>
      <c r="JP60" s="571"/>
      <c r="JQ60" s="571"/>
      <c r="JR60" s="571"/>
      <c r="JS60" s="571"/>
      <c r="JT60" s="571"/>
      <c r="JU60" s="571"/>
      <c r="JV60" s="571"/>
      <c r="JW60" s="571"/>
      <c r="JX60" s="571"/>
      <c r="JY60" s="571"/>
      <c r="JZ60" s="571"/>
      <c r="KA60" s="571"/>
      <c r="KB60" s="571"/>
      <c r="KC60" s="571"/>
      <c r="KD60" s="571"/>
      <c r="KE60" s="571"/>
      <c r="KF60" s="571"/>
      <c r="KG60" s="571"/>
      <c r="KH60" s="571"/>
      <c r="KI60" s="571"/>
      <c r="KJ60" s="571"/>
      <c r="KK60" s="571"/>
      <c r="KL60" s="571"/>
      <c r="KM60" s="571"/>
      <c r="KN60" s="571"/>
      <c r="KO60" s="571"/>
      <c r="KP60" s="571"/>
      <c r="KQ60" s="571"/>
      <c r="KR60" s="571"/>
      <c r="KS60" s="571"/>
      <c r="KT60" s="571"/>
      <c r="KU60" s="571"/>
      <c r="KV60" s="571"/>
      <c r="KW60" s="571"/>
      <c r="KX60" s="571"/>
      <c r="KY60" s="571"/>
      <c r="KZ60" s="571"/>
      <c r="LA60" s="571"/>
      <c r="LB60" s="571"/>
      <c r="LC60" s="571"/>
      <c r="LD60" s="571"/>
      <c r="LE60" s="571"/>
      <c r="LF60" s="571"/>
      <c r="LG60" s="571"/>
      <c r="LH60" s="571"/>
      <c r="LI60" s="571"/>
      <c r="LJ60" s="571"/>
      <c r="LK60" s="571"/>
      <c r="LL60" s="571"/>
      <c r="LM60" s="571"/>
      <c r="LN60" s="571"/>
      <c r="LO60" s="571"/>
      <c r="LP60" s="571"/>
      <c r="LQ60" s="571"/>
      <c r="LR60" s="571"/>
      <c r="LS60" s="571"/>
      <c r="LT60" s="571"/>
      <c r="LU60" s="571"/>
      <c r="LV60" s="571"/>
      <c r="LW60" s="571"/>
      <c r="LX60" s="571"/>
      <c r="LY60" s="571"/>
      <c r="LZ60" s="571"/>
      <c r="MA60" s="571"/>
      <c r="MB60" s="571"/>
      <c r="MC60" s="571"/>
      <c r="MD60" s="571"/>
      <c r="ME60" s="571"/>
      <c r="MF60" s="571"/>
      <c r="MG60" s="571"/>
      <c r="MH60" s="571"/>
      <c r="MI60" s="571"/>
      <c r="MJ60" s="571"/>
      <c r="MK60" s="571"/>
      <c r="ML60" s="571"/>
      <c r="MM60" s="571"/>
      <c r="MN60" s="571"/>
      <c r="MO60" s="571"/>
      <c r="MP60" s="571"/>
      <c r="MQ60" s="571"/>
      <c r="MR60" s="571"/>
      <c r="MS60" s="571"/>
      <c r="MT60" s="571"/>
      <c r="MU60" s="571"/>
      <c r="MV60" s="571"/>
      <c r="MW60" s="571"/>
      <c r="MX60" s="571"/>
      <c r="MY60" s="571"/>
      <c r="MZ60" s="571"/>
      <c r="NA60" s="571"/>
      <c r="NB60" s="571"/>
      <c r="NC60" s="571"/>
      <c r="ND60" s="571"/>
      <c r="NE60" s="571"/>
      <c r="NF60" s="571"/>
      <c r="NG60" s="571"/>
      <c r="NH60" s="571"/>
      <c r="NI60" s="571"/>
      <c r="NJ60" s="571"/>
      <c r="NK60" s="571"/>
      <c r="NL60" s="571"/>
      <c r="NM60" s="571"/>
      <c r="NN60" s="571"/>
      <c r="NO60" s="571"/>
      <c r="NP60" s="571"/>
      <c r="NQ60" s="571"/>
      <c r="NR60" s="571"/>
      <c r="NS60" s="571"/>
      <c r="NT60" s="571"/>
      <c r="NU60" s="571"/>
      <c r="NV60" s="571"/>
      <c r="NW60" s="571"/>
      <c r="NX60" s="571"/>
      <c r="NY60" s="571"/>
      <c r="NZ60" s="571"/>
      <c r="OA60" s="571"/>
      <c r="OB60" s="571"/>
      <c r="OC60" s="571"/>
      <c r="OD60" s="571"/>
      <c r="OE60" s="571"/>
      <c r="OF60" s="571"/>
      <c r="OG60" s="571"/>
      <c r="OH60" s="571"/>
      <c r="OI60" s="571"/>
      <c r="OJ60" s="571"/>
      <c r="OK60" s="571"/>
      <c r="OL60" s="571"/>
      <c r="OM60" s="571"/>
      <c r="ON60" s="571"/>
      <c r="OO60" s="571"/>
      <c r="OP60" s="571"/>
      <c r="OQ60" s="571"/>
      <c r="OR60" s="571"/>
      <c r="OS60" s="571"/>
      <c r="OT60" s="571"/>
      <c r="OU60" s="571"/>
      <c r="OV60" s="571"/>
      <c r="OW60" s="571"/>
      <c r="OX60" s="571"/>
      <c r="OY60" s="571"/>
      <c r="OZ60" s="571"/>
      <c r="PA60" s="571"/>
      <c r="PB60" s="571"/>
      <c r="PC60" s="571"/>
      <c r="PD60" s="571"/>
      <c r="PE60" s="571"/>
      <c r="PF60" s="571"/>
      <c r="PG60" s="571"/>
      <c r="PH60" s="571"/>
      <c r="PI60" s="571"/>
      <c r="PJ60" s="571"/>
      <c r="PK60" s="571"/>
      <c r="PL60" s="571"/>
      <c r="PM60" s="571"/>
      <c r="PN60" s="571"/>
      <c r="PO60" s="571"/>
      <c r="PP60" s="571"/>
      <c r="PQ60" s="571"/>
      <c r="PR60" s="571"/>
      <c r="PS60" s="571"/>
      <c r="PT60" s="571"/>
      <c r="PU60" s="571"/>
      <c r="PV60" s="571"/>
      <c r="PW60" s="571"/>
      <c r="PX60" s="571"/>
      <c r="PY60" s="571"/>
      <c r="PZ60" s="571"/>
      <c r="QA60" s="571"/>
      <c r="QB60" s="571"/>
      <c r="QC60" s="571"/>
      <c r="QD60" s="571"/>
      <c r="QE60" s="571"/>
      <c r="QF60" s="571"/>
      <c r="QG60" s="571"/>
      <c r="QH60" s="571"/>
      <c r="QI60" s="571"/>
      <c r="QJ60" s="571"/>
      <c r="QK60" s="571"/>
      <c r="QL60" s="571"/>
      <c r="QM60" s="571"/>
      <c r="QN60" s="571"/>
      <c r="QO60" s="571"/>
      <c r="QP60" s="571"/>
      <c r="QQ60" s="571"/>
      <c r="QR60" s="571"/>
      <c r="QS60" s="571"/>
      <c r="QT60" s="571"/>
      <c r="QU60" s="571"/>
      <c r="QV60" s="571"/>
      <c r="QW60" s="571"/>
      <c r="QX60" s="571"/>
      <c r="QY60" s="571"/>
      <c r="QZ60" s="571"/>
      <c r="RA60" s="571"/>
      <c r="RB60" s="571"/>
      <c r="RC60" s="571"/>
      <c r="RD60" s="571"/>
      <c r="RE60" s="571"/>
      <c r="RF60" s="571"/>
      <c r="RG60" s="571"/>
      <c r="RH60" s="571"/>
      <c r="RI60" s="571"/>
      <c r="RJ60" s="571"/>
      <c r="RK60" s="571"/>
      <c r="RL60" s="571"/>
      <c r="RM60" s="571"/>
      <c r="RN60" s="571"/>
      <c r="RO60" s="571"/>
      <c r="RP60" s="571"/>
      <c r="RQ60" s="571"/>
      <c r="RR60" s="571"/>
      <c r="RS60" s="571"/>
      <c r="RT60" s="571"/>
      <c r="RU60" s="571"/>
      <c r="RV60" s="571"/>
      <c r="RW60" s="571"/>
      <c r="RX60" s="571"/>
      <c r="RY60" s="571"/>
      <c r="RZ60" s="571"/>
      <c r="SA60" s="571"/>
      <c r="SB60" s="571"/>
      <c r="SC60" s="571"/>
      <c r="SD60" s="571"/>
      <c r="SE60" s="571"/>
      <c r="SF60" s="571"/>
      <c r="SG60" s="571"/>
      <c r="SH60" s="571"/>
      <c r="SI60" s="571"/>
      <c r="SJ60" s="571"/>
      <c r="SK60" s="571"/>
      <c r="SL60" s="571"/>
      <c r="SM60" s="571"/>
      <c r="SN60" s="571"/>
      <c r="SO60" s="571"/>
      <c r="SP60" s="571"/>
      <c r="SQ60" s="571"/>
      <c r="SR60" s="571"/>
      <c r="SS60" s="571"/>
      <c r="ST60" s="571"/>
      <c r="SU60" s="571"/>
      <c r="SV60" s="571"/>
      <c r="SW60" s="571"/>
      <c r="SX60" s="571"/>
      <c r="SY60" s="571"/>
      <c r="SZ60" s="571"/>
      <c r="TA60" s="571"/>
      <c r="TB60" s="571"/>
      <c r="TC60" s="571"/>
      <c r="TD60" s="571"/>
      <c r="TE60" s="571"/>
      <c r="TF60" s="571"/>
      <c r="TG60" s="571"/>
      <c r="TH60" s="571"/>
      <c r="TI60" s="571"/>
      <c r="TJ60" s="571"/>
      <c r="TK60" s="571"/>
      <c r="TL60" s="571"/>
      <c r="TM60" s="571"/>
      <c r="TN60" s="571"/>
      <c r="TO60" s="571"/>
      <c r="TP60" s="571"/>
      <c r="TQ60" s="571"/>
      <c r="TR60" s="571"/>
      <c r="TS60" s="571"/>
      <c r="TT60" s="571"/>
      <c r="TU60" s="571"/>
      <c r="TV60" s="571"/>
      <c r="TW60" s="571"/>
      <c r="TX60" s="571"/>
      <c r="TY60" s="571"/>
      <c r="TZ60" s="571"/>
      <c r="UA60" s="571"/>
      <c r="UB60" s="571"/>
      <c r="UC60" s="571"/>
      <c r="UD60" s="571"/>
      <c r="UE60" s="571"/>
      <c r="UF60" s="571"/>
      <c r="UG60" s="571"/>
      <c r="UH60" s="571"/>
      <c r="UI60" s="571"/>
      <c r="UJ60" s="571"/>
      <c r="UK60" s="571"/>
      <c r="UL60" s="571"/>
      <c r="UM60" s="571"/>
      <c r="UN60" s="571"/>
      <c r="UO60" s="571"/>
      <c r="UP60" s="571"/>
      <c r="UQ60" s="571"/>
      <c r="UR60" s="571"/>
      <c r="US60" s="571"/>
      <c r="UT60" s="571"/>
      <c r="UU60" s="571"/>
      <c r="UV60" s="571"/>
      <c r="UW60" s="571"/>
      <c r="UX60" s="571"/>
      <c r="UY60" s="571"/>
      <c r="UZ60" s="571"/>
      <c r="VA60" s="571"/>
      <c r="VB60" s="571"/>
      <c r="VC60" s="571"/>
      <c r="VD60" s="571"/>
      <c r="VE60" s="571"/>
      <c r="VF60" s="571"/>
      <c r="VG60" s="571"/>
      <c r="VH60" s="571"/>
      <c r="VI60" s="571"/>
      <c r="VJ60" s="571"/>
      <c r="VK60" s="571"/>
      <c r="VL60" s="571"/>
      <c r="VM60" s="571"/>
      <c r="VN60" s="571"/>
      <c r="VO60" s="571"/>
      <c r="VP60" s="571"/>
      <c r="VQ60" s="571"/>
      <c r="VR60" s="571"/>
      <c r="VS60" s="571"/>
      <c r="VT60" s="571"/>
      <c r="VU60" s="571"/>
      <c r="VV60" s="571"/>
      <c r="VW60" s="571"/>
      <c r="VX60" s="571"/>
      <c r="VY60" s="571"/>
      <c r="VZ60" s="571"/>
      <c r="WA60" s="571"/>
      <c r="WB60" s="571"/>
      <c r="WC60" s="571"/>
      <c r="WD60" s="571"/>
      <c r="WE60" s="571"/>
      <c r="WF60" s="571"/>
      <c r="WG60" s="571"/>
      <c r="WH60" s="571"/>
      <c r="WI60" s="571"/>
      <c r="WJ60" s="571"/>
      <c r="WK60" s="571"/>
      <c r="WL60" s="571"/>
      <c r="WM60" s="571"/>
      <c r="WN60" s="571"/>
      <c r="WO60" s="571"/>
      <c r="WP60" s="571"/>
      <c r="WQ60" s="571"/>
      <c r="WR60" s="571"/>
      <c r="WS60" s="571"/>
      <c r="WT60" s="571"/>
      <c r="WU60" s="571"/>
      <c r="WV60" s="571"/>
      <c r="WW60" s="571"/>
      <c r="WX60" s="571"/>
      <c r="WY60" s="571"/>
      <c r="WZ60" s="571"/>
      <c r="XA60" s="571"/>
      <c r="XB60" s="571"/>
      <c r="XC60" s="571"/>
      <c r="XD60" s="571"/>
      <c r="XE60" s="571"/>
      <c r="XF60" s="571"/>
      <c r="XG60" s="571"/>
      <c r="XH60" s="571"/>
      <c r="XI60" s="571"/>
      <c r="XJ60" s="571"/>
      <c r="XK60" s="571"/>
      <c r="XL60" s="571"/>
      <c r="XM60" s="571"/>
      <c r="XN60" s="571"/>
      <c r="XO60" s="571"/>
      <c r="XP60" s="571"/>
      <c r="XQ60" s="571"/>
      <c r="XR60" s="571"/>
      <c r="XS60" s="571"/>
      <c r="XT60" s="571"/>
      <c r="XU60" s="571"/>
      <c r="XV60" s="571"/>
      <c r="XW60" s="571"/>
      <c r="XX60" s="571"/>
      <c r="XY60" s="571"/>
      <c r="XZ60" s="571"/>
      <c r="YA60" s="571"/>
      <c r="YB60" s="571"/>
      <c r="YC60" s="571"/>
      <c r="YD60" s="571"/>
      <c r="YE60" s="571"/>
      <c r="YF60" s="571"/>
      <c r="YG60" s="571"/>
      <c r="YH60" s="571"/>
      <c r="YI60" s="571"/>
      <c r="YJ60" s="571"/>
      <c r="YK60" s="571"/>
      <c r="YL60" s="571"/>
      <c r="YM60" s="571"/>
      <c r="YN60" s="571"/>
      <c r="YO60" s="571"/>
      <c r="YP60" s="571"/>
      <c r="YQ60" s="571"/>
      <c r="YR60" s="571"/>
      <c r="YS60" s="571"/>
      <c r="YT60" s="571"/>
      <c r="YU60" s="571"/>
      <c r="YV60" s="571"/>
      <c r="YW60" s="571"/>
      <c r="YX60" s="571"/>
      <c r="YY60" s="571"/>
      <c r="YZ60" s="571"/>
      <c r="ZA60" s="571"/>
      <c r="ZB60" s="571"/>
      <c r="ZC60" s="571"/>
      <c r="ZD60" s="571"/>
      <c r="ZE60" s="571"/>
      <c r="ZF60" s="571"/>
      <c r="ZG60" s="571"/>
      <c r="ZH60" s="571"/>
      <c r="ZI60" s="571"/>
      <c r="ZJ60" s="571"/>
      <c r="ZK60" s="571"/>
      <c r="ZL60" s="571"/>
      <c r="ZM60" s="571"/>
      <c r="ZN60" s="571"/>
      <c r="ZO60" s="571"/>
      <c r="ZP60" s="571"/>
      <c r="ZQ60" s="571"/>
      <c r="ZR60" s="571"/>
      <c r="ZS60" s="571"/>
      <c r="ZT60" s="571"/>
      <c r="ZU60" s="571"/>
      <c r="ZV60" s="571"/>
      <c r="ZW60" s="571"/>
      <c r="ZX60" s="571"/>
      <c r="ZY60" s="571"/>
      <c r="ZZ60" s="571"/>
      <c r="AAA60" s="571"/>
      <c r="AAB60" s="571"/>
      <c r="AAC60" s="571"/>
      <c r="AAD60" s="571"/>
      <c r="AAE60" s="571"/>
      <c r="AAF60" s="571"/>
      <c r="AAG60" s="571"/>
      <c r="AAH60" s="571"/>
      <c r="AAI60" s="571"/>
      <c r="AAJ60" s="571"/>
      <c r="AAK60" s="571"/>
      <c r="AAL60" s="571"/>
      <c r="AAM60" s="571"/>
      <c r="AAN60" s="571"/>
      <c r="AAO60" s="571"/>
      <c r="AAP60" s="571"/>
      <c r="AAQ60" s="571"/>
      <c r="AAR60" s="571"/>
      <c r="AAS60" s="571"/>
      <c r="AAT60" s="571"/>
      <c r="AAU60" s="571"/>
      <c r="AAV60" s="571"/>
      <c r="AAW60" s="571"/>
      <c r="AAX60" s="571"/>
      <c r="AAY60" s="571"/>
      <c r="AAZ60" s="571"/>
      <c r="ABA60" s="571"/>
      <c r="ABB60" s="571"/>
      <c r="ABC60" s="571"/>
      <c r="ABD60" s="571"/>
      <c r="ABE60" s="571"/>
      <c r="ABF60" s="571"/>
      <c r="ABG60" s="571"/>
      <c r="ABH60" s="571"/>
      <c r="ABI60" s="571"/>
      <c r="ABJ60" s="571"/>
      <c r="ABK60" s="571"/>
      <c r="ABL60" s="571"/>
      <c r="ABM60" s="571"/>
      <c r="ABN60" s="571"/>
      <c r="ABO60" s="571"/>
      <c r="ABP60" s="571"/>
      <c r="ABQ60" s="571"/>
      <c r="ABR60" s="571"/>
      <c r="ABS60" s="571"/>
      <c r="ABT60" s="571"/>
      <c r="ABU60" s="571"/>
      <c r="ABV60" s="571"/>
      <c r="ABW60" s="571"/>
      <c r="ABX60" s="571"/>
      <c r="ABY60" s="571"/>
      <c r="ABZ60" s="571"/>
      <c r="ACA60" s="571"/>
      <c r="ACB60" s="571"/>
      <c r="ACC60" s="571"/>
      <c r="ACD60" s="571"/>
      <c r="ACE60" s="571"/>
      <c r="ACF60" s="571"/>
      <c r="ACG60" s="571"/>
      <c r="ACH60" s="571"/>
      <c r="ACI60" s="571"/>
      <c r="ACJ60" s="571"/>
      <c r="ACK60" s="571"/>
      <c r="ACL60" s="571"/>
      <c r="ACM60" s="571"/>
      <c r="ACN60" s="571"/>
      <c r="ACO60" s="571"/>
      <c r="ACP60" s="571"/>
      <c r="ACQ60" s="571"/>
      <c r="ACR60" s="571"/>
      <c r="ACS60" s="571"/>
      <c r="ACT60" s="571"/>
      <c r="ACU60" s="571"/>
      <c r="ACV60" s="571"/>
      <c r="ACW60" s="571"/>
      <c r="ACX60" s="571"/>
      <c r="ACY60" s="571"/>
      <c r="ACZ60" s="571"/>
      <c r="ADA60" s="571"/>
      <c r="ADB60" s="571"/>
      <c r="ADC60" s="571"/>
      <c r="ADD60" s="571"/>
      <c r="ADE60" s="571"/>
      <c r="ADF60" s="571"/>
      <c r="ADG60" s="571"/>
      <c r="ADH60" s="571"/>
      <c r="ADI60" s="571"/>
      <c r="ADJ60" s="571"/>
      <c r="ADK60" s="571"/>
      <c r="ADL60" s="571"/>
      <c r="ADM60" s="571"/>
      <c r="ADN60" s="571"/>
      <c r="ADO60" s="571"/>
      <c r="ADP60" s="571"/>
      <c r="ADQ60" s="571"/>
      <c r="ADR60" s="571"/>
      <c r="ADS60" s="571"/>
      <c r="ADT60" s="571"/>
      <c r="ADU60" s="571"/>
      <c r="ADV60" s="571"/>
      <c r="ADW60" s="571"/>
      <c r="ADX60" s="571"/>
      <c r="ADY60" s="571"/>
      <c r="ADZ60" s="571"/>
      <c r="AEA60" s="571"/>
      <c r="AEB60" s="571"/>
      <c r="AEC60" s="571"/>
      <c r="AED60" s="571"/>
      <c r="AEE60" s="571"/>
      <c r="AEF60" s="571"/>
      <c r="AEG60" s="571"/>
      <c r="AEH60" s="571"/>
      <c r="AEI60" s="571"/>
      <c r="AEJ60" s="571"/>
      <c r="AEK60" s="571"/>
      <c r="AEL60" s="571"/>
      <c r="AEM60" s="571"/>
      <c r="AEN60" s="571"/>
      <c r="AEO60" s="571"/>
      <c r="AEP60" s="571"/>
      <c r="AEQ60" s="571"/>
      <c r="AER60" s="571"/>
      <c r="AES60" s="571"/>
      <c r="AET60" s="571"/>
      <c r="AEU60" s="571"/>
      <c r="AEV60" s="571"/>
      <c r="AEW60" s="571"/>
      <c r="AEX60" s="571"/>
      <c r="AEY60" s="571"/>
      <c r="AEZ60" s="571"/>
      <c r="AFA60" s="571"/>
      <c r="AFB60" s="571"/>
      <c r="AFC60" s="571"/>
      <c r="AFD60" s="571"/>
      <c r="AFE60" s="571"/>
      <c r="AFF60" s="571"/>
      <c r="AFG60" s="571"/>
      <c r="AFH60" s="571"/>
      <c r="AFI60" s="571"/>
      <c r="AFJ60" s="571"/>
      <c r="AFK60" s="571"/>
      <c r="AFL60" s="571"/>
      <c r="AFM60" s="571"/>
      <c r="AFN60" s="571"/>
      <c r="AFO60" s="571"/>
      <c r="AFP60" s="571"/>
      <c r="AFQ60" s="571"/>
      <c r="AFR60" s="571"/>
      <c r="AFS60" s="571"/>
      <c r="AFT60" s="571"/>
      <c r="AFU60" s="571"/>
      <c r="AFV60" s="571"/>
      <c r="AFW60" s="571"/>
      <c r="AFX60" s="571"/>
      <c r="AFY60" s="571"/>
      <c r="AFZ60" s="571"/>
      <c r="AGA60" s="571"/>
      <c r="AGB60" s="571"/>
      <c r="AGC60" s="571"/>
      <c r="AGD60" s="571"/>
      <c r="AGE60" s="571"/>
      <c r="AGF60" s="571"/>
      <c r="AGG60" s="571"/>
      <c r="AGH60" s="571"/>
      <c r="AGI60" s="571"/>
      <c r="AGJ60" s="571"/>
      <c r="AGK60" s="571"/>
      <c r="AGL60" s="571"/>
      <c r="AGM60" s="571"/>
      <c r="AGN60" s="571"/>
      <c r="AGO60" s="571"/>
      <c r="AGP60" s="571"/>
      <c r="AGQ60" s="571"/>
      <c r="AGR60" s="571"/>
      <c r="AGS60" s="571"/>
      <c r="AGT60" s="571"/>
      <c r="AGU60" s="571"/>
      <c r="AGV60" s="571"/>
      <c r="AGW60" s="571"/>
      <c r="AGX60" s="571"/>
      <c r="AGY60" s="571"/>
      <c r="AGZ60" s="571"/>
      <c r="AHA60" s="571"/>
      <c r="AHB60" s="571"/>
      <c r="AHC60" s="571"/>
      <c r="AHD60" s="571"/>
      <c r="AHE60" s="571"/>
      <c r="AHF60" s="571"/>
      <c r="AHG60" s="571"/>
      <c r="AHH60" s="571"/>
      <c r="AHI60" s="571"/>
      <c r="AHJ60" s="571"/>
      <c r="AHK60" s="571"/>
      <c r="AHL60" s="571"/>
      <c r="AHM60" s="571"/>
      <c r="AHN60" s="571"/>
      <c r="AHO60" s="571"/>
      <c r="AHQ60" s="580">
        <v>55</v>
      </c>
    </row>
    <row r="61" spans="1:901" x14ac:dyDescent="0.4">
      <c r="A61" s="574" t="s">
        <v>33</v>
      </c>
      <c r="B61" s="575" t="s">
        <v>34</v>
      </c>
      <c r="C61" s="571"/>
      <c r="D61" s="571"/>
      <c r="E61" s="571"/>
      <c r="F61" s="571"/>
      <c r="G61" s="571"/>
      <c r="H61" s="571"/>
      <c r="I61" s="571"/>
      <c r="J61" s="571"/>
      <c r="K61" s="571"/>
      <c r="L61" s="571"/>
      <c r="M61" s="571"/>
      <c r="N61" s="571"/>
      <c r="O61" s="571"/>
      <c r="P61" s="571"/>
      <c r="Q61" s="571"/>
      <c r="R61" s="571"/>
      <c r="S61" s="571"/>
      <c r="T61" s="571"/>
      <c r="U61" s="571"/>
      <c r="V61" s="571"/>
      <c r="W61" s="571"/>
      <c r="X61" s="571"/>
      <c r="Y61" s="571"/>
      <c r="Z61" s="571"/>
      <c r="AA61" s="571"/>
      <c r="AB61" s="571"/>
      <c r="AC61" s="571"/>
      <c r="AD61" s="571"/>
      <c r="AE61" s="571"/>
      <c r="AF61" s="571"/>
      <c r="AG61" s="571"/>
      <c r="AH61" s="571"/>
      <c r="AI61" s="571"/>
      <c r="AJ61" s="571"/>
      <c r="AK61" s="571"/>
      <c r="AL61" s="571"/>
      <c r="AM61" s="571"/>
      <c r="AN61" s="571"/>
      <c r="AO61" s="571"/>
      <c r="AP61" s="571"/>
      <c r="AQ61" s="571"/>
      <c r="AR61" s="571"/>
      <c r="AS61" s="571"/>
      <c r="AT61" s="571"/>
      <c r="AU61" s="571"/>
      <c r="AV61" s="571"/>
      <c r="AW61" s="571"/>
      <c r="AX61" s="571"/>
      <c r="AY61" s="571"/>
      <c r="AZ61" s="571"/>
      <c r="BA61" s="571"/>
      <c r="BB61" s="571"/>
      <c r="BC61" s="571"/>
      <c r="BD61" s="571"/>
      <c r="BE61" s="571"/>
      <c r="BF61" s="571"/>
      <c r="BG61" s="571"/>
      <c r="BH61" s="571"/>
      <c r="BI61" s="571"/>
      <c r="BJ61" s="571"/>
      <c r="BK61" s="571"/>
      <c r="BL61" s="571"/>
      <c r="BM61" s="571"/>
      <c r="BN61" s="571"/>
      <c r="BO61" s="571"/>
      <c r="BP61" s="571"/>
      <c r="BQ61" s="571"/>
      <c r="BR61" s="571"/>
      <c r="BS61" s="571"/>
      <c r="BT61" s="571"/>
      <c r="BU61" s="571"/>
      <c r="BV61" s="571"/>
      <c r="BW61" s="571"/>
      <c r="BX61" s="571"/>
      <c r="BY61" s="571"/>
      <c r="BZ61" s="571"/>
      <c r="CA61" s="571"/>
      <c r="CB61" s="571"/>
      <c r="CC61" s="571"/>
      <c r="CD61" s="571"/>
      <c r="CE61" s="571"/>
      <c r="CF61" s="571"/>
      <c r="CG61" s="571"/>
      <c r="CH61" s="571"/>
      <c r="CI61" s="571"/>
      <c r="CJ61" s="571"/>
      <c r="CK61" s="571"/>
      <c r="CL61" s="571"/>
      <c r="CM61" s="571"/>
      <c r="CN61" s="571"/>
      <c r="CO61" s="571"/>
      <c r="CP61" s="571"/>
      <c r="CQ61" s="571"/>
      <c r="CR61" s="571"/>
      <c r="CS61" s="571"/>
      <c r="CT61" s="571"/>
      <c r="CU61" s="571"/>
      <c r="CV61" s="571"/>
      <c r="CW61" s="571"/>
      <c r="CX61" s="571"/>
      <c r="CY61" s="571"/>
      <c r="CZ61" s="571"/>
      <c r="DA61" s="571"/>
      <c r="DB61" s="571"/>
      <c r="DC61" s="571"/>
      <c r="DD61" s="571"/>
      <c r="DE61" s="571"/>
      <c r="DF61" s="571"/>
      <c r="DG61" s="571"/>
      <c r="DH61" s="571"/>
      <c r="DI61" s="571"/>
      <c r="DJ61" s="571"/>
      <c r="DK61" s="571"/>
      <c r="DL61" s="571"/>
      <c r="DM61" s="571"/>
      <c r="DN61" s="571"/>
      <c r="DO61" s="571"/>
      <c r="DP61" s="571"/>
      <c r="DQ61" s="571"/>
      <c r="DR61" s="571"/>
      <c r="DS61" s="571"/>
      <c r="DT61" s="571"/>
      <c r="DU61" s="571"/>
      <c r="DV61" s="571"/>
      <c r="DW61" s="571"/>
      <c r="DX61" s="571"/>
      <c r="DY61" s="571"/>
      <c r="DZ61" s="571"/>
      <c r="EA61" s="571"/>
      <c r="EB61" s="571"/>
      <c r="EC61" s="571"/>
      <c r="ED61" s="571"/>
      <c r="EE61" s="571"/>
      <c r="EF61" s="571"/>
      <c r="EG61" s="571"/>
      <c r="EH61" s="571"/>
      <c r="EI61" s="571"/>
      <c r="EJ61" s="571"/>
      <c r="EK61" s="571"/>
      <c r="EL61" s="571"/>
      <c r="EM61" s="571"/>
      <c r="EN61" s="571"/>
      <c r="EO61" s="571"/>
      <c r="EP61" s="571"/>
      <c r="EQ61" s="571"/>
      <c r="ER61" s="571"/>
      <c r="ES61" s="571"/>
      <c r="ET61" s="571"/>
      <c r="EU61" s="571"/>
      <c r="EV61" s="571"/>
      <c r="EW61" s="571"/>
      <c r="EX61" s="571"/>
      <c r="EY61" s="571"/>
      <c r="EZ61" s="571"/>
      <c r="FA61" s="571"/>
      <c r="FB61" s="571"/>
      <c r="FC61" s="571"/>
      <c r="FD61" s="571"/>
      <c r="FE61" s="571"/>
      <c r="FF61" s="571"/>
      <c r="FG61" s="571"/>
      <c r="FH61" s="571"/>
      <c r="FI61" s="571"/>
      <c r="FJ61" s="571"/>
      <c r="FK61" s="571"/>
      <c r="FL61" s="571"/>
      <c r="FM61" s="571"/>
      <c r="FN61" s="571"/>
      <c r="FO61" s="571"/>
      <c r="FP61" s="571"/>
      <c r="FQ61" s="571"/>
      <c r="FR61" s="571"/>
      <c r="FS61" s="571"/>
      <c r="FT61" s="571"/>
      <c r="FU61" s="571"/>
      <c r="FV61" s="571"/>
      <c r="FW61" s="571"/>
      <c r="FX61" s="571"/>
      <c r="FY61" s="571"/>
      <c r="FZ61" s="571"/>
      <c r="GA61" s="571"/>
      <c r="GB61" s="571"/>
      <c r="GC61" s="571"/>
      <c r="GD61" s="571"/>
      <c r="GE61" s="571"/>
      <c r="GF61" s="571"/>
      <c r="GG61" s="571"/>
      <c r="GH61" s="571"/>
      <c r="GI61" s="571"/>
      <c r="GJ61" s="571"/>
      <c r="GK61" s="571"/>
      <c r="GL61" s="571"/>
      <c r="GM61" s="571"/>
      <c r="GN61" s="571"/>
      <c r="GO61" s="571"/>
      <c r="GP61" s="571"/>
      <c r="GQ61" s="571"/>
      <c r="GR61" s="571"/>
      <c r="GS61" s="571"/>
      <c r="GT61" s="571"/>
      <c r="GU61" s="571"/>
      <c r="GV61" s="571"/>
      <c r="GW61" s="571"/>
      <c r="GX61" s="571"/>
      <c r="GY61" s="571"/>
      <c r="GZ61" s="571"/>
      <c r="HA61" s="571"/>
      <c r="HB61" s="571"/>
      <c r="HC61" s="571"/>
      <c r="HD61" s="571"/>
      <c r="HE61" s="571"/>
      <c r="HF61" s="571"/>
      <c r="HG61" s="571"/>
      <c r="HH61" s="571"/>
      <c r="HI61" s="571"/>
      <c r="HJ61" s="571"/>
      <c r="HK61" s="571"/>
      <c r="HL61" s="571"/>
      <c r="HM61" s="571"/>
      <c r="HN61" s="571"/>
      <c r="HO61" s="571"/>
      <c r="HP61" s="571"/>
      <c r="HQ61" s="571"/>
      <c r="HR61" s="571"/>
      <c r="HS61" s="571"/>
      <c r="HT61" s="571"/>
      <c r="HU61" s="571"/>
      <c r="HV61" s="571"/>
      <c r="HW61" s="571"/>
      <c r="HX61" s="571"/>
      <c r="HY61" s="571"/>
      <c r="HZ61" s="571"/>
      <c r="IA61" s="571"/>
      <c r="IB61" s="571"/>
      <c r="IC61" s="571"/>
      <c r="ID61" s="571"/>
      <c r="IE61" s="571"/>
      <c r="IF61" s="571"/>
      <c r="IG61" s="571"/>
      <c r="IH61" s="571"/>
      <c r="II61" s="571"/>
      <c r="IJ61" s="571"/>
      <c r="IK61" s="571"/>
      <c r="IL61" s="571"/>
      <c r="IM61" s="571"/>
      <c r="IN61" s="571"/>
      <c r="IO61" s="571"/>
      <c r="IP61" s="571"/>
      <c r="IQ61" s="571"/>
      <c r="IR61" s="571"/>
      <c r="IS61" s="571"/>
      <c r="IT61" s="571"/>
      <c r="IU61" s="571"/>
      <c r="IV61" s="571"/>
      <c r="IW61" s="571"/>
      <c r="IX61" s="571"/>
      <c r="IY61" s="571"/>
      <c r="IZ61" s="571"/>
      <c r="JA61" s="571"/>
      <c r="JB61" s="571"/>
      <c r="JC61" s="571"/>
      <c r="JD61" s="571"/>
      <c r="JE61" s="571"/>
      <c r="JF61" s="571"/>
      <c r="JG61" s="571"/>
      <c r="JH61" s="571"/>
      <c r="JI61" s="571"/>
      <c r="JJ61" s="571"/>
      <c r="JK61" s="571"/>
      <c r="JL61" s="571"/>
      <c r="JM61" s="571"/>
      <c r="JN61" s="571"/>
      <c r="JO61" s="571"/>
      <c r="JP61" s="571"/>
      <c r="JQ61" s="571"/>
      <c r="JR61" s="571"/>
      <c r="JS61" s="571"/>
      <c r="JT61" s="571"/>
      <c r="JU61" s="571"/>
      <c r="JV61" s="571"/>
      <c r="JW61" s="571"/>
      <c r="JX61" s="571"/>
      <c r="JY61" s="571"/>
      <c r="JZ61" s="571"/>
      <c r="KA61" s="571"/>
      <c r="KB61" s="571"/>
      <c r="KC61" s="571"/>
      <c r="KD61" s="571"/>
      <c r="KE61" s="571"/>
      <c r="KF61" s="571"/>
      <c r="KG61" s="571"/>
      <c r="KH61" s="571"/>
      <c r="KI61" s="571"/>
      <c r="KJ61" s="571"/>
      <c r="KK61" s="571"/>
      <c r="KL61" s="571"/>
      <c r="KM61" s="571"/>
      <c r="KN61" s="571"/>
      <c r="KO61" s="571"/>
      <c r="KP61" s="571"/>
      <c r="KQ61" s="571"/>
      <c r="KR61" s="571"/>
      <c r="KS61" s="571"/>
      <c r="KT61" s="571"/>
      <c r="KU61" s="571"/>
      <c r="KV61" s="571"/>
      <c r="KW61" s="571"/>
      <c r="KX61" s="571"/>
      <c r="KY61" s="571"/>
      <c r="KZ61" s="571"/>
      <c r="LA61" s="571"/>
      <c r="LB61" s="571"/>
      <c r="LC61" s="571"/>
      <c r="LD61" s="571"/>
      <c r="LE61" s="571"/>
      <c r="LF61" s="571"/>
      <c r="LG61" s="571"/>
      <c r="LH61" s="571"/>
      <c r="LI61" s="571"/>
      <c r="LJ61" s="571"/>
      <c r="LK61" s="571"/>
      <c r="LL61" s="571"/>
      <c r="LM61" s="571"/>
      <c r="LN61" s="571"/>
      <c r="LO61" s="571"/>
      <c r="LP61" s="571"/>
      <c r="LQ61" s="571"/>
      <c r="LR61" s="571"/>
      <c r="LS61" s="571"/>
      <c r="LT61" s="571"/>
      <c r="LU61" s="571"/>
      <c r="LV61" s="571"/>
      <c r="LW61" s="571"/>
      <c r="LX61" s="571"/>
      <c r="LY61" s="571"/>
      <c r="LZ61" s="571"/>
      <c r="MA61" s="571"/>
      <c r="MB61" s="571"/>
      <c r="MC61" s="571"/>
      <c r="MD61" s="571"/>
      <c r="ME61" s="571"/>
      <c r="MF61" s="571"/>
      <c r="MG61" s="571"/>
      <c r="MH61" s="571"/>
      <c r="MI61" s="571"/>
      <c r="MJ61" s="571"/>
      <c r="MK61" s="571"/>
      <c r="ML61" s="571"/>
      <c r="MM61" s="571"/>
      <c r="MN61" s="571"/>
      <c r="MO61" s="571"/>
      <c r="MP61" s="571"/>
      <c r="MQ61" s="571"/>
      <c r="MR61" s="571"/>
      <c r="MS61" s="571"/>
      <c r="MT61" s="571"/>
      <c r="MU61" s="571"/>
      <c r="MV61" s="571"/>
      <c r="MW61" s="571"/>
      <c r="MX61" s="571"/>
      <c r="MY61" s="571"/>
      <c r="MZ61" s="571"/>
      <c r="NA61" s="571"/>
      <c r="NB61" s="571"/>
      <c r="NC61" s="571"/>
      <c r="ND61" s="571"/>
      <c r="NE61" s="571"/>
      <c r="NF61" s="571"/>
      <c r="NG61" s="571"/>
      <c r="NH61" s="571"/>
      <c r="NI61" s="571"/>
      <c r="NJ61" s="571"/>
      <c r="NK61" s="571"/>
      <c r="NL61" s="571"/>
      <c r="NM61" s="571"/>
      <c r="NN61" s="571"/>
      <c r="NO61" s="571"/>
      <c r="NP61" s="571"/>
      <c r="NQ61" s="571"/>
      <c r="NR61" s="571"/>
      <c r="NS61" s="571"/>
      <c r="NT61" s="571"/>
      <c r="NU61" s="571"/>
      <c r="NV61" s="571"/>
      <c r="NW61" s="571"/>
      <c r="NX61" s="571"/>
      <c r="NY61" s="571"/>
      <c r="NZ61" s="571"/>
      <c r="OA61" s="571"/>
      <c r="OB61" s="571"/>
      <c r="OC61" s="571"/>
      <c r="OD61" s="571"/>
      <c r="OE61" s="571"/>
      <c r="OF61" s="571"/>
      <c r="OG61" s="571"/>
      <c r="OH61" s="571"/>
      <c r="OI61" s="571"/>
      <c r="OJ61" s="571"/>
      <c r="OK61" s="571"/>
      <c r="OL61" s="571"/>
      <c r="OM61" s="571"/>
      <c r="ON61" s="571"/>
      <c r="OO61" s="571"/>
      <c r="OP61" s="571"/>
      <c r="OQ61" s="571"/>
      <c r="OR61" s="571"/>
      <c r="OS61" s="571"/>
      <c r="OT61" s="571"/>
      <c r="OU61" s="571"/>
      <c r="OV61" s="571"/>
      <c r="OW61" s="571"/>
      <c r="OX61" s="571"/>
      <c r="OY61" s="571"/>
      <c r="OZ61" s="571"/>
      <c r="PA61" s="571"/>
      <c r="PB61" s="571"/>
      <c r="PC61" s="571"/>
      <c r="PD61" s="571"/>
      <c r="PE61" s="571"/>
      <c r="PF61" s="571"/>
      <c r="PG61" s="571"/>
      <c r="PH61" s="571"/>
      <c r="PI61" s="571"/>
      <c r="PJ61" s="571"/>
      <c r="PK61" s="571"/>
      <c r="PL61" s="571"/>
      <c r="PM61" s="571"/>
      <c r="PN61" s="571"/>
      <c r="PO61" s="571"/>
      <c r="PP61" s="571"/>
      <c r="PQ61" s="571"/>
      <c r="PR61" s="571"/>
      <c r="PS61" s="571"/>
      <c r="PT61" s="571"/>
      <c r="PU61" s="571"/>
      <c r="PV61" s="571"/>
      <c r="PW61" s="571"/>
      <c r="PX61" s="571"/>
      <c r="PY61" s="571"/>
      <c r="PZ61" s="571"/>
      <c r="QA61" s="571"/>
      <c r="QB61" s="571"/>
      <c r="QC61" s="571"/>
      <c r="QD61" s="571"/>
      <c r="QE61" s="571"/>
      <c r="QF61" s="571"/>
      <c r="QG61" s="571"/>
      <c r="QH61" s="571"/>
      <c r="QI61" s="571"/>
      <c r="QJ61" s="571"/>
      <c r="QK61" s="571"/>
      <c r="QL61" s="571"/>
      <c r="QM61" s="571"/>
      <c r="QN61" s="571"/>
      <c r="QO61" s="571"/>
      <c r="QP61" s="571"/>
      <c r="QQ61" s="571"/>
      <c r="QR61" s="571"/>
      <c r="QS61" s="571"/>
      <c r="QT61" s="571"/>
      <c r="QU61" s="571"/>
      <c r="QV61" s="571"/>
      <c r="QW61" s="571"/>
      <c r="QX61" s="571"/>
      <c r="QY61" s="571"/>
      <c r="QZ61" s="571"/>
      <c r="RA61" s="571"/>
      <c r="RB61" s="571"/>
      <c r="RC61" s="571"/>
      <c r="RD61" s="571"/>
      <c r="RE61" s="571"/>
      <c r="RF61" s="571"/>
      <c r="RG61" s="571"/>
      <c r="RH61" s="571"/>
      <c r="RI61" s="571"/>
      <c r="RJ61" s="571"/>
      <c r="RK61" s="571"/>
      <c r="RL61" s="571"/>
      <c r="RM61" s="571"/>
      <c r="RN61" s="571"/>
      <c r="RO61" s="571"/>
      <c r="RP61" s="571"/>
      <c r="RQ61" s="571"/>
      <c r="RR61" s="571"/>
      <c r="RS61" s="571"/>
      <c r="RT61" s="571"/>
      <c r="RU61" s="571"/>
      <c r="RV61" s="571"/>
      <c r="RW61" s="571"/>
      <c r="RX61" s="571"/>
      <c r="RY61" s="571"/>
      <c r="RZ61" s="571"/>
      <c r="SA61" s="571"/>
      <c r="SB61" s="571"/>
      <c r="SC61" s="571"/>
      <c r="SD61" s="571"/>
      <c r="SE61" s="571"/>
      <c r="SF61" s="571"/>
      <c r="SG61" s="571"/>
      <c r="SH61" s="571"/>
      <c r="SI61" s="571"/>
      <c r="SJ61" s="571"/>
      <c r="SK61" s="571"/>
      <c r="SL61" s="571"/>
      <c r="SM61" s="571"/>
      <c r="SN61" s="571"/>
      <c r="SO61" s="571"/>
      <c r="SP61" s="571"/>
      <c r="SQ61" s="571"/>
      <c r="SR61" s="571"/>
      <c r="SS61" s="571"/>
      <c r="ST61" s="571"/>
      <c r="SU61" s="571"/>
      <c r="SV61" s="571"/>
      <c r="SW61" s="571"/>
      <c r="SX61" s="571"/>
      <c r="SY61" s="571"/>
      <c r="SZ61" s="571"/>
      <c r="TA61" s="571"/>
      <c r="TB61" s="571"/>
      <c r="TC61" s="571"/>
      <c r="TD61" s="571"/>
      <c r="TE61" s="571"/>
      <c r="TF61" s="571"/>
      <c r="TG61" s="571"/>
      <c r="TH61" s="571"/>
      <c r="TI61" s="571"/>
      <c r="TJ61" s="571"/>
      <c r="TK61" s="571"/>
      <c r="TL61" s="571"/>
      <c r="TM61" s="571"/>
      <c r="TN61" s="571"/>
      <c r="TO61" s="571"/>
      <c r="TP61" s="571"/>
      <c r="TQ61" s="571"/>
      <c r="TR61" s="571"/>
      <c r="TS61" s="571"/>
      <c r="TT61" s="571"/>
      <c r="TU61" s="571"/>
      <c r="TV61" s="571"/>
      <c r="TW61" s="571"/>
      <c r="TX61" s="571"/>
      <c r="TY61" s="571"/>
      <c r="TZ61" s="571"/>
      <c r="UA61" s="571"/>
      <c r="UB61" s="571"/>
      <c r="UC61" s="571"/>
      <c r="UD61" s="571"/>
      <c r="UE61" s="571"/>
      <c r="UF61" s="571"/>
      <c r="UG61" s="571"/>
      <c r="UH61" s="571"/>
      <c r="UI61" s="571"/>
      <c r="UJ61" s="571"/>
      <c r="UK61" s="571"/>
      <c r="UL61" s="571"/>
      <c r="UM61" s="571"/>
      <c r="UN61" s="571"/>
      <c r="UO61" s="571"/>
      <c r="UP61" s="571"/>
      <c r="UQ61" s="571"/>
      <c r="UR61" s="571"/>
      <c r="US61" s="571"/>
      <c r="UT61" s="571"/>
      <c r="UU61" s="571"/>
      <c r="UV61" s="571"/>
      <c r="UW61" s="571"/>
      <c r="UX61" s="571"/>
      <c r="UY61" s="571"/>
      <c r="UZ61" s="571"/>
      <c r="VA61" s="571"/>
      <c r="VB61" s="571"/>
      <c r="VC61" s="571"/>
      <c r="VD61" s="571"/>
      <c r="VE61" s="571"/>
      <c r="VF61" s="571"/>
      <c r="VG61" s="571"/>
      <c r="VH61" s="571"/>
      <c r="VI61" s="571"/>
      <c r="VJ61" s="571"/>
      <c r="VK61" s="571"/>
      <c r="VL61" s="571"/>
      <c r="VM61" s="571"/>
      <c r="VN61" s="571"/>
      <c r="VO61" s="571"/>
      <c r="VP61" s="571"/>
      <c r="VQ61" s="571"/>
      <c r="VR61" s="571"/>
      <c r="VS61" s="571"/>
      <c r="VT61" s="571"/>
      <c r="VU61" s="571"/>
      <c r="VV61" s="571"/>
      <c r="VW61" s="571"/>
      <c r="VX61" s="571"/>
      <c r="VY61" s="571"/>
      <c r="VZ61" s="571"/>
      <c r="WA61" s="571"/>
      <c r="WB61" s="571"/>
      <c r="WC61" s="571"/>
      <c r="WD61" s="571"/>
      <c r="WE61" s="571"/>
      <c r="WF61" s="571"/>
      <c r="WG61" s="571"/>
      <c r="WH61" s="571"/>
      <c r="WI61" s="571"/>
      <c r="WJ61" s="571"/>
      <c r="WK61" s="571"/>
      <c r="WL61" s="571"/>
      <c r="WM61" s="571"/>
      <c r="WN61" s="571"/>
      <c r="WO61" s="571"/>
      <c r="WP61" s="571"/>
      <c r="WQ61" s="571"/>
      <c r="WR61" s="571"/>
      <c r="WS61" s="571"/>
      <c r="WT61" s="571"/>
      <c r="WU61" s="571"/>
      <c r="WV61" s="571"/>
      <c r="WW61" s="571"/>
      <c r="WX61" s="571"/>
      <c r="WY61" s="571"/>
      <c r="WZ61" s="571"/>
      <c r="XA61" s="571"/>
      <c r="XB61" s="571"/>
      <c r="XC61" s="571"/>
      <c r="XD61" s="571"/>
      <c r="XE61" s="571"/>
      <c r="XF61" s="571"/>
      <c r="XG61" s="571"/>
      <c r="XH61" s="571"/>
      <c r="XI61" s="571"/>
      <c r="XJ61" s="571"/>
      <c r="XK61" s="571"/>
      <c r="XL61" s="571"/>
      <c r="XM61" s="571"/>
      <c r="XN61" s="571"/>
      <c r="XO61" s="571"/>
      <c r="XP61" s="571"/>
      <c r="XQ61" s="571"/>
      <c r="XR61" s="571"/>
      <c r="XS61" s="571"/>
      <c r="XT61" s="571"/>
      <c r="XU61" s="571"/>
      <c r="XV61" s="571"/>
      <c r="XW61" s="571"/>
      <c r="XX61" s="571"/>
      <c r="XY61" s="571"/>
      <c r="XZ61" s="571"/>
      <c r="YA61" s="571"/>
      <c r="YB61" s="571"/>
      <c r="YC61" s="571"/>
      <c r="YD61" s="571"/>
      <c r="YE61" s="571"/>
      <c r="YF61" s="571"/>
      <c r="YG61" s="571"/>
      <c r="YH61" s="571"/>
      <c r="YI61" s="571"/>
      <c r="YJ61" s="571"/>
      <c r="YK61" s="571"/>
      <c r="YL61" s="571"/>
      <c r="YM61" s="571"/>
      <c r="YN61" s="571"/>
      <c r="YO61" s="571"/>
      <c r="YP61" s="571"/>
      <c r="YQ61" s="571"/>
      <c r="YR61" s="571"/>
      <c r="YS61" s="571"/>
      <c r="YT61" s="571"/>
      <c r="YU61" s="571"/>
      <c r="YV61" s="571"/>
      <c r="YW61" s="571"/>
      <c r="YX61" s="571"/>
      <c r="YY61" s="571"/>
      <c r="YZ61" s="571"/>
      <c r="ZA61" s="571"/>
      <c r="ZB61" s="571"/>
      <c r="ZC61" s="571"/>
      <c r="ZD61" s="571"/>
      <c r="ZE61" s="571"/>
      <c r="ZF61" s="571"/>
      <c r="ZG61" s="571"/>
      <c r="ZH61" s="571"/>
      <c r="ZI61" s="571"/>
      <c r="ZJ61" s="571"/>
      <c r="ZK61" s="571"/>
      <c r="ZL61" s="571"/>
      <c r="ZM61" s="571"/>
      <c r="ZN61" s="571"/>
      <c r="ZO61" s="571"/>
      <c r="ZP61" s="571"/>
      <c r="ZQ61" s="571"/>
      <c r="ZR61" s="571"/>
      <c r="ZS61" s="571"/>
      <c r="ZT61" s="571"/>
      <c r="ZU61" s="571"/>
      <c r="ZV61" s="571"/>
      <c r="ZW61" s="571"/>
      <c r="ZX61" s="571"/>
      <c r="ZY61" s="571"/>
      <c r="ZZ61" s="571"/>
      <c r="AAA61" s="571"/>
      <c r="AAB61" s="571"/>
      <c r="AAC61" s="571"/>
      <c r="AAD61" s="571"/>
      <c r="AAE61" s="571"/>
      <c r="AAF61" s="571"/>
      <c r="AAG61" s="571"/>
      <c r="AAH61" s="571"/>
      <c r="AAI61" s="571"/>
      <c r="AAJ61" s="571"/>
      <c r="AAK61" s="571"/>
      <c r="AAL61" s="571"/>
      <c r="AAM61" s="571"/>
      <c r="AAN61" s="571"/>
      <c r="AAO61" s="571"/>
      <c r="AAP61" s="571"/>
      <c r="AAQ61" s="571"/>
      <c r="AAR61" s="571"/>
      <c r="AAS61" s="571"/>
      <c r="AAT61" s="571"/>
      <c r="AAU61" s="571"/>
      <c r="AAV61" s="571"/>
      <c r="AAW61" s="571"/>
      <c r="AAX61" s="571"/>
      <c r="AAY61" s="571"/>
      <c r="AAZ61" s="571"/>
      <c r="ABA61" s="571"/>
      <c r="ABB61" s="571"/>
      <c r="ABC61" s="571"/>
      <c r="ABD61" s="571"/>
      <c r="ABE61" s="571"/>
      <c r="ABF61" s="571"/>
      <c r="ABG61" s="571"/>
      <c r="ABH61" s="571"/>
      <c r="ABI61" s="571"/>
      <c r="ABJ61" s="571"/>
      <c r="ABK61" s="571"/>
      <c r="ABL61" s="571"/>
      <c r="ABM61" s="571"/>
      <c r="ABN61" s="571"/>
      <c r="ABO61" s="571"/>
      <c r="ABP61" s="571"/>
      <c r="ABQ61" s="571"/>
      <c r="ABR61" s="571"/>
      <c r="ABS61" s="571"/>
      <c r="ABT61" s="571"/>
      <c r="ABU61" s="571"/>
      <c r="ABV61" s="571"/>
      <c r="ABW61" s="571"/>
      <c r="ABX61" s="571"/>
      <c r="ABY61" s="571"/>
      <c r="ABZ61" s="571"/>
      <c r="ACA61" s="571"/>
      <c r="ACB61" s="571"/>
      <c r="ACC61" s="571"/>
      <c r="ACD61" s="571"/>
      <c r="ACE61" s="571"/>
      <c r="ACF61" s="571"/>
      <c r="ACG61" s="571"/>
      <c r="ACH61" s="571"/>
      <c r="ACI61" s="571"/>
      <c r="ACJ61" s="571"/>
      <c r="ACK61" s="571"/>
      <c r="ACL61" s="571"/>
      <c r="ACM61" s="571"/>
      <c r="ACN61" s="571"/>
      <c r="ACO61" s="571"/>
      <c r="ACP61" s="571"/>
      <c r="ACQ61" s="571"/>
      <c r="ACR61" s="571"/>
      <c r="ACS61" s="571"/>
      <c r="ACT61" s="571"/>
      <c r="ACU61" s="571"/>
      <c r="ACV61" s="571"/>
      <c r="ACW61" s="571"/>
      <c r="ACX61" s="571"/>
      <c r="ACY61" s="571"/>
      <c r="ACZ61" s="571"/>
      <c r="ADA61" s="571"/>
      <c r="ADB61" s="571"/>
      <c r="ADC61" s="571"/>
      <c r="ADD61" s="571"/>
      <c r="ADE61" s="571"/>
      <c r="ADF61" s="571"/>
      <c r="ADG61" s="571"/>
      <c r="ADH61" s="571"/>
      <c r="ADI61" s="571"/>
      <c r="ADJ61" s="571"/>
      <c r="ADK61" s="571"/>
      <c r="ADL61" s="571"/>
      <c r="ADM61" s="571"/>
      <c r="ADN61" s="571"/>
      <c r="ADO61" s="571"/>
      <c r="ADP61" s="571"/>
      <c r="ADQ61" s="571"/>
      <c r="ADR61" s="571"/>
      <c r="ADS61" s="571"/>
      <c r="ADT61" s="571"/>
      <c r="ADU61" s="571"/>
      <c r="ADV61" s="571"/>
      <c r="ADW61" s="571"/>
      <c r="ADX61" s="571"/>
      <c r="ADY61" s="571"/>
      <c r="ADZ61" s="571"/>
      <c r="AEA61" s="571"/>
      <c r="AEB61" s="571"/>
      <c r="AEC61" s="571"/>
      <c r="AED61" s="571"/>
      <c r="AEE61" s="571"/>
      <c r="AEF61" s="571"/>
      <c r="AEG61" s="571"/>
      <c r="AEH61" s="571"/>
      <c r="AEI61" s="571"/>
      <c r="AEJ61" s="571"/>
      <c r="AEK61" s="571"/>
      <c r="AEL61" s="571"/>
      <c r="AEM61" s="571"/>
      <c r="AEN61" s="571"/>
      <c r="AEO61" s="571"/>
      <c r="AEP61" s="571"/>
      <c r="AEQ61" s="571"/>
      <c r="AER61" s="571"/>
      <c r="AES61" s="571"/>
      <c r="AET61" s="571"/>
      <c r="AEU61" s="571"/>
      <c r="AEV61" s="571"/>
      <c r="AEW61" s="571"/>
      <c r="AEX61" s="571"/>
      <c r="AEY61" s="571"/>
      <c r="AEZ61" s="571"/>
      <c r="AFA61" s="571"/>
      <c r="AFB61" s="571"/>
      <c r="AFC61" s="571"/>
      <c r="AFD61" s="571"/>
      <c r="AFE61" s="571"/>
      <c r="AFF61" s="571"/>
      <c r="AFG61" s="571"/>
      <c r="AFH61" s="571"/>
      <c r="AFI61" s="571"/>
      <c r="AFJ61" s="571"/>
      <c r="AFK61" s="571"/>
      <c r="AFL61" s="571"/>
      <c r="AFM61" s="571"/>
      <c r="AFN61" s="571"/>
      <c r="AFO61" s="571"/>
      <c r="AFP61" s="571"/>
      <c r="AFQ61" s="571"/>
      <c r="AFR61" s="571"/>
      <c r="AFS61" s="571"/>
      <c r="AFT61" s="571"/>
      <c r="AFU61" s="571"/>
      <c r="AFV61" s="571"/>
      <c r="AFW61" s="571"/>
      <c r="AFX61" s="571"/>
      <c r="AFY61" s="571"/>
      <c r="AFZ61" s="571"/>
      <c r="AGA61" s="571"/>
      <c r="AGB61" s="571"/>
      <c r="AGC61" s="571"/>
      <c r="AGD61" s="571"/>
      <c r="AGE61" s="571"/>
      <c r="AGF61" s="571"/>
      <c r="AGG61" s="571"/>
      <c r="AGH61" s="571"/>
      <c r="AGI61" s="571"/>
      <c r="AGJ61" s="571"/>
      <c r="AGK61" s="571"/>
      <c r="AGL61" s="571"/>
      <c r="AGM61" s="571"/>
      <c r="AGN61" s="571"/>
      <c r="AGO61" s="571"/>
      <c r="AGP61" s="571"/>
      <c r="AGQ61" s="571"/>
      <c r="AGR61" s="571"/>
      <c r="AGS61" s="571"/>
      <c r="AGT61" s="571"/>
      <c r="AGU61" s="571"/>
      <c r="AGV61" s="571"/>
      <c r="AGW61" s="571"/>
      <c r="AGX61" s="571"/>
      <c r="AGY61" s="571"/>
      <c r="AGZ61" s="571"/>
      <c r="AHA61" s="571"/>
      <c r="AHB61" s="571"/>
      <c r="AHC61" s="571"/>
      <c r="AHD61" s="571"/>
      <c r="AHE61" s="571"/>
      <c r="AHF61" s="571"/>
      <c r="AHG61" s="571"/>
      <c r="AHH61" s="571"/>
      <c r="AHI61" s="571"/>
      <c r="AHJ61" s="571"/>
      <c r="AHK61" s="571"/>
      <c r="AHL61" s="571"/>
      <c r="AHM61" s="571"/>
      <c r="AHN61" s="571"/>
      <c r="AHO61" s="571"/>
      <c r="AHQ61" s="579">
        <v>56</v>
      </c>
    </row>
    <row r="62" spans="1:901" x14ac:dyDescent="0.55000000000000004">
      <c r="A62" s="574" t="s">
        <v>35</v>
      </c>
      <c r="B62" s="575" t="s">
        <v>36</v>
      </c>
      <c r="C62" s="571"/>
      <c r="D62" s="571"/>
      <c r="E62" s="571"/>
      <c r="F62" s="571"/>
      <c r="G62" s="571"/>
      <c r="H62" s="571"/>
      <c r="I62" s="571"/>
      <c r="J62" s="571"/>
      <c r="K62" s="571"/>
      <c r="L62" s="571"/>
      <c r="M62" s="571"/>
      <c r="N62" s="571"/>
      <c r="O62" s="571"/>
      <c r="P62" s="571"/>
      <c r="Q62" s="571"/>
      <c r="R62" s="571"/>
      <c r="S62" s="571"/>
      <c r="T62" s="571"/>
      <c r="U62" s="571"/>
      <c r="V62" s="571"/>
      <c r="W62" s="571"/>
      <c r="X62" s="571"/>
      <c r="Y62" s="571"/>
      <c r="Z62" s="571"/>
      <c r="AA62" s="571"/>
      <c r="AB62" s="571"/>
      <c r="AC62" s="571"/>
      <c r="AD62" s="571"/>
      <c r="AE62" s="571"/>
      <c r="AF62" s="571"/>
      <c r="AG62" s="571"/>
      <c r="AH62" s="571"/>
      <c r="AI62" s="571"/>
      <c r="AJ62" s="571"/>
      <c r="AK62" s="571"/>
      <c r="AL62" s="571"/>
      <c r="AM62" s="571"/>
      <c r="AN62" s="571"/>
      <c r="AO62" s="571"/>
      <c r="AP62" s="571"/>
      <c r="AQ62" s="571"/>
      <c r="AR62" s="571"/>
      <c r="AS62" s="571"/>
      <c r="AT62" s="571"/>
      <c r="AU62" s="571"/>
      <c r="AV62" s="571"/>
      <c r="AW62" s="571"/>
      <c r="AX62" s="571"/>
      <c r="AY62" s="571"/>
      <c r="AZ62" s="571"/>
      <c r="BA62" s="571"/>
      <c r="BB62" s="571"/>
      <c r="BC62" s="571"/>
      <c r="BD62" s="571"/>
      <c r="BE62" s="571"/>
      <c r="BF62" s="571"/>
      <c r="BG62" s="571"/>
      <c r="BH62" s="571"/>
      <c r="BI62" s="571"/>
      <c r="BJ62" s="571"/>
      <c r="BK62" s="571"/>
      <c r="BL62" s="571"/>
      <c r="BM62" s="571"/>
      <c r="BN62" s="571"/>
      <c r="BO62" s="571"/>
      <c r="BP62" s="571"/>
      <c r="BQ62" s="571"/>
      <c r="BR62" s="571"/>
      <c r="BS62" s="571"/>
      <c r="BT62" s="571"/>
      <c r="BU62" s="571"/>
      <c r="BV62" s="571"/>
      <c r="BW62" s="571"/>
      <c r="BX62" s="571"/>
      <c r="BY62" s="571"/>
      <c r="BZ62" s="571"/>
      <c r="CA62" s="571"/>
      <c r="CB62" s="571"/>
      <c r="CC62" s="571"/>
      <c r="CD62" s="571"/>
      <c r="CE62" s="571"/>
      <c r="CF62" s="571"/>
      <c r="CG62" s="571"/>
      <c r="CH62" s="571"/>
      <c r="CI62" s="571"/>
      <c r="CJ62" s="571"/>
      <c r="CK62" s="571"/>
      <c r="CL62" s="571"/>
      <c r="CM62" s="571"/>
      <c r="CN62" s="571"/>
      <c r="CO62" s="571"/>
      <c r="CP62" s="571"/>
      <c r="CQ62" s="571"/>
      <c r="CR62" s="571"/>
      <c r="CS62" s="571"/>
      <c r="CT62" s="571"/>
      <c r="CU62" s="571"/>
      <c r="CV62" s="571"/>
      <c r="CW62" s="571"/>
      <c r="CX62" s="571"/>
      <c r="CY62" s="571"/>
      <c r="CZ62" s="571"/>
      <c r="DA62" s="571"/>
      <c r="DB62" s="571"/>
      <c r="DC62" s="571"/>
      <c r="DD62" s="571"/>
      <c r="DE62" s="571"/>
      <c r="DF62" s="571"/>
      <c r="DG62" s="571"/>
      <c r="DH62" s="571"/>
      <c r="DI62" s="571"/>
      <c r="DJ62" s="571"/>
      <c r="DK62" s="571"/>
      <c r="DL62" s="571"/>
      <c r="DM62" s="571"/>
      <c r="DN62" s="571"/>
      <c r="DO62" s="571"/>
      <c r="DP62" s="571"/>
      <c r="DQ62" s="571"/>
      <c r="DR62" s="571"/>
      <c r="DS62" s="571"/>
      <c r="DT62" s="571"/>
      <c r="DU62" s="571"/>
      <c r="DV62" s="571"/>
      <c r="DW62" s="571"/>
      <c r="DX62" s="571"/>
      <c r="DY62" s="571"/>
      <c r="DZ62" s="571"/>
      <c r="EA62" s="571"/>
      <c r="EB62" s="571"/>
      <c r="EC62" s="571"/>
      <c r="ED62" s="571"/>
      <c r="EE62" s="571"/>
      <c r="EF62" s="571"/>
      <c r="EG62" s="571"/>
      <c r="EH62" s="571"/>
      <c r="EI62" s="571"/>
      <c r="EJ62" s="571"/>
      <c r="EK62" s="571"/>
      <c r="EL62" s="571"/>
      <c r="EM62" s="571"/>
      <c r="EN62" s="571"/>
      <c r="EO62" s="571"/>
      <c r="EP62" s="571"/>
      <c r="EQ62" s="571"/>
      <c r="ER62" s="571"/>
      <c r="ES62" s="571"/>
      <c r="ET62" s="571"/>
      <c r="EU62" s="571"/>
      <c r="EV62" s="571"/>
      <c r="EW62" s="571"/>
      <c r="EX62" s="571"/>
      <c r="EY62" s="571"/>
      <c r="EZ62" s="571"/>
      <c r="FA62" s="571"/>
      <c r="FB62" s="571"/>
      <c r="FC62" s="571"/>
      <c r="FD62" s="571"/>
      <c r="FE62" s="571"/>
      <c r="FF62" s="571"/>
      <c r="FG62" s="571"/>
      <c r="FH62" s="571"/>
      <c r="FI62" s="571"/>
      <c r="FJ62" s="571"/>
      <c r="FK62" s="571"/>
      <c r="FL62" s="571"/>
      <c r="FM62" s="571"/>
      <c r="FN62" s="571"/>
      <c r="FO62" s="571"/>
      <c r="FP62" s="571"/>
      <c r="FQ62" s="571"/>
      <c r="FR62" s="571"/>
      <c r="FS62" s="571"/>
      <c r="FT62" s="571"/>
      <c r="FU62" s="571"/>
      <c r="FV62" s="571"/>
      <c r="FW62" s="571"/>
      <c r="FX62" s="571"/>
      <c r="FY62" s="571"/>
      <c r="FZ62" s="571"/>
      <c r="GA62" s="571"/>
      <c r="GB62" s="571"/>
      <c r="GC62" s="571"/>
      <c r="GD62" s="571"/>
      <c r="GE62" s="571"/>
      <c r="GF62" s="571"/>
      <c r="GG62" s="571"/>
      <c r="GH62" s="571"/>
      <c r="GI62" s="571"/>
      <c r="GJ62" s="571"/>
      <c r="GK62" s="571"/>
      <c r="GL62" s="571"/>
      <c r="GM62" s="571"/>
      <c r="GN62" s="571"/>
      <c r="GO62" s="571"/>
      <c r="GP62" s="571"/>
      <c r="GQ62" s="571"/>
      <c r="GR62" s="571"/>
      <c r="GS62" s="571"/>
      <c r="GT62" s="571"/>
      <c r="GU62" s="571"/>
      <c r="GV62" s="571"/>
      <c r="GW62" s="571"/>
      <c r="GX62" s="571"/>
      <c r="GY62" s="571"/>
      <c r="GZ62" s="571"/>
      <c r="HA62" s="571"/>
      <c r="HB62" s="571"/>
      <c r="HC62" s="571"/>
      <c r="HD62" s="571"/>
      <c r="HE62" s="571"/>
      <c r="HF62" s="571"/>
      <c r="HG62" s="571"/>
      <c r="HH62" s="571"/>
      <c r="HI62" s="571"/>
      <c r="HJ62" s="571"/>
      <c r="HK62" s="571"/>
      <c r="HL62" s="571"/>
      <c r="HM62" s="571"/>
      <c r="HN62" s="571"/>
      <c r="HO62" s="571"/>
      <c r="HP62" s="571"/>
      <c r="HQ62" s="571"/>
      <c r="HR62" s="571"/>
      <c r="HS62" s="571"/>
      <c r="HT62" s="571"/>
      <c r="HU62" s="571"/>
      <c r="HV62" s="571"/>
      <c r="HW62" s="571"/>
      <c r="HX62" s="571"/>
      <c r="HY62" s="571"/>
      <c r="HZ62" s="571"/>
      <c r="IA62" s="571"/>
      <c r="IB62" s="571"/>
      <c r="IC62" s="571"/>
      <c r="ID62" s="571"/>
      <c r="IE62" s="571"/>
      <c r="IF62" s="571"/>
      <c r="IG62" s="571"/>
      <c r="IH62" s="571"/>
      <c r="II62" s="571"/>
      <c r="IJ62" s="571"/>
      <c r="IK62" s="571"/>
      <c r="IL62" s="571"/>
      <c r="IM62" s="571"/>
      <c r="IN62" s="571"/>
      <c r="IO62" s="571"/>
      <c r="IP62" s="571"/>
      <c r="IQ62" s="571"/>
      <c r="IR62" s="571"/>
      <c r="IS62" s="571"/>
      <c r="IT62" s="571"/>
      <c r="IU62" s="571"/>
      <c r="IV62" s="571"/>
      <c r="IW62" s="571"/>
      <c r="IX62" s="571"/>
      <c r="IY62" s="571"/>
      <c r="IZ62" s="571"/>
      <c r="JA62" s="571"/>
      <c r="JB62" s="571"/>
      <c r="JC62" s="571"/>
      <c r="JD62" s="571"/>
      <c r="JE62" s="571"/>
      <c r="JF62" s="571"/>
      <c r="JG62" s="571"/>
      <c r="JH62" s="571"/>
      <c r="JI62" s="571"/>
      <c r="JJ62" s="571"/>
      <c r="JK62" s="571"/>
      <c r="JL62" s="571"/>
      <c r="JM62" s="571"/>
      <c r="JN62" s="571"/>
      <c r="JO62" s="571"/>
      <c r="JP62" s="571"/>
      <c r="JQ62" s="571"/>
      <c r="JR62" s="571"/>
      <c r="JS62" s="571"/>
      <c r="JT62" s="571"/>
      <c r="JU62" s="571"/>
      <c r="JV62" s="571"/>
      <c r="JW62" s="571"/>
      <c r="JX62" s="571"/>
      <c r="JY62" s="571"/>
      <c r="JZ62" s="571"/>
      <c r="KA62" s="571"/>
      <c r="KB62" s="571"/>
      <c r="KC62" s="571"/>
      <c r="KD62" s="571"/>
      <c r="KE62" s="571"/>
      <c r="KF62" s="571"/>
      <c r="KG62" s="571"/>
      <c r="KH62" s="571"/>
      <c r="KI62" s="571"/>
      <c r="KJ62" s="571"/>
      <c r="KK62" s="571"/>
      <c r="KL62" s="571"/>
      <c r="KM62" s="571"/>
      <c r="KN62" s="571"/>
      <c r="KO62" s="571"/>
      <c r="KP62" s="571"/>
      <c r="KQ62" s="571"/>
      <c r="KR62" s="571"/>
      <c r="KS62" s="571"/>
      <c r="KT62" s="571"/>
      <c r="KU62" s="571"/>
      <c r="KV62" s="571"/>
      <c r="KW62" s="571"/>
      <c r="KX62" s="571"/>
      <c r="KY62" s="571"/>
      <c r="KZ62" s="571"/>
      <c r="LA62" s="571"/>
      <c r="LB62" s="571"/>
      <c r="LC62" s="571"/>
      <c r="LD62" s="571"/>
      <c r="LE62" s="571"/>
      <c r="LF62" s="571"/>
      <c r="LG62" s="571"/>
      <c r="LH62" s="571"/>
      <c r="LI62" s="571"/>
      <c r="LJ62" s="571"/>
      <c r="LK62" s="571"/>
      <c r="LL62" s="571"/>
      <c r="LM62" s="571"/>
      <c r="LN62" s="571"/>
      <c r="LO62" s="571"/>
      <c r="LP62" s="571"/>
      <c r="LQ62" s="571"/>
      <c r="LR62" s="571"/>
      <c r="LS62" s="571"/>
      <c r="LT62" s="571"/>
      <c r="LU62" s="571"/>
      <c r="LV62" s="571"/>
      <c r="LW62" s="571"/>
      <c r="LX62" s="571"/>
      <c r="LY62" s="571"/>
      <c r="LZ62" s="571"/>
      <c r="MA62" s="571"/>
      <c r="MB62" s="571"/>
      <c r="MC62" s="571"/>
      <c r="MD62" s="571"/>
      <c r="ME62" s="571"/>
      <c r="MF62" s="571"/>
      <c r="MG62" s="571"/>
      <c r="MH62" s="571"/>
      <c r="MI62" s="571"/>
      <c r="MJ62" s="571"/>
      <c r="MK62" s="571"/>
      <c r="ML62" s="571"/>
      <c r="MM62" s="571"/>
      <c r="MN62" s="571"/>
      <c r="MO62" s="571"/>
      <c r="MP62" s="571"/>
      <c r="MQ62" s="571"/>
      <c r="MR62" s="571"/>
      <c r="MS62" s="571"/>
      <c r="MT62" s="571"/>
      <c r="MU62" s="571"/>
      <c r="MV62" s="571"/>
      <c r="MW62" s="571"/>
      <c r="MX62" s="571"/>
      <c r="MY62" s="571"/>
      <c r="MZ62" s="571"/>
      <c r="NA62" s="571"/>
      <c r="NB62" s="571"/>
      <c r="NC62" s="571"/>
      <c r="ND62" s="571"/>
      <c r="NE62" s="571"/>
      <c r="NF62" s="571"/>
      <c r="NG62" s="571"/>
      <c r="NH62" s="571"/>
      <c r="NI62" s="571"/>
      <c r="NJ62" s="571"/>
      <c r="NK62" s="571"/>
      <c r="NL62" s="571"/>
      <c r="NM62" s="571"/>
      <c r="NN62" s="571"/>
      <c r="NO62" s="571"/>
      <c r="NP62" s="571"/>
      <c r="NQ62" s="571"/>
      <c r="NR62" s="571"/>
      <c r="NS62" s="571"/>
      <c r="NT62" s="571"/>
      <c r="NU62" s="571"/>
      <c r="NV62" s="571"/>
      <c r="NW62" s="571"/>
      <c r="NX62" s="571"/>
      <c r="NY62" s="571"/>
      <c r="NZ62" s="571"/>
      <c r="OA62" s="571"/>
      <c r="OB62" s="571"/>
      <c r="OC62" s="571"/>
      <c r="OD62" s="571"/>
      <c r="OE62" s="571"/>
      <c r="OF62" s="571"/>
      <c r="OG62" s="571"/>
      <c r="OH62" s="571"/>
      <c r="OI62" s="571"/>
      <c r="OJ62" s="571"/>
      <c r="OK62" s="571"/>
      <c r="OL62" s="571"/>
      <c r="OM62" s="571"/>
      <c r="ON62" s="571"/>
      <c r="OO62" s="571"/>
      <c r="OP62" s="571"/>
      <c r="OQ62" s="571"/>
      <c r="OR62" s="571"/>
      <c r="OS62" s="571"/>
      <c r="OT62" s="571"/>
      <c r="OU62" s="571"/>
      <c r="OV62" s="571"/>
      <c r="OW62" s="571"/>
      <c r="OX62" s="571"/>
      <c r="OY62" s="571"/>
      <c r="OZ62" s="571"/>
      <c r="PA62" s="571"/>
      <c r="PB62" s="571"/>
      <c r="PC62" s="571"/>
      <c r="PD62" s="571"/>
      <c r="PE62" s="571"/>
      <c r="PF62" s="571"/>
      <c r="PG62" s="571"/>
      <c r="PH62" s="571"/>
      <c r="PI62" s="571"/>
      <c r="PJ62" s="571"/>
      <c r="PK62" s="571"/>
      <c r="PL62" s="571"/>
      <c r="PM62" s="571"/>
      <c r="PN62" s="571"/>
      <c r="PO62" s="571"/>
      <c r="PP62" s="571"/>
      <c r="PQ62" s="571"/>
      <c r="PR62" s="571"/>
      <c r="PS62" s="571"/>
      <c r="PT62" s="571"/>
      <c r="PU62" s="571"/>
      <c r="PV62" s="571"/>
      <c r="PW62" s="571"/>
      <c r="PX62" s="571"/>
      <c r="PY62" s="571"/>
      <c r="PZ62" s="571"/>
      <c r="QA62" s="571"/>
      <c r="QB62" s="571"/>
      <c r="QC62" s="571"/>
      <c r="QD62" s="571"/>
      <c r="QE62" s="571"/>
      <c r="QF62" s="571"/>
      <c r="QG62" s="571"/>
      <c r="QH62" s="571"/>
      <c r="QI62" s="571"/>
      <c r="QJ62" s="571"/>
      <c r="QK62" s="571"/>
      <c r="QL62" s="571"/>
      <c r="QM62" s="571"/>
      <c r="QN62" s="571"/>
      <c r="QO62" s="571"/>
      <c r="QP62" s="571"/>
      <c r="QQ62" s="571"/>
      <c r="QR62" s="571"/>
      <c r="QS62" s="571"/>
      <c r="QT62" s="571"/>
      <c r="QU62" s="571"/>
      <c r="QV62" s="571"/>
      <c r="QW62" s="571"/>
      <c r="QX62" s="571"/>
      <c r="QY62" s="571"/>
      <c r="QZ62" s="571"/>
      <c r="RA62" s="571"/>
      <c r="RB62" s="571"/>
      <c r="RC62" s="571"/>
      <c r="RD62" s="571"/>
      <c r="RE62" s="571"/>
      <c r="RF62" s="571"/>
      <c r="RG62" s="571"/>
      <c r="RH62" s="571"/>
      <c r="RI62" s="571"/>
      <c r="RJ62" s="571"/>
      <c r="RK62" s="571"/>
      <c r="RL62" s="571"/>
      <c r="RM62" s="571"/>
      <c r="RN62" s="571"/>
      <c r="RO62" s="571"/>
      <c r="RP62" s="571"/>
      <c r="RQ62" s="571"/>
      <c r="RR62" s="571"/>
      <c r="RS62" s="571"/>
      <c r="RT62" s="571"/>
      <c r="RU62" s="571"/>
      <c r="RV62" s="571"/>
      <c r="RW62" s="571"/>
      <c r="RX62" s="571"/>
      <c r="RY62" s="571"/>
      <c r="RZ62" s="571"/>
      <c r="SA62" s="571"/>
      <c r="SB62" s="571"/>
      <c r="SC62" s="571"/>
      <c r="SD62" s="571"/>
      <c r="SE62" s="571"/>
      <c r="SF62" s="571"/>
      <c r="SG62" s="571"/>
      <c r="SH62" s="571"/>
      <c r="SI62" s="571"/>
      <c r="SJ62" s="571"/>
      <c r="SK62" s="571"/>
      <c r="SL62" s="571"/>
      <c r="SM62" s="571"/>
      <c r="SN62" s="571"/>
      <c r="SO62" s="571"/>
      <c r="SP62" s="571"/>
      <c r="SQ62" s="571"/>
      <c r="SR62" s="571"/>
      <c r="SS62" s="571"/>
      <c r="ST62" s="571"/>
      <c r="SU62" s="571"/>
      <c r="SV62" s="571"/>
      <c r="SW62" s="571"/>
      <c r="SX62" s="571"/>
      <c r="SY62" s="571"/>
      <c r="SZ62" s="571"/>
      <c r="TA62" s="571"/>
      <c r="TB62" s="571"/>
      <c r="TC62" s="571"/>
      <c r="TD62" s="571"/>
      <c r="TE62" s="571"/>
      <c r="TF62" s="571"/>
      <c r="TG62" s="571"/>
      <c r="TH62" s="571"/>
      <c r="TI62" s="571"/>
      <c r="TJ62" s="571"/>
      <c r="TK62" s="571"/>
      <c r="TL62" s="571"/>
      <c r="TM62" s="571"/>
      <c r="TN62" s="571"/>
      <c r="TO62" s="571"/>
      <c r="TP62" s="571"/>
      <c r="TQ62" s="571"/>
      <c r="TR62" s="571"/>
      <c r="TS62" s="571"/>
      <c r="TT62" s="571"/>
      <c r="TU62" s="571"/>
      <c r="TV62" s="571"/>
      <c r="TW62" s="571"/>
      <c r="TX62" s="571"/>
      <c r="TY62" s="571"/>
      <c r="TZ62" s="571"/>
      <c r="UA62" s="571"/>
      <c r="UB62" s="571"/>
      <c r="UC62" s="571"/>
      <c r="UD62" s="571"/>
      <c r="UE62" s="571"/>
      <c r="UF62" s="571"/>
      <c r="UG62" s="571"/>
      <c r="UH62" s="571"/>
      <c r="UI62" s="571"/>
      <c r="UJ62" s="571"/>
      <c r="UK62" s="571"/>
      <c r="UL62" s="571"/>
      <c r="UM62" s="571"/>
      <c r="UN62" s="571"/>
      <c r="UO62" s="571"/>
      <c r="UP62" s="571"/>
      <c r="UQ62" s="571"/>
      <c r="UR62" s="571"/>
      <c r="US62" s="571"/>
      <c r="UT62" s="571"/>
      <c r="UU62" s="571"/>
      <c r="UV62" s="571"/>
      <c r="UW62" s="571"/>
      <c r="UX62" s="571"/>
      <c r="UY62" s="571"/>
      <c r="UZ62" s="571"/>
      <c r="VA62" s="571"/>
      <c r="VB62" s="571"/>
      <c r="VC62" s="571"/>
      <c r="VD62" s="571"/>
      <c r="VE62" s="571"/>
      <c r="VF62" s="571"/>
      <c r="VG62" s="571"/>
      <c r="VH62" s="571"/>
      <c r="VI62" s="571"/>
      <c r="VJ62" s="571"/>
      <c r="VK62" s="571"/>
      <c r="VL62" s="571"/>
      <c r="VM62" s="571"/>
      <c r="VN62" s="571"/>
      <c r="VO62" s="571"/>
      <c r="VP62" s="571"/>
      <c r="VQ62" s="571"/>
      <c r="VR62" s="571"/>
      <c r="VS62" s="571"/>
      <c r="VT62" s="571"/>
      <c r="VU62" s="571"/>
      <c r="VV62" s="571"/>
      <c r="VW62" s="571"/>
      <c r="VX62" s="571"/>
      <c r="VY62" s="571"/>
      <c r="VZ62" s="571"/>
      <c r="WA62" s="571"/>
      <c r="WB62" s="571"/>
      <c r="WC62" s="571"/>
      <c r="WD62" s="571"/>
      <c r="WE62" s="571"/>
      <c r="WF62" s="571"/>
      <c r="WG62" s="571"/>
      <c r="WH62" s="571"/>
      <c r="WI62" s="571"/>
      <c r="WJ62" s="571"/>
      <c r="WK62" s="571"/>
      <c r="WL62" s="571"/>
      <c r="WM62" s="571"/>
      <c r="WN62" s="571"/>
      <c r="WO62" s="571"/>
      <c r="WP62" s="571"/>
      <c r="WQ62" s="571"/>
      <c r="WR62" s="571"/>
      <c r="WS62" s="571"/>
      <c r="WT62" s="571"/>
      <c r="WU62" s="571"/>
      <c r="WV62" s="571"/>
      <c r="WW62" s="571"/>
      <c r="WX62" s="571"/>
      <c r="WY62" s="571"/>
      <c r="WZ62" s="571"/>
      <c r="XA62" s="571"/>
      <c r="XB62" s="571"/>
      <c r="XC62" s="571"/>
      <c r="XD62" s="571"/>
      <c r="XE62" s="571"/>
      <c r="XF62" s="571"/>
      <c r="XG62" s="571"/>
      <c r="XH62" s="571"/>
      <c r="XI62" s="571"/>
      <c r="XJ62" s="571"/>
      <c r="XK62" s="571"/>
      <c r="XL62" s="571"/>
      <c r="XM62" s="571"/>
      <c r="XN62" s="571"/>
      <c r="XO62" s="571"/>
      <c r="XP62" s="571"/>
      <c r="XQ62" s="571"/>
      <c r="XR62" s="571"/>
      <c r="XS62" s="571"/>
      <c r="XT62" s="571"/>
      <c r="XU62" s="571"/>
      <c r="XV62" s="571"/>
      <c r="XW62" s="571"/>
      <c r="XX62" s="571"/>
      <c r="XY62" s="571"/>
      <c r="XZ62" s="571"/>
      <c r="YA62" s="571"/>
      <c r="YB62" s="571"/>
      <c r="YC62" s="571"/>
      <c r="YD62" s="571"/>
      <c r="YE62" s="571"/>
      <c r="YF62" s="571"/>
      <c r="YG62" s="571"/>
      <c r="YH62" s="571"/>
      <c r="YI62" s="571"/>
      <c r="YJ62" s="571"/>
      <c r="YK62" s="571"/>
      <c r="YL62" s="571"/>
      <c r="YM62" s="571"/>
      <c r="YN62" s="571"/>
      <c r="YO62" s="571"/>
      <c r="YP62" s="571"/>
      <c r="YQ62" s="571"/>
      <c r="YR62" s="571"/>
      <c r="YS62" s="571"/>
      <c r="YT62" s="571"/>
      <c r="YU62" s="571"/>
      <c r="YV62" s="571"/>
      <c r="YW62" s="571"/>
      <c r="YX62" s="571"/>
      <c r="YY62" s="571"/>
      <c r="YZ62" s="571"/>
      <c r="ZA62" s="571"/>
      <c r="ZB62" s="571"/>
      <c r="ZC62" s="571"/>
      <c r="ZD62" s="571"/>
      <c r="ZE62" s="571"/>
      <c r="ZF62" s="571"/>
      <c r="ZG62" s="571"/>
      <c r="ZH62" s="571"/>
      <c r="ZI62" s="571"/>
      <c r="ZJ62" s="571"/>
      <c r="ZK62" s="571"/>
      <c r="ZL62" s="571"/>
      <c r="ZM62" s="571"/>
      <c r="ZN62" s="571"/>
      <c r="ZO62" s="571"/>
      <c r="ZP62" s="571"/>
      <c r="ZQ62" s="571"/>
      <c r="ZR62" s="571"/>
      <c r="ZS62" s="571"/>
      <c r="ZT62" s="571"/>
      <c r="ZU62" s="571"/>
      <c r="ZV62" s="571"/>
      <c r="ZW62" s="571"/>
      <c r="ZX62" s="571"/>
      <c r="ZY62" s="571"/>
      <c r="ZZ62" s="571"/>
      <c r="AAA62" s="571"/>
      <c r="AAB62" s="571"/>
      <c r="AAC62" s="571"/>
      <c r="AAD62" s="571"/>
      <c r="AAE62" s="571"/>
      <c r="AAF62" s="571"/>
      <c r="AAG62" s="571"/>
      <c r="AAH62" s="571"/>
      <c r="AAI62" s="571"/>
      <c r="AAJ62" s="571"/>
      <c r="AAK62" s="571"/>
      <c r="AAL62" s="571"/>
      <c r="AAM62" s="571"/>
      <c r="AAN62" s="571"/>
      <c r="AAO62" s="571"/>
      <c r="AAP62" s="571"/>
      <c r="AAQ62" s="571"/>
      <c r="AAR62" s="571"/>
      <c r="AAS62" s="571"/>
      <c r="AAT62" s="571"/>
      <c r="AAU62" s="571"/>
      <c r="AAV62" s="571"/>
      <c r="AAW62" s="571"/>
      <c r="AAX62" s="571"/>
      <c r="AAY62" s="571"/>
      <c r="AAZ62" s="571"/>
      <c r="ABA62" s="571"/>
      <c r="ABB62" s="571"/>
      <c r="ABC62" s="571"/>
      <c r="ABD62" s="571"/>
      <c r="ABE62" s="571"/>
      <c r="ABF62" s="571"/>
      <c r="ABG62" s="571"/>
      <c r="ABH62" s="571"/>
      <c r="ABI62" s="571"/>
      <c r="ABJ62" s="571"/>
      <c r="ABK62" s="571"/>
      <c r="ABL62" s="571"/>
      <c r="ABM62" s="571"/>
      <c r="ABN62" s="571"/>
      <c r="ABO62" s="571"/>
      <c r="ABP62" s="571"/>
      <c r="ABQ62" s="571"/>
      <c r="ABR62" s="571"/>
      <c r="ABS62" s="571"/>
      <c r="ABT62" s="571"/>
      <c r="ABU62" s="571"/>
      <c r="ABV62" s="571"/>
      <c r="ABW62" s="571"/>
      <c r="ABX62" s="571"/>
      <c r="ABY62" s="571"/>
      <c r="ABZ62" s="571"/>
      <c r="ACA62" s="571"/>
      <c r="ACB62" s="571"/>
      <c r="ACC62" s="571"/>
      <c r="ACD62" s="571"/>
      <c r="ACE62" s="571"/>
      <c r="ACF62" s="571"/>
      <c r="ACG62" s="571"/>
      <c r="ACH62" s="571"/>
      <c r="ACI62" s="571"/>
      <c r="ACJ62" s="571"/>
      <c r="ACK62" s="571"/>
      <c r="ACL62" s="571"/>
      <c r="ACM62" s="571"/>
      <c r="ACN62" s="571"/>
      <c r="ACO62" s="571"/>
      <c r="ACP62" s="571"/>
      <c r="ACQ62" s="571"/>
      <c r="ACR62" s="571"/>
      <c r="ACS62" s="571"/>
      <c r="ACT62" s="571"/>
      <c r="ACU62" s="571"/>
      <c r="ACV62" s="571"/>
      <c r="ACW62" s="571"/>
      <c r="ACX62" s="571"/>
      <c r="ACY62" s="571"/>
      <c r="ACZ62" s="571"/>
      <c r="ADA62" s="571"/>
      <c r="ADB62" s="571"/>
      <c r="ADC62" s="571"/>
      <c r="ADD62" s="571"/>
      <c r="ADE62" s="571"/>
      <c r="ADF62" s="571"/>
      <c r="ADG62" s="571"/>
      <c r="ADH62" s="571"/>
      <c r="ADI62" s="571"/>
      <c r="ADJ62" s="571"/>
      <c r="ADK62" s="571"/>
      <c r="ADL62" s="571"/>
      <c r="ADM62" s="571"/>
      <c r="ADN62" s="571"/>
      <c r="ADO62" s="571"/>
      <c r="ADP62" s="571"/>
      <c r="ADQ62" s="571"/>
      <c r="ADR62" s="571"/>
      <c r="ADS62" s="571"/>
      <c r="ADT62" s="571"/>
      <c r="ADU62" s="571"/>
      <c r="ADV62" s="571"/>
      <c r="ADW62" s="571"/>
      <c r="ADX62" s="571"/>
      <c r="ADY62" s="571"/>
      <c r="ADZ62" s="571"/>
      <c r="AEA62" s="571"/>
      <c r="AEB62" s="571"/>
      <c r="AEC62" s="571"/>
      <c r="AED62" s="571"/>
      <c r="AEE62" s="571"/>
      <c r="AEF62" s="571"/>
      <c r="AEG62" s="571"/>
      <c r="AEH62" s="571"/>
      <c r="AEI62" s="571"/>
      <c r="AEJ62" s="571"/>
      <c r="AEK62" s="571"/>
      <c r="AEL62" s="571"/>
      <c r="AEM62" s="571"/>
      <c r="AEN62" s="571"/>
      <c r="AEO62" s="571"/>
      <c r="AEP62" s="571"/>
      <c r="AEQ62" s="571"/>
      <c r="AER62" s="571"/>
      <c r="AES62" s="571"/>
      <c r="AET62" s="571"/>
      <c r="AEU62" s="571"/>
      <c r="AEV62" s="571"/>
      <c r="AEW62" s="571"/>
      <c r="AEX62" s="571"/>
      <c r="AEY62" s="571"/>
      <c r="AEZ62" s="571"/>
      <c r="AFA62" s="571"/>
      <c r="AFB62" s="571"/>
      <c r="AFC62" s="571"/>
      <c r="AFD62" s="571"/>
      <c r="AFE62" s="571"/>
      <c r="AFF62" s="571"/>
      <c r="AFG62" s="571"/>
      <c r="AFH62" s="571"/>
      <c r="AFI62" s="571"/>
      <c r="AFJ62" s="571"/>
      <c r="AFK62" s="571"/>
      <c r="AFL62" s="571"/>
      <c r="AFM62" s="571"/>
      <c r="AFN62" s="571"/>
      <c r="AFO62" s="571"/>
      <c r="AFP62" s="571"/>
      <c r="AFQ62" s="571"/>
      <c r="AFR62" s="571"/>
      <c r="AFS62" s="571"/>
      <c r="AFT62" s="571"/>
      <c r="AFU62" s="571"/>
      <c r="AFV62" s="571"/>
      <c r="AFW62" s="571"/>
      <c r="AFX62" s="571"/>
      <c r="AFY62" s="571"/>
      <c r="AFZ62" s="571"/>
      <c r="AGA62" s="571"/>
      <c r="AGB62" s="571"/>
      <c r="AGC62" s="571"/>
      <c r="AGD62" s="571"/>
      <c r="AGE62" s="571"/>
      <c r="AGF62" s="571"/>
      <c r="AGG62" s="571"/>
      <c r="AGH62" s="571"/>
      <c r="AGI62" s="571"/>
      <c r="AGJ62" s="571"/>
      <c r="AGK62" s="571"/>
      <c r="AGL62" s="571"/>
      <c r="AGM62" s="571"/>
      <c r="AGN62" s="571"/>
      <c r="AGO62" s="571"/>
      <c r="AGP62" s="571"/>
      <c r="AGQ62" s="571"/>
      <c r="AGR62" s="571"/>
      <c r="AGS62" s="571"/>
      <c r="AGT62" s="571"/>
      <c r="AGU62" s="571"/>
      <c r="AGV62" s="571"/>
      <c r="AGW62" s="571"/>
      <c r="AGX62" s="571"/>
      <c r="AGY62" s="571"/>
      <c r="AGZ62" s="571"/>
      <c r="AHA62" s="571"/>
      <c r="AHB62" s="571"/>
      <c r="AHC62" s="571"/>
      <c r="AHD62" s="571"/>
      <c r="AHE62" s="571"/>
      <c r="AHF62" s="571"/>
      <c r="AHG62" s="571"/>
      <c r="AHH62" s="571"/>
      <c r="AHI62" s="571"/>
      <c r="AHJ62" s="571"/>
      <c r="AHK62" s="571"/>
      <c r="AHL62" s="571"/>
      <c r="AHM62" s="571"/>
      <c r="AHN62" s="571"/>
      <c r="AHO62" s="571"/>
      <c r="AHQ62" s="580">
        <v>57</v>
      </c>
    </row>
    <row r="63" spans="1:901" x14ac:dyDescent="0.4">
      <c r="A63" s="574" t="s">
        <v>37</v>
      </c>
      <c r="B63" s="575" t="s">
        <v>38</v>
      </c>
      <c r="C63" s="571"/>
      <c r="D63" s="571"/>
      <c r="E63" s="571"/>
      <c r="F63" s="571"/>
      <c r="G63" s="571"/>
      <c r="H63" s="571"/>
      <c r="I63" s="571"/>
      <c r="J63" s="571"/>
      <c r="K63" s="571"/>
      <c r="L63" s="571"/>
      <c r="M63" s="571"/>
      <c r="N63" s="571"/>
      <c r="O63" s="571"/>
      <c r="P63" s="571"/>
      <c r="Q63" s="571"/>
      <c r="R63" s="571"/>
      <c r="S63" s="571"/>
      <c r="T63" s="571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1"/>
      <c r="AH63" s="571"/>
      <c r="AI63" s="571"/>
      <c r="AJ63" s="571"/>
      <c r="AK63" s="571"/>
      <c r="AL63" s="571"/>
      <c r="AM63" s="571"/>
      <c r="AN63" s="571"/>
      <c r="AO63" s="571"/>
      <c r="AP63" s="571"/>
      <c r="AQ63" s="571"/>
      <c r="AR63" s="571"/>
      <c r="AS63" s="571"/>
      <c r="AT63" s="571"/>
      <c r="AU63" s="571"/>
      <c r="AV63" s="571"/>
      <c r="AW63" s="571"/>
      <c r="AX63" s="571"/>
      <c r="AY63" s="571"/>
      <c r="AZ63" s="571"/>
      <c r="BA63" s="571"/>
      <c r="BB63" s="571"/>
      <c r="BC63" s="571"/>
      <c r="BD63" s="571"/>
      <c r="BE63" s="571"/>
      <c r="BF63" s="571"/>
      <c r="BG63" s="571"/>
      <c r="BH63" s="571"/>
      <c r="BI63" s="571"/>
      <c r="BJ63" s="571"/>
      <c r="BK63" s="571"/>
      <c r="BL63" s="571"/>
      <c r="BM63" s="571"/>
      <c r="BN63" s="571"/>
      <c r="BO63" s="571"/>
      <c r="BP63" s="571"/>
      <c r="BQ63" s="571"/>
      <c r="BR63" s="571"/>
      <c r="BS63" s="571"/>
      <c r="BT63" s="571"/>
      <c r="BU63" s="571"/>
      <c r="BV63" s="571"/>
      <c r="BW63" s="571"/>
      <c r="BX63" s="571"/>
      <c r="BY63" s="571"/>
      <c r="BZ63" s="571"/>
      <c r="CA63" s="571"/>
      <c r="CB63" s="571"/>
      <c r="CC63" s="571"/>
      <c r="CD63" s="571"/>
      <c r="CE63" s="571"/>
      <c r="CF63" s="571"/>
      <c r="CG63" s="571"/>
      <c r="CH63" s="571"/>
      <c r="CI63" s="571"/>
      <c r="CJ63" s="571"/>
      <c r="CK63" s="571"/>
      <c r="CL63" s="571"/>
      <c r="CM63" s="571"/>
      <c r="CN63" s="571"/>
      <c r="CO63" s="571"/>
      <c r="CP63" s="571"/>
      <c r="CQ63" s="571"/>
      <c r="CR63" s="571"/>
      <c r="CS63" s="571"/>
      <c r="CT63" s="571"/>
      <c r="CU63" s="571"/>
      <c r="CV63" s="571"/>
      <c r="CW63" s="571"/>
      <c r="CX63" s="571"/>
      <c r="CY63" s="571"/>
      <c r="CZ63" s="571"/>
      <c r="DA63" s="571"/>
      <c r="DB63" s="571"/>
      <c r="DC63" s="571"/>
      <c r="DD63" s="571"/>
      <c r="DE63" s="571"/>
      <c r="DF63" s="571"/>
      <c r="DG63" s="571"/>
      <c r="DH63" s="571"/>
      <c r="DI63" s="571"/>
      <c r="DJ63" s="571"/>
      <c r="DK63" s="571"/>
      <c r="DL63" s="571"/>
      <c r="DM63" s="571"/>
      <c r="DN63" s="571"/>
      <c r="DO63" s="571"/>
      <c r="DP63" s="571"/>
      <c r="DQ63" s="571"/>
      <c r="DR63" s="571"/>
      <c r="DS63" s="571"/>
      <c r="DT63" s="571"/>
      <c r="DU63" s="571"/>
      <c r="DV63" s="571"/>
      <c r="DW63" s="571"/>
      <c r="DX63" s="571"/>
      <c r="DY63" s="571"/>
      <c r="DZ63" s="571"/>
      <c r="EA63" s="571"/>
      <c r="EB63" s="571"/>
      <c r="EC63" s="571"/>
      <c r="ED63" s="571"/>
      <c r="EE63" s="571"/>
      <c r="EF63" s="571"/>
      <c r="EG63" s="571"/>
      <c r="EH63" s="571"/>
      <c r="EI63" s="571"/>
      <c r="EJ63" s="571"/>
      <c r="EK63" s="571"/>
      <c r="EL63" s="571"/>
      <c r="EM63" s="571"/>
      <c r="EN63" s="571"/>
      <c r="EO63" s="571"/>
      <c r="EP63" s="571"/>
      <c r="EQ63" s="571"/>
      <c r="ER63" s="571"/>
      <c r="ES63" s="571"/>
      <c r="ET63" s="571"/>
      <c r="EU63" s="571"/>
      <c r="EV63" s="571"/>
      <c r="EW63" s="571"/>
      <c r="EX63" s="571"/>
      <c r="EY63" s="571"/>
      <c r="EZ63" s="571"/>
      <c r="FA63" s="571"/>
      <c r="FB63" s="571"/>
      <c r="FC63" s="571"/>
      <c r="FD63" s="571"/>
      <c r="FE63" s="571"/>
      <c r="FF63" s="571"/>
      <c r="FG63" s="571"/>
      <c r="FH63" s="571"/>
      <c r="FI63" s="571"/>
      <c r="FJ63" s="571"/>
      <c r="FK63" s="571"/>
      <c r="FL63" s="571"/>
      <c r="FM63" s="571"/>
      <c r="FN63" s="571"/>
      <c r="FO63" s="571"/>
      <c r="FP63" s="571"/>
      <c r="FQ63" s="571"/>
      <c r="FR63" s="571"/>
      <c r="FS63" s="571"/>
      <c r="FT63" s="571"/>
      <c r="FU63" s="571"/>
      <c r="FV63" s="571"/>
      <c r="FW63" s="571"/>
      <c r="FX63" s="571"/>
      <c r="FY63" s="571"/>
      <c r="FZ63" s="571"/>
      <c r="GA63" s="571"/>
      <c r="GB63" s="571"/>
      <c r="GC63" s="571"/>
      <c r="GD63" s="571"/>
      <c r="GE63" s="571"/>
      <c r="GF63" s="571"/>
      <c r="GG63" s="571"/>
      <c r="GH63" s="571"/>
      <c r="GI63" s="571"/>
      <c r="GJ63" s="571"/>
      <c r="GK63" s="571"/>
      <c r="GL63" s="571"/>
      <c r="GM63" s="571"/>
      <c r="GN63" s="571"/>
      <c r="GO63" s="571"/>
      <c r="GP63" s="571"/>
      <c r="GQ63" s="571"/>
      <c r="GR63" s="571"/>
      <c r="GS63" s="571"/>
      <c r="GT63" s="571"/>
      <c r="GU63" s="571"/>
      <c r="GV63" s="571"/>
      <c r="GW63" s="571"/>
      <c r="GX63" s="571"/>
      <c r="GY63" s="571"/>
      <c r="GZ63" s="571"/>
      <c r="HA63" s="571"/>
      <c r="HB63" s="571"/>
      <c r="HC63" s="571"/>
      <c r="HD63" s="571"/>
      <c r="HE63" s="571"/>
      <c r="HF63" s="571"/>
      <c r="HG63" s="571"/>
      <c r="HH63" s="571"/>
      <c r="HI63" s="571"/>
      <c r="HJ63" s="571"/>
      <c r="HK63" s="571"/>
      <c r="HL63" s="571"/>
      <c r="HM63" s="571"/>
      <c r="HN63" s="571"/>
      <c r="HO63" s="571"/>
      <c r="HP63" s="571"/>
      <c r="HQ63" s="571"/>
      <c r="HR63" s="571"/>
      <c r="HS63" s="571"/>
      <c r="HT63" s="571"/>
      <c r="HU63" s="571"/>
      <c r="HV63" s="571"/>
      <c r="HW63" s="571"/>
      <c r="HX63" s="571"/>
      <c r="HY63" s="571"/>
      <c r="HZ63" s="571"/>
      <c r="IA63" s="571"/>
      <c r="IB63" s="571"/>
      <c r="IC63" s="571"/>
      <c r="ID63" s="571"/>
      <c r="IE63" s="571"/>
      <c r="IF63" s="571"/>
      <c r="IG63" s="571"/>
      <c r="IH63" s="571"/>
      <c r="II63" s="571"/>
      <c r="IJ63" s="571"/>
      <c r="IK63" s="571"/>
      <c r="IL63" s="571"/>
      <c r="IM63" s="571"/>
      <c r="IN63" s="571"/>
      <c r="IO63" s="571"/>
      <c r="IP63" s="571"/>
      <c r="IQ63" s="571"/>
      <c r="IR63" s="571"/>
      <c r="IS63" s="571"/>
      <c r="IT63" s="571"/>
      <c r="IU63" s="571"/>
      <c r="IV63" s="571"/>
      <c r="IW63" s="571"/>
      <c r="IX63" s="571"/>
      <c r="IY63" s="571"/>
      <c r="IZ63" s="571"/>
      <c r="JA63" s="571"/>
      <c r="JB63" s="571"/>
      <c r="JC63" s="571"/>
      <c r="JD63" s="571"/>
      <c r="JE63" s="571"/>
      <c r="JF63" s="571"/>
      <c r="JG63" s="571"/>
      <c r="JH63" s="571"/>
      <c r="JI63" s="571"/>
      <c r="JJ63" s="571"/>
      <c r="JK63" s="571"/>
      <c r="JL63" s="571"/>
      <c r="JM63" s="571"/>
      <c r="JN63" s="571"/>
      <c r="JO63" s="571"/>
      <c r="JP63" s="571"/>
      <c r="JQ63" s="571"/>
      <c r="JR63" s="571"/>
      <c r="JS63" s="571"/>
      <c r="JT63" s="571"/>
      <c r="JU63" s="571"/>
      <c r="JV63" s="571"/>
      <c r="JW63" s="571"/>
      <c r="JX63" s="571"/>
      <c r="JY63" s="571"/>
      <c r="JZ63" s="571"/>
      <c r="KA63" s="571"/>
      <c r="KB63" s="571"/>
      <c r="KC63" s="571"/>
      <c r="KD63" s="571"/>
      <c r="KE63" s="571"/>
      <c r="KF63" s="571"/>
      <c r="KG63" s="571"/>
      <c r="KH63" s="571"/>
      <c r="KI63" s="571"/>
      <c r="KJ63" s="571"/>
      <c r="KK63" s="571"/>
      <c r="KL63" s="571"/>
      <c r="KM63" s="571"/>
      <c r="KN63" s="571"/>
      <c r="KO63" s="571"/>
      <c r="KP63" s="571"/>
      <c r="KQ63" s="571"/>
      <c r="KR63" s="571"/>
      <c r="KS63" s="571"/>
      <c r="KT63" s="571"/>
      <c r="KU63" s="571"/>
      <c r="KV63" s="571"/>
      <c r="KW63" s="571"/>
      <c r="KX63" s="571"/>
      <c r="KY63" s="571"/>
      <c r="KZ63" s="571"/>
      <c r="LA63" s="571"/>
      <c r="LB63" s="571"/>
      <c r="LC63" s="571"/>
      <c r="LD63" s="571"/>
      <c r="LE63" s="571"/>
      <c r="LF63" s="571"/>
      <c r="LG63" s="571"/>
      <c r="LH63" s="571"/>
      <c r="LI63" s="571"/>
      <c r="LJ63" s="571"/>
      <c r="LK63" s="571"/>
      <c r="LL63" s="571"/>
      <c r="LM63" s="571"/>
      <c r="LN63" s="571"/>
      <c r="LO63" s="571"/>
      <c r="LP63" s="571"/>
      <c r="LQ63" s="571"/>
      <c r="LR63" s="571"/>
      <c r="LS63" s="571"/>
      <c r="LT63" s="571"/>
      <c r="LU63" s="571"/>
      <c r="LV63" s="571"/>
      <c r="LW63" s="571"/>
      <c r="LX63" s="571"/>
      <c r="LY63" s="571"/>
      <c r="LZ63" s="571"/>
      <c r="MA63" s="571"/>
      <c r="MB63" s="571"/>
      <c r="MC63" s="571"/>
      <c r="MD63" s="571"/>
      <c r="ME63" s="571"/>
      <c r="MF63" s="571"/>
      <c r="MG63" s="571"/>
      <c r="MH63" s="571"/>
      <c r="MI63" s="571"/>
      <c r="MJ63" s="571"/>
      <c r="MK63" s="571"/>
      <c r="ML63" s="571"/>
      <c r="MM63" s="571"/>
      <c r="MN63" s="571"/>
      <c r="MO63" s="571"/>
      <c r="MP63" s="571"/>
      <c r="MQ63" s="571"/>
      <c r="MR63" s="571"/>
      <c r="MS63" s="571"/>
      <c r="MT63" s="571"/>
      <c r="MU63" s="571"/>
      <c r="MV63" s="571"/>
      <c r="MW63" s="571"/>
      <c r="MX63" s="571"/>
      <c r="MY63" s="571"/>
      <c r="MZ63" s="571"/>
      <c r="NA63" s="571"/>
      <c r="NB63" s="571"/>
      <c r="NC63" s="571"/>
      <c r="ND63" s="571"/>
      <c r="NE63" s="571"/>
      <c r="NF63" s="571"/>
      <c r="NG63" s="571"/>
      <c r="NH63" s="571"/>
      <c r="NI63" s="571"/>
      <c r="NJ63" s="571"/>
      <c r="NK63" s="571"/>
      <c r="NL63" s="571"/>
      <c r="NM63" s="571"/>
      <c r="NN63" s="571"/>
      <c r="NO63" s="571"/>
      <c r="NP63" s="571"/>
      <c r="NQ63" s="571"/>
      <c r="NR63" s="571"/>
      <c r="NS63" s="571"/>
      <c r="NT63" s="571"/>
      <c r="NU63" s="571"/>
      <c r="NV63" s="571"/>
      <c r="NW63" s="571"/>
      <c r="NX63" s="571"/>
      <c r="NY63" s="571"/>
      <c r="NZ63" s="571"/>
      <c r="OA63" s="571"/>
      <c r="OB63" s="571"/>
      <c r="OC63" s="571"/>
      <c r="OD63" s="571"/>
      <c r="OE63" s="571"/>
      <c r="OF63" s="571"/>
      <c r="OG63" s="571"/>
      <c r="OH63" s="571"/>
      <c r="OI63" s="571"/>
      <c r="OJ63" s="571"/>
      <c r="OK63" s="571"/>
      <c r="OL63" s="571"/>
      <c r="OM63" s="571"/>
      <c r="ON63" s="571"/>
      <c r="OO63" s="571"/>
      <c r="OP63" s="571"/>
      <c r="OQ63" s="571"/>
      <c r="OR63" s="571"/>
      <c r="OS63" s="571"/>
      <c r="OT63" s="571"/>
      <c r="OU63" s="571"/>
      <c r="OV63" s="571"/>
      <c r="OW63" s="571"/>
      <c r="OX63" s="571"/>
      <c r="OY63" s="571"/>
      <c r="OZ63" s="571"/>
      <c r="PA63" s="571"/>
      <c r="PB63" s="571"/>
      <c r="PC63" s="571"/>
      <c r="PD63" s="571"/>
      <c r="PE63" s="571"/>
      <c r="PF63" s="571"/>
      <c r="PG63" s="571"/>
      <c r="PH63" s="571"/>
      <c r="PI63" s="571"/>
      <c r="PJ63" s="571"/>
      <c r="PK63" s="571"/>
      <c r="PL63" s="571"/>
      <c r="PM63" s="571"/>
      <c r="PN63" s="571"/>
      <c r="PO63" s="571"/>
      <c r="PP63" s="571"/>
      <c r="PQ63" s="571"/>
      <c r="PR63" s="571"/>
      <c r="PS63" s="571"/>
      <c r="PT63" s="571"/>
      <c r="PU63" s="571"/>
      <c r="PV63" s="571"/>
      <c r="PW63" s="571"/>
      <c r="PX63" s="571"/>
      <c r="PY63" s="571"/>
      <c r="PZ63" s="571"/>
      <c r="QA63" s="571"/>
      <c r="QB63" s="571"/>
      <c r="QC63" s="571"/>
      <c r="QD63" s="571"/>
      <c r="QE63" s="571"/>
      <c r="QF63" s="571"/>
      <c r="QG63" s="571"/>
      <c r="QH63" s="571"/>
      <c r="QI63" s="571"/>
      <c r="QJ63" s="571"/>
      <c r="QK63" s="571"/>
      <c r="QL63" s="571"/>
      <c r="QM63" s="571"/>
      <c r="QN63" s="571"/>
      <c r="QO63" s="571"/>
      <c r="QP63" s="571"/>
      <c r="QQ63" s="571"/>
      <c r="QR63" s="571"/>
      <c r="QS63" s="571"/>
      <c r="QT63" s="571"/>
      <c r="QU63" s="571"/>
      <c r="QV63" s="571"/>
      <c r="QW63" s="571"/>
      <c r="QX63" s="571"/>
      <c r="QY63" s="571"/>
      <c r="QZ63" s="571"/>
      <c r="RA63" s="571"/>
      <c r="RB63" s="571"/>
      <c r="RC63" s="571"/>
      <c r="RD63" s="571"/>
      <c r="RE63" s="571"/>
      <c r="RF63" s="571"/>
      <c r="RG63" s="571"/>
      <c r="RH63" s="571"/>
      <c r="RI63" s="571"/>
      <c r="RJ63" s="571"/>
      <c r="RK63" s="571"/>
      <c r="RL63" s="571"/>
      <c r="RM63" s="571"/>
      <c r="RN63" s="571"/>
      <c r="RO63" s="571"/>
      <c r="RP63" s="571"/>
      <c r="RQ63" s="571"/>
      <c r="RR63" s="571"/>
      <c r="RS63" s="571"/>
      <c r="RT63" s="571"/>
      <c r="RU63" s="571"/>
      <c r="RV63" s="571"/>
      <c r="RW63" s="571"/>
      <c r="RX63" s="571"/>
      <c r="RY63" s="571"/>
      <c r="RZ63" s="571"/>
      <c r="SA63" s="571"/>
      <c r="SB63" s="571"/>
      <c r="SC63" s="571"/>
      <c r="SD63" s="571"/>
      <c r="SE63" s="571"/>
      <c r="SF63" s="571"/>
      <c r="SG63" s="571"/>
      <c r="SH63" s="571"/>
      <c r="SI63" s="571"/>
      <c r="SJ63" s="571"/>
      <c r="SK63" s="571"/>
      <c r="SL63" s="571"/>
      <c r="SM63" s="571"/>
      <c r="SN63" s="571"/>
      <c r="SO63" s="571"/>
      <c r="SP63" s="571"/>
      <c r="SQ63" s="571"/>
      <c r="SR63" s="571"/>
      <c r="SS63" s="571"/>
      <c r="ST63" s="571"/>
      <c r="SU63" s="571"/>
      <c r="SV63" s="571"/>
      <c r="SW63" s="571"/>
      <c r="SX63" s="571"/>
      <c r="SY63" s="571"/>
      <c r="SZ63" s="571"/>
      <c r="TA63" s="571"/>
      <c r="TB63" s="571"/>
      <c r="TC63" s="571"/>
      <c r="TD63" s="571"/>
      <c r="TE63" s="571"/>
      <c r="TF63" s="571"/>
      <c r="TG63" s="571"/>
      <c r="TH63" s="571"/>
      <c r="TI63" s="571"/>
      <c r="TJ63" s="571"/>
      <c r="TK63" s="571"/>
      <c r="TL63" s="571"/>
      <c r="TM63" s="571"/>
      <c r="TN63" s="571"/>
      <c r="TO63" s="571"/>
      <c r="TP63" s="571"/>
      <c r="TQ63" s="571"/>
      <c r="TR63" s="571"/>
      <c r="TS63" s="571"/>
      <c r="TT63" s="571"/>
      <c r="TU63" s="571"/>
      <c r="TV63" s="571"/>
      <c r="TW63" s="571"/>
      <c r="TX63" s="571"/>
      <c r="TY63" s="571"/>
      <c r="TZ63" s="571"/>
      <c r="UA63" s="571"/>
      <c r="UB63" s="571"/>
      <c r="UC63" s="571"/>
      <c r="UD63" s="571"/>
      <c r="UE63" s="571"/>
      <c r="UF63" s="571"/>
      <c r="UG63" s="571"/>
      <c r="UH63" s="571"/>
      <c r="UI63" s="571"/>
      <c r="UJ63" s="571"/>
      <c r="UK63" s="571"/>
      <c r="UL63" s="571"/>
      <c r="UM63" s="571"/>
      <c r="UN63" s="571"/>
      <c r="UO63" s="571"/>
      <c r="UP63" s="571"/>
      <c r="UQ63" s="571"/>
      <c r="UR63" s="571"/>
      <c r="US63" s="571"/>
      <c r="UT63" s="571"/>
      <c r="UU63" s="571"/>
      <c r="UV63" s="571"/>
      <c r="UW63" s="571"/>
      <c r="UX63" s="571"/>
      <c r="UY63" s="571"/>
      <c r="UZ63" s="571"/>
      <c r="VA63" s="571"/>
      <c r="VB63" s="571"/>
      <c r="VC63" s="571"/>
      <c r="VD63" s="571"/>
      <c r="VE63" s="571"/>
      <c r="VF63" s="571"/>
      <c r="VG63" s="571"/>
      <c r="VH63" s="571"/>
      <c r="VI63" s="571"/>
      <c r="VJ63" s="571"/>
      <c r="VK63" s="571"/>
      <c r="VL63" s="571"/>
      <c r="VM63" s="571"/>
      <c r="VN63" s="571"/>
      <c r="VO63" s="571"/>
      <c r="VP63" s="571"/>
      <c r="VQ63" s="571"/>
      <c r="VR63" s="571"/>
      <c r="VS63" s="571"/>
      <c r="VT63" s="571"/>
      <c r="VU63" s="571"/>
      <c r="VV63" s="571"/>
      <c r="VW63" s="571"/>
      <c r="VX63" s="571"/>
      <c r="VY63" s="571"/>
      <c r="VZ63" s="571"/>
      <c r="WA63" s="571"/>
      <c r="WB63" s="571"/>
      <c r="WC63" s="571"/>
      <c r="WD63" s="571"/>
      <c r="WE63" s="571"/>
      <c r="WF63" s="571"/>
      <c r="WG63" s="571"/>
      <c r="WH63" s="571"/>
      <c r="WI63" s="571"/>
      <c r="WJ63" s="571"/>
      <c r="WK63" s="571"/>
      <c r="WL63" s="571"/>
      <c r="WM63" s="571"/>
      <c r="WN63" s="571"/>
      <c r="WO63" s="571"/>
      <c r="WP63" s="571"/>
      <c r="WQ63" s="571"/>
      <c r="WR63" s="571"/>
      <c r="WS63" s="571"/>
      <c r="WT63" s="571"/>
      <c r="WU63" s="571"/>
      <c r="WV63" s="571"/>
      <c r="WW63" s="571"/>
      <c r="WX63" s="571"/>
      <c r="WY63" s="571"/>
      <c r="WZ63" s="571"/>
      <c r="XA63" s="571"/>
      <c r="XB63" s="571"/>
      <c r="XC63" s="571"/>
      <c r="XD63" s="571"/>
      <c r="XE63" s="571"/>
      <c r="XF63" s="571"/>
      <c r="XG63" s="571"/>
      <c r="XH63" s="571"/>
      <c r="XI63" s="571"/>
      <c r="XJ63" s="571"/>
      <c r="XK63" s="571"/>
      <c r="XL63" s="571"/>
      <c r="XM63" s="571"/>
      <c r="XN63" s="571"/>
      <c r="XO63" s="571"/>
      <c r="XP63" s="571"/>
      <c r="XQ63" s="571"/>
      <c r="XR63" s="571"/>
      <c r="XS63" s="571"/>
      <c r="XT63" s="571"/>
      <c r="XU63" s="571"/>
      <c r="XV63" s="571"/>
      <c r="XW63" s="571"/>
      <c r="XX63" s="571"/>
      <c r="XY63" s="571"/>
      <c r="XZ63" s="571"/>
      <c r="YA63" s="571"/>
      <c r="YB63" s="571"/>
      <c r="YC63" s="571"/>
      <c r="YD63" s="571"/>
      <c r="YE63" s="571"/>
      <c r="YF63" s="571"/>
      <c r="YG63" s="571"/>
      <c r="YH63" s="571"/>
      <c r="YI63" s="571"/>
      <c r="YJ63" s="571"/>
      <c r="YK63" s="571"/>
      <c r="YL63" s="571"/>
      <c r="YM63" s="571"/>
      <c r="YN63" s="571"/>
      <c r="YO63" s="571"/>
      <c r="YP63" s="571"/>
      <c r="YQ63" s="571"/>
      <c r="YR63" s="571"/>
      <c r="YS63" s="571"/>
      <c r="YT63" s="571"/>
      <c r="YU63" s="571"/>
      <c r="YV63" s="571"/>
      <c r="YW63" s="571"/>
      <c r="YX63" s="571"/>
      <c r="YY63" s="571"/>
      <c r="YZ63" s="571"/>
      <c r="ZA63" s="571"/>
      <c r="ZB63" s="571"/>
      <c r="ZC63" s="571"/>
      <c r="ZD63" s="571"/>
      <c r="ZE63" s="571"/>
      <c r="ZF63" s="571"/>
      <c r="ZG63" s="571"/>
      <c r="ZH63" s="571"/>
      <c r="ZI63" s="571"/>
      <c r="ZJ63" s="571"/>
      <c r="ZK63" s="571"/>
      <c r="ZL63" s="571"/>
      <c r="ZM63" s="571"/>
      <c r="ZN63" s="571"/>
      <c r="ZO63" s="571"/>
      <c r="ZP63" s="571"/>
      <c r="ZQ63" s="571"/>
      <c r="ZR63" s="571"/>
      <c r="ZS63" s="571"/>
      <c r="ZT63" s="571"/>
      <c r="ZU63" s="571"/>
      <c r="ZV63" s="571"/>
      <c r="ZW63" s="571"/>
      <c r="ZX63" s="571"/>
      <c r="ZY63" s="571"/>
      <c r="ZZ63" s="571"/>
      <c r="AAA63" s="571"/>
      <c r="AAB63" s="571"/>
      <c r="AAC63" s="571"/>
      <c r="AAD63" s="571"/>
      <c r="AAE63" s="571"/>
      <c r="AAF63" s="571"/>
      <c r="AAG63" s="571"/>
      <c r="AAH63" s="571"/>
      <c r="AAI63" s="571"/>
      <c r="AAJ63" s="571"/>
      <c r="AAK63" s="571"/>
      <c r="AAL63" s="571"/>
      <c r="AAM63" s="571"/>
      <c r="AAN63" s="571"/>
      <c r="AAO63" s="571"/>
      <c r="AAP63" s="571"/>
      <c r="AAQ63" s="571"/>
      <c r="AAR63" s="571"/>
      <c r="AAS63" s="571"/>
      <c r="AAT63" s="571"/>
      <c r="AAU63" s="571"/>
      <c r="AAV63" s="571"/>
      <c r="AAW63" s="571"/>
      <c r="AAX63" s="571"/>
      <c r="AAY63" s="571"/>
      <c r="AAZ63" s="571"/>
      <c r="ABA63" s="571"/>
      <c r="ABB63" s="571"/>
      <c r="ABC63" s="571"/>
      <c r="ABD63" s="571"/>
      <c r="ABE63" s="571"/>
      <c r="ABF63" s="571"/>
      <c r="ABG63" s="571"/>
      <c r="ABH63" s="571"/>
      <c r="ABI63" s="571"/>
      <c r="ABJ63" s="571"/>
      <c r="ABK63" s="571"/>
      <c r="ABL63" s="571"/>
      <c r="ABM63" s="571"/>
      <c r="ABN63" s="571"/>
      <c r="ABO63" s="571"/>
      <c r="ABP63" s="571"/>
      <c r="ABQ63" s="571"/>
      <c r="ABR63" s="571"/>
      <c r="ABS63" s="571"/>
      <c r="ABT63" s="571"/>
      <c r="ABU63" s="571"/>
      <c r="ABV63" s="571"/>
      <c r="ABW63" s="571"/>
      <c r="ABX63" s="571"/>
      <c r="ABY63" s="571"/>
      <c r="ABZ63" s="571"/>
      <c r="ACA63" s="571"/>
      <c r="ACB63" s="571"/>
      <c r="ACC63" s="571"/>
      <c r="ACD63" s="571"/>
      <c r="ACE63" s="571"/>
      <c r="ACF63" s="571"/>
      <c r="ACG63" s="571"/>
      <c r="ACH63" s="571"/>
      <c r="ACI63" s="571"/>
      <c r="ACJ63" s="571"/>
      <c r="ACK63" s="571"/>
      <c r="ACL63" s="571"/>
      <c r="ACM63" s="571"/>
      <c r="ACN63" s="571"/>
      <c r="ACO63" s="571"/>
      <c r="ACP63" s="571"/>
      <c r="ACQ63" s="571"/>
      <c r="ACR63" s="571"/>
      <c r="ACS63" s="571"/>
      <c r="ACT63" s="571"/>
      <c r="ACU63" s="571"/>
      <c r="ACV63" s="571"/>
      <c r="ACW63" s="571"/>
      <c r="ACX63" s="571"/>
      <c r="ACY63" s="571"/>
      <c r="ACZ63" s="571"/>
      <c r="ADA63" s="571"/>
      <c r="ADB63" s="571"/>
      <c r="ADC63" s="571"/>
      <c r="ADD63" s="571"/>
      <c r="ADE63" s="571"/>
      <c r="ADF63" s="571"/>
      <c r="ADG63" s="571"/>
      <c r="ADH63" s="571"/>
      <c r="ADI63" s="571"/>
      <c r="ADJ63" s="571"/>
      <c r="ADK63" s="571"/>
      <c r="ADL63" s="571"/>
      <c r="ADM63" s="571"/>
      <c r="ADN63" s="571"/>
      <c r="ADO63" s="571"/>
      <c r="ADP63" s="571"/>
      <c r="ADQ63" s="571"/>
      <c r="ADR63" s="571"/>
      <c r="ADS63" s="571"/>
      <c r="ADT63" s="571"/>
      <c r="ADU63" s="571"/>
      <c r="ADV63" s="571"/>
      <c r="ADW63" s="571"/>
      <c r="ADX63" s="571"/>
      <c r="ADY63" s="571"/>
      <c r="ADZ63" s="571"/>
      <c r="AEA63" s="571"/>
      <c r="AEB63" s="571"/>
      <c r="AEC63" s="571"/>
      <c r="AED63" s="571"/>
      <c r="AEE63" s="571"/>
      <c r="AEF63" s="571"/>
      <c r="AEG63" s="571"/>
      <c r="AEH63" s="571"/>
      <c r="AEI63" s="571"/>
      <c r="AEJ63" s="571"/>
      <c r="AEK63" s="571"/>
      <c r="AEL63" s="571"/>
      <c r="AEM63" s="571"/>
      <c r="AEN63" s="571"/>
      <c r="AEO63" s="571"/>
      <c r="AEP63" s="571"/>
      <c r="AEQ63" s="571"/>
      <c r="AER63" s="571"/>
      <c r="AES63" s="571"/>
      <c r="AET63" s="571"/>
      <c r="AEU63" s="571"/>
      <c r="AEV63" s="571"/>
      <c r="AEW63" s="571"/>
      <c r="AEX63" s="571"/>
      <c r="AEY63" s="571"/>
      <c r="AEZ63" s="571"/>
      <c r="AFA63" s="571"/>
      <c r="AFB63" s="571"/>
      <c r="AFC63" s="571"/>
      <c r="AFD63" s="571"/>
      <c r="AFE63" s="571"/>
      <c r="AFF63" s="571"/>
      <c r="AFG63" s="571"/>
      <c r="AFH63" s="571"/>
      <c r="AFI63" s="571"/>
      <c r="AFJ63" s="571"/>
      <c r="AFK63" s="571"/>
      <c r="AFL63" s="571"/>
      <c r="AFM63" s="571"/>
      <c r="AFN63" s="571"/>
      <c r="AFO63" s="571"/>
      <c r="AFP63" s="571"/>
      <c r="AFQ63" s="571"/>
      <c r="AFR63" s="571"/>
      <c r="AFS63" s="571"/>
      <c r="AFT63" s="571"/>
      <c r="AFU63" s="571"/>
      <c r="AFV63" s="571"/>
      <c r="AFW63" s="571"/>
      <c r="AFX63" s="571"/>
      <c r="AFY63" s="571"/>
      <c r="AFZ63" s="571"/>
      <c r="AGA63" s="571"/>
      <c r="AGB63" s="571"/>
      <c r="AGC63" s="571"/>
      <c r="AGD63" s="571"/>
      <c r="AGE63" s="571"/>
      <c r="AGF63" s="571"/>
      <c r="AGG63" s="571"/>
      <c r="AGH63" s="571"/>
      <c r="AGI63" s="571"/>
      <c r="AGJ63" s="571"/>
      <c r="AGK63" s="571"/>
      <c r="AGL63" s="571"/>
      <c r="AGM63" s="571"/>
      <c r="AGN63" s="571"/>
      <c r="AGO63" s="571"/>
      <c r="AGP63" s="571"/>
      <c r="AGQ63" s="571"/>
      <c r="AGR63" s="571"/>
      <c r="AGS63" s="571"/>
      <c r="AGT63" s="571"/>
      <c r="AGU63" s="571"/>
      <c r="AGV63" s="571"/>
      <c r="AGW63" s="571"/>
      <c r="AGX63" s="571"/>
      <c r="AGY63" s="571"/>
      <c r="AGZ63" s="571"/>
      <c r="AHA63" s="571"/>
      <c r="AHB63" s="571"/>
      <c r="AHC63" s="571"/>
      <c r="AHD63" s="571"/>
      <c r="AHE63" s="571"/>
      <c r="AHF63" s="571"/>
      <c r="AHG63" s="571"/>
      <c r="AHH63" s="571"/>
      <c r="AHI63" s="571"/>
      <c r="AHJ63" s="571"/>
      <c r="AHK63" s="571"/>
      <c r="AHL63" s="571"/>
      <c r="AHM63" s="571"/>
      <c r="AHN63" s="571"/>
      <c r="AHO63" s="571"/>
      <c r="AHQ63" s="579">
        <v>58</v>
      </c>
    </row>
    <row r="64" spans="1:901" x14ac:dyDescent="0.55000000000000004">
      <c r="A64" s="574" t="s">
        <v>39</v>
      </c>
      <c r="B64" s="575" t="s">
        <v>40</v>
      </c>
      <c r="C64" s="571"/>
      <c r="D64" s="571"/>
      <c r="E64" s="571"/>
      <c r="F64" s="571"/>
      <c r="G64" s="571"/>
      <c r="H64" s="571"/>
      <c r="I64" s="571"/>
      <c r="J64" s="571"/>
      <c r="K64" s="571"/>
      <c r="L64" s="571"/>
      <c r="M64" s="571"/>
      <c r="N64" s="571"/>
      <c r="O64" s="571"/>
      <c r="P64" s="571"/>
      <c r="Q64" s="571"/>
      <c r="R64" s="571"/>
      <c r="S64" s="571"/>
      <c r="T64" s="571"/>
      <c r="U64" s="571"/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571"/>
      <c r="AG64" s="571"/>
      <c r="AH64" s="571"/>
      <c r="AI64" s="571"/>
      <c r="AJ64" s="571"/>
      <c r="AK64" s="571"/>
      <c r="AL64" s="571"/>
      <c r="AM64" s="571"/>
      <c r="AN64" s="571"/>
      <c r="AO64" s="571"/>
      <c r="AP64" s="571"/>
      <c r="AQ64" s="571"/>
      <c r="AR64" s="571"/>
      <c r="AS64" s="571"/>
      <c r="AT64" s="571"/>
      <c r="AU64" s="571"/>
      <c r="AV64" s="571"/>
      <c r="AW64" s="571"/>
      <c r="AX64" s="571"/>
      <c r="AY64" s="571"/>
      <c r="AZ64" s="571"/>
      <c r="BA64" s="571"/>
      <c r="BB64" s="571"/>
      <c r="BC64" s="571"/>
      <c r="BD64" s="571"/>
      <c r="BE64" s="571"/>
      <c r="BF64" s="571"/>
      <c r="BG64" s="571"/>
      <c r="BH64" s="571"/>
      <c r="BI64" s="571"/>
      <c r="BJ64" s="571"/>
      <c r="BK64" s="571"/>
      <c r="BL64" s="571"/>
      <c r="BM64" s="571"/>
      <c r="BN64" s="571"/>
      <c r="BO64" s="571"/>
      <c r="BP64" s="571"/>
      <c r="BQ64" s="571"/>
      <c r="BR64" s="571"/>
      <c r="BS64" s="571"/>
      <c r="BT64" s="571"/>
      <c r="BU64" s="571"/>
      <c r="BV64" s="571"/>
      <c r="BW64" s="571"/>
      <c r="BX64" s="571"/>
      <c r="BY64" s="571"/>
      <c r="BZ64" s="571"/>
      <c r="CA64" s="571"/>
      <c r="CB64" s="571"/>
      <c r="CC64" s="571"/>
      <c r="CD64" s="571"/>
      <c r="CE64" s="571"/>
      <c r="CF64" s="571"/>
      <c r="CG64" s="571"/>
      <c r="CH64" s="571"/>
      <c r="CI64" s="571"/>
      <c r="CJ64" s="571"/>
      <c r="CK64" s="571"/>
      <c r="CL64" s="571"/>
      <c r="CM64" s="571"/>
      <c r="CN64" s="571"/>
      <c r="CO64" s="571"/>
      <c r="CP64" s="571"/>
      <c r="CQ64" s="571"/>
      <c r="CR64" s="571"/>
      <c r="CS64" s="571"/>
      <c r="CT64" s="571"/>
      <c r="CU64" s="571"/>
      <c r="CV64" s="571"/>
      <c r="CW64" s="571"/>
      <c r="CX64" s="571"/>
      <c r="CY64" s="571"/>
      <c r="CZ64" s="571"/>
      <c r="DA64" s="571"/>
      <c r="DB64" s="571"/>
      <c r="DC64" s="571"/>
      <c r="DD64" s="571"/>
      <c r="DE64" s="571"/>
      <c r="DF64" s="571"/>
      <c r="DG64" s="571"/>
      <c r="DH64" s="571"/>
      <c r="DI64" s="571"/>
      <c r="DJ64" s="571"/>
      <c r="DK64" s="571"/>
      <c r="DL64" s="571"/>
      <c r="DM64" s="571"/>
      <c r="DN64" s="571"/>
      <c r="DO64" s="571"/>
      <c r="DP64" s="571"/>
      <c r="DQ64" s="571"/>
      <c r="DR64" s="571"/>
      <c r="DS64" s="571"/>
      <c r="DT64" s="571"/>
      <c r="DU64" s="571"/>
      <c r="DV64" s="571"/>
      <c r="DW64" s="571"/>
      <c r="DX64" s="571"/>
      <c r="DY64" s="571"/>
      <c r="DZ64" s="571"/>
      <c r="EA64" s="571"/>
      <c r="EB64" s="571"/>
      <c r="EC64" s="571"/>
      <c r="ED64" s="571"/>
      <c r="EE64" s="571"/>
      <c r="EF64" s="571"/>
      <c r="EG64" s="571"/>
      <c r="EH64" s="571"/>
      <c r="EI64" s="571"/>
      <c r="EJ64" s="571"/>
      <c r="EK64" s="571"/>
      <c r="EL64" s="571"/>
      <c r="EM64" s="571"/>
      <c r="EN64" s="571"/>
      <c r="EO64" s="571"/>
      <c r="EP64" s="571"/>
      <c r="EQ64" s="571"/>
      <c r="ER64" s="571"/>
      <c r="ES64" s="571"/>
      <c r="ET64" s="571"/>
      <c r="EU64" s="571"/>
      <c r="EV64" s="571"/>
      <c r="EW64" s="571"/>
      <c r="EX64" s="571"/>
      <c r="EY64" s="571"/>
      <c r="EZ64" s="571"/>
      <c r="FA64" s="571"/>
      <c r="FB64" s="571"/>
      <c r="FC64" s="571"/>
      <c r="FD64" s="571"/>
      <c r="FE64" s="571"/>
      <c r="FF64" s="571"/>
      <c r="FG64" s="571"/>
      <c r="FH64" s="571"/>
      <c r="FI64" s="571"/>
      <c r="FJ64" s="571"/>
      <c r="FK64" s="571"/>
      <c r="FL64" s="571"/>
      <c r="FM64" s="571"/>
      <c r="FN64" s="571"/>
      <c r="FO64" s="571"/>
      <c r="FP64" s="571"/>
      <c r="FQ64" s="571"/>
      <c r="FR64" s="571"/>
      <c r="FS64" s="571"/>
      <c r="FT64" s="571"/>
      <c r="FU64" s="571"/>
      <c r="FV64" s="571"/>
      <c r="FW64" s="571"/>
      <c r="FX64" s="571"/>
      <c r="FY64" s="571"/>
      <c r="FZ64" s="571"/>
      <c r="GA64" s="571"/>
      <c r="GB64" s="571"/>
      <c r="GC64" s="571"/>
      <c r="GD64" s="571"/>
      <c r="GE64" s="571"/>
      <c r="GF64" s="571"/>
      <c r="GG64" s="571"/>
      <c r="GH64" s="571"/>
      <c r="GI64" s="571"/>
      <c r="GJ64" s="571"/>
      <c r="GK64" s="571"/>
      <c r="GL64" s="571"/>
      <c r="GM64" s="571"/>
      <c r="GN64" s="571"/>
      <c r="GO64" s="571"/>
      <c r="GP64" s="571"/>
      <c r="GQ64" s="571"/>
      <c r="GR64" s="571"/>
      <c r="GS64" s="571"/>
      <c r="GT64" s="571"/>
      <c r="GU64" s="571"/>
      <c r="GV64" s="571"/>
      <c r="GW64" s="571"/>
      <c r="GX64" s="571"/>
      <c r="GY64" s="571"/>
      <c r="GZ64" s="571"/>
      <c r="HA64" s="571"/>
      <c r="HB64" s="571"/>
      <c r="HC64" s="571"/>
      <c r="HD64" s="571"/>
      <c r="HE64" s="571"/>
      <c r="HF64" s="571"/>
      <c r="HG64" s="571"/>
      <c r="HH64" s="571"/>
      <c r="HI64" s="571"/>
      <c r="HJ64" s="571"/>
      <c r="HK64" s="571"/>
      <c r="HL64" s="571"/>
      <c r="HM64" s="571"/>
      <c r="HN64" s="571"/>
      <c r="HO64" s="571"/>
      <c r="HP64" s="571"/>
      <c r="HQ64" s="571"/>
      <c r="HR64" s="571"/>
      <c r="HS64" s="571"/>
      <c r="HT64" s="571"/>
      <c r="HU64" s="571"/>
      <c r="HV64" s="571"/>
      <c r="HW64" s="571"/>
      <c r="HX64" s="571"/>
      <c r="HY64" s="571"/>
      <c r="HZ64" s="571"/>
      <c r="IA64" s="571"/>
      <c r="IB64" s="571"/>
      <c r="IC64" s="571"/>
      <c r="ID64" s="571"/>
      <c r="IE64" s="571"/>
      <c r="IF64" s="571"/>
      <c r="IG64" s="571"/>
      <c r="IH64" s="571"/>
      <c r="II64" s="571"/>
      <c r="IJ64" s="571"/>
      <c r="IK64" s="571"/>
      <c r="IL64" s="571"/>
      <c r="IM64" s="571"/>
      <c r="IN64" s="571"/>
      <c r="IO64" s="571"/>
      <c r="IP64" s="571"/>
      <c r="IQ64" s="571"/>
      <c r="IR64" s="571"/>
      <c r="IS64" s="571"/>
      <c r="IT64" s="571"/>
      <c r="IU64" s="571"/>
      <c r="IV64" s="571"/>
      <c r="IW64" s="571"/>
      <c r="IX64" s="571"/>
      <c r="IY64" s="571"/>
      <c r="IZ64" s="571"/>
      <c r="JA64" s="571"/>
      <c r="JB64" s="571"/>
      <c r="JC64" s="571"/>
      <c r="JD64" s="571"/>
      <c r="JE64" s="571"/>
      <c r="JF64" s="571"/>
      <c r="JG64" s="571"/>
      <c r="JH64" s="571"/>
      <c r="JI64" s="571"/>
      <c r="JJ64" s="571"/>
      <c r="JK64" s="571"/>
      <c r="JL64" s="571"/>
      <c r="JM64" s="571"/>
      <c r="JN64" s="571"/>
      <c r="JO64" s="571"/>
      <c r="JP64" s="571"/>
      <c r="JQ64" s="571"/>
      <c r="JR64" s="571"/>
      <c r="JS64" s="571"/>
      <c r="JT64" s="571"/>
      <c r="JU64" s="571"/>
      <c r="JV64" s="571"/>
      <c r="JW64" s="571"/>
      <c r="JX64" s="571"/>
      <c r="JY64" s="571"/>
      <c r="JZ64" s="571"/>
      <c r="KA64" s="571"/>
      <c r="KB64" s="571"/>
      <c r="KC64" s="571"/>
      <c r="KD64" s="571"/>
      <c r="KE64" s="571"/>
      <c r="KF64" s="571"/>
      <c r="KG64" s="571"/>
      <c r="KH64" s="571"/>
      <c r="KI64" s="571"/>
      <c r="KJ64" s="571"/>
      <c r="KK64" s="571"/>
      <c r="KL64" s="571"/>
      <c r="KM64" s="571"/>
      <c r="KN64" s="571"/>
      <c r="KO64" s="571"/>
      <c r="KP64" s="571"/>
      <c r="KQ64" s="571"/>
      <c r="KR64" s="571"/>
      <c r="KS64" s="571"/>
      <c r="KT64" s="571"/>
      <c r="KU64" s="571"/>
      <c r="KV64" s="571"/>
      <c r="KW64" s="571"/>
      <c r="KX64" s="571"/>
      <c r="KY64" s="571"/>
      <c r="KZ64" s="571"/>
      <c r="LA64" s="571"/>
      <c r="LB64" s="571"/>
      <c r="LC64" s="571"/>
      <c r="LD64" s="571"/>
      <c r="LE64" s="571"/>
      <c r="LF64" s="571"/>
      <c r="LG64" s="571"/>
      <c r="LH64" s="571"/>
      <c r="LI64" s="571"/>
      <c r="LJ64" s="571"/>
      <c r="LK64" s="571"/>
      <c r="LL64" s="571"/>
      <c r="LM64" s="571"/>
      <c r="LN64" s="571"/>
      <c r="LO64" s="571"/>
      <c r="LP64" s="571"/>
      <c r="LQ64" s="571"/>
      <c r="LR64" s="571"/>
      <c r="LS64" s="571"/>
      <c r="LT64" s="571"/>
      <c r="LU64" s="571"/>
      <c r="LV64" s="571"/>
      <c r="LW64" s="571"/>
      <c r="LX64" s="571"/>
      <c r="LY64" s="571"/>
      <c r="LZ64" s="571"/>
      <c r="MA64" s="571"/>
      <c r="MB64" s="571"/>
      <c r="MC64" s="571"/>
      <c r="MD64" s="571"/>
      <c r="ME64" s="571"/>
      <c r="MF64" s="571"/>
      <c r="MG64" s="571"/>
      <c r="MH64" s="571"/>
      <c r="MI64" s="571"/>
      <c r="MJ64" s="571"/>
      <c r="MK64" s="571"/>
      <c r="ML64" s="571"/>
      <c r="MM64" s="571"/>
      <c r="MN64" s="571"/>
      <c r="MO64" s="571"/>
      <c r="MP64" s="571"/>
      <c r="MQ64" s="571"/>
      <c r="MR64" s="571"/>
      <c r="MS64" s="571"/>
      <c r="MT64" s="571"/>
      <c r="MU64" s="571"/>
      <c r="MV64" s="571"/>
      <c r="MW64" s="571"/>
      <c r="MX64" s="571"/>
      <c r="MY64" s="571"/>
      <c r="MZ64" s="571"/>
      <c r="NA64" s="571"/>
      <c r="NB64" s="571"/>
      <c r="NC64" s="571"/>
      <c r="ND64" s="571"/>
      <c r="NE64" s="571"/>
      <c r="NF64" s="571"/>
      <c r="NG64" s="571"/>
      <c r="NH64" s="571"/>
      <c r="NI64" s="571"/>
      <c r="NJ64" s="571"/>
      <c r="NK64" s="571"/>
      <c r="NL64" s="571"/>
      <c r="NM64" s="571"/>
      <c r="NN64" s="571"/>
      <c r="NO64" s="571"/>
      <c r="NP64" s="571"/>
      <c r="NQ64" s="571"/>
      <c r="NR64" s="571"/>
      <c r="NS64" s="571"/>
      <c r="NT64" s="571"/>
      <c r="NU64" s="571"/>
      <c r="NV64" s="571"/>
      <c r="NW64" s="571"/>
      <c r="NX64" s="571"/>
      <c r="NY64" s="571"/>
      <c r="NZ64" s="571"/>
      <c r="OA64" s="571"/>
      <c r="OB64" s="571"/>
      <c r="OC64" s="571"/>
      <c r="OD64" s="571"/>
      <c r="OE64" s="571"/>
      <c r="OF64" s="571"/>
      <c r="OG64" s="571"/>
      <c r="OH64" s="571"/>
      <c r="OI64" s="571"/>
      <c r="OJ64" s="571"/>
      <c r="OK64" s="571"/>
      <c r="OL64" s="571"/>
      <c r="OM64" s="571"/>
      <c r="ON64" s="571"/>
      <c r="OO64" s="571"/>
      <c r="OP64" s="571"/>
      <c r="OQ64" s="571"/>
      <c r="OR64" s="571"/>
      <c r="OS64" s="571"/>
      <c r="OT64" s="571"/>
      <c r="OU64" s="571"/>
      <c r="OV64" s="571"/>
      <c r="OW64" s="571"/>
      <c r="OX64" s="571"/>
      <c r="OY64" s="571"/>
      <c r="OZ64" s="571"/>
      <c r="PA64" s="571"/>
      <c r="PB64" s="571"/>
      <c r="PC64" s="571"/>
      <c r="PD64" s="571"/>
      <c r="PE64" s="571"/>
      <c r="PF64" s="571"/>
      <c r="PG64" s="571"/>
      <c r="PH64" s="571"/>
      <c r="PI64" s="571"/>
      <c r="PJ64" s="571"/>
      <c r="PK64" s="571"/>
      <c r="PL64" s="571"/>
      <c r="PM64" s="571"/>
      <c r="PN64" s="571"/>
      <c r="PO64" s="571"/>
      <c r="PP64" s="571"/>
      <c r="PQ64" s="571"/>
      <c r="PR64" s="571"/>
      <c r="PS64" s="571"/>
      <c r="PT64" s="571"/>
      <c r="PU64" s="571"/>
      <c r="PV64" s="571"/>
      <c r="PW64" s="571"/>
      <c r="PX64" s="571"/>
      <c r="PY64" s="571"/>
      <c r="PZ64" s="571"/>
      <c r="QA64" s="571"/>
      <c r="QB64" s="571"/>
      <c r="QC64" s="571"/>
      <c r="QD64" s="571"/>
      <c r="QE64" s="571"/>
      <c r="QF64" s="571"/>
      <c r="QG64" s="571"/>
      <c r="QH64" s="571"/>
      <c r="QI64" s="571"/>
      <c r="QJ64" s="571"/>
      <c r="QK64" s="571"/>
      <c r="QL64" s="571"/>
      <c r="QM64" s="571"/>
      <c r="QN64" s="571"/>
      <c r="QO64" s="571"/>
      <c r="QP64" s="571"/>
      <c r="QQ64" s="571"/>
      <c r="QR64" s="571"/>
      <c r="QS64" s="571"/>
      <c r="QT64" s="571"/>
      <c r="QU64" s="571"/>
      <c r="QV64" s="571"/>
      <c r="QW64" s="571"/>
      <c r="QX64" s="571"/>
      <c r="QY64" s="571"/>
      <c r="QZ64" s="571"/>
      <c r="RA64" s="571"/>
      <c r="RB64" s="571"/>
      <c r="RC64" s="571"/>
      <c r="RD64" s="571"/>
      <c r="RE64" s="571"/>
      <c r="RF64" s="571"/>
      <c r="RG64" s="571"/>
      <c r="RH64" s="571"/>
      <c r="RI64" s="571"/>
      <c r="RJ64" s="571"/>
      <c r="RK64" s="571"/>
      <c r="RL64" s="571"/>
      <c r="RM64" s="571"/>
      <c r="RN64" s="571"/>
      <c r="RO64" s="571"/>
      <c r="RP64" s="571"/>
      <c r="RQ64" s="571"/>
      <c r="RR64" s="571"/>
      <c r="RS64" s="571"/>
      <c r="RT64" s="571"/>
      <c r="RU64" s="571"/>
      <c r="RV64" s="571"/>
      <c r="RW64" s="571"/>
      <c r="RX64" s="571"/>
      <c r="RY64" s="571"/>
      <c r="RZ64" s="571"/>
      <c r="SA64" s="571"/>
      <c r="SB64" s="571"/>
      <c r="SC64" s="571"/>
      <c r="SD64" s="571"/>
      <c r="SE64" s="571"/>
      <c r="SF64" s="571"/>
      <c r="SG64" s="571"/>
      <c r="SH64" s="571"/>
      <c r="SI64" s="571"/>
      <c r="SJ64" s="571"/>
      <c r="SK64" s="571"/>
      <c r="SL64" s="571"/>
      <c r="SM64" s="571"/>
      <c r="SN64" s="571"/>
      <c r="SO64" s="571"/>
      <c r="SP64" s="571"/>
      <c r="SQ64" s="571"/>
      <c r="SR64" s="571"/>
      <c r="SS64" s="571"/>
      <c r="ST64" s="571"/>
      <c r="SU64" s="571"/>
      <c r="SV64" s="571"/>
      <c r="SW64" s="571"/>
      <c r="SX64" s="571"/>
      <c r="SY64" s="571"/>
      <c r="SZ64" s="571"/>
      <c r="TA64" s="571"/>
      <c r="TB64" s="571"/>
      <c r="TC64" s="571"/>
      <c r="TD64" s="571"/>
      <c r="TE64" s="571"/>
      <c r="TF64" s="571"/>
      <c r="TG64" s="571"/>
      <c r="TH64" s="571"/>
      <c r="TI64" s="571"/>
      <c r="TJ64" s="571"/>
      <c r="TK64" s="571"/>
      <c r="TL64" s="571"/>
      <c r="TM64" s="571"/>
      <c r="TN64" s="571"/>
      <c r="TO64" s="571"/>
      <c r="TP64" s="571"/>
      <c r="TQ64" s="571"/>
      <c r="TR64" s="571"/>
      <c r="TS64" s="571"/>
      <c r="TT64" s="571"/>
      <c r="TU64" s="571"/>
      <c r="TV64" s="571"/>
      <c r="TW64" s="571"/>
      <c r="TX64" s="571"/>
      <c r="TY64" s="571"/>
      <c r="TZ64" s="571"/>
      <c r="UA64" s="571"/>
      <c r="UB64" s="571"/>
      <c r="UC64" s="571"/>
      <c r="UD64" s="571"/>
      <c r="UE64" s="571"/>
      <c r="UF64" s="571"/>
      <c r="UG64" s="571"/>
      <c r="UH64" s="571"/>
      <c r="UI64" s="571"/>
      <c r="UJ64" s="571"/>
      <c r="UK64" s="571"/>
      <c r="UL64" s="571"/>
      <c r="UM64" s="571"/>
      <c r="UN64" s="571"/>
      <c r="UO64" s="571"/>
      <c r="UP64" s="571"/>
      <c r="UQ64" s="571"/>
      <c r="UR64" s="571"/>
      <c r="US64" s="571"/>
      <c r="UT64" s="571"/>
      <c r="UU64" s="571"/>
      <c r="UV64" s="571"/>
      <c r="UW64" s="571"/>
      <c r="UX64" s="571"/>
      <c r="UY64" s="571"/>
      <c r="UZ64" s="571"/>
      <c r="VA64" s="571"/>
      <c r="VB64" s="571"/>
      <c r="VC64" s="571"/>
      <c r="VD64" s="571"/>
      <c r="VE64" s="571"/>
      <c r="VF64" s="571"/>
      <c r="VG64" s="571"/>
      <c r="VH64" s="571"/>
      <c r="VI64" s="571"/>
      <c r="VJ64" s="571"/>
      <c r="VK64" s="571"/>
      <c r="VL64" s="571"/>
      <c r="VM64" s="571"/>
      <c r="VN64" s="571"/>
      <c r="VO64" s="571"/>
      <c r="VP64" s="571"/>
      <c r="VQ64" s="571"/>
      <c r="VR64" s="571"/>
      <c r="VS64" s="571"/>
      <c r="VT64" s="571"/>
      <c r="VU64" s="571"/>
      <c r="VV64" s="571"/>
      <c r="VW64" s="571"/>
      <c r="VX64" s="571"/>
      <c r="VY64" s="571"/>
      <c r="VZ64" s="571"/>
      <c r="WA64" s="571"/>
      <c r="WB64" s="571"/>
      <c r="WC64" s="571"/>
      <c r="WD64" s="571"/>
      <c r="WE64" s="571"/>
      <c r="WF64" s="571"/>
      <c r="WG64" s="571"/>
      <c r="WH64" s="571"/>
      <c r="WI64" s="571"/>
      <c r="WJ64" s="571"/>
      <c r="WK64" s="571"/>
      <c r="WL64" s="571"/>
      <c r="WM64" s="571"/>
      <c r="WN64" s="571"/>
      <c r="WO64" s="571"/>
      <c r="WP64" s="571"/>
      <c r="WQ64" s="571"/>
      <c r="WR64" s="571"/>
      <c r="WS64" s="571"/>
      <c r="WT64" s="571"/>
      <c r="WU64" s="571"/>
      <c r="WV64" s="571"/>
      <c r="WW64" s="571"/>
      <c r="WX64" s="571"/>
      <c r="WY64" s="571"/>
      <c r="WZ64" s="571"/>
      <c r="XA64" s="571"/>
      <c r="XB64" s="571"/>
      <c r="XC64" s="571"/>
      <c r="XD64" s="571"/>
      <c r="XE64" s="571"/>
      <c r="XF64" s="571"/>
      <c r="XG64" s="571"/>
      <c r="XH64" s="571"/>
      <c r="XI64" s="571"/>
      <c r="XJ64" s="571"/>
      <c r="XK64" s="571"/>
      <c r="XL64" s="571"/>
      <c r="XM64" s="571"/>
      <c r="XN64" s="571"/>
      <c r="XO64" s="571"/>
      <c r="XP64" s="571"/>
      <c r="XQ64" s="571"/>
      <c r="XR64" s="571"/>
      <c r="XS64" s="571"/>
      <c r="XT64" s="571"/>
      <c r="XU64" s="571"/>
      <c r="XV64" s="571"/>
      <c r="XW64" s="571"/>
      <c r="XX64" s="571"/>
      <c r="XY64" s="571"/>
      <c r="XZ64" s="571"/>
      <c r="YA64" s="571"/>
      <c r="YB64" s="571"/>
      <c r="YC64" s="571"/>
      <c r="YD64" s="571"/>
      <c r="YE64" s="571"/>
      <c r="YF64" s="571"/>
      <c r="YG64" s="571"/>
      <c r="YH64" s="571"/>
      <c r="YI64" s="571"/>
      <c r="YJ64" s="571"/>
      <c r="YK64" s="571"/>
      <c r="YL64" s="571"/>
      <c r="YM64" s="571"/>
      <c r="YN64" s="571"/>
      <c r="YO64" s="571"/>
      <c r="YP64" s="571"/>
      <c r="YQ64" s="571"/>
      <c r="YR64" s="571"/>
      <c r="YS64" s="571"/>
      <c r="YT64" s="571"/>
      <c r="YU64" s="571"/>
      <c r="YV64" s="571"/>
      <c r="YW64" s="571"/>
      <c r="YX64" s="571"/>
      <c r="YY64" s="571"/>
      <c r="YZ64" s="571"/>
      <c r="ZA64" s="571"/>
      <c r="ZB64" s="571"/>
      <c r="ZC64" s="571"/>
      <c r="ZD64" s="571"/>
      <c r="ZE64" s="571"/>
      <c r="ZF64" s="571"/>
      <c r="ZG64" s="571"/>
      <c r="ZH64" s="571"/>
      <c r="ZI64" s="571"/>
      <c r="ZJ64" s="571"/>
      <c r="ZK64" s="571"/>
      <c r="ZL64" s="571"/>
      <c r="ZM64" s="571"/>
      <c r="ZN64" s="571"/>
      <c r="ZO64" s="571"/>
      <c r="ZP64" s="571"/>
      <c r="ZQ64" s="571"/>
      <c r="ZR64" s="571"/>
      <c r="ZS64" s="571"/>
      <c r="ZT64" s="571"/>
      <c r="ZU64" s="571"/>
      <c r="ZV64" s="571"/>
      <c r="ZW64" s="571"/>
      <c r="ZX64" s="571"/>
      <c r="ZY64" s="571"/>
      <c r="ZZ64" s="571"/>
      <c r="AAA64" s="571"/>
      <c r="AAB64" s="571"/>
      <c r="AAC64" s="571"/>
      <c r="AAD64" s="571"/>
      <c r="AAE64" s="571"/>
      <c r="AAF64" s="571"/>
      <c r="AAG64" s="571"/>
      <c r="AAH64" s="571"/>
      <c r="AAI64" s="571"/>
      <c r="AAJ64" s="571"/>
      <c r="AAK64" s="571"/>
      <c r="AAL64" s="571"/>
      <c r="AAM64" s="571"/>
      <c r="AAN64" s="571"/>
      <c r="AAO64" s="571"/>
      <c r="AAP64" s="571"/>
      <c r="AAQ64" s="571"/>
      <c r="AAR64" s="571"/>
      <c r="AAS64" s="571"/>
      <c r="AAT64" s="571"/>
      <c r="AAU64" s="571"/>
      <c r="AAV64" s="571"/>
      <c r="AAW64" s="571"/>
      <c r="AAX64" s="571"/>
      <c r="AAY64" s="571"/>
      <c r="AAZ64" s="571"/>
      <c r="ABA64" s="571"/>
      <c r="ABB64" s="571"/>
      <c r="ABC64" s="571"/>
      <c r="ABD64" s="571"/>
      <c r="ABE64" s="571"/>
      <c r="ABF64" s="571"/>
      <c r="ABG64" s="571"/>
      <c r="ABH64" s="571"/>
      <c r="ABI64" s="571"/>
      <c r="ABJ64" s="571"/>
      <c r="ABK64" s="571"/>
      <c r="ABL64" s="571"/>
      <c r="ABM64" s="571"/>
      <c r="ABN64" s="571"/>
      <c r="ABO64" s="571"/>
      <c r="ABP64" s="571"/>
      <c r="ABQ64" s="571"/>
      <c r="ABR64" s="571"/>
      <c r="ABS64" s="571"/>
      <c r="ABT64" s="571"/>
      <c r="ABU64" s="571"/>
      <c r="ABV64" s="571"/>
      <c r="ABW64" s="571"/>
      <c r="ABX64" s="571"/>
      <c r="ABY64" s="571"/>
      <c r="ABZ64" s="571"/>
      <c r="ACA64" s="571"/>
      <c r="ACB64" s="571"/>
      <c r="ACC64" s="571"/>
      <c r="ACD64" s="571"/>
      <c r="ACE64" s="571"/>
      <c r="ACF64" s="571"/>
      <c r="ACG64" s="571"/>
      <c r="ACH64" s="571"/>
      <c r="ACI64" s="571"/>
      <c r="ACJ64" s="571"/>
      <c r="ACK64" s="571"/>
      <c r="ACL64" s="571"/>
      <c r="ACM64" s="571"/>
      <c r="ACN64" s="571"/>
      <c r="ACO64" s="571"/>
      <c r="ACP64" s="571"/>
      <c r="ACQ64" s="571"/>
      <c r="ACR64" s="571"/>
      <c r="ACS64" s="571"/>
      <c r="ACT64" s="571"/>
      <c r="ACU64" s="571"/>
      <c r="ACV64" s="571"/>
      <c r="ACW64" s="571"/>
      <c r="ACX64" s="571"/>
      <c r="ACY64" s="571"/>
      <c r="ACZ64" s="571"/>
      <c r="ADA64" s="571"/>
      <c r="ADB64" s="571"/>
      <c r="ADC64" s="571"/>
      <c r="ADD64" s="571"/>
      <c r="ADE64" s="571"/>
      <c r="ADF64" s="571"/>
      <c r="ADG64" s="571"/>
      <c r="ADH64" s="571"/>
      <c r="ADI64" s="571"/>
      <c r="ADJ64" s="571"/>
      <c r="ADK64" s="571"/>
      <c r="ADL64" s="571"/>
      <c r="ADM64" s="571"/>
      <c r="ADN64" s="571"/>
      <c r="ADO64" s="571"/>
      <c r="ADP64" s="571"/>
      <c r="ADQ64" s="571"/>
      <c r="ADR64" s="571"/>
      <c r="ADS64" s="571"/>
      <c r="ADT64" s="571"/>
      <c r="ADU64" s="571"/>
      <c r="ADV64" s="571"/>
      <c r="ADW64" s="571"/>
      <c r="ADX64" s="571"/>
      <c r="ADY64" s="571"/>
      <c r="ADZ64" s="571"/>
      <c r="AEA64" s="571"/>
      <c r="AEB64" s="571"/>
      <c r="AEC64" s="571"/>
      <c r="AED64" s="571"/>
      <c r="AEE64" s="571"/>
      <c r="AEF64" s="571"/>
      <c r="AEG64" s="571"/>
      <c r="AEH64" s="571"/>
      <c r="AEI64" s="571"/>
      <c r="AEJ64" s="571"/>
      <c r="AEK64" s="571"/>
      <c r="AEL64" s="571"/>
      <c r="AEM64" s="571"/>
      <c r="AEN64" s="571"/>
      <c r="AEO64" s="571"/>
      <c r="AEP64" s="571"/>
      <c r="AEQ64" s="571"/>
      <c r="AER64" s="571"/>
      <c r="AES64" s="571"/>
      <c r="AET64" s="571"/>
      <c r="AEU64" s="571"/>
      <c r="AEV64" s="571"/>
      <c r="AEW64" s="571"/>
      <c r="AEX64" s="571"/>
      <c r="AEY64" s="571"/>
      <c r="AEZ64" s="571"/>
      <c r="AFA64" s="571"/>
      <c r="AFB64" s="571"/>
      <c r="AFC64" s="571"/>
      <c r="AFD64" s="571"/>
      <c r="AFE64" s="571"/>
      <c r="AFF64" s="571"/>
      <c r="AFG64" s="571"/>
      <c r="AFH64" s="571"/>
      <c r="AFI64" s="571"/>
      <c r="AFJ64" s="571"/>
      <c r="AFK64" s="571"/>
      <c r="AFL64" s="571"/>
      <c r="AFM64" s="571"/>
      <c r="AFN64" s="571"/>
      <c r="AFO64" s="571"/>
      <c r="AFP64" s="571"/>
      <c r="AFQ64" s="571"/>
      <c r="AFR64" s="571"/>
      <c r="AFS64" s="571"/>
      <c r="AFT64" s="571"/>
      <c r="AFU64" s="571"/>
      <c r="AFV64" s="571"/>
      <c r="AFW64" s="571"/>
      <c r="AFX64" s="571"/>
      <c r="AFY64" s="571"/>
      <c r="AFZ64" s="571"/>
      <c r="AGA64" s="571"/>
      <c r="AGB64" s="571"/>
      <c r="AGC64" s="571"/>
      <c r="AGD64" s="571"/>
      <c r="AGE64" s="571"/>
      <c r="AGF64" s="571"/>
      <c r="AGG64" s="571"/>
      <c r="AGH64" s="571"/>
      <c r="AGI64" s="571"/>
      <c r="AGJ64" s="571"/>
      <c r="AGK64" s="571"/>
      <c r="AGL64" s="571"/>
      <c r="AGM64" s="571"/>
      <c r="AGN64" s="571"/>
      <c r="AGO64" s="571"/>
      <c r="AGP64" s="571"/>
      <c r="AGQ64" s="571"/>
      <c r="AGR64" s="571"/>
      <c r="AGS64" s="571"/>
      <c r="AGT64" s="571"/>
      <c r="AGU64" s="571"/>
      <c r="AGV64" s="571"/>
      <c r="AGW64" s="571"/>
      <c r="AGX64" s="571"/>
      <c r="AGY64" s="571"/>
      <c r="AGZ64" s="571"/>
      <c r="AHA64" s="571"/>
      <c r="AHB64" s="571"/>
      <c r="AHC64" s="571"/>
      <c r="AHD64" s="571"/>
      <c r="AHE64" s="571"/>
      <c r="AHF64" s="571"/>
      <c r="AHG64" s="571"/>
      <c r="AHH64" s="571"/>
      <c r="AHI64" s="571"/>
      <c r="AHJ64" s="571"/>
      <c r="AHK64" s="571"/>
      <c r="AHL64" s="571"/>
      <c r="AHM64" s="571"/>
      <c r="AHN64" s="571"/>
      <c r="AHO64" s="571"/>
      <c r="AHQ64" s="580">
        <v>59</v>
      </c>
    </row>
    <row r="65" spans="1:901" x14ac:dyDescent="0.4">
      <c r="A65" s="574" t="s">
        <v>681</v>
      </c>
      <c r="B65" s="575" t="s">
        <v>682</v>
      </c>
      <c r="C65" s="571"/>
      <c r="D65" s="571"/>
      <c r="E65" s="571"/>
      <c r="F65" s="571"/>
      <c r="G65" s="571"/>
      <c r="H65" s="571"/>
      <c r="I65" s="571"/>
      <c r="J65" s="571"/>
      <c r="K65" s="571"/>
      <c r="L65" s="571"/>
      <c r="M65" s="571"/>
      <c r="N65" s="571"/>
      <c r="O65" s="571"/>
      <c r="P65" s="571"/>
      <c r="Q65" s="571"/>
      <c r="R65" s="571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1"/>
      <c r="AH65" s="571"/>
      <c r="AI65" s="571"/>
      <c r="AJ65" s="571"/>
      <c r="AK65" s="571"/>
      <c r="AL65" s="571"/>
      <c r="AM65" s="571"/>
      <c r="AN65" s="571"/>
      <c r="AO65" s="571"/>
      <c r="AP65" s="571"/>
      <c r="AQ65" s="571"/>
      <c r="AR65" s="571"/>
      <c r="AS65" s="571"/>
      <c r="AT65" s="571"/>
      <c r="AU65" s="571"/>
      <c r="AV65" s="571"/>
      <c r="AW65" s="571"/>
      <c r="AX65" s="571"/>
      <c r="AY65" s="571"/>
      <c r="AZ65" s="571"/>
      <c r="BA65" s="571"/>
      <c r="BB65" s="571"/>
      <c r="BC65" s="571"/>
      <c r="BD65" s="571"/>
      <c r="BE65" s="571"/>
      <c r="BF65" s="571"/>
      <c r="BG65" s="571"/>
      <c r="BH65" s="571"/>
      <c r="BI65" s="571"/>
      <c r="BJ65" s="571"/>
      <c r="BK65" s="571"/>
      <c r="BL65" s="571"/>
      <c r="BM65" s="571"/>
      <c r="BN65" s="571"/>
      <c r="BO65" s="571"/>
      <c r="BP65" s="571"/>
      <c r="BQ65" s="571"/>
      <c r="BR65" s="571"/>
      <c r="BS65" s="571"/>
      <c r="BT65" s="571"/>
      <c r="BU65" s="571"/>
      <c r="BV65" s="571"/>
      <c r="BW65" s="571"/>
      <c r="BX65" s="571"/>
      <c r="BY65" s="571"/>
      <c r="BZ65" s="571"/>
      <c r="CA65" s="571"/>
      <c r="CB65" s="571"/>
      <c r="CC65" s="571"/>
      <c r="CD65" s="571"/>
      <c r="CE65" s="571"/>
      <c r="CF65" s="571"/>
      <c r="CG65" s="571"/>
      <c r="CH65" s="571"/>
      <c r="CI65" s="571"/>
      <c r="CJ65" s="571"/>
      <c r="CK65" s="571"/>
      <c r="CL65" s="571"/>
      <c r="CM65" s="571"/>
      <c r="CN65" s="571"/>
      <c r="CO65" s="571"/>
      <c r="CP65" s="571"/>
      <c r="CQ65" s="571"/>
      <c r="CR65" s="571"/>
      <c r="CS65" s="571"/>
      <c r="CT65" s="571"/>
      <c r="CU65" s="571"/>
      <c r="CV65" s="571"/>
      <c r="CW65" s="571"/>
      <c r="CX65" s="571"/>
      <c r="CY65" s="571"/>
      <c r="CZ65" s="571"/>
      <c r="DA65" s="571"/>
      <c r="DB65" s="571"/>
      <c r="DC65" s="571"/>
      <c r="DD65" s="571"/>
      <c r="DE65" s="571"/>
      <c r="DF65" s="571"/>
      <c r="DG65" s="571"/>
      <c r="DH65" s="571"/>
      <c r="DI65" s="571"/>
      <c r="DJ65" s="571"/>
      <c r="DK65" s="571"/>
      <c r="DL65" s="571"/>
      <c r="DM65" s="571"/>
      <c r="DN65" s="571"/>
      <c r="DO65" s="571"/>
      <c r="DP65" s="571"/>
      <c r="DQ65" s="571"/>
      <c r="DR65" s="571"/>
      <c r="DS65" s="571"/>
      <c r="DT65" s="571"/>
      <c r="DU65" s="571"/>
      <c r="DV65" s="571"/>
      <c r="DW65" s="571"/>
      <c r="DX65" s="571"/>
      <c r="DY65" s="571"/>
      <c r="DZ65" s="571"/>
      <c r="EA65" s="571"/>
      <c r="EB65" s="571"/>
      <c r="EC65" s="571"/>
      <c r="ED65" s="571"/>
      <c r="EE65" s="571"/>
      <c r="EF65" s="571"/>
      <c r="EG65" s="571"/>
      <c r="EH65" s="571"/>
      <c r="EI65" s="571"/>
      <c r="EJ65" s="571"/>
      <c r="EK65" s="571"/>
      <c r="EL65" s="571"/>
      <c r="EM65" s="571"/>
      <c r="EN65" s="571"/>
      <c r="EO65" s="571"/>
      <c r="EP65" s="571"/>
      <c r="EQ65" s="571"/>
      <c r="ER65" s="571"/>
      <c r="ES65" s="571"/>
      <c r="ET65" s="571"/>
      <c r="EU65" s="571"/>
      <c r="EV65" s="571"/>
      <c r="EW65" s="571"/>
      <c r="EX65" s="571"/>
      <c r="EY65" s="571"/>
      <c r="EZ65" s="571"/>
      <c r="FA65" s="571"/>
      <c r="FB65" s="571"/>
      <c r="FC65" s="571"/>
      <c r="FD65" s="571"/>
      <c r="FE65" s="571"/>
      <c r="FF65" s="571"/>
      <c r="FG65" s="571"/>
      <c r="FH65" s="571"/>
      <c r="FI65" s="571"/>
      <c r="FJ65" s="571"/>
      <c r="FK65" s="571"/>
      <c r="FL65" s="571"/>
      <c r="FM65" s="571"/>
      <c r="FN65" s="571"/>
      <c r="FO65" s="571"/>
      <c r="FP65" s="571"/>
      <c r="FQ65" s="571"/>
      <c r="FR65" s="571"/>
      <c r="FS65" s="571"/>
      <c r="FT65" s="571"/>
      <c r="FU65" s="571"/>
      <c r="FV65" s="571"/>
      <c r="FW65" s="571"/>
      <c r="FX65" s="571"/>
      <c r="FY65" s="571"/>
      <c r="FZ65" s="571"/>
      <c r="GA65" s="571"/>
      <c r="GB65" s="571"/>
      <c r="GC65" s="571"/>
      <c r="GD65" s="571"/>
      <c r="GE65" s="571"/>
      <c r="GF65" s="571"/>
      <c r="GG65" s="571"/>
      <c r="GH65" s="571"/>
      <c r="GI65" s="571"/>
      <c r="GJ65" s="571"/>
      <c r="GK65" s="571"/>
      <c r="GL65" s="571"/>
      <c r="GM65" s="571"/>
      <c r="GN65" s="571"/>
      <c r="GO65" s="571"/>
      <c r="GP65" s="571"/>
      <c r="GQ65" s="571"/>
      <c r="GR65" s="571"/>
      <c r="GS65" s="571"/>
      <c r="GT65" s="571"/>
      <c r="GU65" s="571"/>
      <c r="GV65" s="571"/>
      <c r="GW65" s="571"/>
      <c r="GX65" s="571"/>
      <c r="GY65" s="571"/>
      <c r="GZ65" s="571"/>
      <c r="HA65" s="571"/>
      <c r="HB65" s="571"/>
      <c r="HC65" s="571"/>
      <c r="HD65" s="571"/>
      <c r="HE65" s="571"/>
      <c r="HF65" s="571"/>
      <c r="HG65" s="571"/>
      <c r="HH65" s="571"/>
      <c r="HI65" s="571"/>
      <c r="HJ65" s="571"/>
      <c r="HK65" s="571"/>
      <c r="HL65" s="571"/>
      <c r="HM65" s="571"/>
      <c r="HN65" s="571"/>
      <c r="HO65" s="571"/>
      <c r="HP65" s="571"/>
      <c r="HQ65" s="571"/>
      <c r="HR65" s="571"/>
      <c r="HS65" s="571"/>
      <c r="HT65" s="571"/>
      <c r="HU65" s="571"/>
      <c r="HV65" s="571"/>
      <c r="HW65" s="571"/>
      <c r="HX65" s="571"/>
      <c r="HY65" s="571"/>
      <c r="HZ65" s="571"/>
      <c r="IA65" s="571"/>
      <c r="IB65" s="571"/>
      <c r="IC65" s="571"/>
      <c r="ID65" s="571"/>
      <c r="IE65" s="571"/>
      <c r="IF65" s="571"/>
      <c r="IG65" s="571"/>
      <c r="IH65" s="571"/>
      <c r="II65" s="571"/>
      <c r="IJ65" s="571"/>
      <c r="IK65" s="571"/>
      <c r="IL65" s="571"/>
      <c r="IM65" s="571"/>
      <c r="IN65" s="571"/>
      <c r="IO65" s="571"/>
      <c r="IP65" s="571"/>
      <c r="IQ65" s="571"/>
      <c r="IR65" s="571"/>
      <c r="IS65" s="571"/>
      <c r="IT65" s="571"/>
      <c r="IU65" s="571"/>
      <c r="IV65" s="571"/>
      <c r="IW65" s="571"/>
      <c r="IX65" s="571"/>
      <c r="IY65" s="571"/>
      <c r="IZ65" s="571"/>
      <c r="JA65" s="571"/>
      <c r="JB65" s="571"/>
      <c r="JC65" s="571"/>
      <c r="JD65" s="571"/>
      <c r="JE65" s="571"/>
      <c r="JF65" s="571"/>
      <c r="JG65" s="571"/>
      <c r="JH65" s="571"/>
      <c r="JI65" s="571"/>
      <c r="JJ65" s="571"/>
      <c r="JK65" s="571"/>
      <c r="JL65" s="571"/>
      <c r="JM65" s="571"/>
      <c r="JN65" s="571"/>
      <c r="JO65" s="571"/>
      <c r="JP65" s="571"/>
      <c r="JQ65" s="571"/>
      <c r="JR65" s="571"/>
      <c r="JS65" s="571"/>
      <c r="JT65" s="571"/>
      <c r="JU65" s="571"/>
      <c r="JV65" s="571"/>
      <c r="JW65" s="571"/>
      <c r="JX65" s="571"/>
      <c r="JY65" s="571"/>
      <c r="JZ65" s="571"/>
      <c r="KA65" s="571"/>
      <c r="KB65" s="571"/>
      <c r="KC65" s="571"/>
      <c r="KD65" s="571"/>
      <c r="KE65" s="571"/>
      <c r="KF65" s="571"/>
      <c r="KG65" s="571"/>
      <c r="KH65" s="571"/>
      <c r="KI65" s="571"/>
      <c r="KJ65" s="571"/>
      <c r="KK65" s="571"/>
      <c r="KL65" s="571"/>
      <c r="KM65" s="571"/>
      <c r="KN65" s="571"/>
      <c r="KO65" s="571"/>
      <c r="KP65" s="571"/>
      <c r="KQ65" s="571"/>
      <c r="KR65" s="571"/>
      <c r="KS65" s="571"/>
      <c r="KT65" s="571"/>
      <c r="KU65" s="571"/>
      <c r="KV65" s="571"/>
      <c r="KW65" s="571"/>
      <c r="KX65" s="571"/>
      <c r="KY65" s="571"/>
      <c r="KZ65" s="571"/>
      <c r="LA65" s="571"/>
      <c r="LB65" s="571"/>
      <c r="LC65" s="571"/>
      <c r="LD65" s="571"/>
      <c r="LE65" s="571"/>
      <c r="LF65" s="571"/>
      <c r="LG65" s="571"/>
      <c r="LH65" s="571"/>
      <c r="LI65" s="571"/>
      <c r="LJ65" s="571"/>
      <c r="LK65" s="571"/>
      <c r="LL65" s="571"/>
      <c r="LM65" s="571"/>
      <c r="LN65" s="571"/>
      <c r="LO65" s="571"/>
      <c r="LP65" s="571"/>
      <c r="LQ65" s="571"/>
      <c r="LR65" s="571"/>
      <c r="LS65" s="571"/>
      <c r="LT65" s="571"/>
      <c r="LU65" s="571"/>
      <c r="LV65" s="571"/>
      <c r="LW65" s="571"/>
      <c r="LX65" s="571"/>
      <c r="LY65" s="571"/>
      <c r="LZ65" s="571"/>
      <c r="MA65" s="571"/>
      <c r="MB65" s="571"/>
      <c r="MC65" s="571"/>
      <c r="MD65" s="571"/>
      <c r="ME65" s="571"/>
      <c r="MF65" s="571"/>
      <c r="MG65" s="571"/>
      <c r="MH65" s="571"/>
      <c r="MI65" s="571"/>
      <c r="MJ65" s="571"/>
      <c r="MK65" s="571"/>
      <c r="ML65" s="571"/>
      <c r="MM65" s="571"/>
      <c r="MN65" s="571"/>
      <c r="MO65" s="571"/>
      <c r="MP65" s="571"/>
      <c r="MQ65" s="571"/>
      <c r="MR65" s="571"/>
      <c r="MS65" s="571"/>
      <c r="MT65" s="571"/>
      <c r="MU65" s="571"/>
      <c r="MV65" s="571"/>
      <c r="MW65" s="571"/>
      <c r="MX65" s="571"/>
      <c r="MY65" s="571"/>
      <c r="MZ65" s="571"/>
      <c r="NA65" s="571"/>
      <c r="NB65" s="571"/>
      <c r="NC65" s="571"/>
      <c r="ND65" s="571"/>
      <c r="NE65" s="571"/>
      <c r="NF65" s="571"/>
      <c r="NG65" s="571"/>
      <c r="NH65" s="571"/>
      <c r="NI65" s="571"/>
      <c r="NJ65" s="571"/>
      <c r="NK65" s="571"/>
      <c r="NL65" s="571"/>
      <c r="NM65" s="571"/>
      <c r="NN65" s="571"/>
      <c r="NO65" s="571"/>
      <c r="NP65" s="571"/>
      <c r="NQ65" s="571"/>
      <c r="NR65" s="571"/>
      <c r="NS65" s="571"/>
      <c r="NT65" s="571"/>
      <c r="NU65" s="571"/>
      <c r="NV65" s="571"/>
      <c r="NW65" s="571"/>
      <c r="NX65" s="571"/>
      <c r="NY65" s="571"/>
      <c r="NZ65" s="571"/>
      <c r="OA65" s="571"/>
      <c r="OB65" s="571"/>
      <c r="OC65" s="571"/>
      <c r="OD65" s="571"/>
      <c r="OE65" s="571"/>
      <c r="OF65" s="571"/>
      <c r="OG65" s="571"/>
      <c r="OH65" s="571"/>
      <c r="OI65" s="571"/>
      <c r="OJ65" s="571"/>
      <c r="OK65" s="571"/>
      <c r="OL65" s="571"/>
      <c r="OM65" s="571"/>
      <c r="ON65" s="571"/>
      <c r="OO65" s="571"/>
      <c r="OP65" s="571"/>
      <c r="OQ65" s="571"/>
      <c r="OR65" s="571"/>
      <c r="OS65" s="571"/>
      <c r="OT65" s="571"/>
      <c r="OU65" s="571"/>
      <c r="OV65" s="571"/>
      <c r="OW65" s="571"/>
      <c r="OX65" s="571"/>
      <c r="OY65" s="571"/>
      <c r="OZ65" s="571"/>
      <c r="PA65" s="571"/>
      <c r="PB65" s="571"/>
      <c r="PC65" s="571"/>
      <c r="PD65" s="571"/>
      <c r="PE65" s="571"/>
      <c r="PF65" s="571"/>
      <c r="PG65" s="571"/>
      <c r="PH65" s="571"/>
      <c r="PI65" s="571"/>
      <c r="PJ65" s="571"/>
      <c r="PK65" s="571"/>
      <c r="PL65" s="571"/>
      <c r="PM65" s="571"/>
      <c r="PN65" s="571"/>
      <c r="PO65" s="571"/>
      <c r="PP65" s="571"/>
      <c r="PQ65" s="571"/>
      <c r="PR65" s="571"/>
      <c r="PS65" s="571"/>
      <c r="PT65" s="571"/>
      <c r="PU65" s="571"/>
      <c r="PV65" s="571"/>
      <c r="PW65" s="571"/>
      <c r="PX65" s="571"/>
      <c r="PY65" s="571"/>
      <c r="PZ65" s="571"/>
      <c r="QA65" s="571"/>
      <c r="QB65" s="571"/>
      <c r="QC65" s="571"/>
      <c r="QD65" s="571"/>
      <c r="QE65" s="571"/>
      <c r="QF65" s="571"/>
      <c r="QG65" s="571"/>
      <c r="QH65" s="571"/>
      <c r="QI65" s="571"/>
      <c r="QJ65" s="571"/>
      <c r="QK65" s="571"/>
      <c r="QL65" s="571"/>
      <c r="QM65" s="571"/>
      <c r="QN65" s="571"/>
      <c r="QO65" s="571"/>
      <c r="QP65" s="571"/>
      <c r="QQ65" s="571"/>
      <c r="QR65" s="571"/>
      <c r="QS65" s="571"/>
      <c r="QT65" s="571"/>
      <c r="QU65" s="571"/>
      <c r="QV65" s="571"/>
      <c r="QW65" s="571"/>
      <c r="QX65" s="571"/>
      <c r="QY65" s="571"/>
      <c r="QZ65" s="571"/>
      <c r="RA65" s="571"/>
      <c r="RB65" s="571"/>
      <c r="RC65" s="571"/>
      <c r="RD65" s="571"/>
      <c r="RE65" s="571"/>
      <c r="RF65" s="571"/>
      <c r="RG65" s="571"/>
      <c r="RH65" s="571"/>
      <c r="RI65" s="571"/>
      <c r="RJ65" s="571"/>
      <c r="RK65" s="571"/>
      <c r="RL65" s="571"/>
      <c r="RM65" s="571"/>
      <c r="RN65" s="571"/>
      <c r="RO65" s="571"/>
      <c r="RP65" s="571"/>
      <c r="RQ65" s="571"/>
      <c r="RR65" s="571"/>
      <c r="RS65" s="571"/>
      <c r="RT65" s="571"/>
      <c r="RU65" s="571"/>
      <c r="RV65" s="571"/>
      <c r="RW65" s="571"/>
      <c r="RX65" s="571"/>
      <c r="RY65" s="571"/>
      <c r="RZ65" s="571"/>
      <c r="SA65" s="571"/>
      <c r="SB65" s="571"/>
      <c r="SC65" s="571"/>
      <c r="SD65" s="571"/>
      <c r="SE65" s="571"/>
      <c r="SF65" s="571"/>
      <c r="SG65" s="571"/>
      <c r="SH65" s="571"/>
      <c r="SI65" s="571"/>
      <c r="SJ65" s="571"/>
      <c r="SK65" s="571"/>
      <c r="SL65" s="571"/>
      <c r="SM65" s="571"/>
      <c r="SN65" s="571"/>
      <c r="SO65" s="571"/>
      <c r="SP65" s="571"/>
      <c r="SQ65" s="571"/>
      <c r="SR65" s="571"/>
      <c r="SS65" s="571"/>
      <c r="ST65" s="571"/>
      <c r="SU65" s="571"/>
      <c r="SV65" s="571"/>
      <c r="SW65" s="571"/>
      <c r="SX65" s="571"/>
      <c r="SY65" s="571"/>
      <c r="SZ65" s="571"/>
      <c r="TA65" s="571"/>
      <c r="TB65" s="571"/>
      <c r="TC65" s="571"/>
      <c r="TD65" s="571"/>
      <c r="TE65" s="571"/>
      <c r="TF65" s="571"/>
      <c r="TG65" s="571"/>
      <c r="TH65" s="571"/>
      <c r="TI65" s="571"/>
      <c r="TJ65" s="571"/>
      <c r="TK65" s="571"/>
      <c r="TL65" s="571"/>
      <c r="TM65" s="571"/>
      <c r="TN65" s="571"/>
      <c r="TO65" s="571"/>
      <c r="TP65" s="571"/>
      <c r="TQ65" s="571"/>
      <c r="TR65" s="571"/>
      <c r="TS65" s="571"/>
      <c r="TT65" s="571"/>
      <c r="TU65" s="571"/>
      <c r="TV65" s="571"/>
      <c r="TW65" s="571"/>
      <c r="TX65" s="571"/>
      <c r="TY65" s="571"/>
      <c r="TZ65" s="571"/>
      <c r="UA65" s="571"/>
      <c r="UB65" s="571"/>
      <c r="UC65" s="571"/>
      <c r="UD65" s="571"/>
      <c r="UE65" s="571"/>
      <c r="UF65" s="571"/>
      <c r="UG65" s="571"/>
      <c r="UH65" s="571"/>
      <c r="UI65" s="571"/>
      <c r="UJ65" s="571"/>
      <c r="UK65" s="571"/>
      <c r="UL65" s="571"/>
      <c r="UM65" s="571"/>
      <c r="UN65" s="571"/>
      <c r="UO65" s="571"/>
      <c r="UP65" s="571"/>
      <c r="UQ65" s="571"/>
      <c r="UR65" s="571"/>
      <c r="US65" s="571"/>
      <c r="UT65" s="571"/>
      <c r="UU65" s="571"/>
      <c r="UV65" s="571"/>
      <c r="UW65" s="571"/>
      <c r="UX65" s="571"/>
      <c r="UY65" s="571"/>
      <c r="UZ65" s="571"/>
      <c r="VA65" s="571"/>
      <c r="VB65" s="571"/>
      <c r="VC65" s="571"/>
      <c r="VD65" s="571"/>
      <c r="VE65" s="571"/>
      <c r="VF65" s="571"/>
      <c r="VG65" s="571"/>
      <c r="VH65" s="571"/>
      <c r="VI65" s="571"/>
      <c r="VJ65" s="571"/>
      <c r="VK65" s="571"/>
      <c r="VL65" s="571"/>
      <c r="VM65" s="571"/>
      <c r="VN65" s="571"/>
      <c r="VO65" s="571"/>
      <c r="VP65" s="571"/>
      <c r="VQ65" s="571"/>
      <c r="VR65" s="571"/>
      <c r="VS65" s="571"/>
      <c r="VT65" s="571"/>
      <c r="VU65" s="571"/>
      <c r="VV65" s="571"/>
      <c r="VW65" s="571"/>
      <c r="VX65" s="571"/>
      <c r="VY65" s="571"/>
      <c r="VZ65" s="571"/>
      <c r="WA65" s="571"/>
      <c r="WB65" s="571"/>
      <c r="WC65" s="571"/>
      <c r="WD65" s="571"/>
      <c r="WE65" s="571"/>
      <c r="WF65" s="571"/>
      <c r="WG65" s="571"/>
      <c r="WH65" s="571"/>
      <c r="WI65" s="571"/>
      <c r="WJ65" s="571"/>
      <c r="WK65" s="571"/>
      <c r="WL65" s="571"/>
      <c r="WM65" s="571"/>
      <c r="WN65" s="571"/>
      <c r="WO65" s="571"/>
      <c r="WP65" s="571"/>
      <c r="WQ65" s="571"/>
      <c r="WR65" s="571"/>
      <c r="WS65" s="571"/>
      <c r="WT65" s="571"/>
      <c r="WU65" s="571"/>
      <c r="WV65" s="571"/>
      <c r="WW65" s="571"/>
      <c r="WX65" s="571"/>
      <c r="WY65" s="571"/>
      <c r="WZ65" s="571"/>
      <c r="XA65" s="571"/>
      <c r="XB65" s="571"/>
      <c r="XC65" s="571"/>
      <c r="XD65" s="571"/>
      <c r="XE65" s="571"/>
      <c r="XF65" s="571"/>
      <c r="XG65" s="571"/>
      <c r="XH65" s="571"/>
      <c r="XI65" s="571"/>
      <c r="XJ65" s="571"/>
      <c r="XK65" s="571"/>
      <c r="XL65" s="571"/>
      <c r="XM65" s="571"/>
      <c r="XN65" s="571"/>
      <c r="XO65" s="571"/>
      <c r="XP65" s="571"/>
      <c r="XQ65" s="571"/>
      <c r="XR65" s="571"/>
      <c r="XS65" s="571"/>
      <c r="XT65" s="571"/>
      <c r="XU65" s="571"/>
      <c r="XV65" s="571"/>
      <c r="XW65" s="571"/>
      <c r="XX65" s="571"/>
      <c r="XY65" s="571"/>
      <c r="XZ65" s="571"/>
      <c r="YA65" s="571"/>
      <c r="YB65" s="571"/>
      <c r="YC65" s="571"/>
      <c r="YD65" s="571"/>
      <c r="YE65" s="571"/>
      <c r="YF65" s="571"/>
      <c r="YG65" s="571"/>
      <c r="YH65" s="571"/>
      <c r="YI65" s="571"/>
      <c r="YJ65" s="571"/>
      <c r="YK65" s="571"/>
      <c r="YL65" s="571"/>
      <c r="YM65" s="571"/>
      <c r="YN65" s="571"/>
      <c r="YO65" s="571"/>
      <c r="YP65" s="571"/>
      <c r="YQ65" s="571"/>
      <c r="YR65" s="571"/>
      <c r="YS65" s="571"/>
      <c r="YT65" s="571"/>
      <c r="YU65" s="571"/>
      <c r="YV65" s="571"/>
      <c r="YW65" s="571"/>
      <c r="YX65" s="571"/>
      <c r="YY65" s="571"/>
      <c r="YZ65" s="571"/>
      <c r="ZA65" s="571"/>
      <c r="ZB65" s="571"/>
      <c r="ZC65" s="571"/>
      <c r="ZD65" s="571"/>
      <c r="ZE65" s="571"/>
      <c r="ZF65" s="571"/>
      <c r="ZG65" s="571"/>
      <c r="ZH65" s="571"/>
      <c r="ZI65" s="571"/>
      <c r="ZJ65" s="571"/>
      <c r="ZK65" s="571"/>
      <c r="ZL65" s="571"/>
      <c r="ZM65" s="571"/>
      <c r="ZN65" s="571"/>
      <c r="ZO65" s="571"/>
      <c r="ZP65" s="571"/>
      <c r="ZQ65" s="571"/>
      <c r="ZR65" s="571"/>
      <c r="ZS65" s="571"/>
      <c r="ZT65" s="571"/>
      <c r="ZU65" s="571"/>
      <c r="ZV65" s="571"/>
      <c r="ZW65" s="571"/>
      <c r="ZX65" s="571"/>
      <c r="ZY65" s="571"/>
      <c r="ZZ65" s="571"/>
      <c r="AAA65" s="571"/>
      <c r="AAB65" s="571"/>
      <c r="AAC65" s="571"/>
      <c r="AAD65" s="571"/>
      <c r="AAE65" s="571"/>
      <c r="AAF65" s="571"/>
      <c r="AAG65" s="571"/>
      <c r="AAH65" s="571"/>
      <c r="AAI65" s="571"/>
      <c r="AAJ65" s="571"/>
      <c r="AAK65" s="571"/>
      <c r="AAL65" s="571"/>
      <c r="AAM65" s="571"/>
      <c r="AAN65" s="571"/>
      <c r="AAO65" s="571"/>
      <c r="AAP65" s="571"/>
      <c r="AAQ65" s="571"/>
      <c r="AAR65" s="571"/>
      <c r="AAS65" s="571"/>
      <c r="AAT65" s="571"/>
      <c r="AAU65" s="571"/>
      <c r="AAV65" s="571"/>
      <c r="AAW65" s="571"/>
      <c r="AAX65" s="571"/>
      <c r="AAY65" s="571"/>
      <c r="AAZ65" s="571"/>
      <c r="ABA65" s="571"/>
      <c r="ABB65" s="571"/>
      <c r="ABC65" s="571"/>
      <c r="ABD65" s="571"/>
      <c r="ABE65" s="571"/>
      <c r="ABF65" s="571"/>
      <c r="ABG65" s="571"/>
      <c r="ABH65" s="571"/>
      <c r="ABI65" s="571"/>
      <c r="ABJ65" s="571"/>
      <c r="ABK65" s="571"/>
      <c r="ABL65" s="571"/>
      <c r="ABM65" s="571"/>
      <c r="ABN65" s="571"/>
      <c r="ABO65" s="571"/>
      <c r="ABP65" s="571"/>
      <c r="ABQ65" s="571"/>
      <c r="ABR65" s="571"/>
      <c r="ABS65" s="571"/>
      <c r="ABT65" s="571"/>
      <c r="ABU65" s="571"/>
      <c r="ABV65" s="571"/>
      <c r="ABW65" s="571"/>
      <c r="ABX65" s="571"/>
      <c r="ABY65" s="571"/>
      <c r="ABZ65" s="571"/>
      <c r="ACA65" s="571"/>
      <c r="ACB65" s="571"/>
      <c r="ACC65" s="571"/>
      <c r="ACD65" s="571"/>
      <c r="ACE65" s="571"/>
      <c r="ACF65" s="571"/>
      <c r="ACG65" s="571"/>
      <c r="ACH65" s="571"/>
      <c r="ACI65" s="571"/>
      <c r="ACJ65" s="571"/>
      <c r="ACK65" s="571"/>
      <c r="ACL65" s="571"/>
      <c r="ACM65" s="571"/>
      <c r="ACN65" s="571"/>
      <c r="ACO65" s="571"/>
      <c r="ACP65" s="571"/>
      <c r="ACQ65" s="571"/>
      <c r="ACR65" s="571"/>
      <c r="ACS65" s="571"/>
      <c r="ACT65" s="571"/>
      <c r="ACU65" s="571"/>
      <c r="ACV65" s="571"/>
      <c r="ACW65" s="571"/>
      <c r="ACX65" s="571"/>
      <c r="ACY65" s="571"/>
      <c r="ACZ65" s="571"/>
      <c r="ADA65" s="571"/>
      <c r="ADB65" s="571"/>
      <c r="ADC65" s="571"/>
      <c r="ADD65" s="571"/>
      <c r="ADE65" s="571"/>
      <c r="ADF65" s="571"/>
      <c r="ADG65" s="571"/>
      <c r="ADH65" s="571"/>
      <c r="ADI65" s="571"/>
      <c r="ADJ65" s="571"/>
      <c r="ADK65" s="571"/>
      <c r="ADL65" s="571"/>
      <c r="ADM65" s="571"/>
      <c r="ADN65" s="571"/>
      <c r="ADO65" s="571"/>
      <c r="ADP65" s="571"/>
      <c r="ADQ65" s="571"/>
      <c r="ADR65" s="571"/>
      <c r="ADS65" s="571"/>
      <c r="ADT65" s="571"/>
      <c r="ADU65" s="571"/>
      <c r="ADV65" s="571"/>
      <c r="ADW65" s="571"/>
      <c r="ADX65" s="571"/>
      <c r="ADY65" s="571"/>
      <c r="ADZ65" s="571"/>
      <c r="AEA65" s="571"/>
      <c r="AEB65" s="571"/>
      <c r="AEC65" s="571"/>
      <c r="AED65" s="571"/>
      <c r="AEE65" s="571"/>
      <c r="AEF65" s="571"/>
      <c r="AEG65" s="571"/>
      <c r="AEH65" s="571"/>
      <c r="AEI65" s="571"/>
      <c r="AEJ65" s="571"/>
      <c r="AEK65" s="571"/>
      <c r="AEL65" s="571"/>
      <c r="AEM65" s="571"/>
      <c r="AEN65" s="571"/>
      <c r="AEO65" s="571"/>
      <c r="AEP65" s="571"/>
      <c r="AEQ65" s="571"/>
      <c r="AER65" s="571"/>
      <c r="AES65" s="571"/>
      <c r="AET65" s="571"/>
      <c r="AEU65" s="571"/>
      <c r="AEV65" s="571"/>
      <c r="AEW65" s="571"/>
      <c r="AEX65" s="571"/>
      <c r="AEY65" s="571"/>
      <c r="AEZ65" s="571"/>
      <c r="AFA65" s="571"/>
      <c r="AFB65" s="571"/>
      <c r="AFC65" s="571"/>
      <c r="AFD65" s="571"/>
      <c r="AFE65" s="571"/>
      <c r="AFF65" s="571"/>
      <c r="AFG65" s="571"/>
      <c r="AFH65" s="571"/>
      <c r="AFI65" s="571"/>
      <c r="AFJ65" s="571"/>
      <c r="AFK65" s="571"/>
      <c r="AFL65" s="571"/>
      <c r="AFM65" s="571"/>
      <c r="AFN65" s="571"/>
      <c r="AFO65" s="571"/>
      <c r="AFP65" s="571"/>
      <c r="AFQ65" s="571"/>
      <c r="AFR65" s="571"/>
      <c r="AFS65" s="571"/>
      <c r="AFT65" s="571"/>
      <c r="AFU65" s="571"/>
      <c r="AFV65" s="571"/>
      <c r="AFW65" s="571"/>
      <c r="AFX65" s="571"/>
      <c r="AFY65" s="571"/>
      <c r="AFZ65" s="571"/>
      <c r="AGA65" s="571"/>
      <c r="AGB65" s="571"/>
      <c r="AGC65" s="571"/>
      <c r="AGD65" s="571"/>
      <c r="AGE65" s="571"/>
      <c r="AGF65" s="571"/>
      <c r="AGG65" s="571"/>
      <c r="AGH65" s="571"/>
      <c r="AGI65" s="571"/>
      <c r="AGJ65" s="571"/>
      <c r="AGK65" s="571"/>
      <c r="AGL65" s="571"/>
      <c r="AGM65" s="571"/>
      <c r="AGN65" s="571"/>
      <c r="AGO65" s="571"/>
      <c r="AGP65" s="571"/>
      <c r="AGQ65" s="571"/>
      <c r="AGR65" s="571"/>
      <c r="AGS65" s="571"/>
      <c r="AGT65" s="571"/>
      <c r="AGU65" s="571"/>
      <c r="AGV65" s="571"/>
      <c r="AGW65" s="571"/>
      <c r="AGX65" s="571"/>
      <c r="AGY65" s="571"/>
      <c r="AGZ65" s="571"/>
      <c r="AHA65" s="571"/>
      <c r="AHB65" s="571"/>
      <c r="AHC65" s="571"/>
      <c r="AHD65" s="571"/>
      <c r="AHE65" s="571"/>
      <c r="AHF65" s="571"/>
      <c r="AHG65" s="571"/>
      <c r="AHH65" s="571"/>
      <c r="AHI65" s="571"/>
      <c r="AHJ65" s="571"/>
      <c r="AHK65" s="571"/>
      <c r="AHL65" s="571"/>
      <c r="AHM65" s="571"/>
      <c r="AHN65" s="571"/>
      <c r="AHO65" s="571"/>
      <c r="AHQ65" s="579">
        <v>60</v>
      </c>
    </row>
    <row r="66" spans="1:901" x14ac:dyDescent="0.55000000000000004">
      <c r="A66" s="574" t="s">
        <v>41</v>
      </c>
      <c r="B66" s="575" t="s">
        <v>42</v>
      </c>
      <c r="C66" s="571"/>
      <c r="D66" s="571"/>
      <c r="E66" s="571"/>
      <c r="F66" s="571"/>
      <c r="G66" s="571"/>
      <c r="H66" s="571"/>
      <c r="I66" s="571"/>
      <c r="J66" s="571"/>
      <c r="K66" s="571"/>
      <c r="L66" s="571"/>
      <c r="M66" s="571"/>
      <c r="N66" s="571"/>
      <c r="O66" s="571"/>
      <c r="P66" s="571"/>
      <c r="Q66" s="571"/>
      <c r="R66" s="571"/>
      <c r="S66" s="571"/>
      <c r="T66" s="571"/>
      <c r="U66" s="571"/>
      <c r="V66" s="571"/>
      <c r="W66" s="571"/>
      <c r="X66" s="571"/>
      <c r="Y66" s="571"/>
      <c r="Z66" s="571"/>
      <c r="AA66" s="571"/>
      <c r="AB66" s="571"/>
      <c r="AC66" s="571"/>
      <c r="AD66" s="571"/>
      <c r="AE66" s="571"/>
      <c r="AF66" s="571"/>
      <c r="AG66" s="571"/>
      <c r="AH66" s="571"/>
      <c r="AI66" s="571"/>
      <c r="AJ66" s="571"/>
      <c r="AK66" s="571"/>
      <c r="AL66" s="571"/>
      <c r="AM66" s="571"/>
      <c r="AN66" s="571"/>
      <c r="AO66" s="571"/>
      <c r="AP66" s="571"/>
      <c r="AQ66" s="571"/>
      <c r="AR66" s="571"/>
      <c r="AS66" s="571"/>
      <c r="AT66" s="571"/>
      <c r="AU66" s="571"/>
      <c r="AV66" s="571"/>
      <c r="AW66" s="571"/>
      <c r="AX66" s="571"/>
      <c r="AY66" s="571"/>
      <c r="AZ66" s="571"/>
      <c r="BA66" s="571"/>
      <c r="BB66" s="571"/>
      <c r="BC66" s="571"/>
      <c r="BD66" s="571"/>
      <c r="BE66" s="571"/>
      <c r="BF66" s="571"/>
      <c r="BG66" s="571"/>
      <c r="BH66" s="571"/>
      <c r="BI66" s="571"/>
      <c r="BJ66" s="571"/>
      <c r="BK66" s="571"/>
      <c r="BL66" s="571"/>
      <c r="BM66" s="571"/>
      <c r="BN66" s="571"/>
      <c r="BO66" s="571"/>
      <c r="BP66" s="571"/>
      <c r="BQ66" s="571"/>
      <c r="BR66" s="571"/>
      <c r="BS66" s="571"/>
      <c r="BT66" s="571"/>
      <c r="BU66" s="571"/>
      <c r="BV66" s="571"/>
      <c r="BW66" s="571"/>
      <c r="BX66" s="571"/>
      <c r="BY66" s="571"/>
      <c r="BZ66" s="571"/>
      <c r="CA66" s="571"/>
      <c r="CB66" s="571"/>
      <c r="CC66" s="571"/>
      <c r="CD66" s="571"/>
      <c r="CE66" s="571"/>
      <c r="CF66" s="571"/>
      <c r="CG66" s="571"/>
      <c r="CH66" s="571"/>
      <c r="CI66" s="571"/>
      <c r="CJ66" s="571"/>
      <c r="CK66" s="571"/>
      <c r="CL66" s="571"/>
      <c r="CM66" s="571"/>
      <c r="CN66" s="571"/>
      <c r="CO66" s="571"/>
      <c r="CP66" s="571"/>
      <c r="CQ66" s="571"/>
      <c r="CR66" s="571"/>
      <c r="CS66" s="571"/>
      <c r="CT66" s="571"/>
      <c r="CU66" s="571"/>
      <c r="CV66" s="571"/>
      <c r="CW66" s="571"/>
      <c r="CX66" s="571"/>
      <c r="CY66" s="571"/>
      <c r="CZ66" s="571"/>
      <c r="DA66" s="571"/>
      <c r="DB66" s="571"/>
      <c r="DC66" s="571"/>
      <c r="DD66" s="571"/>
      <c r="DE66" s="571"/>
      <c r="DF66" s="571"/>
      <c r="DG66" s="571"/>
      <c r="DH66" s="571"/>
      <c r="DI66" s="571"/>
      <c r="DJ66" s="571"/>
      <c r="DK66" s="571"/>
      <c r="DL66" s="571"/>
      <c r="DM66" s="571"/>
      <c r="DN66" s="571"/>
      <c r="DO66" s="571"/>
      <c r="DP66" s="571"/>
      <c r="DQ66" s="571"/>
      <c r="DR66" s="571"/>
      <c r="DS66" s="571"/>
      <c r="DT66" s="571"/>
      <c r="DU66" s="571"/>
      <c r="DV66" s="571"/>
      <c r="DW66" s="571"/>
      <c r="DX66" s="571"/>
      <c r="DY66" s="571"/>
      <c r="DZ66" s="571"/>
      <c r="EA66" s="571"/>
      <c r="EB66" s="571"/>
      <c r="EC66" s="571"/>
      <c r="ED66" s="571"/>
      <c r="EE66" s="571"/>
      <c r="EF66" s="571"/>
      <c r="EG66" s="571"/>
      <c r="EH66" s="571"/>
      <c r="EI66" s="571"/>
      <c r="EJ66" s="571"/>
      <c r="EK66" s="571"/>
      <c r="EL66" s="571"/>
      <c r="EM66" s="571"/>
      <c r="EN66" s="571"/>
      <c r="EO66" s="571"/>
      <c r="EP66" s="571"/>
      <c r="EQ66" s="571"/>
      <c r="ER66" s="571"/>
      <c r="ES66" s="571"/>
      <c r="ET66" s="571"/>
      <c r="EU66" s="571"/>
      <c r="EV66" s="571"/>
      <c r="EW66" s="571"/>
      <c r="EX66" s="571"/>
      <c r="EY66" s="571"/>
      <c r="EZ66" s="571"/>
      <c r="FA66" s="571"/>
      <c r="FB66" s="571"/>
      <c r="FC66" s="571"/>
      <c r="FD66" s="571"/>
      <c r="FE66" s="571"/>
      <c r="FF66" s="571"/>
      <c r="FG66" s="571"/>
      <c r="FH66" s="571"/>
      <c r="FI66" s="571"/>
      <c r="FJ66" s="571"/>
      <c r="FK66" s="571"/>
      <c r="FL66" s="571"/>
      <c r="FM66" s="571"/>
      <c r="FN66" s="571"/>
      <c r="FO66" s="571"/>
      <c r="FP66" s="571"/>
      <c r="FQ66" s="571"/>
      <c r="FR66" s="571"/>
      <c r="FS66" s="571"/>
      <c r="FT66" s="571"/>
      <c r="FU66" s="571"/>
      <c r="FV66" s="571"/>
      <c r="FW66" s="571"/>
      <c r="FX66" s="571"/>
      <c r="FY66" s="571"/>
      <c r="FZ66" s="571"/>
      <c r="GA66" s="571"/>
      <c r="GB66" s="571"/>
      <c r="GC66" s="571"/>
      <c r="GD66" s="571"/>
      <c r="GE66" s="571"/>
      <c r="GF66" s="571"/>
      <c r="GG66" s="571"/>
      <c r="GH66" s="571"/>
      <c r="GI66" s="571"/>
      <c r="GJ66" s="571"/>
      <c r="GK66" s="571"/>
      <c r="GL66" s="571"/>
      <c r="GM66" s="571"/>
      <c r="GN66" s="571"/>
      <c r="GO66" s="571"/>
      <c r="GP66" s="571"/>
      <c r="GQ66" s="571"/>
      <c r="GR66" s="571"/>
      <c r="GS66" s="571"/>
      <c r="GT66" s="571"/>
      <c r="GU66" s="571"/>
      <c r="GV66" s="571"/>
      <c r="GW66" s="571"/>
      <c r="GX66" s="571"/>
      <c r="GY66" s="571"/>
      <c r="GZ66" s="571"/>
      <c r="HA66" s="571"/>
      <c r="HB66" s="571"/>
      <c r="HC66" s="571"/>
      <c r="HD66" s="571"/>
      <c r="HE66" s="571"/>
      <c r="HF66" s="571"/>
      <c r="HG66" s="571"/>
      <c r="HH66" s="571"/>
      <c r="HI66" s="571"/>
      <c r="HJ66" s="571"/>
      <c r="HK66" s="571"/>
      <c r="HL66" s="571"/>
      <c r="HM66" s="571"/>
      <c r="HN66" s="571"/>
      <c r="HO66" s="571"/>
      <c r="HP66" s="571"/>
      <c r="HQ66" s="571"/>
      <c r="HR66" s="571"/>
      <c r="HS66" s="571"/>
      <c r="HT66" s="571"/>
      <c r="HU66" s="571"/>
      <c r="HV66" s="571"/>
      <c r="HW66" s="571"/>
      <c r="HX66" s="571"/>
      <c r="HY66" s="571"/>
      <c r="HZ66" s="571"/>
      <c r="IA66" s="571"/>
      <c r="IB66" s="571"/>
      <c r="IC66" s="571"/>
      <c r="ID66" s="571"/>
      <c r="IE66" s="571"/>
      <c r="IF66" s="571"/>
      <c r="IG66" s="571"/>
      <c r="IH66" s="571"/>
      <c r="II66" s="571"/>
      <c r="IJ66" s="571"/>
      <c r="IK66" s="571"/>
      <c r="IL66" s="571"/>
      <c r="IM66" s="571"/>
      <c r="IN66" s="571"/>
      <c r="IO66" s="571"/>
      <c r="IP66" s="571"/>
      <c r="IQ66" s="571"/>
      <c r="IR66" s="571"/>
      <c r="IS66" s="571"/>
      <c r="IT66" s="571"/>
      <c r="IU66" s="571"/>
      <c r="IV66" s="571"/>
      <c r="IW66" s="571"/>
      <c r="IX66" s="571"/>
      <c r="IY66" s="571"/>
      <c r="IZ66" s="571"/>
      <c r="JA66" s="571"/>
      <c r="JB66" s="571"/>
      <c r="JC66" s="571"/>
      <c r="JD66" s="571"/>
      <c r="JE66" s="571"/>
      <c r="JF66" s="571"/>
      <c r="JG66" s="571"/>
      <c r="JH66" s="571"/>
      <c r="JI66" s="571"/>
      <c r="JJ66" s="571"/>
      <c r="JK66" s="571"/>
      <c r="JL66" s="571"/>
      <c r="JM66" s="571"/>
      <c r="JN66" s="571"/>
      <c r="JO66" s="571"/>
      <c r="JP66" s="571"/>
      <c r="JQ66" s="571"/>
      <c r="JR66" s="571"/>
      <c r="JS66" s="571"/>
      <c r="JT66" s="571"/>
      <c r="JU66" s="571"/>
      <c r="JV66" s="571"/>
      <c r="JW66" s="571"/>
      <c r="JX66" s="571"/>
      <c r="JY66" s="571"/>
      <c r="JZ66" s="571"/>
      <c r="KA66" s="571"/>
      <c r="KB66" s="571"/>
      <c r="KC66" s="571"/>
      <c r="KD66" s="571"/>
      <c r="KE66" s="571"/>
      <c r="KF66" s="571"/>
      <c r="KG66" s="571"/>
      <c r="KH66" s="571"/>
      <c r="KI66" s="571"/>
      <c r="KJ66" s="571"/>
      <c r="KK66" s="571"/>
      <c r="KL66" s="571"/>
      <c r="KM66" s="571"/>
      <c r="KN66" s="571"/>
      <c r="KO66" s="571"/>
      <c r="KP66" s="571"/>
      <c r="KQ66" s="571"/>
      <c r="KR66" s="571"/>
      <c r="KS66" s="571"/>
      <c r="KT66" s="571"/>
      <c r="KU66" s="571"/>
      <c r="KV66" s="571"/>
      <c r="KW66" s="571"/>
      <c r="KX66" s="571"/>
      <c r="KY66" s="571"/>
      <c r="KZ66" s="571"/>
      <c r="LA66" s="571"/>
      <c r="LB66" s="571"/>
      <c r="LC66" s="571"/>
      <c r="LD66" s="571"/>
      <c r="LE66" s="571"/>
      <c r="LF66" s="571"/>
      <c r="LG66" s="571"/>
      <c r="LH66" s="571"/>
      <c r="LI66" s="571"/>
      <c r="LJ66" s="571"/>
      <c r="LK66" s="571"/>
      <c r="LL66" s="571"/>
      <c r="LM66" s="571"/>
      <c r="LN66" s="571"/>
      <c r="LO66" s="571"/>
      <c r="LP66" s="571"/>
      <c r="LQ66" s="571"/>
      <c r="LR66" s="571"/>
      <c r="LS66" s="571"/>
      <c r="LT66" s="571"/>
      <c r="LU66" s="571"/>
      <c r="LV66" s="571"/>
      <c r="LW66" s="571"/>
      <c r="LX66" s="571"/>
      <c r="LY66" s="571"/>
      <c r="LZ66" s="571"/>
      <c r="MA66" s="571"/>
      <c r="MB66" s="571"/>
      <c r="MC66" s="571"/>
      <c r="MD66" s="571"/>
      <c r="ME66" s="571"/>
      <c r="MF66" s="571"/>
      <c r="MG66" s="571"/>
      <c r="MH66" s="571"/>
      <c r="MI66" s="571"/>
      <c r="MJ66" s="571"/>
      <c r="MK66" s="571"/>
      <c r="ML66" s="571"/>
      <c r="MM66" s="571"/>
      <c r="MN66" s="571"/>
      <c r="MO66" s="571"/>
      <c r="MP66" s="571"/>
      <c r="MQ66" s="571"/>
      <c r="MR66" s="571"/>
      <c r="MS66" s="571"/>
      <c r="MT66" s="571"/>
      <c r="MU66" s="571"/>
      <c r="MV66" s="571"/>
      <c r="MW66" s="571"/>
      <c r="MX66" s="571"/>
      <c r="MY66" s="571"/>
      <c r="MZ66" s="571"/>
      <c r="NA66" s="571"/>
      <c r="NB66" s="571"/>
      <c r="NC66" s="571"/>
      <c r="ND66" s="571"/>
      <c r="NE66" s="571"/>
      <c r="NF66" s="571"/>
      <c r="NG66" s="571"/>
      <c r="NH66" s="571"/>
      <c r="NI66" s="571"/>
      <c r="NJ66" s="571"/>
      <c r="NK66" s="571"/>
      <c r="NL66" s="571"/>
      <c r="NM66" s="571"/>
      <c r="NN66" s="571"/>
      <c r="NO66" s="571"/>
      <c r="NP66" s="571"/>
      <c r="NQ66" s="571"/>
      <c r="NR66" s="571"/>
      <c r="NS66" s="571"/>
      <c r="NT66" s="571"/>
      <c r="NU66" s="571"/>
      <c r="NV66" s="571"/>
      <c r="NW66" s="571"/>
      <c r="NX66" s="571"/>
      <c r="NY66" s="571"/>
      <c r="NZ66" s="571"/>
      <c r="OA66" s="571"/>
      <c r="OB66" s="571"/>
      <c r="OC66" s="571"/>
      <c r="OD66" s="571"/>
      <c r="OE66" s="571"/>
      <c r="OF66" s="571"/>
      <c r="OG66" s="571"/>
      <c r="OH66" s="571"/>
      <c r="OI66" s="571"/>
      <c r="OJ66" s="571"/>
      <c r="OK66" s="571"/>
      <c r="OL66" s="571"/>
      <c r="OM66" s="571"/>
      <c r="ON66" s="571"/>
      <c r="OO66" s="571"/>
      <c r="OP66" s="571"/>
      <c r="OQ66" s="571"/>
      <c r="OR66" s="571"/>
      <c r="OS66" s="571"/>
      <c r="OT66" s="571"/>
      <c r="OU66" s="571"/>
      <c r="OV66" s="571"/>
      <c r="OW66" s="571"/>
      <c r="OX66" s="571"/>
      <c r="OY66" s="571"/>
      <c r="OZ66" s="571"/>
      <c r="PA66" s="571"/>
      <c r="PB66" s="571"/>
      <c r="PC66" s="571"/>
      <c r="PD66" s="571"/>
      <c r="PE66" s="571"/>
      <c r="PF66" s="571"/>
      <c r="PG66" s="571"/>
      <c r="PH66" s="571"/>
      <c r="PI66" s="571"/>
      <c r="PJ66" s="571"/>
      <c r="PK66" s="571"/>
      <c r="PL66" s="571"/>
      <c r="PM66" s="571"/>
      <c r="PN66" s="571"/>
      <c r="PO66" s="571"/>
      <c r="PP66" s="571"/>
      <c r="PQ66" s="571"/>
      <c r="PR66" s="571"/>
      <c r="PS66" s="571"/>
      <c r="PT66" s="571"/>
      <c r="PU66" s="571"/>
      <c r="PV66" s="571"/>
      <c r="PW66" s="571"/>
      <c r="PX66" s="571"/>
      <c r="PY66" s="571"/>
      <c r="PZ66" s="571"/>
      <c r="QA66" s="571"/>
      <c r="QB66" s="571"/>
      <c r="QC66" s="571"/>
      <c r="QD66" s="571"/>
      <c r="QE66" s="571"/>
      <c r="QF66" s="571"/>
      <c r="QG66" s="571"/>
      <c r="QH66" s="571"/>
      <c r="QI66" s="571"/>
      <c r="QJ66" s="571"/>
      <c r="QK66" s="571"/>
      <c r="QL66" s="571"/>
      <c r="QM66" s="571"/>
      <c r="QN66" s="571"/>
      <c r="QO66" s="571"/>
      <c r="QP66" s="571"/>
      <c r="QQ66" s="571"/>
      <c r="QR66" s="571"/>
      <c r="QS66" s="571"/>
      <c r="QT66" s="571"/>
      <c r="QU66" s="571"/>
      <c r="QV66" s="571"/>
      <c r="QW66" s="571"/>
      <c r="QX66" s="571"/>
      <c r="QY66" s="571"/>
      <c r="QZ66" s="571"/>
      <c r="RA66" s="571"/>
      <c r="RB66" s="571"/>
      <c r="RC66" s="571"/>
      <c r="RD66" s="571"/>
      <c r="RE66" s="571"/>
      <c r="RF66" s="571"/>
      <c r="RG66" s="571"/>
      <c r="RH66" s="571"/>
      <c r="RI66" s="571"/>
      <c r="RJ66" s="571"/>
      <c r="RK66" s="571"/>
      <c r="RL66" s="571"/>
      <c r="RM66" s="571"/>
      <c r="RN66" s="571"/>
      <c r="RO66" s="571"/>
      <c r="RP66" s="571"/>
      <c r="RQ66" s="571"/>
      <c r="RR66" s="571"/>
      <c r="RS66" s="571"/>
      <c r="RT66" s="571"/>
      <c r="RU66" s="571"/>
      <c r="RV66" s="571"/>
      <c r="RW66" s="571"/>
      <c r="RX66" s="571"/>
      <c r="RY66" s="571"/>
      <c r="RZ66" s="571"/>
      <c r="SA66" s="571"/>
      <c r="SB66" s="571"/>
      <c r="SC66" s="571"/>
      <c r="SD66" s="571"/>
      <c r="SE66" s="571"/>
      <c r="SF66" s="571"/>
      <c r="SG66" s="571"/>
      <c r="SH66" s="571"/>
      <c r="SI66" s="571"/>
      <c r="SJ66" s="571"/>
      <c r="SK66" s="571"/>
      <c r="SL66" s="571"/>
      <c r="SM66" s="571"/>
      <c r="SN66" s="571"/>
      <c r="SO66" s="571"/>
      <c r="SP66" s="571"/>
      <c r="SQ66" s="571"/>
      <c r="SR66" s="571"/>
      <c r="SS66" s="571"/>
      <c r="ST66" s="571"/>
      <c r="SU66" s="571"/>
      <c r="SV66" s="571"/>
      <c r="SW66" s="571"/>
      <c r="SX66" s="571"/>
      <c r="SY66" s="571"/>
      <c r="SZ66" s="571"/>
      <c r="TA66" s="571"/>
      <c r="TB66" s="571"/>
      <c r="TC66" s="571"/>
      <c r="TD66" s="571"/>
      <c r="TE66" s="571"/>
      <c r="TF66" s="571"/>
      <c r="TG66" s="571"/>
      <c r="TH66" s="571"/>
      <c r="TI66" s="571"/>
      <c r="TJ66" s="571"/>
      <c r="TK66" s="571"/>
      <c r="TL66" s="571"/>
      <c r="TM66" s="571"/>
      <c r="TN66" s="571"/>
      <c r="TO66" s="571"/>
      <c r="TP66" s="571"/>
      <c r="TQ66" s="571"/>
      <c r="TR66" s="571"/>
      <c r="TS66" s="571"/>
      <c r="TT66" s="571"/>
      <c r="TU66" s="571"/>
      <c r="TV66" s="571"/>
      <c r="TW66" s="571"/>
      <c r="TX66" s="571"/>
      <c r="TY66" s="571"/>
      <c r="TZ66" s="571"/>
      <c r="UA66" s="571"/>
      <c r="UB66" s="571"/>
      <c r="UC66" s="571"/>
      <c r="UD66" s="571"/>
      <c r="UE66" s="571"/>
      <c r="UF66" s="571"/>
      <c r="UG66" s="571"/>
      <c r="UH66" s="571"/>
      <c r="UI66" s="571"/>
      <c r="UJ66" s="571"/>
      <c r="UK66" s="571"/>
      <c r="UL66" s="571"/>
      <c r="UM66" s="571"/>
      <c r="UN66" s="571"/>
      <c r="UO66" s="571"/>
      <c r="UP66" s="571"/>
      <c r="UQ66" s="571"/>
      <c r="UR66" s="571"/>
      <c r="US66" s="571"/>
      <c r="UT66" s="571"/>
      <c r="UU66" s="571"/>
      <c r="UV66" s="571"/>
      <c r="UW66" s="571"/>
      <c r="UX66" s="571"/>
      <c r="UY66" s="571"/>
      <c r="UZ66" s="571"/>
      <c r="VA66" s="571"/>
      <c r="VB66" s="571"/>
      <c r="VC66" s="571"/>
      <c r="VD66" s="571"/>
      <c r="VE66" s="571"/>
      <c r="VF66" s="571"/>
      <c r="VG66" s="571"/>
      <c r="VH66" s="571"/>
      <c r="VI66" s="571"/>
      <c r="VJ66" s="571"/>
      <c r="VK66" s="571"/>
      <c r="VL66" s="571"/>
      <c r="VM66" s="571"/>
      <c r="VN66" s="571"/>
      <c r="VO66" s="571"/>
      <c r="VP66" s="571"/>
      <c r="VQ66" s="571"/>
      <c r="VR66" s="571"/>
      <c r="VS66" s="571"/>
      <c r="VT66" s="571"/>
      <c r="VU66" s="571"/>
      <c r="VV66" s="571"/>
      <c r="VW66" s="571"/>
      <c r="VX66" s="571"/>
      <c r="VY66" s="571"/>
      <c r="VZ66" s="571"/>
      <c r="WA66" s="571"/>
      <c r="WB66" s="571"/>
      <c r="WC66" s="571"/>
      <c r="WD66" s="571"/>
      <c r="WE66" s="571"/>
      <c r="WF66" s="571"/>
      <c r="WG66" s="571"/>
      <c r="WH66" s="571"/>
      <c r="WI66" s="571"/>
      <c r="WJ66" s="571"/>
      <c r="WK66" s="571"/>
      <c r="WL66" s="571"/>
      <c r="WM66" s="571"/>
      <c r="WN66" s="571"/>
      <c r="WO66" s="571"/>
      <c r="WP66" s="571"/>
      <c r="WQ66" s="571"/>
      <c r="WR66" s="571"/>
      <c r="WS66" s="571"/>
      <c r="WT66" s="571"/>
      <c r="WU66" s="571"/>
      <c r="WV66" s="571"/>
      <c r="WW66" s="571"/>
      <c r="WX66" s="571"/>
      <c r="WY66" s="571"/>
      <c r="WZ66" s="571"/>
      <c r="XA66" s="571"/>
      <c r="XB66" s="571"/>
      <c r="XC66" s="571"/>
      <c r="XD66" s="571"/>
      <c r="XE66" s="571"/>
      <c r="XF66" s="571"/>
      <c r="XG66" s="571"/>
      <c r="XH66" s="571"/>
      <c r="XI66" s="571"/>
      <c r="XJ66" s="571"/>
      <c r="XK66" s="571"/>
      <c r="XL66" s="571"/>
      <c r="XM66" s="571"/>
      <c r="XN66" s="571"/>
      <c r="XO66" s="571"/>
      <c r="XP66" s="571"/>
      <c r="XQ66" s="571"/>
      <c r="XR66" s="571"/>
      <c r="XS66" s="571"/>
      <c r="XT66" s="571"/>
      <c r="XU66" s="571"/>
      <c r="XV66" s="571"/>
      <c r="XW66" s="571"/>
      <c r="XX66" s="571"/>
      <c r="XY66" s="571"/>
      <c r="XZ66" s="571"/>
      <c r="YA66" s="571"/>
      <c r="YB66" s="571"/>
      <c r="YC66" s="571"/>
      <c r="YD66" s="571"/>
      <c r="YE66" s="571"/>
      <c r="YF66" s="571"/>
      <c r="YG66" s="571"/>
      <c r="YH66" s="571"/>
      <c r="YI66" s="571"/>
      <c r="YJ66" s="571"/>
      <c r="YK66" s="571"/>
      <c r="YL66" s="571"/>
      <c r="YM66" s="571"/>
      <c r="YN66" s="571"/>
      <c r="YO66" s="571"/>
      <c r="YP66" s="571"/>
      <c r="YQ66" s="571"/>
      <c r="YR66" s="571"/>
      <c r="YS66" s="571"/>
      <c r="YT66" s="571"/>
      <c r="YU66" s="571"/>
      <c r="YV66" s="571"/>
      <c r="YW66" s="571"/>
      <c r="YX66" s="571"/>
      <c r="YY66" s="571"/>
      <c r="YZ66" s="571"/>
      <c r="ZA66" s="571"/>
      <c r="ZB66" s="571"/>
      <c r="ZC66" s="571"/>
      <c r="ZD66" s="571"/>
      <c r="ZE66" s="571"/>
      <c r="ZF66" s="571"/>
      <c r="ZG66" s="571"/>
      <c r="ZH66" s="571"/>
      <c r="ZI66" s="571"/>
      <c r="ZJ66" s="571"/>
      <c r="ZK66" s="571"/>
      <c r="ZL66" s="571"/>
      <c r="ZM66" s="571"/>
      <c r="ZN66" s="571"/>
      <c r="ZO66" s="571"/>
      <c r="ZP66" s="571"/>
      <c r="ZQ66" s="571"/>
      <c r="ZR66" s="571"/>
      <c r="ZS66" s="571"/>
      <c r="ZT66" s="571"/>
      <c r="ZU66" s="571"/>
      <c r="ZV66" s="571"/>
      <c r="ZW66" s="571"/>
      <c r="ZX66" s="571"/>
      <c r="ZY66" s="571"/>
      <c r="ZZ66" s="571"/>
      <c r="AAA66" s="571"/>
      <c r="AAB66" s="571"/>
      <c r="AAC66" s="571"/>
      <c r="AAD66" s="571"/>
      <c r="AAE66" s="571"/>
      <c r="AAF66" s="571"/>
      <c r="AAG66" s="571"/>
      <c r="AAH66" s="571"/>
      <c r="AAI66" s="571"/>
      <c r="AAJ66" s="571"/>
      <c r="AAK66" s="571"/>
      <c r="AAL66" s="571"/>
      <c r="AAM66" s="571"/>
      <c r="AAN66" s="571"/>
      <c r="AAO66" s="571"/>
      <c r="AAP66" s="571"/>
      <c r="AAQ66" s="571"/>
      <c r="AAR66" s="571"/>
      <c r="AAS66" s="571"/>
      <c r="AAT66" s="571"/>
      <c r="AAU66" s="571"/>
      <c r="AAV66" s="571"/>
      <c r="AAW66" s="571"/>
      <c r="AAX66" s="571"/>
      <c r="AAY66" s="571"/>
      <c r="AAZ66" s="571"/>
      <c r="ABA66" s="571"/>
      <c r="ABB66" s="571"/>
      <c r="ABC66" s="571"/>
      <c r="ABD66" s="571"/>
      <c r="ABE66" s="571"/>
      <c r="ABF66" s="571"/>
      <c r="ABG66" s="571"/>
      <c r="ABH66" s="571"/>
      <c r="ABI66" s="571"/>
      <c r="ABJ66" s="571"/>
      <c r="ABK66" s="571"/>
      <c r="ABL66" s="571"/>
      <c r="ABM66" s="571"/>
      <c r="ABN66" s="571"/>
      <c r="ABO66" s="571"/>
      <c r="ABP66" s="571"/>
      <c r="ABQ66" s="571"/>
      <c r="ABR66" s="571"/>
      <c r="ABS66" s="571"/>
      <c r="ABT66" s="571"/>
      <c r="ABU66" s="571"/>
      <c r="ABV66" s="571"/>
      <c r="ABW66" s="571"/>
      <c r="ABX66" s="571"/>
      <c r="ABY66" s="571"/>
      <c r="ABZ66" s="571"/>
      <c r="ACA66" s="571"/>
      <c r="ACB66" s="571"/>
      <c r="ACC66" s="571"/>
      <c r="ACD66" s="571"/>
      <c r="ACE66" s="571"/>
      <c r="ACF66" s="571"/>
      <c r="ACG66" s="571"/>
      <c r="ACH66" s="571"/>
      <c r="ACI66" s="571"/>
      <c r="ACJ66" s="571"/>
      <c r="ACK66" s="571"/>
      <c r="ACL66" s="571"/>
      <c r="ACM66" s="571"/>
      <c r="ACN66" s="571"/>
      <c r="ACO66" s="571"/>
      <c r="ACP66" s="571"/>
      <c r="ACQ66" s="571"/>
      <c r="ACR66" s="571"/>
      <c r="ACS66" s="571"/>
      <c r="ACT66" s="571"/>
      <c r="ACU66" s="571"/>
      <c r="ACV66" s="571"/>
      <c r="ACW66" s="571"/>
      <c r="ACX66" s="571"/>
      <c r="ACY66" s="571"/>
      <c r="ACZ66" s="571"/>
      <c r="ADA66" s="571"/>
      <c r="ADB66" s="571"/>
      <c r="ADC66" s="571"/>
      <c r="ADD66" s="571"/>
      <c r="ADE66" s="571"/>
      <c r="ADF66" s="571"/>
      <c r="ADG66" s="571"/>
      <c r="ADH66" s="571"/>
      <c r="ADI66" s="571"/>
      <c r="ADJ66" s="571"/>
      <c r="ADK66" s="571"/>
      <c r="ADL66" s="571"/>
      <c r="ADM66" s="571"/>
      <c r="ADN66" s="571"/>
      <c r="ADO66" s="571"/>
      <c r="ADP66" s="571"/>
      <c r="ADQ66" s="571"/>
      <c r="ADR66" s="571"/>
      <c r="ADS66" s="571"/>
      <c r="ADT66" s="571"/>
      <c r="ADU66" s="571"/>
      <c r="ADV66" s="571"/>
      <c r="ADW66" s="571"/>
      <c r="ADX66" s="571"/>
      <c r="ADY66" s="571"/>
      <c r="ADZ66" s="571"/>
      <c r="AEA66" s="571"/>
      <c r="AEB66" s="571"/>
      <c r="AEC66" s="571"/>
      <c r="AED66" s="571"/>
      <c r="AEE66" s="571"/>
      <c r="AEF66" s="571"/>
      <c r="AEG66" s="571"/>
      <c r="AEH66" s="571"/>
      <c r="AEI66" s="571"/>
      <c r="AEJ66" s="571"/>
      <c r="AEK66" s="571"/>
      <c r="AEL66" s="571"/>
      <c r="AEM66" s="571"/>
      <c r="AEN66" s="571"/>
      <c r="AEO66" s="571"/>
      <c r="AEP66" s="571"/>
      <c r="AEQ66" s="571"/>
      <c r="AER66" s="571"/>
      <c r="AES66" s="571"/>
      <c r="AET66" s="571"/>
      <c r="AEU66" s="571"/>
      <c r="AEV66" s="571"/>
      <c r="AEW66" s="571"/>
      <c r="AEX66" s="571"/>
      <c r="AEY66" s="571"/>
      <c r="AEZ66" s="571"/>
      <c r="AFA66" s="571"/>
      <c r="AFB66" s="571"/>
      <c r="AFC66" s="571"/>
      <c r="AFD66" s="571"/>
      <c r="AFE66" s="571"/>
      <c r="AFF66" s="571"/>
      <c r="AFG66" s="571"/>
      <c r="AFH66" s="571"/>
      <c r="AFI66" s="571"/>
      <c r="AFJ66" s="571"/>
      <c r="AFK66" s="571"/>
      <c r="AFL66" s="571"/>
      <c r="AFM66" s="571"/>
      <c r="AFN66" s="571"/>
      <c r="AFO66" s="571"/>
      <c r="AFP66" s="571"/>
      <c r="AFQ66" s="571"/>
      <c r="AFR66" s="571"/>
      <c r="AFS66" s="571"/>
      <c r="AFT66" s="571"/>
      <c r="AFU66" s="571"/>
      <c r="AFV66" s="571"/>
      <c r="AFW66" s="571"/>
      <c r="AFX66" s="571"/>
      <c r="AFY66" s="571"/>
      <c r="AFZ66" s="571"/>
      <c r="AGA66" s="571"/>
      <c r="AGB66" s="571"/>
      <c r="AGC66" s="571"/>
      <c r="AGD66" s="571"/>
      <c r="AGE66" s="571"/>
      <c r="AGF66" s="571"/>
      <c r="AGG66" s="571"/>
      <c r="AGH66" s="571"/>
      <c r="AGI66" s="571"/>
      <c r="AGJ66" s="571"/>
      <c r="AGK66" s="571"/>
      <c r="AGL66" s="571"/>
      <c r="AGM66" s="571"/>
      <c r="AGN66" s="571"/>
      <c r="AGO66" s="571"/>
      <c r="AGP66" s="571"/>
      <c r="AGQ66" s="571"/>
      <c r="AGR66" s="571"/>
      <c r="AGS66" s="571"/>
      <c r="AGT66" s="571"/>
      <c r="AGU66" s="571"/>
      <c r="AGV66" s="571"/>
      <c r="AGW66" s="571"/>
      <c r="AGX66" s="571"/>
      <c r="AGY66" s="571"/>
      <c r="AGZ66" s="571"/>
      <c r="AHA66" s="571"/>
      <c r="AHB66" s="571"/>
      <c r="AHC66" s="571"/>
      <c r="AHD66" s="571"/>
      <c r="AHE66" s="571"/>
      <c r="AHF66" s="571"/>
      <c r="AHG66" s="571"/>
      <c r="AHH66" s="571"/>
      <c r="AHI66" s="571"/>
      <c r="AHJ66" s="571"/>
      <c r="AHK66" s="571"/>
      <c r="AHL66" s="571"/>
      <c r="AHM66" s="571"/>
      <c r="AHN66" s="571"/>
      <c r="AHO66" s="571"/>
      <c r="AHQ66" s="580">
        <v>61</v>
      </c>
    </row>
    <row r="67" spans="1:901" x14ac:dyDescent="0.4">
      <c r="A67" s="574" t="s">
        <v>1198</v>
      </c>
      <c r="B67" s="575" t="s">
        <v>1199</v>
      </c>
      <c r="C67" s="571"/>
      <c r="D67" s="571"/>
      <c r="E67" s="571"/>
      <c r="F67" s="571"/>
      <c r="G67" s="571"/>
      <c r="H67" s="571"/>
      <c r="I67" s="571"/>
      <c r="J67" s="571"/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1"/>
      <c r="V67" s="571"/>
      <c r="W67" s="571"/>
      <c r="X67" s="571"/>
      <c r="Y67" s="571"/>
      <c r="Z67" s="571"/>
      <c r="AA67" s="571"/>
      <c r="AB67" s="571"/>
      <c r="AC67" s="571"/>
      <c r="AD67" s="571"/>
      <c r="AE67" s="571"/>
      <c r="AF67" s="571"/>
      <c r="AG67" s="571"/>
      <c r="AH67" s="571"/>
      <c r="AI67" s="571"/>
      <c r="AJ67" s="571"/>
      <c r="AK67" s="571"/>
      <c r="AL67" s="571"/>
      <c r="AM67" s="571"/>
      <c r="AN67" s="571"/>
      <c r="AO67" s="571"/>
      <c r="AP67" s="571"/>
      <c r="AQ67" s="571"/>
      <c r="AR67" s="571"/>
      <c r="AS67" s="571"/>
      <c r="AT67" s="571"/>
      <c r="AU67" s="571"/>
      <c r="AV67" s="571"/>
      <c r="AW67" s="571"/>
      <c r="AX67" s="571"/>
      <c r="AY67" s="571"/>
      <c r="AZ67" s="571"/>
      <c r="BA67" s="571"/>
      <c r="BB67" s="571"/>
      <c r="BC67" s="571"/>
      <c r="BD67" s="571"/>
      <c r="BE67" s="571"/>
      <c r="BF67" s="571"/>
      <c r="BG67" s="571"/>
      <c r="BH67" s="571"/>
      <c r="BI67" s="571"/>
      <c r="BJ67" s="571"/>
      <c r="BK67" s="571"/>
      <c r="BL67" s="571"/>
      <c r="BM67" s="571"/>
      <c r="BN67" s="571"/>
      <c r="BO67" s="571"/>
      <c r="BP67" s="571"/>
      <c r="BQ67" s="571"/>
      <c r="BR67" s="571"/>
      <c r="BS67" s="571"/>
      <c r="BT67" s="571"/>
      <c r="BU67" s="571"/>
      <c r="BV67" s="571"/>
      <c r="BW67" s="571"/>
      <c r="BX67" s="571"/>
      <c r="BY67" s="571"/>
      <c r="BZ67" s="571"/>
      <c r="CA67" s="571"/>
      <c r="CB67" s="571"/>
      <c r="CC67" s="571"/>
      <c r="CD67" s="571"/>
      <c r="CE67" s="571"/>
      <c r="CF67" s="571"/>
      <c r="CG67" s="571"/>
      <c r="CH67" s="571"/>
      <c r="CI67" s="571"/>
      <c r="CJ67" s="571"/>
      <c r="CK67" s="571"/>
      <c r="CL67" s="571"/>
      <c r="CM67" s="571"/>
      <c r="CN67" s="571"/>
      <c r="CO67" s="571"/>
      <c r="CP67" s="571"/>
      <c r="CQ67" s="571"/>
      <c r="CR67" s="571"/>
      <c r="CS67" s="571"/>
      <c r="CT67" s="571"/>
      <c r="CU67" s="571"/>
      <c r="CV67" s="571"/>
      <c r="CW67" s="571"/>
      <c r="CX67" s="571"/>
      <c r="CY67" s="571"/>
      <c r="CZ67" s="571"/>
      <c r="DA67" s="571"/>
      <c r="DB67" s="571"/>
      <c r="DC67" s="571"/>
      <c r="DD67" s="571"/>
      <c r="DE67" s="571"/>
      <c r="DF67" s="571"/>
      <c r="DG67" s="571"/>
      <c r="DH67" s="571"/>
      <c r="DI67" s="571"/>
      <c r="DJ67" s="571"/>
      <c r="DK67" s="571"/>
      <c r="DL67" s="571"/>
      <c r="DM67" s="571"/>
      <c r="DN67" s="571"/>
      <c r="DO67" s="571"/>
      <c r="DP67" s="571"/>
      <c r="DQ67" s="571"/>
      <c r="DR67" s="571"/>
      <c r="DS67" s="571"/>
      <c r="DT67" s="571"/>
      <c r="DU67" s="571"/>
      <c r="DV67" s="571"/>
      <c r="DW67" s="571"/>
      <c r="DX67" s="571"/>
      <c r="DY67" s="571"/>
      <c r="DZ67" s="571"/>
      <c r="EA67" s="571"/>
      <c r="EB67" s="571"/>
      <c r="EC67" s="571"/>
      <c r="ED67" s="571"/>
      <c r="EE67" s="571"/>
      <c r="EF67" s="571"/>
      <c r="EG67" s="571"/>
      <c r="EH67" s="571"/>
      <c r="EI67" s="571"/>
      <c r="EJ67" s="571"/>
      <c r="EK67" s="571"/>
      <c r="EL67" s="571"/>
      <c r="EM67" s="571"/>
      <c r="EN67" s="571"/>
      <c r="EO67" s="571"/>
      <c r="EP67" s="571"/>
      <c r="EQ67" s="571"/>
      <c r="ER67" s="571"/>
      <c r="ES67" s="571"/>
      <c r="ET67" s="571"/>
      <c r="EU67" s="571"/>
      <c r="EV67" s="571"/>
      <c r="EW67" s="571"/>
      <c r="EX67" s="571"/>
      <c r="EY67" s="571"/>
      <c r="EZ67" s="571"/>
      <c r="FA67" s="571"/>
      <c r="FB67" s="571"/>
      <c r="FC67" s="571"/>
      <c r="FD67" s="571"/>
      <c r="FE67" s="571"/>
      <c r="FF67" s="571"/>
      <c r="FG67" s="571"/>
      <c r="FH67" s="571"/>
      <c r="FI67" s="571"/>
      <c r="FJ67" s="571"/>
      <c r="FK67" s="571"/>
      <c r="FL67" s="571"/>
      <c r="FM67" s="571"/>
      <c r="FN67" s="571"/>
      <c r="FO67" s="571"/>
      <c r="FP67" s="571"/>
      <c r="FQ67" s="571"/>
      <c r="FR67" s="571"/>
      <c r="FS67" s="571"/>
      <c r="FT67" s="571"/>
      <c r="FU67" s="571"/>
      <c r="FV67" s="571"/>
      <c r="FW67" s="571"/>
      <c r="FX67" s="571"/>
      <c r="FY67" s="571"/>
      <c r="FZ67" s="571"/>
      <c r="GA67" s="571"/>
      <c r="GB67" s="571"/>
      <c r="GC67" s="571"/>
      <c r="GD67" s="571"/>
      <c r="GE67" s="571"/>
      <c r="GF67" s="571"/>
      <c r="GG67" s="571"/>
      <c r="GH67" s="571"/>
      <c r="GI67" s="571"/>
      <c r="GJ67" s="571"/>
      <c r="GK67" s="571"/>
      <c r="GL67" s="571"/>
      <c r="GM67" s="571"/>
      <c r="GN67" s="571"/>
      <c r="GO67" s="571"/>
      <c r="GP67" s="571"/>
      <c r="GQ67" s="571"/>
      <c r="GR67" s="571"/>
      <c r="GS67" s="571"/>
      <c r="GT67" s="571"/>
      <c r="GU67" s="571"/>
      <c r="GV67" s="571"/>
      <c r="GW67" s="571"/>
      <c r="GX67" s="571"/>
      <c r="GY67" s="571"/>
      <c r="GZ67" s="571"/>
      <c r="HA67" s="571"/>
      <c r="HB67" s="571"/>
      <c r="HC67" s="571"/>
      <c r="HD67" s="571"/>
      <c r="HE67" s="571"/>
      <c r="HF67" s="571"/>
      <c r="HG67" s="571"/>
      <c r="HH67" s="571"/>
      <c r="HI67" s="571"/>
      <c r="HJ67" s="571"/>
      <c r="HK67" s="571"/>
      <c r="HL67" s="571"/>
      <c r="HM67" s="571"/>
      <c r="HN67" s="571"/>
      <c r="HO67" s="571"/>
      <c r="HP67" s="571"/>
      <c r="HQ67" s="571"/>
      <c r="HR67" s="571"/>
      <c r="HS67" s="571"/>
      <c r="HT67" s="571"/>
      <c r="HU67" s="571"/>
      <c r="HV67" s="571"/>
      <c r="HW67" s="571"/>
      <c r="HX67" s="571"/>
      <c r="HY67" s="571"/>
      <c r="HZ67" s="571"/>
      <c r="IA67" s="571"/>
      <c r="IB67" s="571"/>
      <c r="IC67" s="571"/>
      <c r="ID67" s="571"/>
      <c r="IE67" s="571"/>
      <c r="IF67" s="571"/>
      <c r="IG67" s="571"/>
      <c r="IH67" s="571"/>
      <c r="II67" s="571"/>
      <c r="IJ67" s="571"/>
      <c r="IK67" s="571"/>
      <c r="IL67" s="571"/>
      <c r="IM67" s="571"/>
      <c r="IN67" s="571"/>
      <c r="IO67" s="571"/>
      <c r="IP67" s="571"/>
      <c r="IQ67" s="571"/>
      <c r="IR67" s="571"/>
      <c r="IS67" s="571"/>
      <c r="IT67" s="571"/>
      <c r="IU67" s="571"/>
      <c r="IV67" s="571"/>
      <c r="IW67" s="571"/>
      <c r="IX67" s="571"/>
      <c r="IY67" s="571"/>
      <c r="IZ67" s="571"/>
      <c r="JA67" s="571"/>
      <c r="JB67" s="571"/>
      <c r="JC67" s="571"/>
      <c r="JD67" s="571"/>
      <c r="JE67" s="571"/>
      <c r="JF67" s="571"/>
      <c r="JG67" s="571"/>
      <c r="JH67" s="571"/>
      <c r="JI67" s="571"/>
      <c r="JJ67" s="571"/>
      <c r="JK67" s="571"/>
      <c r="JL67" s="571"/>
      <c r="JM67" s="571"/>
      <c r="JN67" s="571"/>
      <c r="JO67" s="571"/>
      <c r="JP67" s="571"/>
      <c r="JQ67" s="571"/>
      <c r="JR67" s="571"/>
      <c r="JS67" s="571"/>
      <c r="JT67" s="571"/>
      <c r="JU67" s="571"/>
      <c r="JV67" s="571"/>
      <c r="JW67" s="571"/>
      <c r="JX67" s="571"/>
      <c r="JY67" s="571"/>
      <c r="JZ67" s="571"/>
      <c r="KA67" s="571"/>
      <c r="KB67" s="571"/>
      <c r="KC67" s="571"/>
      <c r="KD67" s="571"/>
      <c r="KE67" s="571"/>
      <c r="KF67" s="571"/>
      <c r="KG67" s="571"/>
      <c r="KH67" s="571"/>
      <c r="KI67" s="571"/>
      <c r="KJ67" s="571"/>
      <c r="KK67" s="571"/>
      <c r="KL67" s="571"/>
      <c r="KM67" s="571"/>
      <c r="KN67" s="571"/>
      <c r="KO67" s="571"/>
      <c r="KP67" s="571"/>
      <c r="KQ67" s="571"/>
      <c r="KR67" s="571"/>
      <c r="KS67" s="571"/>
      <c r="KT67" s="571"/>
      <c r="KU67" s="571"/>
      <c r="KV67" s="571"/>
      <c r="KW67" s="571"/>
      <c r="KX67" s="571"/>
      <c r="KY67" s="571"/>
      <c r="KZ67" s="571"/>
      <c r="LA67" s="571"/>
      <c r="LB67" s="571"/>
      <c r="LC67" s="571"/>
      <c r="LD67" s="571"/>
      <c r="LE67" s="571"/>
      <c r="LF67" s="571"/>
      <c r="LG67" s="571"/>
      <c r="LH67" s="571"/>
      <c r="LI67" s="571"/>
      <c r="LJ67" s="571"/>
      <c r="LK67" s="571"/>
      <c r="LL67" s="571"/>
      <c r="LM67" s="571"/>
      <c r="LN67" s="571"/>
      <c r="LO67" s="571"/>
      <c r="LP67" s="571"/>
      <c r="LQ67" s="571"/>
      <c r="LR67" s="571"/>
      <c r="LS67" s="571"/>
      <c r="LT67" s="571"/>
      <c r="LU67" s="571"/>
      <c r="LV67" s="571"/>
      <c r="LW67" s="571"/>
      <c r="LX67" s="571"/>
      <c r="LY67" s="571"/>
      <c r="LZ67" s="571"/>
      <c r="MA67" s="571"/>
      <c r="MB67" s="571"/>
      <c r="MC67" s="571"/>
      <c r="MD67" s="571"/>
      <c r="ME67" s="571"/>
      <c r="MF67" s="571"/>
      <c r="MG67" s="571"/>
      <c r="MH67" s="571"/>
      <c r="MI67" s="571"/>
      <c r="MJ67" s="571"/>
      <c r="MK67" s="571"/>
      <c r="ML67" s="571"/>
      <c r="MM67" s="571"/>
      <c r="MN67" s="571"/>
      <c r="MO67" s="571"/>
      <c r="MP67" s="571"/>
      <c r="MQ67" s="571"/>
      <c r="MR67" s="571"/>
      <c r="MS67" s="571"/>
      <c r="MT67" s="571"/>
      <c r="MU67" s="571"/>
      <c r="MV67" s="571"/>
      <c r="MW67" s="571"/>
      <c r="MX67" s="571"/>
      <c r="MY67" s="571"/>
      <c r="MZ67" s="571"/>
      <c r="NA67" s="571"/>
      <c r="NB67" s="571"/>
      <c r="NC67" s="571"/>
      <c r="ND67" s="571"/>
      <c r="NE67" s="571"/>
      <c r="NF67" s="571"/>
      <c r="NG67" s="571"/>
      <c r="NH67" s="571"/>
      <c r="NI67" s="571"/>
      <c r="NJ67" s="571"/>
      <c r="NK67" s="571"/>
      <c r="NL67" s="571"/>
      <c r="NM67" s="571"/>
      <c r="NN67" s="571"/>
      <c r="NO67" s="571"/>
      <c r="NP67" s="571"/>
      <c r="NQ67" s="571"/>
      <c r="NR67" s="571"/>
      <c r="NS67" s="571"/>
      <c r="NT67" s="571"/>
      <c r="NU67" s="571"/>
      <c r="NV67" s="571"/>
      <c r="NW67" s="571"/>
      <c r="NX67" s="571"/>
      <c r="NY67" s="571"/>
      <c r="NZ67" s="571"/>
      <c r="OA67" s="571"/>
      <c r="OB67" s="571"/>
      <c r="OC67" s="571"/>
      <c r="OD67" s="571"/>
      <c r="OE67" s="571"/>
      <c r="OF67" s="571"/>
      <c r="OG67" s="571"/>
      <c r="OH67" s="571"/>
      <c r="OI67" s="571"/>
      <c r="OJ67" s="571"/>
      <c r="OK67" s="571"/>
      <c r="OL67" s="571"/>
      <c r="OM67" s="571"/>
      <c r="ON67" s="571"/>
      <c r="OO67" s="571"/>
      <c r="OP67" s="571"/>
      <c r="OQ67" s="571"/>
      <c r="OR67" s="571"/>
      <c r="OS67" s="571"/>
      <c r="OT67" s="571"/>
      <c r="OU67" s="571"/>
      <c r="OV67" s="571"/>
      <c r="OW67" s="571"/>
      <c r="OX67" s="571"/>
      <c r="OY67" s="571"/>
      <c r="OZ67" s="571"/>
      <c r="PA67" s="571"/>
      <c r="PB67" s="571"/>
      <c r="PC67" s="571"/>
      <c r="PD67" s="571"/>
      <c r="PE67" s="571"/>
      <c r="PF67" s="571"/>
      <c r="PG67" s="571"/>
      <c r="PH67" s="571"/>
      <c r="PI67" s="571"/>
      <c r="PJ67" s="571"/>
      <c r="PK67" s="571"/>
      <c r="PL67" s="571"/>
      <c r="PM67" s="571"/>
      <c r="PN67" s="571"/>
      <c r="PO67" s="571"/>
      <c r="PP67" s="571"/>
      <c r="PQ67" s="571"/>
      <c r="PR67" s="571"/>
      <c r="PS67" s="571"/>
      <c r="PT67" s="571"/>
      <c r="PU67" s="571"/>
      <c r="PV67" s="571"/>
      <c r="PW67" s="571"/>
      <c r="PX67" s="571"/>
      <c r="PY67" s="571"/>
      <c r="PZ67" s="571"/>
      <c r="QA67" s="571"/>
      <c r="QB67" s="571"/>
      <c r="QC67" s="571"/>
      <c r="QD67" s="571"/>
      <c r="QE67" s="571"/>
      <c r="QF67" s="571"/>
      <c r="QG67" s="571"/>
      <c r="QH67" s="571"/>
      <c r="QI67" s="571"/>
      <c r="QJ67" s="571"/>
      <c r="QK67" s="571"/>
      <c r="QL67" s="571"/>
      <c r="QM67" s="571"/>
      <c r="QN67" s="571"/>
      <c r="QO67" s="571"/>
      <c r="QP67" s="571"/>
      <c r="QQ67" s="571"/>
      <c r="QR67" s="571"/>
      <c r="QS67" s="571"/>
      <c r="QT67" s="571"/>
      <c r="QU67" s="571"/>
      <c r="QV67" s="571"/>
      <c r="QW67" s="571"/>
      <c r="QX67" s="571"/>
      <c r="QY67" s="571"/>
      <c r="QZ67" s="571"/>
      <c r="RA67" s="571"/>
      <c r="RB67" s="571"/>
      <c r="RC67" s="571"/>
      <c r="RD67" s="571"/>
      <c r="RE67" s="571"/>
      <c r="RF67" s="571"/>
      <c r="RG67" s="571"/>
      <c r="RH67" s="571"/>
      <c r="RI67" s="571"/>
      <c r="RJ67" s="571"/>
      <c r="RK67" s="571"/>
      <c r="RL67" s="571"/>
      <c r="RM67" s="571"/>
      <c r="RN67" s="571"/>
      <c r="RO67" s="571"/>
      <c r="RP67" s="571"/>
      <c r="RQ67" s="571"/>
      <c r="RR67" s="571"/>
      <c r="RS67" s="571"/>
      <c r="RT67" s="571"/>
      <c r="RU67" s="571"/>
      <c r="RV67" s="571"/>
      <c r="RW67" s="571"/>
      <c r="RX67" s="571"/>
      <c r="RY67" s="571"/>
      <c r="RZ67" s="571"/>
      <c r="SA67" s="571"/>
      <c r="SB67" s="571"/>
      <c r="SC67" s="571"/>
      <c r="SD67" s="571"/>
      <c r="SE67" s="571"/>
      <c r="SF67" s="571"/>
      <c r="SG67" s="571"/>
      <c r="SH67" s="571"/>
      <c r="SI67" s="571"/>
      <c r="SJ67" s="571"/>
      <c r="SK67" s="571"/>
      <c r="SL67" s="571"/>
      <c r="SM67" s="571"/>
      <c r="SN67" s="571"/>
      <c r="SO67" s="571"/>
      <c r="SP67" s="571"/>
      <c r="SQ67" s="571"/>
      <c r="SR67" s="571"/>
      <c r="SS67" s="571"/>
      <c r="ST67" s="571"/>
      <c r="SU67" s="571"/>
      <c r="SV67" s="571"/>
      <c r="SW67" s="571"/>
      <c r="SX67" s="571"/>
      <c r="SY67" s="571"/>
      <c r="SZ67" s="571"/>
      <c r="TA67" s="571"/>
      <c r="TB67" s="571"/>
      <c r="TC67" s="571"/>
      <c r="TD67" s="571"/>
      <c r="TE67" s="571"/>
      <c r="TF67" s="571"/>
      <c r="TG67" s="571"/>
      <c r="TH67" s="571"/>
      <c r="TI67" s="571"/>
      <c r="TJ67" s="571"/>
      <c r="TK67" s="571"/>
      <c r="TL67" s="571"/>
      <c r="TM67" s="571"/>
      <c r="TN67" s="571"/>
      <c r="TO67" s="571"/>
      <c r="TP67" s="571"/>
      <c r="TQ67" s="571"/>
      <c r="TR67" s="571"/>
      <c r="TS67" s="571"/>
      <c r="TT67" s="571"/>
      <c r="TU67" s="571"/>
      <c r="TV67" s="571"/>
      <c r="TW67" s="571"/>
      <c r="TX67" s="571"/>
      <c r="TY67" s="571"/>
      <c r="TZ67" s="571"/>
      <c r="UA67" s="571"/>
      <c r="UB67" s="571"/>
      <c r="UC67" s="571"/>
      <c r="UD67" s="571"/>
      <c r="UE67" s="571"/>
      <c r="UF67" s="571"/>
      <c r="UG67" s="571"/>
      <c r="UH67" s="571"/>
      <c r="UI67" s="571"/>
      <c r="UJ67" s="571"/>
      <c r="UK67" s="571"/>
      <c r="UL67" s="571"/>
      <c r="UM67" s="571"/>
      <c r="UN67" s="571"/>
      <c r="UO67" s="571"/>
      <c r="UP67" s="571"/>
      <c r="UQ67" s="571"/>
      <c r="UR67" s="571"/>
      <c r="US67" s="571"/>
      <c r="UT67" s="571"/>
      <c r="UU67" s="571"/>
      <c r="UV67" s="571"/>
      <c r="UW67" s="571"/>
      <c r="UX67" s="571"/>
      <c r="UY67" s="571"/>
      <c r="UZ67" s="571"/>
      <c r="VA67" s="571"/>
      <c r="VB67" s="571"/>
      <c r="VC67" s="571"/>
      <c r="VD67" s="571"/>
      <c r="VE67" s="571"/>
      <c r="VF67" s="571"/>
      <c r="VG67" s="571"/>
      <c r="VH67" s="571"/>
      <c r="VI67" s="571"/>
      <c r="VJ67" s="571"/>
      <c r="VK67" s="571"/>
      <c r="VL67" s="571"/>
      <c r="VM67" s="571"/>
      <c r="VN67" s="571"/>
      <c r="VO67" s="571"/>
      <c r="VP67" s="571"/>
      <c r="VQ67" s="571"/>
      <c r="VR67" s="571"/>
      <c r="VS67" s="571"/>
      <c r="VT67" s="571"/>
      <c r="VU67" s="571"/>
      <c r="VV67" s="571"/>
      <c r="VW67" s="571"/>
      <c r="VX67" s="571"/>
      <c r="VY67" s="571"/>
      <c r="VZ67" s="571"/>
      <c r="WA67" s="571"/>
      <c r="WB67" s="571"/>
      <c r="WC67" s="571"/>
      <c r="WD67" s="571"/>
      <c r="WE67" s="571"/>
      <c r="WF67" s="571"/>
      <c r="WG67" s="571"/>
      <c r="WH67" s="571"/>
      <c r="WI67" s="571"/>
      <c r="WJ67" s="571"/>
      <c r="WK67" s="571"/>
      <c r="WL67" s="571"/>
      <c r="WM67" s="571"/>
      <c r="WN67" s="571"/>
      <c r="WO67" s="571"/>
      <c r="WP67" s="571"/>
      <c r="WQ67" s="571"/>
      <c r="WR67" s="571"/>
      <c r="WS67" s="571"/>
      <c r="WT67" s="571"/>
      <c r="WU67" s="571"/>
      <c r="WV67" s="571"/>
      <c r="WW67" s="571"/>
      <c r="WX67" s="571"/>
      <c r="WY67" s="571"/>
      <c r="WZ67" s="571"/>
      <c r="XA67" s="571"/>
      <c r="XB67" s="571"/>
      <c r="XC67" s="571"/>
      <c r="XD67" s="571"/>
      <c r="XE67" s="571"/>
      <c r="XF67" s="571"/>
      <c r="XG67" s="571"/>
      <c r="XH67" s="571"/>
      <c r="XI67" s="571"/>
      <c r="XJ67" s="571"/>
      <c r="XK67" s="571"/>
      <c r="XL67" s="571"/>
      <c r="XM67" s="571"/>
      <c r="XN67" s="571"/>
      <c r="XO67" s="571"/>
      <c r="XP67" s="571"/>
      <c r="XQ67" s="571"/>
      <c r="XR67" s="571"/>
      <c r="XS67" s="571"/>
      <c r="XT67" s="571"/>
      <c r="XU67" s="571"/>
      <c r="XV67" s="571"/>
      <c r="XW67" s="571"/>
      <c r="XX67" s="571"/>
      <c r="XY67" s="571"/>
      <c r="XZ67" s="571"/>
      <c r="YA67" s="571"/>
      <c r="YB67" s="571"/>
      <c r="YC67" s="571"/>
      <c r="YD67" s="571"/>
      <c r="YE67" s="571"/>
      <c r="YF67" s="571"/>
      <c r="YG67" s="571"/>
      <c r="YH67" s="571"/>
      <c r="YI67" s="571"/>
      <c r="YJ67" s="571"/>
      <c r="YK67" s="571"/>
      <c r="YL67" s="571"/>
      <c r="YM67" s="571"/>
      <c r="YN67" s="571"/>
      <c r="YO67" s="571"/>
      <c r="YP67" s="571"/>
      <c r="YQ67" s="571"/>
      <c r="YR67" s="571"/>
      <c r="YS67" s="571"/>
      <c r="YT67" s="571"/>
      <c r="YU67" s="571"/>
      <c r="YV67" s="571"/>
      <c r="YW67" s="571"/>
      <c r="YX67" s="571"/>
      <c r="YY67" s="571"/>
      <c r="YZ67" s="571"/>
      <c r="ZA67" s="571"/>
      <c r="ZB67" s="571"/>
      <c r="ZC67" s="571"/>
      <c r="ZD67" s="571"/>
      <c r="ZE67" s="571"/>
      <c r="ZF67" s="571"/>
      <c r="ZG67" s="571"/>
      <c r="ZH67" s="571"/>
      <c r="ZI67" s="571"/>
      <c r="ZJ67" s="571"/>
      <c r="ZK67" s="571"/>
      <c r="ZL67" s="571"/>
      <c r="ZM67" s="571"/>
      <c r="ZN67" s="571"/>
      <c r="ZO67" s="571"/>
      <c r="ZP67" s="571"/>
      <c r="ZQ67" s="571"/>
      <c r="ZR67" s="571"/>
      <c r="ZS67" s="571"/>
      <c r="ZT67" s="571"/>
      <c r="ZU67" s="571"/>
      <c r="ZV67" s="571"/>
      <c r="ZW67" s="571"/>
      <c r="ZX67" s="571"/>
      <c r="ZY67" s="571"/>
      <c r="ZZ67" s="571"/>
      <c r="AAA67" s="571"/>
      <c r="AAB67" s="571"/>
      <c r="AAC67" s="571"/>
      <c r="AAD67" s="571"/>
      <c r="AAE67" s="571"/>
      <c r="AAF67" s="571"/>
      <c r="AAG67" s="571"/>
      <c r="AAH67" s="571"/>
      <c r="AAI67" s="571"/>
      <c r="AAJ67" s="571"/>
      <c r="AAK67" s="571"/>
      <c r="AAL67" s="571"/>
      <c r="AAM67" s="571"/>
      <c r="AAN67" s="571"/>
      <c r="AAO67" s="571"/>
      <c r="AAP67" s="571"/>
      <c r="AAQ67" s="571"/>
      <c r="AAR67" s="571"/>
      <c r="AAS67" s="571"/>
      <c r="AAT67" s="571"/>
      <c r="AAU67" s="571"/>
      <c r="AAV67" s="571"/>
      <c r="AAW67" s="571"/>
      <c r="AAX67" s="571"/>
      <c r="AAY67" s="571"/>
      <c r="AAZ67" s="571"/>
      <c r="ABA67" s="571"/>
      <c r="ABB67" s="571"/>
      <c r="ABC67" s="571"/>
      <c r="ABD67" s="571"/>
      <c r="ABE67" s="571"/>
      <c r="ABF67" s="571"/>
      <c r="ABG67" s="571"/>
      <c r="ABH67" s="571"/>
      <c r="ABI67" s="571"/>
      <c r="ABJ67" s="571"/>
      <c r="ABK67" s="571"/>
      <c r="ABL67" s="571"/>
      <c r="ABM67" s="571"/>
      <c r="ABN67" s="571"/>
      <c r="ABO67" s="571"/>
      <c r="ABP67" s="571"/>
      <c r="ABQ67" s="571"/>
      <c r="ABR67" s="571"/>
      <c r="ABS67" s="571"/>
      <c r="ABT67" s="571"/>
      <c r="ABU67" s="571"/>
      <c r="ABV67" s="571"/>
      <c r="ABW67" s="571"/>
      <c r="ABX67" s="571"/>
      <c r="ABY67" s="571"/>
      <c r="ABZ67" s="571"/>
      <c r="ACA67" s="571"/>
      <c r="ACB67" s="571"/>
      <c r="ACC67" s="571"/>
      <c r="ACD67" s="571"/>
      <c r="ACE67" s="571"/>
      <c r="ACF67" s="571"/>
      <c r="ACG67" s="571"/>
      <c r="ACH67" s="571"/>
      <c r="ACI67" s="571"/>
      <c r="ACJ67" s="571"/>
      <c r="ACK67" s="571"/>
      <c r="ACL67" s="571"/>
      <c r="ACM67" s="571"/>
      <c r="ACN67" s="571"/>
      <c r="ACO67" s="571"/>
      <c r="ACP67" s="571"/>
      <c r="ACQ67" s="571"/>
      <c r="ACR67" s="571"/>
      <c r="ACS67" s="571"/>
      <c r="ACT67" s="571"/>
      <c r="ACU67" s="571"/>
      <c r="ACV67" s="571"/>
      <c r="ACW67" s="571"/>
      <c r="ACX67" s="571"/>
      <c r="ACY67" s="571"/>
      <c r="ACZ67" s="571"/>
      <c r="ADA67" s="571"/>
      <c r="ADB67" s="571"/>
      <c r="ADC67" s="571"/>
      <c r="ADD67" s="571"/>
      <c r="ADE67" s="571"/>
      <c r="ADF67" s="571"/>
      <c r="ADG67" s="571"/>
      <c r="ADH67" s="571"/>
      <c r="ADI67" s="571"/>
      <c r="ADJ67" s="571"/>
      <c r="ADK67" s="571"/>
      <c r="ADL67" s="571"/>
      <c r="ADM67" s="571"/>
      <c r="ADN67" s="571"/>
      <c r="ADO67" s="571"/>
      <c r="ADP67" s="571"/>
      <c r="ADQ67" s="571"/>
      <c r="ADR67" s="571"/>
      <c r="ADS67" s="571"/>
      <c r="ADT67" s="571"/>
      <c r="ADU67" s="571"/>
      <c r="ADV67" s="571"/>
      <c r="ADW67" s="571"/>
      <c r="ADX67" s="571"/>
      <c r="ADY67" s="571"/>
      <c r="ADZ67" s="571"/>
      <c r="AEA67" s="571"/>
      <c r="AEB67" s="571"/>
      <c r="AEC67" s="571"/>
      <c r="AED67" s="571"/>
      <c r="AEE67" s="571"/>
      <c r="AEF67" s="571"/>
      <c r="AEG67" s="571"/>
      <c r="AEH67" s="571"/>
      <c r="AEI67" s="571"/>
      <c r="AEJ67" s="571"/>
      <c r="AEK67" s="571"/>
      <c r="AEL67" s="571"/>
      <c r="AEM67" s="571"/>
      <c r="AEN67" s="571"/>
      <c r="AEO67" s="571"/>
      <c r="AEP67" s="571"/>
      <c r="AEQ67" s="571"/>
      <c r="AER67" s="571"/>
      <c r="AES67" s="571"/>
      <c r="AET67" s="571"/>
      <c r="AEU67" s="571"/>
      <c r="AEV67" s="571"/>
      <c r="AEW67" s="571"/>
      <c r="AEX67" s="571"/>
      <c r="AEY67" s="571"/>
      <c r="AEZ67" s="571"/>
      <c r="AFA67" s="571"/>
      <c r="AFB67" s="571"/>
      <c r="AFC67" s="571"/>
      <c r="AFD67" s="571"/>
      <c r="AFE67" s="571"/>
      <c r="AFF67" s="571"/>
      <c r="AFG67" s="571"/>
      <c r="AFH67" s="571"/>
      <c r="AFI67" s="571"/>
      <c r="AFJ67" s="571"/>
      <c r="AFK67" s="571"/>
      <c r="AFL67" s="571"/>
      <c r="AFM67" s="571"/>
      <c r="AFN67" s="571"/>
      <c r="AFO67" s="571"/>
      <c r="AFP67" s="571"/>
      <c r="AFQ67" s="571"/>
      <c r="AFR67" s="571"/>
      <c r="AFS67" s="571"/>
      <c r="AFT67" s="571"/>
      <c r="AFU67" s="571"/>
      <c r="AFV67" s="571"/>
      <c r="AFW67" s="571"/>
      <c r="AFX67" s="571"/>
      <c r="AFY67" s="571"/>
      <c r="AFZ67" s="571"/>
      <c r="AGA67" s="571"/>
      <c r="AGB67" s="571"/>
      <c r="AGC67" s="571"/>
      <c r="AGD67" s="571"/>
      <c r="AGE67" s="571"/>
      <c r="AGF67" s="571"/>
      <c r="AGG67" s="571"/>
      <c r="AGH67" s="571"/>
      <c r="AGI67" s="571"/>
      <c r="AGJ67" s="571"/>
      <c r="AGK67" s="571"/>
      <c r="AGL67" s="571"/>
      <c r="AGM67" s="571"/>
      <c r="AGN67" s="571"/>
      <c r="AGO67" s="571"/>
      <c r="AGP67" s="571"/>
      <c r="AGQ67" s="571"/>
      <c r="AGR67" s="571"/>
      <c r="AGS67" s="571"/>
      <c r="AGT67" s="571"/>
      <c r="AGU67" s="571"/>
      <c r="AGV67" s="571"/>
      <c r="AGW67" s="571"/>
      <c r="AGX67" s="571"/>
      <c r="AGY67" s="571"/>
      <c r="AGZ67" s="571"/>
      <c r="AHA67" s="571"/>
      <c r="AHB67" s="571"/>
      <c r="AHC67" s="571"/>
      <c r="AHD67" s="571"/>
      <c r="AHE67" s="571"/>
      <c r="AHF67" s="571"/>
      <c r="AHG67" s="571"/>
      <c r="AHH67" s="571"/>
      <c r="AHI67" s="571"/>
      <c r="AHJ67" s="571"/>
      <c r="AHK67" s="571"/>
      <c r="AHL67" s="571"/>
      <c r="AHM67" s="571"/>
      <c r="AHN67" s="571"/>
      <c r="AHO67" s="571"/>
      <c r="AHQ67" s="579">
        <v>62</v>
      </c>
    </row>
    <row r="68" spans="1:901" ht="30.6" x14ac:dyDescent="0.7">
      <c r="A68" s="576"/>
      <c r="B68" s="577" t="s">
        <v>661</v>
      </c>
      <c r="C68" s="578"/>
      <c r="D68" s="578"/>
      <c r="E68" s="578"/>
      <c r="F68" s="578"/>
      <c r="G68" s="578"/>
      <c r="H68" s="578"/>
      <c r="I68" s="578"/>
      <c r="J68" s="578"/>
      <c r="K68" s="578"/>
      <c r="L68" s="578"/>
      <c r="M68" s="578"/>
      <c r="N68" s="578"/>
      <c r="O68" s="578"/>
      <c r="P68" s="578"/>
      <c r="Q68" s="578"/>
      <c r="R68" s="578"/>
      <c r="S68" s="578"/>
      <c r="T68" s="578"/>
      <c r="U68" s="578"/>
      <c r="V68" s="578"/>
      <c r="W68" s="578"/>
      <c r="X68" s="578"/>
      <c r="Y68" s="578"/>
      <c r="Z68" s="578"/>
      <c r="AA68" s="578"/>
      <c r="AB68" s="578"/>
      <c r="AC68" s="578"/>
      <c r="AD68" s="578"/>
      <c r="AE68" s="578"/>
      <c r="AF68" s="578"/>
      <c r="AG68" s="578"/>
      <c r="AH68" s="578"/>
      <c r="AI68" s="578"/>
      <c r="AJ68" s="578"/>
      <c r="AK68" s="578"/>
      <c r="AL68" s="578"/>
      <c r="AM68" s="578"/>
      <c r="AN68" s="578"/>
      <c r="AO68" s="578"/>
      <c r="AP68" s="578"/>
      <c r="AQ68" s="578"/>
      <c r="AR68" s="578"/>
      <c r="AS68" s="578"/>
      <c r="AT68" s="578"/>
      <c r="AU68" s="578"/>
      <c r="AV68" s="578"/>
      <c r="AW68" s="578"/>
      <c r="AX68" s="578"/>
      <c r="AY68" s="578"/>
      <c r="AZ68" s="578"/>
      <c r="BA68" s="578"/>
      <c r="BB68" s="578"/>
      <c r="BC68" s="578"/>
      <c r="BD68" s="578"/>
      <c r="BE68" s="578"/>
      <c r="BF68" s="578"/>
      <c r="BG68" s="578"/>
      <c r="BH68" s="578"/>
      <c r="BI68" s="578"/>
      <c r="BJ68" s="578"/>
      <c r="BK68" s="578"/>
      <c r="BL68" s="578"/>
      <c r="BM68" s="578"/>
      <c r="BN68" s="578"/>
      <c r="BO68" s="578"/>
      <c r="BP68" s="578"/>
      <c r="BQ68" s="578"/>
      <c r="BR68" s="578"/>
      <c r="BS68" s="578"/>
      <c r="BT68" s="578"/>
      <c r="BU68" s="578"/>
      <c r="BV68" s="578"/>
      <c r="BW68" s="578"/>
      <c r="BX68" s="578"/>
      <c r="BY68" s="578"/>
      <c r="BZ68" s="578"/>
      <c r="CA68" s="578"/>
      <c r="CB68" s="578"/>
      <c r="CC68" s="578"/>
      <c r="CD68" s="578"/>
      <c r="CE68" s="578"/>
      <c r="CF68" s="578"/>
      <c r="CG68" s="578"/>
      <c r="CH68" s="578"/>
      <c r="CI68" s="578"/>
      <c r="CJ68" s="578"/>
      <c r="CK68" s="578"/>
      <c r="CL68" s="578"/>
      <c r="CM68" s="578"/>
      <c r="CN68" s="578"/>
      <c r="CO68" s="578"/>
      <c r="CP68" s="578"/>
      <c r="CQ68" s="578"/>
      <c r="CR68" s="578"/>
      <c r="CS68" s="578"/>
      <c r="CT68" s="578"/>
      <c r="CU68" s="578"/>
      <c r="CV68" s="578"/>
      <c r="CW68" s="578"/>
      <c r="CX68" s="578"/>
      <c r="CY68" s="578"/>
      <c r="CZ68" s="578"/>
      <c r="DA68" s="578"/>
      <c r="DB68" s="578"/>
      <c r="DC68" s="578"/>
      <c r="DD68" s="578"/>
      <c r="DE68" s="578"/>
      <c r="DF68" s="578"/>
      <c r="DG68" s="578"/>
      <c r="DH68" s="578"/>
      <c r="DI68" s="578"/>
      <c r="DJ68" s="578"/>
      <c r="DK68" s="578"/>
      <c r="DL68" s="578"/>
      <c r="DM68" s="578"/>
      <c r="DN68" s="578"/>
      <c r="DO68" s="578"/>
      <c r="DP68" s="578"/>
      <c r="DQ68" s="578"/>
      <c r="DR68" s="578"/>
      <c r="DS68" s="578"/>
      <c r="DT68" s="578"/>
      <c r="DU68" s="578"/>
      <c r="DV68" s="578"/>
      <c r="DW68" s="578"/>
      <c r="DX68" s="578"/>
      <c r="DY68" s="578"/>
      <c r="DZ68" s="578"/>
      <c r="EA68" s="578"/>
      <c r="EB68" s="578"/>
      <c r="EC68" s="578"/>
      <c r="ED68" s="578"/>
      <c r="EE68" s="578"/>
      <c r="EF68" s="578"/>
      <c r="EG68" s="578"/>
      <c r="EH68" s="578"/>
      <c r="EI68" s="578"/>
      <c r="EJ68" s="578"/>
      <c r="EK68" s="578"/>
      <c r="EL68" s="578"/>
      <c r="EM68" s="578"/>
      <c r="EN68" s="578"/>
      <c r="EO68" s="578"/>
      <c r="EP68" s="578"/>
      <c r="EQ68" s="578"/>
      <c r="ER68" s="578"/>
      <c r="ES68" s="578"/>
      <c r="ET68" s="578"/>
      <c r="EU68" s="578"/>
      <c r="EV68" s="578"/>
      <c r="EW68" s="578"/>
      <c r="EX68" s="578"/>
      <c r="EY68" s="578"/>
      <c r="EZ68" s="578"/>
      <c r="FA68" s="578"/>
      <c r="FB68" s="578"/>
      <c r="FC68" s="578"/>
      <c r="FD68" s="578"/>
      <c r="FE68" s="578"/>
      <c r="FF68" s="578"/>
      <c r="FG68" s="578"/>
      <c r="FH68" s="578"/>
      <c r="FI68" s="578"/>
      <c r="FJ68" s="578"/>
      <c r="FK68" s="578"/>
      <c r="FL68" s="578"/>
      <c r="FM68" s="578"/>
      <c r="FN68" s="578"/>
      <c r="FO68" s="578"/>
      <c r="FP68" s="578"/>
      <c r="FQ68" s="578"/>
      <c r="FR68" s="578"/>
      <c r="FS68" s="578"/>
      <c r="FT68" s="578"/>
      <c r="FU68" s="578"/>
      <c r="FV68" s="578"/>
      <c r="FW68" s="578"/>
      <c r="FX68" s="578"/>
      <c r="FY68" s="578"/>
      <c r="FZ68" s="578"/>
      <c r="GA68" s="578"/>
      <c r="GB68" s="578"/>
      <c r="GC68" s="578"/>
      <c r="GD68" s="578"/>
      <c r="GE68" s="578"/>
      <c r="GF68" s="578"/>
      <c r="GG68" s="578"/>
      <c r="GH68" s="578"/>
      <c r="GI68" s="578"/>
      <c r="GJ68" s="578"/>
      <c r="GK68" s="578"/>
      <c r="GL68" s="578"/>
      <c r="GM68" s="578"/>
      <c r="GN68" s="578"/>
      <c r="GO68" s="578"/>
      <c r="GP68" s="578"/>
      <c r="GQ68" s="578"/>
      <c r="GR68" s="578"/>
      <c r="GS68" s="578"/>
      <c r="GT68" s="578"/>
      <c r="GU68" s="578"/>
      <c r="GV68" s="578"/>
      <c r="GW68" s="578"/>
      <c r="GX68" s="578"/>
      <c r="GY68" s="578"/>
      <c r="GZ68" s="578"/>
      <c r="HA68" s="578"/>
      <c r="HB68" s="578"/>
      <c r="HC68" s="578"/>
      <c r="HD68" s="578"/>
      <c r="HE68" s="578"/>
      <c r="HF68" s="578"/>
      <c r="HG68" s="578"/>
      <c r="HH68" s="578"/>
      <c r="HI68" s="578"/>
      <c r="HJ68" s="578"/>
      <c r="HK68" s="578"/>
      <c r="HL68" s="578"/>
      <c r="HM68" s="578"/>
      <c r="HN68" s="578"/>
      <c r="HO68" s="578"/>
      <c r="HP68" s="578"/>
      <c r="HQ68" s="578"/>
      <c r="HR68" s="578"/>
      <c r="HS68" s="578"/>
      <c r="HT68" s="578"/>
      <c r="HU68" s="578"/>
      <c r="HV68" s="578"/>
      <c r="HW68" s="578"/>
      <c r="HX68" s="578"/>
      <c r="HY68" s="578"/>
      <c r="HZ68" s="578"/>
      <c r="IA68" s="578"/>
      <c r="IB68" s="578"/>
      <c r="IC68" s="578"/>
      <c r="ID68" s="578"/>
      <c r="IE68" s="578"/>
      <c r="IF68" s="578"/>
      <c r="IG68" s="578"/>
      <c r="IH68" s="578"/>
      <c r="II68" s="578"/>
      <c r="IJ68" s="578"/>
      <c r="IK68" s="578"/>
      <c r="IL68" s="578"/>
      <c r="IM68" s="578"/>
      <c r="IN68" s="578"/>
      <c r="IO68" s="578"/>
      <c r="IP68" s="578"/>
      <c r="IQ68" s="578"/>
      <c r="IR68" s="578"/>
      <c r="IS68" s="578"/>
      <c r="IT68" s="578"/>
      <c r="IU68" s="578"/>
      <c r="IV68" s="578"/>
      <c r="IW68" s="578"/>
      <c r="IX68" s="578"/>
      <c r="IY68" s="578"/>
      <c r="IZ68" s="578"/>
      <c r="JA68" s="578"/>
      <c r="JB68" s="578"/>
      <c r="JC68" s="578"/>
      <c r="JD68" s="578"/>
      <c r="JE68" s="578"/>
      <c r="JF68" s="578"/>
      <c r="JG68" s="578"/>
      <c r="JH68" s="578"/>
      <c r="JI68" s="578"/>
      <c r="JJ68" s="578"/>
      <c r="JK68" s="578"/>
      <c r="JL68" s="578"/>
      <c r="JM68" s="578"/>
      <c r="JN68" s="578"/>
      <c r="JO68" s="578"/>
      <c r="JP68" s="578"/>
      <c r="JQ68" s="578"/>
      <c r="JR68" s="578"/>
      <c r="JS68" s="578"/>
      <c r="JT68" s="578"/>
      <c r="JU68" s="578"/>
      <c r="JV68" s="578"/>
      <c r="JW68" s="578"/>
      <c r="JX68" s="578"/>
      <c r="JY68" s="578"/>
      <c r="JZ68" s="578"/>
      <c r="KA68" s="578"/>
      <c r="KB68" s="578"/>
      <c r="KC68" s="578"/>
      <c r="KD68" s="578"/>
      <c r="KE68" s="578"/>
      <c r="KF68" s="578"/>
      <c r="KG68" s="578"/>
      <c r="KH68" s="578"/>
      <c r="KI68" s="578"/>
      <c r="KJ68" s="578"/>
      <c r="KK68" s="578"/>
      <c r="KL68" s="578"/>
      <c r="KM68" s="578"/>
      <c r="KN68" s="578"/>
      <c r="KO68" s="578"/>
      <c r="KP68" s="578"/>
      <c r="KQ68" s="578"/>
      <c r="KR68" s="578"/>
      <c r="KS68" s="578"/>
      <c r="KT68" s="578"/>
      <c r="KU68" s="578"/>
      <c r="KV68" s="578"/>
      <c r="KW68" s="578"/>
      <c r="KX68" s="578"/>
      <c r="KY68" s="578"/>
      <c r="KZ68" s="578"/>
      <c r="LA68" s="578"/>
      <c r="LB68" s="578"/>
      <c r="LC68" s="578"/>
      <c r="LD68" s="578"/>
      <c r="LE68" s="578"/>
      <c r="LF68" s="578"/>
      <c r="LG68" s="578"/>
      <c r="LH68" s="578"/>
      <c r="LI68" s="578"/>
      <c r="LJ68" s="578"/>
      <c r="LK68" s="578"/>
      <c r="LL68" s="578"/>
      <c r="LM68" s="578"/>
      <c r="LN68" s="578"/>
      <c r="LO68" s="578"/>
      <c r="LP68" s="578"/>
      <c r="LQ68" s="578"/>
      <c r="LR68" s="578"/>
      <c r="LS68" s="578"/>
      <c r="LT68" s="578"/>
      <c r="LU68" s="578"/>
      <c r="LV68" s="578"/>
      <c r="LW68" s="578"/>
      <c r="LX68" s="578"/>
      <c r="LY68" s="578"/>
      <c r="LZ68" s="578"/>
      <c r="MA68" s="578"/>
      <c r="MB68" s="578"/>
      <c r="MC68" s="578"/>
      <c r="MD68" s="578"/>
      <c r="ME68" s="578"/>
      <c r="MF68" s="578"/>
      <c r="MG68" s="578"/>
      <c r="MH68" s="578"/>
      <c r="MI68" s="578"/>
      <c r="MJ68" s="578"/>
      <c r="MK68" s="578"/>
      <c r="ML68" s="578"/>
      <c r="MM68" s="578"/>
      <c r="MN68" s="578"/>
      <c r="MO68" s="578"/>
      <c r="MP68" s="578"/>
      <c r="MQ68" s="578"/>
      <c r="MR68" s="578"/>
      <c r="MS68" s="578"/>
      <c r="MT68" s="578"/>
      <c r="MU68" s="578"/>
      <c r="MV68" s="578"/>
      <c r="MW68" s="578"/>
      <c r="MX68" s="578"/>
      <c r="MY68" s="578"/>
      <c r="MZ68" s="578"/>
      <c r="NA68" s="578"/>
      <c r="NB68" s="578"/>
      <c r="NC68" s="578"/>
      <c r="ND68" s="578"/>
      <c r="NE68" s="578"/>
      <c r="NF68" s="578"/>
      <c r="NG68" s="578"/>
      <c r="NH68" s="578"/>
      <c r="NI68" s="578"/>
      <c r="NJ68" s="578"/>
      <c r="NK68" s="578"/>
      <c r="NL68" s="578"/>
      <c r="NM68" s="578"/>
      <c r="NN68" s="578"/>
      <c r="NO68" s="578"/>
      <c r="NP68" s="578"/>
      <c r="NQ68" s="578"/>
      <c r="NR68" s="578"/>
      <c r="NS68" s="578"/>
      <c r="NT68" s="578"/>
      <c r="NU68" s="578"/>
      <c r="NV68" s="578"/>
      <c r="NW68" s="578"/>
      <c r="NX68" s="578"/>
      <c r="NY68" s="578"/>
      <c r="NZ68" s="578"/>
      <c r="OA68" s="578"/>
      <c r="OB68" s="578"/>
      <c r="OC68" s="578"/>
      <c r="OD68" s="578"/>
      <c r="OE68" s="578"/>
      <c r="OF68" s="578"/>
      <c r="OG68" s="578"/>
      <c r="OH68" s="578"/>
      <c r="OI68" s="578"/>
      <c r="OJ68" s="578"/>
      <c r="OK68" s="578"/>
      <c r="OL68" s="578"/>
      <c r="OM68" s="578"/>
      <c r="ON68" s="578"/>
      <c r="OO68" s="578"/>
      <c r="OP68" s="578"/>
      <c r="OQ68" s="578"/>
      <c r="OR68" s="578"/>
      <c r="OS68" s="578"/>
      <c r="OT68" s="578"/>
      <c r="OU68" s="578"/>
      <c r="OV68" s="578"/>
      <c r="OW68" s="578"/>
      <c r="OX68" s="578"/>
      <c r="OY68" s="578"/>
      <c r="OZ68" s="578"/>
      <c r="PA68" s="578"/>
      <c r="PB68" s="578"/>
      <c r="PC68" s="578"/>
      <c r="PD68" s="578"/>
      <c r="PE68" s="578"/>
      <c r="PF68" s="578"/>
      <c r="PG68" s="578"/>
      <c r="PH68" s="578"/>
      <c r="PI68" s="578"/>
      <c r="PJ68" s="578"/>
      <c r="PK68" s="578"/>
      <c r="PL68" s="578"/>
      <c r="PM68" s="578"/>
      <c r="PN68" s="578"/>
      <c r="PO68" s="578"/>
      <c r="PP68" s="578"/>
      <c r="PQ68" s="578"/>
      <c r="PR68" s="578"/>
      <c r="PS68" s="578"/>
      <c r="PT68" s="578"/>
      <c r="PU68" s="578"/>
      <c r="PV68" s="578"/>
      <c r="PW68" s="578"/>
      <c r="PX68" s="578"/>
      <c r="PY68" s="578"/>
      <c r="PZ68" s="578"/>
      <c r="QA68" s="578"/>
      <c r="QB68" s="578"/>
      <c r="QC68" s="578"/>
      <c r="QD68" s="578"/>
      <c r="QE68" s="578"/>
      <c r="QF68" s="578"/>
      <c r="QG68" s="578"/>
      <c r="QH68" s="578"/>
      <c r="QI68" s="578"/>
      <c r="QJ68" s="578"/>
      <c r="QK68" s="578"/>
      <c r="QL68" s="578"/>
      <c r="QM68" s="578"/>
      <c r="QN68" s="578"/>
      <c r="QO68" s="578"/>
      <c r="QP68" s="578"/>
      <c r="QQ68" s="578"/>
      <c r="QR68" s="578"/>
      <c r="QS68" s="578"/>
      <c r="QT68" s="578"/>
      <c r="QU68" s="578"/>
      <c r="QV68" s="578"/>
      <c r="QW68" s="578"/>
      <c r="QX68" s="578"/>
      <c r="QY68" s="578"/>
      <c r="QZ68" s="578"/>
      <c r="RA68" s="578"/>
      <c r="RB68" s="578"/>
      <c r="RC68" s="578"/>
      <c r="RD68" s="578"/>
      <c r="RE68" s="578"/>
      <c r="RF68" s="578"/>
      <c r="RG68" s="578"/>
      <c r="RH68" s="578"/>
      <c r="RI68" s="578"/>
      <c r="RJ68" s="578"/>
      <c r="RK68" s="578"/>
      <c r="RL68" s="578"/>
      <c r="RM68" s="578"/>
      <c r="RN68" s="578"/>
      <c r="RO68" s="578"/>
      <c r="RP68" s="578"/>
      <c r="RQ68" s="578"/>
      <c r="RR68" s="578"/>
      <c r="RS68" s="578"/>
      <c r="RT68" s="578"/>
      <c r="RU68" s="578"/>
      <c r="RV68" s="578"/>
      <c r="RW68" s="578"/>
      <c r="RX68" s="578"/>
      <c r="RY68" s="578"/>
      <c r="RZ68" s="578"/>
      <c r="SA68" s="578"/>
      <c r="SB68" s="578"/>
      <c r="SC68" s="578"/>
      <c r="SD68" s="578"/>
      <c r="SE68" s="578"/>
      <c r="SF68" s="578"/>
      <c r="SG68" s="578"/>
      <c r="SH68" s="578"/>
      <c r="SI68" s="578"/>
      <c r="SJ68" s="578"/>
      <c r="SK68" s="578"/>
      <c r="SL68" s="578"/>
      <c r="SM68" s="578"/>
      <c r="SN68" s="578"/>
      <c r="SO68" s="578"/>
      <c r="SP68" s="578"/>
      <c r="SQ68" s="578"/>
      <c r="SR68" s="578"/>
      <c r="SS68" s="578"/>
      <c r="ST68" s="578"/>
      <c r="SU68" s="578"/>
      <c r="SV68" s="578"/>
      <c r="SW68" s="578"/>
      <c r="SX68" s="578"/>
      <c r="SY68" s="578"/>
      <c r="SZ68" s="578"/>
      <c r="TA68" s="578"/>
      <c r="TB68" s="578"/>
      <c r="TC68" s="578"/>
      <c r="TD68" s="578"/>
      <c r="TE68" s="578"/>
      <c r="TF68" s="578"/>
      <c r="TG68" s="578"/>
      <c r="TH68" s="578"/>
      <c r="TI68" s="578"/>
      <c r="TJ68" s="578"/>
      <c r="TK68" s="578"/>
      <c r="TL68" s="578"/>
      <c r="TM68" s="578"/>
      <c r="TN68" s="578"/>
      <c r="TO68" s="578"/>
      <c r="TP68" s="578"/>
      <c r="TQ68" s="578"/>
      <c r="TR68" s="578"/>
      <c r="TS68" s="578"/>
      <c r="TT68" s="578"/>
      <c r="TU68" s="578"/>
      <c r="TV68" s="578"/>
      <c r="TW68" s="578"/>
      <c r="TX68" s="578"/>
      <c r="TY68" s="578"/>
      <c r="TZ68" s="578"/>
      <c r="UA68" s="578"/>
      <c r="UB68" s="578"/>
      <c r="UC68" s="578"/>
      <c r="UD68" s="578"/>
      <c r="UE68" s="578"/>
      <c r="UF68" s="578"/>
      <c r="UG68" s="578"/>
      <c r="UH68" s="578"/>
      <c r="UI68" s="578"/>
      <c r="UJ68" s="578"/>
      <c r="UK68" s="578"/>
      <c r="UL68" s="578"/>
      <c r="UM68" s="578"/>
      <c r="UN68" s="578"/>
      <c r="UO68" s="578"/>
      <c r="UP68" s="578"/>
      <c r="UQ68" s="578"/>
      <c r="UR68" s="578"/>
      <c r="US68" s="578"/>
      <c r="UT68" s="578"/>
      <c r="UU68" s="578"/>
      <c r="UV68" s="578"/>
      <c r="UW68" s="578"/>
      <c r="UX68" s="578"/>
      <c r="UY68" s="578"/>
      <c r="UZ68" s="578"/>
      <c r="VA68" s="578"/>
      <c r="VB68" s="578"/>
      <c r="VC68" s="578"/>
      <c r="VD68" s="578"/>
      <c r="VE68" s="578"/>
      <c r="VF68" s="578"/>
      <c r="VG68" s="578"/>
      <c r="VH68" s="578"/>
      <c r="VI68" s="578"/>
      <c r="VJ68" s="578"/>
      <c r="VK68" s="578"/>
      <c r="VL68" s="578"/>
      <c r="VM68" s="578"/>
      <c r="VN68" s="578"/>
      <c r="VO68" s="578"/>
      <c r="VP68" s="578"/>
      <c r="VQ68" s="578"/>
      <c r="VR68" s="578"/>
      <c r="VS68" s="578"/>
      <c r="VT68" s="578"/>
      <c r="VU68" s="578"/>
      <c r="VV68" s="578"/>
      <c r="VW68" s="578"/>
      <c r="VX68" s="578"/>
      <c r="VY68" s="578"/>
      <c r="VZ68" s="578"/>
      <c r="WA68" s="578"/>
      <c r="WB68" s="578"/>
      <c r="WC68" s="578"/>
      <c r="WD68" s="578"/>
      <c r="WE68" s="578"/>
      <c r="WF68" s="578"/>
      <c r="WG68" s="578"/>
      <c r="WH68" s="578"/>
      <c r="WI68" s="578"/>
      <c r="WJ68" s="578"/>
      <c r="WK68" s="578"/>
      <c r="WL68" s="578"/>
      <c r="WM68" s="578"/>
      <c r="WN68" s="578"/>
      <c r="WO68" s="578"/>
      <c r="WP68" s="578"/>
      <c r="WQ68" s="578"/>
      <c r="WR68" s="578"/>
      <c r="WS68" s="578"/>
      <c r="WT68" s="578"/>
      <c r="WU68" s="578"/>
      <c r="WV68" s="578"/>
      <c r="WW68" s="578"/>
      <c r="WX68" s="578"/>
      <c r="WY68" s="578"/>
      <c r="WZ68" s="578"/>
      <c r="XA68" s="578"/>
      <c r="XB68" s="578"/>
      <c r="XC68" s="578"/>
      <c r="XD68" s="578"/>
      <c r="XE68" s="578"/>
      <c r="XF68" s="578"/>
      <c r="XG68" s="578"/>
      <c r="XH68" s="578"/>
      <c r="XI68" s="578"/>
      <c r="XJ68" s="578"/>
      <c r="XK68" s="578"/>
      <c r="XL68" s="578"/>
      <c r="XM68" s="578"/>
      <c r="XN68" s="578"/>
      <c r="XO68" s="578"/>
      <c r="XP68" s="578"/>
      <c r="XQ68" s="578"/>
      <c r="XR68" s="578"/>
      <c r="XS68" s="578"/>
      <c r="XT68" s="578"/>
      <c r="XU68" s="578"/>
      <c r="XV68" s="578"/>
      <c r="XW68" s="578"/>
      <c r="XX68" s="578"/>
      <c r="XY68" s="578"/>
      <c r="XZ68" s="578"/>
      <c r="YA68" s="578"/>
      <c r="YB68" s="578"/>
      <c r="YC68" s="578"/>
      <c r="YD68" s="578"/>
      <c r="YE68" s="578"/>
      <c r="YF68" s="578"/>
      <c r="YG68" s="578"/>
      <c r="YH68" s="578"/>
      <c r="YI68" s="578"/>
      <c r="YJ68" s="578"/>
      <c r="YK68" s="578"/>
      <c r="YL68" s="578"/>
      <c r="YM68" s="578"/>
      <c r="YN68" s="578"/>
      <c r="YO68" s="578"/>
      <c r="YP68" s="578"/>
      <c r="YQ68" s="578"/>
      <c r="YR68" s="578"/>
      <c r="YS68" s="578"/>
      <c r="YT68" s="578"/>
      <c r="YU68" s="578"/>
      <c r="YV68" s="578"/>
      <c r="YW68" s="578"/>
      <c r="YX68" s="578"/>
      <c r="YY68" s="578"/>
      <c r="YZ68" s="578"/>
      <c r="ZA68" s="578"/>
      <c r="ZB68" s="578"/>
      <c r="ZC68" s="578"/>
      <c r="ZD68" s="578"/>
      <c r="ZE68" s="578"/>
      <c r="ZF68" s="578"/>
      <c r="ZG68" s="578"/>
      <c r="ZH68" s="578"/>
      <c r="ZI68" s="578"/>
      <c r="ZJ68" s="578"/>
      <c r="ZK68" s="578"/>
      <c r="ZL68" s="578"/>
      <c r="ZM68" s="578"/>
      <c r="ZN68" s="578"/>
      <c r="ZO68" s="578"/>
      <c r="ZP68" s="578"/>
      <c r="ZQ68" s="578"/>
      <c r="ZR68" s="578"/>
      <c r="ZS68" s="578"/>
      <c r="ZT68" s="578"/>
      <c r="ZU68" s="578"/>
      <c r="ZV68" s="578"/>
      <c r="ZW68" s="578"/>
      <c r="ZX68" s="578"/>
      <c r="ZY68" s="578"/>
      <c r="ZZ68" s="578"/>
      <c r="AAA68" s="578"/>
      <c r="AAB68" s="578"/>
      <c r="AAC68" s="578"/>
      <c r="AAD68" s="578"/>
      <c r="AAE68" s="578"/>
      <c r="AAF68" s="578"/>
      <c r="AAG68" s="578"/>
      <c r="AAH68" s="578"/>
      <c r="AAI68" s="578"/>
      <c r="AAJ68" s="578"/>
      <c r="AAK68" s="578"/>
      <c r="AAL68" s="578"/>
      <c r="AAM68" s="578"/>
      <c r="AAN68" s="578"/>
      <c r="AAO68" s="578"/>
      <c r="AAP68" s="578"/>
      <c r="AAQ68" s="578"/>
      <c r="AAR68" s="578"/>
      <c r="AAS68" s="578"/>
      <c r="AAT68" s="578"/>
      <c r="AAU68" s="578"/>
      <c r="AAV68" s="578"/>
      <c r="AAW68" s="578"/>
      <c r="AAX68" s="578"/>
      <c r="AAY68" s="578"/>
      <c r="AAZ68" s="578"/>
      <c r="ABA68" s="578"/>
      <c r="ABB68" s="578"/>
      <c r="ABC68" s="578"/>
      <c r="ABD68" s="578"/>
      <c r="ABE68" s="578"/>
      <c r="ABF68" s="578"/>
      <c r="ABG68" s="578"/>
      <c r="ABH68" s="578"/>
      <c r="ABI68" s="578"/>
      <c r="ABJ68" s="578"/>
      <c r="ABK68" s="578"/>
      <c r="ABL68" s="578"/>
      <c r="ABM68" s="578"/>
      <c r="ABN68" s="578"/>
      <c r="ABO68" s="578"/>
      <c r="ABP68" s="578"/>
      <c r="ABQ68" s="578"/>
      <c r="ABR68" s="578"/>
      <c r="ABS68" s="578"/>
      <c r="ABT68" s="578"/>
      <c r="ABU68" s="578"/>
      <c r="ABV68" s="578"/>
      <c r="ABW68" s="578"/>
      <c r="ABX68" s="578"/>
      <c r="ABY68" s="578"/>
      <c r="ABZ68" s="578"/>
      <c r="ACA68" s="578"/>
      <c r="ACB68" s="578"/>
      <c r="ACC68" s="578"/>
      <c r="ACD68" s="578"/>
      <c r="ACE68" s="578"/>
      <c r="ACF68" s="578"/>
      <c r="ACG68" s="578"/>
      <c r="ACH68" s="578"/>
      <c r="ACI68" s="578"/>
      <c r="ACJ68" s="578"/>
      <c r="ACK68" s="578"/>
      <c r="ACL68" s="578"/>
      <c r="ACM68" s="578"/>
      <c r="ACN68" s="578"/>
      <c r="ACO68" s="578"/>
      <c r="ACP68" s="578"/>
      <c r="ACQ68" s="578"/>
      <c r="ACR68" s="578"/>
      <c r="ACS68" s="578"/>
      <c r="ACT68" s="578"/>
      <c r="ACU68" s="578"/>
      <c r="ACV68" s="578"/>
      <c r="ACW68" s="578"/>
      <c r="ACX68" s="578"/>
      <c r="ACY68" s="578"/>
      <c r="ACZ68" s="578"/>
      <c r="ADA68" s="578"/>
      <c r="ADB68" s="578"/>
      <c r="ADC68" s="578"/>
      <c r="ADD68" s="578"/>
      <c r="ADE68" s="578"/>
      <c r="ADF68" s="578"/>
      <c r="ADG68" s="578"/>
      <c r="ADH68" s="578"/>
      <c r="ADI68" s="578"/>
      <c r="ADJ68" s="578"/>
      <c r="ADK68" s="578"/>
      <c r="ADL68" s="578"/>
      <c r="ADM68" s="578"/>
      <c r="ADN68" s="578"/>
      <c r="ADO68" s="578"/>
      <c r="ADP68" s="578"/>
      <c r="ADQ68" s="578"/>
      <c r="ADR68" s="578"/>
      <c r="ADS68" s="578"/>
      <c r="ADT68" s="578"/>
      <c r="ADU68" s="578"/>
      <c r="ADV68" s="578"/>
      <c r="ADW68" s="578"/>
      <c r="ADX68" s="578"/>
      <c r="ADY68" s="578"/>
      <c r="ADZ68" s="578"/>
      <c r="AEA68" s="578"/>
      <c r="AEB68" s="578"/>
      <c r="AEC68" s="578"/>
      <c r="AED68" s="578"/>
      <c r="AEE68" s="578"/>
      <c r="AEF68" s="578"/>
      <c r="AEG68" s="578"/>
      <c r="AEH68" s="578"/>
      <c r="AEI68" s="578"/>
      <c r="AEJ68" s="578"/>
      <c r="AEK68" s="578"/>
      <c r="AEL68" s="578"/>
      <c r="AEM68" s="578"/>
      <c r="AEN68" s="578"/>
      <c r="AEO68" s="578"/>
      <c r="AEP68" s="578"/>
      <c r="AEQ68" s="578"/>
      <c r="AER68" s="578"/>
      <c r="AES68" s="578"/>
      <c r="AET68" s="578"/>
      <c r="AEU68" s="578"/>
      <c r="AEV68" s="578"/>
      <c r="AEW68" s="578"/>
      <c r="AEX68" s="578"/>
      <c r="AEY68" s="578"/>
      <c r="AEZ68" s="578"/>
      <c r="AFA68" s="578"/>
      <c r="AFB68" s="578"/>
      <c r="AFC68" s="578"/>
      <c r="AFD68" s="578"/>
      <c r="AFE68" s="578"/>
      <c r="AFF68" s="578"/>
      <c r="AFG68" s="578"/>
      <c r="AFH68" s="578"/>
      <c r="AFI68" s="578"/>
      <c r="AFJ68" s="578"/>
      <c r="AFK68" s="578"/>
      <c r="AFL68" s="578"/>
      <c r="AFM68" s="578"/>
      <c r="AFN68" s="578"/>
      <c r="AFO68" s="578"/>
      <c r="AFP68" s="578"/>
      <c r="AFQ68" s="578"/>
      <c r="AFR68" s="578"/>
      <c r="AFS68" s="578"/>
      <c r="AFT68" s="578"/>
      <c r="AFU68" s="578"/>
      <c r="AFV68" s="578"/>
      <c r="AFW68" s="578"/>
      <c r="AFX68" s="578"/>
      <c r="AFY68" s="578"/>
      <c r="AFZ68" s="578"/>
      <c r="AGA68" s="578"/>
      <c r="AGB68" s="578"/>
      <c r="AGC68" s="578"/>
      <c r="AGD68" s="578"/>
      <c r="AGE68" s="578"/>
      <c r="AGF68" s="578"/>
      <c r="AGG68" s="578"/>
      <c r="AGH68" s="578"/>
      <c r="AGI68" s="578"/>
      <c r="AGJ68" s="578"/>
      <c r="AGK68" s="578"/>
      <c r="AGL68" s="578"/>
      <c r="AGM68" s="578"/>
      <c r="AGN68" s="578"/>
      <c r="AGO68" s="578"/>
      <c r="AGP68" s="578"/>
      <c r="AGQ68" s="578"/>
      <c r="AGR68" s="578"/>
      <c r="AGS68" s="578"/>
      <c r="AGT68" s="578"/>
      <c r="AGU68" s="578"/>
      <c r="AGV68" s="578"/>
      <c r="AGW68" s="578"/>
      <c r="AGX68" s="578"/>
      <c r="AGY68" s="578"/>
      <c r="AGZ68" s="578"/>
      <c r="AHA68" s="578"/>
      <c r="AHB68" s="578"/>
      <c r="AHC68" s="578"/>
      <c r="AHD68" s="578"/>
      <c r="AHE68" s="578"/>
      <c r="AHF68" s="578"/>
      <c r="AHG68" s="578"/>
      <c r="AHH68" s="578"/>
      <c r="AHI68" s="578"/>
      <c r="AHJ68" s="578"/>
      <c r="AHK68" s="578"/>
      <c r="AHL68" s="578"/>
      <c r="AHM68" s="578"/>
      <c r="AHN68" s="578"/>
      <c r="AHO68" s="578"/>
      <c r="AHQ68" s="580">
        <v>63</v>
      </c>
    </row>
    <row r="69" spans="1:901" x14ac:dyDescent="0.4">
      <c r="AHQ69" s="579">
        <v>64</v>
      </c>
    </row>
    <row r="70" spans="1:901" x14ac:dyDescent="0.55000000000000004">
      <c r="C70" s="555">
        <v>1</v>
      </c>
      <c r="DA70" s="555">
        <v>2</v>
      </c>
      <c r="EV70" s="555">
        <v>3</v>
      </c>
      <c r="GX70" s="555">
        <v>4</v>
      </c>
      <c r="JQ70" s="555">
        <v>5</v>
      </c>
      <c r="ME70" s="555">
        <v>6</v>
      </c>
      <c r="OZ70" s="555">
        <v>7</v>
      </c>
      <c r="RY70" s="555">
        <v>8</v>
      </c>
      <c r="VI70" s="555">
        <v>9</v>
      </c>
      <c r="YT70" s="555">
        <v>10</v>
      </c>
      <c r="ABM70" s="555">
        <v>11</v>
      </c>
      <c r="AEO70" s="555">
        <v>12</v>
      </c>
      <c r="AHQ70" s="580">
        <v>65</v>
      </c>
    </row>
    <row r="71" spans="1:901" x14ac:dyDescent="0.4">
      <c r="C71" s="555" t="s">
        <v>1258</v>
      </c>
      <c r="U71" s="555" t="s">
        <v>1259</v>
      </c>
      <c r="AS71" s="555" t="s">
        <v>1260</v>
      </c>
      <c r="BH71" s="555" t="s">
        <v>1261</v>
      </c>
      <c r="BQ71" s="555" t="s">
        <v>1262</v>
      </c>
      <c r="BY71" s="555" t="s">
        <v>1263</v>
      </c>
      <c r="CF71" s="555" t="s">
        <v>1264</v>
      </c>
      <c r="CS71" s="555" t="s">
        <v>1265</v>
      </c>
      <c r="DA71" s="555" t="s">
        <v>1266</v>
      </c>
      <c r="DJ71" s="555" t="s">
        <v>1267</v>
      </c>
      <c r="DS71" s="555" t="s">
        <v>1268</v>
      </c>
      <c r="ED71" s="555" t="s">
        <v>1269</v>
      </c>
      <c r="EM71" s="555" t="s">
        <v>1270</v>
      </c>
      <c r="EV71" s="555" t="s">
        <v>1271</v>
      </c>
      <c r="FH71" s="555" t="s">
        <v>1272</v>
      </c>
      <c r="FP71" s="555" t="s">
        <v>1273</v>
      </c>
      <c r="GD71" s="555" t="s">
        <v>1274</v>
      </c>
      <c r="GP71" s="555" t="s">
        <v>1275</v>
      </c>
      <c r="GX71" s="555" t="s">
        <v>1276</v>
      </c>
      <c r="HB71" s="555" t="s">
        <v>1277</v>
      </c>
      <c r="HI71" s="555" t="s">
        <v>1278</v>
      </c>
      <c r="HQ71" s="555" t="s">
        <v>1279</v>
      </c>
      <c r="IG71" s="555" t="s">
        <v>1280</v>
      </c>
      <c r="IR71" s="555" t="s">
        <v>1281</v>
      </c>
      <c r="JD71" s="555" t="s">
        <v>1282</v>
      </c>
      <c r="JJ71" s="555" t="s">
        <v>1283</v>
      </c>
      <c r="JQ71" s="555" t="s">
        <v>1284</v>
      </c>
      <c r="KF71" s="555" t="s">
        <v>1285</v>
      </c>
      <c r="KO71" s="555" t="s">
        <v>1286</v>
      </c>
      <c r="KW71" s="555" t="s">
        <v>1287</v>
      </c>
      <c r="LE71" s="555" t="s">
        <v>1288</v>
      </c>
      <c r="LP71" s="555" t="s">
        <v>1289</v>
      </c>
      <c r="LS71" s="555" t="s">
        <v>1290</v>
      </c>
      <c r="LU71" s="555" t="s">
        <v>1291</v>
      </c>
      <c r="ME71" s="555" t="s">
        <v>1292</v>
      </c>
      <c r="MQ71" s="555" t="s">
        <v>1293</v>
      </c>
      <c r="NB71" s="555" t="s">
        <v>1294</v>
      </c>
      <c r="NN71" s="555" t="s">
        <v>1295</v>
      </c>
      <c r="NU71" s="555" t="s">
        <v>1296</v>
      </c>
      <c r="OB71" s="555" t="s">
        <v>1297</v>
      </c>
      <c r="OK71" s="555" t="s">
        <v>1298</v>
      </c>
      <c r="OQ71" s="555" t="s">
        <v>1299</v>
      </c>
      <c r="OZ71" s="555" t="s">
        <v>1300</v>
      </c>
      <c r="PR71" s="555" t="s">
        <v>1301</v>
      </c>
      <c r="QR71" s="555" t="s">
        <v>1302</v>
      </c>
      <c r="RE71" s="555" t="s">
        <v>1303</v>
      </c>
      <c r="RY71" s="555" t="s">
        <v>1304</v>
      </c>
      <c r="SK71" s="555" t="s">
        <v>1305</v>
      </c>
      <c r="SS71" s="555" t="s">
        <v>1306</v>
      </c>
      <c r="TG71" s="555" t="s">
        <v>1307</v>
      </c>
      <c r="TY71" s="555" t="s">
        <v>1308</v>
      </c>
      <c r="UH71" s="555" t="s">
        <v>1309</v>
      </c>
      <c r="UN71" s="555" t="s">
        <v>1310</v>
      </c>
      <c r="VI71" s="555" t="s">
        <v>1311</v>
      </c>
      <c r="VY71" s="555" t="s">
        <v>1312</v>
      </c>
      <c r="XF71" s="555" t="s">
        <v>1313</v>
      </c>
      <c r="YC71" s="555" t="s">
        <v>1314</v>
      </c>
      <c r="YT71" s="555" t="s">
        <v>1315</v>
      </c>
      <c r="ZA71" s="555" t="s">
        <v>1316</v>
      </c>
      <c r="ZJ71" s="555" t="s">
        <v>1317</v>
      </c>
      <c r="AAF71" s="555" t="s">
        <v>1318</v>
      </c>
      <c r="AAM71" s="555" t="s">
        <v>1319</v>
      </c>
      <c r="ABM71" s="555" t="s">
        <v>1320</v>
      </c>
      <c r="ABV71" s="555" t="s">
        <v>1321</v>
      </c>
      <c r="ACG71" s="555" t="s">
        <v>1322</v>
      </c>
      <c r="ADD71" s="555" t="s">
        <v>1323</v>
      </c>
      <c r="ADM71" s="555" t="s">
        <v>1324</v>
      </c>
      <c r="ADP71" s="555" t="s">
        <v>1325</v>
      </c>
      <c r="ADU71" s="555" t="s">
        <v>1326</v>
      </c>
      <c r="AEO71" s="555" t="s">
        <v>1327</v>
      </c>
      <c r="AEY71" s="555" t="s">
        <v>1328</v>
      </c>
      <c r="AFL71" s="555" t="s">
        <v>1329</v>
      </c>
      <c r="AFX71" s="555" t="s">
        <v>1330</v>
      </c>
      <c r="AGI71" s="555" t="s">
        <v>1331</v>
      </c>
      <c r="AGQ71" s="555" t="s">
        <v>1332</v>
      </c>
      <c r="AHH71" s="555" t="s">
        <v>1333</v>
      </c>
      <c r="AHQ71" s="579">
        <v>66</v>
      </c>
    </row>
    <row r="72" spans="1:901" x14ac:dyDescent="0.55000000000000004">
      <c r="A72" s="554">
        <v>1</v>
      </c>
      <c r="C72" s="555">
        <v>10674</v>
      </c>
      <c r="D72" s="555">
        <v>11189</v>
      </c>
      <c r="E72" s="555">
        <v>11190</v>
      </c>
      <c r="F72" s="555">
        <v>11191</v>
      </c>
      <c r="G72" s="555">
        <v>11192</v>
      </c>
      <c r="H72" s="555">
        <v>11193</v>
      </c>
      <c r="I72" s="555">
        <v>11194</v>
      </c>
      <c r="J72" s="555">
        <v>11195</v>
      </c>
      <c r="K72" s="555">
        <v>11196</v>
      </c>
      <c r="L72" s="555">
        <v>11197</v>
      </c>
      <c r="M72" s="555">
        <v>11198</v>
      </c>
      <c r="N72" s="555">
        <v>11199</v>
      </c>
      <c r="O72" s="555">
        <v>11200</v>
      </c>
      <c r="P72" s="555">
        <v>11201</v>
      </c>
      <c r="Q72" s="555">
        <v>11202</v>
      </c>
      <c r="R72" s="555">
        <v>11454</v>
      </c>
      <c r="S72" s="555">
        <v>15012</v>
      </c>
      <c r="T72" s="555">
        <v>28823</v>
      </c>
      <c r="U72" s="555">
        <v>10713</v>
      </c>
      <c r="V72" s="555">
        <v>11119</v>
      </c>
      <c r="W72" s="555">
        <v>11120</v>
      </c>
      <c r="X72" s="555">
        <v>11121</v>
      </c>
      <c r="Y72" s="555">
        <v>11122</v>
      </c>
      <c r="Z72" s="555">
        <v>11123</v>
      </c>
      <c r="AA72" s="555">
        <v>11124</v>
      </c>
      <c r="AB72" s="555">
        <v>11125</v>
      </c>
      <c r="AC72" s="555">
        <v>11126</v>
      </c>
      <c r="AD72" s="555">
        <v>11127</v>
      </c>
      <c r="AE72" s="555">
        <v>11128</v>
      </c>
      <c r="AF72" s="555">
        <v>11129</v>
      </c>
      <c r="AG72" s="555">
        <v>11130</v>
      </c>
      <c r="AH72" s="555">
        <v>11131</v>
      </c>
      <c r="AI72" s="555">
        <v>11132</v>
      </c>
      <c r="AJ72" s="555">
        <v>11133</v>
      </c>
      <c r="AK72" s="555">
        <v>11134</v>
      </c>
      <c r="AL72" s="555">
        <v>11135</v>
      </c>
      <c r="AM72" s="555">
        <v>11136</v>
      </c>
      <c r="AN72" s="555">
        <v>11137</v>
      </c>
      <c r="AO72" s="555">
        <v>11138</v>
      </c>
      <c r="AP72" s="555">
        <v>11139</v>
      </c>
      <c r="AQ72" s="555">
        <v>11643</v>
      </c>
      <c r="AR72" s="555">
        <v>23736</v>
      </c>
      <c r="AS72" s="555">
        <v>10716</v>
      </c>
      <c r="AT72" s="555">
        <v>11173</v>
      </c>
      <c r="AU72" s="555">
        <v>11174</v>
      </c>
      <c r="AV72" s="555">
        <v>11175</v>
      </c>
      <c r="AW72" s="555">
        <v>11176</v>
      </c>
      <c r="AX72" s="555">
        <v>11177</v>
      </c>
      <c r="AY72" s="555">
        <v>11178</v>
      </c>
      <c r="AZ72" s="555">
        <v>11179</v>
      </c>
      <c r="BA72" s="555">
        <v>11180</v>
      </c>
      <c r="BB72" s="555">
        <v>11181</v>
      </c>
      <c r="BC72" s="555">
        <v>11182</v>
      </c>
      <c r="BD72" s="555">
        <v>11183</v>
      </c>
      <c r="BE72" s="555">
        <v>11453</v>
      </c>
      <c r="BF72" s="555">
        <v>11625</v>
      </c>
      <c r="BG72" s="555">
        <v>25017</v>
      </c>
      <c r="BH72" s="555">
        <v>10717</v>
      </c>
      <c r="BI72" s="555">
        <v>10718</v>
      </c>
      <c r="BJ72" s="555">
        <v>11184</v>
      </c>
      <c r="BK72" s="555">
        <v>11185</v>
      </c>
      <c r="BL72" s="555">
        <v>11186</v>
      </c>
      <c r="BM72" s="555">
        <v>11187</v>
      </c>
      <c r="BN72" s="555">
        <v>11188</v>
      </c>
      <c r="BO72" s="555">
        <v>40744</v>
      </c>
      <c r="BP72" s="555">
        <v>40745</v>
      </c>
      <c r="BQ72" s="555">
        <v>10715</v>
      </c>
      <c r="BR72" s="555">
        <v>11166</v>
      </c>
      <c r="BS72" s="555">
        <v>11167</v>
      </c>
      <c r="BT72" s="555">
        <v>11169</v>
      </c>
      <c r="BU72" s="555">
        <v>11170</v>
      </c>
      <c r="BV72" s="555">
        <v>11171</v>
      </c>
      <c r="BW72" s="555">
        <v>11172</v>
      </c>
      <c r="BX72" s="555">
        <v>11452</v>
      </c>
      <c r="BY72" s="555">
        <v>10719</v>
      </c>
      <c r="BZ72" s="555">
        <v>11203</v>
      </c>
      <c r="CA72" s="555">
        <v>11204</v>
      </c>
      <c r="CB72" s="555">
        <v>11205</v>
      </c>
      <c r="CC72" s="555">
        <v>11206</v>
      </c>
      <c r="CD72" s="555">
        <v>11207</v>
      </c>
      <c r="CE72" s="555">
        <v>11208</v>
      </c>
      <c r="CF72" s="555">
        <v>10672</v>
      </c>
      <c r="CG72" s="555">
        <v>11146</v>
      </c>
      <c r="CH72" s="555">
        <v>11147</v>
      </c>
      <c r="CI72" s="555">
        <v>11148</v>
      </c>
      <c r="CJ72" s="555">
        <v>11149</v>
      </c>
      <c r="CK72" s="555">
        <v>11150</v>
      </c>
      <c r="CL72" s="555">
        <v>11151</v>
      </c>
      <c r="CM72" s="555">
        <v>11152</v>
      </c>
      <c r="CN72" s="555">
        <v>11153</v>
      </c>
      <c r="CO72" s="555">
        <v>11154</v>
      </c>
      <c r="CP72" s="555">
        <v>11155</v>
      </c>
      <c r="CQ72" s="555">
        <v>11156</v>
      </c>
      <c r="CR72" s="555">
        <v>11157</v>
      </c>
      <c r="CS72" s="555">
        <v>10714</v>
      </c>
      <c r="CT72" s="555">
        <v>11140</v>
      </c>
      <c r="CU72" s="555">
        <v>11141</v>
      </c>
      <c r="CV72" s="555">
        <v>11142</v>
      </c>
      <c r="CW72" s="555">
        <v>11143</v>
      </c>
      <c r="CX72" s="555">
        <v>11144</v>
      </c>
      <c r="CY72" s="555">
        <v>11145</v>
      </c>
      <c r="CZ72" s="555">
        <v>24956</v>
      </c>
      <c r="DA72" s="555">
        <v>10722</v>
      </c>
      <c r="DB72" s="555">
        <v>10723</v>
      </c>
      <c r="DC72" s="555">
        <v>11238</v>
      </c>
      <c r="DD72" s="555">
        <v>11239</v>
      </c>
      <c r="DE72" s="555">
        <v>11240</v>
      </c>
      <c r="DF72" s="555">
        <v>11241</v>
      </c>
      <c r="DG72" s="555">
        <v>11242</v>
      </c>
      <c r="DH72" s="555">
        <v>11243</v>
      </c>
      <c r="DI72" s="555">
        <v>27443</v>
      </c>
      <c r="DJ72" s="555">
        <v>10676</v>
      </c>
      <c r="DK72" s="555">
        <v>11251</v>
      </c>
      <c r="DL72" s="555">
        <v>11252</v>
      </c>
      <c r="DM72" s="555">
        <v>11253</v>
      </c>
      <c r="DN72" s="555">
        <v>11254</v>
      </c>
      <c r="DO72" s="555">
        <v>11255</v>
      </c>
      <c r="DP72" s="555">
        <v>11256</v>
      </c>
      <c r="DQ72" s="555">
        <v>11257</v>
      </c>
      <c r="DR72" s="555">
        <v>11455</v>
      </c>
      <c r="DS72" s="555">
        <v>10727</v>
      </c>
      <c r="DT72" s="555">
        <v>11264</v>
      </c>
      <c r="DU72" s="555">
        <v>11265</v>
      </c>
      <c r="DV72" s="555">
        <v>11266</v>
      </c>
      <c r="DW72" s="555">
        <v>11267</v>
      </c>
      <c r="DX72" s="555">
        <v>11268</v>
      </c>
      <c r="DY72" s="555">
        <v>11269</v>
      </c>
      <c r="DZ72" s="555">
        <v>11270</v>
      </c>
      <c r="EA72" s="555">
        <v>11271</v>
      </c>
      <c r="EB72" s="555">
        <v>11272</v>
      </c>
      <c r="EC72" s="555">
        <v>11457</v>
      </c>
      <c r="ED72" s="555">
        <v>10724</v>
      </c>
      <c r="EE72" s="555">
        <v>10725</v>
      </c>
      <c r="EF72" s="555">
        <v>11244</v>
      </c>
      <c r="EG72" s="555">
        <v>11245</v>
      </c>
      <c r="EH72" s="555">
        <v>11246</v>
      </c>
      <c r="EI72" s="555">
        <v>11247</v>
      </c>
      <c r="EJ72" s="555">
        <v>11248</v>
      </c>
      <c r="EK72" s="555">
        <v>11249</v>
      </c>
      <c r="EL72" s="555">
        <v>11250</v>
      </c>
      <c r="EM72" s="555">
        <v>10673</v>
      </c>
      <c r="EN72" s="555">
        <v>11158</v>
      </c>
      <c r="EO72" s="555">
        <v>11159</v>
      </c>
      <c r="EP72" s="555">
        <v>11160</v>
      </c>
      <c r="EQ72" s="555">
        <v>11161</v>
      </c>
      <c r="ER72" s="555">
        <v>11162</v>
      </c>
      <c r="ES72" s="555">
        <v>11163</v>
      </c>
      <c r="ET72" s="555">
        <v>11164</v>
      </c>
      <c r="EU72" s="555">
        <v>11165</v>
      </c>
      <c r="EV72" s="555">
        <v>10721</v>
      </c>
      <c r="EW72" s="555">
        <v>11228</v>
      </c>
      <c r="EX72" s="555">
        <v>11229</v>
      </c>
      <c r="EY72" s="555">
        <v>11230</v>
      </c>
      <c r="EZ72" s="555">
        <v>11231</v>
      </c>
      <c r="FA72" s="555">
        <v>11232</v>
      </c>
      <c r="FB72" s="555">
        <v>11233</v>
      </c>
      <c r="FC72" s="555">
        <v>11234</v>
      </c>
      <c r="FD72" s="555">
        <v>11235</v>
      </c>
      <c r="FE72" s="555">
        <v>11236</v>
      </c>
      <c r="FF72" s="555">
        <v>14135</v>
      </c>
      <c r="FG72" s="555">
        <v>28010</v>
      </c>
      <c r="FH72" s="555">
        <v>10694</v>
      </c>
      <c r="FI72" s="555">
        <v>10802</v>
      </c>
      <c r="FJ72" s="555">
        <v>10803</v>
      </c>
      <c r="FK72" s="555">
        <v>10804</v>
      </c>
      <c r="FL72" s="555">
        <v>10805</v>
      </c>
      <c r="FM72" s="555">
        <v>10806</v>
      </c>
      <c r="FN72" s="555">
        <v>27974</v>
      </c>
      <c r="FO72" s="555">
        <v>27975</v>
      </c>
      <c r="FP72" s="555">
        <v>10675</v>
      </c>
      <c r="FQ72" s="555">
        <v>11209</v>
      </c>
      <c r="FR72" s="555">
        <v>11210</v>
      </c>
      <c r="FS72" s="555">
        <v>11211</v>
      </c>
      <c r="FT72" s="555">
        <v>11212</v>
      </c>
      <c r="FU72" s="555">
        <v>11213</v>
      </c>
      <c r="FV72" s="555">
        <v>11214</v>
      </c>
      <c r="FW72" s="555">
        <v>11215</v>
      </c>
      <c r="FX72" s="555">
        <v>11216</v>
      </c>
      <c r="FY72" s="555">
        <v>11217</v>
      </c>
      <c r="FZ72" s="555">
        <v>11218</v>
      </c>
      <c r="GA72" s="555">
        <v>11219</v>
      </c>
      <c r="GB72" s="555">
        <v>11220</v>
      </c>
      <c r="GC72" s="555">
        <v>40749</v>
      </c>
      <c r="GD72" s="555">
        <v>10726</v>
      </c>
      <c r="GE72" s="555">
        <v>11258</v>
      </c>
      <c r="GF72" s="555">
        <v>11259</v>
      </c>
      <c r="GG72" s="555">
        <v>11260</v>
      </c>
      <c r="GH72" s="555">
        <v>11261</v>
      </c>
      <c r="GI72" s="555">
        <v>11262</v>
      </c>
      <c r="GJ72" s="555">
        <v>11263</v>
      </c>
      <c r="GK72" s="555">
        <v>11456</v>
      </c>
      <c r="GL72" s="555">
        <v>11631</v>
      </c>
      <c r="GM72" s="555">
        <v>27978</v>
      </c>
      <c r="GN72" s="555">
        <v>27979</v>
      </c>
      <c r="GO72" s="555">
        <v>27980</v>
      </c>
      <c r="GP72" s="555">
        <v>10720</v>
      </c>
      <c r="GQ72" s="555">
        <v>11221</v>
      </c>
      <c r="GR72" s="555">
        <v>11222</v>
      </c>
      <c r="GS72" s="555">
        <v>11223</v>
      </c>
      <c r="GT72" s="555">
        <v>11224</v>
      </c>
      <c r="GU72" s="555">
        <v>11225</v>
      </c>
      <c r="GV72" s="555">
        <v>11226</v>
      </c>
      <c r="GW72" s="555">
        <v>11227</v>
      </c>
      <c r="GX72" s="555">
        <v>10698</v>
      </c>
      <c r="GY72" s="555">
        <v>10863</v>
      </c>
      <c r="GZ72" s="555">
        <v>10864</v>
      </c>
      <c r="HA72" s="555">
        <v>10865</v>
      </c>
      <c r="HB72" s="555">
        <v>10686</v>
      </c>
      <c r="HC72" s="555">
        <v>10756</v>
      </c>
      <c r="HD72" s="555">
        <v>10757</v>
      </c>
      <c r="HE72" s="555">
        <v>10758</v>
      </c>
      <c r="HF72" s="555">
        <v>10759</v>
      </c>
      <c r="HG72" s="555">
        <v>10760</v>
      </c>
      <c r="HH72" s="555">
        <v>28875</v>
      </c>
      <c r="HI72" s="555">
        <v>10687</v>
      </c>
      <c r="HJ72" s="555">
        <v>10761</v>
      </c>
      <c r="HK72" s="555">
        <v>10762</v>
      </c>
      <c r="HL72" s="555">
        <v>10763</v>
      </c>
      <c r="HM72" s="555">
        <v>10764</v>
      </c>
      <c r="HN72" s="555">
        <v>10765</v>
      </c>
      <c r="HO72" s="555">
        <v>10766</v>
      </c>
      <c r="HP72" s="555">
        <v>10767</v>
      </c>
      <c r="HQ72" s="555">
        <v>10660</v>
      </c>
      <c r="HR72" s="555">
        <v>10688</v>
      </c>
      <c r="HS72" s="555">
        <v>10768</v>
      </c>
      <c r="HT72" s="555">
        <v>10769</v>
      </c>
      <c r="HU72" s="555">
        <v>10770</v>
      </c>
      <c r="HV72" s="555">
        <v>10771</v>
      </c>
      <c r="HW72" s="555">
        <v>10772</v>
      </c>
      <c r="HX72" s="555">
        <v>10773</v>
      </c>
      <c r="HY72" s="555">
        <v>10774</v>
      </c>
      <c r="HZ72" s="555">
        <v>10775</v>
      </c>
      <c r="IA72" s="555">
        <v>10776</v>
      </c>
      <c r="IB72" s="555">
        <v>10777</v>
      </c>
      <c r="IC72" s="555">
        <v>10778</v>
      </c>
      <c r="ID72" s="555">
        <v>10779</v>
      </c>
      <c r="IE72" s="555">
        <v>10780</v>
      </c>
      <c r="IF72" s="555">
        <v>10781</v>
      </c>
      <c r="IG72" s="555">
        <v>10690</v>
      </c>
      <c r="IH72" s="555">
        <v>10691</v>
      </c>
      <c r="II72" s="555">
        <v>10789</v>
      </c>
      <c r="IJ72" s="555">
        <v>10790</v>
      </c>
      <c r="IK72" s="555">
        <v>10791</v>
      </c>
      <c r="IL72" s="555">
        <v>10792</v>
      </c>
      <c r="IM72" s="555">
        <v>10793</v>
      </c>
      <c r="IN72" s="555">
        <v>10794</v>
      </c>
      <c r="IO72" s="555">
        <v>10795</v>
      </c>
      <c r="IP72" s="555">
        <v>10796</v>
      </c>
      <c r="IQ72" s="555">
        <v>10797</v>
      </c>
      <c r="IR72" s="555">
        <v>10661</v>
      </c>
      <c r="IS72" s="555">
        <v>10695</v>
      </c>
      <c r="IT72" s="555">
        <v>10807</v>
      </c>
      <c r="IU72" s="555">
        <v>10808</v>
      </c>
      <c r="IV72" s="555">
        <v>10809</v>
      </c>
      <c r="IW72" s="555">
        <v>10810</v>
      </c>
      <c r="IX72" s="555">
        <v>10811</v>
      </c>
      <c r="IY72" s="555">
        <v>10812</v>
      </c>
      <c r="IZ72" s="555">
        <v>10813</v>
      </c>
      <c r="JA72" s="555">
        <v>10814</v>
      </c>
      <c r="JB72" s="555">
        <v>10815</v>
      </c>
      <c r="JC72" s="555">
        <v>10816</v>
      </c>
      <c r="JD72" s="555">
        <v>10692</v>
      </c>
      <c r="JE72" s="555">
        <v>10693</v>
      </c>
      <c r="JF72" s="555">
        <v>10798</v>
      </c>
      <c r="JG72" s="555">
        <v>10799</v>
      </c>
      <c r="JH72" s="555">
        <v>10800</v>
      </c>
      <c r="JI72" s="555">
        <v>10801</v>
      </c>
      <c r="JJ72" s="555">
        <v>10689</v>
      </c>
      <c r="JK72" s="555">
        <v>10782</v>
      </c>
      <c r="JL72" s="555">
        <v>10784</v>
      </c>
      <c r="JM72" s="555">
        <v>10785</v>
      </c>
      <c r="JN72" s="555">
        <v>10786</v>
      </c>
      <c r="JO72" s="555">
        <v>10787</v>
      </c>
      <c r="JP72" s="555">
        <v>10788</v>
      </c>
      <c r="JQ72" s="555">
        <v>10731</v>
      </c>
      <c r="JR72" s="555">
        <v>10732</v>
      </c>
      <c r="JS72" s="555">
        <v>11278</v>
      </c>
      <c r="JT72" s="555">
        <v>11279</v>
      </c>
      <c r="JU72" s="555">
        <v>11280</v>
      </c>
      <c r="JV72" s="555">
        <v>11281</v>
      </c>
      <c r="JW72" s="555">
        <v>11282</v>
      </c>
      <c r="JX72" s="555">
        <v>11283</v>
      </c>
      <c r="JY72" s="555">
        <v>11284</v>
      </c>
      <c r="JZ72" s="555">
        <v>11285</v>
      </c>
      <c r="KA72" s="555">
        <v>11286</v>
      </c>
      <c r="KB72" s="555">
        <v>11287</v>
      </c>
      <c r="KC72" s="555">
        <v>11288</v>
      </c>
      <c r="KD72" s="555">
        <v>14136</v>
      </c>
      <c r="KE72" s="555">
        <v>21948</v>
      </c>
      <c r="KF72" s="555">
        <v>10679</v>
      </c>
      <c r="KG72" s="555">
        <v>11297</v>
      </c>
      <c r="KH72" s="555">
        <v>11298</v>
      </c>
      <c r="KI72" s="555">
        <v>11299</v>
      </c>
      <c r="KJ72" s="555">
        <v>11300</v>
      </c>
      <c r="KK72" s="555">
        <v>11301</v>
      </c>
      <c r="KL72" s="555">
        <v>11302</v>
      </c>
      <c r="KM72" s="555">
        <v>11303</v>
      </c>
      <c r="KN72" s="555">
        <v>13819</v>
      </c>
      <c r="KO72" s="555">
        <v>10737</v>
      </c>
      <c r="KP72" s="555">
        <v>11315</v>
      </c>
      <c r="KQ72" s="555">
        <v>11316</v>
      </c>
      <c r="KR72" s="555">
        <v>11317</v>
      </c>
      <c r="KS72" s="555">
        <v>11318</v>
      </c>
      <c r="KT72" s="555">
        <v>11319</v>
      </c>
      <c r="KU72" s="555">
        <v>11320</v>
      </c>
      <c r="KV72" s="555">
        <v>11321</v>
      </c>
      <c r="KW72" s="555">
        <v>10736</v>
      </c>
      <c r="KX72" s="555">
        <v>11308</v>
      </c>
      <c r="KY72" s="555">
        <v>11309</v>
      </c>
      <c r="KZ72" s="555">
        <v>11310</v>
      </c>
      <c r="LA72" s="555">
        <v>11311</v>
      </c>
      <c r="LB72" s="555">
        <v>11312</v>
      </c>
      <c r="LC72" s="555">
        <v>11313</v>
      </c>
      <c r="LD72" s="555">
        <v>11314</v>
      </c>
      <c r="LE72" s="555">
        <v>10677</v>
      </c>
      <c r="LF72" s="555">
        <v>10728</v>
      </c>
      <c r="LG72" s="555">
        <v>10729</v>
      </c>
      <c r="LH72" s="555">
        <v>10730</v>
      </c>
      <c r="LI72" s="555">
        <v>11273</v>
      </c>
      <c r="LJ72" s="555">
        <v>11274</v>
      </c>
      <c r="LK72" s="555">
        <v>11275</v>
      </c>
      <c r="LL72" s="555">
        <v>11276</v>
      </c>
      <c r="LM72" s="555">
        <v>11277</v>
      </c>
      <c r="LN72" s="555">
        <v>11458</v>
      </c>
      <c r="LO72" s="555">
        <v>28858</v>
      </c>
      <c r="LP72" s="555">
        <v>10735</v>
      </c>
      <c r="LQ72" s="555">
        <v>11306</v>
      </c>
      <c r="LR72" s="555">
        <v>11307</v>
      </c>
      <c r="LS72" s="555">
        <v>10734</v>
      </c>
      <c r="LT72" s="555">
        <v>11304</v>
      </c>
      <c r="LU72" s="555">
        <v>10678</v>
      </c>
      <c r="LV72" s="555">
        <v>10733</v>
      </c>
      <c r="LW72" s="555">
        <v>11289</v>
      </c>
      <c r="LX72" s="555">
        <v>11290</v>
      </c>
      <c r="LY72" s="555">
        <v>11291</v>
      </c>
      <c r="LZ72" s="555">
        <v>11292</v>
      </c>
      <c r="MA72" s="555">
        <v>11293</v>
      </c>
      <c r="MB72" s="555">
        <v>11294</v>
      </c>
      <c r="MC72" s="555">
        <v>11295</v>
      </c>
      <c r="MD72" s="555">
        <v>11296</v>
      </c>
      <c r="ME72" s="555">
        <v>10664</v>
      </c>
      <c r="MF72" s="555">
        <v>10834</v>
      </c>
      <c r="MG72" s="555">
        <v>10835</v>
      </c>
      <c r="MH72" s="555">
        <v>10836</v>
      </c>
      <c r="MI72" s="555">
        <v>10837</v>
      </c>
      <c r="MJ72" s="555">
        <v>10838</v>
      </c>
      <c r="MK72" s="555">
        <v>10839</v>
      </c>
      <c r="ML72" s="555">
        <v>10840</v>
      </c>
      <c r="MM72" s="555">
        <v>10841</v>
      </c>
      <c r="MN72" s="555">
        <v>10842</v>
      </c>
      <c r="MO72" s="555">
        <v>10843</v>
      </c>
      <c r="MP72" s="555">
        <v>10844</v>
      </c>
      <c r="MQ72" s="555">
        <v>10697</v>
      </c>
      <c r="MR72" s="555">
        <v>10833</v>
      </c>
      <c r="MS72" s="555">
        <v>10850</v>
      </c>
      <c r="MT72" s="555">
        <v>10851</v>
      </c>
      <c r="MU72" s="555">
        <v>10852</v>
      </c>
      <c r="MV72" s="555">
        <v>10853</v>
      </c>
      <c r="MW72" s="555">
        <v>10854</v>
      </c>
      <c r="MX72" s="555">
        <v>10855</v>
      </c>
      <c r="MY72" s="555">
        <v>10856</v>
      </c>
      <c r="MZ72" s="555">
        <v>13747</v>
      </c>
      <c r="NA72" s="555">
        <v>31327</v>
      </c>
      <c r="NB72" s="555">
        <v>10662</v>
      </c>
      <c r="NC72" s="555">
        <v>10817</v>
      </c>
      <c r="ND72" s="555">
        <v>10818</v>
      </c>
      <c r="NE72" s="555">
        <v>10819</v>
      </c>
      <c r="NF72" s="555">
        <v>10820</v>
      </c>
      <c r="NG72" s="555">
        <v>10821</v>
      </c>
      <c r="NH72" s="555">
        <v>10822</v>
      </c>
      <c r="NI72" s="555">
        <v>10823</v>
      </c>
      <c r="NJ72" s="555">
        <v>10824</v>
      </c>
      <c r="NK72" s="555">
        <v>10825</v>
      </c>
      <c r="NL72" s="555">
        <v>10826</v>
      </c>
      <c r="NM72" s="555">
        <v>28006</v>
      </c>
      <c r="NN72" s="555">
        <v>10696</v>
      </c>
      <c r="NO72" s="555">
        <v>10845</v>
      </c>
      <c r="NP72" s="555">
        <v>10846</v>
      </c>
      <c r="NQ72" s="555">
        <v>10847</v>
      </c>
      <c r="NR72" s="555">
        <v>10848</v>
      </c>
      <c r="NS72" s="555">
        <v>10849</v>
      </c>
      <c r="NT72" s="555">
        <v>13816</v>
      </c>
      <c r="NU72" s="555">
        <v>10665</v>
      </c>
      <c r="NV72" s="555">
        <v>10857</v>
      </c>
      <c r="NW72" s="555">
        <v>10858</v>
      </c>
      <c r="NX72" s="555">
        <v>10859</v>
      </c>
      <c r="NY72" s="555">
        <v>10860</v>
      </c>
      <c r="NZ72" s="555">
        <v>10861</v>
      </c>
      <c r="OA72" s="555">
        <v>10862</v>
      </c>
      <c r="OB72" s="555">
        <v>10663</v>
      </c>
      <c r="OC72" s="555">
        <v>10827</v>
      </c>
      <c r="OD72" s="555">
        <v>10828</v>
      </c>
      <c r="OE72" s="555">
        <v>10829</v>
      </c>
      <c r="OF72" s="555">
        <v>10830</v>
      </c>
      <c r="OG72" s="555">
        <v>10831</v>
      </c>
      <c r="OH72" s="555">
        <v>10832</v>
      </c>
      <c r="OI72" s="555">
        <v>22734</v>
      </c>
      <c r="OJ72" s="555">
        <v>23962</v>
      </c>
      <c r="OK72" s="555">
        <v>10685</v>
      </c>
      <c r="OL72" s="555">
        <v>10752</v>
      </c>
      <c r="OM72" s="555">
        <v>10753</v>
      </c>
      <c r="ON72" s="555">
        <v>10754</v>
      </c>
      <c r="OO72" s="555">
        <v>10755</v>
      </c>
      <c r="OP72" s="555">
        <v>28785</v>
      </c>
      <c r="OQ72" s="555">
        <v>10699</v>
      </c>
      <c r="OR72" s="555">
        <v>10866</v>
      </c>
      <c r="OS72" s="555">
        <v>10867</v>
      </c>
      <c r="OT72" s="555">
        <v>10868</v>
      </c>
      <c r="OU72" s="555">
        <v>10869</v>
      </c>
      <c r="OV72" s="555">
        <v>10870</v>
      </c>
      <c r="OW72" s="555">
        <v>13817</v>
      </c>
      <c r="OX72" s="555">
        <v>28849</v>
      </c>
      <c r="OY72" s="555">
        <v>28850</v>
      </c>
      <c r="OZ72" s="555">
        <v>10709</v>
      </c>
      <c r="PA72" s="555">
        <v>11077</v>
      </c>
      <c r="PB72" s="555">
        <v>11078</v>
      </c>
      <c r="PC72" s="555">
        <v>11079</v>
      </c>
      <c r="PD72" s="555">
        <v>11080</v>
      </c>
      <c r="PE72" s="555">
        <v>11081</v>
      </c>
      <c r="PF72" s="555">
        <v>11082</v>
      </c>
      <c r="PG72" s="555">
        <v>11083</v>
      </c>
      <c r="PH72" s="555">
        <v>11084</v>
      </c>
      <c r="PI72" s="555">
        <v>11085</v>
      </c>
      <c r="PJ72" s="555">
        <v>11086</v>
      </c>
      <c r="PK72" s="555">
        <v>11087</v>
      </c>
      <c r="PL72" s="555">
        <v>11088</v>
      </c>
      <c r="PM72" s="555">
        <v>11449</v>
      </c>
      <c r="PN72" s="555">
        <v>28017</v>
      </c>
      <c r="PO72" s="555">
        <v>28789</v>
      </c>
      <c r="PP72" s="555">
        <v>28790</v>
      </c>
      <c r="PQ72" s="555">
        <v>28791</v>
      </c>
      <c r="PR72" s="555">
        <v>10670</v>
      </c>
      <c r="PS72" s="555">
        <v>10995</v>
      </c>
      <c r="PT72" s="555">
        <v>10996</v>
      </c>
      <c r="PU72" s="555">
        <v>10997</v>
      </c>
      <c r="PV72" s="555">
        <v>10998</v>
      </c>
      <c r="PW72" s="555">
        <v>10999</v>
      </c>
      <c r="PX72" s="555">
        <v>11000</v>
      </c>
      <c r="PY72" s="555">
        <v>11001</v>
      </c>
      <c r="PZ72" s="555">
        <v>11002</v>
      </c>
      <c r="QA72" s="555">
        <v>11003</v>
      </c>
      <c r="QB72" s="555">
        <v>11004</v>
      </c>
      <c r="QC72" s="555">
        <v>11005</v>
      </c>
      <c r="QD72" s="555">
        <v>11006</v>
      </c>
      <c r="QE72" s="555">
        <v>11007</v>
      </c>
      <c r="QF72" s="555">
        <v>11008</v>
      </c>
      <c r="QG72" s="555">
        <v>11009</v>
      </c>
      <c r="QH72" s="555">
        <v>11010</v>
      </c>
      <c r="QI72" s="555">
        <v>11011</v>
      </c>
      <c r="QJ72" s="555">
        <v>11012</v>
      </c>
      <c r="QK72" s="555">
        <v>11445</v>
      </c>
      <c r="QL72" s="555">
        <v>12275</v>
      </c>
      <c r="QM72" s="555">
        <v>14132</v>
      </c>
      <c r="QN72" s="555">
        <v>77649</v>
      </c>
      <c r="QO72" s="555">
        <v>77650</v>
      </c>
      <c r="QP72" s="555">
        <v>77651</v>
      </c>
      <c r="QQ72" s="555">
        <v>77652</v>
      </c>
      <c r="QR72" s="555">
        <v>10707</v>
      </c>
      <c r="QS72" s="555">
        <v>11051</v>
      </c>
      <c r="QT72" s="555">
        <v>11052</v>
      </c>
      <c r="QU72" s="555">
        <v>11053</v>
      </c>
      <c r="QV72" s="555">
        <v>11054</v>
      </c>
      <c r="QW72" s="555">
        <v>11055</v>
      </c>
      <c r="QX72" s="555">
        <v>11056</v>
      </c>
      <c r="QY72" s="555">
        <v>11057</v>
      </c>
      <c r="QZ72" s="555">
        <v>11058</v>
      </c>
      <c r="RA72" s="555">
        <v>11059</v>
      </c>
      <c r="RB72" s="555">
        <v>11060</v>
      </c>
      <c r="RC72" s="555">
        <v>24704</v>
      </c>
      <c r="RD72" s="555">
        <v>28843</v>
      </c>
      <c r="RE72" s="555">
        <v>10708</v>
      </c>
      <c r="RF72" s="555">
        <v>11061</v>
      </c>
      <c r="RG72" s="555">
        <v>11062</v>
      </c>
      <c r="RH72" s="555">
        <v>11063</v>
      </c>
      <c r="RI72" s="555">
        <v>11064</v>
      </c>
      <c r="RJ72" s="555">
        <v>11065</v>
      </c>
      <c r="RK72" s="555">
        <v>11066</v>
      </c>
      <c r="RL72" s="555">
        <v>11067</v>
      </c>
      <c r="RM72" s="555">
        <v>11068</v>
      </c>
      <c r="RN72" s="555">
        <v>11069</v>
      </c>
      <c r="RO72" s="555">
        <v>11070</v>
      </c>
      <c r="RP72" s="555">
        <v>11071</v>
      </c>
      <c r="RQ72" s="555">
        <v>11072</v>
      </c>
      <c r="RR72" s="555">
        <v>11073</v>
      </c>
      <c r="RS72" s="555">
        <v>11074</v>
      </c>
      <c r="RT72" s="555">
        <v>11075</v>
      </c>
      <c r="RU72" s="555">
        <v>11076</v>
      </c>
      <c r="RV72" s="555">
        <v>27988</v>
      </c>
      <c r="RW72" s="555">
        <v>27989</v>
      </c>
      <c r="RX72" s="555">
        <v>27990</v>
      </c>
      <c r="RY72" s="555">
        <v>10711</v>
      </c>
      <c r="RZ72" s="555">
        <v>11104</v>
      </c>
      <c r="SA72" s="555">
        <v>11105</v>
      </c>
      <c r="SB72" s="555">
        <v>11106</v>
      </c>
      <c r="SC72" s="555">
        <v>11107</v>
      </c>
      <c r="SD72" s="555">
        <v>11108</v>
      </c>
      <c r="SE72" s="555">
        <v>11109</v>
      </c>
      <c r="SF72" s="555">
        <v>11110</v>
      </c>
      <c r="SG72" s="555">
        <v>11111</v>
      </c>
      <c r="SH72" s="555">
        <v>11112</v>
      </c>
      <c r="SI72" s="555">
        <v>11451</v>
      </c>
      <c r="SJ72" s="555">
        <v>40840</v>
      </c>
      <c r="SK72" s="555">
        <v>11040</v>
      </c>
      <c r="SL72" s="555">
        <v>11041</v>
      </c>
      <c r="SM72" s="555">
        <v>11043</v>
      </c>
      <c r="SN72" s="555">
        <v>11046</v>
      </c>
      <c r="SO72" s="555">
        <v>11047</v>
      </c>
      <c r="SP72" s="555">
        <v>11048</v>
      </c>
      <c r="SQ72" s="555">
        <v>11049</v>
      </c>
      <c r="SR72" s="555">
        <v>11050</v>
      </c>
      <c r="SS72" s="555">
        <v>10705</v>
      </c>
      <c r="ST72" s="555">
        <v>11030</v>
      </c>
      <c r="SU72" s="555">
        <v>11031</v>
      </c>
      <c r="SV72" s="555">
        <v>11032</v>
      </c>
      <c r="SW72" s="555">
        <v>11033</v>
      </c>
      <c r="SX72" s="555">
        <v>11034</v>
      </c>
      <c r="SY72" s="555">
        <v>11035</v>
      </c>
      <c r="SZ72" s="555">
        <v>11036</v>
      </c>
      <c r="TA72" s="555">
        <v>11037</v>
      </c>
      <c r="TB72" s="555">
        <v>11038</v>
      </c>
      <c r="TC72" s="555">
        <v>11039</v>
      </c>
      <c r="TD72" s="555">
        <v>11447</v>
      </c>
      <c r="TE72" s="555">
        <v>14133</v>
      </c>
      <c r="TF72" s="555">
        <v>28861</v>
      </c>
      <c r="TG72" s="555">
        <v>10710</v>
      </c>
      <c r="TH72" s="555">
        <v>11089</v>
      </c>
      <c r="TI72" s="555">
        <v>11090</v>
      </c>
      <c r="TJ72" s="555">
        <v>11091</v>
      </c>
      <c r="TK72" s="555">
        <v>11092</v>
      </c>
      <c r="TL72" s="555">
        <v>11093</v>
      </c>
      <c r="TM72" s="555">
        <v>11094</v>
      </c>
      <c r="TN72" s="555">
        <v>11095</v>
      </c>
      <c r="TO72" s="555">
        <v>11096</v>
      </c>
      <c r="TP72" s="555">
        <v>11097</v>
      </c>
      <c r="TQ72" s="555">
        <v>11098</v>
      </c>
      <c r="TR72" s="555">
        <v>11099</v>
      </c>
      <c r="TS72" s="555">
        <v>11100</v>
      </c>
      <c r="TT72" s="555">
        <v>11101</v>
      </c>
      <c r="TU72" s="555">
        <v>11102</v>
      </c>
      <c r="TV72" s="555">
        <v>11103</v>
      </c>
      <c r="TW72" s="555">
        <v>11450</v>
      </c>
      <c r="TX72" s="555">
        <v>21323</v>
      </c>
      <c r="TY72" s="555">
        <v>10706</v>
      </c>
      <c r="TZ72" s="555">
        <v>11042</v>
      </c>
      <c r="UA72" s="555">
        <v>11044</v>
      </c>
      <c r="UB72" s="555">
        <v>11045</v>
      </c>
      <c r="UC72" s="555">
        <v>11448</v>
      </c>
      <c r="UD72" s="555">
        <v>21356</v>
      </c>
      <c r="UE72" s="555">
        <v>28778</v>
      </c>
      <c r="UF72" s="555">
        <v>28811</v>
      </c>
      <c r="UG72" s="555">
        <v>28815</v>
      </c>
      <c r="UH72" s="555">
        <v>10704</v>
      </c>
      <c r="UI72" s="555">
        <v>10991</v>
      </c>
      <c r="UJ72" s="555">
        <v>10992</v>
      </c>
      <c r="UK72" s="555">
        <v>10993</v>
      </c>
      <c r="UL72" s="555">
        <v>10994</v>
      </c>
      <c r="UM72" s="555">
        <v>23367</v>
      </c>
      <c r="UN72" s="555">
        <v>10671</v>
      </c>
      <c r="UO72" s="555">
        <v>11013</v>
      </c>
      <c r="UP72" s="555">
        <v>11014</v>
      </c>
      <c r="UQ72" s="555">
        <v>11015</v>
      </c>
      <c r="UR72" s="555">
        <v>11016</v>
      </c>
      <c r="US72" s="555">
        <v>11017</v>
      </c>
      <c r="UT72" s="555">
        <v>11018</v>
      </c>
      <c r="UU72" s="555">
        <v>11019</v>
      </c>
      <c r="UV72" s="555">
        <v>11020</v>
      </c>
      <c r="UW72" s="555">
        <v>11021</v>
      </c>
      <c r="UX72" s="555">
        <v>11022</v>
      </c>
      <c r="UY72" s="555">
        <v>11023</v>
      </c>
      <c r="UZ72" s="555">
        <v>11024</v>
      </c>
      <c r="VA72" s="555">
        <v>11025</v>
      </c>
      <c r="VB72" s="555">
        <v>11026</v>
      </c>
      <c r="VC72" s="555">
        <v>11027</v>
      </c>
      <c r="VD72" s="555">
        <v>11028</v>
      </c>
      <c r="VE72" s="555">
        <v>11029</v>
      </c>
      <c r="VF72" s="555">
        <v>11446</v>
      </c>
      <c r="VG72" s="555">
        <v>25058</v>
      </c>
      <c r="VH72" s="555">
        <v>25059</v>
      </c>
      <c r="VI72" s="555">
        <v>4007</v>
      </c>
      <c r="VJ72" s="555">
        <v>10702</v>
      </c>
      <c r="VK72" s="555">
        <v>10970</v>
      </c>
      <c r="VL72" s="555">
        <v>10971</v>
      </c>
      <c r="VM72" s="555">
        <v>10972</v>
      </c>
      <c r="VN72" s="555">
        <v>10973</v>
      </c>
      <c r="VO72" s="555">
        <v>10974</v>
      </c>
      <c r="VP72" s="555">
        <v>10975</v>
      </c>
      <c r="VQ72" s="555">
        <v>10976</v>
      </c>
      <c r="VR72" s="555">
        <v>10977</v>
      </c>
      <c r="VS72" s="555">
        <v>10978</v>
      </c>
      <c r="VT72" s="555">
        <v>10979</v>
      </c>
      <c r="VU72" s="555">
        <v>10980</v>
      </c>
      <c r="VV72" s="555">
        <v>10981</v>
      </c>
      <c r="VW72" s="555">
        <v>10982</v>
      </c>
      <c r="VX72" s="555">
        <v>10983</v>
      </c>
      <c r="VY72" s="555">
        <v>10666</v>
      </c>
      <c r="VZ72" s="555">
        <v>10871</v>
      </c>
      <c r="WA72" s="555">
        <v>10872</v>
      </c>
      <c r="WB72" s="555">
        <v>10873</v>
      </c>
      <c r="WC72" s="555">
        <v>10874</v>
      </c>
      <c r="WD72" s="555">
        <v>10875</v>
      </c>
      <c r="WE72" s="555">
        <v>10876</v>
      </c>
      <c r="WF72" s="555">
        <v>10877</v>
      </c>
      <c r="WG72" s="555">
        <v>10878</v>
      </c>
      <c r="WH72" s="555">
        <v>10879</v>
      </c>
      <c r="WI72" s="555">
        <v>10880</v>
      </c>
      <c r="WJ72" s="555">
        <v>10881</v>
      </c>
      <c r="WK72" s="555">
        <v>10882</v>
      </c>
      <c r="WL72" s="555">
        <v>10883</v>
      </c>
      <c r="WM72" s="555">
        <v>10884</v>
      </c>
      <c r="WN72" s="555">
        <v>10885</v>
      </c>
      <c r="WO72" s="555">
        <v>10886</v>
      </c>
      <c r="WP72" s="555">
        <v>10887</v>
      </c>
      <c r="WQ72" s="555">
        <v>10888</v>
      </c>
      <c r="WR72" s="555">
        <v>10889</v>
      </c>
      <c r="WS72" s="555">
        <v>10890</v>
      </c>
      <c r="WT72" s="555">
        <v>10891</v>
      </c>
      <c r="WU72" s="555">
        <v>10892</v>
      </c>
      <c r="WV72" s="555">
        <v>10893</v>
      </c>
      <c r="WW72" s="555">
        <v>10894</v>
      </c>
      <c r="WX72" s="555">
        <v>11602</v>
      </c>
      <c r="WY72" s="555">
        <v>11608</v>
      </c>
      <c r="WZ72" s="555">
        <v>22456</v>
      </c>
      <c r="XA72" s="555">
        <v>23839</v>
      </c>
      <c r="XB72" s="555">
        <v>24692</v>
      </c>
      <c r="XC72" s="555">
        <v>27839</v>
      </c>
      <c r="XD72" s="555">
        <v>27840</v>
      </c>
      <c r="XE72" s="555">
        <v>27841</v>
      </c>
      <c r="XF72" s="555">
        <v>10667</v>
      </c>
      <c r="XG72" s="555">
        <v>10895</v>
      </c>
      <c r="XH72" s="555">
        <v>10896</v>
      </c>
      <c r="XI72" s="555">
        <v>10897</v>
      </c>
      <c r="XJ72" s="555">
        <v>10898</v>
      </c>
      <c r="XK72" s="555">
        <v>10899</v>
      </c>
      <c r="XL72" s="555">
        <v>10900</v>
      </c>
      <c r="XM72" s="555">
        <v>10901</v>
      </c>
      <c r="XN72" s="555">
        <v>10902</v>
      </c>
      <c r="XO72" s="555">
        <v>10904</v>
      </c>
      <c r="XP72" s="555">
        <v>10905</v>
      </c>
      <c r="XQ72" s="555">
        <v>10906</v>
      </c>
      <c r="XR72" s="555">
        <v>10907</v>
      </c>
      <c r="XS72" s="555">
        <v>10908</v>
      </c>
      <c r="XT72" s="555">
        <v>10909</v>
      </c>
      <c r="XU72" s="555">
        <v>10910</v>
      </c>
      <c r="XV72" s="555">
        <v>10911</v>
      </c>
      <c r="XW72" s="555">
        <v>10912</v>
      </c>
      <c r="XX72" s="555">
        <v>10913</v>
      </c>
      <c r="XY72" s="555">
        <v>10914</v>
      </c>
      <c r="XZ72" s="555">
        <v>11619</v>
      </c>
      <c r="YA72" s="555">
        <v>23578</v>
      </c>
      <c r="YB72" s="555">
        <v>28020</v>
      </c>
      <c r="YC72" s="555">
        <v>10668</v>
      </c>
      <c r="YD72" s="555">
        <v>10915</v>
      </c>
      <c r="YE72" s="555">
        <v>10916</v>
      </c>
      <c r="YF72" s="555">
        <v>10917</v>
      </c>
      <c r="YG72" s="555">
        <v>10918</v>
      </c>
      <c r="YH72" s="555">
        <v>10919</v>
      </c>
      <c r="YI72" s="555">
        <v>10920</v>
      </c>
      <c r="YJ72" s="555">
        <v>10921</v>
      </c>
      <c r="YK72" s="555">
        <v>10922</v>
      </c>
      <c r="YL72" s="555">
        <v>10923</v>
      </c>
      <c r="YM72" s="555">
        <v>10924</v>
      </c>
      <c r="YN72" s="555">
        <v>10925</v>
      </c>
      <c r="YO72" s="555">
        <v>10926</v>
      </c>
      <c r="YP72" s="555">
        <v>22302</v>
      </c>
      <c r="YQ72" s="555">
        <v>27842</v>
      </c>
      <c r="YR72" s="555">
        <v>27843</v>
      </c>
      <c r="YS72" s="555">
        <v>27844</v>
      </c>
      <c r="YT72" s="555">
        <v>10712</v>
      </c>
      <c r="YU72" s="555">
        <v>11113</v>
      </c>
      <c r="YV72" s="555">
        <v>11114</v>
      </c>
      <c r="YW72" s="555">
        <v>11115</v>
      </c>
      <c r="YX72" s="555">
        <v>11116</v>
      </c>
      <c r="YY72" s="555">
        <v>11117</v>
      </c>
      <c r="YZ72" s="555">
        <v>11118</v>
      </c>
      <c r="ZA72" s="555">
        <v>10701</v>
      </c>
      <c r="ZB72" s="555">
        <v>10963</v>
      </c>
      <c r="ZC72" s="555">
        <v>10964</v>
      </c>
      <c r="ZD72" s="555">
        <v>10965</v>
      </c>
      <c r="ZE72" s="555">
        <v>10966</v>
      </c>
      <c r="ZF72" s="555">
        <v>10967</v>
      </c>
      <c r="ZG72" s="555">
        <v>10968</v>
      </c>
      <c r="ZH72" s="555">
        <v>10969</v>
      </c>
      <c r="ZI72" s="555">
        <v>11444</v>
      </c>
      <c r="ZJ72" s="555">
        <v>10700</v>
      </c>
      <c r="ZK72" s="555">
        <v>10927</v>
      </c>
      <c r="ZL72" s="555">
        <v>10928</v>
      </c>
      <c r="ZM72" s="555">
        <v>10929</v>
      </c>
      <c r="ZN72" s="555">
        <v>10930</v>
      </c>
      <c r="ZO72" s="555">
        <v>10931</v>
      </c>
      <c r="ZP72" s="555">
        <v>10932</v>
      </c>
      <c r="ZQ72" s="555">
        <v>10933</v>
      </c>
      <c r="ZR72" s="555">
        <v>10934</v>
      </c>
      <c r="ZS72" s="555">
        <v>10935</v>
      </c>
      <c r="ZT72" s="555">
        <v>10936</v>
      </c>
      <c r="ZU72" s="555">
        <v>10937</v>
      </c>
      <c r="ZV72" s="555">
        <v>10938</v>
      </c>
      <c r="ZW72" s="555">
        <v>10939</v>
      </c>
      <c r="ZX72" s="555">
        <v>10940</v>
      </c>
      <c r="ZY72" s="555">
        <v>10941</v>
      </c>
      <c r="ZZ72" s="555">
        <v>10942</v>
      </c>
      <c r="AAA72" s="555">
        <v>10943</v>
      </c>
      <c r="AAB72" s="555">
        <v>23125</v>
      </c>
      <c r="AAC72" s="555">
        <v>28014</v>
      </c>
      <c r="AAD72" s="555">
        <v>28015</v>
      </c>
      <c r="AAE72" s="555">
        <v>28016</v>
      </c>
      <c r="AAF72" s="555">
        <v>10703</v>
      </c>
      <c r="AAG72" s="555">
        <v>10985</v>
      </c>
      <c r="AAH72" s="555">
        <v>10986</v>
      </c>
      <c r="AAI72" s="555">
        <v>10987</v>
      </c>
      <c r="AAJ72" s="555">
        <v>10988</v>
      </c>
      <c r="AAK72" s="555">
        <v>10989</v>
      </c>
      <c r="AAL72" s="555">
        <v>10990</v>
      </c>
      <c r="AAM72" s="555">
        <v>10669</v>
      </c>
      <c r="AAN72" s="555">
        <v>10944</v>
      </c>
      <c r="AAO72" s="555">
        <v>10945</v>
      </c>
      <c r="AAP72" s="555">
        <v>10946</v>
      </c>
      <c r="AAQ72" s="555">
        <v>10947</v>
      </c>
      <c r="AAR72" s="555">
        <v>10948</v>
      </c>
      <c r="AAS72" s="555">
        <v>10949</v>
      </c>
      <c r="AAT72" s="555">
        <v>10950</v>
      </c>
      <c r="AAU72" s="555">
        <v>10951</v>
      </c>
      <c r="AAV72" s="555">
        <v>10952</v>
      </c>
      <c r="AAW72" s="555">
        <v>10953</v>
      </c>
      <c r="AAX72" s="555">
        <v>10954</v>
      </c>
      <c r="AAY72" s="555">
        <v>10956</v>
      </c>
      <c r="AAZ72" s="555">
        <v>10957</v>
      </c>
      <c r="ABA72" s="555">
        <v>10958</v>
      </c>
      <c r="ABB72" s="555">
        <v>10959</v>
      </c>
      <c r="ABC72" s="555">
        <v>10960</v>
      </c>
      <c r="ABD72" s="555">
        <v>10961</v>
      </c>
      <c r="ABE72" s="555">
        <v>10962</v>
      </c>
      <c r="ABF72" s="555">
        <v>11443</v>
      </c>
      <c r="ABG72" s="555">
        <v>21984</v>
      </c>
      <c r="ABH72" s="555">
        <v>24032</v>
      </c>
      <c r="ABI72" s="555">
        <v>24821</v>
      </c>
      <c r="ABJ72" s="555">
        <v>27967</v>
      </c>
      <c r="ABK72" s="555">
        <v>27968</v>
      </c>
      <c r="ABL72" s="555">
        <v>27976</v>
      </c>
      <c r="ABM72" s="555">
        <v>10738</v>
      </c>
      <c r="ABN72" s="555">
        <v>11340</v>
      </c>
      <c r="ABO72" s="555">
        <v>11341</v>
      </c>
      <c r="ABP72" s="555">
        <v>11342</v>
      </c>
      <c r="ABQ72" s="555">
        <v>11343</v>
      </c>
      <c r="ABR72" s="555">
        <v>11344</v>
      </c>
      <c r="ABS72" s="555">
        <v>11345</v>
      </c>
      <c r="ABT72" s="555">
        <v>11346</v>
      </c>
      <c r="ABU72" s="555">
        <v>77753</v>
      </c>
      <c r="ABV72" s="555">
        <v>10744</v>
      </c>
      <c r="ABW72" s="555">
        <v>11375</v>
      </c>
      <c r="ABX72" s="555">
        <v>11376</v>
      </c>
      <c r="ABY72" s="555">
        <v>11377</v>
      </c>
      <c r="ABZ72" s="555">
        <v>11378</v>
      </c>
      <c r="ACA72" s="555">
        <v>11379</v>
      </c>
      <c r="ACB72" s="555">
        <v>11380</v>
      </c>
      <c r="ACC72" s="555">
        <v>11381</v>
      </c>
      <c r="ACD72" s="555">
        <v>11382</v>
      </c>
      <c r="ACE72" s="555">
        <v>11383</v>
      </c>
      <c r="ACF72" s="555">
        <v>11385</v>
      </c>
      <c r="ACG72" s="555">
        <v>10680</v>
      </c>
      <c r="ACH72" s="555">
        <v>11322</v>
      </c>
      <c r="ACI72" s="555">
        <v>11324</v>
      </c>
      <c r="ACJ72" s="555">
        <v>11325</v>
      </c>
      <c r="ACK72" s="555">
        <v>11326</v>
      </c>
      <c r="ACL72" s="555">
        <v>11327</v>
      </c>
      <c r="ACM72" s="555">
        <v>11328</v>
      </c>
      <c r="ACN72" s="555">
        <v>11329</v>
      </c>
      <c r="ACO72" s="555">
        <v>11330</v>
      </c>
      <c r="ACP72" s="555">
        <v>11331</v>
      </c>
      <c r="ACQ72" s="555">
        <v>11332</v>
      </c>
      <c r="ACR72" s="555">
        <v>11333</v>
      </c>
      <c r="ACS72" s="555">
        <v>11334</v>
      </c>
      <c r="ACT72" s="555">
        <v>11335</v>
      </c>
      <c r="ACU72" s="555">
        <v>11336</v>
      </c>
      <c r="ACV72" s="555">
        <v>11337</v>
      </c>
      <c r="ACW72" s="555">
        <v>11338</v>
      </c>
      <c r="ACX72" s="555">
        <v>11339</v>
      </c>
      <c r="ACY72" s="555">
        <v>11660</v>
      </c>
      <c r="ACZ72" s="555">
        <v>40491</v>
      </c>
      <c r="ADA72" s="555">
        <v>40492</v>
      </c>
      <c r="ADB72" s="555">
        <v>40742</v>
      </c>
      <c r="ADC72" s="555">
        <v>40743</v>
      </c>
      <c r="ADD72" s="555">
        <v>10739</v>
      </c>
      <c r="ADE72" s="555">
        <v>10740</v>
      </c>
      <c r="ADF72" s="555">
        <v>11347</v>
      </c>
      <c r="ADG72" s="555">
        <v>11348</v>
      </c>
      <c r="ADH72" s="555">
        <v>11349</v>
      </c>
      <c r="ADI72" s="555">
        <v>11350</v>
      </c>
      <c r="ADJ72" s="555">
        <v>11352</v>
      </c>
      <c r="ADK72" s="555">
        <v>11353</v>
      </c>
      <c r="ADL72" s="555">
        <v>11354</v>
      </c>
      <c r="ADM72" s="555">
        <v>10741</v>
      </c>
      <c r="ADN72" s="555">
        <v>11355</v>
      </c>
      <c r="ADO72" s="555">
        <v>11356</v>
      </c>
      <c r="ADP72" s="555">
        <v>10743</v>
      </c>
      <c r="ADQ72" s="555">
        <v>11323</v>
      </c>
      <c r="ADR72" s="555">
        <v>11372</v>
      </c>
      <c r="ADS72" s="555">
        <v>11373</v>
      </c>
      <c r="ADT72" s="555">
        <v>11374</v>
      </c>
      <c r="ADU72" s="555">
        <v>10681</v>
      </c>
      <c r="ADV72" s="555">
        <v>10742</v>
      </c>
      <c r="ADW72" s="555">
        <v>11357</v>
      </c>
      <c r="ADX72" s="555">
        <v>11358</v>
      </c>
      <c r="ADY72" s="555">
        <v>11359</v>
      </c>
      <c r="ADZ72" s="555">
        <v>11360</v>
      </c>
      <c r="AEA72" s="555">
        <v>11361</v>
      </c>
      <c r="AEB72" s="555">
        <v>11362</v>
      </c>
      <c r="AEC72" s="555">
        <v>11363</v>
      </c>
      <c r="AED72" s="555">
        <v>11364</v>
      </c>
      <c r="AEE72" s="555">
        <v>11365</v>
      </c>
      <c r="AEF72" s="555">
        <v>11366</v>
      </c>
      <c r="AEG72" s="555">
        <v>11367</v>
      </c>
      <c r="AEH72" s="555">
        <v>11368</v>
      </c>
      <c r="AEI72" s="555">
        <v>11369</v>
      </c>
      <c r="AEJ72" s="555">
        <v>11370</v>
      </c>
      <c r="AEK72" s="555">
        <v>11371</v>
      </c>
      <c r="AEL72" s="555">
        <v>11459</v>
      </c>
      <c r="AEM72" s="555">
        <v>11654</v>
      </c>
      <c r="AEN72" s="555">
        <v>14138</v>
      </c>
      <c r="AEO72" s="555">
        <v>10683</v>
      </c>
      <c r="AEP72" s="555">
        <v>11407</v>
      </c>
      <c r="AEQ72" s="555">
        <v>11408</v>
      </c>
      <c r="AER72" s="555">
        <v>11409</v>
      </c>
      <c r="AES72" s="555">
        <v>11410</v>
      </c>
      <c r="AET72" s="555">
        <v>11411</v>
      </c>
      <c r="AEU72" s="555">
        <v>11412</v>
      </c>
      <c r="AEV72" s="555">
        <v>11413</v>
      </c>
      <c r="AEW72" s="555">
        <v>14139</v>
      </c>
      <c r="AEX72" s="555">
        <v>28817</v>
      </c>
      <c r="AEY72" s="555">
        <v>10750</v>
      </c>
      <c r="AEZ72" s="555">
        <v>10751</v>
      </c>
      <c r="AFA72" s="555">
        <v>11435</v>
      </c>
      <c r="AFB72" s="555">
        <v>11436</v>
      </c>
      <c r="AFC72" s="555">
        <v>11437</v>
      </c>
      <c r="AFD72" s="555">
        <v>11438</v>
      </c>
      <c r="AFE72" s="555">
        <v>11439</v>
      </c>
      <c r="AFF72" s="555">
        <v>11440</v>
      </c>
      <c r="AFG72" s="555">
        <v>11441</v>
      </c>
      <c r="AFH72" s="555">
        <v>11442</v>
      </c>
      <c r="AFI72" s="555">
        <v>13818</v>
      </c>
      <c r="AFJ72" s="555">
        <v>15010</v>
      </c>
      <c r="AFK72" s="555">
        <v>23771</v>
      </c>
      <c r="AFL72" s="555">
        <v>10748</v>
      </c>
      <c r="AFM72" s="555">
        <v>11423</v>
      </c>
      <c r="AFN72" s="555">
        <v>11424</v>
      </c>
      <c r="AFO72" s="555">
        <v>11425</v>
      </c>
      <c r="AFP72" s="555">
        <v>11426</v>
      </c>
      <c r="AFQ72" s="555">
        <v>11427</v>
      </c>
      <c r="AFR72" s="555">
        <v>11428</v>
      </c>
      <c r="AFS72" s="555">
        <v>11429</v>
      </c>
      <c r="AFT72" s="555">
        <v>11430</v>
      </c>
      <c r="AFU72" s="555">
        <v>11431</v>
      </c>
      <c r="AFV72" s="555">
        <v>11460</v>
      </c>
      <c r="AFW72" s="555">
        <v>11464</v>
      </c>
      <c r="AFX72" s="555">
        <v>10747</v>
      </c>
      <c r="AFY72" s="555">
        <v>11414</v>
      </c>
      <c r="AFZ72" s="555">
        <v>11415</v>
      </c>
      <c r="AGA72" s="555">
        <v>11416</v>
      </c>
      <c r="AGB72" s="555">
        <v>11417</v>
      </c>
      <c r="AGC72" s="555">
        <v>11418</v>
      </c>
      <c r="AGD72" s="555">
        <v>11419</v>
      </c>
      <c r="AGE72" s="555">
        <v>11420</v>
      </c>
      <c r="AGF72" s="555">
        <v>11421</v>
      </c>
      <c r="AGG72" s="555">
        <v>11422</v>
      </c>
      <c r="AGH72" s="555">
        <v>24673</v>
      </c>
      <c r="AGI72" s="555">
        <v>10684</v>
      </c>
      <c r="AGJ72" s="555">
        <v>10749</v>
      </c>
      <c r="AGK72" s="555">
        <v>11432</v>
      </c>
      <c r="AGL72" s="555">
        <v>11433</v>
      </c>
      <c r="AGM72" s="555">
        <v>11434</v>
      </c>
      <c r="AGN72" s="555">
        <v>11461</v>
      </c>
      <c r="AGO72" s="555">
        <v>13806</v>
      </c>
      <c r="AGP72" s="555">
        <v>24689</v>
      </c>
      <c r="AGQ72" s="555">
        <v>10682</v>
      </c>
      <c r="AGR72" s="555">
        <v>10745</v>
      </c>
      <c r="AGS72" s="555">
        <v>11386</v>
      </c>
      <c r="AGT72" s="555">
        <v>11387</v>
      </c>
      <c r="AGU72" s="555">
        <v>11388</v>
      </c>
      <c r="AGV72" s="555">
        <v>11390</v>
      </c>
      <c r="AGW72" s="555">
        <v>11391</v>
      </c>
      <c r="AGX72" s="555">
        <v>11392</v>
      </c>
      <c r="AGY72" s="555">
        <v>11393</v>
      </c>
      <c r="AGZ72" s="555">
        <v>11394</v>
      </c>
      <c r="AHA72" s="555">
        <v>11395</v>
      </c>
      <c r="AHB72" s="555">
        <v>11396</v>
      </c>
      <c r="AHC72" s="555">
        <v>11397</v>
      </c>
      <c r="AHD72" s="555">
        <v>11398</v>
      </c>
      <c r="AHE72" s="555">
        <v>11399</v>
      </c>
      <c r="AHF72" s="555">
        <v>11400</v>
      </c>
      <c r="AHG72" s="555">
        <v>11401</v>
      </c>
      <c r="AHH72" s="555">
        <v>10746</v>
      </c>
      <c r="AHI72" s="555">
        <v>11402</v>
      </c>
      <c r="AHJ72" s="555">
        <v>11403</v>
      </c>
      <c r="AHK72" s="555">
        <v>11404</v>
      </c>
      <c r="AHL72" s="555">
        <v>11405</v>
      </c>
      <c r="AHM72" s="555">
        <v>11406</v>
      </c>
      <c r="AHN72" s="664">
        <v>28786</v>
      </c>
      <c r="AHQ72" s="580">
        <v>67</v>
      </c>
    </row>
    <row r="73" spans="1:901" x14ac:dyDescent="0.4">
      <c r="A73" s="554">
        <v>2</v>
      </c>
      <c r="B73" s="555" t="s">
        <v>6321</v>
      </c>
      <c r="C73" s="555" t="s">
        <v>1337</v>
      </c>
      <c r="D73" s="555" t="s">
        <v>1338</v>
      </c>
      <c r="E73" s="555" t="s">
        <v>1339</v>
      </c>
      <c r="F73" s="555" t="s">
        <v>1340</v>
      </c>
      <c r="G73" s="555" t="s">
        <v>1341</v>
      </c>
      <c r="H73" s="555" t="s">
        <v>1342</v>
      </c>
      <c r="I73" s="555" t="s">
        <v>1343</v>
      </c>
      <c r="J73" s="555" t="s">
        <v>1344</v>
      </c>
      <c r="K73" s="555" t="s">
        <v>1345</v>
      </c>
      <c r="L73" s="555" t="s">
        <v>1346</v>
      </c>
      <c r="M73" s="555" t="s">
        <v>1347</v>
      </c>
      <c r="N73" s="555" t="s">
        <v>1348</v>
      </c>
      <c r="O73" s="555" t="s">
        <v>1349</v>
      </c>
      <c r="P73" s="555" t="s">
        <v>1350</v>
      </c>
      <c r="Q73" s="555" t="s">
        <v>1351</v>
      </c>
      <c r="R73" s="555" t="s">
        <v>1352</v>
      </c>
      <c r="S73" s="555" t="s">
        <v>1353</v>
      </c>
      <c r="T73" s="555" t="s">
        <v>1354</v>
      </c>
      <c r="U73" s="555" t="s">
        <v>1355</v>
      </c>
      <c r="V73" s="555" t="s">
        <v>2215</v>
      </c>
      <c r="W73" s="555" t="s">
        <v>2216</v>
      </c>
      <c r="X73" s="555" t="s">
        <v>1358</v>
      </c>
      <c r="Y73" s="555" t="s">
        <v>1359</v>
      </c>
      <c r="Z73" s="555" t="s">
        <v>1360</v>
      </c>
      <c r="AA73" s="555" t="s">
        <v>1361</v>
      </c>
      <c r="AB73" s="555" t="s">
        <v>2217</v>
      </c>
      <c r="AC73" s="555" t="s">
        <v>1363</v>
      </c>
      <c r="AD73" s="555" t="s">
        <v>1364</v>
      </c>
      <c r="AE73" s="555" t="s">
        <v>1365</v>
      </c>
      <c r="AF73" s="555" t="s">
        <v>1366</v>
      </c>
      <c r="AG73" s="555" t="s">
        <v>1367</v>
      </c>
      <c r="AH73" s="555" t="s">
        <v>1368</v>
      </c>
      <c r="AI73" s="555" t="s">
        <v>1369</v>
      </c>
      <c r="AJ73" s="555" t="s">
        <v>1370</v>
      </c>
      <c r="AK73" s="555" t="s">
        <v>1371</v>
      </c>
      <c r="AL73" s="555" t="s">
        <v>1372</v>
      </c>
      <c r="AM73" s="555" t="s">
        <v>1373</v>
      </c>
      <c r="AN73" s="555" t="s">
        <v>1374</v>
      </c>
      <c r="AO73" s="555" t="s">
        <v>1375</v>
      </c>
      <c r="AP73" s="555" t="s">
        <v>1376</v>
      </c>
      <c r="AQ73" s="555" t="s">
        <v>1377</v>
      </c>
      <c r="AR73" s="555" t="s">
        <v>1378</v>
      </c>
      <c r="AS73" s="555" t="s">
        <v>1379</v>
      </c>
      <c r="AT73" s="555" t="s">
        <v>1380</v>
      </c>
      <c r="AU73" s="555" t="s">
        <v>1381</v>
      </c>
      <c r="AV73" s="555" t="s">
        <v>1382</v>
      </c>
      <c r="AW73" s="555" t="s">
        <v>1383</v>
      </c>
      <c r="AX73" s="555" t="s">
        <v>1384</v>
      </c>
      <c r="AY73" s="555" t="s">
        <v>1385</v>
      </c>
      <c r="AZ73" s="555" t="s">
        <v>1386</v>
      </c>
      <c r="BA73" s="555" t="s">
        <v>1387</v>
      </c>
      <c r="BB73" s="555" t="s">
        <v>1388</v>
      </c>
      <c r="BC73" s="555" t="s">
        <v>1389</v>
      </c>
      <c r="BD73" s="555" t="s">
        <v>1390</v>
      </c>
      <c r="BE73" s="555" t="s">
        <v>1391</v>
      </c>
      <c r="BF73" s="555" t="s">
        <v>1392</v>
      </c>
      <c r="BG73" s="555" t="s">
        <v>2218</v>
      </c>
      <c r="BH73" s="555" t="s">
        <v>1394</v>
      </c>
      <c r="BI73" s="555" t="s">
        <v>1395</v>
      </c>
      <c r="BJ73" s="555" t="s">
        <v>1396</v>
      </c>
      <c r="BK73" s="555" t="s">
        <v>1397</v>
      </c>
      <c r="BL73" s="555" t="s">
        <v>1398</v>
      </c>
      <c r="BM73" s="555" t="s">
        <v>1399</v>
      </c>
      <c r="BN73" s="555" t="s">
        <v>1400</v>
      </c>
      <c r="BO73" s="555" t="s">
        <v>2219</v>
      </c>
      <c r="BP73" s="555" t="s">
        <v>2220</v>
      </c>
      <c r="BQ73" s="555" t="s">
        <v>1401</v>
      </c>
      <c r="BR73" s="555" t="s">
        <v>1402</v>
      </c>
      <c r="BS73" s="555" t="s">
        <v>1403</v>
      </c>
      <c r="BT73" s="555" t="s">
        <v>1404</v>
      </c>
      <c r="BU73" s="555" t="s">
        <v>1405</v>
      </c>
      <c r="BV73" s="555" t="s">
        <v>1406</v>
      </c>
      <c r="BW73" s="555" t="s">
        <v>1407</v>
      </c>
      <c r="BX73" s="555" t="s">
        <v>1408</v>
      </c>
      <c r="BY73" s="555" t="s">
        <v>1409</v>
      </c>
      <c r="BZ73" s="555" t="s">
        <v>1410</v>
      </c>
      <c r="CA73" s="555" t="s">
        <v>1411</v>
      </c>
      <c r="CB73" s="555" t="s">
        <v>1412</v>
      </c>
      <c r="CC73" s="555" t="s">
        <v>1413</v>
      </c>
      <c r="CD73" s="555" t="s">
        <v>1414</v>
      </c>
      <c r="CE73" s="555" t="s">
        <v>1415</v>
      </c>
      <c r="CF73" s="555" t="s">
        <v>1416</v>
      </c>
      <c r="CG73" s="555" t="s">
        <v>1417</v>
      </c>
      <c r="CH73" s="555" t="s">
        <v>1418</v>
      </c>
      <c r="CI73" s="555" t="s">
        <v>1419</v>
      </c>
      <c r="CJ73" s="555" t="s">
        <v>1420</v>
      </c>
      <c r="CK73" s="555" t="s">
        <v>1421</v>
      </c>
      <c r="CL73" s="555" t="s">
        <v>1422</v>
      </c>
      <c r="CM73" s="555" t="s">
        <v>1423</v>
      </c>
      <c r="CN73" s="555" t="s">
        <v>1424</v>
      </c>
      <c r="CO73" s="555" t="s">
        <v>1425</v>
      </c>
      <c r="CP73" s="555" t="s">
        <v>1426</v>
      </c>
      <c r="CQ73" s="555" t="s">
        <v>1427</v>
      </c>
      <c r="CR73" s="555" t="s">
        <v>1428</v>
      </c>
      <c r="CS73" s="555" t="s">
        <v>1429</v>
      </c>
      <c r="CT73" s="555" t="s">
        <v>1430</v>
      </c>
      <c r="CU73" s="555" t="s">
        <v>1431</v>
      </c>
      <c r="CV73" s="555" t="s">
        <v>1432</v>
      </c>
      <c r="CW73" s="555" t="s">
        <v>1433</v>
      </c>
      <c r="CX73" s="555" t="s">
        <v>1434</v>
      </c>
      <c r="CY73" s="555" t="s">
        <v>1435</v>
      </c>
      <c r="CZ73" s="555" t="s">
        <v>1436</v>
      </c>
      <c r="DA73" s="555" t="s">
        <v>1437</v>
      </c>
      <c r="DB73" s="555" t="s">
        <v>1438</v>
      </c>
      <c r="DC73" s="555" t="s">
        <v>1439</v>
      </c>
      <c r="DD73" s="555" t="s">
        <v>1440</v>
      </c>
      <c r="DE73" s="555" t="s">
        <v>1441</v>
      </c>
      <c r="DF73" s="555" t="s">
        <v>1442</v>
      </c>
      <c r="DG73" s="555" t="s">
        <v>1443</v>
      </c>
      <c r="DH73" s="555" t="s">
        <v>1444</v>
      </c>
      <c r="DI73" s="555" t="s">
        <v>1445</v>
      </c>
      <c r="DJ73" s="555" t="s">
        <v>1446</v>
      </c>
      <c r="DK73" s="555" t="s">
        <v>1447</v>
      </c>
      <c r="DL73" s="555" t="s">
        <v>1448</v>
      </c>
      <c r="DM73" s="555" t="s">
        <v>1449</v>
      </c>
      <c r="DN73" s="555" t="s">
        <v>1450</v>
      </c>
      <c r="DO73" s="555" t="s">
        <v>1451</v>
      </c>
      <c r="DP73" s="555" t="s">
        <v>1452</v>
      </c>
      <c r="DQ73" s="555" t="s">
        <v>1453</v>
      </c>
      <c r="DR73" s="555" t="s">
        <v>1454</v>
      </c>
      <c r="DS73" s="555" t="s">
        <v>1455</v>
      </c>
      <c r="DT73" s="555" t="s">
        <v>1456</v>
      </c>
      <c r="DU73" s="555" t="s">
        <v>1457</v>
      </c>
      <c r="DV73" s="555" t="s">
        <v>1458</v>
      </c>
      <c r="DW73" s="555" t="s">
        <v>1459</v>
      </c>
      <c r="DX73" s="555" t="s">
        <v>1460</v>
      </c>
      <c r="DY73" s="555" t="s">
        <v>1461</v>
      </c>
      <c r="DZ73" s="555" t="s">
        <v>1462</v>
      </c>
      <c r="EA73" s="555" t="s">
        <v>1463</v>
      </c>
      <c r="EB73" s="555" t="s">
        <v>1464</v>
      </c>
      <c r="EC73" s="555" t="s">
        <v>1465</v>
      </c>
      <c r="ED73" s="555" t="s">
        <v>1466</v>
      </c>
      <c r="EE73" s="555" t="s">
        <v>1467</v>
      </c>
      <c r="EF73" s="555" t="s">
        <v>1468</v>
      </c>
      <c r="EG73" s="555" t="s">
        <v>1469</v>
      </c>
      <c r="EH73" s="555" t="s">
        <v>1470</v>
      </c>
      <c r="EI73" s="555" t="s">
        <v>1471</v>
      </c>
      <c r="EJ73" s="555" t="s">
        <v>1472</v>
      </c>
      <c r="EK73" s="555" t="s">
        <v>1473</v>
      </c>
      <c r="EL73" s="555" t="s">
        <v>1474</v>
      </c>
      <c r="EM73" s="555" t="s">
        <v>1475</v>
      </c>
      <c r="EN73" s="555" t="s">
        <v>1476</v>
      </c>
      <c r="EO73" s="555" t="s">
        <v>1477</v>
      </c>
      <c r="EP73" s="555" t="s">
        <v>1478</v>
      </c>
      <c r="EQ73" s="555" t="s">
        <v>1479</v>
      </c>
      <c r="ER73" s="555" t="s">
        <v>1480</v>
      </c>
      <c r="ES73" s="555" t="s">
        <v>1481</v>
      </c>
      <c r="ET73" s="555" t="s">
        <v>1482</v>
      </c>
      <c r="EU73" s="555" t="s">
        <v>1483</v>
      </c>
      <c r="EV73" s="555" t="s">
        <v>1484</v>
      </c>
      <c r="EW73" s="555" t="s">
        <v>1485</v>
      </c>
      <c r="EX73" s="555" t="s">
        <v>1486</v>
      </c>
      <c r="EY73" s="555" t="s">
        <v>1487</v>
      </c>
      <c r="EZ73" s="555" t="s">
        <v>1488</v>
      </c>
      <c r="FA73" s="555" t="s">
        <v>1489</v>
      </c>
      <c r="FB73" s="555" t="s">
        <v>1490</v>
      </c>
      <c r="FC73" s="555" t="s">
        <v>1491</v>
      </c>
      <c r="FD73" s="555" t="s">
        <v>1492</v>
      </c>
      <c r="FE73" s="555" t="s">
        <v>1493</v>
      </c>
      <c r="FF73" s="555" t="s">
        <v>1494</v>
      </c>
      <c r="FG73" s="555" t="s">
        <v>2221</v>
      </c>
      <c r="FH73" s="555" t="s">
        <v>1496</v>
      </c>
      <c r="FI73" s="555" t="s">
        <v>1497</v>
      </c>
      <c r="FJ73" s="555" t="s">
        <v>1498</v>
      </c>
      <c r="FK73" s="555" t="s">
        <v>1499</v>
      </c>
      <c r="FL73" s="555" t="s">
        <v>1500</v>
      </c>
      <c r="FM73" s="555" t="s">
        <v>1501</v>
      </c>
      <c r="FN73" s="555" t="s">
        <v>2222</v>
      </c>
      <c r="FO73" s="555" t="s">
        <v>2223</v>
      </c>
      <c r="FP73" s="555" t="s">
        <v>1504</v>
      </c>
      <c r="FQ73" s="555" t="s">
        <v>1505</v>
      </c>
      <c r="FR73" s="555" t="s">
        <v>1506</v>
      </c>
      <c r="FS73" s="555" t="s">
        <v>1507</v>
      </c>
      <c r="FT73" s="555" t="s">
        <v>1508</v>
      </c>
      <c r="FU73" s="555" t="s">
        <v>1509</v>
      </c>
      <c r="FV73" s="555" t="s">
        <v>1510</v>
      </c>
      <c r="FW73" s="555" t="s">
        <v>1511</v>
      </c>
      <c r="FX73" s="555" t="s">
        <v>1512</v>
      </c>
      <c r="FY73" s="555" t="s">
        <v>1513</v>
      </c>
      <c r="FZ73" s="555" t="s">
        <v>1514</v>
      </c>
      <c r="GA73" s="555" t="s">
        <v>1515</v>
      </c>
      <c r="GB73" s="555" t="s">
        <v>1516</v>
      </c>
      <c r="GC73" s="555" t="s">
        <v>2224</v>
      </c>
      <c r="GD73" s="555" t="s">
        <v>1517</v>
      </c>
      <c r="GE73" s="555" t="s">
        <v>1518</v>
      </c>
      <c r="GF73" s="555" t="s">
        <v>1519</v>
      </c>
      <c r="GG73" s="555" t="s">
        <v>1520</v>
      </c>
      <c r="GH73" s="555" t="s">
        <v>1521</v>
      </c>
      <c r="GI73" s="555" t="s">
        <v>1522</v>
      </c>
      <c r="GJ73" s="555" t="s">
        <v>1523</v>
      </c>
      <c r="GK73" s="555" t="s">
        <v>1524</v>
      </c>
      <c r="GL73" s="555" t="s">
        <v>1525</v>
      </c>
      <c r="GM73" s="555" t="s">
        <v>1526</v>
      </c>
      <c r="GN73" s="555" t="s">
        <v>1527</v>
      </c>
      <c r="GO73" s="555" t="s">
        <v>1528</v>
      </c>
      <c r="GP73" s="555" t="s">
        <v>1529</v>
      </c>
      <c r="GQ73" s="555" t="s">
        <v>1530</v>
      </c>
      <c r="GR73" s="555" t="s">
        <v>1531</v>
      </c>
      <c r="GS73" s="555" t="s">
        <v>1532</v>
      </c>
      <c r="GT73" s="555" t="s">
        <v>1533</v>
      </c>
      <c r="GU73" s="555" t="s">
        <v>1534</v>
      </c>
      <c r="GV73" s="555" t="s">
        <v>1535</v>
      </c>
      <c r="GW73" s="555" t="s">
        <v>1536</v>
      </c>
      <c r="GX73" s="555" t="s">
        <v>1537</v>
      </c>
      <c r="GY73" s="555" t="s">
        <v>1538</v>
      </c>
      <c r="GZ73" s="555" t="s">
        <v>1539</v>
      </c>
      <c r="HA73" s="555" t="s">
        <v>1540</v>
      </c>
      <c r="HB73" s="555" t="s">
        <v>1541</v>
      </c>
      <c r="HC73" s="555" t="s">
        <v>1542</v>
      </c>
      <c r="HD73" s="555" t="s">
        <v>1543</v>
      </c>
      <c r="HE73" s="555" t="s">
        <v>1544</v>
      </c>
      <c r="HF73" s="555" t="s">
        <v>1545</v>
      </c>
      <c r="HG73" s="555" t="s">
        <v>1546</v>
      </c>
      <c r="HH73" s="555" t="s">
        <v>2225</v>
      </c>
      <c r="HI73" s="555" t="s">
        <v>1547</v>
      </c>
      <c r="HJ73" s="555" t="s">
        <v>1548</v>
      </c>
      <c r="HK73" s="555" t="s">
        <v>1549</v>
      </c>
      <c r="HL73" s="555" t="s">
        <v>1550</v>
      </c>
      <c r="HM73" s="555" t="s">
        <v>1551</v>
      </c>
      <c r="HN73" s="555" t="s">
        <v>1552</v>
      </c>
      <c r="HO73" s="555" t="s">
        <v>1553</v>
      </c>
      <c r="HP73" s="555" t="s">
        <v>1554</v>
      </c>
      <c r="HQ73" s="555" t="s">
        <v>1555</v>
      </c>
      <c r="HR73" s="555" t="s">
        <v>1556</v>
      </c>
      <c r="HS73" s="555" t="s">
        <v>1557</v>
      </c>
      <c r="HT73" s="555" t="s">
        <v>1558</v>
      </c>
      <c r="HU73" s="555" t="s">
        <v>1559</v>
      </c>
      <c r="HV73" s="555" t="s">
        <v>1560</v>
      </c>
      <c r="HW73" s="555" t="s">
        <v>1561</v>
      </c>
      <c r="HX73" s="555" t="s">
        <v>1562</v>
      </c>
      <c r="HY73" s="555" t="s">
        <v>1563</v>
      </c>
      <c r="HZ73" s="555" t="s">
        <v>1564</v>
      </c>
      <c r="IA73" s="555" t="s">
        <v>1565</v>
      </c>
      <c r="IB73" s="555" t="s">
        <v>1566</v>
      </c>
      <c r="IC73" s="555" t="s">
        <v>1567</v>
      </c>
      <c r="ID73" s="555" t="s">
        <v>1568</v>
      </c>
      <c r="IE73" s="555" t="s">
        <v>1569</v>
      </c>
      <c r="IF73" s="555" t="s">
        <v>1570</v>
      </c>
      <c r="IG73" s="555" t="s">
        <v>1571</v>
      </c>
      <c r="IH73" s="555" t="s">
        <v>1572</v>
      </c>
      <c r="II73" s="555" t="s">
        <v>1573</v>
      </c>
      <c r="IJ73" s="555" t="s">
        <v>1574</v>
      </c>
      <c r="IK73" s="555" t="s">
        <v>1575</v>
      </c>
      <c r="IL73" s="555" t="s">
        <v>1576</v>
      </c>
      <c r="IM73" s="555" t="s">
        <v>1577</v>
      </c>
      <c r="IN73" s="555" t="s">
        <v>1578</v>
      </c>
      <c r="IO73" s="555" t="s">
        <v>1579</v>
      </c>
      <c r="IP73" s="555" t="s">
        <v>1580</v>
      </c>
      <c r="IQ73" s="555" t="s">
        <v>1581</v>
      </c>
      <c r="IR73" s="555" t="s">
        <v>1582</v>
      </c>
      <c r="IS73" s="555" t="s">
        <v>1583</v>
      </c>
      <c r="IT73" s="555" t="s">
        <v>1584</v>
      </c>
      <c r="IU73" s="555" t="s">
        <v>1585</v>
      </c>
      <c r="IV73" s="555" t="s">
        <v>1586</v>
      </c>
      <c r="IW73" s="555" t="s">
        <v>1587</v>
      </c>
      <c r="IX73" s="555" t="s">
        <v>1588</v>
      </c>
      <c r="IY73" s="555" t="s">
        <v>1589</v>
      </c>
      <c r="IZ73" s="555" t="s">
        <v>1590</v>
      </c>
      <c r="JA73" s="555" t="s">
        <v>1591</v>
      </c>
      <c r="JB73" s="555" t="s">
        <v>1592</v>
      </c>
      <c r="JC73" s="555" t="s">
        <v>1593</v>
      </c>
      <c r="JD73" s="555" t="s">
        <v>1594</v>
      </c>
      <c r="JE73" s="555" t="s">
        <v>1595</v>
      </c>
      <c r="JF73" s="555" t="s">
        <v>1596</v>
      </c>
      <c r="JG73" s="555" t="s">
        <v>1597</v>
      </c>
      <c r="JH73" s="555" t="s">
        <v>1598</v>
      </c>
      <c r="JI73" s="555" t="s">
        <v>1599</v>
      </c>
      <c r="JJ73" s="555" t="s">
        <v>1600</v>
      </c>
      <c r="JK73" s="555" t="s">
        <v>1601</v>
      </c>
      <c r="JL73" s="555" t="s">
        <v>1602</v>
      </c>
      <c r="JM73" s="555" t="s">
        <v>1603</v>
      </c>
      <c r="JN73" s="555" t="s">
        <v>1604</v>
      </c>
      <c r="JO73" s="555" t="s">
        <v>1605</v>
      </c>
      <c r="JP73" s="555" t="s">
        <v>1606</v>
      </c>
      <c r="JQ73" s="555" t="s">
        <v>1607</v>
      </c>
      <c r="JR73" s="555" t="s">
        <v>1608</v>
      </c>
      <c r="JS73" s="555" t="s">
        <v>1609</v>
      </c>
      <c r="JT73" s="555" t="s">
        <v>1610</v>
      </c>
      <c r="JU73" s="555" t="s">
        <v>1611</v>
      </c>
      <c r="JV73" s="555" t="s">
        <v>1612</v>
      </c>
      <c r="JW73" s="555" t="s">
        <v>1613</v>
      </c>
      <c r="JX73" s="555" t="s">
        <v>1614</v>
      </c>
      <c r="JY73" s="555" t="s">
        <v>1615</v>
      </c>
      <c r="JZ73" s="555" t="s">
        <v>1616</v>
      </c>
      <c r="KA73" s="555" t="s">
        <v>1617</v>
      </c>
      <c r="KB73" s="555" t="s">
        <v>1618</v>
      </c>
      <c r="KC73" s="555" t="s">
        <v>1619</v>
      </c>
      <c r="KD73" s="555" t="s">
        <v>1620</v>
      </c>
      <c r="KE73" s="555" t="s">
        <v>1621</v>
      </c>
      <c r="KF73" s="555" t="s">
        <v>1622</v>
      </c>
      <c r="KG73" s="555" t="s">
        <v>1623</v>
      </c>
      <c r="KH73" s="555" t="s">
        <v>1624</v>
      </c>
      <c r="KI73" s="555" t="s">
        <v>1625</v>
      </c>
      <c r="KJ73" s="555" t="s">
        <v>1626</v>
      </c>
      <c r="KK73" s="555" t="s">
        <v>1627</v>
      </c>
      <c r="KL73" s="555" t="s">
        <v>1628</v>
      </c>
      <c r="KM73" s="555" t="s">
        <v>1629</v>
      </c>
      <c r="KN73" s="555" t="s">
        <v>1630</v>
      </c>
      <c r="KO73" s="555" t="s">
        <v>1631</v>
      </c>
      <c r="KP73" s="555" t="s">
        <v>1632</v>
      </c>
      <c r="KQ73" s="555" t="s">
        <v>1633</v>
      </c>
      <c r="KR73" s="555" t="s">
        <v>1634</v>
      </c>
      <c r="KS73" s="555" t="s">
        <v>1635</v>
      </c>
      <c r="KT73" s="555" t="s">
        <v>1636</v>
      </c>
      <c r="KU73" s="555" t="s">
        <v>1637</v>
      </c>
      <c r="KV73" s="555" t="s">
        <v>1638</v>
      </c>
      <c r="KW73" s="555" t="s">
        <v>1639</v>
      </c>
      <c r="KX73" s="555" t="s">
        <v>1640</v>
      </c>
      <c r="KY73" s="555" t="s">
        <v>1641</v>
      </c>
      <c r="KZ73" s="555" t="s">
        <v>1642</v>
      </c>
      <c r="LA73" s="555" t="s">
        <v>1643</v>
      </c>
      <c r="LB73" s="555" t="s">
        <v>1644</v>
      </c>
      <c r="LC73" s="555" t="s">
        <v>1645</v>
      </c>
      <c r="LD73" s="555" t="s">
        <v>1646</v>
      </c>
      <c r="LE73" s="555" t="s">
        <v>1647</v>
      </c>
      <c r="LF73" s="555" t="s">
        <v>1648</v>
      </c>
      <c r="LG73" s="555" t="s">
        <v>1649</v>
      </c>
      <c r="LH73" s="555" t="s">
        <v>1650</v>
      </c>
      <c r="LI73" s="555" t="s">
        <v>1651</v>
      </c>
      <c r="LJ73" s="555" t="s">
        <v>1652</v>
      </c>
      <c r="LK73" s="555" t="s">
        <v>1653</v>
      </c>
      <c r="LL73" s="555" t="s">
        <v>1654</v>
      </c>
      <c r="LM73" s="555" t="s">
        <v>1655</v>
      </c>
      <c r="LN73" s="555" t="s">
        <v>1656</v>
      </c>
      <c r="LO73" s="555" t="s">
        <v>2226</v>
      </c>
      <c r="LP73" s="555" t="s">
        <v>1657</v>
      </c>
      <c r="LQ73" s="555" t="s">
        <v>1658</v>
      </c>
      <c r="LR73" s="555" t="s">
        <v>1659</v>
      </c>
      <c r="LS73" s="555" t="s">
        <v>1660</v>
      </c>
      <c r="LT73" s="555" t="s">
        <v>1661</v>
      </c>
      <c r="LU73" s="555" t="s">
        <v>1662</v>
      </c>
      <c r="LV73" s="555" t="s">
        <v>1663</v>
      </c>
      <c r="LW73" s="555" t="s">
        <v>1664</v>
      </c>
      <c r="LX73" s="555" t="s">
        <v>1665</v>
      </c>
      <c r="LY73" s="555" t="s">
        <v>1666</v>
      </c>
      <c r="LZ73" s="555" t="s">
        <v>1667</v>
      </c>
      <c r="MA73" s="555" t="s">
        <v>1668</v>
      </c>
      <c r="MB73" s="555" t="s">
        <v>1669</v>
      </c>
      <c r="MC73" s="555" t="s">
        <v>1670</v>
      </c>
      <c r="MD73" s="555" t="s">
        <v>1671</v>
      </c>
      <c r="ME73" s="555" t="s">
        <v>1672</v>
      </c>
      <c r="MF73" s="555" t="s">
        <v>1673</v>
      </c>
      <c r="MG73" s="555" t="s">
        <v>1674</v>
      </c>
      <c r="MH73" s="555" t="s">
        <v>1675</v>
      </c>
      <c r="MI73" s="555" t="s">
        <v>1676</v>
      </c>
      <c r="MJ73" s="555" t="s">
        <v>1677</v>
      </c>
      <c r="MK73" s="555" t="s">
        <v>1678</v>
      </c>
      <c r="ML73" s="555" t="s">
        <v>1679</v>
      </c>
      <c r="MM73" s="555" t="s">
        <v>1680</v>
      </c>
      <c r="MN73" s="555" t="s">
        <v>1681</v>
      </c>
      <c r="MO73" s="555" t="s">
        <v>1682</v>
      </c>
      <c r="MP73" s="555" t="s">
        <v>1683</v>
      </c>
      <c r="MQ73" s="555" t="s">
        <v>1684</v>
      </c>
      <c r="MR73" s="555" t="s">
        <v>1685</v>
      </c>
      <c r="MS73" s="555" t="s">
        <v>1686</v>
      </c>
      <c r="MT73" s="555" t="s">
        <v>1687</v>
      </c>
      <c r="MU73" s="555" t="s">
        <v>1688</v>
      </c>
      <c r="MV73" s="555" t="s">
        <v>1689</v>
      </c>
      <c r="MW73" s="555" t="s">
        <v>1690</v>
      </c>
      <c r="MX73" s="555" t="s">
        <v>1691</v>
      </c>
      <c r="MY73" s="555" t="s">
        <v>1692</v>
      </c>
      <c r="MZ73" s="555" t="s">
        <v>1693</v>
      </c>
      <c r="NA73" s="555" t="s">
        <v>2227</v>
      </c>
      <c r="NB73" s="555" t="s">
        <v>1694</v>
      </c>
      <c r="NC73" s="555" t="s">
        <v>1695</v>
      </c>
      <c r="ND73" s="555" t="s">
        <v>1696</v>
      </c>
      <c r="NE73" s="555" t="s">
        <v>2228</v>
      </c>
      <c r="NF73" s="555" t="s">
        <v>1698</v>
      </c>
      <c r="NG73" s="555" t="s">
        <v>1699</v>
      </c>
      <c r="NH73" s="555" t="s">
        <v>1700</v>
      </c>
      <c r="NI73" s="555" t="s">
        <v>1701</v>
      </c>
      <c r="NJ73" s="555" t="s">
        <v>1702</v>
      </c>
      <c r="NK73" s="555" t="s">
        <v>1703</v>
      </c>
      <c r="NL73" s="555" t="s">
        <v>1704</v>
      </c>
      <c r="NM73" s="555" t="s">
        <v>2229</v>
      </c>
      <c r="NN73" s="555" t="s">
        <v>1706</v>
      </c>
      <c r="NO73" s="555" t="s">
        <v>1707</v>
      </c>
      <c r="NP73" s="555" t="s">
        <v>1708</v>
      </c>
      <c r="NQ73" s="555" t="s">
        <v>1709</v>
      </c>
      <c r="NR73" s="555" t="s">
        <v>1710</v>
      </c>
      <c r="NS73" s="555" t="s">
        <v>1711</v>
      </c>
      <c r="NT73" s="555" t="s">
        <v>1712</v>
      </c>
      <c r="NU73" s="555" t="s">
        <v>1713</v>
      </c>
      <c r="NV73" s="555" t="s">
        <v>2230</v>
      </c>
      <c r="NW73" s="555" t="s">
        <v>1715</v>
      </c>
      <c r="NX73" s="555" t="s">
        <v>1716</v>
      </c>
      <c r="NY73" s="555" t="s">
        <v>1717</v>
      </c>
      <c r="NZ73" s="555" t="s">
        <v>1718</v>
      </c>
      <c r="OA73" s="555" t="s">
        <v>1719</v>
      </c>
      <c r="OB73" s="555" t="s">
        <v>1720</v>
      </c>
      <c r="OC73" s="555" t="s">
        <v>2231</v>
      </c>
      <c r="OD73" s="555" t="s">
        <v>1722</v>
      </c>
      <c r="OE73" s="555" t="s">
        <v>2232</v>
      </c>
      <c r="OF73" s="555" t="s">
        <v>1724</v>
      </c>
      <c r="OG73" s="555" t="s">
        <v>1725</v>
      </c>
      <c r="OH73" s="555" t="s">
        <v>1728</v>
      </c>
      <c r="OI73" s="555" t="s">
        <v>1726</v>
      </c>
      <c r="OJ73" s="555" t="s">
        <v>1727</v>
      </c>
      <c r="OK73" s="555" t="s">
        <v>1729</v>
      </c>
      <c r="OL73" s="555" t="s">
        <v>1730</v>
      </c>
      <c r="OM73" s="555" t="s">
        <v>2233</v>
      </c>
      <c r="ON73" s="555" t="s">
        <v>1732</v>
      </c>
      <c r="OO73" s="555" t="s">
        <v>1733</v>
      </c>
      <c r="OP73" s="555" t="s">
        <v>2234</v>
      </c>
      <c r="OQ73" s="555" t="s">
        <v>1735</v>
      </c>
      <c r="OR73" s="555" t="s">
        <v>1736</v>
      </c>
      <c r="OS73" s="555" t="s">
        <v>1737</v>
      </c>
      <c r="OT73" s="555" t="s">
        <v>1738</v>
      </c>
      <c r="OU73" s="555" t="s">
        <v>1739</v>
      </c>
      <c r="OV73" s="555" t="s">
        <v>2235</v>
      </c>
      <c r="OW73" s="555" t="s">
        <v>1741</v>
      </c>
      <c r="OX73" s="555" t="s">
        <v>2236</v>
      </c>
      <c r="OY73" s="555" t="s">
        <v>2237</v>
      </c>
      <c r="OZ73" s="555" t="s">
        <v>1742</v>
      </c>
      <c r="PA73" s="555" t="s">
        <v>1743</v>
      </c>
      <c r="PB73" s="555" t="s">
        <v>2238</v>
      </c>
      <c r="PC73" s="555" t="s">
        <v>1745</v>
      </c>
      <c r="PD73" s="555" t="s">
        <v>1746</v>
      </c>
      <c r="PE73" s="555" t="s">
        <v>1747</v>
      </c>
      <c r="PF73" s="555" t="s">
        <v>1748</v>
      </c>
      <c r="PG73" s="555" t="s">
        <v>1749</v>
      </c>
      <c r="PH73" s="555" t="s">
        <v>1750</v>
      </c>
      <c r="PI73" s="555" t="s">
        <v>1751</v>
      </c>
      <c r="PJ73" s="555" t="s">
        <v>1752</v>
      </c>
      <c r="PK73" s="555" t="s">
        <v>1753</v>
      </c>
      <c r="PL73" s="555" t="s">
        <v>1754</v>
      </c>
      <c r="PM73" s="555" t="s">
        <v>1755</v>
      </c>
      <c r="PN73" s="555" t="s">
        <v>2239</v>
      </c>
      <c r="PO73" s="555" t="s">
        <v>2240</v>
      </c>
      <c r="PP73" s="555" t="s">
        <v>2241</v>
      </c>
      <c r="PQ73" s="555" t="s">
        <v>2242</v>
      </c>
      <c r="PR73" s="555" t="s">
        <v>1756</v>
      </c>
      <c r="PS73" s="555" t="s">
        <v>1757</v>
      </c>
      <c r="PT73" s="555" t="s">
        <v>1758</v>
      </c>
      <c r="PU73" s="555" t="s">
        <v>1759</v>
      </c>
      <c r="PV73" s="555" t="s">
        <v>2243</v>
      </c>
      <c r="PW73" s="555" t="s">
        <v>1761</v>
      </c>
      <c r="PX73" s="555" t="s">
        <v>1762</v>
      </c>
      <c r="PY73" s="555" t="s">
        <v>1763</v>
      </c>
      <c r="PZ73" s="555" t="s">
        <v>1764</v>
      </c>
      <c r="QA73" s="555" t="s">
        <v>1765</v>
      </c>
      <c r="QB73" s="555" t="s">
        <v>1766</v>
      </c>
      <c r="QC73" s="555" t="s">
        <v>1767</v>
      </c>
      <c r="QD73" s="555" t="s">
        <v>1768</v>
      </c>
      <c r="QE73" s="555" t="s">
        <v>1769</v>
      </c>
      <c r="QF73" s="555" t="s">
        <v>1770</v>
      </c>
      <c r="QG73" s="555" t="s">
        <v>1771</v>
      </c>
      <c r="QH73" s="555" t="s">
        <v>1772</v>
      </c>
      <c r="QI73" s="555" t="s">
        <v>1773</v>
      </c>
      <c r="QJ73" s="555" t="s">
        <v>1774</v>
      </c>
      <c r="QK73" s="555" t="s">
        <v>1775</v>
      </c>
      <c r="QL73" s="555" t="s">
        <v>1776</v>
      </c>
      <c r="QM73" s="555" t="s">
        <v>1777</v>
      </c>
      <c r="QN73" s="555" t="s">
        <v>2244</v>
      </c>
      <c r="QO73" s="555" t="s">
        <v>2245</v>
      </c>
      <c r="QP73" s="555" t="s">
        <v>2246</v>
      </c>
      <c r="QQ73" s="555" t="s">
        <v>2247</v>
      </c>
      <c r="QR73" s="555" t="s">
        <v>1778</v>
      </c>
      <c r="QS73" s="555" t="s">
        <v>1779</v>
      </c>
      <c r="QT73" s="555" t="s">
        <v>1780</v>
      </c>
      <c r="QU73" s="555" t="s">
        <v>1781</v>
      </c>
      <c r="QV73" s="555" t="s">
        <v>1782</v>
      </c>
      <c r="QW73" s="555" t="s">
        <v>1783</v>
      </c>
      <c r="QX73" s="555" t="s">
        <v>1784</v>
      </c>
      <c r="QY73" s="555" t="s">
        <v>1785</v>
      </c>
      <c r="QZ73" s="555" t="s">
        <v>1786</v>
      </c>
      <c r="RA73" s="555" t="s">
        <v>1787</v>
      </c>
      <c r="RB73" s="555" t="s">
        <v>1788</v>
      </c>
      <c r="RC73" s="555" t="s">
        <v>2248</v>
      </c>
      <c r="RD73" s="555" t="s">
        <v>2249</v>
      </c>
      <c r="RE73" s="555" t="s">
        <v>1789</v>
      </c>
      <c r="RF73" s="555" t="s">
        <v>1790</v>
      </c>
      <c r="RG73" s="555" t="s">
        <v>1791</v>
      </c>
      <c r="RH73" s="555" t="s">
        <v>1792</v>
      </c>
      <c r="RI73" s="555" t="s">
        <v>1793</v>
      </c>
      <c r="RJ73" s="555" t="s">
        <v>1794</v>
      </c>
      <c r="RK73" s="555" t="s">
        <v>1795</v>
      </c>
      <c r="RL73" s="555" t="s">
        <v>1796</v>
      </c>
      <c r="RM73" s="555" t="s">
        <v>1797</v>
      </c>
      <c r="RN73" s="555" t="s">
        <v>1798</v>
      </c>
      <c r="RO73" s="555" t="s">
        <v>1799</v>
      </c>
      <c r="RP73" s="555" t="s">
        <v>1800</v>
      </c>
      <c r="RQ73" s="555" t="s">
        <v>1801</v>
      </c>
      <c r="RR73" s="555" t="s">
        <v>1802</v>
      </c>
      <c r="RS73" s="555" t="s">
        <v>1803</v>
      </c>
      <c r="RT73" s="555" t="s">
        <v>1804</v>
      </c>
      <c r="RU73" s="555" t="s">
        <v>1805</v>
      </c>
      <c r="RV73" s="555" t="s">
        <v>2250</v>
      </c>
      <c r="RW73" s="555" t="s">
        <v>2251</v>
      </c>
      <c r="RX73" s="555" t="s">
        <v>2252</v>
      </c>
      <c r="RY73" s="555" t="s">
        <v>1809</v>
      </c>
      <c r="RZ73" s="555" t="s">
        <v>1810</v>
      </c>
      <c r="SA73" s="555" t="s">
        <v>1811</v>
      </c>
      <c r="SB73" s="555" t="s">
        <v>1812</v>
      </c>
      <c r="SC73" s="555" t="s">
        <v>1813</v>
      </c>
      <c r="SD73" s="555" t="s">
        <v>1814</v>
      </c>
      <c r="SE73" s="555" t="s">
        <v>1815</v>
      </c>
      <c r="SF73" s="555" t="s">
        <v>1816</v>
      </c>
      <c r="SG73" s="555" t="s">
        <v>1817</v>
      </c>
      <c r="SH73" s="555" t="s">
        <v>1818</v>
      </c>
      <c r="SI73" s="555" t="s">
        <v>1819</v>
      </c>
      <c r="SJ73" s="555" t="s">
        <v>2253</v>
      </c>
      <c r="SK73" s="555" t="s">
        <v>1820</v>
      </c>
      <c r="SL73" s="555" t="s">
        <v>1821</v>
      </c>
      <c r="SM73" s="555" t="s">
        <v>1822</v>
      </c>
      <c r="SN73" s="555" t="s">
        <v>1823</v>
      </c>
      <c r="SO73" s="555" t="s">
        <v>1824</v>
      </c>
      <c r="SP73" s="555" t="s">
        <v>1825</v>
      </c>
      <c r="SQ73" s="555" t="s">
        <v>1826</v>
      </c>
      <c r="SR73" s="555" t="s">
        <v>1827</v>
      </c>
      <c r="SS73" s="555" t="s">
        <v>1828</v>
      </c>
      <c r="ST73" s="555" t="s">
        <v>1829</v>
      </c>
      <c r="SU73" s="555" t="s">
        <v>1830</v>
      </c>
      <c r="SV73" s="555" t="s">
        <v>1831</v>
      </c>
      <c r="SW73" s="555" t="s">
        <v>1832</v>
      </c>
      <c r="SX73" s="555" t="s">
        <v>1833</v>
      </c>
      <c r="SY73" s="555" t="s">
        <v>1834</v>
      </c>
      <c r="SZ73" s="555" t="s">
        <v>1835</v>
      </c>
      <c r="TA73" s="555" t="s">
        <v>1836</v>
      </c>
      <c r="TB73" s="555" t="s">
        <v>1837</v>
      </c>
      <c r="TC73" s="555" t="s">
        <v>1838</v>
      </c>
      <c r="TD73" s="555" t="s">
        <v>1839</v>
      </c>
      <c r="TE73" s="555" t="s">
        <v>1840</v>
      </c>
      <c r="TF73" s="555" t="s">
        <v>2254</v>
      </c>
      <c r="TG73" s="555" t="s">
        <v>1841</v>
      </c>
      <c r="TH73" s="555" t="s">
        <v>1842</v>
      </c>
      <c r="TI73" s="555" t="s">
        <v>1843</v>
      </c>
      <c r="TJ73" s="555" t="s">
        <v>1844</v>
      </c>
      <c r="TK73" s="555" t="s">
        <v>1845</v>
      </c>
      <c r="TL73" s="555" t="s">
        <v>1846</v>
      </c>
      <c r="TM73" s="555" t="s">
        <v>1847</v>
      </c>
      <c r="TN73" s="555" t="s">
        <v>1848</v>
      </c>
      <c r="TO73" s="555" t="s">
        <v>1849</v>
      </c>
      <c r="TP73" s="555" t="s">
        <v>1850</v>
      </c>
      <c r="TQ73" s="555" t="s">
        <v>1851</v>
      </c>
      <c r="TR73" s="555" t="s">
        <v>1852</v>
      </c>
      <c r="TS73" s="555" t="s">
        <v>1853</v>
      </c>
      <c r="TT73" s="555" t="s">
        <v>1854</v>
      </c>
      <c r="TU73" s="555" t="s">
        <v>1855</v>
      </c>
      <c r="TV73" s="555" t="s">
        <v>1856</v>
      </c>
      <c r="TW73" s="555" t="s">
        <v>2255</v>
      </c>
      <c r="TX73" s="555" t="s">
        <v>1858</v>
      </c>
      <c r="TY73" s="555" t="s">
        <v>1859</v>
      </c>
      <c r="TZ73" s="555" t="s">
        <v>1860</v>
      </c>
      <c r="UA73" s="555" t="s">
        <v>1861</v>
      </c>
      <c r="UB73" s="555" t="s">
        <v>1862</v>
      </c>
      <c r="UC73" s="555" t="s">
        <v>1863</v>
      </c>
      <c r="UD73" s="555" t="s">
        <v>1864</v>
      </c>
      <c r="UE73" s="555" t="s">
        <v>2256</v>
      </c>
      <c r="UF73" s="555" t="s">
        <v>2257</v>
      </c>
      <c r="UG73" s="555" t="s">
        <v>2258</v>
      </c>
      <c r="UH73" s="555" t="s">
        <v>1868</v>
      </c>
      <c r="UI73" s="555" t="s">
        <v>1869</v>
      </c>
      <c r="UJ73" s="555" t="s">
        <v>1870</v>
      </c>
      <c r="UK73" s="555" t="s">
        <v>1871</v>
      </c>
      <c r="UL73" s="555" t="s">
        <v>1872</v>
      </c>
      <c r="UM73" s="555" t="s">
        <v>1873</v>
      </c>
      <c r="UN73" s="555" t="s">
        <v>1874</v>
      </c>
      <c r="UO73" s="555" t="s">
        <v>1875</v>
      </c>
      <c r="UP73" s="555" t="s">
        <v>1876</v>
      </c>
      <c r="UQ73" s="555" t="s">
        <v>2259</v>
      </c>
      <c r="UR73" s="555" t="s">
        <v>1878</v>
      </c>
      <c r="US73" s="555" t="s">
        <v>1879</v>
      </c>
      <c r="UT73" s="555" t="s">
        <v>1880</v>
      </c>
      <c r="UU73" s="555" t="s">
        <v>1881</v>
      </c>
      <c r="UV73" s="555" t="s">
        <v>1882</v>
      </c>
      <c r="UW73" s="555" t="s">
        <v>1883</v>
      </c>
      <c r="UX73" s="555" t="s">
        <v>1884</v>
      </c>
      <c r="UY73" s="555" t="s">
        <v>1885</v>
      </c>
      <c r="UZ73" s="555" t="s">
        <v>1886</v>
      </c>
      <c r="VA73" s="555" t="s">
        <v>1887</v>
      </c>
      <c r="VB73" s="555" t="s">
        <v>1888</v>
      </c>
      <c r="VC73" s="555" t="s">
        <v>1889</v>
      </c>
      <c r="VD73" s="555" t="s">
        <v>1890</v>
      </c>
      <c r="VE73" s="555" t="s">
        <v>1891</v>
      </c>
      <c r="VF73" s="555" t="s">
        <v>1892</v>
      </c>
      <c r="VG73" s="555" t="s">
        <v>2260</v>
      </c>
      <c r="VH73" s="555" t="s">
        <v>2261</v>
      </c>
      <c r="VI73" s="555" t="s">
        <v>2262</v>
      </c>
      <c r="VJ73" s="555" t="s">
        <v>1896</v>
      </c>
      <c r="VK73" s="555" t="s">
        <v>1897</v>
      </c>
      <c r="VL73" s="555" t="s">
        <v>1898</v>
      </c>
      <c r="VM73" s="555" t="s">
        <v>1899</v>
      </c>
      <c r="VN73" s="555" t="s">
        <v>1900</v>
      </c>
      <c r="VO73" s="555" t="s">
        <v>1901</v>
      </c>
      <c r="VP73" s="555" t="s">
        <v>1902</v>
      </c>
      <c r="VQ73" s="555" t="s">
        <v>1903</v>
      </c>
      <c r="VR73" s="555" t="s">
        <v>1904</v>
      </c>
      <c r="VS73" s="555" t="s">
        <v>2263</v>
      </c>
      <c r="VT73" s="555" t="s">
        <v>1906</v>
      </c>
      <c r="VU73" s="555" t="s">
        <v>1907</v>
      </c>
      <c r="VV73" s="555" t="s">
        <v>1908</v>
      </c>
      <c r="VW73" s="555" t="s">
        <v>1909</v>
      </c>
      <c r="VX73" s="555" t="s">
        <v>1910</v>
      </c>
      <c r="VY73" s="555" t="s">
        <v>1911</v>
      </c>
      <c r="VZ73" s="555" t="s">
        <v>1912</v>
      </c>
      <c r="WA73" s="555" t="s">
        <v>1913</v>
      </c>
      <c r="WB73" s="555" t="s">
        <v>1914</v>
      </c>
      <c r="WC73" s="555" t="s">
        <v>1915</v>
      </c>
      <c r="WD73" s="555" t="s">
        <v>1916</v>
      </c>
      <c r="WE73" s="555" t="s">
        <v>1917</v>
      </c>
      <c r="WF73" s="555" t="s">
        <v>1918</v>
      </c>
      <c r="WG73" s="555" t="s">
        <v>1919</v>
      </c>
      <c r="WH73" s="555" t="s">
        <v>1920</v>
      </c>
      <c r="WI73" s="555" t="s">
        <v>1921</v>
      </c>
      <c r="WJ73" s="555" t="s">
        <v>1922</v>
      </c>
      <c r="WK73" s="555" t="s">
        <v>1923</v>
      </c>
      <c r="WL73" s="555" t="s">
        <v>1924</v>
      </c>
      <c r="WM73" s="555" t="s">
        <v>1925</v>
      </c>
      <c r="WN73" s="555" t="s">
        <v>1926</v>
      </c>
      <c r="WO73" s="555" t="s">
        <v>1927</v>
      </c>
      <c r="WP73" s="555" t="s">
        <v>1928</v>
      </c>
      <c r="WQ73" s="555" t="s">
        <v>1929</v>
      </c>
      <c r="WR73" s="555" t="s">
        <v>1930</v>
      </c>
      <c r="WS73" s="555" t="s">
        <v>2264</v>
      </c>
      <c r="WT73" s="555" t="s">
        <v>2265</v>
      </c>
      <c r="WU73" s="555" t="s">
        <v>1933</v>
      </c>
      <c r="WV73" s="555" t="s">
        <v>1934</v>
      </c>
      <c r="WW73" s="555" t="s">
        <v>1935</v>
      </c>
      <c r="WX73" s="555" t="s">
        <v>2266</v>
      </c>
      <c r="WY73" s="555" t="s">
        <v>1937</v>
      </c>
      <c r="WZ73" s="555" t="s">
        <v>1938</v>
      </c>
      <c r="XA73" s="555" t="s">
        <v>1939</v>
      </c>
      <c r="XB73" s="555" t="s">
        <v>1940</v>
      </c>
      <c r="XC73" s="555" t="s">
        <v>2267</v>
      </c>
      <c r="XD73" s="555" t="s">
        <v>2268</v>
      </c>
      <c r="XE73" s="555" t="s">
        <v>2269</v>
      </c>
      <c r="XF73" s="555" t="s">
        <v>1944</v>
      </c>
      <c r="XG73" s="555" t="s">
        <v>1945</v>
      </c>
      <c r="XH73" s="555" t="s">
        <v>1946</v>
      </c>
      <c r="XI73" s="555" t="s">
        <v>2270</v>
      </c>
      <c r="XJ73" s="555" t="s">
        <v>1948</v>
      </c>
      <c r="XK73" s="555" t="s">
        <v>1949</v>
      </c>
      <c r="XL73" s="555" t="s">
        <v>1950</v>
      </c>
      <c r="XM73" s="555" t="s">
        <v>1951</v>
      </c>
      <c r="XN73" s="555" t="s">
        <v>1952</v>
      </c>
      <c r="XO73" s="555" t="s">
        <v>1953</v>
      </c>
      <c r="XP73" s="555" t="s">
        <v>1954</v>
      </c>
      <c r="XQ73" s="555" t="s">
        <v>1955</v>
      </c>
      <c r="XR73" s="555" t="s">
        <v>1956</v>
      </c>
      <c r="XS73" s="555" t="s">
        <v>1957</v>
      </c>
      <c r="XT73" s="555" t="s">
        <v>1958</v>
      </c>
      <c r="XU73" s="555" t="s">
        <v>1959</v>
      </c>
      <c r="XV73" s="555" t="s">
        <v>1960</v>
      </c>
      <c r="XW73" s="555" t="s">
        <v>1961</v>
      </c>
      <c r="XX73" s="555" t="s">
        <v>1962</v>
      </c>
      <c r="XY73" s="555" t="s">
        <v>1963</v>
      </c>
      <c r="XZ73" s="555" t="s">
        <v>1964</v>
      </c>
      <c r="YA73" s="555" t="s">
        <v>2271</v>
      </c>
      <c r="YB73" s="555" t="s">
        <v>2272</v>
      </c>
      <c r="YC73" s="555" t="s">
        <v>1967</v>
      </c>
      <c r="YD73" s="555" t="s">
        <v>1968</v>
      </c>
      <c r="YE73" s="555" t="s">
        <v>1969</v>
      </c>
      <c r="YF73" s="555" t="s">
        <v>1970</v>
      </c>
      <c r="YG73" s="555" t="s">
        <v>2273</v>
      </c>
      <c r="YH73" s="555" t="s">
        <v>1972</v>
      </c>
      <c r="YI73" s="555" t="s">
        <v>1973</v>
      </c>
      <c r="YJ73" s="555" t="s">
        <v>1974</v>
      </c>
      <c r="YK73" s="555" t="s">
        <v>1975</v>
      </c>
      <c r="YL73" s="555" t="s">
        <v>1976</v>
      </c>
      <c r="YM73" s="555" t="s">
        <v>1977</v>
      </c>
      <c r="YN73" s="555" t="s">
        <v>1978</v>
      </c>
      <c r="YO73" s="555" t="s">
        <v>1979</v>
      </c>
      <c r="YP73" s="555" t="s">
        <v>1980</v>
      </c>
      <c r="YQ73" s="555" t="s">
        <v>2274</v>
      </c>
      <c r="YR73" s="555" t="s">
        <v>2275</v>
      </c>
      <c r="YS73" s="555" t="s">
        <v>2276</v>
      </c>
      <c r="YT73" s="555" t="s">
        <v>1984</v>
      </c>
      <c r="YU73" s="555" t="s">
        <v>1985</v>
      </c>
      <c r="YV73" s="555" t="s">
        <v>1986</v>
      </c>
      <c r="YW73" s="555" t="s">
        <v>1987</v>
      </c>
      <c r="YX73" s="555" t="s">
        <v>1988</v>
      </c>
      <c r="YY73" s="555" t="s">
        <v>1989</v>
      </c>
      <c r="YZ73" s="555" t="s">
        <v>1990</v>
      </c>
      <c r="ZA73" s="555" t="s">
        <v>1991</v>
      </c>
      <c r="ZB73" s="555" t="s">
        <v>1992</v>
      </c>
      <c r="ZC73" s="555" t="s">
        <v>1993</v>
      </c>
      <c r="ZD73" s="555" t="s">
        <v>1994</v>
      </c>
      <c r="ZE73" s="555" t="s">
        <v>1995</v>
      </c>
      <c r="ZF73" s="555" t="s">
        <v>1996</v>
      </c>
      <c r="ZG73" s="555" t="s">
        <v>1997</v>
      </c>
      <c r="ZH73" s="555" t="s">
        <v>1998</v>
      </c>
      <c r="ZI73" s="555" t="s">
        <v>1999</v>
      </c>
      <c r="ZJ73" s="555" t="s">
        <v>2000</v>
      </c>
      <c r="ZK73" s="555" t="s">
        <v>2001</v>
      </c>
      <c r="ZL73" s="555" t="s">
        <v>2002</v>
      </c>
      <c r="ZM73" s="555" t="s">
        <v>2003</v>
      </c>
      <c r="ZN73" s="555" t="s">
        <v>2004</v>
      </c>
      <c r="ZO73" s="555" t="s">
        <v>2005</v>
      </c>
      <c r="ZP73" s="555" t="s">
        <v>2006</v>
      </c>
      <c r="ZQ73" s="555" t="s">
        <v>2007</v>
      </c>
      <c r="ZR73" s="555" t="s">
        <v>2008</v>
      </c>
      <c r="ZS73" s="555" t="s">
        <v>2009</v>
      </c>
      <c r="ZT73" s="555" t="s">
        <v>2010</v>
      </c>
      <c r="ZU73" s="555" t="s">
        <v>2011</v>
      </c>
      <c r="ZV73" s="555" t="s">
        <v>2012</v>
      </c>
      <c r="ZW73" s="555" t="s">
        <v>2013</v>
      </c>
      <c r="ZX73" s="555" t="s">
        <v>2014</v>
      </c>
      <c r="ZY73" s="555" t="s">
        <v>2015</v>
      </c>
      <c r="ZZ73" s="555" t="s">
        <v>2016</v>
      </c>
      <c r="AAA73" s="555" t="s">
        <v>2017</v>
      </c>
      <c r="AAB73" s="555" t="s">
        <v>2018</v>
      </c>
      <c r="AAC73" s="555" t="s">
        <v>2277</v>
      </c>
      <c r="AAD73" s="555" t="s">
        <v>2278</v>
      </c>
      <c r="AAE73" s="555" t="s">
        <v>2279</v>
      </c>
      <c r="AAF73" s="555" t="s">
        <v>2022</v>
      </c>
      <c r="AAG73" s="555" t="s">
        <v>2023</v>
      </c>
      <c r="AAH73" s="555" t="s">
        <v>2024</v>
      </c>
      <c r="AAI73" s="555" t="s">
        <v>2025</v>
      </c>
      <c r="AAJ73" s="555" t="s">
        <v>2026</v>
      </c>
      <c r="AAK73" s="555" t="s">
        <v>2027</v>
      </c>
      <c r="AAL73" s="555" t="s">
        <v>2028</v>
      </c>
      <c r="AAM73" s="555" t="s">
        <v>2029</v>
      </c>
      <c r="AAN73" s="555" t="s">
        <v>2030</v>
      </c>
      <c r="AAO73" s="555" t="s">
        <v>2031</v>
      </c>
      <c r="AAP73" s="555" t="s">
        <v>2032</v>
      </c>
      <c r="AAQ73" s="555" t="s">
        <v>2033</v>
      </c>
      <c r="AAR73" s="555" t="s">
        <v>2034</v>
      </c>
      <c r="AAS73" s="555" t="s">
        <v>2035</v>
      </c>
      <c r="AAT73" s="555" t="s">
        <v>2036</v>
      </c>
      <c r="AAU73" s="555" t="s">
        <v>2037</v>
      </c>
      <c r="AAV73" s="555" t="s">
        <v>2038</v>
      </c>
      <c r="AAW73" s="555" t="s">
        <v>2039</v>
      </c>
      <c r="AAX73" s="555" t="s">
        <v>2280</v>
      </c>
      <c r="AAY73" s="555" t="s">
        <v>2041</v>
      </c>
      <c r="AAZ73" s="555" t="s">
        <v>2042</v>
      </c>
      <c r="ABA73" s="555" t="s">
        <v>2043</v>
      </c>
      <c r="ABB73" s="555" t="s">
        <v>2044</v>
      </c>
      <c r="ABC73" s="555" t="s">
        <v>2045</v>
      </c>
      <c r="ABD73" s="555" t="s">
        <v>2046</v>
      </c>
      <c r="ABE73" s="555" t="s">
        <v>2047</v>
      </c>
      <c r="ABF73" s="555" t="s">
        <v>2281</v>
      </c>
      <c r="ABG73" s="555" t="s">
        <v>2282</v>
      </c>
      <c r="ABH73" s="555" t="s">
        <v>2050</v>
      </c>
      <c r="ABI73" s="555" t="s">
        <v>2283</v>
      </c>
      <c r="ABJ73" s="555" t="s">
        <v>2284</v>
      </c>
      <c r="ABK73" s="555" t="s">
        <v>2285</v>
      </c>
      <c r="ABL73" s="555" t="s">
        <v>2286</v>
      </c>
      <c r="ABM73" s="555" t="s">
        <v>2055</v>
      </c>
      <c r="ABN73" s="555" t="s">
        <v>2056</v>
      </c>
      <c r="ABO73" s="555" t="s">
        <v>2057</v>
      </c>
      <c r="ABP73" s="555" t="s">
        <v>2058</v>
      </c>
      <c r="ABQ73" s="555" t="s">
        <v>2059</v>
      </c>
      <c r="ABR73" s="555" t="s">
        <v>2060</v>
      </c>
      <c r="ABS73" s="555" t="s">
        <v>2061</v>
      </c>
      <c r="ABT73" s="555" t="s">
        <v>2062</v>
      </c>
      <c r="ABU73" s="555" t="s">
        <v>2287</v>
      </c>
      <c r="ABV73" s="555" t="s">
        <v>2063</v>
      </c>
      <c r="ABW73" s="555" t="s">
        <v>2064</v>
      </c>
      <c r="ABX73" s="555" t="s">
        <v>2065</v>
      </c>
      <c r="ABY73" s="555" t="s">
        <v>2066</v>
      </c>
      <c r="ABZ73" s="555" t="s">
        <v>2067</v>
      </c>
      <c r="ACA73" s="555" t="s">
        <v>2068</v>
      </c>
      <c r="ACB73" s="555" t="s">
        <v>2069</v>
      </c>
      <c r="ACC73" s="555" t="s">
        <v>2070</v>
      </c>
      <c r="ACD73" s="555" t="s">
        <v>2071</v>
      </c>
      <c r="ACE73" s="555" t="s">
        <v>2072</v>
      </c>
      <c r="ACF73" s="555" t="s">
        <v>2073</v>
      </c>
      <c r="ACG73" s="555" t="s">
        <v>2074</v>
      </c>
      <c r="ACH73" s="555" t="s">
        <v>2075</v>
      </c>
      <c r="ACI73" s="555" t="s">
        <v>2076</v>
      </c>
      <c r="ACJ73" s="555" t="s">
        <v>2077</v>
      </c>
      <c r="ACK73" s="555" t="s">
        <v>2078</v>
      </c>
      <c r="ACL73" s="555" t="s">
        <v>2079</v>
      </c>
      <c r="ACM73" s="555" t="s">
        <v>2080</v>
      </c>
      <c r="ACN73" s="555" t="s">
        <v>2081</v>
      </c>
      <c r="ACO73" s="555" t="s">
        <v>2288</v>
      </c>
      <c r="ACP73" s="555" t="s">
        <v>2083</v>
      </c>
      <c r="ACQ73" s="555" t="s">
        <v>2084</v>
      </c>
      <c r="ACR73" s="555" t="s">
        <v>2085</v>
      </c>
      <c r="ACS73" s="555" t="s">
        <v>2086</v>
      </c>
      <c r="ACT73" s="555" t="s">
        <v>2289</v>
      </c>
      <c r="ACU73" s="555" t="s">
        <v>2088</v>
      </c>
      <c r="ACV73" s="555" t="s">
        <v>2089</v>
      </c>
      <c r="ACW73" s="555" t="s">
        <v>2090</v>
      </c>
      <c r="ACX73" s="555" t="s">
        <v>2091</v>
      </c>
      <c r="ACY73" s="555" t="s">
        <v>2092</v>
      </c>
      <c r="ACZ73" s="555" t="s">
        <v>1940</v>
      </c>
      <c r="ADA73" s="555" t="s">
        <v>2290</v>
      </c>
      <c r="ADB73" s="555" t="s">
        <v>2291</v>
      </c>
      <c r="ADC73" s="555" t="s">
        <v>2292</v>
      </c>
      <c r="ADD73" s="555" t="s">
        <v>2093</v>
      </c>
      <c r="ADE73" s="555" t="s">
        <v>2094</v>
      </c>
      <c r="ADF73" s="555" t="s">
        <v>2095</v>
      </c>
      <c r="ADG73" s="555" t="s">
        <v>2096</v>
      </c>
      <c r="ADH73" s="555" t="s">
        <v>2097</v>
      </c>
      <c r="ADI73" s="555" t="s">
        <v>1559</v>
      </c>
      <c r="ADJ73" s="555" t="s">
        <v>2098</v>
      </c>
      <c r="ADK73" s="555" t="s">
        <v>2099</v>
      </c>
      <c r="ADL73" s="555" t="s">
        <v>2100</v>
      </c>
      <c r="ADM73" s="555" t="s">
        <v>2101</v>
      </c>
      <c r="ADN73" s="555" t="s">
        <v>2102</v>
      </c>
      <c r="ADO73" s="555" t="s">
        <v>2103</v>
      </c>
      <c r="ADP73" s="555" t="s">
        <v>2104</v>
      </c>
      <c r="ADQ73" s="555" t="s">
        <v>2105</v>
      </c>
      <c r="ADR73" s="555" t="s">
        <v>2106</v>
      </c>
      <c r="ADS73" s="555" t="s">
        <v>2107</v>
      </c>
      <c r="ADT73" s="555" t="s">
        <v>2108</v>
      </c>
      <c r="ADU73" s="555" t="s">
        <v>2109</v>
      </c>
      <c r="ADV73" s="555" t="s">
        <v>2110</v>
      </c>
      <c r="ADW73" s="555" t="s">
        <v>2111</v>
      </c>
      <c r="ADX73" s="555" t="s">
        <v>2112</v>
      </c>
      <c r="ADY73" s="555" t="s">
        <v>2128</v>
      </c>
      <c r="ADZ73" s="555" t="s">
        <v>2113</v>
      </c>
      <c r="AEA73" s="555" t="s">
        <v>2114</v>
      </c>
      <c r="AEB73" s="555" t="s">
        <v>2115</v>
      </c>
      <c r="AEC73" s="555" t="s">
        <v>2116</v>
      </c>
      <c r="AED73" s="555" t="s">
        <v>2117</v>
      </c>
      <c r="AEE73" s="555" t="s">
        <v>2118</v>
      </c>
      <c r="AEF73" s="555" t="s">
        <v>2119</v>
      </c>
      <c r="AEG73" s="555" t="s">
        <v>2120</v>
      </c>
      <c r="AEH73" s="555" t="s">
        <v>2121</v>
      </c>
      <c r="AEI73" s="555" t="s">
        <v>2122</v>
      </c>
      <c r="AEJ73" s="555" t="s">
        <v>2123</v>
      </c>
      <c r="AEK73" s="555" t="s">
        <v>2124</v>
      </c>
      <c r="AEL73" s="555" t="s">
        <v>2125</v>
      </c>
      <c r="AEM73" s="555" t="s">
        <v>2126</v>
      </c>
      <c r="AEN73" s="555" t="s">
        <v>2127</v>
      </c>
      <c r="AEO73" s="555" t="s">
        <v>2129</v>
      </c>
      <c r="AEP73" s="555" t="s">
        <v>2130</v>
      </c>
      <c r="AEQ73" s="555" t="s">
        <v>2131</v>
      </c>
      <c r="AER73" s="555" t="s">
        <v>2132</v>
      </c>
      <c r="AES73" s="555" t="s">
        <v>2133</v>
      </c>
      <c r="AET73" s="555" t="s">
        <v>2134</v>
      </c>
      <c r="AEU73" s="555" t="s">
        <v>2135</v>
      </c>
      <c r="AEV73" s="555" t="s">
        <v>2136</v>
      </c>
      <c r="AEW73" s="555" t="s">
        <v>2137</v>
      </c>
      <c r="AEX73" s="555" t="s">
        <v>2138</v>
      </c>
      <c r="AEY73" s="555" t="s">
        <v>2139</v>
      </c>
      <c r="AEZ73" s="555" t="s">
        <v>2140</v>
      </c>
      <c r="AFA73" s="555" t="s">
        <v>2141</v>
      </c>
      <c r="AFB73" s="555" t="s">
        <v>2142</v>
      </c>
      <c r="AFC73" s="555" t="s">
        <v>2143</v>
      </c>
      <c r="AFD73" s="555" t="s">
        <v>2144</v>
      </c>
      <c r="AFE73" s="555" t="s">
        <v>2145</v>
      </c>
      <c r="AFF73" s="555" t="s">
        <v>2146</v>
      </c>
      <c r="AFG73" s="555" t="s">
        <v>2147</v>
      </c>
      <c r="AFH73" s="555" t="s">
        <v>2148</v>
      </c>
      <c r="AFI73" s="555" t="s">
        <v>2149</v>
      </c>
      <c r="AFJ73" s="555" t="s">
        <v>2150</v>
      </c>
      <c r="AFK73" s="555" t="s">
        <v>2151</v>
      </c>
      <c r="AFL73" s="555" t="s">
        <v>2152</v>
      </c>
      <c r="AFM73" s="555" t="s">
        <v>2153</v>
      </c>
      <c r="AFN73" s="555" t="s">
        <v>2154</v>
      </c>
      <c r="AFO73" s="555" t="s">
        <v>2155</v>
      </c>
      <c r="AFP73" s="555" t="s">
        <v>2156</v>
      </c>
      <c r="AFQ73" s="555" t="s">
        <v>2157</v>
      </c>
      <c r="AFR73" s="555" t="s">
        <v>2158</v>
      </c>
      <c r="AFS73" s="555" t="s">
        <v>2159</v>
      </c>
      <c r="AFT73" s="555" t="s">
        <v>2160</v>
      </c>
      <c r="AFU73" s="555" t="s">
        <v>2161</v>
      </c>
      <c r="AFV73" s="555" t="s">
        <v>2162</v>
      </c>
      <c r="AFW73" s="555" t="s">
        <v>2163</v>
      </c>
      <c r="AFX73" s="555" t="s">
        <v>2164</v>
      </c>
      <c r="AFY73" s="555" t="s">
        <v>2165</v>
      </c>
      <c r="AFZ73" s="555" t="s">
        <v>2166</v>
      </c>
      <c r="AGA73" s="555" t="s">
        <v>2167</v>
      </c>
      <c r="AGB73" s="555" t="s">
        <v>2168</v>
      </c>
      <c r="AGC73" s="555" t="s">
        <v>2169</v>
      </c>
      <c r="AGD73" s="555" t="s">
        <v>2170</v>
      </c>
      <c r="AGE73" s="555" t="s">
        <v>2171</v>
      </c>
      <c r="AGF73" s="555" t="s">
        <v>2172</v>
      </c>
      <c r="AGG73" s="555" t="s">
        <v>2173</v>
      </c>
      <c r="AGH73" s="555" t="s">
        <v>2174</v>
      </c>
      <c r="AGI73" s="555" t="s">
        <v>2175</v>
      </c>
      <c r="AGJ73" s="555" t="s">
        <v>2176</v>
      </c>
      <c r="AGK73" s="555" t="s">
        <v>2177</v>
      </c>
      <c r="AGL73" s="555" t="s">
        <v>2178</v>
      </c>
      <c r="AGM73" s="555" t="s">
        <v>2179</v>
      </c>
      <c r="AGN73" s="555" t="s">
        <v>2180</v>
      </c>
      <c r="AGO73" s="555" t="s">
        <v>2181</v>
      </c>
      <c r="AGP73" s="555" t="s">
        <v>2182</v>
      </c>
      <c r="AGQ73" s="555" t="s">
        <v>2183</v>
      </c>
      <c r="AGR73" s="555" t="s">
        <v>2184</v>
      </c>
      <c r="AGS73" s="555" t="s">
        <v>2185</v>
      </c>
      <c r="AGT73" s="555" t="s">
        <v>2186</v>
      </c>
      <c r="AGU73" s="555" t="s">
        <v>2187</v>
      </c>
      <c r="AGV73" s="555" t="s">
        <v>2188</v>
      </c>
      <c r="AGW73" s="555" t="s">
        <v>2189</v>
      </c>
      <c r="AGX73" s="555" t="s">
        <v>2190</v>
      </c>
      <c r="AGY73" s="555" t="s">
        <v>2191</v>
      </c>
      <c r="AGZ73" s="555" t="s">
        <v>2192</v>
      </c>
      <c r="AHA73" s="555" t="s">
        <v>2193</v>
      </c>
      <c r="AHB73" s="555" t="s">
        <v>2194</v>
      </c>
      <c r="AHC73" s="555" t="s">
        <v>2195</v>
      </c>
      <c r="AHD73" s="555" t="s">
        <v>2196</v>
      </c>
      <c r="AHE73" s="555" t="s">
        <v>2197</v>
      </c>
      <c r="AHF73" s="555" t="s">
        <v>2198</v>
      </c>
      <c r="AHG73" s="555" t="s">
        <v>2199</v>
      </c>
      <c r="AHH73" s="555" t="s">
        <v>2200</v>
      </c>
      <c r="AHI73" s="555" t="s">
        <v>2201</v>
      </c>
      <c r="AHJ73" s="555" t="s">
        <v>2202</v>
      </c>
      <c r="AHK73" s="555" t="s">
        <v>2203</v>
      </c>
      <c r="AHL73" s="555" t="s">
        <v>2204</v>
      </c>
      <c r="AHM73" s="555" t="s">
        <v>2205</v>
      </c>
      <c r="AHN73" s="555" t="s">
        <v>2206</v>
      </c>
      <c r="AHQ73" s="579">
        <v>68</v>
      </c>
    </row>
    <row r="74" spans="1:901" x14ac:dyDescent="0.55000000000000004">
      <c r="A74" s="554">
        <v>3</v>
      </c>
      <c r="B74" s="627" t="s">
        <v>6374</v>
      </c>
      <c r="C74" s="625">
        <v>573605532.62</v>
      </c>
      <c r="D74" s="625">
        <v>3178927.7</v>
      </c>
      <c r="E74" s="625">
        <v>10480206.130000001</v>
      </c>
      <c r="F74" s="625">
        <v>5710074.0700000003</v>
      </c>
      <c r="G74" s="625">
        <v>36024874.200000003</v>
      </c>
      <c r="H74" s="625">
        <v>-3236598.47</v>
      </c>
      <c r="I74" s="625">
        <v>304706640.5</v>
      </c>
      <c r="J74" s="625">
        <v>81566270.120000005</v>
      </c>
      <c r="K74" s="625">
        <v>13234471.039999999</v>
      </c>
      <c r="L74" s="625">
        <v>10773174.67</v>
      </c>
      <c r="M74" s="625">
        <v>-310383.76</v>
      </c>
      <c r="N74" s="625">
        <v>5563534.8700000001</v>
      </c>
      <c r="O74" s="625">
        <v>97494519.370000005</v>
      </c>
      <c r="P74" s="625">
        <v>6788695.9199999999</v>
      </c>
      <c r="Q74" s="625">
        <v>1210914.95</v>
      </c>
      <c r="R74" s="625">
        <v>818477.04</v>
      </c>
      <c r="S74" s="625">
        <v>26627595.41</v>
      </c>
      <c r="T74" s="625">
        <v>699413.52</v>
      </c>
      <c r="U74" s="625">
        <v>863539939.83000004</v>
      </c>
      <c r="V74" s="625">
        <v>4747059.53</v>
      </c>
      <c r="W74" s="625">
        <v>25146234.07</v>
      </c>
      <c r="X74" s="625">
        <v>114600879.43000001</v>
      </c>
      <c r="Y74" s="625">
        <v>4377941.2699999996</v>
      </c>
      <c r="Z74" s="625">
        <v>-8481999.8399999999</v>
      </c>
      <c r="AA74" s="625">
        <v>4579493.54</v>
      </c>
      <c r="AB74" s="625">
        <v>-1622945.29</v>
      </c>
      <c r="AC74" s="625">
        <v>3051853.38</v>
      </c>
      <c r="AD74" s="625">
        <v>-10948089.199999999</v>
      </c>
      <c r="AE74" s="625">
        <v>-30094923.010000002</v>
      </c>
      <c r="AF74" s="625">
        <v>-6766124.1699999999</v>
      </c>
      <c r="AG74" s="625">
        <v>-32182826.5</v>
      </c>
      <c r="AH74" s="625">
        <v>-19269204.870000001</v>
      </c>
      <c r="AI74" s="625">
        <v>796950.12</v>
      </c>
      <c r="AJ74" s="625">
        <v>-1538419.18</v>
      </c>
      <c r="AK74" s="625">
        <v>69490839.319999993</v>
      </c>
      <c r="AL74" s="625">
        <v>965891.52</v>
      </c>
      <c r="AM74" s="625">
        <v>58183416.780000001</v>
      </c>
      <c r="AN74" s="625">
        <v>6463723.9800000004</v>
      </c>
      <c r="AO74" s="625">
        <v>-185670.27</v>
      </c>
      <c r="AP74" s="625">
        <v>1320586.3999999999</v>
      </c>
      <c r="AQ74" s="625">
        <v>-4474597.82</v>
      </c>
      <c r="AR74" s="625">
        <v>-5608431.8899999997</v>
      </c>
      <c r="AS74" s="625">
        <v>145003461.74000001</v>
      </c>
      <c r="AT74" s="625">
        <v>7144684.0999999996</v>
      </c>
      <c r="AU74" s="625">
        <v>11629791.01</v>
      </c>
      <c r="AV74" s="625">
        <v>9476957.6699999999</v>
      </c>
      <c r="AW74" s="625">
        <v>198078.48</v>
      </c>
      <c r="AX74" s="625">
        <v>2010909.32</v>
      </c>
      <c r="AY74" s="625">
        <v>16109159.609999999</v>
      </c>
      <c r="AZ74" s="625">
        <v>8243517.2000000002</v>
      </c>
      <c r="BA74" s="625">
        <v>9059695.8800000008</v>
      </c>
      <c r="BB74" s="625">
        <v>7399375.9500000002</v>
      </c>
      <c r="BC74" s="625">
        <v>9491124.1300000008</v>
      </c>
      <c r="BD74" s="625">
        <v>2100114.02</v>
      </c>
      <c r="BE74" s="625">
        <v>12751710.970000001</v>
      </c>
      <c r="BF74" s="625">
        <v>6437037.0099999998</v>
      </c>
      <c r="BG74" s="625">
        <v>24821030.98</v>
      </c>
      <c r="BH74" s="625">
        <v>27441390.41</v>
      </c>
      <c r="BI74" s="625">
        <v>68874011.400000006</v>
      </c>
      <c r="BJ74" s="625">
        <v>2653551.56</v>
      </c>
      <c r="BK74" s="625">
        <v>-426455.03</v>
      </c>
      <c r="BL74" s="625">
        <v>-2120745.84</v>
      </c>
      <c r="BM74" s="625">
        <v>5163650.59</v>
      </c>
      <c r="BN74" s="625">
        <v>845764.89</v>
      </c>
      <c r="BO74" s="625">
        <v>261141.13</v>
      </c>
      <c r="BP74" s="625">
        <v>613481.47</v>
      </c>
      <c r="BQ74" s="625">
        <v>218997089.84</v>
      </c>
      <c r="BR74" s="625">
        <v>12390301.33</v>
      </c>
      <c r="BS74" s="625">
        <v>9173823.3000000007</v>
      </c>
      <c r="BT74" s="625">
        <v>4669664.13</v>
      </c>
      <c r="BU74" s="625">
        <v>4128692.7</v>
      </c>
      <c r="BV74" s="625">
        <v>4109116.49</v>
      </c>
      <c r="BW74" s="625">
        <v>8191391.79</v>
      </c>
      <c r="BX74" s="625">
        <v>16161147.970000001</v>
      </c>
      <c r="BY74" s="625">
        <v>44380494.119999997</v>
      </c>
      <c r="BZ74" s="625">
        <v>4783126.79</v>
      </c>
      <c r="CA74" s="625">
        <v>-7484448.79</v>
      </c>
      <c r="CB74" s="625">
        <v>2661110.13</v>
      </c>
      <c r="CC74" s="625">
        <v>2107796.39</v>
      </c>
      <c r="CD74" s="625">
        <v>5475978.0499999998</v>
      </c>
      <c r="CE74" s="625">
        <v>778044.24</v>
      </c>
      <c r="CF74" s="625">
        <v>1701282538.3299999</v>
      </c>
      <c r="CG74" s="625">
        <v>23417456.289999999</v>
      </c>
      <c r="CH74" s="625">
        <v>20646859.609999999</v>
      </c>
      <c r="CI74" s="625">
        <v>10066648.82</v>
      </c>
      <c r="CJ74" s="625">
        <v>34984401.25</v>
      </c>
      <c r="CK74" s="625">
        <v>11553403.91</v>
      </c>
      <c r="CL74" s="625">
        <v>16940617.780000001</v>
      </c>
      <c r="CM74" s="625">
        <v>21353766.73</v>
      </c>
      <c r="CN74" s="625">
        <v>12596459.98</v>
      </c>
      <c r="CO74" s="625">
        <v>1702384.12</v>
      </c>
      <c r="CP74" s="625">
        <v>11173728.1</v>
      </c>
      <c r="CQ74" s="625">
        <v>8495780.0600000005</v>
      </c>
      <c r="CR74" s="625">
        <v>16299986.93</v>
      </c>
      <c r="CS74" s="625">
        <v>151121488.31</v>
      </c>
      <c r="CT74" s="625">
        <v>18177745.140000001</v>
      </c>
      <c r="CU74" s="625">
        <v>13629619.890000001</v>
      </c>
      <c r="CV74" s="625">
        <v>3298006.96</v>
      </c>
      <c r="CW74" s="625">
        <v>15656968.119999999</v>
      </c>
      <c r="CX74" s="625">
        <v>2198058.0299999998</v>
      </c>
      <c r="CY74" s="625">
        <v>6850434.8899999997</v>
      </c>
      <c r="CZ74" s="625">
        <v>11983011.869999999</v>
      </c>
      <c r="DA74" s="625">
        <v>50025621.789999999</v>
      </c>
      <c r="DB74" s="625">
        <v>131268695.11</v>
      </c>
      <c r="DC74" s="625">
        <v>-821030.5</v>
      </c>
      <c r="DD74" s="625">
        <v>2228405.5099999998</v>
      </c>
      <c r="DE74" s="625">
        <v>10820279.970000001</v>
      </c>
      <c r="DF74" s="625">
        <v>17095266.120000001</v>
      </c>
      <c r="DG74" s="625">
        <v>1977925.36</v>
      </c>
      <c r="DH74" s="625">
        <v>5046410.24</v>
      </c>
      <c r="DI74" s="625">
        <v>15679022.33</v>
      </c>
      <c r="DJ74" s="625">
        <v>910819089.32000005</v>
      </c>
      <c r="DK74" s="625">
        <v>3974115.1</v>
      </c>
      <c r="DL74" s="625">
        <v>16111249.960000001</v>
      </c>
      <c r="DM74" s="625">
        <v>32608307.649999999</v>
      </c>
      <c r="DN74" s="625">
        <v>12084291.720000001</v>
      </c>
      <c r="DO74" s="625">
        <v>8877579.9100000001</v>
      </c>
      <c r="DP74" s="625">
        <v>42561680.149999999</v>
      </c>
      <c r="DQ74" s="625">
        <v>31270213.93</v>
      </c>
      <c r="DR74" s="625">
        <v>37729908.840000004</v>
      </c>
      <c r="DS74" s="625">
        <v>124053925.33</v>
      </c>
      <c r="DT74" s="625">
        <v>-8901329.6199999992</v>
      </c>
      <c r="DU74" s="625">
        <v>16014343.02</v>
      </c>
      <c r="DV74" s="625">
        <v>-9726524.6600000001</v>
      </c>
      <c r="DW74" s="625">
        <v>-998465.6</v>
      </c>
      <c r="DX74" s="625">
        <v>2287212.4300000002</v>
      </c>
      <c r="DY74" s="625">
        <v>5983136.96</v>
      </c>
      <c r="DZ74" s="625">
        <v>12227735.25</v>
      </c>
      <c r="EA74" s="625">
        <v>-577686.66</v>
      </c>
      <c r="EB74" s="625">
        <v>10995502.75</v>
      </c>
      <c r="EC74" s="625">
        <v>-15984990.16</v>
      </c>
      <c r="ED74" s="625">
        <v>114481998.94</v>
      </c>
      <c r="EE74" s="625">
        <v>179172521.59</v>
      </c>
      <c r="EF74" s="625">
        <v>37901043.630000003</v>
      </c>
      <c r="EG74" s="625">
        <v>8451726.8300000001</v>
      </c>
      <c r="EH74" s="625">
        <v>23180880.559999999</v>
      </c>
      <c r="EI74" s="625">
        <v>571968.07999999996</v>
      </c>
      <c r="EJ74" s="625">
        <v>13438513.720000001</v>
      </c>
      <c r="EK74" s="625">
        <v>2715023.41</v>
      </c>
      <c r="EL74" s="625">
        <v>17169976.989999998</v>
      </c>
      <c r="EM74" s="625">
        <v>168885716.63</v>
      </c>
      <c r="EN74" s="625">
        <v>2722032.76</v>
      </c>
      <c r="EO74" s="625">
        <v>-4775846.68</v>
      </c>
      <c r="EP74" s="625">
        <v>7039051.4699999997</v>
      </c>
      <c r="EQ74" s="625">
        <v>247744.38</v>
      </c>
      <c r="ER74" s="625">
        <v>10159319.890000001</v>
      </c>
      <c r="ES74" s="625">
        <v>-5989378.1100000003</v>
      </c>
      <c r="ET74" s="625">
        <v>2415268.0699999998</v>
      </c>
      <c r="EU74" s="625">
        <v>-1958257.22</v>
      </c>
      <c r="EV74" s="625">
        <v>203555711.02000001</v>
      </c>
      <c r="EW74" s="625">
        <v>32635654.940000001</v>
      </c>
      <c r="EX74" s="625">
        <v>24456795.25</v>
      </c>
      <c r="EY74" s="625">
        <v>10015486.5</v>
      </c>
      <c r="EZ74" s="625">
        <v>19979545.760000002</v>
      </c>
      <c r="FA74" s="625">
        <v>16390824.810000001</v>
      </c>
      <c r="FB74" s="625">
        <v>20858664.109999999</v>
      </c>
      <c r="FC74" s="625">
        <v>14236549.25</v>
      </c>
      <c r="FD74" s="625">
        <v>18275637.050000001</v>
      </c>
      <c r="FE74" s="625">
        <v>30173058.84</v>
      </c>
      <c r="FF74" s="625">
        <v>13990461.789999999</v>
      </c>
      <c r="FG74" s="625">
        <v>7894369.4900000002</v>
      </c>
      <c r="FH74" s="625">
        <v>95021444.299999997</v>
      </c>
      <c r="FI74" s="625">
        <v>12015844.029999999</v>
      </c>
      <c r="FJ74" s="625">
        <v>9563938.1999999993</v>
      </c>
      <c r="FK74" s="625">
        <v>14488003.43</v>
      </c>
      <c r="FL74" s="625">
        <v>8854543.2100000009</v>
      </c>
      <c r="FM74" s="625">
        <v>29289977.530000001</v>
      </c>
      <c r="FN74" s="625">
        <v>3666834.74</v>
      </c>
      <c r="FO74" s="625">
        <v>11454913.32</v>
      </c>
      <c r="FP74" s="625">
        <v>986027464.04999995</v>
      </c>
      <c r="FQ74" s="625">
        <v>9235892.2400000002</v>
      </c>
      <c r="FR74" s="625">
        <v>23219377.579999998</v>
      </c>
      <c r="FS74" s="625">
        <v>13742344.779999999</v>
      </c>
      <c r="FT74" s="625">
        <v>23840733.559999999</v>
      </c>
      <c r="FU74" s="625">
        <v>15897780.84</v>
      </c>
      <c r="FV74" s="625">
        <v>-505680.09</v>
      </c>
      <c r="FW74" s="625">
        <v>-8349490.1399999997</v>
      </c>
      <c r="FX74" s="625">
        <v>18940200.239999998</v>
      </c>
      <c r="FY74" s="625">
        <v>37392645.119999997</v>
      </c>
      <c r="FZ74" s="625">
        <v>11738694.07</v>
      </c>
      <c r="GA74" s="625">
        <v>4070959.32</v>
      </c>
      <c r="GB74" s="625">
        <v>21550956.460000001</v>
      </c>
      <c r="GC74" s="625">
        <v>24926261.82</v>
      </c>
      <c r="GD74" s="625">
        <v>117124735.15000001</v>
      </c>
      <c r="GE74" s="625">
        <v>6059650.3600000003</v>
      </c>
      <c r="GF74" s="625">
        <v>19742276.920000002</v>
      </c>
      <c r="GG74" s="625">
        <v>10311139.9</v>
      </c>
      <c r="GH74" s="625">
        <v>14121988.199999999</v>
      </c>
      <c r="GI74" s="625">
        <v>10170008.529999999</v>
      </c>
      <c r="GJ74" s="625">
        <v>1246446.1200000001</v>
      </c>
      <c r="GK74" s="625">
        <v>35413647.619999997</v>
      </c>
      <c r="GL74" s="625">
        <v>6747933.8600000003</v>
      </c>
      <c r="GM74" s="625">
        <v>7857619.5800000001</v>
      </c>
      <c r="GN74" s="625">
        <v>5862465.21</v>
      </c>
      <c r="GO74" s="625">
        <v>4204569.87</v>
      </c>
      <c r="GP74" s="625">
        <v>136530911.93000001</v>
      </c>
      <c r="GQ74" s="625">
        <v>71830557.989999995</v>
      </c>
      <c r="GR74" s="625">
        <v>15424737.789999999</v>
      </c>
      <c r="GS74" s="625">
        <v>23351833.670000002</v>
      </c>
      <c r="GT74" s="625">
        <v>8497835.8900000006</v>
      </c>
      <c r="GU74" s="625">
        <v>16570991.84</v>
      </c>
      <c r="GV74" s="625">
        <v>13721664.800000001</v>
      </c>
      <c r="GW74" s="625">
        <v>13131385.449999999</v>
      </c>
      <c r="GX74" s="625">
        <v>50049775.689999998</v>
      </c>
      <c r="GY74" s="625">
        <v>12038231.49</v>
      </c>
      <c r="GZ74" s="625">
        <v>-4402733.46</v>
      </c>
      <c r="HA74" s="625">
        <v>-5008896.4800000004</v>
      </c>
      <c r="HB74" s="625">
        <v>-28323947.02</v>
      </c>
      <c r="HC74" s="625">
        <v>135623189.53</v>
      </c>
      <c r="HD74" s="625">
        <v>34085319.969999999</v>
      </c>
      <c r="HE74" s="625">
        <v>5264107.3099999996</v>
      </c>
      <c r="HF74" s="625">
        <v>39139942.25</v>
      </c>
      <c r="HG74" s="625">
        <v>78604819.420000002</v>
      </c>
      <c r="HH74" s="625">
        <v>4525226.9400000004</v>
      </c>
      <c r="HI74" s="625">
        <v>806858229.65999997</v>
      </c>
      <c r="HJ74" s="625">
        <v>-3209900.51</v>
      </c>
      <c r="HK74" s="625">
        <v>26701919.43</v>
      </c>
      <c r="HL74" s="625">
        <v>87972984.450000003</v>
      </c>
      <c r="HM74" s="625">
        <v>-1284123.27</v>
      </c>
      <c r="HN74" s="625">
        <v>19632314.800000001</v>
      </c>
      <c r="HO74" s="625">
        <v>34751600.32</v>
      </c>
      <c r="HP74" s="625">
        <v>6093514.1799999997</v>
      </c>
      <c r="HQ74" s="625">
        <v>345392667.20999998</v>
      </c>
      <c r="HR74" s="625">
        <v>-28783593.949999999</v>
      </c>
      <c r="HS74" s="625">
        <v>8495376.1400000006</v>
      </c>
      <c r="HT74" s="625">
        <v>10652414.859999999</v>
      </c>
      <c r="HU74" s="625">
        <v>14885410.529999999</v>
      </c>
      <c r="HV74" s="625">
        <v>4239952.7</v>
      </c>
      <c r="HW74" s="625">
        <v>8403976.6199999992</v>
      </c>
      <c r="HX74" s="625">
        <v>7847031.4100000001</v>
      </c>
      <c r="HY74" s="625">
        <v>6547388.4500000002</v>
      </c>
      <c r="HZ74" s="625">
        <v>12178328.029999999</v>
      </c>
      <c r="IA74" s="625">
        <v>16815559.350000001</v>
      </c>
      <c r="IB74" s="625">
        <v>58791532.299999997</v>
      </c>
      <c r="IC74" s="625">
        <v>4257492.17</v>
      </c>
      <c r="ID74" s="625">
        <v>5379597.5700000003</v>
      </c>
      <c r="IE74" s="625">
        <v>-3211528.08</v>
      </c>
      <c r="IF74" s="625">
        <v>6207101.29</v>
      </c>
      <c r="IG74" s="625">
        <v>194294222.90000001</v>
      </c>
      <c r="IH74" s="625">
        <v>20990788.120000001</v>
      </c>
      <c r="II74" s="625">
        <v>13533523.1</v>
      </c>
      <c r="IJ74" s="625">
        <v>7423766.0099999998</v>
      </c>
      <c r="IK74" s="625">
        <v>-20707487.079999998</v>
      </c>
      <c r="IL74" s="625">
        <v>6743684.0199999996</v>
      </c>
      <c r="IM74" s="625">
        <v>6865520.5</v>
      </c>
      <c r="IN74" s="625">
        <v>94952.78</v>
      </c>
      <c r="IO74" s="625">
        <v>8046019.96</v>
      </c>
      <c r="IP74" s="625">
        <v>-2730404.08</v>
      </c>
      <c r="IQ74" s="625">
        <v>43672962.189999998</v>
      </c>
      <c r="IR74" s="625">
        <v>312870184.93000001</v>
      </c>
      <c r="IS74" s="625">
        <v>-20912295.960000001</v>
      </c>
      <c r="IT74" s="625">
        <v>16956522.239999998</v>
      </c>
      <c r="IU74" s="625">
        <v>15117991.27</v>
      </c>
      <c r="IV74" s="625">
        <v>61756853.079999998</v>
      </c>
      <c r="IW74" s="625">
        <v>13046613.810000001</v>
      </c>
      <c r="IX74" s="625">
        <v>7127190.3499999996</v>
      </c>
      <c r="IY74" s="625">
        <v>13402005.779999999</v>
      </c>
      <c r="IZ74" s="625">
        <v>6581234.6799999997</v>
      </c>
      <c r="JA74" s="625">
        <v>-6817509.5199999996</v>
      </c>
      <c r="JB74" s="625">
        <v>17746060.100000001</v>
      </c>
      <c r="JC74" s="625">
        <v>9867668.0500000007</v>
      </c>
      <c r="JD74" s="625">
        <v>122779698.11</v>
      </c>
      <c r="JE74" s="625">
        <v>7165850.8300000001</v>
      </c>
      <c r="JF74" s="625">
        <v>4355402.07</v>
      </c>
      <c r="JG74" s="625">
        <v>-61767.31</v>
      </c>
      <c r="JH74" s="625">
        <v>-2531941.65</v>
      </c>
      <c r="JI74" s="625">
        <v>2983738.43</v>
      </c>
      <c r="JJ74" s="625">
        <v>74961209.650000006</v>
      </c>
      <c r="JK74" s="625">
        <v>496526.19</v>
      </c>
      <c r="JL74" s="625">
        <v>2906697.74</v>
      </c>
      <c r="JM74" s="625">
        <v>32162888.609999999</v>
      </c>
      <c r="JN74" s="625">
        <v>256253.26</v>
      </c>
      <c r="JO74" s="625">
        <v>-5702327.6500000004</v>
      </c>
      <c r="JP74" s="625">
        <v>3734567.69</v>
      </c>
      <c r="JQ74" s="625">
        <v>177778041.44999999</v>
      </c>
      <c r="JR74" s="625">
        <v>46979752.549999997</v>
      </c>
      <c r="JS74" s="625">
        <v>24244234.829999998</v>
      </c>
      <c r="JT74" s="625">
        <v>8839806.3000000007</v>
      </c>
      <c r="JU74" s="625">
        <v>8068695.5499999998</v>
      </c>
      <c r="JV74" s="625">
        <v>5062586.18</v>
      </c>
      <c r="JW74" s="625">
        <v>10702819.43</v>
      </c>
      <c r="JX74" s="625">
        <v>31968566.02</v>
      </c>
      <c r="JY74" s="625">
        <v>39711531.109999999</v>
      </c>
      <c r="JZ74" s="625">
        <v>8569020.5800000001</v>
      </c>
      <c r="KA74" s="625">
        <v>34030090.460000001</v>
      </c>
      <c r="KB74" s="625">
        <v>10453077.060000001</v>
      </c>
      <c r="KC74" s="625">
        <v>1039588.35</v>
      </c>
      <c r="KD74" s="625">
        <v>12672607.26</v>
      </c>
      <c r="KE74" s="625">
        <v>6609207.6100000003</v>
      </c>
      <c r="KF74" s="625">
        <v>583418461.78999996</v>
      </c>
      <c r="KG74" s="625">
        <v>27749766.829999998</v>
      </c>
      <c r="KH74" s="625">
        <v>50685837.969999999</v>
      </c>
      <c r="KI74" s="625">
        <v>225532.79999999999</v>
      </c>
      <c r="KJ74" s="625">
        <v>63500092.049999997</v>
      </c>
      <c r="KK74" s="625">
        <v>89548197.090000004</v>
      </c>
      <c r="KL74" s="625">
        <v>34189626.539999999</v>
      </c>
      <c r="KM74" s="625">
        <v>24680937.100000001</v>
      </c>
      <c r="KN74" s="625">
        <v>13449472.85</v>
      </c>
      <c r="KO74" s="625">
        <v>58834603.710000001</v>
      </c>
      <c r="KP74" s="625">
        <v>1957471.61</v>
      </c>
      <c r="KQ74" s="625">
        <v>-3162269.28</v>
      </c>
      <c r="KR74" s="625">
        <v>-7646972.0199999996</v>
      </c>
      <c r="KS74" s="625">
        <v>6341339.5300000003</v>
      </c>
      <c r="KT74" s="625">
        <v>-1611366.31</v>
      </c>
      <c r="KU74" s="625">
        <v>-12786939.949999999</v>
      </c>
      <c r="KV74" s="625">
        <v>86438904.659999996</v>
      </c>
      <c r="KW74" s="625">
        <v>189164796.99000001</v>
      </c>
      <c r="KX74" s="625">
        <v>3637132.19</v>
      </c>
      <c r="KY74" s="625">
        <v>3355938.37</v>
      </c>
      <c r="KZ74" s="625">
        <v>-11685027.390000001</v>
      </c>
      <c r="LA74" s="625">
        <v>6636677.3700000001</v>
      </c>
      <c r="LB74" s="625">
        <v>3907033.13</v>
      </c>
      <c r="LC74" s="625">
        <v>4931697.29</v>
      </c>
      <c r="LD74" s="625">
        <v>1298391.48</v>
      </c>
      <c r="LE74" s="625">
        <v>859665788.96000004</v>
      </c>
      <c r="LF74" s="625">
        <v>-4329785.97</v>
      </c>
      <c r="LG74" s="625">
        <v>83302652.409999996</v>
      </c>
      <c r="LH74" s="625">
        <v>88248441.609999999</v>
      </c>
      <c r="LI74" s="625">
        <v>18444465.600000001</v>
      </c>
      <c r="LJ74" s="625">
        <v>2793314.28</v>
      </c>
      <c r="LK74" s="625">
        <v>304299.40000000002</v>
      </c>
      <c r="LL74" s="625">
        <v>2801364.39</v>
      </c>
      <c r="LM74" s="625">
        <v>2645669.9900000002</v>
      </c>
      <c r="LN74" s="625">
        <v>602588.84</v>
      </c>
      <c r="LO74" s="625">
        <v>128278.09</v>
      </c>
      <c r="LP74" s="625">
        <v>2895360.51</v>
      </c>
      <c r="LQ74" s="625">
        <v>18326240.870000001</v>
      </c>
      <c r="LR74" s="625">
        <v>28909468.370000001</v>
      </c>
      <c r="LS74" s="625">
        <v>467701575.20999998</v>
      </c>
      <c r="LT74" s="625">
        <v>42820973.719999999</v>
      </c>
      <c r="LU74" s="625">
        <v>140389383.71000001</v>
      </c>
      <c r="LV74" s="625">
        <v>71220738.379999995</v>
      </c>
      <c r="LW74" s="625">
        <v>4994522.93</v>
      </c>
      <c r="LX74" s="625">
        <v>39404682.310000002</v>
      </c>
      <c r="LY74" s="625">
        <v>27442078.109999999</v>
      </c>
      <c r="LZ74" s="625">
        <v>37501692.280000001</v>
      </c>
      <c r="MA74" s="625">
        <v>43082410.460000001</v>
      </c>
      <c r="MB74" s="625">
        <v>88971525.390000001</v>
      </c>
      <c r="MC74" s="625">
        <v>-7955486.1900000004</v>
      </c>
      <c r="MD74" s="625">
        <v>26319041.870000001</v>
      </c>
      <c r="ME74" s="625">
        <v>239682065.38999999</v>
      </c>
      <c r="MF74" s="625">
        <v>24775240.93</v>
      </c>
      <c r="MG74" s="625">
        <v>27609396.149999999</v>
      </c>
      <c r="MH74" s="625">
        <v>23221707.399999999</v>
      </c>
      <c r="MI74" s="625">
        <v>24466852.190000001</v>
      </c>
      <c r="MJ74" s="625">
        <v>19637322.780000001</v>
      </c>
      <c r="MK74" s="625">
        <v>3698393.86</v>
      </c>
      <c r="ML74" s="625">
        <v>17548465.079999998</v>
      </c>
      <c r="MM74" s="625">
        <v>8510917.8399999999</v>
      </c>
      <c r="MN74" s="625">
        <v>20543754.82</v>
      </c>
      <c r="MO74" s="625">
        <v>15689669.109999999</v>
      </c>
      <c r="MP74" s="625">
        <v>28761040.469999999</v>
      </c>
      <c r="MQ74" s="625">
        <v>299003132.72000003</v>
      </c>
      <c r="MR74" s="625">
        <v>12579200.630000001</v>
      </c>
      <c r="MS74" s="625">
        <v>77905502.409999996</v>
      </c>
      <c r="MT74" s="625">
        <v>2136526.92</v>
      </c>
      <c r="MU74" s="625">
        <v>35088009.799999997</v>
      </c>
      <c r="MV74" s="625">
        <v>43571594.310000002</v>
      </c>
      <c r="MW74" s="625">
        <v>67322370.689999998</v>
      </c>
      <c r="MX74" s="625">
        <v>12596.34</v>
      </c>
      <c r="MY74" s="625">
        <v>7429908.6100000003</v>
      </c>
      <c r="MZ74" s="625">
        <v>2478668.1800000002</v>
      </c>
      <c r="NA74" s="625">
        <v>26820910.5</v>
      </c>
      <c r="NB74" s="625">
        <v>1211931328.1400001</v>
      </c>
      <c r="NC74" s="625">
        <v>165616204.61000001</v>
      </c>
      <c r="ND74" s="625">
        <v>20724670.149999999</v>
      </c>
      <c r="NE74" s="625">
        <v>366018165.25999999</v>
      </c>
      <c r="NF74" s="625">
        <v>16922084.91</v>
      </c>
      <c r="NG74" s="625">
        <v>51328560.890000001</v>
      </c>
      <c r="NH74" s="625">
        <v>196305979.08000001</v>
      </c>
      <c r="NI74" s="625">
        <v>147946202.53999999</v>
      </c>
      <c r="NJ74" s="625">
        <v>25118541.649999999</v>
      </c>
      <c r="NK74" s="625">
        <v>128414561.95999999</v>
      </c>
      <c r="NL74" s="625">
        <v>74415507.900000006</v>
      </c>
      <c r="NM74" s="625">
        <v>40898968.890000001</v>
      </c>
      <c r="NN74" s="625">
        <v>162177590.81</v>
      </c>
      <c r="NO74" s="625">
        <v>16543584.49</v>
      </c>
      <c r="NP74" s="625">
        <v>6664201.7199999997</v>
      </c>
      <c r="NQ74" s="625">
        <v>16440394.99</v>
      </c>
      <c r="NR74" s="625">
        <v>18254798.059999999</v>
      </c>
      <c r="NS74" s="625">
        <v>11454710.970000001</v>
      </c>
      <c r="NT74" s="625">
        <v>18732884.559999999</v>
      </c>
      <c r="NU74" s="625">
        <v>205788769.30000001</v>
      </c>
      <c r="NV74" s="625">
        <v>131348930.86</v>
      </c>
      <c r="NW74" s="625">
        <v>21506920.059999999</v>
      </c>
      <c r="NX74" s="625">
        <v>4711394.17</v>
      </c>
      <c r="NY74" s="625">
        <v>16046778.52</v>
      </c>
      <c r="NZ74" s="625">
        <v>5571175.5899999999</v>
      </c>
      <c r="OA74" s="625">
        <v>5303632.46</v>
      </c>
      <c r="OB74" s="625">
        <v>886112540.29999995</v>
      </c>
      <c r="OC74" s="625">
        <v>-48267893.18</v>
      </c>
      <c r="OD74" s="625">
        <v>37349632.530000001</v>
      </c>
      <c r="OE74" s="625">
        <v>83543827.689999998</v>
      </c>
      <c r="OF74" s="625">
        <v>9552195.5</v>
      </c>
      <c r="OG74" s="625">
        <v>69669197.530000001</v>
      </c>
      <c r="OH74" s="625">
        <v>19585680.75</v>
      </c>
      <c r="OI74" s="625">
        <v>16010415.710000001</v>
      </c>
      <c r="OJ74" s="625">
        <v>93292701.920000002</v>
      </c>
      <c r="OK74" s="625">
        <v>-29403866.739999998</v>
      </c>
      <c r="OL74" s="625">
        <v>157571298.55000001</v>
      </c>
      <c r="OM74" s="625">
        <v>514676766.16000003</v>
      </c>
      <c r="ON74" s="625">
        <v>34780600.539999999</v>
      </c>
      <c r="OO74" s="625">
        <v>5332664.74</v>
      </c>
      <c r="OP74" s="625">
        <v>76759493.5</v>
      </c>
      <c r="OQ74" s="625">
        <v>364021392.13</v>
      </c>
      <c r="OR74" s="625">
        <v>13716365.140000001</v>
      </c>
      <c r="OS74" s="625">
        <v>55983846.100000001</v>
      </c>
      <c r="OT74" s="625">
        <v>8935324.4900000002</v>
      </c>
      <c r="OU74" s="625">
        <v>35451846.490000002</v>
      </c>
      <c r="OV74" s="625">
        <v>71165590.510000005</v>
      </c>
      <c r="OW74" s="625">
        <v>28612093.68</v>
      </c>
      <c r="OX74" s="625">
        <v>26433576.390000001</v>
      </c>
      <c r="OY74" s="625">
        <v>19180796.359999999</v>
      </c>
      <c r="OZ74" s="625">
        <v>143802294.05000001</v>
      </c>
      <c r="PA74" s="625">
        <v>14434079.68</v>
      </c>
      <c r="PB74" s="625">
        <v>16317752.710000001</v>
      </c>
      <c r="PC74" s="625">
        <v>2458088.04</v>
      </c>
      <c r="PD74" s="625">
        <v>29401382.920000002</v>
      </c>
      <c r="PE74" s="625">
        <v>13188556.050000001</v>
      </c>
      <c r="PF74" s="625">
        <v>12003450.949999999</v>
      </c>
      <c r="PG74" s="625">
        <v>5493118.5800000001</v>
      </c>
      <c r="PH74" s="625">
        <v>6458511.5800000001</v>
      </c>
      <c r="PI74" s="625">
        <v>3371769.67</v>
      </c>
      <c r="PJ74" s="625">
        <v>36504329.25</v>
      </c>
      <c r="PK74" s="625">
        <v>29056416.75</v>
      </c>
      <c r="PL74" s="625">
        <v>2011521.41</v>
      </c>
      <c r="PM74" s="625">
        <v>836419.1</v>
      </c>
      <c r="PN74" s="625">
        <v>5707280.4199999999</v>
      </c>
      <c r="PO74" s="625">
        <v>3020291.2</v>
      </c>
      <c r="PP74" s="625">
        <v>3107716.24</v>
      </c>
      <c r="PQ74" s="625">
        <v>2160436.2200000002</v>
      </c>
      <c r="PR74" s="625">
        <v>652467348.77999997</v>
      </c>
      <c r="PS74" s="625">
        <v>31880379.77</v>
      </c>
      <c r="PT74" s="625">
        <v>-207169.98</v>
      </c>
      <c r="PU74" s="625">
        <v>31062742.48</v>
      </c>
      <c r="PV74" s="625">
        <v>-5824352.6200000001</v>
      </c>
      <c r="PW74" s="625">
        <v>3740780.83</v>
      </c>
      <c r="PX74" s="625">
        <v>9476908.6300000008</v>
      </c>
      <c r="PY74" s="625">
        <v>12719117.09</v>
      </c>
      <c r="PZ74" s="625">
        <v>21776408.109999999</v>
      </c>
      <c r="QA74" s="625">
        <v>6984631.3499999996</v>
      </c>
      <c r="QB74" s="625">
        <v>28348961.82</v>
      </c>
      <c r="QC74" s="625">
        <v>194902.39999999999</v>
      </c>
      <c r="QD74" s="625">
        <v>17806490.530000001</v>
      </c>
      <c r="QE74" s="625">
        <v>36337580.579999998</v>
      </c>
      <c r="QF74" s="625">
        <v>5229866.43</v>
      </c>
      <c r="QG74" s="625">
        <v>38533290.340000004</v>
      </c>
      <c r="QH74" s="625">
        <v>91174.16</v>
      </c>
      <c r="QI74" s="625">
        <v>-2445676.41</v>
      </c>
      <c r="QJ74" s="625">
        <v>562887.98</v>
      </c>
      <c r="QK74" s="625">
        <v>-16346708.470000001</v>
      </c>
      <c r="QL74" s="625">
        <v>4515729.3499999996</v>
      </c>
      <c r="QM74" s="625">
        <v>300442.28999999998</v>
      </c>
      <c r="QN74" s="625">
        <v>2700925.08</v>
      </c>
      <c r="QO74" s="625">
        <v>1068005.93</v>
      </c>
      <c r="QP74" s="625">
        <v>940467.96</v>
      </c>
      <c r="QQ74" s="625">
        <v>7102280.9900000002</v>
      </c>
      <c r="QR74" s="625">
        <v>333498444.18000001</v>
      </c>
      <c r="QS74" s="625">
        <v>3912926.9</v>
      </c>
      <c r="QT74" s="625">
        <v>31264135.789999999</v>
      </c>
      <c r="QU74" s="625">
        <v>34291412</v>
      </c>
      <c r="QV74" s="625">
        <v>22813467.039999999</v>
      </c>
      <c r="QW74" s="625">
        <v>124410705.22</v>
      </c>
      <c r="QX74" s="625">
        <v>8142310.2199999997</v>
      </c>
      <c r="QY74" s="625">
        <v>16825459.48</v>
      </c>
      <c r="QZ74" s="625">
        <v>89423029.650000006</v>
      </c>
      <c r="RA74" s="625">
        <v>16479185.42</v>
      </c>
      <c r="RB74" s="625">
        <v>10030259.050000001</v>
      </c>
      <c r="RC74" s="625">
        <v>25051340.210000001</v>
      </c>
      <c r="RD74" s="625">
        <v>9726637.8599999994</v>
      </c>
      <c r="RE74" s="625">
        <v>457674684.17000002</v>
      </c>
      <c r="RF74" s="625">
        <v>852816.2</v>
      </c>
      <c r="RG74" s="625">
        <v>23436300.989999998</v>
      </c>
      <c r="RH74" s="625">
        <v>58967578.149999999</v>
      </c>
      <c r="RI74" s="625">
        <v>-3203521.71</v>
      </c>
      <c r="RJ74" s="625">
        <v>103245.19</v>
      </c>
      <c r="RK74" s="625">
        <v>-16567368.59</v>
      </c>
      <c r="RL74" s="625">
        <v>18421606.140000001</v>
      </c>
      <c r="RM74" s="625">
        <v>24354979.010000002</v>
      </c>
      <c r="RN74" s="625">
        <v>-8276380.8600000003</v>
      </c>
      <c r="RO74" s="625">
        <v>18287456.010000002</v>
      </c>
      <c r="RP74" s="625">
        <v>17367123.239999998</v>
      </c>
      <c r="RQ74" s="625">
        <v>8171253.2300000004</v>
      </c>
      <c r="RR74" s="625">
        <v>2658200.46</v>
      </c>
      <c r="RS74" s="625">
        <v>1529124.72</v>
      </c>
      <c r="RT74" s="625">
        <v>11062760.43</v>
      </c>
      <c r="RU74" s="625">
        <v>5614539.0800000001</v>
      </c>
      <c r="RV74" s="625">
        <v>16723839.300000001</v>
      </c>
      <c r="RW74" s="625">
        <v>813109.64</v>
      </c>
      <c r="RX74" s="625">
        <v>2481288.29</v>
      </c>
      <c r="RY74" s="625">
        <v>207455063.18000001</v>
      </c>
      <c r="RZ74" s="625">
        <v>35143111.270000003</v>
      </c>
      <c r="SA74" s="625">
        <v>17606438.699999999</v>
      </c>
      <c r="SB74" s="625">
        <v>19646637.079999998</v>
      </c>
      <c r="SC74" s="625">
        <v>15355778.960000001</v>
      </c>
      <c r="SD74" s="625">
        <v>15782126.470000001</v>
      </c>
      <c r="SE74" s="625">
        <v>23081874.379999999</v>
      </c>
      <c r="SF74" s="625">
        <v>48349042.920000002</v>
      </c>
      <c r="SG74" s="625">
        <v>27981632.489999998</v>
      </c>
      <c r="SH74" s="625">
        <v>32227201.469999999</v>
      </c>
      <c r="SI74" s="625">
        <v>-19470745.43</v>
      </c>
      <c r="SJ74" s="625">
        <v>9531040.5500000007</v>
      </c>
      <c r="SK74" s="625">
        <v>55961608.859999999</v>
      </c>
      <c r="SL74" s="625">
        <v>27776495.719999999</v>
      </c>
      <c r="SM74" s="625">
        <v>16709345.279999999</v>
      </c>
      <c r="SN74" s="625">
        <v>46088926.609999999</v>
      </c>
      <c r="SO74" s="625">
        <v>35382241.719999999</v>
      </c>
      <c r="SP74" s="625">
        <v>22084568.48</v>
      </c>
      <c r="SQ74" s="625">
        <v>13030809.810000001</v>
      </c>
      <c r="SR74" s="625">
        <v>7884113.5800000001</v>
      </c>
      <c r="SS74" s="625">
        <v>96140071.930000007</v>
      </c>
      <c r="ST74" s="625">
        <v>20196125.399999999</v>
      </c>
      <c r="SU74" s="625">
        <v>40021209.359999999</v>
      </c>
      <c r="SV74" s="625">
        <v>19413024.43</v>
      </c>
      <c r="SW74" s="625">
        <v>9888138.3900000006</v>
      </c>
      <c r="SX74" s="625">
        <v>14237992.41</v>
      </c>
      <c r="SY74" s="625">
        <v>18308014.129999999</v>
      </c>
      <c r="SZ74" s="625">
        <v>-4023770.44</v>
      </c>
      <c r="TA74" s="625">
        <v>4231264.54</v>
      </c>
      <c r="TB74" s="625">
        <v>7357770.5800000001</v>
      </c>
      <c r="TC74" s="625">
        <v>32784663.850000001</v>
      </c>
      <c r="TD74" s="625">
        <v>5147922.01</v>
      </c>
      <c r="TE74" s="625">
        <v>55949305.960000001</v>
      </c>
      <c r="TF74" s="625">
        <v>7833728.79</v>
      </c>
      <c r="TG74" s="625">
        <v>169616710.37</v>
      </c>
      <c r="TH74" s="625">
        <v>11082551.98</v>
      </c>
      <c r="TI74" s="625">
        <v>12799316.9</v>
      </c>
      <c r="TJ74" s="625">
        <v>8249221.2699999996</v>
      </c>
      <c r="TK74" s="625">
        <v>-3434590.98</v>
      </c>
      <c r="TL74" s="625">
        <v>5355295.1500000004</v>
      </c>
      <c r="TM74" s="625">
        <v>5359162.95</v>
      </c>
      <c r="TN74" s="625">
        <v>38340383.969999999</v>
      </c>
      <c r="TO74" s="625">
        <v>14457759.77</v>
      </c>
      <c r="TP74" s="625">
        <v>665029.28</v>
      </c>
      <c r="TQ74" s="625">
        <v>-12239656.949999999</v>
      </c>
      <c r="TR74" s="625">
        <v>12586117.34</v>
      </c>
      <c r="TS74" s="625">
        <v>3421734.14</v>
      </c>
      <c r="TT74" s="625">
        <v>-1297853.68</v>
      </c>
      <c r="TU74" s="625">
        <v>9426997.9499999993</v>
      </c>
      <c r="TV74" s="625">
        <v>16205202.18</v>
      </c>
      <c r="TW74" s="625">
        <v>43667035.420000002</v>
      </c>
      <c r="TX74" s="625">
        <v>4386191.67</v>
      </c>
      <c r="TY74" s="625">
        <v>344070304.95999998</v>
      </c>
      <c r="TZ74" s="625">
        <v>15999168.960000001</v>
      </c>
      <c r="UA74" s="625">
        <v>2504812.7400000002</v>
      </c>
      <c r="UB74" s="625">
        <v>2070063.48</v>
      </c>
      <c r="UC74" s="625">
        <v>-85993084.010000005</v>
      </c>
      <c r="UD74" s="625">
        <v>15493080.949999999</v>
      </c>
      <c r="UE74" s="625">
        <v>51607.42</v>
      </c>
      <c r="UF74" s="625">
        <v>11668774.119999999</v>
      </c>
      <c r="UG74" s="625">
        <v>3505858.31</v>
      </c>
      <c r="UH74" s="625">
        <v>56321503.140000001</v>
      </c>
      <c r="UI74" s="625">
        <v>-1966570.68</v>
      </c>
      <c r="UJ74" s="625">
        <v>-1108663.6599999999</v>
      </c>
      <c r="UK74" s="625">
        <v>444277.1</v>
      </c>
      <c r="UL74" s="625">
        <v>3666291.99</v>
      </c>
      <c r="UM74" s="625">
        <v>445093.89</v>
      </c>
      <c r="UN74" s="625">
        <v>886677883.90999997</v>
      </c>
      <c r="UO74" s="625">
        <v>934171.99</v>
      </c>
      <c r="UP74" s="625">
        <v>1005931.99</v>
      </c>
      <c r="UQ74" s="625">
        <v>-8312914.3499999996</v>
      </c>
      <c r="UR74" s="625">
        <v>4802011.74</v>
      </c>
      <c r="US74" s="625">
        <v>6849787.4199999999</v>
      </c>
      <c r="UT74" s="625">
        <v>-14627732.02</v>
      </c>
      <c r="UU74" s="625">
        <v>5492832.7800000003</v>
      </c>
      <c r="UV74" s="625">
        <v>167958.36</v>
      </c>
      <c r="UW74" s="625">
        <v>15107570.210000001</v>
      </c>
      <c r="UX74" s="625">
        <v>8296759.6100000003</v>
      </c>
      <c r="UY74" s="625">
        <v>11839692.300000001</v>
      </c>
      <c r="UZ74" s="625">
        <v>26555426.760000002</v>
      </c>
      <c r="VA74" s="625">
        <v>40105641</v>
      </c>
      <c r="VB74" s="625">
        <v>7468291.8899999997</v>
      </c>
      <c r="VC74" s="625">
        <v>6590251.9199999999</v>
      </c>
      <c r="VD74" s="625">
        <v>4639585.17</v>
      </c>
      <c r="VE74" s="625">
        <v>1405117.96</v>
      </c>
      <c r="VF74" s="625">
        <v>1003760.07</v>
      </c>
      <c r="VG74" s="625">
        <v>497289.55</v>
      </c>
      <c r="VH74" s="625">
        <v>8752907.4499999993</v>
      </c>
      <c r="VI74" s="625">
        <v>23951526.350000001</v>
      </c>
      <c r="VJ74" s="625">
        <v>176059614.66</v>
      </c>
      <c r="VK74" s="625">
        <v>16326400.189999999</v>
      </c>
      <c r="VL74" s="625">
        <v>29856797.940000001</v>
      </c>
      <c r="VM74" s="625">
        <v>10344079.02</v>
      </c>
      <c r="VN74" s="625">
        <v>30706492.460000001</v>
      </c>
      <c r="VO74" s="625">
        <v>23805007.149999999</v>
      </c>
      <c r="VP74" s="625">
        <v>4010775.11</v>
      </c>
      <c r="VQ74" s="625">
        <v>6394487.3799999999</v>
      </c>
      <c r="VR74" s="625">
        <v>31043388.32</v>
      </c>
      <c r="VS74" s="625">
        <v>32227496.91</v>
      </c>
      <c r="VT74" s="625">
        <v>10758126.48</v>
      </c>
      <c r="VU74" s="625">
        <v>96107228.049999997</v>
      </c>
      <c r="VV74" s="625">
        <v>11418623.470000001</v>
      </c>
      <c r="VW74" s="625">
        <v>37519922.560000002</v>
      </c>
      <c r="VX74" s="625">
        <v>4850969.68</v>
      </c>
      <c r="VY74" s="625">
        <v>2467345430.0300002</v>
      </c>
      <c r="VZ74" s="625">
        <v>35555993.009999998</v>
      </c>
      <c r="WA74" s="625">
        <v>65618803.170000002</v>
      </c>
      <c r="WB74" s="625">
        <v>30951518.23</v>
      </c>
      <c r="WC74" s="625">
        <v>19441901.530000001</v>
      </c>
      <c r="WD74" s="625">
        <v>9922444.7699999996</v>
      </c>
      <c r="WE74" s="625">
        <v>20699076.91</v>
      </c>
      <c r="WF74" s="625">
        <v>25625066.390000001</v>
      </c>
      <c r="WG74" s="625">
        <v>40563595.960000001</v>
      </c>
      <c r="WH74" s="625">
        <v>17208212.329999998</v>
      </c>
      <c r="WI74" s="625">
        <v>7039984.1900000004</v>
      </c>
      <c r="WJ74" s="625">
        <v>24702608.379999999</v>
      </c>
      <c r="WK74" s="625">
        <v>34224850.729999997</v>
      </c>
      <c r="WL74" s="625">
        <v>27928714.969999999</v>
      </c>
      <c r="WM74" s="625">
        <v>75058667.579999998</v>
      </c>
      <c r="WN74" s="625">
        <v>37328381.420000002</v>
      </c>
      <c r="WO74" s="625">
        <v>29480297.52</v>
      </c>
      <c r="WP74" s="625">
        <v>26092109.07</v>
      </c>
      <c r="WQ74" s="625">
        <v>13044686.43</v>
      </c>
      <c r="WR74" s="625">
        <v>35493147.310000002</v>
      </c>
      <c r="WS74" s="625">
        <v>92872551</v>
      </c>
      <c r="WT74" s="625">
        <v>9969035.8100000005</v>
      </c>
      <c r="WU74" s="625">
        <v>23656892.789999999</v>
      </c>
      <c r="WV74" s="625">
        <v>39278674.200000003</v>
      </c>
      <c r="WW74" s="625">
        <v>16154608.6</v>
      </c>
      <c r="WX74" s="625">
        <v>16082697.42</v>
      </c>
      <c r="WY74" s="625">
        <v>12001446.27</v>
      </c>
      <c r="WZ74" s="625">
        <v>13385046.300000001</v>
      </c>
      <c r="XA74" s="625">
        <v>153698896.22999999</v>
      </c>
      <c r="XB74" s="625">
        <v>13384573.33</v>
      </c>
      <c r="XC74" s="625">
        <v>22453402.059999999</v>
      </c>
      <c r="XD74" s="625">
        <v>20412931.420000002</v>
      </c>
      <c r="XE74" s="625">
        <v>28807852.600000001</v>
      </c>
      <c r="XF74" s="625">
        <v>831601561.57000005</v>
      </c>
      <c r="XG74" s="625">
        <v>20199184.809999999</v>
      </c>
      <c r="XH74" s="625">
        <v>84806674.170000002</v>
      </c>
      <c r="XI74" s="625">
        <v>117162561.18000001</v>
      </c>
      <c r="XJ74" s="625">
        <v>16502240.029999999</v>
      </c>
      <c r="XK74" s="625">
        <v>21675798.809999999</v>
      </c>
      <c r="XL74" s="625">
        <v>26823264.579999998</v>
      </c>
      <c r="XM74" s="625">
        <v>65236266.859999999</v>
      </c>
      <c r="XN74" s="625">
        <v>12842328.060000001</v>
      </c>
      <c r="XO74" s="625">
        <v>11220383.449999999</v>
      </c>
      <c r="XP74" s="625">
        <v>33389586.809999999</v>
      </c>
      <c r="XQ74" s="625">
        <v>10096923.9</v>
      </c>
      <c r="XR74" s="625">
        <v>16442144.960000001</v>
      </c>
      <c r="XS74" s="625">
        <v>16657185.75</v>
      </c>
      <c r="XT74" s="625">
        <v>49898088.289999999</v>
      </c>
      <c r="XU74" s="625">
        <v>8781644.4800000004</v>
      </c>
      <c r="XV74" s="625">
        <v>20522592.870000001</v>
      </c>
      <c r="XW74" s="625">
        <v>17063291.109999999</v>
      </c>
      <c r="XX74" s="625">
        <v>9834371.9100000001</v>
      </c>
      <c r="XY74" s="625">
        <v>13483239.16</v>
      </c>
      <c r="XZ74" s="625">
        <v>11906410.99</v>
      </c>
      <c r="YA74" s="625">
        <v>57771697.329999998</v>
      </c>
      <c r="YB74" s="625">
        <v>49748063.93</v>
      </c>
      <c r="YC74" s="625">
        <v>691364469.73000002</v>
      </c>
      <c r="YD74" s="625">
        <v>22738137.670000002</v>
      </c>
      <c r="YE74" s="625">
        <v>54572996.090000004</v>
      </c>
      <c r="YF74" s="625">
        <v>60627741.719999999</v>
      </c>
      <c r="YG74" s="625">
        <v>138935005.06999999</v>
      </c>
      <c r="YH74" s="625">
        <v>41515434.310000002</v>
      </c>
      <c r="YI74" s="625">
        <v>59693540.409999996</v>
      </c>
      <c r="YJ74" s="625">
        <v>21785070.649999999</v>
      </c>
      <c r="YK74" s="625">
        <v>60144540.689999998</v>
      </c>
      <c r="YL74" s="625">
        <v>41350554.030000001</v>
      </c>
      <c r="YM74" s="625">
        <v>51510675.619999997</v>
      </c>
      <c r="YN74" s="625">
        <v>18139036.5</v>
      </c>
      <c r="YO74" s="625">
        <v>30317724.760000002</v>
      </c>
      <c r="YP74" s="625">
        <v>16628948.220000001</v>
      </c>
      <c r="YQ74" s="625">
        <v>69974721.510000005</v>
      </c>
      <c r="YR74" s="625">
        <v>70389330.340000004</v>
      </c>
      <c r="YS74" s="625">
        <v>23852478.75</v>
      </c>
      <c r="YT74" s="625">
        <v>143937689.12</v>
      </c>
      <c r="YU74" s="625">
        <v>8142285.5899999999</v>
      </c>
      <c r="YV74" s="625">
        <v>22766437.489999998</v>
      </c>
      <c r="YW74" s="625">
        <v>4372566.25</v>
      </c>
      <c r="YX74" s="625">
        <v>14318662.93</v>
      </c>
      <c r="YY74" s="625">
        <v>13846853.380000001</v>
      </c>
      <c r="YZ74" s="625">
        <v>29110585.920000002</v>
      </c>
      <c r="ZA74" s="625">
        <v>157695938.28</v>
      </c>
      <c r="ZB74" s="625">
        <v>6478883.0899999999</v>
      </c>
      <c r="ZC74" s="625">
        <v>36123535.579999998</v>
      </c>
      <c r="ZD74" s="625">
        <v>-1379236.12</v>
      </c>
      <c r="ZE74" s="625">
        <v>30352529.940000001</v>
      </c>
      <c r="ZF74" s="625">
        <v>3467768.65</v>
      </c>
      <c r="ZG74" s="625">
        <v>1796438.37</v>
      </c>
      <c r="ZH74" s="625">
        <v>8205857.8799999999</v>
      </c>
      <c r="ZI74" s="625">
        <v>21947602.879999999</v>
      </c>
      <c r="ZJ74" s="625">
        <v>385540595.79000002</v>
      </c>
      <c r="ZK74" s="625">
        <v>22995727.760000002</v>
      </c>
      <c r="ZL74" s="625">
        <v>66240634.090000004</v>
      </c>
      <c r="ZM74" s="625">
        <v>245819427.22999999</v>
      </c>
      <c r="ZN74" s="625">
        <v>88787352.640000001</v>
      </c>
      <c r="ZO74" s="625">
        <v>41071067.490000002</v>
      </c>
      <c r="ZP74" s="625">
        <v>42044295.5</v>
      </c>
      <c r="ZQ74" s="625">
        <v>129697523.20999999</v>
      </c>
      <c r="ZR74" s="625">
        <v>316007068.97000003</v>
      </c>
      <c r="ZS74" s="625">
        <v>33193949.350000001</v>
      </c>
      <c r="ZT74" s="625">
        <v>35439658.850000001</v>
      </c>
      <c r="ZU74" s="625">
        <v>49562279.020000003</v>
      </c>
      <c r="ZV74" s="625">
        <v>20807617.920000002</v>
      </c>
      <c r="ZW74" s="625">
        <v>27344277.050000001</v>
      </c>
      <c r="ZX74" s="625">
        <v>10857643.189999999</v>
      </c>
      <c r="ZY74" s="625">
        <v>19023715.559999999</v>
      </c>
      <c r="ZZ74" s="625">
        <v>22326476.850000001</v>
      </c>
      <c r="AAA74" s="625">
        <v>23025693.489999998</v>
      </c>
      <c r="AAB74" s="625">
        <v>20077731.620000001</v>
      </c>
      <c r="AAC74" s="625">
        <v>36344122.439999998</v>
      </c>
      <c r="AAD74" s="625">
        <v>11510985.41</v>
      </c>
      <c r="AAE74" s="625">
        <v>24759613.75</v>
      </c>
      <c r="AAF74" s="625">
        <v>88945940.189999998</v>
      </c>
      <c r="AAG74" s="625">
        <v>6988879.6500000004</v>
      </c>
      <c r="AAH74" s="625">
        <v>16832467.34</v>
      </c>
      <c r="AAI74" s="625">
        <v>2783573.76</v>
      </c>
      <c r="AAJ74" s="625">
        <v>12649870.15</v>
      </c>
      <c r="AAK74" s="625">
        <v>-4179945.05</v>
      </c>
      <c r="AAL74" s="625">
        <v>11646561.74</v>
      </c>
      <c r="AAM74" s="625">
        <v>1118173876.7</v>
      </c>
      <c r="AAN74" s="625">
        <v>3471471.55</v>
      </c>
      <c r="AAO74" s="625">
        <v>11817424.630000001</v>
      </c>
      <c r="AAP74" s="625">
        <v>57662786.380000003</v>
      </c>
      <c r="AAQ74" s="625">
        <v>6641331.7800000003</v>
      </c>
      <c r="AAR74" s="625">
        <v>51623299.719999999</v>
      </c>
      <c r="AAS74" s="625">
        <v>27827048.25</v>
      </c>
      <c r="AAT74" s="625">
        <v>33931866.210000001</v>
      </c>
      <c r="AAU74" s="625">
        <v>32701955.23</v>
      </c>
      <c r="AAV74" s="625">
        <v>13379089.210000001</v>
      </c>
      <c r="AAW74" s="625">
        <v>4353885.4000000004</v>
      </c>
      <c r="AAX74" s="625">
        <v>-7623540.29</v>
      </c>
      <c r="AAY74" s="625">
        <v>20154734.289999999</v>
      </c>
      <c r="AAZ74" s="625">
        <v>857811.1</v>
      </c>
      <c r="ABA74" s="625">
        <v>2090536.1</v>
      </c>
      <c r="ABB74" s="625">
        <v>4292218.76</v>
      </c>
      <c r="ABC74" s="625">
        <v>18015407.379999999</v>
      </c>
      <c r="ABD74" s="625">
        <v>31552064.77</v>
      </c>
      <c r="ABE74" s="625">
        <v>7422479.1200000001</v>
      </c>
      <c r="ABF74" s="625">
        <v>50627153.859999999</v>
      </c>
      <c r="ABG74" s="625">
        <v>-56457501.159999996</v>
      </c>
      <c r="ABH74" s="625">
        <v>22685137.25</v>
      </c>
      <c r="ABI74" s="625">
        <v>8909699.9700000007</v>
      </c>
      <c r="ABJ74" s="625">
        <v>-545088.98</v>
      </c>
      <c r="ABK74" s="625">
        <v>37822468.57</v>
      </c>
      <c r="ABL74" s="625">
        <v>11677096.33</v>
      </c>
      <c r="ABM74" s="625">
        <v>93792938.159999996</v>
      </c>
      <c r="ABN74" s="625">
        <v>58976135.340000004</v>
      </c>
      <c r="ABO74" s="625">
        <v>1874028.28</v>
      </c>
      <c r="ABP74" s="625">
        <v>26846693.949999999</v>
      </c>
      <c r="ABQ74" s="625">
        <v>986757.57</v>
      </c>
      <c r="ABR74" s="625">
        <v>14958855.76</v>
      </c>
      <c r="ABS74" s="625">
        <v>8575356.7100000009</v>
      </c>
      <c r="ABT74" s="625">
        <v>5241334.21</v>
      </c>
      <c r="ABU74" s="625">
        <v>31041421.600000001</v>
      </c>
      <c r="ABV74" s="625">
        <v>16863380.600000001</v>
      </c>
      <c r="ABW74" s="625">
        <v>28204280.890000001</v>
      </c>
      <c r="ABX74" s="625">
        <v>40984702.770000003</v>
      </c>
      <c r="ABY74" s="625">
        <v>729644.88</v>
      </c>
      <c r="ABZ74" s="625">
        <v>15269381.93</v>
      </c>
      <c r="ACA74" s="625">
        <v>-2990185.59</v>
      </c>
      <c r="ACB74" s="625">
        <v>7098911.21</v>
      </c>
      <c r="ACC74" s="625">
        <v>10498470.9</v>
      </c>
      <c r="ACD74" s="625">
        <v>3160447.21</v>
      </c>
      <c r="ACE74" s="625">
        <v>5751472.9500000002</v>
      </c>
      <c r="ACF74" s="625">
        <v>3948664.12</v>
      </c>
      <c r="ACG74" s="625">
        <v>673009338.54999995</v>
      </c>
      <c r="ACH74" s="625">
        <v>2020691.85</v>
      </c>
      <c r="ACI74" s="625">
        <v>-464632</v>
      </c>
      <c r="ACJ74" s="625">
        <v>37438.78</v>
      </c>
      <c r="ACK74" s="625">
        <v>13213260.91</v>
      </c>
      <c r="ACL74" s="625">
        <v>-8834437.9900000002</v>
      </c>
      <c r="ACM74" s="625">
        <v>45475672.189999998</v>
      </c>
      <c r="ACN74" s="625">
        <v>121290368.47</v>
      </c>
      <c r="ACO74" s="625">
        <v>124194960.84999999</v>
      </c>
      <c r="ACP74" s="625">
        <v>-457857.38</v>
      </c>
      <c r="ACQ74" s="625">
        <v>27016277.710000001</v>
      </c>
      <c r="ACR74" s="625">
        <v>20765926.210000001</v>
      </c>
      <c r="ACS74" s="625">
        <v>2410544.73</v>
      </c>
      <c r="ACT74" s="625">
        <v>198574842.25</v>
      </c>
      <c r="ACU74" s="625">
        <v>5275195.7699999996</v>
      </c>
      <c r="ACV74" s="625">
        <v>22151026.18</v>
      </c>
      <c r="ACW74" s="625">
        <v>29298939.02</v>
      </c>
      <c r="ACX74" s="625">
        <v>-4344754.3899999997</v>
      </c>
      <c r="ACY74" s="625">
        <v>-136197.85999999999</v>
      </c>
      <c r="ACZ74" s="625">
        <v>5096634.18</v>
      </c>
      <c r="ADA74" s="625">
        <v>-219952.69</v>
      </c>
      <c r="ADB74" s="625">
        <v>20984761.640000001</v>
      </c>
      <c r="ADC74" s="625">
        <v>44697960.780000001</v>
      </c>
      <c r="ADD74" s="625">
        <v>9713690.1300000008</v>
      </c>
      <c r="ADE74" s="625">
        <v>43441318.439999998</v>
      </c>
      <c r="ADF74" s="625">
        <v>13489600.539999999</v>
      </c>
      <c r="ADG74" s="625">
        <v>2390846.41</v>
      </c>
      <c r="ADH74" s="625">
        <v>3190629.04</v>
      </c>
      <c r="ADI74" s="625">
        <v>1989408.25</v>
      </c>
      <c r="ADJ74" s="625">
        <v>14988023.720000001</v>
      </c>
      <c r="ADK74" s="625">
        <v>2755465.78</v>
      </c>
      <c r="ADL74" s="625">
        <v>1046304.78</v>
      </c>
      <c r="ADM74" s="625">
        <v>-14748854.560000001</v>
      </c>
      <c r="ADN74" s="625">
        <v>92399578.560000002</v>
      </c>
      <c r="ADO74" s="625">
        <v>11294652.26</v>
      </c>
      <c r="ADP74" s="625">
        <v>-1717675.85</v>
      </c>
      <c r="ADQ74" s="625">
        <v>1225610.6100000001</v>
      </c>
      <c r="ADR74" s="625">
        <v>3709313.4</v>
      </c>
      <c r="ADS74" s="625">
        <v>43693906.310000002</v>
      </c>
      <c r="ADT74" s="625">
        <v>2816331.8</v>
      </c>
      <c r="ADU74" s="625">
        <v>299708006.31999999</v>
      </c>
      <c r="ADV74" s="625">
        <v>58498608.630000003</v>
      </c>
      <c r="ADW74" s="625">
        <v>-19246412.670000002</v>
      </c>
      <c r="ADX74" s="625">
        <v>8234114.4500000002</v>
      </c>
      <c r="ADY74" s="625">
        <v>18039223.309999999</v>
      </c>
      <c r="ADZ74" s="625">
        <v>11640986.48</v>
      </c>
      <c r="AEA74" s="625">
        <v>4318497.16</v>
      </c>
      <c r="AEB74" s="625">
        <v>4243158.0599999996</v>
      </c>
      <c r="AEC74" s="625">
        <v>4388991.74</v>
      </c>
      <c r="AED74" s="625">
        <v>27299438.859999999</v>
      </c>
      <c r="AEE74" s="625">
        <v>65309.88</v>
      </c>
      <c r="AEF74" s="625">
        <v>15970424.52</v>
      </c>
      <c r="AEG74" s="625">
        <v>14722799.789999999</v>
      </c>
      <c r="AEH74" s="625">
        <v>10417186.92</v>
      </c>
      <c r="AEI74" s="625">
        <v>5052011.45</v>
      </c>
      <c r="AEJ74" s="625">
        <v>20723055.670000002</v>
      </c>
      <c r="AEK74" s="625">
        <v>9852875.9299999997</v>
      </c>
      <c r="AEL74" s="625">
        <v>-7491084.7999999998</v>
      </c>
      <c r="AEM74" s="625">
        <v>15561707.17</v>
      </c>
      <c r="AEN74" s="625">
        <v>7283381.3099999996</v>
      </c>
      <c r="AEO74" s="625">
        <v>407039146.43000001</v>
      </c>
      <c r="AEP74" s="625">
        <v>12171154.15</v>
      </c>
      <c r="AEQ74" s="625">
        <v>7304654.9800000004</v>
      </c>
      <c r="AER74" s="625">
        <v>2245420.38</v>
      </c>
      <c r="AES74" s="625">
        <v>3333097.88</v>
      </c>
      <c r="AET74" s="625">
        <v>7867031.3499999996</v>
      </c>
      <c r="AEU74" s="625">
        <v>11827958.460000001</v>
      </c>
      <c r="AEV74" s="625">
        <v>3365737.14</v>
      </c>
      <c r="AEW74" s="625">
        <v>7339854.2699999996</v>
      </c>
      <c r="AEX74" s="625">
        <v>9149137.8300000001</v>
      </c>
      <c r="AEY74" s="625">
        <v>181710198.34999999</v>
      </c>
      <c r="AEZ74" s="625">
        <v>146748885.06999999</v>
      </c>
      <c r="AFA74" s="625">
        <v>24088969.379999999</v>
      </c>
      <c r="AFB74" s="625">
        <v>9975797.8300000001</v>
      </c>
      <c r="AFC74" s="625">
        <v>36733031.600000001</v>
      </c>
      <c r="AFD74" s="625">
        <v>56874478.329999998</v>
      </c>
      <c r="AFE74" s="625">
        <v>4264166.58</v>
      </c>
      <c r="AFF74" s="625">
        <v>5165290.83</v>
      </c>
      <c r="AFG74" s="625">
        <v>24165807.550000001</v>
      </c>
      <c r="AFH74" s="625">
        <v>10486790.560000001</v>
      </c>
      <c r="AFI74" s="625">
        <v>10390634.49</v>
      </c>
      <c r="AFJ74" s="625">
        <v>3004641.2</v>
      </c>
      <c r="AFK74" s="625">
        <v>-2904526.45</v>
      </c>
      <c r="AFL74" s="625">
        <v>142296797.84999999</v>
      </c>
      <c r="AFM74" s="625">
        <v>653395.26</v>
      </c>
      <c r="AFN74" s="625">
        <v>29616876.510000002</v>
      </c>
      <c r="AFO74" s="625">
        <v>-2707953.94</v>
      </c>
      <c r="AFP74" s="625">
        <v>12610536.23</v>
      </c>
      <c r="AFQ74" s="625">
        <v>21890989.870000001</v>
      </c>
      <c r="AFR74" s="625">
        <v>19065787.539999999</v>
      </c>
      <c r="AFS74" s="625">
        <v>24311995.690000001</v>
      </c>
      <c r="AFT74" s="625">
        <v>7625917.6299999999</v>
      </c>
      <c r="AFU74" s="625">
        <v>13530278.07</v>
      </c>
      <c r="AFV74" s="625">
        <v>-5989849.2999999998</v>
      </c>
      <c r="AFW74" s="625">
        <v>34700075.579999998</v>
      </c>
      <c r="AFX74" s="625">
        <v>354484579.47000003</v>
      </c>
      <c r="AFY74" s="625">
        <v>19710026.899999999</v>
      </c>
      <c r="AFZ74" s="625">
        <v>4528271.32</v>
      </c>
      <c r="AGA74" s="625">
        <v>17393032.420000002</v>
      </c>
      <c r="AGB74" s="625">
        <v>8462772.8900000006</v>
      </c>
      <c r="AGC74" s="625">
        <v>2641443.2599999998</v>
      </c>
      <c r="AGD74" s="625">
        <v>11196707.41</v>
      </c>
      <c r="AGE74" s="625">
        <v>7194167.9400000004</v>
      </c>
      <c r="AGF74" s="625">
        <v>8626399.2400000002</v>
      </c>
      <c r="AGG74" s="625">
        <v>6616055.2999999998</v>
      </c>
      <c r="AGH74" s="625">
        <v>7588601.5899999999</v>
      </c>
      <c r="AGI74" s="625">
        <v>603394769.76999998</v>
      </c>
      <c r="AGJ74" s="625">
        <v>13673213.48</v>
      </c>
      <c r="AGK74" s="625">
        <v>13936648.32</v>
      </c>
      <c r="AGL74" s="625">
        <v>13635269.42</v>
      </c>
      <c r="AGM74" s="625">
        <v>43826496.590000004</v>
      </c>
      <c r="AGN74" s="625">
        <v>12555828.640000001</v>
      </c>
      <c r="AGO74" s="625">
        <v>2635156.1</v>
      </c>
      <c r="AGP74" s="625">
        <v>28951364.379999999</v>
      </c>
      <c r="AGQ74" s="625">
        <v>323427298.97000003</v>
      </c>
      <c r="AGR74" s="625">
        <v>54032187.25</v>
      </c>
      <c r="AGS74" s="625">
        <v>96426.61</v>
      </c>
      <c r="AGT74" s="625">
        <v>22354991.52</v>
      </c>
      <c r="AGU74" s="625">
        <v>27764990.379999999</v>
      </c>
      <c r="AGV74" s="625">
        <v>6381346.5300000003</v>
      </c>
      <c r="AGW74" s="625">
        <v>-3035504.93</v>
      </c>
      <c r="AGX74" s="625">
        <v>19699126.91</v>
      </c>
      <c r="AGY74" s="625">
        <v>6667487.9299999997</v>
      </c>
      <c r="AGZ74" s="625">
        <v>-1424115.49</v>
      </c>
      <c r="AHA74" s="625">
        <v>28616464.289999999</v>
      </c>
      <c r="AHB74" s="625">
        <v>8094609.04</v>
      </c>
      <c r="AHC74" s="625">
        <v>3347320.19</v>
      </c>
      <c r="AHD74" s="625">
        <v>3483831.9</v>
      </c>
      <c r="AHE74" s="625">
        <v>4116796.09</v>
      </c>
      <c r="AHF74" s="625">
        <v>3705509.03</v>
      </c>
      <c r="AHG74" s="625">
        <v>-6698745.9000000004</v>
      </c>
      <c r="AHH74" s="625">
        <v>14520843.390000001</v>
      </c>
      <c r="AHI74" s="625">
        <v>24270463.530000001</v>
      </c>
      <c r="AHJ74" s="625">
        <v>13764603.539999999</v>
      </c>
      <c r="AHK74" s="625">
        <v>5882448.4000000004</v>
      </c>
      <c r="AHL74" s="625">
        <v>6164039.4400000004</v>
      </c>
      <c r="AHM74" s="625">
        <v>16479422.119999999</v>
      </c>
      <c r="AHN74" s="625">
        <v>599550.14</v>
      </c>
      <c r="AHO74" s="625"/>
      <c r="AHP74" s="625"/>
      <c r="AHQ74" s="580">
        <v>69</v>
      </c>
    </row>
    <row r="75" spans="1:901" x14ac:dyDescent="0.4">
      <c r="A75" s="554">
        <v>4</v>
      </c>
      <c r="B75" s="555" t="s">
        <v>6382</v>
      </c>
      <c r="C75" s="625">
        <v>485447540.01999998</v>
      </c>
      <c r="D75" s="625">
        <v>-7887096.4299999997</v>
      </c>
      <c r="E75" s="625">
        <v>-11596830.850000001</v>
      </c>
      <c r="F75" s="625">
        <v>2775689.5199999996</v>
      </c>
      <c r="G75" s="625">
        <v>8315612.3400000036</v>
      </c>
      <c r="H75" s="625">
        <v>-10263300.469999999</v>
      </c>
      <c r="I75" s="625">
        <v>287917852.38</v>
      </c>
      <c r="J75" s="625">
        <v>73706359.570000008</v>
      </c>
      <c r="K75" s="625">
        <v>2512767.34</v>
      </c>
      <c r="L75" s="625">
        <v>-1990948.8499999996</v>
      </c>
      <c r="M75" s="625">
        <v>-10285118.329999998</v>
      </c>
      <c r="N75" s="625">
        <v>-3055404.25</v>
      </c>
      <c r="O75" s="625">
        <v>74332787.719999999</v>
      </c>
      <c r="P75" s="625">
        <v>477148.74000000022</v>
      </c>
      <c r="Q75" s="625">
        <v>-2084519.4299999997</v>
      </c>
      <c r="R75" s="625">
        <v>-13964434.850000001</v>
      </c>
      <c r="S75" s="625">
        <v>-3476259.1099999994</v>
      </c>
      <c r="T75" s="625">
        <v>-2237315.7200000002</v>
      </c>
      <c r="U75" s="625">
        <v>377043783.50000006</v>
      </c>
      <c r="V75" s="625">
        <v>-60091393.750000007</v>
      </c>
      <c r="W75" s="625">
        <v>19061689.029999997</v>
      </c>
      <c r="X75" s="625">
        <v>104218057.71000001</v>
      </c>
      <c r="Y75" s="625">
        <v>-10404014.099999998</v>
      </c>
      <c r="Z75" s="625">
        <v>-17905739.280000001</v>
      </c>
      <c r="AA75" s="625">
        <v>-581371.60000000149</v>
      </c>
      <c r="AB75" s="625">
        <v>-99577541.239999995</v>
      </c>
      <c r="AC75" s="625">
        <v>-8584409.0100000054</v>
      </c>
      <c r="AD75" s="625">
        <v>-21648856.609999999</v>
      </c>
      <c r="AE75" s="625">
        <v>-95223421.919999987</v>
      </c>
      <c r="AF75" s="625">
        <v>-16197109.399999999</v>
      </c>
      <c r="AG75" s="625">
        <v>-78702839.540000007</v>
      </c>
      <c r="AH75" s="625">
        <v>-37212145.479999997</v>
      </c>
      <c r="AI75" s="625">
        <v>-5247192.2399999984</v>
      </c>
      <c r="AJ75" s="625">
        <v>-5600316.1300000008</v>
      </c>
      <c r="AK75" s="625">
        <v>60636942.930000007</v>
      </c>
      <c r="AL75" s="625">
        <v>-19798699.16</v>
      </c>
      <c r="AM75" s="625">
        <v>52647949.129999995</v>
      </c>
      <c r="AN75" s="625">
        <v>-777977.18000000156</v>
      </c>
      <c r="AO75" s="625">
        <v>-4078169.0700000003</v>
      </c>
      <c r="AP75" s="625">
        <v>-4924822.9999999981</v>
      </c>
      <c r="AQ75" s="625">
        <v>-8044366.6899999976</v>
      </c>
      <c r="AR75" s="625">
        <v>-12061671.579999998</v>
      </c>
      <c r="AS75" s="625">
        <v>-58621399.400000006</v>
      </c>
      <c r="AT75" s="625">
        <v>5419945.959999999</v>
      </c>
      <c r="AU75" s="625">
        <v>9490383.5600000005</v>
      </c>
      <c r="AV75" s="625">
        <v>5172143.25</v>
      </c>
      <c r="AW75" s="625">
        <v>-6429775.8100000005</v>
      </c>
      <c r="AX75" s="625">
        <v>-5942512.3699999992</v>
      </c>
      <c r="AY75" s="625">
        <v>13475594.589999998</v>
      </c>
      <c r="AZ75" s="625">
        <v>3409011.76</v>
      </c>
      <c r="BA75" s="625">
        <v>7571983.8599999994</v>
      </c>
      <c r="BB75" s="625">
        <v>6182602.7400000002</v>
      </c>
      <c r="BC75" s="625">
        <v>8112391.8899999987</v>
      </c>
      <c r="BD75" s="625">
        <v>430943.04000000004</v>
      </c>
      <c r="BE75" s="625">
        <v>-16003800.48</v>
      </c>
      <c r="BF75" s="625">
        <v>5457837.7799999993</v>
      </c>
      <c r="BG75" s="625">
        <v>22447616.550000001</v>
      </c>
      <c r="BH75" s="625">
        <v>-94078165.940000013</v>
      </c>
      <c r="BI75" s="625">
        <v>20287215.459999993</v>
      </c>
      <c r="BJ75" s="625">
        <v>-4356811.4800000004</v>
      </c>
      <c r="BK75" s="625">
        <v>-3755205.1800000006</v>
      </c>
      <c r="BL75" s="625">
        <v>-11027215.65</v>
      </c>
      <c r="BM75" s="625">
        <v>-2400186.2399999984</v>
      </c>
      <c r="BN75" s="625">
        <v>-7114265</v>
      </c>
      <c r="BO75" s="625">
        <v>48039.810000000056</v>
      </c>
      <c r="BP75" s="625">
        <v>305936.04000000004</v>
      </c>
      <c r="BQ75" s="625">
        <v>71185681.980000004</v>
      </c>
      <c r="BR75" s="625">
        <v>7153733.9500000002</v>
      </c>
      <c r="BS75" s="625">
        <v>3687252.3400000008</v>
      </c>
      <c r="BT75" s="625">
        <v>-2225670.1300000008</v>
      </c>
      <c r="BU75" s="625">
        <v>-1705865.88</v>
      </c>
      <c r="BV75" s="625">
        <v>-170275.18000000063</v>
      </c>
      <c r="BW75" s="625">
        <v>3745518.28</v>
      </c>
      <c r="BX75" s="625">
        <v>5224268.5</v>
      </c>
      <c r="BY75" s="625">
        <v>2896914</v>
      </c>
      <c r="BZ75" s="625">
        <v>-4721251.1399999997</v>
      </c>
      <c r="CA75" s="625">
        <v>-19039889.210000001</v>
      </c>
      <c r="CB75" s="625">
        <v>-23481514.000000004</v>
      </c>
      <c r="CC75" s="625">
        <v>-5101736.8000000007</v>
      </c>
      <c r="CD75" s="625">
        <v>1915339.3900000006</v>
      </c>
      <c r="CE75" s="625">
        <v>-5465897.3399999999</v>
      </c>
      <c r="CF75" s="625">
        <v>1278359116.6700001</v>
      </c>
      <c r="CG75" s="625">
        <v>16807263.770000003</v>
      </c>
      <c r="CH75" s="625">
        <v>1200248.1400000006</v>
      </c>
      <c r="CI75" s="625">
        <v>6390914.620000001</v>
      </c>
      <c r="CJ75" s="625">
        <v>30484499.849999998</v>
      </c>
      <c r="CK75" s="625">
        <v>6230002.2899999991</v>
      </c>
      <c r="CL75" s="625">
        <v>12252910.719999999</v>
      </c>
      <c r="CM75" s="625">
        <v>11783931.690000001</v>
      </c>
      <c r="CN75" s="625">
        <v>10954434.65</v>
      </c>
      <c r="CO75" s="625">
        <v>-1771516.3200000003</v>
      </c>
      <c r="CP75" s="625">
        <v>8485615.2699999996</v>
      </c>
      <c r="CQ75" s="625">
        <v>2283385.209999999</v>
      </c>
      <c r="CR75" s="625">
        <v>12260434.309999999</v>
      </c>
      <c r="CS75" s="625">
        <v>21518819.430000007</v>
      </c>
      <c r="CT75" s="625">
        <v>13523245.040000003</v>
      </c>
      <c r="CU75" s="625">
        <v>8614634.3600000013</v>
      </c>
      <c r="CV75" s="625">
        <v>-6165821.9699999988</v>
      </c>
      <c r="CW75" s="625">
        <v>10409470.359999999</v>
      </c>
      <c r="CX75" s="625">
        <v>-6344613.9699999988</v>
      </c>
      <c r="CY75" s="625">
        <v>1369958.3500000006</v>
      </c>
      <c r="CZ75" s="625">
        <v>8339488.8799999999</v>
      </c>
      <c r="DA75" s="625">
        <v>-55062937.439999998</v>
      </c>
      <c r="DB75" s="625">
        <v>28714112.789999992</v>
      </c>
      <c r="DC75" s="625">
        <v>-8109478.620000001</v>
      </c>
      <c r="DD75" s="625">
        <v>-2382234.4899999984</v>
      </c>
      <c r="DE75" s="625">
        <v>-3870066.3100000024</v>
      </c>
      <c r="DF75" s="625">
        <v>7373558.820000004</v>
      </c>
      <c r="DG75" s="625">
        <v>-10056883.930000002</v>
      </c>
      <c r="DH75" s="625">
        <v>-16602119.169999998</v>
      </c>
      <c r="DI75" s="625">
        <v>12918493.459999999</v>
      </c>
      <c r="DJ75" s="625">
        <v>681275315.30000007</v>
      </c>
      <c r="DK75" s="625">
        <v>-3317980.75</v>
      </c>
      <c r="DL75" s="625">
        <v>6139736.8099999987</v>
      </c>
      <c r="DM75" s="625">
        <v>17434558.309999999</v>
      </c>
      <c r="DN75" s="625">
        <v>-2536668.3899000008</v>
      </c>
      <c r="DO75" s="625">
        <v>-1791702.1100000013</v>
      </c>
      <c r="DP75" s="625">
        <v>23531645.580000006</v>
      </c>
      <c r="DQ75" s="625">
        <v>23551312.1501</v>
      </c>
      <c r="DR75" s="625">
        <v>5224954.0900000036</v>
      </c>
      <c r="DS75" s="625">
        <v>4392287.6899999976</v>
      </c>
      <c r="DT75" s="625">
        <v>-17761833.140000001</v>
      </c>
      <c r="DU75" s="625">
        <v>-39391878.750000007</v>
      </c>
      <c r="DV75" s="625">
        <v>-73866536.050000012</v>
      </c>
      <c r="DW75" s="625">
        <v>-11224547.189999998</v>
      </c>
      <c r="DX75" s="625">
        <v>-20813826.290000003</v>
      </c>
      <c r="DY75" s="625">
        <v>-4535613.57</v>
      </c>
      <c r="DZ75" s="625">
        <v>8663061.0199999996</v>
      </c>
      <c r="EA75" s="625">
        <v>-7345478.799999997</v>
      </c>
      <c r="EB75" s="625">
        <v>3961972.8199999984</v>
      </c>
      <c r="EC75" s="625">
        <v>-35322601.75</v>
      </c>
      <c r="ED75" s="625">
        <v>37643324.210000008</v>
      </c>
      <c r="EE75" s="625">
        <v>87345557.530000001</v>
      </c>
      <c r="EF75" s="625">
        <v>16336836.210000001</v>
      </c>
      <c r="EG75" s="625">
        <v>-483473.23000000045</v>
      </c>
      <c r="EH75" s="625">
        <v>14986298.640000001</v>
      </c>
      <c r="EI75" s="625">
        <v>-11762929.240000002</v>
      </c>
      <c r="EJ75" s="625">
        <v>-3174769.6400000006</v>
      </c>
      <c r="EK75" s="625">
        <v>-1884124.040000001</v>
      </c>
      <c r="EL75" s="625">
        <v>8735102.4600000009</v>
      </c>
      <c r="EM75" s="625">
        <v>-99446586.340000004</v>
      </c>
      <c r="EN75" s="625">
        <v>-3795830.84</v>
      </c>
      <c r="EO75" s="625">
        <v>-12243581.070000002</v>
      </c>
      <c r="EP75" s="625">
        <v>-2265509.5199999996</v>
      </c>
      <c r="EQ75" s="625">
        <v>-3804507.66</v>
      </c>
      <c r="ER75" s="625">
        <v>5850135.7299999995</v>
      </c>
      <c r="ES75" s="625">
        <v>-20075607.359999999</v>
      </c>
      <c r="ET75" s="625">
        <v>-13530320.25</v>
      </c>
      <c r="EU75" s="625">
        <v>-11995681.790000001</v>
      </c>
      <c r="EV75" s="625">
        <v>-56019197.330000013</v>
      </c>
      <c r="EW75" s="625">
        <v>29178488.809999999</v>
      </c>
      <c r="EX75" s="625">
        <v>17610502.77</v>
      </c>
      <c r="EY75" s="625">
        <v>-317104.83000000194</v>
      </c>
      <c r="EZ75" s="625">
        <v>2823478.7199999988</v>
      </c>
      <c r="FA75" s="625">
        <v>1471377.1799999997</v>
      </c>
      <c r="FB75" s="625">
        <v>13080696.859999999</v>
      </c>
      <c r="FC75" s="625">
        <v>6214571.2300000004</v>
      </c>
      <c r="FD75" s="625">
        <v>12794102.529999997</v>
      </c>
      <c r="FE75" s="625">
        <v>25848800.93</v>
      </c>
      <c r="FF75" s="625">
        <v>8861565.1000000015</v>
      </c>
      <c r="FG75" s="625">
        <v>5087698.4700000007</v>
      </c>
      <c r="FH75" s="625">
        <v>20061691.459999993</v>
      </c>
      <c r="FI75" s="625">
        <v>7856680.8499999978</v>
      </c>
      <c r="FJ75" s="625">
        <v>6117294.339999998</v>
      </c>
      <c r="FK75" s="625">
        <v>6724690.4800000004</v>
      </c>
      <c r="FL75" s="625">
        <v>-2357253.3200000003</v>
      </c>
      <c r="FM75" s="625">
        <v>21907647.600000001</v>
      </c>
      <c r="FN75" s="625">
        <v>2426894.7100000009</v>
      </c>
      <c r="FO75" s="625">
        <v>8969833.1900000013</v>
      </c>
      <c r="FP75" s="625">
        <v>729471607.66000009</v>
      </c>
      <c r="FQ75" s="625">
        <v>2106654.3899999987</v>
      </c>
      <c r="FR75" s="625">
        <v>11695430.510000002</v>
      </c>
      <c r="FS75" s="625">
        <v>-3273770.0799999982</v>
      </c>
      <c r="FT75" s="625">
        <v>15375687.859999999</v>
      </c>
      <c r="FU75" s="625">
        <v>9085793.8699999992</v>
      </c>
      <c r="FV75" s="625">
        <v>-19183258.359999999</v>
      </c>
      <c r="FW75" s="625">
        <v>-18399401.600000001</v>
      </c>
      <c r="FX75" s="625">
        <v>10096674.699999999</v>
      </c>
      <c r="FY75" s="625">
        <v>23240656.799999997</v>
      </c>
      <c r="FZ75" s="625">
        <v>-7618097</v>
      </c>
      <c r="GA75" s="625">
        <v>-4796518.8899999987</v>
      </c>
      <c r="GB75" s="625">
        <v>14451949.270000001</v>
      </c>
      <c r="GC75" s="625">
        <v>22574515.240000002</v>
      </c>
      <c r="GD75" s="625">
        <v>38731359.469999999</v>
      </c>
      <c r="GE75" s="625">
        <v>1646128.12</v>
      </c>
      <c r="GF75" s="625">
        <v>14937633.23</v>
      </c>
      <c r="GG75" s="625">
        <v>-6790922.3900000006</v>
      </c>
      <c r="GH75" s="625">
        <v>3721052.870000001</v>
      </c>
      <c r="GI75" s="625">
        <v>6661634.5199999996</v>
      </c>
      <c r="GJ75" s="625">
        <v>-3446072.3800000008</v>
      </c>
      <c r="GK75" s="625">
        <v>15558325.859999999</v>
      </c>
      <c r="GL75" s="625">
        <v>3625979.33</v>
      </c>
      <c r="GM75" s="625">
        <v>6418250.8099999996</v>
      </c>
      <c r="GN75" s="625">
        <v>4302458.58</v>
      </c>
      <c r="GO75" s="625">
        <v>2433346.0300000003</v>
      </c>
      <c r="GP75" s="625">
        <v>1826224.9100000262</v>
      </c>
      <c r="GQ75" s="625">
        <v>55712302.119999997</v>
      </c>
      <c r="GR75" s="625">
        <v>9793884.3200000003</v>
      </c>
      <c r="GS75" s="625">
        <v>4540670.8300000019</v>
      </c>
      <c r="GT75" s="625">
        <v>6396504.0600000005</v>
      </c>
      <c r="GU75" s="625">
        <v>4895901.129999999</v>
      </c>
      <c r="GV75" s="625">
        <v>5480337.2300000004</v>
      </c>
      <c r="GW75" s="625">
        <v>8590424.7899999991</v>
      </c>
      <c r="GX75" s="625">
        <v>-68380721.050000012</v>
      </c>
      <c r="GY75" s="625">
        <v>6567078.870000001</v>
      </c>
      <c r="GZ75" s="625">
        <v>-17047701.66</v>
      </c>
      <c r="HA75" s="625">
        <v>-12052481.6</v>
      </c>
      <c r="HB75" s="625">
        <v>-292338497.68000001</v>
      </c>
      <c r="HC75" s="625">
        <v>114575354.65000001</v>
      </c>
      <c r="HD75" s="625">
        <v>7688370.6600000039</v>
      </c>
      <c r="HE75" s="625">
        <v>-21783675.150000006</v>
      </c>
      <c r="HF75" s="625">
        <v>20882051.009999998</v>
      </c>
      <c r="HG75" s="625">
        <v>48497646.5</v>
      </c>
      <c r="HH75" s="625">
        <v>-6258643.7300000004</v>
      </c>
      <c r="HI75" s="625">
        <v>316217249.20999992</v>
      </c>
      <c r="HJ75" s="625">
        <v>-17006563.969999999</v>
      </c>
      <c r="HK75" s="625">
        <v>1531015</v>
      </c>
      <c r="HL75" s="625">
        <v>75365852.010000005</v>
      </c>
      <c r="HM75" s="625">
        <v>-9521496.3300000019</v>
      </c>
      <c r="HN75" s="625">
        <v>9587800.1400000006</v>
      </c>
      <c r="HO75" s="625">
        <v>26093479.559999999</v>
      </c>
      <c r="HP75" s="625">
        <v>-17267719.859999999</v>
      </c>
      <c r="HQ75" s="625">
        <v>-20218804.069999993</v>
      </c>
      <c r="HR75" s="625">
        <v>-73005114.470000014</v>
      </c>
      <c r="HS75" s="625">
        <v>-339615.29000000283</v>
      </c>
      <c r="HT75" s="625">
        <v>1946690.3600000013</v>
      </c>
      <c r="HU75" s="625">
        <v>6329786.9200000018</v>
      </c>
      <c r="HV75" s="625">
        <v>-1417465.0700000003</v>
      </c>
      <c r="HW75" s="625">
        <v>-19838945</v>
      </c>
      <c r="HX75" s="625">
        <v>-4215924.5</v>
      </c>
      <c r="HY75" s="625">
        <v>1254969.5599999987</v>
      </c>
      <c r="HZ75" s="625">
        <v>3308798.7699999996</v>
      </c>
      <c r="IA75" s="625">
        <v>7245535.2699999996</v>
      </c>
      <c r="IB75" s="625">
        <v>32445189.079999998</v>
      </c>
      <c r="IC75" s="625">
        <v>1453512.1600000001</v>
      </c>
      <c r="ID75" s="625">
        <v>-6330165.7600000016</v>
      </c>
      <c r="IE75" s="625">
        <v>-7896694.4700000007</v>
      </c>
      <c r="IF75" s="625">
        <v>2558270.8999999994</v>
      </c>
      <c r="IG75" s="625">
        <v>-147112639.01999998</v>
      </c>
      <c r="IH75" s="625">
        <v>73712112.219999999</v>
      </c>
      <c r="II75" s="625">
        <v>4172664.91</v>
      </c>
      <c r="IJ75" s="625">
        <v>-15219491.120000005</v>
      </c>
      <c r="IK75" s="625">
        <v>-59131184.720000006</v>
      </c>
      <c r="IL75" s="625">
        <v>469710.42000000179</v>
      </c>
      <c r="IM75" s="625">
        <v>-225585.91000000015</v>
      </c>
      <c r="IN75" s="625">
        <v>-4960925.1900000013</v>
      </c>
      <c r="IO75" s="625">
        <v>2765660.8199999984</v>
      </c>
      <c r="IP75" s="625">
        <v>-13813406.520000001</v>
      </c>
      <c r="IQ75" s="625">
        <v>39271049.990000002</v>
      </c>
      <c r="IR75" s="625">
        <v>-244858223.21000001</v>
      </c>
      <c r="IS75" s="625">
        <v>-193505118.47999996</v>
      </c>
      <c r="IT75" s="625">
        <v>-2176464.6799999997</v>
      </c>
      <c r="IU75" s="625">
        <v>1899929.379999999</v>
      </c>
      <c r="IV75" s="625">
        <v>40687695.769999996</v>
      </c>
      <c r="IW75" s="625">
        <v>5685796.9600000009</v>
      </c>
      <c r="IX75" s="625">
        <v>-2052705.9100000001</v>
      </c>
      <c r="IY75" s="625">
        <v>10287523.280000001</v>
      </c>
      <c r="IZ75" s="625">
        <v>-135817.75</v>
      </c>
      <c r="JA75" s="625">
        <v>-15080168.059999999</v>
      </c>
      <c r="JB75" s="625">
        <v>-15204700.379999999</v>
      </c>
      <c r="JC75" s="625">
        <v>-5592022.8199999984</v>
      </c>
      <c r="JD75" s="625">
        <v>14508672.61999999</v>
      </c>
      <c r="JE75" s="625">
        <v>-23844358.950000003</v>
      </c>
      <c r="JF75" s="625">
        <v>-1880052.5400000028</v>
      </c>
      <c r="JG75" s="625">
        <v>-1116913.0700000003</v>
      </c>
      <c r="JH75" s="625">
        <v>-8915266.0800000001</v>
      </c>
      <c r="JI75" s="625">
        <v>-1479005.1300000008</v>
      </c>
      <c r="JJ75" s="625">
        <v>-44525989.039999992</v>
      </c>
      <c r="JK75" s="625">
        <v>-5121038.6499999985</v>
      </c>
      <c r="JL75" s="625">
        <v>-7469377.75</v>
      </c>
      <c r="JM75" s="625">
        <v>13959693.240000002</v>
      </c>
      <c r="JN75" s="625">
        <v>-7042676.8800000027</v>
      </c>
      <c r="JO75" s="625">
        <v>-28672456.960000001</v>
      </c>
      <c r="JP75" s="625">
        <v>-938895.45999999717</v>
      </c>
      <c r="JQ75" s="625">
        <v>15541801.889999986</v>
      </c>
      <c r="JR75" s="625">
        <v>-32822272.11999999</v>
      </c>
      <c r="JS75" s="625">
        <v>12360587.790000001</v>
      </c>
      <c r="JT75" s="625">
        <v>4523146.84</v>
      </c>
      <c r="JU75" s="625">
        <v>-2025332.17</v>
      </c>
      <c r="JV75" s="625">
        <v>2513815.1500000004</v>
      </c>
      <c r="JW75" s="625">
        <v>-13118379.18</v>
      </c>
      <c r="JX75" s="625">
        <v>11284855.810000002</v>
      </c>
      <c r="JY75" s="625">
        <v>28865159.040000003</v>
      </c>
      <c r="JZ75" s="625">
        <v>-3724522.49</v>
      </c>
      <c r="KA75" s="625">
        <v>24926237.309999999</v>
      </c>
      <c r="KB75" s="625">
        <v>3154151.66</v>
      </c>
      <c r="KC75" s="625">
        <v>-2706666.16</v>
      </c>
      <c r="KD75" s="625">
        <v>11321774.65</v>
      </c>
      <c r="KE75" s="625">
        <v>3001006.8</v>
      </c>
      <c r="KF75" s="625">
        <v>324511169.96999997</v>
      </c>
      <c r="KG75" s="625">
        <v>-13310848.020000003</v>
      </c>
      <c r="KH75" s="625">
        <v>36365819.039999999</v>
      </c>
      <c r="KI75" s="625">
        <v>-15833614.950000001</v>
      </c>
      <c r="KJ75" s="625">
        <v>46031801.719999999</v>
      </c>
      <c r="KK75" s="625">
        <v>71710131.159999996</v>
      </c>
      <c r="KL75" s="625">
        <v>11122488.359999999</v>
      </c>
      <c r="KM75" s="625">
        <v>13198523.419999998</v>
      </c>
      <c r="KN75" s="625">
        <v>7702918.75</v>
      </c>
      <c r="KO75" s="625">
        <v>-3789614.4699999988</v>
      </c>
      <c r="KP75" s="625">
        <v>-4557055.32</v>
      </c>
      <c r="KQ75" s="625">
        <v>-11076410.920000002</v>
      </c>
      <c r="KR75" s="625">
        <v>-60379064.909999996</v>
      </c>
      <c r="KS75" s="625">
        <v>1293734.1300000027</v>
      </c>
      <c r="KT75" s="625">
        <v>-11550563.09</v>
      </c>
      <c r="KU75" s="625">
        <v>-102093928.63000001</v>
      </c>
      <c r="KV75" s="625">
        <v>73222769.649999991</v>
      </c>
      <c r="KW75" s="625">
        <v>44227175.929999977</v>
      </c>
      <c r="KX75" s="625">
        <v>-5508966.3300000001</v>
      </c>
      <c r="KY75" s="625">
        <v>432979.8900000006</v>
      </c>
      <c r="KZ75" s="625">
        <v>-31173374.919999998</v>
      </c>
      <c r="LA75" s="625">
        <v>-9256719.7300000004</v>
      </c>
      <c r="LB75" s="625">
        <v>-4734122.379999999</v>
      </c>
      <c r="LC75" s="625">
        <v>-2880404.4699999988</v>
      </c>
      <c r="LD75" s="625">
        <v>-7138415.3200000022</v>
      </c>
      <c r="LE75" s="625">
        <v>-113614305.60000002</v>
      </c>
      <c r="LF75" s="625">
        <v>-36121955.210000008</v>
      </c>
      <c r="LG75" s="625">
        <v>16610216.069999993</v>
      </c>
      <c r="LH75" s="625">
        <v>-13676834.040000007</v>
      </c>
      <c r="LI75" s="625">
        <v>2577280.6799999997</v>
      </c>
      <c r="LJ75" s="625">
        <v>-8920343.2399999984</v>
      </c>
      <c r="LK75" s="625">
        <v>-5733665.0099999998</v>
      </c>
      <c r="LL75" s="625">
        <v>-3245148.2699999996</v>
      </c>
      <c r="LM75" s="625">
        <v>-5393728.29</v>
      </c>
      <c r="LN75" s="625">
        <v>-12323046.77</v>
      </c>
      <c r="LO75" s="625">
        <v>-3097758.51</v>
      </c>
      <c r="LP75" s="625">
        <v>-80723788.719999999</v>
      </c>
      <c r="LQ75" s="625">
        <v>8490890.1699999999</v>
      </c>
      <c r="LR75" s="625">
        <v>22328074.189999998</v>
      </c>
      <c r="LS75" s="625">
        <v>251598857.68000001</v>
      </c>
      <c r="LT75" s="625">
        <v>-11736076.039999992</v>
      </c>
      <c r="LU75" s="625">
        <v>-142460031.14999998</v>
      </c>
      <c r="LV75" s="625">
        <v>4673068.3800000101</v>
      </c>
      <c r="LW75" s="625">
        <v>-14502804.890000001</v>
      </c>
      <c r="LX75" s="625">
        <v>15600963.850000001</v>
      </c>
      <c r="LY75" s="625">
        <v>6102618.2199999988</v>
      </c>
      <c r="LZ75" s="625">
        <v>20397021.539999995</v>
      </c>
      <c r="MA75" s="625">
        <v>26992713.929999996</v>
      </c>
      <c r="MB75" s="625">
        <v>65988641.210000008</v>
      </c>
      <c r="MC75" s="625">
        <v>-43508117.590000004</v>
      </c>
      <c r="MD75" s="625">
        <v>13315682.039999999</v>
      </c>
      <c r="ME75" s="625">
        <v>-59383241.589999974</v>
      </c>
      <c r="MF75" s="625">
        <v>13492377.060000001</v>
      </c>
      <c r="MG75" s="625">
        <v>22532683.350000001</v>
      </c>
      <c r="MH75" s="625">
        <v>19041595.540000003</v>
      </c>
      <c r="MI75" s="625">
        <v>21419656.82</v>
      </c>
      <c r="MJ75" s="625">
        <v>14087061.110000001</v>
      </c>
      <c r="MK75" s="625">
        <v>-5505499.8899999987</v>
      </c>
      <c r="ML75" s="625">
        <v>12056245.429999998</v>
      </c>
      <c r="MM75" s="625">
        <v>-6145780.0399999991</v>
      </c>
      <c r="MN75" s="625">
        <v>13450096.560000001</v>
      </c>
      <c r="MO75" s="625">
        <v>8752367.5700000003</v>
      </c>
      <c r="MP75" s="625">
        <v>18757014.649999999</v>
      </c>
      <c r="MQ75" s="625">
        <v>8360801.4599999785</v>
      </c>
      <c r="MR75" s="625">
        <v>5586234.3399999999</v>
      </c>
      <c r="MS75" s="625">
        <v>45448484.919999994</v>
      </c>
      <c r="MT75" s="625">
        <v>-13621377.810000002</v>
      </c>
      <c r="MU75" s="625">
        <v>22559945.940000005</v>
      </c>
      <c r="MV75" s="625">
        <v>3870137.4699999988</v>
      </c>
      <c r="MW75" s="625">
        <v>17282624.620700002</v>
      </c>
      <c r="MX75" s="625">
        <v>-28134451.490000002</v>
      </c>
      <c r="MY75" s="625">
        <v>-8076466.3900000006</v>
      </c>
      <c r="MZ75" s="625">
        <v>-1892322.540000001</v>
      </c>
      <c r="NA75" s="625">
        <v>23535685.48</v>
      </c>
      <c r="NB75" s="625">
        <v>338726315.36000001</v>
      </c>
      <c r="NC75" s="625">
        <v>133196991.78</v>
      </c>
      <c r="ND75" s="625">
        <v>13522207.34</v>
      </c>
      <c r="NE75" s="625">
        <v>252658176.10999998</v>
      </c>
      <c r="NF75" s="625">
        <v>8849272.7800000012</v>
      </c>
      <c r="NG75" s="625">
        <v>30838611.799999997</v>
      </c>
      <c r="NH75" s="625">
        <v>103973344.57000001</v>
      </c>
      <c r="NI75" s="625">
        <v>98756865.810000017</v>
      </c>
      <c r="NJ75" s="625">
        <v>23578973.219999999</v>
      </c>
      <c r="NK75" s="625">
        <v>121417655.3</v>
      </c>
      <c r="NL75" s="625">
        <v>64866213.590000004</v>
      </c>
      <c r="NM75" s="625">
        <v>31658130.756000001</v>
      </c>
      <c r="NN75" s="625">
        <v>66859139.150000006</v>
      </c>
      <c r="NO75" s="625">
        <v>11558727.09</v>
      </c>
      <c r="NP75" s="625">
        <v>2092336.9399999995</v>
      </c>
      <c r="NQ75" s="625">
        <v>10048911.669999998</v>
      </c>
      <c r="NR75" s="625">
        <v>13391638.670000002</v>
      </c>
      <c r="NS75" s="625">
        <v>10043076.140000001</v>
      </c>
      <c r="NT75" s="625">
        <v>14797144.41</v>
      </c>
      <c r="NU75" s="625">
        <v>-7393596.8200000525</v>
      </c>
      <c r="NV75" s="625">
        <v>19284174.170000017</v>
      </c>
      <c r="NW75" s="625">
        <v>11496716.190000001</v>
      </c>
      <c r="NX75" s="625">
        <v>-2961813.2199999988</v>
      </c>
      <c r="NY75" s="625">
        <v>12784629.83</v>
      </c>
      <c r="NZ75" s="625">
        <v>-4847395.7199999988</v>
      </c>
      <c r="OA75" s="625">
        <v>1479947.4100000001</v>
      </c>
      <c r="OB75" s="625">
        <v>557295473.04999995</v>
      </c>
      <c r="OC75" s="625">
        <v>-103978238.05000001</v>
      </c>
      <c r="OD75" s="625">
        <v>25183187.379999999</v>
      </c>
      <c r="OE75" s="625">
        <v>-67791952.340000004</v>
      </c>
      <c r="OF75" s="625">
        <v>-6939900.1700000018</v>
      </c>
      <c r="OG75" s="625">
        <v>45850649.619999997</v>
      </c>
      <c r="OH75" s="625">
        <v>-32125719.990000002</v>
      </c>
      <c r="OI75" s="625">
        <v>3330494.629999999</v>
      </c>
      <c r="OJ75" s="625">
        <v>79878286.780000001</v>
      </c>
      <c r="OK75" s="625">
        <v>-297507066.69</v>
      </c>
      <c r="OL75" s="625">
        <v>24632078.969999999</v>
      </c>
      <c r="OM75" s="625">
        <v>446247602.03000003</v>
      </c>
      <c r="ON75" s="625">
        <v>23443841.180000003</v>
      </c>
      <c r="OO75" s="625">
        <v>-5376435.950000003</v>
      </c>
      <c r="OP75" s="625">
        <v>71385304.969999999</v>
      </c>
      <c r="OQ75" s="625">
        <v>216242754.55000001</v>
      </c>
      <c r="OR75" s="625">
        <v>8368130.4400000013</v>
      </c>
      <c r="OS75" s="625">
        <v>38300978.540000007</v>
      </c>
      <c r="OT75" s="625">
        <v>-9074088.8400000017</v>
      </c>
      <c r="OU75" s="625">
        <v>23903055.779999997</v>
      </c>
      <c r="OV75" s="625">
        <v>16861612.819999993</v>
      </c>
      <c r="OW75" s="625">
        <v>18938693.329999998</v>
      </c>
      <c r="OX75" s="625">
        <v>18568082.07</v>
      </c>
      <c r="OY75" s="625">
        <v>11333880.359999999</v>
      </c>
      <c r="OZ75" s="625">
        <v>-43797906.060000002</v>
      </c>
      <c r="PA75" s="625">
        <v>9079924.8300000001</v>
      </c>
      <c r="PB75" s="625">
        <v>-23504991.409999996</v>
      </c>
      <c r="PC75" s="625">
        <v>-533819.84999999963</v>
      </c>
      <c r="PD75" s="625">
        <v>17082108.890000001</v>
      </c>
      <c r="PE75" s="625">
        <v>-10661402.490000002</v>
      </c>
      <c r="PF75" s="625">
        <v>550141.01999999955</v>
      </c>
      <c r="PG75" s="625">
        <v>-2360501.4299999997</v>
      </c>
      <c r="PH75" s="625">
        <v>-3762417.9000000022</v>
      </c>
      <c r="PI75" s="625">
        <v>-5184492.2000000011</v>
      </c>
      <c r="PJ75" s="625">
        <v>27158761.150000006</v>
      </c>
      <c r="PK75" s="625">
        <v>9903372.6700000018</v>
      </c>
      <c r="PL75" s="625">
        <v>-3364324.24</v>
      </c>
      <c r="PM75" s="625">
        <v>-30975885.739999998</v>
      </c>
      <c r="PN75" s="625">
        <v>46967.689999999478</v>
      </c>
      <c r="PO75" s="625">
        <v>-53508.730000000447</v>
      </c>
      <c r="PP75" s="625">
        <v>-556350.97000000067</v>
      </c>
      <c r="PQ75" s="625">
        <v>-820894.29999999981</v>
      </c>
      <c r="PR75" s="625">
        <v>45529911.820000052</v>
      </c>
      <c r="PS75" s="625">
        <v>9848744.9800000004</v>
      </c>
      <c r="PT75" s="625">
        <v>-11241578.810000002</v>
      </c>
      <c r="PU75" s="625">
        <v>16889864.649999999</v>
      </c>
      <c r="PV75" s="625">
        <v>-125168136.27999999</v>
      </c>
      <c r="PW75" s="625">
        <v>-12718223.68</v>
      </c>
      <c r="PX75" s="625">
        <v>-19914581.549999997</v>
      </c>
      <c r="PY75" s="625">
        <v>-2898266.8199999994</v>
      </c>
      <c r="PZ75" s="625">
        <v>3022967.7300000042</v>
      </c>
      <c r="QA75" s="625">
        <v>722450.66999999993</v>
      </c>
      <c r="QB75" s="625">
        <v>6620127.2100000009</v>
      </c>
      <c r="QC75" s="625">
        <v>-9416369.1699999981</v>
      </c>
      <c r="QD75" s="625">
        <v>11641479.859999998</v>
      </c>
      <c r="QE75" s="625">
        <v>30224988.629999995</v>
      </c>
      <c r="QF75" s="625">
        <v>-33371659.169999998</v>
      </c>
      <c r="QG75" s="625">
        <v>25139332.790000003</v>
      </c>
      <c r="QH75" s="625">
        <v>-9394444.2999999989</v>
      </c>
      <c r="QI75" s="625">
        <v>-15355549.109999999</v>
      </c>
      <c r="QJ75" s="625">
        <v>-4976964.9399999995</v>
      </c>
      <c r="QK75" s="625">
        <v>-43793821.719999999</v>
      </c>
      <c r="QL75" s="625">
        <v>-33200780.480000004</v>
      </c>
      <c r="QM75" s="625">
        <v>-7772267.5800000001</v>
      </c>
      <c r="QN75" s="625">
        <v>-897701.81999999983</v>
      </c>
      <c r="QO75" s="625">
        <v>-6773273.8799999999</v>
      </c>
      <c r="QP75" s="625">
        <v>-974880.48</v>
      </c>
      <c r="QQ75" s="625">
        <v>4872368.8500000015</v>
      </c>
      <c r="QR75" s="625">
        <v>28635470.629999995</v>
      </c>
      <c r="QS75" s="625">
        <v>-1777669.2199999988</v>
      </c>
      <c r="QT75" s="625">
        <v>-1049525.9399999976</v>
      </c>
      <c r="QU75" s="625">
        <v>24854997.629999999</v>
      </c>
      <c r="QV75" s="625">
        <v>6948238.4800000004</v>
      </c>
      <c r="QW75" s="625">
        <v>100977193.67</v>
      </c>
      <c r="QX75" s="625">
        <v>2367063.5999999978</v>
      </c>
      <c r="QY75" s="625">
        <v>-6009044.3599999994</v>
      </c>
      <c r="QZ75" s="625">
        <v>74784998.920000002</v>
      </c>
      <c r="RA75" s="625">
        <v>4052082.3699999992</v>
      </c>
      <c r="RB75" s="625">
        <v>1379780.5399999991</v>
      </c>
      <c r="RC75" s="625">
        <v>20008496.689999998</v>
      </c>
      <c r="RD75" s="625">
        <v>6579304.5599999987</v>
      </c>
      <c r="RE75" s="625">
        <v>160270770.31999999</v>
      </c>
      <c r="RF75" s="625">
        <v>-33655906.640000001</v>
      </c>
      <c r="RG75" s="625">
        <v>-12159267.640000001</v>
      </c>
      <c r="RH75" s="625">
        <v>40304431.700000003</v>
      </c>
      <c r="RI75" s="625">
        <v>-19300462.329999998</v>
      </c>
      <c r="RJ75" s="625">
        <v>-21230635.300000001</v>
      </c>
      <c r="RK75" s="625">
        <v>-74116360.850000009</v>
      </c>
      <c r="RL75" s="625">
        <v>8171334.8200000003</v>
      </c>
      <c r="RM75" s="625">
        <v>11141198.48</v>
      </c>
      <c r="RN75" s="625">
        <v>-42077571.699999996</v>
      </c>
      <c r="RO75" s="625">
        <v>-25497071.199999996</v>
      </c>
      <c r="RP75" s="625">
        <v>2058096.0200000014</v>
      </c>
      <c r="RQ75" s="625">
        <v>581749</v>
      </c>
      <c r="RR75" s="625">
        <v>-14368078.579999998</v>
      </c>
      <c r="RS75" s="625">
        <v>-5076290.1099999994</v>
      </c>
      <c r="RT75" s="625">
        <v>3044761.0300000012</v>
      </c>
      <c r="RU75" s="625">
        <v>-3678964.6000000015</v>
      </c>
      <c r="RV75" s="625">
        <v>9367644.2299999986</v>
      </c>
      <c r="RW75" s="625">
        <v>-4032612.84</v>
      </c>
      <c r="RX75" s="625">
        <v>-3489256.8900000006</v>
      </c>
      <c r="RY75" s="625">
        <v>-31599924.960000008</v>
      </c>
      <c r="RZ75" s="625">
        <v>14280742.1</v>
      </c>
      <c r="SA75" s="625">
        <v>10869405.630000001</v>
      </c>
      <c r="SB75" s="625">
        <v>10987059.899999999</v>
      </c>
      <c r="SC75" s="625">
        <v>10663238.919999998</v>
      </c>
      <c r="SD75" s="625">
        <v>1649935.0099999998</v>
      </c>
      <c r="SE75" s="625">
        <v>12431360.520000001</v>
      </c>
      <c r="SF75" s="625">
        <v>15287269.720000003</v>
      </c>
      <c r="SG75" s="625">
        <v>17620456.539999999</v>
      </c>
      <c r="SH75" s="625">
        <v>22072572.110000003</v>
      </c>
      <c r="SI75" s="625">
        <v>-47508313.870000005</v>
      </c>
      <c r="SJ75" s="625">
        <v>4049832.33</v>
      </c>
      <c r="SK75" s="625">
        <v>-40832594.879999995</v>
      </c>
      <c r="SL75" s="625">
        <v>18765607.489999998</v>
      </c>
      <c r="SM75" s="625">
        <v>3578705.1000000015</v>
      </c>
      <c r="SN75" s="625">
        <v>6490629.6899999976</v>
      </c>
      <c r="SO75" s="625">
        <v>18588090.920000002</v>
      </c>
      <c r="SP75" s="625">
        <v>12037390.909999998</v>
      </c>
      <c r="SQ75" s="625">
        <v>3426850.3100000024</v>
      </c>
      <c r="SR75" s="625">
        <v>4837893.1000000015</v>
      </c>
      <c r="SS75" s="625">
        <v>-164631842.48000002</v>
      </c>
      <c r="ST75" s="625">
        <v>7946347.0500000007</v>
      </c>
      <c r="SU75" s="625">
        <v>22350614.310000002</v>
      </c>
      <c r="SV75" s="625">
        <v>8102455.0300000049</v>
      </c>
      <c r="SW75" s="625">
        <v>5319547.5199999996</v>
      </c>
      <c r="SX75" s="625">
        <v>9213834.8699999992</v>
      </c>
      <c r="SY75" s="625">
        <v>11071187.800000001</v>
      </c>
      <c r="SZ75" s="625">
        <v>-29378803.609999996</v>
      </c>
      <c r="TA75" s="625">
        <v>-1967239</v>
      </c>
      <c r="TB75" s="625">
        <v>-3234303.01</v>
      </c>
      <c r="TC75" s="625">
        <v>24779260.420000002</v>
      </c>
      <c r="TD75" s="625">
        <v>-8700416.6899999995</v>
      </c>
      <c r="TE75" s="625">
        <v>46986285.450000003</v>
      </c>
      <c r="TF75" s="625">
        <v>353251.07999999914</v>
      </c>
      <c r="TG75" s="625">
        <v>-285965723.95999998</v>
      </c>
      <c r="TH75" s="625">
        <v>1587650.2999999989</v>
      </c>
      <c r="TI75" s="625">
        <v>7817364.4600000009</v>
      </c>
      <c r="TJ75" s="625">
        <v>-40230908.950000003</v>
      </c>
      <c r="TK75" s="625">
        <v>-15322499.17</v>
      </c>
      <c r="TL75" s="625">
        <v>-2882555.9699999997</v>
      </c>
      <c r="TM75" s="625">
        <v>2505268.2100000009</v>
      </c>
      <c r="TN75" s="625">
        <v>-8683239.6700000018</v>
      </c>
      <c r="TO75" s="625">
        <v>7278284.7700000014</v>
      </c>
      <c r="TP75" s="625">
        <v>-15398579.219999999</v>
      </c>
      <c r="TQ75" s="625">
        <v>-31548085.310000002</v>
      </c>
      <c r="TR75" s="625">
        <v>6814894.6999999993</v>
      </c>
      <c r="TS75" s="625">
        <v>-1666321.0600000005</v>
      </c>
      <c r="TT75" s="625">
        <v>-8494485.4200000018</v>
      </c>
      <c r="TU75" s="625">
        <v>765711.0700000003</v>
      </c>
      <c r="TV75" s="625">
        <v>11085771.34</v>
      </c>
      <c r="TW75" s="625">
        <v>-32733991.810000002</v>
      </c>
      <c r="TX75" s="625">
        <v>-2425728.5699999984</v>
      </c>
      <c r="TY75" s="625">
        <v>211370248.86000001</v>
      </c>
      <c r="TZ75" s="625">
        <v>-13586707.189999998</v>
      </c>
      <c r="UA75" s="625">
        <v>-8670211.7800000012</v>
      </c>
      <c r="UB75" s="625">
        <v>-5966783.4800000004</v>
      </c>
      <c r="UC75" s="625">
        <v>-191245108.31999999</v>
      </c>
      <c r="UD75" s="625">
        <v>9597910.0499999989</v>
      </c>
      <c r="UE75" s="625">
        <v>-9571717.5399999991</v>
      </c>
      <c r="UF75" s="625">
        <v>3143527.3100000024</v>
      </c>
      <c r="UG75" s="625">
        <v>-4618372.4500000011</v>
      </c>
      <c r="UH75" s="625">
        <v>-56346096.969999999</v>
      </c>
      <c r="UI75" s="625">
        <v>-14080557.580000002</v>
      </c>
      <c r="UJ75" s="625">
        <v>-11347288.960000001</v>
      </c>
      <c r="UK75" s="625">
        <v>-12052132.789999999</v>
      </c>
      <c r="UL75" s="625">
        <v>-11633689.819999998</v>
      </c>
      <c r="UM75" s="625">
        <v>-11422586.170000002</v>
      </c>
      <c r="UN75" s="625">
        <v>269940690.00000006</v>
      </c>
      <c r="UO75" s="625">
        <v>-9459784.3399999999</v>
      </c>
      <c r="UP75" s="625">
        <v>-11637439.359999999</v>
      </c>
      <c r="UQ75" s="625">
        <v>-85862425.99000001</v>
      </c>
      <c r="UR75" s="625">
        <v>2391558.11</v>
      </c>
      <c r="US75" s="625">
        <v>-1472038.040000001</v>
      </c>
      <c r="UT75" s="625">
        <v>-38088457.299999997</v>
      </c>
      <c r="UU75" s="625">
        <v>-2104922.6799999997</v>
      </c>
      <c r="UV75" s="625">
        <v>-5983792.1199999992</v>
      </c>
      <c r="UW75" s="625">
        <v>8294105.2199999988</v>
      </c>
      <c r="UX75" s="625">
        <v>-12603556.969999999</v>
      </c>
      <c r="UY75" s="625">
        <v>-14815808.359999999</v>
      </c>
      <c r="UZ75" s="625">
        <v>14756042.900000002</v>
      </c>
      <c r="VA75" s="625">
        <v>21091909.859999999</v>
      </c>
      <c r="VB75" s="625">
        <v>2883674.2400000021</v>
      </c>
      <c r="VC75" s="625">
        <v>876289.57999999821</v>
      </c>
      <c r="VD75" s="625">
        <v>-896220.05000000075</v>
      </c>
      <c r="VE75" s="625">
        <v>-5305607.24</v>
      </c>
      <c r="VF75" s="625">
        <v>-35928467.829999998</v>
      </c>
      <c r="VG75" s="625">
        <v>-4143059.330000001</v>
      </c>
      <c r="VH75" s="625">
        <v>4228914.6900000004</v>
      </c>
      <c r="VI75" s="625">
        <v>11891698.050000001</v>
      </c>
      <c r="VJ75" s="625">
        <v>-39483683.340000033</v>
      </c>
      <c r="VK75" s="625">
        <v>9237298.7400000021</v>
      </c>
      <c r="VL75" s="625">
        <v>19438221.890000001</v>
      </c>
      <c r="VM75" s="625">
        <v>-4719028.450000003</v>
      </c>
      <c r="VN75" s="625">
        <v>-5132965.43</v>
      </c>
      <c r="VO75" s="625">
        <v>-12621415.360000003</v>
      </c>
      <c r="VP75" s="625">
        <v>-10506262.100000001</v>
      </c>
      <c r="VQ75" s="625">
        <v>-6440389.71</v>
      </c>
      <c r="VR75" s="625">
        <v>18410112.899999999</v>
      </c>
      <c r="VS75" s="625">
        <v>-25101996</v>
      </c>
      <c r="VT75" s="625">
        <v>6368786.3500000015</v>
      </c>
      <c r="VU75" s="625">
        <v>53838515.240000002</v>
      </c>
      <c r="VV75" s="625">
        <v>1583261.1900000013</v>
      </c>
      <c r="VW75" s="625">
        <v>30002154.059999999</v>
      </c>
      <c r="VX75" s="625">
        <v>-853838.95999999903</v>
      </c>
      <c r="VY75" s="625">
        <v>1522681349.3299999</v>
      </c>
      <c r="VZ75" s="625">
        <v>18718797.969999999</v>
      </c>
      <c r="WA75" s="625">
        <v>53749298.969999999</v>
      </c>
      <c r="WB75" s="625">
        <v>10197264.440999996</v>
      </c>
      <c r="WC75" s="625">
        <v>13553264.590000002</v>
      </c>
      <c r="WD75" s="625">
        <v>-4992694.9600000009</v>
      </c>
      <c r="WE75" s="625">
        <v>-17278126.280000001</v>
      </c>
      <c r="WF75" s="625">
        <v>3363284.6700000018</v>
      </c>
      <c r="WG75" s="625">
        <v>28712395.789999999</v>
      </c>
      <c r="WH75" s="625">
        <v>-8963083.6699999981</v>
      </c>
      <c r="WI75" s="625">
        <v>-3061966.3499999996</v>
      </c>
      <c r="WJ75" s="625">
        <v>-21160918.530000001</v>
      </c>
      <c r="WK75" s="625">
        <v>13916798.169999998</v>
      </c>
      <c r="WL75" s="625">
        <v>1075967.0700000003</v>
      </c>
      <c r="WM75" s="625">
        <v>12170767.609999999</v>
      </c>
      <c r="WN75" s="625">
        <v>23149029.199999996</v>
      </c>
      <c r="WO75" s="625">
        <v>6558206.8799999952</v>
      </c>
      <c r="WP75" s="625">
        <v>-7689705.429999996</v>
      </c>
      <c r="WQ75" s="625">
        <v>4051398.5299999993</v>
      </c>
      <c r="WR75" s="625">
        <v>-4358830.4800000042</v>
      </c>
      <c r="WS75" s="625">
        <v>20867316.979999989</v>
      </c>
      <c r="WT75" s="625">
        <v>-5157335.8699999992</v>
      </c>
      <c r="WU75" s="625">
        <v>16940772.780000001</v>
      </c>
      <c r="WV75" s="625">
        <v>13599200.410000002</v>
      </c>
      <c r="WW75" s="625">
        <v>8637537.0900000017</v>
      </c>
      <c r="WX75" s="625">
        <v>-3176447.5199999996</v>
      </c>
      <c r="WY75" s="625">
        <v>5964944.3999999994</v>
      </c>
      <c r="WZ75" s="625">
        <v>6497656.0700000003</v>
      </c>
      <c r="XA75" s="625">
        <v>29590437.459999979</v>
      </c>
      <c r="XB75" s="625">
        <v>-2631221.34</v>
      </c>
      <c r="XC75" s="625">
        <v>19835219.329999998</v>
      </c>
      <c r="XD75" s="625">
        <v>16790396.57</v>
      </c>
      <c r="XE75" s="625">
        <v>10969427.090000002</v>
      </c>
      <c r="XF75" s="625">
        <v>451706356.37</v>
      </c>
      <c r="XG75" s="625">
        <v>2795933.9800000004</v>
      </c>
      <c r="XH75" s="625">
        <v>73083058.799999997</v>
      </c>
      <c r="XI75" s="625">
        <v>28039229.439999983</v>
      </c>
      <c r="XJ75" s="625">
        <v>5168215.43</v>
      </c>
      <c r="XK75" s="625">
        <v>7236632.8000000007</v>
      </c>
      <c r="XL75" s="625">
        <v>-9178322.8700000048</v>
      </c>
      <c r="XM75" s="625">
        <v>54812991.470000006</v>
      </c>
      <c r="XN75" s="625">
        <v>2984469.5</v>
      </c>
      <c r="XO75" s="625">
        <v>-12790459.660000004</v>
      </c>
      <c r="XP75" s="625">
        <v>12557935.510000002</v>
      </c>
      <c r="XQ75" s="625">
        <v>3626636.5100000016</v>
      </c>
      <c r="XR75" s="625">
        <v>9080051.089999998</v>
      </c>
      <c r="XS75" s="625">
        <v>9034387.4000000022</v>
      </c>
      <c r="XT75" s="625">
        <v>43383173.469999999</v>
      </c>
      <c r="XU75" s="625">
        <v>3322568.7200000007</v>
      </c>
      <c r="XV75" s="625">
        <v>14364416.629999999</v>
      </c>
      <c r="XW75" s="625">
        <v>11542318.539999999</v>
      </c>
      <c r="XX75" s="625">
        <v>4302585.92</v>
      </c>
      <c r="XY75" s="625">
        <v>6259697.1899999995</v>
      </c>
      <c r="XZ75" s="625">
        <v>5688502.6499999994</v>
      </c>
      <c r="YA75" s="625">
        <v>46002469.200000003</v>
      </c>
      <c r="YB75" s="625">
        <v>41211716.43</v>
      </c>
      <c r="YC75" s="625">
        <v>278227310.16999996</v>
      </c>
      <c r="YD75" s="625">
        <v>12653000.200000003</v>
      </c>
      <c r="YE75" s="625">
        <v>22740505.090000004</v>
      </c>
      <c r="YF75" s="625">
        <v>51636008.950000003</v>
      </c>
      <c r="YG75" s="625">
        <v>45728369.870000005</v>
      </c>
      <c r="YH75" s="625">
        <v>16111012.65</v>
      </c>
      <c r="YI75" s="625">
        <v>18727490.479999997</v>
      </c>
      <c r="YJ75" s="625">
        <v>15716335.709999999</v>
      </c>
      <c r="YK75" s="625">
        <v>18426104.230000004</v>
      </c>
      <c r="YL75" s="625">
        <v>8878325.8599999994</v>
      </c>
      <c r="YM75" s="625">
        <v>34053540.75</v>
      </c>
      <c r="YN75" s="625">
        <v>9892592.3500000015</v>
      </c>
      <c r="YO75" s="625">
        <v>24194265.02</v>
      </c>
      <c r="YP75" s="625">
        <v>9917424</v>
      </c>
      <c r="YQ75" s="625">
        <v>62508814.869999997</v>
      </c>
      <c r="YR75" s="625">
        <v>59714693.25</v>
      </c>
      <c r="YS75" s="625">
        <v>17773522.629999999</v>
      </c>
      <c r="YT75" s="625">
        <v>43111163.870000005</v>
      </c>
      <c r="YU75" s="625">
        <v>-592118.76000000164</v>
      </c>
      <c r="YV75" s="625">
        <v>14472711.289999999</v>
      </c>
      <c r="YW75" s="625">
        <v>94877.5</v>
      </c>
      <c r="YX75" s="625">
        <v>-1174968.7000000011</v>
      </c>
      <c r="YY75" s="625">
        <v>8523296.7599999998</v>
      </c>
      <c r="YZ75" s="625">
        <v>21598407.57</v>
      </c>
      <c r="ZA75" s="625">
        <v>5694086.7100000083</v>
      </c>
      <c r="ZB75" s="625">
        <v>415768.30999999959</v>
      </c>
      <c r="ZC75" s="625">
        <v>23446630.899999999</v>
      </c>
      <c r="ZD75" s="625">
        <v>-10163017.950000001</v>
      </c>
      <c r="ZE75" s="625">
        <v>25050548.460000001</v>
      </c>
      <c r="ZF75" s="625">
        <v>-2936434.96</v>
      </c>
      <c r="ZG75" s="625">
        <v>-2232314.4800000004</v>
      </c>
      <c r="ZH75" s="625">
        <v>3753400.4800000004</v>
      </c>
      <c r="ZI75" s="625">
        <v>-1543008.799999997</v>
      </c>
      <c r="ZJ75" s="625">
        <v>-9322701.1100000143</v>
      </c>
      <c r="ZK75" s="625">
        <v>17359827.25</v>
      </c>
      <c r="ZL75" s="625">
        <v>44918857.710000008</v>
      </c>
      <c r="ZM75" s="625">
        <v>205644310.98000002</v>
      </c>
      <c r="ZN75" s="625">
        <v>67070185.659999996</v>
      </c>
      <c r="ZO75" s="625">
        <v>37094756.5</v>
      </c>
      <c r="ZP75" s="625">
        <v>34101981.890000001</v>
      </c>
      <c r="ZQ75" s="625">
        <v>109403735.64</v>
      </c>
      <c r="ZR75" s="625">
        <v>297354796.46999997</v>
      </c>
      <c r="ZS75" s="625">
        <v>11546997.970000006</v>
      </c>
      <c r="ZT75" s="625">
        <v>31805846.700000003</v>
      </c>
      <c r="ZU75" s="625">
        <v>30732377.380000003</v>
      </c>
      <c r="ZV75" s="625">
        <v>14489504.48</v>
      </c>
      <c r="ZW75" s="625">
        <v>17168321.890000001</v>
      </c>
      <c r="ZX75" s="625">
        <v>5197308.16</v>
      </c>
      <c r="ZY75" s="625">
        <v>11012253.870000001</v>
      </c>
      <c r="ZZ75" s="625">
        <v>12730460.269999998</v>
      </c>
      <c r="AAA75" s="625">
        <v>20342968.25</v>
      </c>
      <c r="AAB75" s="625">
        <v>12251784.919999998</v>
      </c>
      <c r="AAC75" s="625">
        <v>32269161.329999998</v>
      </c>
      <c r="AAD75" s="625">
        <v>7706540.8899999997</v>
      </c>
      <c r="AAE75" s="625">
        <v>21267016.66</v>
      </c>
      <c r="AAF75" s="625">
        <v>14554019.020000011</v>
      </c>
      <c r="AAG75" s="625">
        <v>1704437.8599999994</v>
      </c>
      <c r="AAH75" s="625">
        <v>5591418.5</v>
      </c>
      <c r="AAI75" s="625">
        <v>-4976286.41</v>
      </c>
      <c r="AAJ75" s="625">
        <v>6001246.1800000016</v>
      </c>
      <c r="AAK75" s="625">
        <v>-14649146.169999998</v>
      </c>
      <c r="AAL75" s="625">
        <v>5552492.2299999986</v>
      </c>
      <c r="AAM75" s="625">
        <v>503106956.85000002</v>
      </c>
      <c r="AAN75" s="625">
        <v>-6370917.2800000012</v>
      </c>
      <c r="AAO75" s="625">
        <v>2826144.0800000019</v>
      </c>
      <c r="AAP75" s="625">
        <v>38600546.18</v>
      </c>
      <c r="AAQ75" s="625">
        <v>-12568373.340000004</v>
      </c>
      <c r="AAR75" s="625">
        <v>40283839.230000004</v>
      </c>
      <c r="AAS75" s="625">
        <v>13378551.559999999</v>
      </c>
      <c r="AAT75" s="625">
        <v>16525030.59</v>
      </c>
      <c r="AAU75" s="625">
        <v>-27554489.659999996</v>
      </c>
      <c r="AAV75" s="625">
        <v>6870440.629999999</v>
      </c>
      <c r="AAW75" s="625">
        <v>-9269520.7799999975</v>
      </c>
      <c r="AAX75" s="625">
        <v>-87088023.139999986</v>
      </c>
      <c r="AAY75" s="625">
        <v>-10632947.230000004</v>
      </c>
      <c r="AAZ75" s="625">
        <v>-4431778.66</v>
      </c>
      <c r="ABA75" s="625">
        <v>-3290939.5999999996</v>
      </c>
      <c r="ABB75" s="625">
        <v>-3306557.2100000009</v>
      </c>
      <c r="ABC75" s="625">
        <v>12125467.01</v>
      </c>
      <c r="ABD75" s="625">
        <v>21645702.149999999</v>
      </c>
      <c r="ABE75" s="625">
        <v>2713906.17</v>
      </c>
      <c r="ABF75" s="625">
        <v>-27298270.099999994</v>
      </c>
      <c r="ABG75" s="625">
        <v>-115948210.78</v>
      </c>
      <c r="ABH75" s="625">
        <v>16682728.389999997</v>
      </c>
      <c r="ABI75" s="625">
        <v>2804512.2899999991</v>
      </c>
      <c r="ABJ75" s="625">
        <v>-5897452.5500000007</v>
      </c>
      <c r="ABK75" s="625">
        <v>32733070.300000001</v>
      </c>
      <c r="ABL75" s="625">
        <v>6001323.2200000007</v>
      </c>
      <c r="ABM75" s="625">
        <v>-66828315.219999999</v>
      </c>
      <c r="ABN75" s="625">
        <v>51737030.060000002</v>
      </c>
      <c r="ABO75" s="625">
        <v>-6311070.5</v>
      </c>
      <c r="ABP75" s="625">
        <v>18118583.599999998</v>
      </c>
      <c r="ABQ75" s="625">
        <v>-9773508.9299999997</v>
      </c>
      <c r="ABR75" s="625">
        <v>8988316.5600000005</v>
      </c>
      <c r="ABS75" s="625">
        <v>383238.08999999985</v>
      </c>
      <c r="ABT75" s="625">
        <v>-2590861.5300000012</v>
      </c>
      <c r="ABU75" s="625">
        <v>29682664.289999999</v>
      </c>
      <c r="ABV75" s="625">
        <v>-235193082.11000001</v>
      </c>
      <c r="ABW75" s="625">
        <v>23078617.420000002</v>
      </c>
      <c r="ABX75" s="625">
        <v>32000494.080000002</v>
      </c>
      <c r="ABY75" s="625">
        <v>-4944270.74</v>
      </c>
      <c r="ABZ75" s="625">
        <v>10361343.43</v>
      </c>
      <c r="ACA75" s="625">
        <v>-36136626.770000003</v>
      </c>
      <c r="ACB75" s="625">
        <v>-4233589.9000000004</v>
      </c>
      <c r="ACC75" s="625">
        <v>1123158.7300000004</v>
      </c>
      <c r="ACD75" s="625">
        <v>-553182.6400000006</v>
      </c>
      <c r="ACE75" s="625">
        <v>-11035897.850000001</v>
      </c>
      <c r="ACF75" s="625">
        <v>-3039951.0199999996</v>
      </c>
      <c r="ACG75" s="625">
        <v>181357663.04000002</v>
      </c>
      <c r="ACH75" s="625">
        <v>-2438814.7599999998</v>
      </c>
      <c r="ACI75" s="625">
        <v>-12711495.59</v>
      </c>
      <c r="ACJ75" s="625">
        <v>-12156460.890000004</v>
      </c>
      <c r="ACK75" s="625">
        <v>10076834.359999999</v>
      </c>
      <c r="ACL75" s="625">
        <v>-20799561.379999999</v>
      </c>
      <c r="ACM75" s="625">
        <v>37778514.469999999</v>
      </c>
      <c r="ACN75" s="625">
        <v>69395581.519999996</v>
      </c>
      <c r="ACO75" s="625">
        <v>30137878.580000013</v>
      </c>
      <c r="ACP75" s="625">
        <v>-11256944.640000001</v>
      </c>
      <c r="ACQ75" s="625">
        <v>-12269403.07</v>
      </c>
      <c r="ACR75" s="625">
        <v>1322507.9399999976</v>
      </c>
      <c r="ACS75" s="625">
        <v>-8918031.5399999991</v>
      </c>
      <c r="ACT75" s="625">
        <v>167466829.06</v>
      </c>
      <c r="ACU75" s="625">
        <v>-1501381.4200000018</v>
      </c>
      <c r="ACV75" s="625">
        <v>11959657.949999999</v>
      </c>
      <c r="ACW75" s="625">
        <v>22795798.66</v>
      </c>
      <c r="ACX75" s="625">
        <v>-11133251.859999999</v>
      </c>
      <c r="ACY75" s="625">
        <v>-3940872.8099999987</v>
      </c>
      <c r="ACZ75" s="625">
        <v>818330.3200000003</v>
      </c>
      <c r="ADA75" s="625">
        <v>-8914369.9900000002</v>
      </c>
      <c r="ADB75" s="625">
        <v>17320221.68</v>
      </c>
      <c r="ADC75" s="625">
        <v>39217700.039999999</v>
      </c>
      <c r="ADD75" s="625">
        <v>-54857948.430000007</v>
      </c>
      <c r="ADE75" s="625">
        <v>6554415.2899999991</v>
      </c>
      <c r="ADF75" s="625">
        <v>9785241.8899999987</v>
      </c>
      <c r="ADG75" s="625">
        <v>-2668804.04</v>
      </c>
      <c r="ADH75" s="625">
        <v>-17416154.219999999</v>
      </c>
      <c r="ADI75" s="625">
        <v>-3931487.8299999982</v>
      </c>
      <c r="ADJ75" s="625">
        <v>5894869.7799999993</v>
      </c>
      <c r="ADK75" s="625">
        <v>-1751099.6700000018</v>
      </c>
      <c r="ADL75" s="625">
        <v>-17137097.850000001</v>
      </c>
      <c r="ADM75" s="625">
        <v>-263029828.84999996</v>
      </c>
      <c r="ADN75" s="625">
        <v>44108882.370000005</v>
      </c>
      <c r="ADO75" s="625">
        <v>-6653187.049999997</v>
      </c>
      <c r="ADP75" s="625">
        <v>-53055436.579999998</v>
      </c>
      <c r="ADQ75" s="625">
        <v>-6929.9599999999627</v>
      </c>
      <c r="ADR75" s="625">
        <v>-2914040.74</v>
      </c>
      <c r="ADS75" s="625">
        <v>33063639.650000002</v>
      </c>
      <c r="ADT75" s="625">
        <v>-257894.91999999993</v>
      </c>
      <c r="ADU75" s="625">
        <v>44744642.590000033</v>
      </c>
      <c r="ADV75" s="625">
        <v>-8395791.3700000048</v>
      </c>
      <c r="ADW75" s="625">
        <v>-58638051.939999998</v>
      </c>
      <c r="ADX75" s="625">
        <v>1415556.200000003</v>
      </c>
      <c r="ADY75" s="625">
        <v>5980963.6400000006</v>
      </c>
      <c r="ADZ75" s="625">
        <v>-6060059.1799999997</v>
      </c>
      <c r="AEA75" s="625">
        <v>-9880344.129999999</v>
      </c>
      <c r="AEB75" s="625">
        <v>-2886088.25</v>
      </c>
      <c r="AEC75" s="625">
        <v>-228468.71999999881</v>
      </c>
      <c r="AED75" s="625">
        <v>20215168.350000001</v>
      </c>
      <c r="AEE75" s="625">
        <v>-31875625.890000001</v>
      </c>
      <c r="AEF75" s="625">
        <v>4493594.92</v>
      </c>
      <c r="AEG75" s="625">
        <v>10041602.460000001</v>
      </c>
      <c r="AEH75" s="625">
        <v>539090.20000000298</v>
      </c>
      <c r="AEI75" s="625">
        <v>-4954435.59</v>
      </c>
      <c r="AEJ75" s="625">
        <v>10894868.949999996</v>
      </c>
      <c r="AEK75" s="625">
        <v>6145760.6400000006</v>
      </c>
      <c r="AEL75" s="625">
        <v>-29920608.279999994</v>
      </c>
      <c r="AEM75" s="625">
        <v>10566312.279999997</v>
      </c>
      <c r="AEN75" s="625">
        <v>-7854068.8400000036</v>
      </c>
      <c r="AEO75" s="625">
        <v>178921023.06999999</v>
      </c>
      <c r="AEP75" s="625">
        <v>-232876.46999999881</v>
      </c>
      <c r="AEQ75" s="625">
        <v>-7242839.8599999994</v>
      </c>
      <c r="AER75" s="625">
        <v>-6015551.5099999979</v>
      </c>
      <c r="AES75" s="625">
        <v>-2843524.589999998</v>
      </c>
      <c r="AET75" s="625">
        <v>-24708962.789999999</v>
      </c>
      <c r="AEU75" s="625">
        <v>5527099.0700000003</v>
      </c>
      <c r="AEV75" s="625">
        <v>-6566694.9000000022</v>
      </c>
      <c r="AEW75" s="625">
        <v>1193890.6199999973</v>
      </c>
      <c r="AEX75" s="625">
        <v>5601001.2600000016</v>
      </c>
      <c r="AEY75" s="625">
        <v>90335767.890000015</v>
      </c>
      <c r="AEZ75" s="625">
        <v>115137977.66</v>
      </c>
      <c r="AFA75" s="625">
        <v>10538697.210000001</v>
      </c>
      <c r="AFB75" s="625">
        <v>1227955.6500000022</v>
      </c>
      <c r="AFC75" s="625">
        <v>28818733.679999996</v>
      </c>
      <c r="AFD75" s="625">
        <v>47590870.060000002</v>
      </c>
      <c r="AFE75" s="625">
        <v>-324992.75999999791</v>
      </c>
      <c r="AFF75" s="625">
        <v>-1642499.6500000004</v>
      </c>
      <c r="AFG75" s="625">
        <v>16046614.91</v>
      </c>
      <c r="AFH75" s="625">
        <v>5143497.8699999973</v>
      </c>
      <c r="AFI75" s="625">
        <v>2676276.709999999</v>
      </c>
      <c r="AFJ75" s="625">
        <v>-2699309.08</v>
      </c>
      <c r="AFK75" s="625">
        <v>-10425086.200000001</v>
      </c>
      <c r="AFL75" s="625">
        <v>-39362552.430000007</v>
      </c>
      <c r="AFM75" s="625">
        <v>-11613886.039999995</v>
      </c>
      <c r="AFN75" s="625">
        <v>20881801.040000007</v>
      </c>
      <c r="AFO75" s="625">
        <v>-9248954.5500000007</v>
      </c>
      <c r="AFP75" s="625">
        <v>7301598.7400000021</v>
      </c>
      <c r="AFQ75" s="625">
        <v>18974404.119999997</v>
      </c>
      <c r="AFR75" s="625">
        <v>14603521.539999999</v>
      </c>
      <c r="AFS75" s="625">
        <v>14960774.610000003</v>
      </c>
      <c r="AFT75" s="625">
        <v>-8544050.1700000018</v>
      </c>
      <c r="AFU75" s="625">
        <v>10067741.68</v>
      </c>
      <c r="AFV75" s="625">
        <v>-17882328.960000001</v>
      </c>
      <c r="AFW75" s="625">
        <v>28464102.729999997</v>
      </c>
      <c r="AFX75" s="625">
        <v>197484733.01000002</v>
      </c>
      <c r="AFY75" s="625">
        <v>15486453.280000001</v>
      </c>
      <c r="AFZ75" s="625">
        <v>-2063822</v>
      </c>
      <c r="AGA75" s="625">
        <v>11579013.969999999</v>
      </c>
      <c r="AGB75" s="625">
        <v>-12252088.140000001</v>
      </c>
      <c r="AGC75" s="625">
        <v>-4457263.5199999996</v>
      </c>
      <c r="AGD75" s="625">
        <v>8186706.2400000012</v>
      </c>
      <c r="AGE75" s="625">
        <v>3318022.9399999976</v>
      </c>
      <c r="AGF75" s="625">
        <v>4218941.4000000004</v>
      </c>
      <c r="AGG75" s="625">
        <v>2240970.0399999991</v>
      </c>
      <c r="AGH75" s="625">
        <v>3064498.1099999994</v>
      </c>
      <c r="AGI75" s="625">
        <v>521559527.63999999</v>
      </c>
      <c r="AGJ75" s="625">
        <v>-6078061.4299999997</v>
      </c>
      <c r="AGK75" s="625">
        <v>6500170.0799999982</v>
      </c>
      <c r="AGL75" s="625">
        <v>5563285.7400000002</v>
      </c>
      <c r="AGM75" s="625">
        <v>31213220.039999999</v>
      </c>
      <c r="AGN75" s="625">
        <v>525963.66999999806</v>
      </c>
      <c r="AGO75" s="625">
        <v>-377969.51999999955</v>
      </c>
      <c r="AGP75" s="625">
        <v>24529294.740000002</v>
      </c>
      <c r="AGQ75" s="625">
        <v>-33019118.660000026</v>
      </c>
      <c r="AGR75" s="625">
        <v>-104903939.31</v>
      </c>
      <c r="AGS75" s="625">
        <v>-6821331.6999999993</v>
      </c>
      <c r="AGT75" s="625">
        <v>12434609.159999996</v>
      </c>
      <c r="AGU75" s="625">
        <v>1023102.4099999964</v>
      </c>
      <c r="AGV75" s="625">
        <v>-3162093.8600000013</v>
      </c>
      <c r="AGW75" s="625">
        <v>-8456788.0700000022</v>
      </c>
      <c r="AGX75" s="625">
        <v>8335330.7699999996</v>
      </c>
      <c r="AGY75" s="625">
        <v>4452607.24</v>
      </c>
      <c r="AGZ75" s="625">
        <v>-13259687.490000002</v>
      </c>
      <c r="AHA75" s="625">
        <v>17320063.300000004</v>
      </c>
      <c r="AHB75" s="625">
        <v>2257647.2900000028</v>
      </c>
      <c r="AHC75" s="625">
        <v>-1022559.6500000004</v>
      </c>
      <c r="AHD75" s="625">
        <v>36295.690000001341</v>
      </c>
      <c r="AHE75" s="625">
        <v>500707.98000000045</v>
      </c>
      <c r="AHF75" s="625">
        <v>-3672865.3599999994</v>
      </c>
      <c r="AHG75" s="625">
        <v>-10285663.100000001</v>
      </c>
      <c r="AHH75" s="625">
        <v>-51699406.480000004</v>
      </c>
      <c r="AHI75" s="625">
        <v>19675782.719999999</v>
      </c>
      <c r="AHJ75" s="625">
        <v>10017151.259999998</v>
      </c>
      <c r="AHK75" s="625">
        <v>1844704.6999999993</v>
      </c>
      <c r="AHL75" s="625">
        <v>-4633313.0599999987</v>
      </c>
      <c r="AHM75" s="625">
        <v>12703614.57</v>
      </c>
      <c r="AHN75" s="625">
        <v>-6007172.25</v>
      </c>
      <c r="AHO75" s="625"/>
      <c r="AHP75" s="625"/>
      <c r="AHQ75" s="579">
        <v>70</v>
      </c>
    </row>
    <row r="76" spans="1:901" x14ac:dyDescent="0.55000000000000004">
      <c r="A76" s="554">
        <v>5</v>
      </c>
      <c r="B76" s="626" t="s">
        <v>6322</v>
      </c>
      <c r="C76" s="625">
        <v>701533304.27999997</v>
      </c>
      <c r="D76" s="625">
        <v>18769626.690000001</v>
      </c>
      <c r="E76" s="625">
        <v>55766285.759999998</v>
      </c>
      <c r="F76" s="625">
        <v>10785596.42</v>
      </c>
      <c r="G76" s="625">
        <v>44609563.590000004</v>
      </c>
      <c r="H76" s="625">
        <v>12596718.16</v>
      </c>
      <c r="I76" s="625">
        <v>341040771.29000002</v>
      </c>
      <c r="J76" s="625">
        <v>89347872.290000007</v>
      </c>
      <c r="K76" s="625">
        <v>13826457.310000001</v>
      </c>
      <c r="L76" s="625">
        <v>13696007.77</v>
      </c>
      <c r="M76" s="625">
        <v>6129617.8600000003</v>
      </c>
      <c r="N76" s="625">
        <v>11104214.82</v>
      </c>
      <c r="O76" s="625">
        <v>111426314.54000001</v>
      </c>
      <c r="P76" s="625">
        <v>13244499.720000001</v>
      </c>
      <c r="Q76" s="625">
        <v>4856778.62</v>
      </c>
      <c r="R76" s="625">
        <v>27773953.170000002</v>
      </c>
      <c r="S76" s="625">
        <v>22018220.27</v>
      </c>
      <c r="T76" s="625">
        <v>3022572.39</v>
      </c>
      <c r="U76" s="625">
        <v>714847047.08000004</v>
      </c>
      <c r="V76" s="625">
        <v>56460935.119999997</v>
      </c>
      <c r="W76" s="625">
        <v>31350402.239999998</v>
      </c>
      <c r="X76" s="625">
        <v>126602501.73</v>
      </c>
      <c r="Y76" s="625">
        <v>23112788.760000002</v>
      </c>
      <c r="Z76" s="625">
        <v>23513195.030000001</v>
      </c>
      <c r="AA76" s="625">
        <v>23540071.989999998</v>
      </c>
      <c r="AB76" s="625">
        <v>46777597.170000002</v>
      </c>
      <c r="AC76" s="625">
        <v>32330637.829999998</v>
      </c>
      <c r="AD76" s="625">
        <v>11605125.310000001</v>
      </c>
      <c r="AE76" s="625">
        <v>50357764.399999999</v>
      </c>
      <c r="AF76" s="625">
        <v>23704178.82</v>
      </c>
      <c r="AG76" s="625">
        <v>67968468.040000007</v>
      </c>
      <c r="AH76" s="625">
        <v>34783938.979999997</v>
      </c>
      <c r="AI76" s="625">
        <v>21177484.32</v>
      </c>
      <c r="AJ76" s="625">
        <v>15833618.439999999</v>
      </c>
      <c r="AK76" s="625">
        <v>81015031.590000004</v>
      </c>
      <c r="AL76" s="625">
        <v>23658281.559999999</v>
      </c>
      <c r="AM76" s="625">
        <v>103138709.3</v>
      </c>
      <c r="AN76" s="625">
        <v>16082357.1</v>
      </c>
      <c r="AO76" s="625">
        <v>13223312.800000001</v>
      </c>
      <c r="AP76" s="625">
        <v>12676883.470000001</v>
      </c>
      <c r="AQ76" s="625">
        <v>16989652.280000001</v>
      </c>
      <c r="AR76" s="625">
        <v>4472331.04</v>
      </c>
      <c r="AS76" s="625">
        <v>139424116.47999999</v>
      </c>
      <c r="AT76" s="625">
        <v>10040802.199999999</v>
      </c>
      <c r="AU76" s="625">
        <v>13385750.59</v>
      </c>
      <c r="AV76" s="625">
        <v>10016339.17</v>
      </c>
      <c r="AW76" s="625">
        <v>5951324.3399999999</v>
      </c>
      <c r="AX76" s="625">
        <v>14329284.029999999</v>
      </c>
      <c r="AY76" s="625">
        <v>17255273.559999999</v>
      </c>
      <c r="AZ76" s="625">
        <v>9636418.4199999999</v>
      </c>
      <c r="BA76" s="625">
        <v>10128303.699999999</v>
      </c>
      <c r="BB76" s="625">
        <v>10012358.43</v>
      </c>
      <c r="BC76" s="625">
        <v>10326414.369999999</v>
      </c>
      <c r="BD76" s="625">
        <v>6010853.3399999999</v>
      </c>
      <c r="BE76" s="625">
        <v>17013005.559999999</v>
      </c>
      <c r="BF76" s="625">
        <v>8768370.7699999996</v>
      </c>
      <c r="BG76" s="625">
        <v>28993269.510000002</v>
      </c>
      <c r="BH76" s="625">
        <v>102719902.457</v>
      </c>
      <c r="BI76" s="625">
        <v>85620347.209999993</v>
      </c>
      <c r="BJ76" s="625">
        <v>12781495.98</v>
      </c>
      <c r="BK76" s="625">
        <v>4557269.5599999996</v>
      </c>
      <c r="BL76" s="625">
        <v>11314189.720000001</v>
      </c>
      <c r="BM76" s="625">
        <v>9831052.2100000009</v>
      </c>
      <c r="BN76" s="625">
        <v>6460749.0899999999</v>
      </c>
      <c r="BO76" s="625">
        <v>1106190.69</v>
      </c>
      <c r="BP76" s="625">
        <v>1317588.23</v>
      </c>
      <c r="BQ76" s="625">
        <v>199298650.68000001</v>
      </c>
      <c r="BR76" s="625">
        <v>11832590.34</v>
      </c>
      <c r="BS76" s="625">
        <v>9909455.4000000004</v>
      </c>
      <c r="BT76" s="625">
        <v>10147562.08</v>
      </c>
      <c r="BU76" s="625">
        <v>5391535.4100000001</v>
      </c>
      <c r="BV76" s="625">
        <v>6988431.3099999996</v>
      </c>
      <c r="BW76" s="625">
        <v>7573903.3099999996</v>
      </c>
      <c r="BX76" s="625">
        <v>10410181.17</v>
      </c>
      <c r="BY76" s="625">
        <v>91538671.340000004</v>
      </c>
      <c r="BZ76" s="625">
        <v>8105527.5499999998</v>
      </c>
      <c r="CA76" s="625">
        <v>5985698.0999999996</v>
      </c>
      <c r="CB76" s="625">
        <v>19672328.809999999</v>
      </c>
      <c r="CC76" s="625">
        <v>5576381.1699999999</v>
      </c>
      <c r="CD76" s="625">
        <v>12578174.310000001</v>
      </c>
      <c r="CE76" s="625">
        <v>7002221.4100000001</v>
      </c>
      <c r="CF76" s="625">
        <v>1494746669.8099999</v>
      </c>
      <c r="CG76" s="625">
        <v>30583861.460000001</v>
      </c>
      <c r="CH76" s="625">
        <v>37796254.170000002</v>
      </c>
      <c r="CI76" s="625">
        <v>11968937.140000001</v>
      </c>
      <c r="CJ76" s="625">
        <v>40426695.329999998</v>
      </c>
      <c r="CK76" s="625">
        <v>16687082.67</v>
      </c>
      <c r="CL76" s="625">
        <v>21317846.879999999</v>
      </c>
      <c r="CM76" s="625">
        <v>32870594.09</v>
      </c>
      <c r="CN76" s="625">
        <v>14134544.220000001</v>
      </c>
      <c r="CO76" s="625">
        <v>9327567.3300000001</v>
      </c>
      <c r="CP76" s="625">
        <v>16193019.18</v>
      </c>
      <c r="CQ76" s="625">
        <v>11804175.92</v>
      </c>
      <c r="CR76" s="625">
        <v>19199279.5</v>
      </c>
      <c r="CS76" s="625">
        <v>155115109.56</v>
      </c>
      <c r="CT76" s="625">
        <v>19164883.510000002</v>
      </c>
      <c r="CU76" s="625">
        <v>18042138.190000001</v>
      </c>
      <c r="CV76" s="625">
        <v>21080590.030000001</v>
      </c>
      <c r="CW76" s="625">
        <v>17462013.789999999</v>
      </c>
      <c r="CX76" s="625">
        <v>17095169.550000001</v>
      </c>
      <c r="CY76" s="625">
        <v>9627818.4000000004</v>
      </c>
      <c r="CZ76" s="625">
        <v>15688045.32</v>
      </c>
      <c r="DA76" s="625">
        <v>109275261.18000001</v>
      </c>
      <c r="DB76" s="625">
        <v>216092109.40000001</v>
      </c>
      <c r="DC76" s="625">
        <v>10255377.32</v>
      </c>
      <c r="DD76" s="625">
        <v>24713051.16</v>
      </c>
      <c r="DE76" s="625">
        <v>21630328.079999998</v>
      </c>
      <c r="DF76" s="625">
        <v>34044736.340000004</v>
      </c>
      <c r="DG76" s="625">
        <v>14901897.85</v>
      </c>
      <c r="DH76" s="625">
        <v>9547512.6600000001</v>
      </c>
      <c r="DI76" s="625">
        <v>28677445.859999999</v>
      </c>
      <c r="DJ76" s="625">
        <v>1235468587.6900001</v>
      </c>
      <c r="DK76" s="625">
        <v>13377899.279999999</v>
      </c>
      <c r="DL76" s="625">
        <v>28763124.079999998</v>
      </c>
      <c r="DM76" s="625">
        <v>33032205.489999998</v>
      </c>
      <c r="DN76" s="625">
        <v>13683473.2599</v>
      </c>
      <c r="DO76" s="625">
        <v>15130610.810000001</v>
      </c>
      <c r="DP76" s="625">
        <v>65235548.520000003</v>
      </c>
      <c r="DQ76" s="625">
        <v>43139123.5</v>
      </c>
      <c r="DR76" s="625">
        <v>48345812.630000003</v>
      </c>
      <c r="DS76" s="625">
        <v>324803915.30000001</v>
      </c>
      <c r="DT76" s="625">
        <v>17849561.920000002</v>
      </c>
      <c r="DU76" s="625">
        <v>48381507.229999997</v>
      </c>
      <c r="DV76" s="625">
        <v>52899324.509999998</v>
      </c>
      <c r="DW76" s="625">
        <v>42610594.210000001</v>
      </c>
      <c r="DX76" s="625">
        <v>16291651.050000001</v>
      </c>
      <c r="DY76" s="625">
        <v>16727189.16</v>
      </c>
      <c r="DZ76" s="625">
        <v>14391111.41</v>
      </c>
      <c r="EA76" s="625">
        <v>18469834.260000002</v>
      </c>
      <c r="EB76" s="625">
        <v>19725036.489999998</v>
      </c>
      <c r="EC76" s="625">
        <v>34124724.950000003</v>
      </c>
      <c r="ED76" s="625">
        <v>180998095.40000001</v>
      </c>
      <c r="EE76" s="625">
        <v>149827759.56</v>
      </c>
      <c r="EF76" s="625">
        <v>42135664.43</v>
      </c>
      <c r="EG76" s="625">
        <v>18725716.68</v>
      </c>
      <c r="EH76" s="625">
        <v>35233892.890000001</v>
      </c>
      <c r="EI76" s="625">
        <v>19815081.719999999</v>
      </c>
      <c r="EJ76" s="625">
        <v>35733372.469999999</v>
      </c>
      <c r="EK76" s="625">
        <v>13834144.84</v>
      </c>
      <c r="EL76" s="625">
        <v>25136402.640000001</v>
      </c>
      <c r="EM76" s="625">
        <v>219795373.72999999</v>
      </c>
      <c r="EN76" s="625">
        <v>12606098.66</v>
      </c>
      <c r="EO76" s="625">
        <v>14080705.189999999</v>
      </c>
      <c r="EP76" s="625">
        <v>12647665.140000001</v>
      </c>
      <c r="EQ76" s="625">
        <v>5539136.6799999997</v>
      </c>
      <c r="ER76" s="625">
        <v>12008839.619999999</v>
      </c>
      <c r="ES76" s="625">
        <v>15615229.869999999</v>
      </c>
      <c r="ET76" s="625">
        <v>16847234.489999998</v>
      </c>
      <c r="EU76" s="625">
        <v>15048927.880000001</v>
      </c>
      <c r="EV76" s="625">
        <v>164494798.31999999</v>
      </c>
      <c r="EW76" s="625">
        <v>35056990.649999999</v>
      </c>
      <c r="EX76" s="625">
        <v>29006282.219999999</v>
      </c>
      <c r="EY76" s="625">
        <v>23310224.449999999</v>
      </c>
      <c r="EZ76" s="625">
        <v>29976587.039999999</v>
      </c>
      <c r="FA76" s="625">
        <v>40508796.119999997</v>
      </c>
      <c r="FB76" s="625">
        <v>34915500.439999998</v>
      </c>
      <c r="FC76" s="625">
        <v>20829396.25</v>
      </c>
      <c r="FD76" s="625">
        <v>23695019.079999998</v>
      </c>
      <c r="FE76" s="625">
        <v>36209971.640000001</v>
      </c>
      <c r="FF76" s="625">
        <v>16185974.800000001</v>
      </c>
      <c r="FG76" s="625">
        <v>12619555.890000001</v>
      </c>
      <c r="FH76" s="625">
        <v>77712397.519999996</v>
      </c>
      <c r="FI76" s="625">
        <v>18134692.489999998</v>
      </c>
      <c r="FJ76" s="625">
        <v>18033542.719999999</v>
      </c>
      <c r="FK76" s="625">
        <v>16480293.76</v>
      </c>
      <c r="FL76" s="625">
        <v>13035352.98</v>
      </c>
      <c r="FM76" s="625">
        <v>34245067.090000004</v>
      </c>
      <c r="FN76" s="625">
        <v>11905895.460000001</v>
      </c>
      <c r="FO76" s="625">
        <v>14319863.810000001</v>
      </c>
      <c r="FP76" s="625">
        <v>1053041527.35</v>
      </c>
      <c r="FQ76" s="625">
        <v>13983313.689999999</v>
      </c>
      <c r="FR76" s="625">
        <v>36757853.060000002</v>
      </c>
      <c r="FS76" s="625">
        <v>28144311.66</v>
      </c>
      <c r="FT76" s="625">
        <v>39646064.829999998</v>
      </c>
      <c r="FU76" s="625">
        <v>15112157.279999999</v>
      </c>
      <c r="FV76" s="625">
        <v>34460381.590000004</v>
      </c>
      <c r="FW76" s="625">
        <v>14306130.25</v>
      </c>
      <c r="FX76" s="625">
        <v>36971924.009999998</v>
      </c>
      <c r="FY76" s="625">
        <v>36869957.729999997</v>
      </c>
      <c r="FZ76" s="625">
        <v>51867119.619999997</v>
      </c>
      <c r="GA76" s="625">
        <v>14688591.310000001</v>
      </c>
      <c r="GB76" s="625">
        <v>27195217.530000001</v>
      </c>
      <c r="GC76" s="625">
        <v>29064392.530000001</v>
      </c>
      <c r="GD76" s="625">
        <v>187945298.77000001</v>
      </c>
      <c r="GE76" s="625">
        <v>8363932.1399999997</v>
      </c>
      <c r="GF76" s="625">
        <v>19590155.010000002</v>
      </c>
      <c r="GG76" s="625">
        <v>33016635.829999998</v>
      </c>
      <c r="GH76" s="625">
        <v>20917321.420000002</v>
      </c>
      <c r="GI76" s="625">
        <v>13624495.59</v>
      </c>
      <c r="GJ76" s="625">
        <v>13450812.33</v>
      </c>
      <c r="GK76" s="625">
        <v>40329707.43</v>
      </c>
      <c r="GL76" s="625">
        <v>12260783.470000001</v>
      </c>
      <c r="GM76" s="625">
        <v>10876103.84</v>
      </c>
      <c r="GN76" s="625">
        <v>8637316.0999999996</v>
      </c>
      <c r="GO76" s="625">
        <v>9996868.1400000006</v>
      </c>
      <c r="GP76" s="625">
        <v>154314882.86000001</v>
      </c>
      <c r="GQ76" s="625">
        <v>63979003.32</v>
      </c>
      <c r="GR76" s="625">
        <v>19095175.300000001</v>
      </c>
      <c r="GS76" s="625">
        <v>17918790.170000002</v>
      </c>
      <c r="GT76" s="625">
        <v>10642681.48</v>
      </c>
      <c r="GU76" s="625">
        <v>26832526.649999999</v>
      </c>
      <c r="GV76" s="625">
        <v>14268591.25</v>
      </c>
      <c r="GW76" s="625">
        <v>16268363.26</v>
      </c>
      <c r="GX76" s="625">
        <v>86939982.060000002</v>
      </c>
      <c r="GY76" s="625">
        <v>15935779.73</v>
      </c>
      <c r="GZ76" s="625">
        <v>12373745.93</v>
      </c>
      <c r="HA76" s="625">
        <v>7272752.2400000002</v>
      </c>
      <c r="HB76" s="625">
        <v>387908951.81</v>
      </c>
      <c r="HC76" s="625">
        <v>154239043.34</v>
      </c>
      <c r="HD76" s="625">
        <v>63638231.780000001</v>
      </c>
      <c r="HE76" s="625">
        <v>58303523.530000001</v>
      </c>
      <c r="HF76" s="625">
        <v>54046205.899999999</v>
      </c>
      <c r="HG76" s="625">
        <v>91323949.140000001</v>
      </c>
      <c r="HH76" s="625">
        <v>23113827.780000001</v>
      </c>
      <c r="HI76" s="625">
        <v>554278044.04999995</v>
      </c>
      <c r="HJ76" s="625">
        <v>31141134.43</v>
      </c>
      <c r="HK76" s="625">
        <v>101404785.69</v>
      </c>
      <c r="HL76" s="625">
        <v>103276204.53</v>
      </c>
      <c r="HM76" s="625">
        <v>13286801.43</v>
      </c>
      <c r="HN76" s="625">
        <v>36552899.75</v>
      </c>
      <c r="HO76" s="625">
        <v>57410049.5</v>
      </c>
      <c r="HP76" s="625">
        <v>11415657.84</v>
      </c>
      <c r="HQ76" s="625">
        <v>257466028.38999999</v>
      </c>
      <c r="HR76" s="625">
        <v>95196718.049999997</v>
      </c>
      <c r="HS76" s="625">
        <v>19581696.219999999</v>
      </c>
      <c r="HT76" s="625">
        <v>12225329.220000001</v>
      </c>
      <c r="HU76" s="625">
        <v>21542103.190000001</v>
      </c>
      <c r="HV76" s="625">
        <v>16565311.66</v>
      </c>
      <c r="HW76" s="625">
        <v>37998405.409999996</v>
      </c>
      <c r="HX76" s="625">
        <v>23387636.030000001</v>
      </c>
      <c r="HY76" s="625">
        <v>25429827.219999999</v>
      </c>
      <c r="HZ76" s="625">
        <v>20338807.969999999</v>
      </c>
      <c r="IA76" s="625">
        <v>26070308.719999999</v>
      </c>
      <c r="IB76" s="625">
        <v>55830840.159999996</v>
      </c>
      <c r="IC76" s="625">
        <v>5673906.2999999998</v>
      </c>
      <c r="ID76" s="625">
        <v>9630599.8699999992</v>
      </c>
      <c r="IE76" s="625">
        <v>6584751.1600000001</v>
      </c>
      <c r="IF76" s="625">
        <v>9672779.5999999996</v>
      </c>
      <c r="IG76" s="625">
        <v>150651220.5</v>
      </c>
      <c r="IH76" s="625">
        <v>112959577.89</v>
      </c>
      <c r="II76" s="625">
        <v>26104124.559999999</v>
      </c>
      <c r="IJ76" s="625">
        <v>48521490.159999996</v>
      </c>
      <c r="IK76" s="625">
        <v>40652667.759999998</v>
      </c>
      <c r="IL76" s="625">
        <v>45503117.149999999</v>
      </c>
      <c r="IM76" s="625">
        <v>10244746.59</v>
      </c>
      <c r="IN76" s="625">
        <v>8558556.2899999991</v>
      </c>
      <c r="IO76" s="625">
        <v>17319994.629999999</v>
      </c>
      <c r="IP76" s="625">
        <v>12902292.92</v>
      </c>
      <c r="IQ76" s="625">
        <v>54475364.310000002</v>
      </c>
      <c r="IR76" s="625">
        <v>209422278.52000001</v>
      </c>
      <c r="IS76" s="625">
        <v>127251103.3</v>
      </c>
      <c r="IT76" s="625">
        <v>9562098.0899999999</v>
      </c>
      <c r="IU76" s="625">
        <v>21949645.539999999</v>
      </c>
      <c r="IV76" s="625">
        <v>66282505.869999997</v>
      </c>
      <c r="IW76" s="625">
        <v>15677295.550000001</v>
      </c>
      <c r="IX76" s="625">
        <v>19223950.460000001</v>
      </c>
      <c r="IY76" s="625">
        <v>15668318.720000001</v>
      </c>
      <c r="IZ76" s="625">
        <v>9924211.25</v>
      </c>
      <c r="JA76" s="625">
        <v>12317283.59</v>
      </c>
      <c r="JB76" s="625">
        <v>23208102.989999998</v>
      </c>
      <c r="JC76" s="625">
        <v>10362604.220000001</v>
      </c>
      <c r="JD76" s="625">
        <v>81660041.409999996</v>
      </c>
      <c r="JE76" s="625">
        <v>60921571.200000003</v>
      </c>
      <c r="JF76" s="625">
        <v>17959773.219999999</v>
      </c>
      <c r="JG76" s="625">
        <v>14832039.84</v>
      </c>
      <c r="JH76" s="625">
        <v>7103067.6500000004</v>
      </c>
      <c r="JI76" s="625">
        <v>9012884.2699999996</v>
      </c>
      <c r="JJ76" s="625">
        <v>149807294.61000001</v>
      </c>
      <c r="JK76" s="625">
        <v>14371918.710000001</v>
      </c>
      <c r="JL76" s="625">
        <v>17630472.609999999</v>
      </c>
      <c r="JM76" s="625">
        <v>56235546.340000004</v>
      </c>
      <c r="JN76" s="625">
        <v>20702843.149999999</v>
      </c>
      <c r="JO76" s="625">
        <v>20024742.149999999</v>
      </c>
      <c r="JP76" s="625">
        <v>16911101.510000002</v>
      </c>
      <c r="JQ76" s="625">
        <v>228829536.78999999</v>
      </c>
      <c r="JR76" s="625">
        <v>106941993.55</v>
      </c>
      <c r="JS76" s="625">
        <v>26331016.460000001</v>
      </c>
      <c r="JT76" s="625">
        <v>9556685.25</v>
      </c>
      <c r="JU76" s="625">
        <v>12264702.35</v>
      </c>
      <c r="JV76" s="625">
        <v>7505997.71</v>
      </c>
      <c r="JW76" s="625">
        <v>41985951.369999997</v>
      </c>
      <c r="JX76" s="625">
        <v>30813620.890000001</v>
      </c>
      <c r="JY76" s="625">
        <v>42240842.840000004</v>
      </c>
      <c r="JZ76" s="625">
        <v>16518805.939999999</v>
      </c>
      <c r="KA76" s="625">
        <v>33845643.149999999</v>
      </c>
      <c r="KB76" s="625">
        <v>12632099.98</v>
      </c>
      <c r="KC76" s="625">
        <v>12006217.890000001</v>
      </c>
      <c r="KD76" s="625">
        <v>14164477.76</v>
      </c>
      <c r="KE76" s="625">
        <v>10694019.91</v>
      </c>
      <c r="KF76" s="625">
        <v>812500913.53999996</v>
      </c>
      <c r="KG76" s="625">
        <v>35496379.289999999</v>
      </c>
      <c r="KH76" s="625">
        <v>54209500.869999997</v>
      </c>
      <c r="KI76" s="625">
        <v>9276684.4399999995</v>
      </c>
      <c r="KJ76" s="625">
        <v>58494781.689999998</v>
      </c>
      <c r="KK76" s="625">
        <v>90951546.129999995</v>
      </c>
      <c r="KL76" s="625">
        <v>85614125.870000005</v>
      </c>
      <c r="KM76" s="625">
        <v>34739530.869999997</v>
      </c>
      <c r="KN76" s="625">
        <v>24464078.48</v>
      </c>
      <c r="KO76" s="625">
        <v>151064974.62</v>
      </c>
      <c r="KP76" s="625">
        <v>20107933.460000001</v>
      </c>
      <c r="KQ76" s="625">
        <v>18452285.52</v>
      </c>
      <c r="KR76" s="625">
        <v>32800497.920000002</v>
      </c>
      <c r="KS76" s="625">
        <v>28293065.440000001</v>
      </c>
      <c r="KT76" s="625">
        <v>23777307.879999999</v>
      </c>
      <c r="KU76" s="625">
        <v>118595527.23999999</v>
      </c>
      <c r="KV76" s="625">
        <v>95471588.159999996</v>
      </c>
      <c r="KW76" s="625">
        <v>271555560.07999998</v>
      </c>
      <c r="KX76" s="625">
        <v>16194667.470000001</v>
      </c>
      <c r="KY76" s="625">
        <v>10798934.640000001</v>
      </c>
      <c r="KZ76" s="625">
        <v>8806815.4800000004</v>
      </c>
      <c r="LA76" s="625">
        <v>18964665.41</v>
      </c>
      <c r="LB76" s="625">
        <v>7415495.6500000004</v>
      </c>
      <c r="LC76" s="625">
        <v>13859175.48</v>
      </c>
      <c r="LD76" s="625">
        <v>15783473.529999999</v>
      </c>
      <c r="LE76" s="625">
        <v>377788421.88999999</v>
      </c>
      <c r="LF76" s="625">
        <v>121898698.12</v>
      </c>
      <c r="LG76" s="625">
        <v>133053161.61</v>
      </c>
      <c r="LH76" s="625">
        <v>98709951.609999999</v>
      </c>
      <c r="LI76" s="625">
        <v>20924226.25</v>
      </c>
      <c r="LJ76" s="625">
        <v>17427273.16</v>
      </c>
      <c r="LK76" s="625">
        <v>5311803.5</v>
      </c>
      <c r="LL76" s="625">
        <v>26033439.260000002</v>
      </c>
      <c r="LM76" s="625">
        <v>6521009.21</v>
      </c>
      <c r="LN76" s="625">
        <v>22620374.449999999</v>
      </c>
      <c r="LO76" s="625">
        <v>4971102.4000000004</v>
      </c>
      <c r="LP76" s="625">
        <v>60411467.729999997</v>
      </c>
      <c r="LQ76" s="625">
        <v>24120662.02</v>
      </c>
      <c r="LR76" s="625">
        <v>32333783.489999998</v>
      </c>
      <c r="LS76" s="625">
        <v>600327488.09000003</v>
      </c>
      <c r="LT76" s="625">
        <v>153048591.09999999</v>
      </c>
      <c r="LU76" s="625">
        <v>332347695.22000003</v>
      </c>
      <c r="LV76" s="625">
        <v>101190715.87</v>
      </c>
      <c r="LW76" s="625">
        <v>27777953.140000001</v>
      </c>
      <c r="LX76" s="625">
        <v>49985745.82</v>
      </c>
      <c r="LY76" s="625">
        <v>32447110.34</v>
      </c>
      <c r="LZ76" s="625">
        <v>42435492.979999997</v>
      </c>
      <c r="MA76" s="625">
        <v>46544556.979999997</v>
      </c>
      <c r="MB76" s="625">
        <v>87066725.260000005</v>
      </c>
      <c r="MC76" s="625">
        <v>49675635.939999998</v>
      </c>
      <c r="MD76" s="625">
        <v>31631858.5</v>
      </c>
      <c r="ME76" s="625">
        <v>350239266.81</v>
      </c>
      <c r="MF76" s="625">
        <v>27295049.66</v>
      </c>
      <c r="MG76" s="625">
        <v>32102914.73</v>
      </c>
      <c r="MH76" s="625">
        <v>25351744.850000001</v>
      </c>
      <c r="MI76" s="625">
        <v>32247464.940000001</v>
      </c>
      <c r="MJ76" s="625">
        <v>24999305.370000001</v>
      </c>
      <c r="MK76" s="625">
        <v>13394703.65</v>
      </c>
      <c r="ML76" s="625">
        <v>24598301.579999998</v>
      </c>
      <c r="MM76" s="625">
        <v>27393467.73</v>
      </c>
      <c r="MN76" s="625">
        <v>26028916.640000001</v>
      </c>
      <c r="MO76" s="625">
        <v>20922562.620000001</v>
      </c>
      <c r="MP76" s="625">
        <v>30240682.579999998</v>
      </c>
      <c r="MQ76" s="625">
        <v>390013064.58999997</v>
      </c>
      <c r="MR76" s="625">
        <v>23345602.27</v>
      </c>
      <c r="MS76" s="625">
        <v>71802998.879999995</v>
      </c>
      <c r="MT76" s="625">
        <v>23046195.530000001</v>
      </c>
      <c r="MU76" s="625">
        <v>63910045.020000003</v>
      </c>
      <c r="MV76" s="625">
        <v>24448378.66</v>
      </c>
      <c r="MW76" s="625">
        <v>69458583.6197</v>
      </c>
      <c r="MX76" s="625">
        <v>20778358.609999999</v>
      </c>
      <c r="MY76" s="625">
        <v>8880141.3399999999</v>
      </c>
      <c r="MZ76" s="625">
        <v>8497982.7699999996</v>
      </c>
      <c r="NA76" s="625">
        <v>28641461.5</v>
      </c>
      <c r="NB76" s="625">
        <v>1125210125.51</v>
      </c>
      <c r="NC76" s="625">
        <v>176164423.37</v>
      </c>
      <c r="ND76" s="625">
        <v>29433065.800000001</v>
      </c>
      <c r="NE76" s="625">
        <v>402678565.63</v>
      </c>
      <c r="NF76" s="625">
        <v>29264720.710000001</v>
      </c>
      <c r="NG76" s="625">
        <v>69314634.739999995</v>
      </c>
      <c r="NH76" s="625">
        <v>226786889.06</v>
      </c>
      <c r="NI76" s="625">
        <v>201699040.05000001</v>
      </c>
      <c r="NJ76" s="625">
        <v>28674859.969999999</v>
      </c>
      <c r="NK76" s="625">
        <v>160914996.13</v>
      </c>
      <c r="NL76" s="625">
        <v>81140860.5</v>
      </c>
      <c r="NM76" s="625">
        <v>46250133.493000001</v>
      </c>
      <c r="NN76" s="625">
        <v>171225654.18000001</v>
      </c>
      <c r="NO76" s="625">
        <v>16697491.460000001</v>
      </c>
      <c r="NP76" s="625">
        <v>15977191.91</v>
      </c>
      <c r="NQ76" s="625">
        <v>15725399.109999999</v>
      </c>
      <c r="NR76" s="625">
        <v>18056226.800000001</v>
      </c>
      <c r="NS76" s="625">
        <v>12156728.23</v>
      </c>
      <c r="NT76" s="625">
        <v>18918190.530000001</v>
      </c>
      <c r="NU76" s="625">
        <v>297680947.08999997</v>
      </c>
      <c r="NV76" s="625">
        <v>136093813.77000001</v>
      </c>
      <c r="NW76" s="625">
        <v>22844425.940000001</v>
      </c>
      <c r="NX76" s="625">
        <v>11214825.220000001</v>
      </c>
      <c r="NY76" s="625">
        <v>24588979.960000001</v>
      </c>
      <c r="NZ76" s="625">
        <v>21898323.93</v>
      </c>
      <c r="OA76" s="625">
        <v>13748565.25</v>
      </c>
      <c r="OB76" s="625">
        <v>869542409.04999995</v>
      </c>
      <c r="OC76" s="625">
        <v>31491688.969999999</v>
      </c>
      <c r="OD76" s="625">
        <v>44286875.689999998</v>
      </c>
      <c r="OE76" s="625">
        <v>52421517.520000003</v>
      </c>
      <c r="OF76" s="625">
        <v>17453792.199999999</v>
      </c>
      <c r="OG76" s="625">
        <v>68243169.439999998</v>
      </c>
      <c r="OH76" s="625">
        <v>47092934.490000002</v>
      </c>
      <c r="OI76" s="625">
        <v>18323066.969999999</v>
      </c>
      <c r="OJ76" s="625">
        <v>101654958.81999999</v>
      </c>
      <c r="OK76" s="625">
        <v>172608479.69</v>
      </c>
      <c r="OL76" s="625">
        <v>102166833.81999999</v>
      </c>
      <c r="OM76" s="625">
        <v>646309679.98000002</v>
      </c>
      <c r="ON76" s="625">
        <v>52724199.090000004</v>
      </c>
      <c r="OO76" s="625">
        <v>25534229.989999998</v>
      </c>
      <c r="OP76" s="625">
        <v>118852515.36</v>
      </c>
      <c r="OQ76" s="625">
        <v>361118192.11000001</v>
      </c>
      <c r="OR76" s="625">
        <v>24717309.640000001</v>
      </c>
      <c r="OS76" s="625">
        <v>57304158.740000002</v>
      </c>
      <c r="OT76" s="625">
        <v>16257850.01</v>
      </c>
      <c r="OU76" s="625">
        <v>46257430.539999999</v>
      </c>
      <c r="OV76" s="625">
        <v>88447739.099999994</v>
      </c>
      <c r="OW76" s="625">
        <v>33345598.199999999</v>
      </c>
      <c r="OX76" s="625">
        <v>24380085.82</v>
      </c>
      <c r="OY76" s="625">
        <v>21535425.149999999</v>
      </c>
      <c r="OZ76" s="625">
        <v>251857274.19999999</v>
      </c>
      <c r="PA76" s="625">
        <v>19939629.960000001</v>
      </c>
      <c r="PB76" s="625">
        <v>43913569.049999997</v>
      </c>
      <c r="PC76" s="625">
        <v>8658413.0800000001</v>
      </c>
      <c r="PD76" s="625">
        <v>30173710.75</v>
      </c>
      <c r="PE76" s="625">
        <v>42833809.799999997</v>
      </c>
      <c r="PF76" s="625">
        <v>13429929.99</v>
      </c>
      <c r="PG76" s="625">
        <v>9414153.8000000007</v>
      </c>
      <c r="PH76" s="625">
        <v>20047957.379999999</v>
      </c>
      <c r="PI76" s="625">
        <v>14260484.1</v>
      </c>
      <c r="PJ76" s="625">
        <v>38363767.020000003</v>
      </c>
      <c r="PK76" s="625">
        <v>48700317.890000001</v>
      </c>
      <c r="PL76" s="625">
        <v>8884262.4000000004</v>
      </c>
      <c r="PM76" s="625">
        <v>31953219.510000002</v>
      </c>
      <c r="PN76" s="625">
        <v>10436915.82</v>
      </c>
      <c r="PO76" s="625">
        <v>9023022.2400000002</v>
      </c>
      <c r="PP76" s="625">
        <v>8869445.2799999993</v>
      </c>
      <c r="PQ76" s="625">
        <v>5834581.7400000002</v>
      </c>
      <c r="PR76" s="625">
        <v>943786388</v>
      </c>
      <c r="PS76" s="625">
        <v>42045753.039999999</v>
      </c>
      <c r="PT76" s="625">
        <v>8506376.7899999991</v>
      </c>
      <c r="PU76" s="625">
        <v>40045164.049999997</v>
      </c>
      <c r="PV76" s="625">
        <v>114529253.17</v>
      </c>
      <c r="PW76" s="625">
        <v>13027107.859999999</v>
      </c>
      <c r="PX76" s="625">
        <v>44002649.82</v>
      </c>
      <c r="PY76" s="625">
        <v>8383807.8600000003</v>
      </c>
      <c r="PZ76" s="625">
        <v>66221187.390000001</v>
      </c>
      <c r="QA76" s="625">
        <v>9119282.5600000005</v>
      </c>
      <c r="QB76" s="625">
        <v>47692990.68</v>
      </c>
      <c r="QC76" s="625">
        <v>9649266.3000000007</v>
      </c>
      <c r="QD76" s="625">
        <v>20912273.829999998</v>
      </c>
      <c r="QE76" s="625">
        <v>38682058.369999997</v>
      </c>
      <c r="QF76" s="625">
        <v>23511638.739999998</v>
      </c>
      <c r="QG76" s="625">
        <v>40956203.310000002</v>
      </c>
      <c r="QH76" s="625">
        <v>9441208.2200000007</v>
      </c>
      <c r="QI76" s="625">
        <v>8162410.4400000004</v>
      </c>
      <c r="QJ76" s="625">
        <v>9193758.75</v>
      </c>
      <c r="QK76" s="625">
        <v>25690586.870000001</v>
      </c>
      <c r="QL76" s="625">
        <v>54447026.829999998</v>
      </c>
      <c r="QM76" s="625">
        <v>9409156.1500000004</v>
      </c>
      <c r="QN76" s="625">
        <v>2134086.7400000002</v>
      </c>
      <c r="QO76" s="625">
        <v>906954.55</v>
      </c>
      <c r="QP76" s="625">
        <v>2209630.54</v>
      </c>
      <c r="QQ76" s="625">
        <v>16963298.140000001</v>
      </c>
      <c r="QR76" s="625">
        <v>343845222.11000001</v>
      </c>
      <c r="QS76" s="625">
        <v>10210710.390000001</v>
      </c>
      <c r="QT76" s="625">
        <v>55902420.420000002</v>
      </c>
      <c r="QU76" s="625">
        <v>30082319.84</v>
      </c>
      <c r="QV76" s="625">
        <v>27856532.77</v>
      </c>
      <c r="QW76" s="625">
        <v>144050583.25</v>
      </c>
      <c r="QX76" s="625">
        <v>22695340.239999998</v>
      </c>
      <c r="QY76" s="625">
        <v>23181229.469999999</v>
      </c>
      <c r="QZ76" s="625">
        <v>103887472.95</v>
      </c>
      <c r="RA76" s="625">
        <v>19148338.859999999</v>
      </c>
      <c r="RB76" s="625">
        <v>12344976.52</v>
      </c>
      <c r="RC76" s="625">
        <v>27472986.879999999</v>
      </c>
      <c r="RD76" s="625">
        <v>15429622.869999999</v>
      </c>
      <c r="RE76" s="625">
        <v>591033912.12</v>
      </c>
      <c r="RF76" s="625">
        <v>21212803.039999999</v>
      </c>
      <c r="RG76" s="625">
        <v>7796833.2300000004</v>
      </c>
      <c r="RH76" s="625">
        <v>53089236.420000002</v>
      </c>
      <c r="RI76" s="625">
        <v>6512115.9000000004</v>
      </c>
      <c r="RJ76" s="625">
        <v>17846555.629999999</v>
      </c>
      <c r="RK76" s="625">
        <v>14793680.050000001</v>
      </c>
      <c r="RL76" s="625">
        <v>22790687.27</v>
      </c>
      <c r="RM76" s="625">
        <v>29478496.98</v>
      </c>
      <c r="RN76" s="625">
        <v>14569221.6</v>
      </c>
      <c r="RO76" s="625">
        <v>35864326.490000002</v>
      </c>
      <c r="RP76" s="625">
        <v>15066083.460000001</v>
      </c>
      <c r="RQ76" s="625">
        <v>15581566.26</v>
      </c>
      <c r="RR76" s="625">
        <v>14265641.23</v>
      </c>
      <c r="RS76" s="625">
        <v>11395233.210000001</v>
      </c>
      <c r="RT76" s="625">
        <v>13747748.560000001</v>
      </c>
      <c r="RU76" s="625">
        <v>10627285.529999999</v>
      </c>
      <c r="RV76" s="625">
        <v>16830815.059999999</v>
      </c>
      <c r="RW76" s="625">
        <v>2834996.45</v>
      </c>
      <c r="RX76" s="625">
        <v>9013936.0299999993</v>
      </c>
      <c r="RY76" s="625">
        <v>121416897.44</v>
      </c>
      <c r="RZ76" s="625">
        <v>23318189.539999999</v>
      </c>
      <c r="SA76" s="625">
        <v>20891376.5</v>
      </c>
      <c r="SB76" s="625">
        <v>26569436.829999998</v>
      </c>
      <c r="SC76" s="625">
        <v>17239118.039999999</v>
      </c>
      <c r="SD76" s="625">
        <v>15787001.35</v>
      </c>
      <c r="SE76" s="625">
        <v>28250513.620000001</v>
      </c>
      <c r="SF76" s="625">
        <v>43884712.950000003</v>
      </c>
      <c r="SG76" s="625">
        <v>29407342.350000001</v>
      </c>
      <c r="SH76" s="625">
        <v>29057376.170000002</v>
      </c>
      <c r="SI76" s="625">
        <v>18948077.050000001</v>
      </c>
      <c r="SJ76" s="625">
        <v>7456200.46</v>
      </c>
      <c r="SK76" s="625">
        <v>113630696.53</v>
      </c>
      <c r="SL76" s="625">
        <v>33942685.439999998</v>
      </c>
      <c r="SM76" s="625">
        <v>27182629.93</v>
      </c>
      <c r="SN76" s="625">
        <v>43104027.009999998</v>
      </c>
      <c r="SO76" s="625">
        <v>30262224.260000002</v>
      </c>
      <c r="SP76" s="625">
        <v>26766981.489999998</v>
      </c>
      <c r="SQ76" s="625">
        <v>24943047.760000002</v>
      </c>
      <c r="SR76" s="625">
        <v>18860261.460000001</v>
      </c>
      <c r="SS76" s="625">
        <v>149041416.13999999</v>
      </c>
      <c r="ST76" s="625">
        <v>14783553.550000001</v>
      </c>
      <c r="SU76" s="625">
        <v>33417916.370000001</v>
      </c>
      <c r="SV76" s="625">
        <v>37204587.340000004</v>
      </c>
      <c r="SW76" s="625">
        <v>11556452.619999999</v>
      </c>
      <c r="SX76" s="625">
        <v>16627665.77</v>
      </c>
      <c r="SY76" s="625">
        <v>15898968.08</v>
      </c>
      <c r="SZ76" s="625">
        <v>25492016.760000002</v>
      </c>
      <c r="TA76" s="625">
        <v>9504379.9000000004</v>
      </c>
      <c r="TB76" s="625">
        <v>11064644.640000001</v>
      </c>
      <c r="TC76" s="625">
        <v>33939713.170000002</v>
      </c>
      <c r="TD76" s="625">
        <v>15629531.35</v>
      </c>
      <c r="TE76" s="625">
        <v>57712844.469999999</v>
      </c>
      <c r="TF76" s="625">
        <v>6400367.7699999996</v>
      </c>
      <c r="TG76" s="625">
        <v>329960753.19</v>
      </c>
      <c r="TH76" s="625">
        <v>12994370.689999999</v>
      </c>
      <c r="TI76" s="625">
        <v>26699875.43</v>
      </c>
      <c r="TJ76" s="625">
        <v>24355112.109999999</v>
      </c>
      <c r="TK76" s="625">
        <v>6314743.3300000001</v>
      </c>
      <c r="TL76" s="625">
        <v>7401952.29</v>
      </c>
      <c r="TM76" s="625">
        <v>11554520.310000001</v>
      </c>
      <c r="TN76" s="625">
        <v>45177645.280000001</v>
      </c>
      <c r="TO76" s="625">
        <v>15779218.560000001</v>
      </c>
      <c r="TP76" s="625">
        <v>16941191.07</v>
      </c>
      <c r="TQ76" s="625">
        <v>9411402.8300000001</v>
      </c>
      <c r="TR76" s="625">
        <v>17895323.27</v>
      </c>
      <c r="TS76" s="625">
        <v>11462441.58</v>
      </c>
      <c r="TT76" s="625">
        <v>9977909.9499999993</v>
      </c>
      <c r="TU76" s="625">
        <v>24003986.59</v>
      </c>
      <c r="TV76" s="625">
        <v>15598584.949999999</v>
      </c>
      <c r="TW76" s="625">
        <v>82136235.519999996</v>
      </c>
      <c r="TX76" s="625">
        <v>16528613.74</v>
      </c>
      <c r="TY76" s="625">
        <v>332729276.54000002</v>
      </c>
      <c r="TZ76" s="625">
        <v>40729941.060000002</v>
      </c>
      <c r="UA76" s="625">
        <v>7711033.3600000003</v>
      </c>
      <c r="UB76" s="625">
        <v>9146652.7899999991</v>
      </c>
      <c r="UC76" s="625">
        <v>65515859.18</v>
      </c>
      <c r="UD76" s="625">
        <v>19879106.129999999</v>
      </c>
      <c r="UE76" s="625">
        <v>7389816.96</v>
      </c>
      <c r="UF76" s="625">
        <v>33144561.100000001</v>
      </c>
      <c r="UG76" s="625">
        <v>9431007.9499999993</v>
      </c>
      <c r="UH76" s="625">
        <v>113578717.84</v>
      </c>
      <c r="UI76" s="625">
        <v>26295313.699999999</v>
      </c>
      <c r="UJ76" s="625">
        <v>19335758.059999999</v>
      </c>
      <c r="UK76" s="625">
        <v>23754434.25</v>
      </c>
      <c r="UL76" s="625">
        <v>13761901.560000001</v>
      </c>
      <c r="UM76" s="625">
        <v>17810557.829999998</v>
      </c>
      <c r="UN76" s="625">
        <v>701482119.20000005</v>
      </c>
      <c r="UO76" s="625">
        <v>16977210.219999999</v>
      </c>
      <c r="UP76" s="625">
        <v>12469809.699999999</v>
      </c>
      <c r="UQ76" s="625">
        <v>51643721.530000001</v>
      </c>
      <c r="UR76" s="625">
        <v>5588748.8300000001</v>
      </c>
      <c r="US76" s="625">
        <v>12257680.42</v>
      </c>
      <c r="UT76" s="625">
        <v>32221612.140000001</v>
      </c>
      <c r="UU76" s="625">
        <v>7792930.5999999996</v>
      </c>
      <c r="UV76" s="625">
        <v>7844405.4100000001</v>
      </c>
      <c r="UW76" s="625">
        <v>21390192.559999999</v>
      </c>
      <c r="UX76" s="625">
        <v>19951561.09</v>
      </c>
      <c r="UY76" s="625">
        <v>40940968.549999997</v>
      </c>
      <c r="UZ76" s="625">
        <v>40636867.770000003</v>
      </c>
      <c r="VA76" s="625">
        <v>47916073.329999998</v>
      </c>
      <c r="VB76" s="625">
        <v>19861695.190000001</v>
      </c>
      <c r="VC76" s="625">
        <v>18508461.449999999</v>
      </c>
      <c r="VD76" s="625">
        <v>15743828.67</v>
      </c>
      <c r="VE76" s="625">
        <v>10779977.789999999</v>
      </c>
      <c r="VF76" s="625">
        <v>23203118.91</v>
      </c>
      <c r="VG76" s="625">
        <v>5096758.05</v>
      </c>
      <c r="VH76" s="625">
        <v>10970406.130000001</v>
      </c>
      <c r="VI76" s="625">
        <v>18807661.5</v>
      </c>
      <c r="VJ76" s="625">
        <v>342925113.63</v>
      </c>
      <c r="VK76" s="625">
        <v>27323126.960000001</v>
      </c>
      <c r="VL76" s="625">
        <v>41478548.969999999</v>
      </c>
      <c r="VM76" s="625">
        <v>36401639.32</v>
      </c>
      <c r="VN76" s="625">
        <v>49771472.789999999</v>
      </c>
      <c r="VO76" s="625">
        <v>30296824.16</v>
      </c>
      <c r="VP76" s="625">
        <v>26014320.600000001</v>
      </c>
      <c r="VQ76" s="625">
        <v>3467216.3</v>
      </c>
      <c r="VR76" s="625">
        <v>29974575.32</v>
      </c>
      <c r="VS76" s="625">
        <v>79318756.239999995</v>
      </c>
      <c r="VT76" s="625">
        <v>16043151.960000001</v>
      </c>
      <c r="VU76" s="625">
        <v>88974651.010000005</v>
      </c>
      <c r="VV76" s="625">
        <v>22720853.66</v>
      </c>
      <c r="VW76" s="625">
        <v>34609922.369999997</v>
      </c>
      <c r="VX76" s="625">
        <v>7817963.3300000001</v>
      </c>
      <c r="VY76" s="625">
        <v>2102375343.6199999</v>
      </c>
      <c r="VZ76" s="625">
        <v>47052507.869999997</v>
      </c>
      <c r="WA76" s="625">
        <v>74429128.719999999</v>
      </c>
      <c r="WB76" s="625">
        <v>39137226.479999997</v>
      </c>
      <c r="WC76" s="625">
        <v>24640511.370000001</v>
      </c>
      <c r="WD76" s="625">
        <v>14878214.949999999</v>
      </c>
      <c r="WE76" s="625">
        <v>31895764.640000001</v>
      </c>
      <c r="WF76" s="625">
        <v>47791474.740000002</v>
      </c>
      <c r="WG76" s="625">
        <v>46909334.189999998</v>
      </c>
      <c r="WH76" s="625">
        <v>24930412.949999999</v>
      </c>
      <c r="WI76" s="625">
        <v>9007694.8200000003</v>
      </c>
      <c r="WJ76" s="625">
        <v>28141478.469999999</v>
      </c>
      <c r="WK76" s="625">
        <v>37799645.829999998</v>
      </c>
      <c r="WL76" s="625">
        <v>57662763.840000004</v>
      </c>
      <c r="WM76" s="625">
        <v>60736747.350000001</v>
      </c>
      <c r="WN76" s="625">
        <v>46937499.299999997</v>
      </c>
      <c r="WO76" s="625">
        <v>34271950.299999997</v>
      </c>
      <c r="WP76" s="625">
        <v>26351782.73</v>
      </c>
      <c r="WQ76" s="625">
        <v>14805363.699999999</v>
      </c>
      <c r="WR76" s="625">
        <v>34320334.829999998</v>
      </c>
      <c r="WS76" s="625">
        <v>164122263.91999999</v>
      </c>
      <c r="WT76" s="625">
        <v>14767585.85</v>
      </c>
      <c r="WU76" s="625">
        <v>32201361.059999999</v>
      </c>
      <c r="WV76" s="625">
        <v>27309752.350000001</v>
      </c>
      <c r="WW76" s="625">
        <v>23892481.120000001</v>
      </c>
      <c r="WX76" s="625">
        <v>13345048.720000001</v>
      </c>
      <c r="WY76" s="625">
        <v>12725039.539999999</v>
      </c>
      <c r="WZ76" s="625">
        <v>23498639.530000001</v>
      </c>
      <c r="XA76" s="625">
        <v>190932245.13999999</v>
      </c>
      <c r="XB76" s="625">
        <v>10559825.630000001</v>
      </c>
      <c r="XC76" s="625">
        <v>29658567.800000001</v>
      </c>
      <c r="XD76" s="625">
        <v>21900164.530000001</v>
      </c>
      <c r="XE76" s="625">
        <v>26407251.260000002</v>
      </c>
      <c r="XF76" s="625">
        <v>715782244.12</v>
      </c>
      <c r="XG76" s="625">
        <v>32041428.879999999</v>
      </c>
      <c r="XH76" s="625">
        <v>95474147.420000002</v>
      </c>
      <c r="XI76" s="625">
        <v>135612599.38999999</v>
      </c>
      <c r="XJ76" s="625">
        <v>23304019.82</v>
      </c>
      <c r="XK76" s="625">
        <v>32901443.949999999</v>
      </c>
      <c r="XL76" s="625">
        <v>48519781.149999999</v>
      </c>
      <c r="XM76" s="625">
        <v>71065152.870000005</v>
      </c>
      <c r="XN76" s="625">
        <v>20173131.870000001</v>
      </c>
      <c r="XO76" s="625">
        <v>40575395.619999997</v>
      </c>
      <c r="XP76" s="625">
        <v>35925739.740000002</v>
      </c>
      <c r="XQ76" s="625">
        <v>23352643.09</v>
      </c>
      <c r="XR76" s="625">
        <v>19020866.579999998</v>
      </c>
      <c r="XS76" s="625">
        <v>20720277.760000002</v>
      </c>
      <c r="XT76" s="625">
        <v>55832786.289999999</v>
      </c>
      <c r="XU76" s="625">
        <v>18392476.530000001</v>
      </c>
      <c r="XV76" s="625">
        <v>23318118.969999999</v>
      </c>
      <c r="XW76" s="625">
        <v>25817220.75</v>
      </c>
      <c r="XX76" s="625">
        <v>14129821.43</v>
      </c>
      <c r="XY76" s="625">
        <v>15724773.16</v>
      </c>
      <c r="XZ76" s="625">
        <v>13591848.85</v>
      </c>
      <c r="YA76" s="625">
        <v>56705412.270000003</v>
      </c>
      <c r="YB76" s="625">
        <v>52423840.799999997</v>
      </c>
      <c r="YC76" s="625">
        <v>525844083.88</v>
      </c>
      <c r="YD76" s="625">
        <v>31233881.920000002</v>
      </c>
      <c r="YE76" s="625">
        <v>63566985.770000003</v>
      </c>
      <c r="YF76" s="625">
        <v>59304491.880000003</v>
      </c>
      <c r="YG76" s="625">
        <v>121480995.48</v>
      </c>
      <c r="YH76" s="625">
        <v>28586682.960000001</v>
      </c>
      <c r="YI76" s="625">
        <v>68371656.379999995</v>
      </c>
      <c r="YJ76" s="625">
        <v>24062699.719999999</v>
      </c>
      <c r="YK76" s="625">
        <v>95248150.200000003</v>
      </c>
      <c r="YL76" s="625">
        <v>55516075.950000003</v>
      </c>
      <c r="YM76" s="625">
        <v>52885445.659999996</v>
      </c>
      <c r="YN76" s="625">
        <v>23920536.370000001</v>
      </c>
      <c r="YO76" s="625">
        <v>39576713.32</v>
      </c>
      <c r="YP76" s="625">
        <v>17179526.57</v>
      </c>
      <c r="YQ76" s="625">
        <v>69911215.829999998</v>
      </c>
      <c r="YR76" s="625">
        <v>76651458.299999997</v>
      </c>
      <c r="YS76" s="625">
        <v>24792385.289999999</v>
      </c>
      <c r="YT76" s="625">
        <v>175623326.72</v>
      </c>
      <c r="YU76" s="625">
        <v>11559488.539999999</v>
      </c>
      <c r="YV76" s="625">
        <v>22312098.719999999</v>
      </c>
      <c r="YW76" s="625">
        <v>8880789.4800000004</v>
      </c>
      <c r="YX76" s="625">
        <v>15026540.779999999</v>
      </c>
      <c r="YY76" s="625">
        <v>13604320.27</v>
      </c>
      <c r="YZ76" s="625">
        <v>26936969.780000001</v>
      </c>
      <c r="ZA76" s="625">
        <v>142513239.59999999</v>
      </c>
      <c r="ZB76" s="625">
        <v>8643935.4299999997</v>
      </c>
      <c r="ZC76" s="625">
        <v>32063337.609999999</v>
      </c>
      <c r="ZD76" s="625">
        <v>9713544.4399999995</v>
      </c>
      <c r="ZE76" s="625">
        <v>32024150.010000002</v>
      </c>
      <c r="ZF76" s="625">
        <v>5144967.22</v>
      </c>
      <c r="ZG76" s="625">
        <v>7092159.25</v>
      </c>
      <c r="ZH76" s="625">
        <v>13403902.470000001</v>
      </c>
      <c r="ZI76" s="625">
        <v>44054730.32</v>
      </c>
      <c r="ZJ76" s="625">
        <v>297548794.89999998</v>
      </c>
      <c r="ZK76" s="625">
        <v>27660574.09</v>
      </c>
      <c r="ZL76" s="625">
        <v>93364709.430000007</v>
      </c>
      <c r="ZM76" s="625">
        <v>275782892.97000003</v>
      </c>
      <c r="ZN76" s="625">
        <v>92448663.579999998</v>
      </c>
      <c r="ZO76" s="625">
        <v>52384755.350000001</v>
      </c>
      <c r="ZP76" s="625">
        <v>48877270.700000003</v>
      </c>
      <c r="ZQ76" s="625">
        <v>141580269.72</v>
      </c>
      <c r="ZR76" s="625">
        <v>321633085.89999998</v>
      </c>
      <c r="ZS76" s="625">
        <v>54360462.590000004</v>
      </c>
      <c r="ZT76" s="625">
        <v>35311055.020000003</v>
      </c>
      <c r="ZU76" s="625">
        <v>50162069.270000003</v>
      </c>
      <c r="ZV76" s="625">
        <v>30788440.640000001</v>
      </c>
      <c r="ZW76" s="625">
        <v>39024528.5</v>
      </c>
      <c r="ZX76" s="625">
        <v>22505927.52</v>
      </c>
      <c r="ZY76" s="625">
        <v>27976134.18</v>
      </c>
      <c r="ZZ76" s="625">
        <v>25396264.579999998</v>
      </c>
      <c r="AAA76" s="625">
        <v>25847876.219999999</v>
      </c>
      <c r="AAB76" s="625">
        <v>37990376.859999999</v>
      </c>
      <c r="AAC76" s="625">
        <v>44699484.409999996</v>
      </c>
      <c r="AAD76" s="625">
        <v>14165171.01</v>
      </c>
      <c r="AAE76" s="625">
        <v>29298141.960000001</v>
      </c>
      <c r="AAF76" s="625">
        <v>100619102.76000001</v>
      </c>
      <c r="AAG76" s="625">
        <v>20153749.640000001</v>
      </c>
      <c r="AAH76" s="625">
        <v>30843859.899999999</v>
      </c>
      <c r="AAI76" s="625">
        <v>7810211.4000000004</v>
      </c>
      <c r="AAJ76" s="625">
        <v>16140300.960000001</v>
      </c>
      <c r="AAK76" s="625">
        <v>12496538.66</v>
      </c>
      <c r="AAL76" s="625">
        <v>16623867.029999999</v>
      </c>
      <c r="AAM76" s="625">
        <v>1510623500.26</v>
      </c>
      <c r="AAN76" s="625">
        <v>19899846.329999998</v>
      </c>
      <c r="AAO76" s="625">
        <v>28479500.620000001</v>
      </c>
      <c r="AAP76" s="625">
        <v>65398631.609999999</v>
      </c>
      <c r="AAQ76" s="625">
        <v>28881305.039999999</v>
      </c>
      <c r="AAR76" s="625">
        <v>53644666.840000004</v>
      </c>
      <c r="AAS76" s="625">
        <v>29628163.219999999</v>
      </c>
      <c r="AAT76" s="625">
        <v>43986545.5</v>
      </c>
      <c r="AAU76" s="625">
        <v>55268111.359999999</v>
      </c>
      <c r="AAV76" s="625">
        <v>23118140.989999998</v>
      </c>
      <c r="AAW76" s="625">
        <v>21820973.280000001</v>
      </c>
      <c r="AAX76" s="625">
        <v>91217754.060000002</v>
      </c>
      <c r="AAY76" s="625">
        <v>43378415.259999998</v>
      </c>
      <c r="AAZ76" s="625">
        <v>6317320.25</v>
      </c>
      <c r="ABA76" s="625">
        <v>12093648.1</v>
      </c>
      <c r="ABB76" s="625">
        <v>17677550.890000001</v>
      </c>
      <c r="ABC76" s="625">
        <v>20996458.359999999</v>
      </c>
      <c r="ABD76" s="625">
        <v>33447977.890000001</v>
      </c>
      <c r="ABE76" s="625">
        <v>12646912.15</v>
      </c>
      <c r="ABF76" s="625">
        <v>102139084.79000001</v>
      </c>
      <c r="ABG76" s="625">
        <v>60656728.18</v>
      </c>
      <c r="ABH76" s="625">
        <v>34439684.369999997</v>
      </c>
      <c r="ABI76" s="625">
        <v>10454339.119999999</v>
      </c>
      <c r="ABJ76" s="625">
        <v>9936516.6099999994</v>
      </c>
      <c r="ABK76" s="625">
        <v>38740299.68</v>
      </c>
      <c r="ABL76" s="625">
        <v>15290490.390000001</v>
      </c>
      <c r="ABM76" s="625">
        <v>167326515.12</v>
      </c>
      <c r="ABN76" s="625">
        <v>66708234.509999998</v>
      </c>
      <c r="ABO76" s="625">
        <v>9367033.5099999998</v>
      </c>
      <c r="ABP76" s="625">
        <v>44545209.329999998</v>
      </c>
      <c r="ABQ76" s="625">
        <v>17390643.719999999</v>
      </c>
      <c r="ABR76" s="625">
        <v>25637816.32</v>
      </c>
      <c r="ABS76" s="625">
        <v>11960024.470000001</v>
      </c>
      <c r="ABT76" s="625">
        <v>16078190.68</v>
      </c>
      <c r="ABU76" s="625">
        <v>31638402.27</v>
      </c>
      <c r="ABV76" s="625">
        <v>131181125.95</v>
      </c>
      <c r="ABW76" s="625">
        <v>38322344.640000001</v>
      </c>
      <c r="ABX76" s="625">
        <v>59082793.170000002</v>
      </c>
      <c r="ABY76" s="625">
        <v>8362774.5199999996</v>
      </c>
      <c r="ABZ76" s="625">
        <v>24455292.18</v>
      </c>
      <c r="ACA76" s="625">
        <v>45549415.18</v>
      </c>
      <c r="ACB76" s="625">
        <v>7692289.5</v>
      </c>
      <c r="ACC76" s="625">
        <v>13934890.67</v>
      </c>
      <c r="ACD76" s="625">
        <v>13032461.529999999</v>
      </c>
      <c r="ACE76" s="625">
        <v>22875661.640000001</v>
      </c>
      <c r="ACF76" s="625">
        <v>21647534.690000001</v>
      </c>
      <c r="ACG76" s="625">
        <v>459547351.74000001</v>
      </c>
      <c r="ACH76" s="625">
        <v>8147198.0899999999</v>
      </c>
      <c r="ACI76" s="625">
        <v>12542213.91</v>
      </c>
      <c r="ACJ76" s="625">
        <v>27394007.989999998</v>
      </c>
      <c r="ACK76" s="625">
        <v>15316852.77</v>
      </c>
      <c r="ACL76" s="625">
        <v>27556503.239999998</v>
      </c>
      <c r="ACM76" s="625">
        <v>55020629</v>
      </c>
      <c r="ACN76" s="625">
        <v>160629085.94</v>
      </c>
      <c r="ACO76" s="625">
        <v>206266791.5</v>
      </c>
      <c r="ACP76" s="625">
        <v>14124949</v>
      </c>
      <c r="ACQ76" s="625">
        <v>34382518.07</v>
      </c>
      <c r="ACR76" s="625">
        <v>40911775.439999998</v>
      </c>
      <c r="ACS76" s="625">
        <v>16154784.109999999</v>
      </c>
      <c r="ACT76" s="625">
        <v>207691379.72999999</v>
      </c>
      <c r="ACU76" s="625">
        <v>22162740.219999999</v>
      </c>
      <c r="ACV76" s="625">
        <v>28343393.199999999</v>
      </c>
      <c r="ACW76" s="625">
        <v>46408151.210000001</v>
      </c>
      <c r="ACX76" s="625">
        <v>7336086.9299999997</v>
      </c>
      <c r="ACY76" s="625">
        <v>15417229.43</v>
      </c>
      <c r="ACZ76" s="625">
        <v>8544509.2300000004</v>
      </c>
      <c r="ADA76" s="625">
        <v>8319408.3499999996</v>
      </c>
      <c r="ADB76" s="625">
        <v>21471917.77</v>
      </c>
      <c r="ADC76" s="625">
        <v>48055982.07</v>
      </c>
      <c r="ADD76" s="625">
        <v>37149730.969999999</v>
      </c>
      <c r="ADE76" s="625">
        <v>56051089.869999997</v>
      </c>
      <c r="ADF76" s="625">
        <v>15440160.119999999</v>
      </c>
      <c r="ADG76" s="625">
        <v>7773291.8600000003</v>
      </c>
      <c r="ADH76" s="625">
        <v>16971371.170000002</v>
      </c>
      <c r="ADI76" s="625">
        <v>16564291.960000001</v>
      </c>
      <c r="ADJ76" s="625">
        <v>20754675.149999999</v>
      </c>
      <c r="ADK76" s="625">
        <v>21188620.399999999</v>
      </c>
      <c r="ADL76" s="625">
        <v>11395528.779999999</v>
      </c>
      <c r="ADM76" s="625">
        <v>416091758.69999999</v>
      </c>
      <c r="ADN76" s="625">
        <v>129169932.72</v>
      </c>
      <c r="ADO76" s="625">
        <v>35717643.75</v>
      </c>
      <c r="ADP76" s="625">
        <v>75492946.799999997</v>
      </c>
      <c r="ADQ76" s="625">
        <v>4351130.4800000004</v>
      </c>
      <c r="ADR76" s="625">
        <v>11190170.18</v>
      </c>
      <c r="ADS76" s="625">
        <v>52141122.020000003</v>
      </c>
      <c r="ADT76" s="625">
        <v>5588782.0999999996</v>
      </c>
      <c r="ADU76" s="625">
        <v>635114074.12</v>
      </c>
      <c r="ADV76" s="625">
        <v>122571427.86</v>
      </c>
      <c r="ADW76" s="625">
        <v>31814434.800000001</v>
      </c>
      <c r="ADX76" s="625">
        <v>34191091.700000003</v>
      </c>
      <c r="ADY76" s="625">
        <v>32856462.100000001</v>
      </c>
      <c r="ADZ76" s="625">
        <v>40760434.170000002</v>
      </c>
      <c r="AEA76" s="625">
        <v>22537771.5</v>
      </c>
      <c r="AEB76" s="625">
        <v>15858354.77</v>
      </c>
      <c r="AEC76" s="625">
        <v>11866561.050000001</v>
      </c>
      <c r="AED76" s="625">
        <v>37609522.5</v>
      </c>
      <c r="AEE76" s="625">
        <v>9602043.3599999994</v>
      </c>
      <c r="AEF76" s="625">
        <v>16769385.689999999</v>
      </c>
      <c r="AEG76" s="625">
        <v>20477152.440000001</v>
      </c>
      <c r="AEH76" s="625">
        <v>22292946.190000001</v>
      </c>
      <c r="AEI76" s="625">
        <v>33222267.949999999</v>
      </c>
      <c r="AEJ76" s="625">
        <v>37285370.409999996</v>
      </c>
      <c r="AEK76" s="625">
        <v>13438277.550000001</v>
      </c>
      <c r="AEL76" s="625">
        <v>47946526.039999999</v>
      </c>
      <c r="AEM76" s="625">
        <v>17702759.309999999</v>
      </c>
      <c r="AEN76" s="625">
        <v>29123004.18</v>
      </c>
      <c r="AEO76" s="625">
        <v>341202807.44999999</v>
      </c>
      <c r="AEP76" s="625">
        <v>41109047.32</v>
      </c>
      <c r="AEQ76" s="625">
        <v>31022145.530000001</v>
      </c>
      <c r="AER76" s="625">
        <v>24528522.850000001</v>
      </c>
      <c r="AES76" s="625">
        <v>14005270.49</v>
      </c>
      <c r="AET76" s="625">
        <v>56588868.880000003</v>
      </c>
      <c r="AEU76" s="625">
        <v>30952066.52</v>
      </c>
      <c r="AEV76" s="625">
        <v>31127198.73</v>
      </c>
      <c r="AEW76" s="625">
        <v>21086873.059999999</v>
      </c>
      <c r="AEX76" s="625">
        <v>17051489.440000001</v>
      </c>
      <c r="AEY76" s="625">
        <v>234151418.99000001</v>
      </c>
      <c r="AEZ76" s="625">
        <v>163751587.56</v>
      </c>
      <c r="AFA76" s="625">
        <v>23340252.600000001</v>
      </c>
      <c r="AFB76" s="625">
        <v>18760199.530000001</v>
      </c>
      <c r="AFC76" s="625">
        <v>42010407.659999996</v>
      </c>
      <c r="AFD76" s="625">
        <v>78230970.469999999</v>
      </c>
      <c r="AFE76" s="625">
        <v>18911768.640000001</v>
      </c>
      <c r="AFF76" s="625">
        <v>13240960.609999999</v>
      </c>
      <c r="AFG76" s="625">
        <v>28391138.93</v>
      </c>
      <c r="AFH76" s="625">
        <v>22738125.739999998</v>
      </c>
      <c r="AFI76" s="625">
        <v>18969523.27</v>
      </c>
      <c r="AFJ76" s="625">
        <v>10551351.890000001</v>
      </c>
      <c r="AFK76" s="625">
        <v>14152111.439999999</v>
      </c>
      <c r="AFL76" s="625">
        <v>184035382.37</v>
      </c>
      <c r="AFM76" s="625">
        <v>29607443.120000001</v>
      </c>
      <c r="AFN76" s="625">
        <v>54892782.950000003</v>
      </c>
      <c r="AFO76" s="625">
        <v>17732136.77</v>
      </c>
      <c r="AFP76" s="625">
        <v>35010367.32</v>
      </c>
      <c r="AFQ76" s="625">
        <v>42165785.289999999</v>
      </c>
      <c r="AFR76" s="625">
        <v>24625838.579999998</v>
      </c>
      <c r="AFS76" s="625">
        <v>47888722.090000004</v>
      </c>
      <c r="AFT76" s="625">
        <v>35136402.460000001</v>
      </c>
      <c r="AFU76" s="625">
        <v>20774005.75</v>
      </c>
      <c r="AFV76" s="625">
        <v>37743288.850000001</v>
      </c>
      <c r="AFW76" s="625">
        <v>39543320.939999998</v>
      </c>
      <c r="AFX76" s="625">
        <v>321423965.61000001</v>
      </c>
      <c r="AFY76" s="625">
        <v>30266646.050000001</v>
      </c>
      <c r="AFZ76" s="625">
        <v>13947392.34</v>
      </c>
      <c r="AGA76" s="625">
        <v>28489305.859999999</v>
      </c>
      <c r="AGB76" s="625">
        <v>26345377.600000001</v>
      </c>
      <c r="AGC76" s="625">
        <v>12499862.98</v>
      </c>
      <c r="AGD76" s="625">
        <v>14698728.380000001</v>
      </c>
      <c r="AGE76" s="625">
        <v>16995900.399999999</v>
      </c>
      <c r="AGF76" s="625">
        <v>11934620.800000001</v>
      </c>
      <c r="AGG76" s="625">
        <v>11844341.85</v>
      </c>
      <c r="AGH76" s="625">
        <v>15400889.57</v>
      </c>
      <c r="AGI76" s="625">
        <v>667192338.35000002</v>
      </c>
      <c r="AGJ76" s="625">
        <v>53797796.630000003</v>
      </c>
      <c r="AGK76" s="625">
        <v>36301916.579999998</v>
      </c>
      <c r="AGL76" s="625">
        <v>14834201.609999999</v>
      </c>
      <c r="AGM76" s="625">
        <v>53298584.009999998</v>
      </c>
      <c r="AGN76" s="625">
        <v>32596448.59</v>
      </c>
      <c r="AGO76" s="625">
        <v>10440462.08</v>
      </c>
      <c r="AGP76" s="625">
        <v>32569151.780000001</v>
      </c>
      <c r="AGQ76" s="625">
        <v>536653422.42000002</v>
      </c>
      <c r="AGR76" s="625">
        <v>469663475.42000002</v>
      </c>
      <c r="AGS76" s="625">
        <v>17088433.789999999</v>
      </c>
      <c r="AGT76" s="625">
        <v>49341802.079999998</v>
      </c>
      <c r="AGU76" s="625">
        <v>48652827.789999999</v>
      </c>
      <c r="AGV76" s="625">
        <v>12566633.529999999</v>
      </c>
      <c r="AGW76" s="625">
        <v>11027949.6</v>
      </c>
      <c r="AGX76" s="625">
        <v>23233155.629999999</v>
      </c>
      <c r="AGY76" s="625">
        <v>10804131.560000001</v>
      </c>
      <c r="AGZ76" s="625">
        <v>36771334.719999999</v>
      </c>
      <c r="AHA76" s="625">
        <v>47368589.450000003</v>
      </c>
      <c r="AHB76" s="625">
        <v>25005837.530000001</v>
      </c>
      <c r="AHC76" s="625">
        <v>15297001.77</v>
      </c>
      <c r="AHD76" s="625">
        <v>24161068.93</v>
      </c>
      <c r="AHE76" s="625">
        <v>10461769.67</v>
      </c>
      <c r="AHF76" s="625">
        <v>11949628.25</v>
      </c>
      <c r="AHG76" s="625">
        <v>9033037.0899999999</v>
      </c>
      <c r="AHH76" s="625">
        <v>87359584.299999997</v>
      </c>
      <c r="AHI76" s="625">
        <v>31522646.539999999</v>
      </c>
      <c r="AHJ76" s="625">
        <v>25714417.219999999</v>
      </c>
      <c r="AHK76" s="625">
        <v>14207046.85</v>
      </c>
      <c r="AHL76" s="625">
        <v>25708627.260000002</v>
      </c>
      <c r="AHM76" s="625">
        <v>23139704.030000001</v>
      </c>
      <c r="AHN76" s="625">
        <v>11001724.59</v>
      </c>
      <c r="AHO76" s="625"/>
      <c r="AHP76" s="625"/>
      <c r="AHQ76" s="580">
        <v>71</v>
      </c>
    </row>
    <row r="77" spans="1:901" x14ac:dyDescent="0.4">
      <c r="A77" s="554">
        <v>6</v>
      </c>
      <c r="B77" s="92" t="s">
        <v>6323</v>
      </c>
      <c r="C77" s="12">
        <v>-216085764.25999999</v>
      </c>
      <c r="D77" s="12">
        <v>-26656723.120000001</v>
      </c>
      <c r="E77" s="12">
        <v>-67363116.609999999</v>
      </c>
      <c r="F77" s="12">
        <v>-8009906.9000000004</v>
      </c>
      <c r="G77" s="12">
        <v>-36293951.25</v>
      </c>
      <c r="H77" s="12">
        <v>-22860018.629999999</v>
      </c>
      <c r="I77" s="12">
        <v>-53122918.909999996</v>
      </c>
      <c r="J77" s="12">
        <v>-15641512.720000001</v>
      </c>
      <c r="K77" s="12">
        <v>-11313689.970000001</v>
      </c>
      <c r="L77" s="12">
        <v>-15686956.619999999</v>
      </c>
      <c r="M77" s="12">
        <v>-16414736.189999999</v>
      </c>
      <c r="N77" s="12">
        <v>-14159619.07</v>
      </c>
      <c r="O77" s="12">
        <v>-37093526.82</v>
      </c>
      <c r="P77" s="12">
        <v>-12767350.98</v>
      </c>
      <c r="Q77" s="12">
        <v>-6941298.0499999998</v>
      </c>
      <c r="R77" s="12">
        <v>-41738388.020000003</v>
      </c>
      <c r="S77" s="12">
        <v>-25494479.379999999</v>
      </c>
      <c r="T77" s="12">
        <v>-5259888.1100000003</v>
      </c>
      <c r="U77" s="12">
        <v>-337803263.57999998</v>
      </c>
      <c r="V77" s="12">
        <v>-116552328.87</v>
      </c>
      <c r="W77" s="12">
        <v>-12288713.210000001</v>
      </c>
      <c r="X77" s="12">
        <v>-22384444.02</v>
      </c>
      <c r="Y77" s="12">
        <v>-33516802.859999999</v>
      </c>
      <c r="Z77" s="12">
        <v>-41418934.310000002</v>
      </c>
      <c r="AA77" s="12">
        <v>-24121443.59</v>
      </c>
      <c r="AB77" s="12">
        <v>-146355138.41</v>
      </c>
      <c r="AC77" s="12">
        <v>-40915046.840000004</v>
      </c>
      <c r="AD77" s="12">
        <v>-33253981.920000002</v>
      </c>
      <c r="AE77" s="12">
        <v>-145581186.31999999</v>
      </c>
      <c r="AF77" s="12">
        <v>-39901288.219999999</v>
      </c>
      <c r="AG77" s="12">
        <v>-146671307.58000001</v>
      </c>
      <c r="AH77" s="12">
        <v>-71996084.459999993</v>
      </c>
      <c r="AI77" s="12">
        <v>-26424676.559999999</v>
      </c>
      <c r="AJ77" s="12">
        <v>-21433934.57</v>
      </c>
      <c r="AK77" s="12">
        <v>-20378088.66</v>
      </c>
      <c r="AL77" s="12">
        <v>-43456980.719999999</v>
      </c>
      <c r="AM77" s="12">
        <v>-50490760.170000002</v>
      </c>
      <c r="AN77" s="12">
        <v>-16860334.280000001</v>
      </c>
      <c r="AO77" s="12">
        <v>-17301481.870000001</v>
      </c>
      <c r="AP77" s="12">
        <v>-17601706.469999999</v>
      </c>
      <c r="AQ77" s="12">
        <v>-25034018.969999999</v>
      </c>
      <c r="AR77" s="12">
        <v>-16534002.619999999</v>
      </c>
      <c r="AS77" s="12">
        <v>-198045515.88</v>
      </c>
      <c r="AT77" s="12">
        <v>-4620856.24</v>
      </c>
      <c r="AU77" s="12">
        <v>-3895367.03</v>
      </c>
      <c r="AV77" s="12">
        <v>-4844195.92</v>
      </c>
      <c r="AW77" s="12">
        <v>-12381100.15</v>
      </c>
      <c r="AX77" s="12">
        <v>-20271796.399999999</v>
      </c>
      <c r="AY77" s="12">
        <v>-3779678.97</v>
      </c>
      <c r="AZ77" s="12">
        <v>-6227406.6600000001</v>
      </c>
      <c r="BA77" s="12">
        <v>-2556319.84</v>
      </c>
      <c r="BB77" s="12">
        <v>-3829755.69</v>
      </c>
      <c r="BC77" s="12">
        <v>-2214022.48</v>
      </c>
      <c r="BD77" s="12">
        <v>-5579910.2999999998</v>
      </c>
      <c r="BE77" s="12">
        <v>-33016806.039999999</v>
      </c>
      <c r="BF77" s="12">
        <v>-3310532.99</v>
      </c>
      <c r="BG77" s="12">
        <v>-6545652.96</v>
      </c>
      <c r="BH77" s="12">
        <v>-196798068.39700001</v>
      </c>
      <c r="BI77" s="12">
        <v>-65333131.75</v>
      </c>
      <c r="BJ77" s="12">
        <v>-17138307.460000001</v>
      </c>
      <c r="BK77" s="12">
        <v>-8312474.7400000002</v>
      </c>
      <c r="BL77" s="12">
        <v>-22341405.370000001</v>
      </c>
      <c r="BM77" s="12">
        <v>-12231238.449999999</v>
      </c>
      <c r="BN77" s="12">
        <v>-13575014.09</v>
      </c>
      <c r="BO77" s="12">
        <v>-1058150.8799999999</v>
      </c>
      <c r="BP77" s="12">
        <v>-1011652.19</v>
      </c>
      <c r="BQ77" s="12">
        <v>-128112968.7</v>
      </c>
      <c r="BR77" s="12">
        <v>-4678856.3899999997</v>
      </c>
      <c r="BS77" s="12">
        <v>-6222203.0599999996</v>
      </c>
      <c r="BT77" s="12">
        <v>-12373232.210000001</v>
      </c>
      <c r="BU77" s="12">
        <v>-7097401.29</v>
      </c>
      <c r="BV77" s="12">
        <v>-7158706.4900000002</v>
      </c>
      <c r="BW77" s="12">
        <v>-3828385.03</v>
      </c>
      <c r="BX77" s="12">
        <v>-5185912.67</v>
      </c>
      <c r="BY77" s="12">
        <v>-88641757.340000004</v>
      </c>
      <c r="BZ77" s="12">
        <v>-12826778.689999999</v>
      </c>
      <c r="CA77" s="12">
        <v>-25025587.309999999</v>
      </c>
      <c r="CB77" s="12">
        <v>-43153842.810000002</v>
      </c>
      <c r="CC77" s="12">
        <v>-10678117.970000001</v>
      </c>
      <c r="CD77" s="12">
        <v>-10662834.92</v>
      </c>
      <c r="CE77" s="12">
        <v>-12468118.75</v>
      </c>
      <c r="CF77" s="12">
        <v>-216387553.13999999</v>
      </c>
      <c r="CG77" s="12">
        <v>-13776597.689999999</v>
      </c>
      <c r="CH77" s="12">
        <v>-36596006.030000001</v>
      </c>
      <c r="CI77" s="12">
        <v>-5578022.5199999996</v>
      </c>
      <c r="CJ77" s="12">
        <v>-9942195.4800000004</v>
      </c>
      <c r="CK77" s="12">
        <v>-10457080.380000001</v>
      </c>
      <c r="CL77" s="12">
        <v>-9064936.1600000001</v>
      </c>
      <c r="CM77" s="12">
        <v>-21086662.399999999</v>
      </c>
      <c r="CN77" s="12">
        <v>-3180109.57</v>
      </c>
      <c r="CO77" s="12">
        <v>-11099083.65</v>
      </c>
      <c r="CP77" s="12">
        <v>-7707403.9100000001</v>
      </c>
      <c r="CQ77" s="12">
        <v>-9520790.7100000009</v>
      </c>
      <c r="CR77" s="12">
        <v>-6938845.1900000004</v>
      </c>
      <c r="CS77" s="12">
        <v>-133596290.13</v>
      </c>
      <c r="CT77" s="12">
        <v>-5641638.4699999997</v>
      </c>
      <c r="CU77" s="12">
        <v>-9427503.8300000001</v>
      </c>
      <c r="CV77" s="12">
        <v>-27246412</v>
      </c>
      <c r="CW77" s="12">
        <v>-7052543.4299999997</v>
      </c>
      <c r="CX77" s="12">
        <v>-23439783.52</v>
      </c>
      <c r="CY77" s="12">
        <v>-8257860.0499999998</v>
      </c>
      <c r="CZ77" s="12">
        <v>-7348556.4400000004</v>
      </c>
      <c r="DA77" s="12">
        <v>-164338198.62</v>
      </c>
      <c r="DB77" s="12">
        <v>-187377996.61000001</v>
      </c>
      <c r="DC77" s="12">
        <v>-18364855.940000001</v>
      </c>
      <c r="DD77" s="12">
        <v>-27095285.649999999</v>
      </c>
      <c r="DE77" s="12">
        <v>-25500394.390000001</v>
      </c>
      <c r="DF77" s="12">
        <v>-26671177.52</v>
      </c>
      <c r="DG77" s="12">
        <v>-24958781.780000001</v>
      </c>
      <c r="DH77" s="12">
        <v>-26149631.829999998</v>
      </c>
      <c r="DI77" s="12">
        <v>-15758952.4</v>
      </c>
      <c r="DJ77" s="12">
        <v>-554193272.38999999</v>
      </c>
      <c r="DK77" s="12">
        <v>-16695880.029999999</v>
      </c>
      <c r="DL77" s="12">
        <v>-22623387.27</v>
      </c>
      <c r="DM77" s="12">
        <v>-15597647.18</v>
      </c>
      <c r="DN77" s="12">
        <v>-16220141.649800001</v>
      </c>
      <c r="DO77" s="12">
        <v>-16922312.920000002</v>
      </c>
      <c r="DP77" s="12">
        <v>-41703902.939999998</v>
      </c>
      <c r="DQ77" s="12">
        <v>-19587811.3499</v>
      </c>
      <c r="DR77" s="12">
        <v>-43120858.539999999</v>
      </c>
      <c r="DS77" s="12">
        <v>-320411627.61000001</v>
      </c>
      <c r="DT77" s="12">
        <v>-35611395.060000002</v>
      </c>
      <c r="DU77" s="12">
        <v>-87773385.980000004</v>
      </c>
      <c r="DV77" s="12">
        <v>-126765860.56</v>
      </c>
      <c r="DW77" s="12">
        <v>-53835141.399999999</v>
      </c>
      <c r="DX77" s="12">
        <v>-37105477.340000004</v>
      </c>
      <c r="DY77" s="12">
        <v>-21262802.73</v>
      </c>
      <c r="DZ77" s="12">
        <v>-5728050.3899999997</v>
      </c>
      <c r="EA77" s="12">
        <v>-25815313.059999999</v>
      </c>
      <c r="EB77" s="12">
        <v>-15763063.67</v>
      </c>
      <c r="EC77" s="12">
        <v>-69447326.700000003</v>
      </c>
      <c r="ED77" s="12">
        <v>-143354771.19</v>
      </c>
      <c r="EE77" s="12">
        <v>-62482202.030000001</v>
      </c>
      <c r="EF77" s="12">
        <v>-25798828.219999999</v>
      </c>
      <c r="EG77" s="12">
        <v>-19209189.91</v>
      </c>
      <c r="EH77" s="12">
        <v>-20247594.25</v>
      </c>
      <c r="EI77" s="12">
        <v>-31578010.960000001</v>
      </c>
      <c r="EJ77" s="12">
        <v>-38908142.109999999</v>
      </c>
      <c r="EK77" s="12">
        <v>-15718268.880000001</v>
      </c>
      <c r="EL77" s="12">
        <v>-16401300.18</v>
      </c>
      <c r="EM77" s="12">
        <v>-319241960.06999999</v>
      </c>
      <c r="EN77" s="12">
        <v>-16401929.5</v>
      </c>
      <c r="EO77" s="12">
        <v>-26324286.260000002</v>
      </c>
      <c r="EP77" s="12">
        <v>-14913174.66</v>
      </c>
      <c r="EQ77" s="12">
        <v>-9343644.3399999999</v>
      </c>
      <c r="ER77" s="12">
        <v>-6158703.8899999997</v>
      </c>
      <c r="ES77" s="12">
        <v>-35690837.229999997</v>
      </c>
      <c r="ET77" s="12">
        <v>-30377554.739999998</v>
      </c>
      <c r="EU77" s="12">
        <v>-27044609.670000002</v>
      </c>
      <c r="EV77" s="12">
        <v>-220513995.65000001</v>
      </c>
      <c r="EW77" s="12">
        <v>-5878501.8399999999</v>
      </c>
      <c r="EX77" s="12">
        <v>-11395779.449999999</v>
      </c>
      <c r="EY77" s="12">
        <v>-23627329.280000001</v>
      </c>
      <c r="EZ77" s="12">
        <v>-27153108.32</v>
      </c>
      <c r="FA77" s="12">
        <v>-39037418.939999998</v>
      </c>
      <c r="FB77" s="12">
        <v>-21834803.579999998</v>
      </c>
      <c r="FC77" s="12">
        <v>-14614825.02</v>
      </c>
      <c r="FD77" s="12">
        <v>-10900916.550000001</v>
      </c>
      <c r="FE77" s="12">
        <v>-10361170.710000001</v>
      </c>
      <c r="FF77" s="12">
        <v>-7324409.7000000002</v>
      </c>
      <c r="FG77" s="12">
        <v>-7531857.4199999999</v>
      </c>
      <c r="FH77" s="12">
        <v>-57650706.060000002</v>
      </c>
      <c r="FI77" s="12">
        <v>-10278011.640000001</v>
      </c>
      <c r="FJ77" s="12">
        <v>-11916248.380000001</v>
      </c>
      <c r="FK77" s="12">
        <v>-9755603.2799999993</v>
      </c>
      <c r="FL77" s="12">
        <v>-15392606.300000001</v>
      </c>
      <c r="FM77" s="12">
        <v>-12337419.49</v>
      </c>
      <c r="FN77" s="12">
        <v>-9479000.75</v>
      </c>
      <c r="FO77" s="12">
        <v>-5350030.62</v>
      </c>
      <c r="FP77" s="12">
        <v>-323569919.69</v>
      </c>
      <c r="FQ77" s="12">
        <v>-11876659.300000001</v>
      </c>
      <c r="FR77" s="12">
        <v>-25062422.550000001</v>
      </c>
      <c r="FS77" s="12">
        <v>-31418081.739999998</v>
      </c>
      <c r="FT77" s="12">
        <v>-24270376.969999999</v>
      </c>
      <c r="FU77" s="12">
        <v>-6026363.4100000001</v>
      </c>
      <c r="FV77" s="12">
        <v>-53643639.950000003</v>
      </c>
      <c r="FW77" s="12">
        <v>-32705531.850000001</v>
      </c>
      <c r="FX77" s="12">
        <v>-26875249.309999999</v>
      </c>
      <c r="FY77" s="12">
        <v>-13629300.93</v>
      </c>
      <c r="FZ77" s="12">
        <v>-59485216.619999997</v>
      </c>
      <c r="GA77" s="12">
        <v>-19485110.199999999</v>
      </c>
      <c r="GB77" s="12">
        <v>-12743268.26</v>
      </c>
      <c r="GC77" s="12">
        <v>-6489877.29</v>
      </c>
      <c r="GD77" s="12">
        <v>-149213939.30000001</v>
      </c>
      <c r="GE77" s="12">
        <v>-6717804.0199999996</v>
      </c>
      <c r="GF77" s="12">
        <v>-4652521.78</v>
      </c>
      <c r="GG77" s="12">
        <v>-39807558.219999999</v>
      </c>
      <c r="GH77" s="12">
        <v>-17196268.550000001</v>
      </c>
      <c r="GI77" s="12">
        <v>-6962861.0700000003</v>
      </c>
      <c r="GJ77" s="12">
        <v>-16896884.710000001</v>
      </c>
      <c r="GK77" s="12">
        <v>-24771381.57</v>
      </c>
      <c r="GL77" s="12">
        <v>-8634804.1400000006</v>
      </c>
      <c r="GM77" s="12">
        <v>-4457853.03</v>
      </c>
      <c r="GN77" s="12">
        <v>-4334857.5199999996</v>
      </c>
      <c r="GO77" s="12">
        <v>-7563522.1100000003</v>
      </c>
      <c r="GP77" s="12">
        <v>-152488657.94999999</v>
      </c>
      <c r="GQ77" s="12">
        <v>-8266701.2000000002</v>
      </c>
      <c r="GR77" s="12">
        <v>-9301290.9800000004</v>
      </c>
      <c r="GS77" s="12">
        <v>-13378119.34</v>
      </c>
      <c r="GT77" s="12">
        <v>-4246177.42</v>
      </c>
      <c r="GU77" s="12">
        <v>-21936625.52</v>
      </c>
      <c r="GV77" s="12">
        <v>-8788254.0199999996</v>
      </c>
      <c r="GW77" s="12">
        <v>-7677938.4699999997</v>
      </c>
      <c r="GX77" s="12">
        <v>-155320703.11000001</v>
      </c>
      <c r="GY77" s="12">
        <v>-9368700.8599999994</v>
      </c>
      <c r="GZ77" s="12">
        <v>-29421447.59</v>
      </c>
      <c r="HA77" s="12">
        <v>-19325233.84</v>
      </c>
      <c r="HB77" s="12">
        <v>-680247449.49000001</v>
      </c>
      <c r="HC77" s="12">
        <v>-39663688.689999998</v>
      </c>
      <c r="HD77" s="12">
        <v>-55949861.119999997</v>
      </c>
      <c r="HE77" s="12">
        <v>-80087198.680000007</v>
      </c>
      <c r="HF77" s="12">
        <v>-33164154.890000001</v>
      </c>
      <c r="HG77" s="12">
        <v>-42826302.640000001</v>
      </c>
      <c r="HH77" s="12">
        <v>-29372471.510000002</v>
      </c>
      <c r="HI77" s="12">
        <v>-238060794.84</v>
      </c>
      <c r="HJ77" s="12">
        <v>-48147698.399999999</v>
      </c>
      <c r="HK77" s="12">
        <v>-99873770.689999998</v>
      </c>
      <c r="HL77" s="12">
        <v>-27910352.52</v>
      </c>
      <c r="HM77" s="12">
        <v>-22808297.760000002</v>
      </c>
      <c r="HN77" s="12">
        <v>-26965099.609999999</v>
      </c>
      <c r="HO77" s="12">
        <v>-31316569.940000001</v>
      </c>
      <c r="HP77" s="12">
        <v>-28683377.699999999</v>
      </c>
      <c r="HQ77" s="12">
        <v>-277684832.45999998</v>
      </c>
      <c r="HR77" s="12">
        <v>-168201832.52000001</v>
      </c>
      <c r="HS77" s="12">
        <v>-19921311.510000002</v>
      </c>
      <c r="HT77" s="12">
        <v>-10278638.859999999</v>
      </c>
      <c r="HU77" s="12">
        <v>-15212316.27</v>
      </c>
      <c r="HV77" s="12">
        <v>-17982776.73</v>
      </c>
      <c r="HW77" s="12">
        <v>-57837350.409999996</v>
      </c>
      <c r="HX77" s="12">
        <v>-27603560.530000001</v>
      </c>
      <c r="HY77" s="12">
        <v>-24174857.66</v>
      </c>
      <c r="HZ77" s="12">
        <v>-17030009.199999999</v>
      </c>
      <c r="IA77" s="12">
        <v>-18824773.449999999</v>
      </c>
      <c r="IB77" s="12">
        <v>-23385651.079999998</v>
      </c>
      <c r="IC77" s="12">
        <v>-4220394.1399999997</v>
      </c>
      <c r="ID77" s="12">
        <v>-15960765.630000001</v>
      </c>
      <c r="IE77" s="12">
        <v>-14481445.630000001</v>
      </c>
      <c r="IF77" s="12">
        <v>-7114508.7000000002</v>
      </c>
      <c r="IG77" s="12">
        <v>-297763859.51999998</v>
      </c>
      <c r="IH77" s="12">
        <v>-39247465.670000002</v>
      </c>
      <c r="II77" s="12">
        <v>-21931459.649999999</v>
      </c>
      <c r="IJ77" s="12">
        <v>-63740981.280000001</v>
      </c>
      <c r="IK77" s="12">
        <v>-99783852.480000004</v>
      </c>
      <c r="IL77" s="12">
        <v>-45033406.729999997</v>
      </c>
      <c r="IM77" s="12">
        <v>-10470332.5</v>
      </c>
      <c r="IN77" s="12">
        <v>-13519481.48</v>
      </c>
      <c r="IO77" s="12">
        <v>-14554333.810000001</v>
      </c>
      <c r="IP77" s="12">
        <v>-26715699.440000001</v>
      </c>
      <c r="IQ77" s="12">
        <v>-15204314.32</v>
      </c>
      <c r="IR77" s="12">
        <v>-454280501.73000002</v>
      </c>
      <c r="IS77" s="12">
        <v>-320756221.77999997</v>
      </c>
      <c r="IT77" s="12">
        <v>-11738562.77</v>
      </c>
      <c r="IU77" s="12">
        <v>-20049716.16</v>
      </c>
      <c r="IV77" s="12">
        <v>-25594810.100000001</v>
      </c>
      <c r="IW77" s="12">
        <v>-9991498.5899999999</v>
      </c>
      <c r="IX77" s="12">
        <v>-21276656.370000001</v>
      </c>
      <c r="IY77" s="12">
        <v>-5380795.4400000004</v>
      </c>
      <c r="IZ77" s="12">
        <v>-10060029</v>
      </c>
      <c r="JA77" s="12">
        <v>-27397451.649999999</v>
      </c>
      <c r="JB77" s="12">
        <v>-38412803.369999997</v>
      </c>
      <c r="JC77" s="12">
        <v>-15954627.039999999</v>
      </c>
      <c r="JD77" s="12">
        <v>-67151368.790000007</v>
      </c>
      <c r="JE77" s="12">
        <v>-84765930.150000006</v>
      </c>
      <c r="JF77" s="12">
        <v>-19839825.760000002</v>
      </c>
      <c r="JG77" s="12">
        <v>-15948952.91</v>
      </c>
      <c r="JH77" s="12">
        <v>-16018333.73</v>
      </c>
      <c r="JI77" s="12">
        <v>-10491889.4</v>
      </c>
      <c r="JJ77" s="12">
        <v>-194333283.65000001</v>
      </c>
      <c r="JK77" s="12">
        <v>-19492957.359999999</v>
      </c>
      <c r="JL77" s="12">
        <v>-25099850.359999999</v>
      </c>
      <c r="JM77" s="12">
        <v>-42275853.100000001</v>
      </c>
      <c r="JN77" s="12">
        <v>-27745520.030000001</v>
      </c>
      <c r="JO77" s="12">
        <v>-48697199.109999999</v>
      </c>
      <c r="JP77" s="12">
        <v>-17849996.969999999</v>
      </c>
      <c r="JQ77" s="12">
        <v>-213287734.90000001</v>
      </c>
      <c r="JR77" s="12">
        <v>-139764265.66999999</v>
      </c>
      <c r="JS77" s="12">
        <v>-13970428.67</v>
      </c>
      <c r="JT77" s="12">
        <v>-5033538.41</v>
      </c>
      <c r="JU77" s="12">
        <v>-14290034.52</v>
      </c>
      <c r="JV77" s="12">
        <v>-4992182.5599999996</v>
      </c>
      <c r="JW77" s="12">
        <v>-55104330.549999997</v>
      </c>
      <c r="JX77" s="12">
        <v>-19528765.079999998</v>
      </c>
      <c r="JY77" s="12">
        <v>-13375683.800000001</v>
      </c>
      <c r="JZ77" s="12">
        <v>-20243328.43</v>
      </c>
      <c r="KA77" s="12">
        <v>-8919405.8399999999</v>
      </c>
      <c r="KB77" s="12">
        <v>-9477948.3200000003</v>
      </c>
      <c r="KC77" s="12">
        <v>-14712884.050000001</v>
      </c>
      <c r="KD77" s="12">
        <v>-2842703.11</v>
      </c>
      <c r="KE77" s="12">
        <v>-7693013.1100000003</v>
      </c>
      <c r="KF77" s="12">
        <v>-487989743.56999999</v>
      </c>
      <c r="KG77" s="12">
        <v>-48807227.310000002</v>
      </c>
      <c r="KH77" s="12">
        <v>-17843681.829999998</v>
      </c>
      <c r="KI77" s="12">
        <v>-25110299.390000001</v>
      </c>
      <c r="KJ77" s="12">
        <v>-12462979.970000001</v>
      </c>
      <c r="KK77" s="12">
        <v>-19241414.969999999</v>
      </c>
      <c r="KL77" s="12">
        <v>-74491637.510000005</v>
      </c>
      <c r="KM77" s="12">
        <v>-21541007.449999999</v>
      </c>
      <c r="KN77" s="12">
        <v>-16761159.73</v>
      </c>
      <c r="KO77" s="12">
        <v>-154854589.09</v>
      </c>
      <c r="KP77" s="12">
        <v>-24664988.780000001</v>
      </c>
      <c r="KQ77" s="12">
        <v>-29528696.440000001</v>
      </c>
      <c r="KR77" s="12">
        <v>-93179562.829999998</v>
      </c>
      <c r="KS77" s="12">
        <v>-26999331.309999999</v>
      </c>
      <c r="KT77" s="12">
        <v>-35327870.969999999</v>
      </c>
      <c r="KU77" s="12">
        <v>-220689455.87</v>
      </c>
      <c r="KV77" s="12">
        <v>-22248818.510000002</v>
      </c>
      <c r="KW77" s="12">
        <v>-227328384.15000001</v>
      </c>
      <c r="KX77" s="12">
        <v>-21703633.800000001</v>
      </c>
      <c r="KY77" s="12">
        <v>-10365954.75</v>
      </c>
      <c r="KZ77" s="12">
        <v>-39980190.399999999</v>
      </c>
      <c r="LA77" s="12">
        <v>-28221385.140000001</v>
      </c>
      <c r="LB77" s="12">
        <v>-12149618.029999999</v>
      </c>
      <c r="LC77" s="12">
        <v>-16739579.949999999</v>
      </c>
      <c r="LD77" s="12">
        <v>-22921888.850000001</v>
      </c>
      <c r="LE77" s="12">
        <v>-491402727.49000001</v>
      </c>
      <c r="LF77" s="12">
        <v>-158020653.33000001</v>
      </c>
      <c r="LG77" s="12">
        <v>-116442945.54000001</v>
      </c>
      <c r="LH77" s="12">
        <v>-112386785.65000001</v>
      </c>
      <c r="LI77" s="12">
        <v>-18346945.57</v>
      </c>
      <c r="LJ77" s="12">
        <v>-26347616.399999999</v>
      </c>
      <c r="LK77" s="12">
        <v>-11045468.51</v>
      </c>
      <c r="LL77" s="12">
        <v>-29278587.530000001</v>
      </c>
      <c r="LM77" s="12">
        <v>-11914737.5</v>
      </c>
      <c r="LN77" s="12">
        <v>-34943421.219999999</v>
      </c>
      <c r="LO77" s="12">
        <v>-8068860.9100000001</v>
      </c>
      <c r="LP77" s="12">
        <v>-141135256.44999999</v>
      </c>
      <c r="LQ77" s="12">
        <v>-15629771.85</v>
      </c>
      <c r="LR77" s="12">
        <v>-10005709.300000001</v>
      </c>
      <c r="LS77" s="12">
        <v>-348728630.41000003</v>
      </c>
      <c r="LT77" s="12">
        <v>-164784667.13999999</v>
      </c>
      <c r="LU77" s="12">
        <v>-474807726.37</v>
      </c>
      <c r="LV77" s="12">
        <v>-96517647.489999995</v>
      </c>
      <c r="LW77" s="12">
        <v>-42280758.030000001</v>
      </c>
      <c r="LX77" s="12">
        <v>-34384781.969999999</v>
      </c>
      <c r="LY77" s="12">
        <v>-26344492.120000001</v>
      </c>
      <c r="LZ77" s="12">
        <v>-22038471.440000001</v>
      </c>
      <c r="MA77" s="12">
        <v>-19551843.050000001</v>
      </c>
      <c r="MB77" s="12">
        <v>-21078084.050000001</v>
      </c>
      <c r="MC77" s="12">
        <v>-93183753.530000001</v>
      </c>
      <c r="MD77" s="12">
        <v>-18316176.460000001</v>
      </c>
      <c r="ME77" s="12">
        <v>-409622508.39999998</v>
      </c>
      <c r="MF77" s="12">
        <v>-13802672.6</v>
      </c>
      <c r="MG77" s="12">
        <v>-9570231.3800000008</v>
      </c>
      <c r="MH77" s="12">
        <v>-6310149.3099999996</v>
      </c>
      <c r="MI77" s="12">
        <v>-10827808.119999999</v>
      </c>
      <c r="MJ77" s="12">
        <v>-10912244.26</v>
      </c>
      <c r="MK77" s="12">
        <v>-18900203.539999999</v>
      </c>
      <c r="ML77" s="12">
        <v>-12542056.15</v>
      </c>
      <c r="MM77" s="12">
        <v>-33539247.77</v>
      </c>
      <c r="MN77" s="12">
        <v>-12578820.08</v>
      </c>
      <c r="MO77" s="12">
        <v>-12170195.050000001</v>
      </c>
      <c r="MP77" s="12">
        <v>-11483667.93</v>
      </c>
      <c r="MQ77" s="12">
        <v>-381652263.13</v>
      </c>
      <c r="MR77" s="12">
        <v>-17759367.93</v>
      </c>
      <c r="MS77" s="12">
        <v>-26354513.960000001</v>
      </c>
      <c r="MT77" s="12">
        <v>-36667573.340000004</v>
      </c>
      <c r="MU77" s="12">
        <v>-41350099.079999998</v>
      </c>
      <c r="MV77" s="12">
        <v>-20578241.190000001</v>
      </c>
      <c r="MW77" s="12">
        <v>-52175958.998999998</v>
      </c>
      <c r="MX77" s="12">
        <v>-48912810.100000001</v>
      </c>
      <c r="MY77" s="12">
        <v>-16956607.73</v>
      </c>
      <c r="MZ77" s="12">
        <v>-10390305.310000001</v>
      </c>
      <c r="NA77" s="12">
        <v>-5105776.0199999996</v>
      </c>
      <c r="NB77" s="12">
        <v>-786483810.14999998</v>
      </c>
      <c r="NC77" s="12">
        <v>-42967431.590000004</v>
      </c>
      <c r="ND77" s="12">
        <v>-15910858.460000001</v>
      </c>
      <c r="NE77" s="12">
        <v>-150020389.52000001</v>
      </c>
      <c r="NF77" s="12">
        <v>-20415447.93</v>
      </c>
      <c r="NG77" s="12">
        <v>-38476022.939999998</v>
      </c>
      <c r="NH77" s="12">
        <v>-122813544.48999999</v>
      </c>
      <c r="NI77" s="12">
        <v>-102942174.23999999</v>
      </c>
      <c r="NJ77" s="12">
        <v>-5095886.75</v>
      </c>
      <c r="NK77" s="12">
        <v>-39497340.829999998</v>
      </c>
      <c r="NL77" s="12">
        <v>-16274646.91</v>
      </c>
      <c r="NM77" s="12">
        <v>-14592002.737</v>
      </c>
      <c r="NN77" s="12">
        <v>-104366515.03</v>
      </c>
      <c r="NO77" s="12">
        <v>-5138764.37</v>
      </c>
      <c r="NP77" s="12">
        <v>-13884854.970000001</v>
      </c>
      <c r="NQ77" s="12">
        <v>-5676487.4400000004</v>
      </c>
      <c r="NR77" s="12">
        <v>-4664588.13</v>
      </c>
      <c r="NS77" s="12">
        <v>-2113652.09</v>
      </c>
      <c r="NT77" s="12">
        <v>-4121046.12</v>
      </c>
      <c r="NU77" s="12">
        <v>-305074543.91000003</v>
      </c>
      <c r="NV77" s="12">
        <v>-116809639.59999999</v>
      </c>
      <c r="NW77" s="12">
        <v>-11347709.75</v>
      </c>
      <c r="NX77" s="12">
        <v>-14176638.439999999</v>
      </c>
      <c r="NY77" s="12">
        <v>-11804350.130000001</v>
      </c>
      <c r="NZ77" s="12">
        <v>-26745719.649999999</v>
      </c>
      <c r="OA77" s="12">
        <v>-12268617.84</v>
      </c>
      <c r="OB77" s="12">
        <v>-312246936</v>
      </c>
      <c r="OC77" s="12">
        <v>-135469927.02000001</v>
      </c>
      <c r="OD77" s="12">
        <v>-19103688.309999999</v>
      </c>
      <c r="OE77" s="12">
        <v>-120213469.86</v>
      </c>
      <c r="OF77" s="12">
        <v>-24393692.370000001</v>
      </c>
      <c r="OG77" s="12">
        <v>-22392519.82</v>
      </c>
      <c r="OH77" s="12">
        <v>-79218654.480000004</v>
      </c>
      <c r="OI77" s="12">
        <v>-14992572.34</v>
      </c>
      <c r="OJ77" s="12">
        <v>-21776672.039999999</v>
      </c>
      <c r="OK77" s="12">
        <v>-470115546.38</v>
      </c>
      <c r="OL77" s="12">
        <v>-77534754.849999994</v>
      </c>
      <c r="OM77" s="12">
        <v>-200062077.94999999</v>
      </c>
      <c r="ON77" s="12">
        <v>-29280357.91</v>
      </c>
      <c r="OO77" s="12">
        <v>-30910665.940000001</v>
      </c>
      <c r="OP77" s="12">
        <v>-47467210.390000001</v>
      </c>
      <c r="OQ77" s="12">
        <v>-144875437.56</v>
      </c>
      <c r="OR77" s="12">
        <v>-16349179.199999999</v>
      </c>
      <c r="OS77" s="12">
        <v>-19003180.199999999</v>
      </c>
      <c r="OT77" s="12">
        <v>-25331938.850000001</v>
      </c>
      <c r="OU77" s="12">
        <v>-22354374.760000002</v>
      </c>
      <c r="OV77" s="12">
        <v>-71586126.280000001</v>
      </c>
      <c r="OW77" s="12">
        <v>-14406904.869999999</v>
      </c>
      <c r="OX77" s="12">
        <v>-5812003.75</v>
      </c>
      <c r="OY77" s="12">
        <v>-10201544.789999999</v>
      </c>
      <c r="OZ77" s="12">
        <v>-295655180.25999999</v>
      </c>
      <c r="PA77" s="12">
        <v>-10859705.130000001</v>
      </c>
      <c r="PB77" s="12">
        <v>-67418560.459999993</v>
      </c>
      <c r="PC77" s="12">
        <v>-9192232.9299999997</v>
      </c>
      <c r="PD77" s="12">
        <v>-13091601.859999999</v>
      </c>
      <c r="PE77" s="12">
        <v>-53495212.289999999</v>
      </c>
      <c r="PF77" s="12">
        <v>-12879788.970000001</v>
      </c>
      <c r="PG77" s="12">
        <v>-11774655.23</v>
      </c>
      <c r="PH77" s="12">
        <v>-23810375.280000001</v>
      </c>
      <c r="PI77" s="12">
        <v>-19444976.300000001</v>
      </c>
      <c r="PJ77" s="12">
        <v>-11205005.869999999</v>
      </c>
      <c r="PK77" s="12">
        <v>-38796945.219999999</v>
      </c>
      <c r="PL77" s="12">
        <v>-12248586.640000001</v>
      </c>
      <c r="PM77" s="12">
        <v>-62929105.25</v>
      </c>
      <c r="PN77" s="12">
        <v>-10389948.130000001</v>
      </c>
      <c r="PO77" s="12">
        <v>-9076530.9700000007</v>
      </c>
      <c r="PP77" s="12">
        <v>-9425796.25</v>
      </c>
      <c r="PQ77" s="12">
        <v>-6655476.04</v>
      </c>
      <c r="PR77" s="12">
        <v>-898256476.17999995</v>
      </c>
      <c r="PS77" s="12">
        <v>-32197008.059999999</v>
      </c>
      <c r="PT77" s="12">
        <v>-19747955.600000001</v>
      </c>
      <c r="PU77" s="12">
        <v>-23155299.399999999</v>
      </c>
      <c r="PV77" s="12">
        <v>-239697389.44999999</v>
      </c>
      <c r="PW77" s="12">
        <v>-25745331.539999999</v>
      </c>
      <c r="PX77" s="12">
        <v>-63917231.369999997</v>
      </c>
      <c r="PY77" s="12">
        <v>-11282074.68</v>
      </c>
      <c r="PZ77" s="12">
        <v>-63198219.659999996</v>
      </c>
      <c r="QA77" s="12">
        <v>-8396831.8900000006</v>
      </c>
      <c r="QB77" s="12">
        <v>-41072863.469999999</v>
      </c>
      <c r="QC77" s="12">
        <v>-19065635.469999999</v>
      </c>
      <c r="QD77" s="12">
        <v>-9270793.9700000007</v>
      </c>
      <c r="QE77" s="12">
        <v>-8457069.7400000002</v>
      </c>
      <c r="QF77" s="12">
        <v>-56883297.909999996</v>
      </c>
      <c r="QG77" s="12">
        <v>-15816870.52</v>
      </c>
      <c r="QH77" s="12">
        <v>-18835652.52</v>
      </c>
      <c r="QI77" s="12">
        <v>-23517959.550000001</v>
      </c>
      <c r="QJ77" s="12">
        <v>-14170723.689999999</v>
      </c>
      <c r="QK77" s="12">
        <v>-69484408.590000004</v>
      </c>
      <c r="QL77" s="12">
        <v>-87647807.310000002</v>
      </c>
      <c r="QM77" s="12">
        <v>-17181423.73</v>
      </c>
      <c r="QN77" s="12">
        <v>-3031788.56</v>
      </c>
      <c r="QO77" s="12">
        <v>-7680228.4299999997</v>
      </c>
      <c r="QP77" s="12">
        <v>-3184511.02</v>
      </c>
      <c r="QQ77" s="12">
        <v>-12090929.289999999</v>
      </c>
      <c r="QR77" s="12">
        <v>-315209751.48000002</v>
      </c>
      <c r="QS77" s="12">
        <v>-11988379.609999999</v>
      </c>
      <c r="QT77" s="12">
        <v>-56951946.359999999</v>
      </c>
      <c r="QU77" s="12">
        <v>-5227322.21</v>
      </c>
      <c r="QV77" s="12">
        <v>-20908294.289999999</v>
      </c>
      <c r="QW77" s="12">
        <v>-43073389.579999998</v>
      </c>
      <c r="QX77" s="12">
        <v>-20328276.640000001</v>
      </c>
      <c r="QY77" s="12">
        <v>-29190273.829999998</v>
      </c>
      <c r="QZ77" s="12">
        <v>-29102474.030000001</v>
      </c>
      <c r="RA77" s="12">
        <v>-15096256.49</v>
      </c>
      <c r="RB77" s="12">
        <v>-10965195.98</v>
      </c>
      <c r="RC77" s="12">
        <v>-7464490.1900000004</v>
      </c>
      <c r="RD77" s="12">
        <v>-8850318.3100000005</v>
      </c>
      <c r="RE77" s="12">
        <v>-430763141.80000001</v>
      </c>
      <c r="RF77" s="12">
        <v>-54868709.68</v>
      </c>
      <c r="RG77" s="12">
        <v>-19956100.870000001</v>
      </c>
      <c r="RH77" s="12">
        <v>-12784804.720000001</v>
      </c>
      <c r="RI77" s="12">
        <v>-25812578.23</v>
      </c>
      <c r="RJ77" s="12">
        <v>-39077190.93</v>
      </c>
      <c r="RK77" s="12">
        <v>-88910040.900000006</v>
      </c>
      <c r="RL77" s="12">
        <v>-14619352.449999999</v>
      </c>
      <c r="RM77" s="12">
        <v>-18337298.5</v>
      </c>
      <c r="RN77" s="12">
        <v>-56646793.299999997</v>
      </c>
      <c r="RO77" s="12">
        <v>-61361397.689999998</v>
      </c>
      <c r="RP77" s="12">
        <v>-13007987.439999999</v>
      </c>
      <c r="RQ77" s="12">
        <v>-14999817.26</v>
      </c>
      <c r="RR77" s="12">
        <v>-28633719.809999999</v>
      </c>
      <c r="RS77" s="12">
        <v>-16471523.32</v>
      </c>
      <c r="RT77" s="12">
        <v>-10702987.529999999</v>
      </c>
      <c r="RU77" s="12">
        <v>-14306250.130000001</v>
      </c>
      <c r="RV77" s="12">
        <v>-7463170.8300000001</v>
      </c>
      <c r="RW77" s="12">
        <v>-6867609.29</v>
      </c>
      <c r="RX77" s="12">
        <v>-12503192.92</v>
      </c>
      <c r="RY77" s="12">
        <v>-153016822.40000001</v>
      </c>
      <c r="RZ77" s="12">
        <v>-9037447.4399999995</v>
      </c>
      <c r="SA77" s="12">
        <v>-10021970.869999999</v>
      </c>
      <c r="SB77" s="12">
        <v>-15582376.93</v>
      </c>
      <c r="SC77" s="12">
        <v>-6575879.1200000001</v>
      </c>
      <c r="SD77" s="12">
        <v>-14137066.34</v>
      </c>
      <c r="SE77" s="12">
        <v>-15819153.1</v>
      </c>
      <c r="SF77" s="12">
        <v>-28597443.23</v>
      </c>
      <c r="SG77" s="12">
        <v>-11786885.810000001</v>
      </c>
      <c r="SH77" s="12">
        <v>-6984804.0599999996</v>
      </c>
      <c r="SI77" s="12">
        <v>-66456390.920000002</v>
      </c>
      <c r="SJ77" s="12">
        <v>-3406368.13</v>
      </c>
      <c r="SK77" s="12">
        <v>-154463291.41</v>
      </c>
      <c r="SL77" s="12">
        <v>-15177077.949999999</v>
      </c>
      <c r="SM77" s="12">
        <v>-23603924.829999998</v>
      </c>
      <c r="SN77" s="12">
        <v>-36613397.32</v>
      </c>
      <c r="SO77" s="12">
        <v>-11674133.34</v>
      </c>
      <c r="SP77" s="12">
        <v>-14729590.58</v>
      </c>
      <c r="SQ77" s="12">
        <v>-21516197.449999999</v>
      </c>
      <c r="SR77" s="12">
        <v>-14022368.359999999</v>
      </c>
      <c r="SS77" s="12">
        <v>-313673258.62</v>
      </c>
      <c r="ST77" s="12">
        <v>-6837206.5</v>
      </c>
      <c r="SU77" s="12">
        <v>-11067302.060000001</v>
      </c>
      <c r="SV77" s="12">
        <v>-29102132.309999999</v>
      </c>
      <c r="SW77" s="12">
        <v>-6236905.0999999996</v>
      </c>
      <c r="SX77" s="12">
        <v>-7413830.9000000004</v>
      </c>
      <c r="SY77" s="12">
        <v>-4827780.28</v>
      </c>
      <c r="SZ77" s="12">
        <v>-54870820.369999997</v>
      </c>
      <c r="TA77" s="12">
        <v>-11471618.9</v>
      </c>
      <c r="TB77" s="12">
        <v>-14298947.65</v>
      </c>
      <c r="TC77" s="12">
        <v>-9160452.75</v>
      </c>
      <c r="TD77" s="12">
        <v>-24329948.039999999</v>
      </c>
      <c r="TE77" s="12">
        <v>-10726559.02</v>
      </c>
      <c r="TF77" s="12">
        <v>-6047116.6900000004</v>
      </c>
      <c r="TG77" s="12">
        <v>-615926477.14999998</v>
      </c>
      <c r="TH77" s="12">
        <v>-11406720.390000001</v>
      </c>
      <c r="TI77" s="12">
        <v>-18882510.969999999</v>
      </c>
      <c r="TJ77" s="12">
        <v>-64586021.060000002</v>
      </c>
      <c r="TK77" s="12">
        <v>-21637242.5</v>
      </c>
      <c r="TL77" s="12">
        <v>-10284508.26</v>
      </c>
      <c r="TM77" s="12">
        <v>-9049252.0999999996</v>
      </c>
      <c r="TN77" s="12">
        <v>-53860884.950000003</v>
      </c>
      <c r="TO77" s="12">
        <v>-8500933.7899999991</v>
      </c>
      <c r="TP77" s="12">
        <v>-32339770.289999999</v>
      </c>
      <c r="TQ77" s="12">
        <v>-40959488.140000001</v>
      </c>
      <c r="TR77" s="12">
        <v>-11080428.57</v>
      </c>
      <c r="TS77" s="12">
        <v>-13128762.640000001</v>
      </c>
      <c r="TT77" s="12">
        <v>-18472395.370000001</v>
      </c>
      <c r="TU77" s="12">
        <v>-23238275.52</v>
      </c>
      <c r="TV77" s="12">
        <v>-4512813.6100000003</v>
      </c>
      <c r="TW77" s="12">
        <v>-114870227.33</v>
      </c>
      <c r="TX77" s="12">
        <v>-18954342.309999999</v>
      </c>
      <c r="TY77" s="12">
        <v>-121359027.68000001</v>
      </c>
      <c r="TZ77" s="12">
        <v>-54316648.25</v>
      </c>
      <c r="UA77" s="12">
        <v>-16381245.140000001</v>
      </c>
      <c r="UB77" s="12">
        <v>-15113436.27</v>
      </c>
      <c r="UC77" s="12">
        <v>-256760967.5</v>
      </c>
      <c r="UD77" s="12">
        <v>-10281196.08</v>
      </c>
      <c r="UE77" s="12">
        <v>-16961534.5</v>
      </c>
      <c r="UF77" s="12">
        <v>-30001033.789999999</v>
      </c>
      <c r="UG77" s="12">
        <v>-14049380.4</v>
      </c>
      <c r="UH77" s="12">
        <v>-169924814.81</v>
      </c>
      <c r="UI77" s="12">
        <v>-40375871.280000001</v>
      </c>
      <c r="UJ77" s="12">
        <v>-30683047.02</v>
      </c>
      <c r="UK77" s="12">
        <v>-35806567.039999999</v>
      </c>
      <c r="UL77" s="12">
        <v>-25395591.379999999</v>
      </c>
      <c r="UM77" s="12">
        <v>-29233144</v>
      </c>
      <c r="UN77" s="12">
        <v>-431541429.19999999</v>
      </c>
      <c r="UO77" s="12">
        <v>-26436994.559999999</v>
      </c>
      <c r="UP77" s="12">
        <v>-24107249.059999999</v>
      </c>
      <c r="UQ77" s="12">
        <v>-137506147.52000001</v>
      </c>
      <c r="UR77" s="12">
        <v>-3197190.72</v>
      </c>
      <c r="US77" s="12">
        <v>-13729718.460000001</v>
      </c>
      <c r="UT77" s="12">
        <v>-70310069.439999998</v>
      </c>
      <c r="UU77" s="12">
        <v>-9897853.2799999993</v>
      </c>
      <c r="UV77" s="12">
        <v>-13828197.529999999</v>
      </c>
      <c r="UW77" s="12">
        <v>-13096087.34</v>
      </c>
      <c r="UX77" s="12">
        <v>-32555118.059999999</v>
      </c>
      <c r="UY77" s="12">
        <v>-55756776.909999996</v>
      </c>
      <c r="UZ77" s="12">
        <v>-25880824.870000001</v>
      </c>
      <c r="VA77" s="12">
        <v>-26824163.469999999</v>
      </c>
      <c r="VB77" s="12">
        <v>-16978020.949999999</v>
      </c>
      <c r="VC77" s="12">
        <v>-17632171.870000001</v>
      </c>
      <c r="VD77" s="12">
        <v>-16640048.720000001</v>
      </c>
      <c r="VE77" s="12">
        <v>-16085585.029999999</v>
      </c>
      <c r="VF77" s="12">
        <v>-59131586.740000002</v>
      </c>
      <c r="VG77" s="12">
        <v>-9239817.3800000008</v>
      </c>
      <c r="VH77" s="12">
        <v>-6741491.4400000004</v>
      </c>
      <c r="VI77" s="12">
        <v>-6915963.4500000002</v>
      </c>
      <c r="VJ77" s="12">
        <v>-382408796.97000003</v>
      </c>
      <c r="VK77" s="12">
        <v>-18085828.219999999</v>
      </c>
      <c r="VL77" s="12">
        <v>-22040327.079999998</v>
      </c>
      <c r="VM77" s="12">
        <v>-41120667.770000003</v>
      </c>
      <c r="VN77" s="12">
        <v>-54904438.219999999</v>
      </c>
      <c r="VO77" s="12">
        <v>-42918239.520000003</v>
      </c>
      <c r="VP77" s="12">
        <v>-36520582.700000003</v>
      </c>
      <c r="VQ77" s="12">
        <v>-9907606.0099999998</v>
      </c>
      <c r="VR77" s="12">
        <v>-11564462.42</v>
      </c>
      <c r="VS77" s="12">
        <v>-104420752.23999999</v>
      </c>
      <c r="VT77" s="12">
        <v>-9674365.6099999994</v>
      </c>
      <c r="VU77" s="12">
        <v>-35136135.770000003</v>
      </c>
      <c r="VV77" s="12">
        <v>-21137592.469999999</v>
      </c>
      <c r="VW77" s="12">
        <v>-4607768.3099999996</v>
      </c>
      <c r="VX77" s="12">
        <v>-8671802.2899999991</v>
      </c>
      <c r="VY77" s="12">
        <v>-579693994.28999996</v>
      </c>
      <c r="VZ77" s="12">
        <v>-28333709.899999999</v>
      </c>
      <c r="WA77" s="12">
        <v>-20679829.75</v>
      </c>
      <c r="WB77" s="12">
        <v>-28939962.039000001</v>
      </c>
      <c r="WC77" s="12">
        <v>-11087246.779999999</v>
      </c>
      <c r="WD77" s="12">
        <v>-19870909.91</v>
      </c>
      <c r="WE77" s="12">
        <v>-49173890.920000002</v>
      </c>
      <c r="WF77" s="12">
        <v>-44428190.07</v>
      </c>
      <c r="WG77" s="12">
        <v>-18196938.399999999</v>
      </c>
      <c r="WH77" s="12">
        <v>-33893496.619999997</v>
      </c>
      <c r="WI77" s="12">
        <v>-12069661.17</v>
      </c>
      <c r="WJ77" s="12">
        <v>-49302397</v>
      </c>
      <c r="WK77" s="12">
        <v>-23882847.66</v>
      </c>
      <c r="WL77" s="12">
        <v>-56586796.770000003</v>
      </c>
      <c r="WM77" s="12">
        <v>-48565979.740000002</v>
      </c>
      <c r="WN77" s="12">
        <v>-23788470.100000001</v>
      </c>
      <c r="WO77" s="12">
        <v>-27713743.420000002</v>
      </c>
      <c r="WP77" s="12">
        <v>-34041488.159999996</v>
      </c>
      <c r="WQ77" s="12">
        <v>-10753965.17</v>
      </c>
      <c r="WR77" s="12">
        <v>-38679165.310000002</v>
      </c>
      <c r="WS77" s="12">
        <v>-143254946.94</v>
      </c>
      <c r="WT77" s="12">
        <v>-19924921.719999999</v>
      </c>
      <c r="WU77" s="12">
        <v>-15260588.279999999</v>
      </c>
      <c r="WV77" s="12">
        <v>-13710551.939999999</v>
      </c>
      <c r="WW77" s="12">
        <v>-15254944.029999999</v>
      </c>
      <c r="WX77" s="12">
        <v>-16521496.24</v>
      </c>
      <c r="WY77" s="12">
        <v>-6760095.1399999997</v>
      </c>
      <c r="WZ77" s="12">
        <v>-17000983.460000001</v>
      </c>
      <c r="XA77" s="12">
        <v>-161341807.68000001</v>
      </c>
      <c r="XB77" s="12">
        <v>-13191046.970000001</v>
      </c>
      <c r="XC77" s="12">
        <v>-9823348.4700000007</v>
      </c>
      <c r="XD77" s="12">
        <v>-5109767.96</v>
      </c>
      <c r="XE77" s="12">
        <v>-15437824.17</v>
      </c>
      <c r="XF77" s="12">
        <v>-264075887.75</v>
      </c>
      <c r="XG77" s="12">
        <v>-29245494.899999999</v>
      </c>
      <c r="XH77" s="12">
        <v>-22391088.620000001</v>
      </c>
      <c r="XI77" s="12">
        <v>-107573369.95</v>
      </c>
      <c r="XJ77" s="12">
        <v>-18135804.390000001</v>
      </c>
      <c r="XK77" s="12">
        <v>-25664811.149999999</v>
      </c>
      <c r="XL77" s="12">
        <v>-57698104.020000003</v>
      </c>
      <c r="XM77" s="12">
        <v>-16252161.4</v>
      </c>
      <c r="XN77" s="12">
        <v>-17188662.370000001</v>
      </c>
      <c r="XO77" s="12">
        <v>-53365855.280000001</v>
      </c>
      <c r="XP77" s="12">
        <v>-23367804.23</v>
      </c>
      <c r="XQ77" s="12">
        <v>-19726006.579999998</v>
      </c>
      <c r="XR77" s="12">
        <v>-9940815.4900000002</v>
      </c>
      <c r="XS77" s="12">
        <v>-11685890.359999999</v>
      </c>
      <c r="XT77" s="12">
        <v>-12449612.82</v>
      </c>
      <c r="XU77" s="12">
        <v>-15069907.810000001</v>
      </c>
      <c r="XV77" s="12">
        <v>-8953702.3399999999</v>
      </c>
      <c r="XW77" s="12">
        <v>-14274902.210000001</v>
      </c>
      <c r="XX77" s="12">
        <v>-9827235.5099999998</v>
      </c>
      <c r="XY77" s="12">
        <v>-9465075.9700000007</v>
      </c>
      <c r="XZ77" s="12">
        <v>-7903346.2000000002</v>
      </c>
      <c r="YA77" s="12">
        <v>-10702943.07</v>
      </c>
      <c r="YB77" s="12">
        <v>-11212124.369999999</v>
      </c>
      <c r="YC77" s="12">
        <v>-247616773.71000001</v>
      </c>
      <c r="YD77" s="12">
        <v>-18580881.719999999</v>
      </c>
      <c r="YE77" s="12">
        <v>-40826480.68</v>
      </c>
      <c r="YF77" s="12">
        <v>-7668482.9299999997</v>
      </c>
      <c r="YG77" s="12">
        <v>-75752625.609999999</v>
      </c>
      <c r="YH77" s="12">
        <v>-12475670.310000001</v>
      </c>
      <c r="YI77" s="12">
        <v>-49644165.899999999</v>
      </c>
      <c r="YJ77" s="12">
        <v>-8346364.0099999998</v>
      </c>
      <c r="YK77" s="12">
        <v>-76822045.969999999</v>
      </c>
      <c r="YL77" s="12">
        <v>-46637750.090000004</v>
      </c>
      <c r="YM77" s="12">
        <v>-18831904.91</v>
      </c>
      <c r="YN77" s="12">
        <v>-14027944.02</v>
      </c>
      <c r="YO77" s="12">
        <v>-15382448.300000001</v>
      </c>
      <c r="YP77" s="12">
        <v>-7262102.5700000003</v>
      </c>
      <c r="YQ77" s="12">
        <v>-7402400.96</v>
      </c>
      <c r="YR77" s="12">
        <v>-16936765.050000001</v>
      </c>
      <c r="YS77" s="12">
        <v>-7018862.6600000001</v>
      </c>
      <c r="YT77" s="12">
        <v>-132512162.84999999</v>
      </c>
      <c r="YU77" s="12">
        <v>-12151607.300000001</v>
      </c>
      <c r="YV77" s="12">
        <v>-7839387.4299999997</v>
      </c>
      <c r="YW77" s="12">
        <v>-8785911.9800000004</v>
      </c>
      <c r="YX77" s="12">
        <v>-16201509.48</v>
      </c>
      <c r="YY77" s="12">
        <v>-5081023.51</v>
      </c>
      <c r="YZ77" s="12">
        <v>-5338562.21</v>
      </c>
      <c r="ZA77" s="12">
        <v>-136819152.88999999</v>
      </c>
      <c r="ZB77" s="12">
        <v>-8228167.1200000001</v>
      </c>
      <c r="ZC77" s="12">
        <v>-8616706.7100000009</v>
      </c>
      <c r="ZD77" s="12">
        <v>-19876562.390000001</v>
      </c>
      <c r="ZE77" s="12">
        <v>-6973601.5499999998</v>
      </c>
      <c r="ZF77" s="12">
        <v>-8081402.1799999997</v>
      </c>
      <c r="ZG77" s="12">
        <v>-9324473.7300000004</v>
      </c>
      <c r="ZH77" s="12">
        <v>-9650501.9900000002</v>
      </c>
      <c r="ZI77" s="12">
        <v>-45597739.119999997</v>
      </c>
      <c r="ZJ77" s="12">
        <v>-306871496.00999999</v>
      </c>
      <c r="ZK77" s="12">
        <v>-10300746.84</v>
      </c>
      <c r="ZL77" s="12">
        <v>-48445851.719999999</v>
      </c>
      <c r="ZM77" s="12">
        <v>-70138581.989999995</v>
      </c>
      <c r="ZN77" s="12">
        <v>-25378477.920000002</v>
      </c>
      <c r="ZO77" s="12">
        <v>-15289998.85</v>
      </c>
      <c r="ZP77" s="12">
        <v>-14775288.810000001</v>
      </c>
      <c r="ZQ77" s="12">
        <v>-32176534.079999998</v>
      </c>
      <c r="ZR77" s="12">
        <v>-24278289.43</v>
      </c>
      <c r="ZS77" s="12">
        <v>-42813464.619999997</v>
      </c>
      <c r="ZT77" s="12">
        <v>-3505208.32</v>
      </c>
      <c r="ZU77" s="12">
        <v>-19429691.890000001</v>
      </c>
      <c r="ZV77" s="12">
        <v>-16298936.16</v>
      </c>
      <c r="ZW77" s="12">
        <v>-21856206.609999999</v>
      </c>
      <c r="ZX77" s="12">
        <v>-17308619.359999999</v>
      </c>
      <c r="ZY77" s="12">
        <v>-16963880.309999999</v>
      </c>
      <c r="ZZ77" s="12">
        <v>-12665804.310000001</v>
      </c>
      <c r="AAA77" s="12">
        <v>-5504907.9699999997</v>
      </c>
      <c r="AAB77" s="12">
        <v>-25738591.940000001</v>
      </c>
      <c r="AAC77" s="12">
        <v>-12430323.08</v>
      </c>
      <c r="AAD77" s="12">
        <v>-6458630.1200000001</v>
      </c>
      <c r="AAE77" s="12">
        <v>-8031125.2999999998</v>
      </c>
      <c r="AAF77" s="12">
        <v>-86065083.739999995</v>
      </c>
      <c r="AAG77" s="12">
        <v>-18449311.780000001</v>
      </c>
      <c r="AAH77" s="12">
        <v>-25252441.399999999</v>
      </c>
      <c r="AAI77" s="12">
        <v>-12786497.810000001</v>
      </c>
      <c r="AAJ77" s="12">
        <v>-10139054.779999999</v>
      </c>
      <c r="AAK77" s="12">
        <v>-27145684.829999998</v>
      </c>
      <c r="AAL77" s="12">
        <v>-11071374.800000001</v>
      </c>
      <c r="AAM77" s="12">
        <v>-1007516543.41</v>
      </c>
      <c r="AAN77" s="12">
        <v>-26270763.609999999</v>
      </c>
      <c r="AAO77" s="12">
        <v>-25653356.539999999</v>
      </c>
      <c r="AAP77" s="12">
        <v>-26798085.43</v>
      </c>
      <c r="AAQ77" s="12">
        <v>-41449678.380000003</v>
      </c>
      <c r="AAR77" s="12">
        <v>-13360827.609999999</v>
      </c>
      <c r="AAS77" s="12">
        <v>-16249611.66</v>
      </c>
      <c r="AAT77" s="12">
        <v>-27461514.91</v>
      </c>
      <c r="AAU77" s="12">
        <v>-82822601.019999996</v>
      </c>
      <c r="AAV77" s="12">
        <v>-16247700.359999999</v>
      </c>
      <c r="AAW77" s="12">
        <v>-31090494.059999999</v>
      </c>
      <c r="AAX77" s="12">
        <v>-178305777.19999999</v>
      </c>
      <c r="AAY77" s="12">
        <v>-54011362.490000002</v>
      </c>
      <c r="AAZ77" s="12">
        <v>-10749098.91</v>
      </c>
      <c r="ABA77" s="12">
        <v>-15384587.699999999</v>
      </c>
      <c r="ABB77" s="12">
        <v>-20984108.100000001</v>
      </c>
      <c r="ABC77" s="12">
        <v>-8870991.3499999996</v>
      </c>
      <c r="ABD77" s="12">
        <v>-11802275.74</v>
      </c>
      <c r="ABE77" s="12">
        <v>-9933005.9800000004</v>
      </c>
      <c r="ABF77" s="12">
        <v>-129437354.89</v>
      </c>
      <c r="ABG77" s="12">
        <v>-176604938.96000001</v>
      </c>
      <c r="ABH77" s="12">
        <v>-17756955.98</v>
      </c>
      <c r="ABI77" s="12">
        <v>-7649826.8300000001</v>
      </c>
      <c r="ABJ77" s="12">
        <v>-15833969.16</v>
      </c>
      <c r="ABK77" s="12">
        <v>-6007229.3799999999</v>
      </c>
      <c r="ABL77" s="12">
        <v>-9289167.1699999999</v>
      </c>
      <c r="ABM77" s="12">
        <v>-234154830.34</v>
      </c>
      <c r="ABN77" s="12">
        <v>-14971204.449999999</v>
      </c>
      <c r="ABO77" s="12">
        <v>-15678104.01</v>
      </c>
      <c r="ABP77" s="12">
        <v>-26426625.73</v>
      </c>
      <c r="ABQ77" s="12">
        <v>-27164152.649999999</v>
      </c>
      <c r="ABR77" s="12">
        <v>-16649499.76</v>
      </c>
      <c r="ABS77" s="12">
        <v>-11576786.380000001</v>
      </c>
      <c r="ABT77" s="12">
        <v>-18669052.210000001</v>
      </c>
      <c r="ABU77" s="12">
        <v>-1955737.98</v>
      </c>
      <c r="ABV77" s="12">
        <v>-366374208.06</v>
      </c>
      <c r="ABW77" s="12">
        <v>-15243727.220000001</v>
      </c>
      <c r="ABX77" s="12">
        <v>-27082299.09</v>
      </c>
      <c r="ABY77" s="12">
        <v>-13307045.26</v>
      </c>
      <c r="ABZ77" s="12">
        <v>-14093948.75</v>
      </c>
      <c r="ACA77" s="12">
        <v>-81686041.950000003</v>
      </c>
      <c r="ACB77" s="12">
        <v>-11925879.4</v>
      </c>
      <c r="ACC77" s="12">
        <v>-12811731.939999999</v>
      </c>
      <c r="ACD77" s="12">
        <v>-13585644.17</v>
      </c>
      <c r="ACE77" s="12">
        <v>-33911559.490000002</v>
      </c>
      <c r="ACF77" s="12">
        <v>-24687485.710000001</v>
      </c>
      <c r="ACG77" s="12">
        <v>-278189688.69999999</v>
      </c>
      <c r="ACH77" s="12">
        <v>-10586012.85</v>
      </c>
      <c r="ACI77" s="12">
        <v>-25253709.5</v>
      </c>
      <c r="ACJ77" s="12">
        <v>-39550468.880000003</v>
      </c>
      <c r="ACK77" s="12">
        <v>-5240018.41</v>
      </c>
      <c r="ACL77" s="12">
        <v>-48356064.619999997</v>
      </c>
      <c r="ACM77" s="12">
        <v>-17242114.530000001</v>
      </c>
      <c r="ACN77" s="12">
        <v>-91233504.420000002</v>
      </c>
      <c r="ACO77" s="12">
        <v>-176128912.91999999</v>
      </c>
      <c r="ACP77" s="12">
        <v>-25381893.640000001</v>
      </c>
      <c r="ACQ77" s="12">
        <v>-46651921.140000001</v>
      </c>
      <c r="ACR77" s="12">
        <v>-39589267.5</v>
      </c>
      <c r="ACS77" s="12">
        <v>-25072815.649999999</v>
      </c>
      <c r="ACT77" s="12">
        <v>-40224550.670000002</v>
      </c>
      <c r="ACU77" s="12">
        <v>-23664121.640000001</v>
      </c>
      <c r="ACV77" s="12">
        <v>-16383735.25</v>
      </c>
      <c r="ACW77" s="12">
        <v>-23612352.550000001</v>
      </c>
      <c r="ACX77" s="12">
        <v>-18469338.789999999</v>
      </c>
      <c r="ACY77" s="12">
        <v>-19358102.239999998</v>
      </c>
      <c r="ACZ77" s="12">
        <v>-7726178.9100000001</v>
      </c>
      <c r="ADA77" s="12">
        <v>-17233778.34</v>
      </c>
      <c r="ADB77" s="12">
        <v>-4151696.09</v>
      </c>
      <c r="ADC77" s="12">
        <v>-8838282.0299999993</v>
      </c>
      <c r="ADD77" s="12">
        <v>-92007679.400000006</v>
      </c>
      <c r="ADE77" s="12">
        <v>-49496674.579999998</v>
      </c>
      <c r="ADF77" s="12">
        <v>-5654918.2300000004</v>
      </c>
      <c r="ADG77" s="12">
        <v>-10442095.9</v>
      </c>
      <c r="ADH77" s="12">
        <v>-34387525.390000001</v>
      </c>
      <c r="ADI77" s="12">
        <v>-20495779.789999999</v>
      </c>
      <c r="ADJ77" s="12">
        <v>-14859805.369999999</v>
      </c>
      <c r="ADK77" s="12">
        <v>-22939720.07</v>
      </c>
      <c r="ADL77" s="12">
        <v>-28532626.629999999</v>
      </c>
      <c r="ADM77" s="12">
        <v>-679121587.54999995</v>
      </c>
      <c r="ADN77" s="12">
        <v>-85061050.349999994</v>
      </c>
      <c r="ADO77" s="12">
        <v>-42370830.799999997</v>
      </c>
      <c r="ADP77" s="12">
        <v>-128548383.38</v>
      </c>
      <c r="ADQ77" s="12">
        <v>-4358060.4400000004</v>
      </c>
      <c r="ADR77" s="12">
        <v>-14104210.92</v>
      </c>
      <c r="ADS77" s="12">
        <v>-19077482.370000001</v>
      </c>
      <c r="ADT77" s="12">
        <v>-5846677.0199999996</v>
      </c>
      <c r="ADU77" s="12">
        <v>-590369431.52999997</v>
      </c>
      <c r="ADV77" s="12">
        <v>-130967219.23</v>
      </c>
      <c r="ADW77" s="12">
        <v>-90452486.739999995</v>
      </c>
      <c r="ADX77" s="12">
        <v>-32775535.5</v>
      </c>
      <c r="ADY77" s="12">
        <v>-26875498.460000001</v>
      </c>
      <c r="ADZ77" s="12">
        <v>-46820493.350000001</v>
      </c>
      <c r="AEA77" s="12">
        <v>-32418115.629999999</v>
      </c>
      <c r="AEB77" s="12">
        <v>-18744443.02</v>
      </c>
      <c r="AEC77" s="12">
        <v>-12095029.77</v>
      </c>
      <c r="AED77" s="12">
        <v>-17394354.149999999</v>
      </c>
      <c r="AEE77" s="12">
        <v>-41477669.25</v>
      </c>
      <c r="AEF77" s="12">
        <v>-12275790.77</v>
      </c>
      <c r="AEG77" s="12">
        <v>-10435549.98</v>
      </c>
      <c r="AEH77" s="12">
        <v>-21753855.989999998</v>
      </c>
      <c r="AEI77" s="12">
        <v>-38176703.539999999</v>
      </c>
      <c r="AEJ77" s="12">
        <v>-26390501.460000001</v>
      </c>
      <c r="AEK77" s="12">
        <v>-7292516.9100000001</v>
      </c>
      <c r="AEL77" s="12">
        <v>-77867134.319999993</v>
      </c>
      <c r="AEM77" s="12">
        <v>-7136447.0300000003</v>
      </c>
      <c r="AEN77" s="12">
        <v>-36977073.020000003</v>
      </c>
      <c r="AEO77" s="12">
        <v>-162281784.38</v>
      </c>
      <c r="AEP77" s="12">
        <v>-41341923.789999999</v>
      </c>
      <c r="AEQ77" s="12">
        <v>-38264985.390000001</v>
      </c>
      <c r="AER77" s="12">
        <v>-30544074.359999999</v>
      </c>
      <c r="AES77" s="12">
        <v>-16848795.079999998</v>
      </c>
      <c r="AET77" s="12">
        <v>-81297831.670000002</v>
      </c>
      <c r="AEU77" s="12">
        <v>-25424967.449999999</v>
      </c>
      <c r="AEV77" s="12">
        <v>-37693893.630000003</v>
      </c>
      <c r="AEW77" s="12">
        <v>-19892982.440000001</v>
      </c>
      <c r="AEX77" s="12">
        <v>-11450488.18</v>
      </c>
      <c r="AEY77" s="12">
        <v>-143815651.09999999</v>
      </c>
      <c r="AEZ77" s="12">
        <v>-48613609.899999999</v>
      </c>
      <c r="AFA77" s="12">
        <v>-12801555.390000001</v>
      </c>
      <c r="AFB77" s="12">
        <v>-17532243.879999999</v>
      </c>
      <c r="AFC77" s="12">
        <v>-13191673.98</v>
      </c>
      <c r="AFD77" s="12">
        <v>-30640100.41</v>
      </c>
      <c r="AFE77" s="12">
        <v>-19236761.399999999</v>
      </c>
      <c r="AFF77" s="12">
        <v>-14883460.26</v>
      </c>
      <c r="AFG77" s="12">
        <v>-12344524.02</v>
      </c>
      <c r="AFH77" s="12">
        <v>-17594627.870000001</v>
      </c>
      <c r="AFI77" s="12">
        <v>-16293246.560000001</v>
      </c>
      <c r="AFJ77" s="12">
        <v>-13250660.970000001</v>
      </c>
      <c r="AFK77" s="12">
        <v>-24577197.640000001</v>
      </c>
      <c r="AFL77" s="12">
        <v>-223397934.80000001</v>
      </c>
      <c r="AFM77" s="12">
        <v>-41221329.159999996</v>
      </c>
      <c r="AFN77" s="12">
        <v>-34010981.909999996</v>
      </c>
      <c r="AFO77" s="12">
        <v>-26981091.32</v>
      </c>
      <c r="AFP77" s="12">
        <v>-27708768.579999998</v>
      </c>
      <c r="AFQ77" s="12">
        <v>-23191381.170000002</v>
      </c>
      <c r="AFR77" s="12">
        <v>-10022317.039999999</v>
      </c>
      <c r="AFS77" s="12">
        <v>-32927947.48</v>
      </c>
      <c r="AFT77" s="12">
        <v>-43680452.630000003</v>
      </c>
      <c r="AFU77" s="12">
        <v>-10706264.07</v>
      </c>
      <c r="AFV77" s="12">
        <v>-55625617.810000002</v>
      </c>
      <c r="AFW77" s="12">
        <v>-11079218.210000001</v>
      </c>
      <c r="AFX77" s="12">
        <v>-123939232.59999999</v>
      </c>
      <c r="AFY77" s="12">
        <v>-14780192.77</v>
      </c>
      <c r="AFZ77" s="12">
        <v>-16011214.34</v>
      </c>
      <c r="AGA77" s="12">
        <v>-16910291.890000001</v>
      </c>
      <c r="AGB77" s="12">
        <v>-38597465.740000002</v>
      </c>
      <c r="AGC77" s="12">
        <v>-16957126.5</v>
      </c>
      <c r="AGD77" s="12">
        <v>-6512022.1399999997</v>
      </c>
      <c r="AGE77" s="12">
        <v>-13677877.460000001</v>
      </c>
      <c r="AGF77" s="12">
        <v>-7715679.4000000004</v>
      </c>
      <c r="AGG77" s="12">
        <v>-9603371.8100000005</v>
      </c>
      <c r="AGH77" s="12">
        <v>-12336391.460000001</v>
      </c>
      <c r="AGI77" s="12">
        <v>-145632810.71000001</v>
      </c>
      <c r="AGJ77" s="12">
        <v>-59875858.060000002</v>
      </c>
      <c r="AGK77" s="12">
        <v>-29801746.5</v>
      </c>
      <c r="AGL77" s="12">
        <v>-9270915.8699999992</v>
      </c>
      <c r="AGM77" s="12">
        <v>-22085363.969999999</v>
      </c>
      <c r="AGN77" s="12">
        <v>-32070484.920000002</v>
      </c>
      <c r="AGO77" s="12">
        <v>-10818431.6</v>
      </c>
      <c r="AGP77" s="12">
        <v>-8039857.04</v>
      </c>
      <c r="AGQ77" s="12">
        <v>-569672541.08000004</v>
      </c>
      <c r="AGR77" s="12">
        <v>-574567414.73000002</v>
      </c>
      <c r="AGS77" s="12">
        <v>-23909765.489999998</v>
      </c>
      <c r="AGT77" s="12">
        <v>-36907192.920000002</v>
      </c>
      <c r="AGU77" s="12">
        <v>-47629725.380000003</v>
      </c>
      <c r="AGV77" s="12">
        <v>-15728727.390000001</v>
      </c>
      <c r="AGW77" s="12">
        <v>-19484737.670000002</v>
      </c>
      <c r="AGX77" s="12">
        <v>-14897824.859999999</v>
      </c>
      <c r="AGY77" s="12">
        <v>-6351524.3200000003</v>
      </c>
      <c r="AGZ77" s="12">
        <v>-50031022.210000001</v>
      </c>
      <c r="AHA77" s="12">
        <v>-30048526.149999999</v>
      </c>
      <c r="AHB77" s="12">
        <v>-22748190.239999998</v>
      </c>
      <c r="AHC77" s="12">
        <v>-16319561.42</v>
      </c>
      <c r="AHD77" s="12">
        <v>-24124773.239999998</v>
      </c>
      <c r="AHE77" s="12">
        <v>-9961061.6899999995</v>
      </c>
      <c r="AHF77" s="12">
        <v>-15622493.609999999</v>
      </c>
      <c r="AHG77" s="12">
        <v>-19318700.190000001</v>
      </c>
      <c r="AHH77" s="12">
        <v>-139058990.78</v>
      </c>
      <c r="AHI77" s="12">
        <v>-11846863.82</v>
      </c>
      <c r="AHJ77" s="12">
        <v>-15697265.960000001</v>
      </c>
      <c r="AHK77" s="12">
        <v>-12362342.15</v>
      </c>
      <c r="AHL77" s="12">
        <v>-30341940.32</v>
      </c>
      <c r="AHM77" s="12">
        <v>-10436089.460000001</v>
      </c>
      <c r="AHN77" s="12">
        <v>-17008896.84</v>
      </c>
      <c r="AHO77" s="625"/>
      <c r="AHP77" s="625"/>
      <c r="AHQ77" s="579">
        <v>72</v>
      </c>
    </row>
    <row r="78" spans="1:901" x14ac:dyDescent="0.55000000000000004">
      <c r="A78" s="554">
        <v>7</v>
      </c>
      <c r="B78" s="555" t="s">
        <v>6383</v>
      </c>
      <c r="C78" s="625">
        <f>SUM(C76:C77)</f>
        <v>485447540.01999998</v>
      </c>
      <c r="D78" s="625">
        <f t="shared" ref="D78:BO78" si="28">SUM(D76:D77)</f>
        <v>-7887096.4299999997</v>
      </c>
      <c r="E78" s="625">
        <f t="shared" si="28"/>
        <v>-11596830.850000001</v>
      </c>
      <c r="F78" s="625">
        <f t="shared" si="28"/>
        <v>2775689.5199999996</v>
      </c>
      <c r="G78" s="625">
        <f t="shared" si="28"/>
        <v>8315612.3400000036</v>
      </c>
      <c r="H78" s="625">
        <f t="shared" si="28"/>
        <v>-10263300.469999999</v>
      </c>
      <c r="I78" s="625">
        <f t="shared" si="28"/>
        <v>287917852.38</v>
      </c>
      <c r="J78" s="625">
        <f t="shared" si="28"/>
        <v>73706359.570000008</v>
      </c>
      <c r="K78" s="625">
        <f t="shared" si="28"/>
        <v>2512767.34</v>
      </c>
      <c r="L78" s="625">
        <f t="shared" si="28"/>
        <v>-1990948.8499999996</v>
      </c>
      <c r="M78" s="625">
        <f t="shared" si="28"/>
        <v>-10285118.329999998</v>
      </c>
      <c r="N78" s="625">
        <f t="shared" si="28"/>
        <v>-3055404.25</v>
      </c>
      <c r="O78" s="625">
        <f t="shared" si="28"/>
        <v>74332787.719999999</v>
      </c>
      <c r="P78" s="625">
        <f t="shared" si="28"/>
        <v>477148.74000000022</v>
      </c>
      <c r="Q78" s="625">
        <f t="shared" si="28"/>
        <v>-2084519.4299999997</v>
      </c>
      <c r="R78" s="625">
        <f t="shared" si="28"/>
        <v>-13964434.850000001</v>
      </c>
      <c r="S78" s="625">
        <f t="shared" si="28"/>
        <v>-3476259.1099999994</v>
      </c>
      <c r="T78" s="625">
        <f t="shared" si="28"/>
        <v>-2237315.7200000002</v>
      </c>
      <c r="U78" s="625">
        <f t="shared" si="28"/>
        <v>377043783.50000006</v>
      </c>
      <c r="V78" s="625">
        <f t="shared" si="28"/>
        <v>-60091393.750000007</v>
      </c>
      <c r="W78" s="625">
        <f t="shared" si="28"/>
        <v>19061689.029999997</v>
      </c>
      <c r="X78" s="625">
        <f t="shared" si="28"/>
        <v>104218057.71000001</v>
      </c>
      <c r="Y78" s="625">
        <f t="shared" si="28"/>
        <v>-10404014.099999998</v>
      </c>
      <c r="Z78" s="625">
        <f t="shared" si="28"/>
        <v>-17905739.280000001</v>
      </c>
      <c r="AA78" s="625">
        <f t="shared" si="28"/>
        <v>-581371.60000000149</v>
      </c>
      <c r="AB78" s="625">
        <f t="shared" si="28"/>
        <v>-99577541.239999995</v>
      </c>
      <c r="AC78" s="625">
        <f t="shared" si="28"/>
        <v>-8584409.0100000054</v>
      </c>
      <c r="AD78" s="625">
        <f t="shared" si="28"/>
        <v>-21648856.609999999</v>
      </c>
      <c r="AE78" s="625">
        <f t="shared" si="28"/>
        <v>-95223421.919999987</v>
      </c>
      <c r="AF78" s="625">
        <f t="shared" si="28"/>
        <v>-16197109.399999999</v>
      </c>
      <c r="AG78" s="625">
        <f t="shared" si="28"/>
        <v>-78702839.540000007</v>
      </c>
      <c r="AH78" s="625">
        <f t="shared" si="28"/>
        <v>-37212145.479999997</v>
      </c>
      <c r="AI78" s="625">
        <f t="shared" si="28"/>
        <v>-5247192.2399999984</v>
      </c>
      <c r="AJ78" s="625">
        <f t="shared" si="28"/>
        <v>-5600316.1300000008</v>
      </c>
      <c r="AK78" s="625">
        <f t="shared" si="28"/>
        <v>60636942.930000007</v>
      </c>
      <c r="AL78" s="625">
        <f t="shared" si="28"/>
        <v>-19798699.16</v>
      </c>
      <c r="AM78" s="625">
        <f t="shared" si="28"/>
        <v>52647949.129999995</v>
      </c>
      <c r="AN78" s="625">
        <f t="shared" si="28"/>
        <v>-777977.18000000156</v>
      </c>
      <c r="AO78" s="625">
        <f t="shared" si="28"/>
        <v>-4078169.0700000003</v>
      </c>
      <c r="AP78" s="625">
        <f t="shared" si="28"/>
        <v>-4924822.9999999981</v>
      </c>
      <c r="AQ78" s="625">
        <f t="shared" si="28"/>
        <v>-8044366.6899999976</v>
      </c>
      <c r="AR78" s="625">
        <f t="shared" si="28"/>
        <v>-12061671.579999998</v>
      </c>
      <c r="AS78" s="625">
        <f t="shared" si="28"/>
        <v>-58621399.400000006</v>
      </c>
      <c r="AT78" s="625">
        <f t="shared" si="28"/>
        <v>5419945.959999999</v>
      </c>
      <c r="AU78" s="625">
        <f t="shared" si="28"/>
        <v>9490383.5600000005</v>
      </c>
      <c r="AV78" s="625">
        <f t="shared" si="28"/>
        <v>5172143.25</v>
      </c>
      <c r="AW78" s="625">
        <f t="shared" si="28"/>
        <v>-6429775.8100000005</v>
      </c>
      <c r="AX78" s="625">
        <f t="shared" si="28"/>
        <v>-5942512.3699999992</v>
      </c>
      <c r="AY78" s="625">
        <f t="shared" si="28"/>
        <v>13475594.589999998</v>
      </c>
      <c r="AZ78" s="625">
        <f t="shared" si="28"/>
        <v>3409011.76</v>
      </c>
      <c r="BA78" s="625">
        <f t="shared" si="28"/>
        <v>7571983.8599999994</v>
      </c>
      <c r="BB78" s="625">
        <f t="shared" si="28"/>
        <v>6182602.7400000002</v>
      </c>
      <c r="BC78" s="625">
        <f t="shared" si="28"/>
        <v>8112391.8899999987</v>
      </c>
      <c r="BD78" s="625">
        <f t="shared" si="28"/>
        <v>430943.04000000004</v>
      </c>
      <c r="BE78" s="625">
        <f t="shared" si="28"/>
        <v>-16003800.48</v>
      </c>
      <c r="BF78" s="625">
        <f t="shared" si="28"/>
        <v>5457837.7799999993</v>
      </c>
      <c r="BG78" s="625">
        <f t="shared" si="28"/>
        <v>22447616.550000001</v>
      </c>
      <c r="BH78" s="625">
        <f t="shared" si="28"/>
        <v>-94078165.940000013</v>
      </c>
      <c r="BI78" s="625">
        <f t="shared" si="28"/>
        <v>20287215.459999993</v>
      </c>
      <c r="BJ78" s="625">
        <f t="shared" si="28"/>
        <v>-4356811.4800000004</v>
      </c>
      <c r="BK78" s="625">
        <f t="shared" si="28"/>
        <v>-3755205.1800000006</v>
      </c>
      <c r="BL78" s="625">
        <f t="shared" si="28"/>
        <v>-11027215.65</v>
      </c>
      <c r="BM78" s="625">
        <f t="shared" si="28"/>
        <v>-2400186.2399999984</v>
      </c>
      <c r="BN78" s="625">
        <f t="shared" si="28"/>
        <v>-7114265</v>
      </c>
      <c r="BO78" s="625">
        <f t="shared" si="28"/>
        <v>48039.810000000056</v>
      </c>
      <c r="BP78" s="625">
        <f t="shared" ref="BP78:EA78" si="29">SUM(BP76:BP77)</f>
        <v>305936.04000000004</v>
      </c>
      <c r="BQ78" s="625">
        <f t="shared" si="29"/>
        <v>71185681.980000004</v>
      </c>
      <c r="BR78" s="625">
        <f t="shared" si="29"/>
        <v>7153733.9500000002</v>
      </c>
      <c r="BS78" s="625">
        <f t="shared" si="29"/>
        <v>3687252.3400000008</v>
      </c>
      <c r="BT78" s="625">
        <f t="shared" si="29"/>
        <v>-2225670.1300000008</v>
      </c>
      <c r="BU78" s="625">
        <f t="shared" si="29"/>
        <v>-1705865.88</v>
      </c>
      <c r="BV78" s="625">
        <f t="shared" si="29"/>
        <v>-170275.18000000063</v>
      </c>
      <c r="BW78" s="625">
        <f t="shared" si="29"/>
        <v>3745518.28</v>
      </c>
      <c r="BX78" s="625">
        <f t="shared" si="29"/>
        <v>5224268.5</v>
      </c>
      <c r="BY78" s="625">
        <f t="shared" si="29"/>
        <v>2896914</v>
      </c>
      <c r="BZ78" s="625">
        <f t="shared" si="29"/>
        <v>-4721251.1399999997</v>
      </c>
      <c r="CA78" s="625">
        <f t="shared" si="29"/>
        <v>-19039889.210000001</v>
      </c>
      <c r="CB78" s="625">
        <f t="shared" si="29"/>
        <v>-23481514.000000004</v>
      </c>
      <c r="CC78" s="625">
        <f t="shared" si="29"/>
        <v>-5101736.8000000007</v>
      </c>
      <c r="CD78" s="625">
        <f t="shared" si="29"/>
        <v>1915339.3900000006</v>
      </c>
      <c r="CE78" s="625">
        <f t="shared" si="29"/>
        <v>-5465897.3399999999</v>
      </c>
      <c r="CF78" s="625">
        <f t="shared" si="29"/>
        <v>1278359116.6700001</v>
      </c>
      <c r="CG78" s="625">
        <f t="shared" si="29"/>
        <v>16807263.770000003</v>
      </c>
      <c r="CH78" s="625">
        <f t="shared" si="29"/>
        <v>1200248.1400000006</v>
      </c>
      <c r="CI78" s="625">
        <f t="shared" si="29"/>
        <v>6390914.620000001</v>
      </c>
      <c r="CJ78" s="625">
        <f t="shared" si="29"/>
        <v>30484499.849999998</v>
      </c>
      <c r="CK78" s="625">
        <f t="shared" si="29"/>
        <v>6230002.2899999991</v>
      </c>
      <c r="CL78" s="625">
        <f t="shared" si="29"/>
        <v>12252910.719999999</v>
      </c>
      <c r="CM78" s="625">
        <f t="shared" si="29"/>
        <v>11783931.690000001</v>
      </c>
      <c r="CN78" s="625">
        <f t="shared" si="29"/>
        <v>10954434.65</v>
      </c>
      <c r="CO78" s="625">
        <f t="shared" si="29"/>
        <v>-1771516.3200000003</v>
      </c>
      <c r="CP78" s="625">
        <f t="shared" si="29"/>
        <v>8485615.2699999996</v>
      </c>
      <c r="CQ78" s="625">
        <f t="shared" si="29"/>
        <v>2283385.209999999</v>
      </c>
      <c r="CR78" s="625">
        <f t="shared" si="29"/>
        <v>12260434.309999999</v>
      </c>
      <c r="CS78" s="625">
        <f t="shared" si="29"/>
        <v>21518819.430000007</v>
      </c>
      <c r="CT78" s="625">
        <f t="shared" si="29"/>
        <v>13523245.040000003</v>
      </c>
      <c r="CU78" s="625">
        <f t="shared" si="29"/>
        <v>8614634.3600000013</v>
      </c>
      <c r="CV78" s="625">
        <f t="shared" si="29"/>
        <v>-6165821.9699999988</v>
      </c>
      <c r="CW78" s="625">
        <f t="shared" si="29"/>
        <v>10409470.359999999</v>
      </c>
      <c r="CX78" s="625">
        <f t="shared" si="29"/>
        <v>-6344613.9699999988</v>
      </c>
      <c r="CY78" s="625">
        <f t="shared" si="29"/>
        <v>1369958.3500000006</v>
      </c>
      <c r="CZ78" s="625">
        <f t="shared" si="29"/>
        <v>8339488.8799999999</v>
      </c>
      <c r="DA78" s="625">
        <f t="shared" si="29"/>
        <v>-55062937.439999998</v>
      </c>
      <c r="DB78" s="625">
        <f t="shared" si="29"/>
        <v>28714112.789999992</v>
      </c>
      <c r="DC78" s="625">
        <f t="shared" si="29"/>
        <v>-8109478.620000001</v>
      </c>
      <c r="DD78" s="625">
        <f t="shared" si="29"/>
        <v>-2382234.4899999984</v>
      </c>
      <c r="DE78" s="625">
        <f t="shared" si="29"/>
        <v>-3870066.3100000024</v>
      </c>
      <c r="DF78" s="625">
        <f t="shared" si="29"/>
        <v>7373558.820000004</v>
      </c>
      <c r="DG78" s="625">
        <f t="shared" si="29"/>
        <v>-10056883.930000002</v>
      </c>
      <c r="DH78" s="625">
        <f t="shared" si="29"/>
        <v>-16602119.169999998</v>
      </c>
      <c r="DI78" s="625">
        <f t="shared" si="29"/>
        <v>12918493.459999999</v>
      </c>
      <c r="DJ78" s="625">
        <f t="shared" si="29"/>
        <v>681275315.30000007</v>
      </c>
      <c r="DK78" s="625">
        <f t="shared" si="29"/>
        <v>-3317980.75</v>
      </c>
      <c r="DL78" s="625">
        <f t="shared" si="29"/>
        <v>6139736.8099999987</v>
      </c>
      <c r="DM78" s="625">
        <f t="shared" si="29"/>
        <v>17434558.309999999</v>
      </c>
      <c r="DN78" s="625">
        <f t="shared" si="29"/>
        <v>-2536668.3899000008</v>
      </c>
      <c r="DO78" s="625">
        <f t="shared" si="29"/>
        <v>-1791702.1100000013</v>
      </c>
      <c r="DP78" s="625">
        <f t="shared" si="29"/>
        <v>23531645.580000006</v>
      </c>
      <c r="DQ78" s="625">
        <f t="shared" si="29"/>
        <v>23551312.1501</v>
      </c>
      <c r="DR78" s="625">
        <f t="shared" si="29"/>
        <v>5224954.0900000036</v>
      </c>
      <c r="DS78" s="625">
        <f t="shared" si="29"/>
        <v>4392287.6899999976</v>
      </c>
      <c r="DT78" s="625">
        <f t="shared" si="29"/>
        <v>-17761833.140000001</v>
      </c>
      <c r="DU78" s="625">
        <f t="shared" si="29"/>
        <v>-39391878.750000007</v>
      </c>
      <c r="DV78" s="625">
        <f t="shared" si="29"/>
        <v>-73866536.050000012</v>
      </c>
      <c r="DW78" s="625">
        <f t="shared" si="29"/>
        <v>-11224547.189999998</v>
      </c>
      <c r="DX78" s="625">
        <f t="shared" si="29"/>
        <v>-20813826.290000003</v>
      </c>
      <c r="DY78" s="625">
        <f t="shared" si="29"/>
        <v>-4535613.57</v>
      </c>
      <c r="DZ78" s="625">
        <f t="shared" si="29"/>
        <v>8663061.0199999996</v>
      </c>
      <c r="EA78" s="625">
        <f t="shared" si="29"/>
        <v>-7345478.799999997</v>
      </c>
      <c r="EB78" s="625">
        <f t="shared" ref="EB78:GM78" si="30">SUM(EB76:EB77)</f>
        <v>3961972.8199999984</v>
      </c>
      <c r="EC78" s="625">
        <f t="shared" si="30"/>
        <v>-35322601.75</v>
      </c>
      <c r="ED78" s="625">
        <f t="shared" si="30"/>
        <v>37643324.210000008</v>
      </c>
      <c r="EE78" s="625">
        <f t="shared" si="30"/>
        <v>87345557.530000001</v>
      </c>
      <c r="EF78" s="625">
        <f t="shared" si="30"/>
        <v>16336836.210000001</v>
      </c>
      <c r="EG78" s="625">
        <f t="shared" si="30"/>
        <v>-483473.23000000045</v>
      </c>
      <c r="EH78" s="625">
        <f t="shared" si="30"/>
        <v>14986298.640000001</v>
      </c>
      <c r="EI78" s="625">
        <f t="shared" si="30"/>
        <v>-11762929.240000002</v>
      </c>
      <c r="EJ78" s="625">
        <f t="shared" si="30"/>
        <v>-3174769.6400000006</v>
      </c>
      <c r="EK78" s="625">
        <f t="shared" si="30"/>
        <v>-1884124.040000001</v>
      </c>
      <c r="EL78" s="625">
        <f t="shared" si="30"/>
        <v>8735102.4600000009</v>
      </c>
      <c r="EM78" s="625">
        <f t="shared" si="30"/>
        <v>-99446586.340000004</v>
      </c>
      <c r="EN78" s="625">
        <f t="shared" si="30"/>
        <v>-3795830.84</v>
      </c>
      <c r="EO78" s="625">
        <f t="shared" si="30"/>
        <v>-12243581.070000002</v>
      </c>
      <c r="EP78" s="625">
        <f t="shared" si="30"/>
        <v>-2265509.5199999996</v>
      </c>
      <c r="EQ78" s="625">
        <f t="shared" si="30"/>
        <v>-3804507.66</v>
      </c>
      <c r="ER78" s="625">
        <f t="shared" si="30"/>
        <v>5850135.7299999995</v>
      </c>
      <c r="ES78" s="625">
        <f t="shared" si="30"/>
        <v>-20075607.359999999</v>
      </c>
      <c r="ET78" s="625">
        <f t="shared" si="30"/>
        <v>-13530320.25</v>
      </c>
      <c r="EU78" s="625">
        <f t="shared" si="30"/>
        <v>-11995681.790000001</v>
      </c>
      <c r="EV78" s="625">
        <f t="shared" si="30"/>
        <v>-56019197.330000013</v>
      </c>
      <c r="EW78" s="625">
        <f t="shared" si="30"/>
        <v>29178488.809999999</v>
      </c>
      <c r="EX78" s="625">
        <f t="shared" si="30"/>
        <v>17610502.77</v>
      </c>
      <c r="EY78" s="625">
        <f t="shared" si="30"/>
        <v>-317104.83000000194</v>
      </c>
      <c r="EZ78" s="625">
        <f t="shared" si="30"/>
        <v>2823478.7199999988</v>
      </c>
      <c r="FA78" s="625">
        <f t="shared" si="30"/>
        <v>1471377.1799999997</v>
      </c>
      <c r="FB78" s="625">
        <f t="shared" si="30"/>
        <v>13080696.859999999</v>
      </c>
      <c r="FC78" s="625">
        <f t="shared" si="30"/>
        <v>6214571.2300000004</v>
      </c>
      <c r="FD78" s="625">
        <f t="shared" si="30"/>
        <v>12794102.529999997</v>
      </c>
      <c r="FE78" s="625">
        <f t="shared" si="30"/>
        <v>25848800.93</v>
      </c>
      <c r="FF78" s="625">
        <f t="shared" si="30"/>
        <v>8861565.1000000015</v>
      </c>
      <c r="FG78" s="625">
        <f t="shared" si="30"/>
        <v>5087698.4700000007</v>
      </c>
      <c r="FH78" s="625">
        <f t="shared" si="30"/>
        <v>20061691.459999993</v>
      </c>
      <c r="FI78" s="625">
        <f t="shared" si="30"/>
        <v>7856680.8499999978</v>
      </c>
      <c r="FJ78" s="625">
        <f t="shared" si="30"/>
        <v>6117294.339999998</v>
      </c>
      <c r="FK78" s="625">
        <f t="shared" si="30"/>
        <v>6724690.4800000004</v>
      </c>
      <c r="FL78" s="625">
        <f t="shared" si="30"/>
        <v>-2357253.3200000003</v>
      </c>
      <c r="FM78" s="625">
        <f t="shared" si="30"/>
        <v>21907647.600000001</v>
      </c>
      <c r="FN78" s="625">
        <f t="shared" si="30"/>
        <v>2426894.7100000009</v>
      </c>
      <c r="FO78" s="625">
        <f t="shared" si="30"/>
        <v>8969833.1900000013</v>
      </c>
      <c r="FP78" s="625">
        <f t="shared" si="30"/>
        <v>729471607.66000009</v>
      </c>
      <c r="FQ78" s="625">
        <f t="shared" si="30"/>
        <v>2106654.3899999987</v>
      </c>
      <c r="FR78" s="625">
        <f t="shared" si="30"/>
        <v>11695430.510000002</v>
      </c>
      <c r="FS78" s="625">
        <f t="shared" si="30"/>
        <v>-3273770.0799999982</v>
      </c>
      <c r="FT78" s="625">
        <f t="shared" si="30"/>
        <v>15375687.859999999</v>
      </c>
      <c r="FU78" s="625">
        <f t="shared" si="30"/>
        <v>9085793.8699999992</v>
      </c>
      <c r="FV78" s="625">
        <f t="shared" si="30"/>
        <v>-19183258.359999999</v>
      </c>
      <c r="FW78" s="625">
        <f t="shared" si="30"/>
        <v>-18399401.600000001</v>
      </c>
      <c r="FX78" s="625">
        <f t="shared" si="30"/>
        <v>10096674.699999999</v>
      </c>
      <c r="FY78" s="625">
        <f t="shared" si="30"/>
        <v>23240656.799999997</v>
      </c>
      <c r="FZ78" s="625">
        <f t="shared" si="30"/>
        <v>-7618097</v>
      </c>
      <c r="GA78" s="625">
        <f t="shared" si="30"/>
        <v>-4796518.8899999987</v>
      </c>
      <c r="GB78" s="625">
        <f t="shared" si="30"/>
        <v>14451949.270000001</v>
      </c>
      <c r="GC78" s="625">
        <f t="shared" si="30"/>
        <v>22574515.240000002</v>
      </c>
      <c r="GD78" s="625">
        <f t="shared" si="30"/>
        <v>38731359.469999999</v>
      </c>
      <c r="GE78" s="625">
        <f t="shared" si="30"/>
        <v>1646128.12</v>
      </c>
      <c r="GF78" s="625">
        <f t="shared" si="30"/>
        <v>14937633.23</v>
      </c>
      <c r="GG78" s="625">
        <f t="shared" si="30"/>
        <v>-6790922.3900000006</v>
      </c>
      <c r="GH78" s="625">
        <f t="shared" si="30"/>
        <v>3721052.870000001</v>
      </c>
      <c r="GI78" s="625">
        <f t="shared" si="30"/>
        <v>6661634.5199999996</v>
      </c>
      <c r="GJ78" s="625">
        <f t="shared" si="30"/>
        <v>-3446072.3800000008</v>
      </c>
      <c r="GK78" s="625">
        <f t="shared" si="30"/>
        <v>15558325.859999999</v>
      </c>
      <c r="GL78" s="625">
        <f t="shared" si="30"/>
        <v>3625979.33</v>
      </c>
      <c r="GM78" s="625">
        <f t="shared" si="30"/>
        <v>6418250.8099999996</v>
      </c>
      <c r="GN78" s="625">
        <f t="shared" ref="GN78:IY78" si="31">SUM(GN76:GN77)</f>
        <v>4302458.58</v>
      </c>
      <c r="GO78" s="625">
        <f t="shared" si="31"/>
        <v>2433346.0300000003</v>
      </c>
      <c r="GP78" s="625">
        <f t="shared" si="31"/>
        <v>1826224.9100000262</v>
      </c>
      <c r="GQ78" s="625">
        <f t="shared" si="31"/>
        <v>55712302.119999997</v>
      </c>
      <c r="GR78" s="625">
        <f t="shared" si="31"/>
        <v>9793884.3200000003</v>
      </c>
      <c r="GS78" s="625">
        <f t="shared" si="31"/>
        <v>4540670.8300000019</v>
      </c>
      <c r="GT78" s="625">
        <f t="shared" si="31"/>
        <v>6396504.0600000005</v>
      </c>
      <c r="GU78" s="625">
        <f t="shared" si="31"/>
        <v>4895901.129999999</v>
      </c>
      <c r="GV78" s="625">
        <f t="shared" si="31"/>
        <v>5480337.2300000004</v>
      </c>
      <c r="GW78" s="625">
        <f t="shared" si="31"/>
        <v>8590424.7899999991</v>
      </c>
      <c r="GX78" s="625">
        <f t="shared" si="31"/>
        <v>-68380721.050000012</v>
      </c>
      <c r="GY78" s="625">
        <f t="shared" si="31"/>
        <v>6567078.870000001</v>
      </c>
      <c r="GZ78" s="625">
        <f t="shared" si="31"/>
        <v>-17047701.66</v>
      </c>
      <c r="HA78" s="625">
        <f t="shared" si="31"/>
        <v>-12052481.6</v>
      </c>
      <c r="HB78" s="625">
        <f t="shared" si="31"/>
        <v>-292338497.68000001</v>
      </c>
      <c r="HC78" s="625">
        <f t="shared" si="31"/>
        <v>114575354.65000001</v>
      </c>
      <c r="HD78" s="625">
        <f t="shared" si="31"/>
        <v>7688370.6600000039</v>
      </c>
      <c r="HE78" s="625">
        <f t="shared" si="31"/>
        <v>-21783675.150000006</v>
      </c>
      <c r="HF78" s="625">
        <f t="shared" si="31"/>
        <v>20882051.009999998</v>
      </c>
      <c r="HG78" s="625">
        <f t="shared" si="31"/>
        <v>48497646.5</v>
      </c>
      <c r="HH78" s="625">
        <f t="shared" si="31"/>
        <v>-6258643.7300000004</v>
      </c>
      <c r="HI78" s="625">
        <f t="shared" si="31"/>
        <v>316217249.20999992</v>
      </c>
      <c r="HJ78" s="625">
        <f t="shared" si="31"/>
        <v>-17006563.969999999</v>
      </c>
      <c r="HK78" s="625">
        <f t="shared" si="31"/>
        <v>1531015</v>
      </c>
      <c r="HL78" s="625">
        <f t="shared" si="31"/>
        <v>75365852.010000005</v>
      </c>
      <c r="HM78" s="625">
        <f t="shared" si="31"/>
        <v>-9521496.3300000019</v>
      </c>
      <c r="HN78" s="625">
        <f t="shared" si="31"/>
        <v>9587800.1400000006</v>
      </c>
      <c r="HO78" s="625">
        <f t="shared" si="31"/>
        <v>26093479.559999999</v>
      </c>
      <c r="HP78" s="625">
        <f t="shared" si="31"/>
        <v>-17267719.859999999</v>
      </c>
      <c r="HQ78" s="625">
        <f t="shared" si="31"/>
        <v>-20218804.069999993</v>
      </c>
      <c r="HR78" s="625">
        <f t="shared" si="31"/>
        <v>-73005114.470000014</v>
      </c>
      <c r="HS78" s="625">
        <f t="shared" si="31"/>
        <v>-339615.29000000283</v>
      </c>
      <c r="HT78" s="625">
        <f t="shared" si="31"/>
        <v>1946690.3600000013</v>
      </c>
      <c r="HU78" s="625">
        <f t="shared" si="31"/>
        <v>6329786.9200000018</v>
      </c>
      <c r="HV78" s="625">
        <f t="shared" si="31"/>
        <v>-1417465.0700000003</v>
      </c>
      <c r="HW78" s="625">
        <f t="shared" si="31"/>
        <v>-19838945</v>
      </c>
      <c r="HX78" s="625">
        <f t="shared" si="31"/>
        <v>-4215924.5</v>
      </c>
      <c r="HY78" s="625">
        <f t="shared" si="31"/>
        <v>1254969.5599999987</v>
      </c>
      <c r="HZ78" s="625">
        <f t="shared" si="31"/>
        <v>3308798.7699999996</v>
      </c>
      <c r="IA78" s="625">
        <f t="shared" si="31"/>
        <v>7245535.2699999996</v>
      </c>
      <c r="IB78" s="625">
        <f t="shared" si="31"/>
        <v>32445189.079999998</v>
      </c>
      <c r="IC78" s="625">
        <f t="shared" si="31"/>
        <v>1453512.1600000001</v>
      </c>
      <c r="ID78" s="625">
        <f t="shared" si="31"/>
        <v>-6330165.7600000016</v>
      </c>
      <c r="IE78" s="625">
        <f t="shared" si="31"/>
        <v>-7896694.4700000007</v>
      </c>
      <c r="IF78" s="625">
        <f t="shared" si="31"/>
        <v>2558270.8999999994</v>
      </c>
      <c r="IG78" s="625">
        <f t="shared" si="31"/>
        <v>-147112639.01999998</v>
      </c>
      <c r="IH78" s="625">
        <f t="shared" si="31"/>
        <v>73712112.219999999</v>
      </c>
      <c r="II78" s="625">
        <f t="shared" si="31"/>
        <v>4172664.91</v>
      </c>
      <c r="IJ78" s="625">
        <f t="shared" si="31"/>
        <v>-15219491.120000005</v>
      </c>
      <c r="IK78" s="625">
        <f t="shared" si="31"/>
        <v>-59131184.720000006</v>
      </c>
      <c r="IL78" s="625">
        <f t="shared" si="31"/>
        <v>469710.42000000179</v>
      </c>
      <c r="IM78" s="625">
        <f t="shared" si="31"/>
        <v>-225585.91000000015</v>
      </c>
      <c r="IN78" s="625">
        <f t="shared" si="31"/>
        <v>-4960925.1900000013</v>
      </c>
      <c r="IO78" s="625">
        <f t="shared" si="31"/>
        <v>2765660.8199999984</v>
      </c>
      <c r="IP78" s="625">
        <f t="shared" si="31"/>
        <v>-13813406.520000001</v>
      </c>
      <c r="IQ78" s="625">
        <f>SUM(IQ76:IQ77)</f>
        <v>39271049.990000002</v>
      </c>
      <c r="IR78" s="625">
        <f t="shared" si="31"/>
        <v>-244858223.21000001</v>
      </c>
      <c r="IS78" s="625">
        <f t="shared" si="31"/>
        <v>-193505118.47999996</v>
      </c>
      <c r="IT78" s="625">
        <f t="shared" si="31"/>
        <v>-2176464.6799999997</v>
      </c>
      <c r="IU78" s="625">
        <f t="shared" si="31"/>
        <v>1899929.379999999</v>
      </c>
      <c r="IV78" s="625">
        <f t="shared" si="31"/>
        <v>40687695.769999996</v>
      </c>
      <c r="IW78" s="625">
        <f t="shared" si="31"/>
        <v>5685796.9600000009</v>
      </c>
      <c r="IX78" s="625">
        <f t="shared" si="31"/>
        <v>-2052705.9100000001</v>
      </c>
      <c r="IY78" s="625">
        <f t="shared" si="31"/>
        <v>10287523.280000001</v>
      </c>
      <c r="IZ78" s="625">
        <f t="shared" ref="IZ78:LK78" si="32">SUM(IZ76:IZ77)</f>
        <v>-135817.75</v>
      </c>
      <c r="JA78" s="625">
        <f t="shared" si="32"/>
        <v>-15080168.059999999</v>
      </c>
      <c r="JB78" s="625">
        <f t="shared" si="32"/>
        <v>-15204700.379999999</v>
      </c>
      <c r="JC78" s="625">
        <f t="shared" si="32"/>
        <v>-5592022.8199999984</v>
      </c>
      <c r="JD78" s="625">
        <f t="shared" si="32"/>
        <v>14508672.61999999</v>
      </c>
      <c r="JE78" s="625">
        <f t="shared" si="32"/>
        <v>-23844358.950000003</v>
      </c>
      <c r="JF78" s="625">
        <f t="shared" si="32"/>
        <v>-1880052.5400000028</v>
      </c>
      <c r="JG78" s="625">
        <f t="shared" si="32"/>
        <v>-1116913.0700000003</v>
      </c>
      <c r="JH78" s="625">
        <f t="shared" si="32"/>
        <v>-8915266.0800000001</v>
      </c>
      <c r="JI78" s="625">
        <f t="shared" si="32"/>
        <v>-1479005.1300000008</v>
      </c>
      <c r="JJ78" s="625">
        <f t="shared" si="32"/>
        <v>-44525989.039999992</v>
      </c>
      <c r="JK78" s="625">
        <f t="shared" si="32"/>
        <v>-5121038.6499999985</v>
      </c>
      <c r="JL78" s="625">
        <f t="shared" si="32"/>
        <v>-7469377.75</v>
      </c>
      <c r="JM78" s="625">
        <f t="shared" si="32"/>
        <v>13959693.240000002</v>
      </c>
      <c r="JN78" s="625">
        <f t="shared" si="32"/>
        <v>-7042676.8800000027</v>
      </c>
      <c r="JO78" s="625">
        <f t="shared" si="32"/>
        <v>-28672456.960000001</v>
      </c>
      <c r="JP78" s="625">
        <f t="shared" si="32"/>
        <v>-938895.45999999717</v>
      </c>
      <c r="JQ78" s="625">
        <f t="shared" si="32"/>
        <v>15541801.889999986</v>
      </c>
      <c r="JR78" s="625">
        <f t="shared" si="32"/>
        <v>-32822272.11999999</v>
      </c>
      <c r="JS78" s="625">
        <f t="shared" si="32"/>
        <v>12360587.790000001</v>
      </c>
      <c r="JT78" s="625">
        <f t="shared" si="32"/>
        <v>4523146.84</v>
      </c>
      <c r="JU78" s="625">
        <f t="shared" si="32"/>
        <v>-2025332.17</v>
      </c>
      <c r="JV78" s="625">
        <f t="shared" si="32"/>
        <v>2513815.1500000004</v>
      </c>
      <c r="JW78" s="625">
        <f t="shared" si="32"/>
        <v>-13118379.18</v>
      </c>
      <c r="JX78" s="625">
        <f t="shared" si="32"/>
        <v>11284855.810000002</v>
      </c>
      <c r="JY78" s="625">
        <f t="shared" si="32"/>
        <v>28865159.040000003</v>
      </c>
      <c r="JZ78" s="625">
        <f t="shared" si="32"/>
        <v>-3724522.49</v>
      </c>
      <c r="KA78" s="625">
        <f t="shared" si="32"/>
        <v>24926237.309999999</v>
      </c>
      <c r="KB78" s="625">
        <f t="shared" si="32"/>
        <v>3154151.66</v>
      </c>
      <c r="KC78" s="625">
        <f t="shared" si="32"/>
        <v>-2706666.16</v>
      </c>
      <c r="KD78" s="625">
        <f t="shared" si="32"/>
        <v>11321774.65</v>
      </c>
      <c r="KE78" s="625">
        <f t="shared" si="32"/>
        <v>3001006.8</v>
      </c>
      <c r="KF78" s="625">
        <f t="shared" si="32"/>
        <v>324511169.96999997</v>
      </c>
      <c r="KG78" s="625">
        <f t="shared" si="32"/>
        <v>-13310848.020000003</v>
      </c>
      <c r="KH78" s="625">
        <f t="shared" si="32"/>
        <v>36365819.039999999</v>
      </c>
      <c r="KI78" s="625">
        <f t="shared" si="32"/>
        <v>-15833614.950000001</v>
      </c>
      <c r="KJ78" s="625">
        <f t="shared" si="32"/>
        <v>46031801.719999999</v>
      </c>
      <c r="KK78" s="625">
        <f t="shared" si="32"/>
        <v>71710131.159999996</v>
      </c>
      <c r="KL78" s="625">
        <f t="shared" si="32"/>
        <v>11122488.359999999</v>
      </c>
      <c r="KM78" s="625">
        <f t="shared" si="32"/>
        <v>13198523.419999998</v>
      </c>
      <c r="KN78" s="625">
        <f t="shared" si="32"/>
        <v>7702918.75</v>
      </c>
      <c r="KO78" s="625">
        <f t="shared" si="32"/>
        <v>-3789614.4699999988</v>
      </c>
      <c r="KP78" s="625">
        <f t="shared" si="32"/>
        <v>-4557055.32</v>
      </c>
      <c r="KQ78" s="625">
        <f t="shared" si="32"/>
        <v>-11076410.920000002</v>
      </c>
      <c r="KR78" s="625">
        <f t="shared" si="32"/>
        <v>-60379064.909999996</v>
      </c>
      <c r="KS78" s="625">
        <f t="shared" si="32"/>
        <v>1293734.1300000027</v>
      </c>
      <c r="KT78" s="625">
        <f t="shared" si="32"/>
        <v>-11550563.09</v>
      </c>
      <c r="KU78" s="625">
        <f t="shared" si="32"/>
        <v>-102093928.63000001</v>
      </c>
      <c r="KV78" s="625">
        <f t="shared" si="32"/>
        <v>73222769.649999991</v>
      </c>
      <c r="KW78" s="625">
        <f t="shared" si="32"/>
        <v>44227175.929999977</v>
      </c>
      <c r="KX78" s="625">
        <f t="shared" si="32"/>
        <v>-5508966.3300000001</v>
      </c>
      <c r="KY78" s="625">
        <f t="shared" si="32"/>
        <v>432979.8900000006</v>
      </c>
      <c r="KZ78" s="625">
        <f t="shared" si="32"/>
        <v>-31173374.919999998</v>
      </c>
      <c r="LA78" s="625">
        <f t="shared" si="32"/>
        <v>-9256719.7300000004</v>
      </c>
      <c r="LB78" s="625">
        <f t="shared" si="32"/>
        <v>-4734122.379999999</v>
      </c>
      <c r="LC78" s="625">
        <f t="shared" si="32"/>
        <v>-2880404.4699999988</v>
      </c>
      <c r="LD78" s="625">
        <f t="shared" si="32"/>
        <v>-7138415.3200000022</v>
      </c>
      <c r="LE78" s="625">
        <f t="shared" si="32"/>
        <v>-113614305.60000002</v>
      </c>
      <c r="LF78" s="625">
        <f t="shared" si="32"/>
        <v>-36121955.210000008</v>
      </c>
      <c r="LG78" s="625">
        <f t="shared" si="32"/>
        <v>16610216.069999993</v>
      </c>
      <c r="LH78" s="625">
        <f t="shared" si="32"/>
        <v>-13676834.040000007</v>
      </c>
      <c r="LI78" s="625">
        <f t="shared" si="32"/>
        <v>2577280.6799999997</v>
      </c>
      <c r="LJ78" s="625">
        <f t="shared" si="32"/>
        <v>-8920343.2399999984</v>
      </c>
      <c r="LK78" s="625">
        <f t="shared" si="32"/>
        <v>-5733665.0099999998</v>
      </c>
      <c r="LL78" s="625">
        <f t="shared" ref="LL78:NW78" si="33">SUM(LL76:LL77)</f>
        <v>-3245148.2699999996</v>
      </c>
      <c r="LM78" s="625">
        <f t="shared" si="33"/>
        <v>-5393728.29</v>
      </c>
      <c r="LN78" s="625">
        <f t="shared" si="33"/>
        <v>-12323046.77</v>
      </c>
      <c r="LO78" s="625">
        <f t="shared" si="33"/>
        <v>-3097758.51</v>
      </c>
      <c r="LP78" s="625">
        <f t="shared" si="33"/>
        <v>-80723788.719999999</v>
      </c>
      <c r="LQ78" s="625">
        <f t="shared" si="33"/>
        <v>8490890.1699999999</v>
      </c>
      <c r="LR78" s="625">
        <f t="shared" si="33"/>
        <v>22328074.189999998</v>
      </c>
      <c r="LS78" s="625">
        <f t="shared" si="33"/>
        <v>251598857.68000001</v>
      </c>
      <c r="LT78" s="625">
        <f t="shared" si="33"/>
        <v>-11736076.039999992</v>
      </c>
      <c r="LU78" s="625">
        <f t="shared" si="33"/>
        <v>-142460031.14999998</v>
      </c>
      <c r="LV78" s="625">
        <f t="shared" si="33"/>
        <v>4673068.3800000101</v>
      </c>
      <c r="LW78" s="625">
        <f t="shared" si="33"/>
        <v>-14502804.890000001</v>
      </c>
      <c r="LX78" s="625">
        <f t="shared" si="33"/>
        <v>15600963.850000001</v>
      </c>
      <c r="LY78" s="625">
        <f t="shared" si="33"/>
        <v>6102618.2199999988</v>
      </c>
      <c r="LZ78" s="625">
        <f t="shared" si="33"/>
        <v>20397021.539999995</v>
      </c>
      <c r="MA78" s="625">
        <f t="shared" si="33"/>
        <v>26992713.929999996</v>
      </c>
      <c r="MB78" s="625">
        <f t="shared" si="33"/>
        <v>65988641.210000008</v>
      </c>
      <c r="MC78" s="625">
        <f t="shared" si="33"/>
        <v>-43508117.590000004</v>
      </c>
      <c r="MD78" s="625">
        <f t="shared" si="33"/>
        <v>13315682.039999999</v>
      </c>
      <c r="ME78" s="625">
        <f t="shared" si="33"/>
        <v>-59383241.589999974</v>
      </c>
      <c r="MF78" s="625">
        <f t="shared" si="33"/>
        <v>13492377.060000001</v>
      </c>
      <c r="MG78" s="625">
        <f t="shared" si="33"/>
        <v>22532683.350000001</v>
      </c>
      <c r="MH78" s="625">
        <f t="shared" si="33"/>
        <v>19041595.540000003</v>
      </c>
      <c r="MI78" s="625">
        <f t="shared" si="33"/>
        <v>21419656.82</v>
      </c>
      <c r="MJ78" s="625">
        <f t="shared" si="33"/>
        <v>14087061.110000001</v>
      </c>
      <c r="MK78" s="625">
        <f t="shared" si="33"/>
        <v>-5505499.8899999987</v>
      </c>
      <c r="ML78" s="625">
        <f t="shared" si="33"/>
        <v>12056245.429999998</v>
      </c>
      <c r="MM78" s="625">
        <f t="shared" si="33"/>
        <v>-6145780.0399999991</v>
      </c>
      <c r="MN78" s="625">
        <f t="shared" si="33"/>
        <v>13450096.560000001</v>
      </c>
      <c r="MO78" s="625">
        <f t="shared" si="33"/>
        <v>8752367.5700000003</v>
      </c>
      <c r="MP78" s="625">
        <f t="shared" si="33"/>
        <v>18757014.649999999</v>
      </c>
      <c r="MQ78" s="625">
        <f t="shared" si="33"/>
        <v>8360801.4599999785</v>
      </c>
      <c r="MR78" s="625">
        <f t="shared" si="33"/>
        <v>5586234.3399999999</v>
      </c>
      <c r="MS78" s="625">
        <f t="shared" si="33"/>
        <v>45448484.919999994</v>
      </c>
      <c r="MT78" s="625">
        <f t="shared" si="33"/>
        <v>-13621377.810000002</v>
      </c>
      <c r="MU78" s="625">
        <f t="shared" si="33"/>
        <v>22559945.940000005</v>
      </c>
      <c r="MV78" s="625">
        <f t="shared" si="33"/>
        <v>3870137.4699999988</v>
      </c>
      <c r="MW78" s="625">
        <f t="shared" si="33"/>
        <v>17282624.620700002</v>
      </c>
      <c r="MX78" s="625">
        <f t="shared" si="33"/>
        <v>-28134451.490000002</v>
      </c>
      <c r="MY78" s="625">
        <f t="shared" si="33"/>
        <v>-8076466.3900000006</v>
      </c>
      <c r="MZ78" s="625">
        <f t="shared" si="33"/>
        <v>-1892322.540000001</v>
      </c>
      <c r="NA78" s="625">
        <f t="shared" si="33"/>
        <v>23535685.48</v>
      </c>
      <c r="NB78" s="625">
        <f t="shared" si="33"/>
        <v>338726315.36000001</v>
      </c>
      <c r="NC78" s="625">
        <f t="shared" si="33"/>
        <v>133196991.78</v>
      </c>
      <c r="ND78" s="625">
        <f t="shared" si="33"/>
        <v>13522207.34</v>
      </c>
      <c r="NE78" s="625">
        <f t="shared" si="33"/>
        <v>252658176.10999998</v>
      </c>
      <c r="NF78" s="625">
        <f t="shared" si="33"/>
        <v>8849272.7800000012</v>
      </c>
      <c r="NG78" s="625">
        <f t="shared" si="33"/>
        <v>30838611.799999997</v>
      </c>
      <c r="NH78" s="625">
        <f t="shared" si="33"/>
        <v>103973344.57000001</v>
      </c>
      <c r="NI78" s="625">
        <f t="shared" si="33"/>
        <v>98756865.810000017</v>
      </c>
      <c r="NJ78" s="625">
        <f t="shared" si="33"/>
        <v>23578973.219999999</v>
      </c>
      <c r="NK78" s="625">
        <f t="shared" si="33"/>
        <v>121417655.3</v>
      </c>
      <c r="NL78" s="625">
        <f t="shared" si="33"/>
        <v>64866213.590000004</v>
      </c>
      <c r="NM78" s="625">
        <f t="shared" si="33"/>
        <v>31658130.756000001</v>
      </c>
      <c r="NN78" s="625">
        <f t="shared" si="33"/>
        <v>66859139.150000006</v>
      </c>
      <c r="NO78" s="625">
        <f t="shared" si="33"/>
        <v>11558727.09</v>
      </c>
      <c r="NP78" s="625">
        <f t="shared" si="33"/>
        <v>2092336.9399999995</v>
      </c>
      <c r="NQ78" s="625">
        <f t="shared" si="33"/>
        <v>10048911.669999998</v>
      </c>
      <c r="NR78" s="625">
        <f t="shared" si="33"/>
        <v>13391638.670000002</v>
      </c>
      <c r="NS78" s="625">
        <f t="shared" si="33"/>
        <v>10043076.140000001</v>
      </c>
      <c r="NT78" s="625">
        <f t="shared" si="33"/>
        <v>14797144.41</v>
      </c>
      <c r="NU78" s="625">
        <f t="shared" si="33"/>
        <v>-7393596.8200000525</v>
      </c>
      <c r="NV78" s="625">
        <f t="shared" si="33"/>
        <v>19284174.170000017</v>
      </c>
      <c r="NW78" s="625">
        <f t="shared" si="33"/>
        <v>11496716.190000001</v>
      </c>
      <c r="NX78" s="625">
        <f t="shared" ref="NX78:QI78" si="34">SUM(NX76:NX77)</f>
        <v>-2961813.2199999988</v>
      </c>
      <c r="NY78" s="625">
        <f t="shared" si="34"/>
        <v>12784629.83</v>
      </c>
      <c r="NZ78" s="625">
        <f t="shared" si="34"/>
        <v>-4847395.7199999988</v>
      </c>
      <c r="OA78" s="625">
        <f t="shared" si="34"/>
        <v>1479947.4100000001</v>
      </c>
      <c r="OB78" s="625">
        <f t="shared" si="34"/>
        <v>557295473.04999995</v>
      </c>
      <c r="OC78" s="625">
        <f t="shared" si="34"/>
        <v>-103978238.05000001</v>
      </c>
      <c r="OD78" s="625">
        <f t="shared" si="34"/>
        <v>25183187.379999999</v>
      </c>
      <c r="OE78" s="625">
        <f t="shared" si="34"/>
        <v>-67791952.340000004</v>
      </c>
      <c r="OF78" s="625">
        <f t="shared" si="34"/>
        <v>-6939900.1700000018</v>
      </c>
      <c r="OG78" s="625">
        <f t="shared" si="34"/>
        <v>45850649.619999997</v>
      </c>
      <c r="OH78" s="625">
        <f t="shared" si="34"/>
        <v>-32125719.990000002</v>
      </c>
      <c r="OI78" s="625">
        <f t="shared" si="34"/>
        <v>3330494.629999999</v>
      </c>
      <c r="OJ78" s="625">
        <f t="shared" si="34"/>
        <v>79878286.780000001</v>
      </c>
      <c r="OK78" s="625">
        <f t="shared" si="34"/>
        <v>-297507066.69</v>
      </c>
      <c r="OL78" s="625">
        <f t="shared" si="34"/>
        <v>24632078.969999999</v>
      </c>
      <c r="OM78" s="625">
        <f t="shared" si="34"/>
        <v>446247602.03000003</v>
      </c>
      <c r="ON78" s="625">
        <f t="shared" si="34"/>
        <v>23443841.180000003</v>
      </c>
      <c r="OO78" s="625">
        <f t="shared" si="34"/>
        <v>-5376435.950000003</v>
      </c>
      <c r="OP78" s="625">
        <f t="shared" si="34"/>
        <v>71385304.969999999</v>
      </c>
      <c r="OQ78" s="625">
        <f t="shared" si="34"/>
        <v>216242754.55000001</v>
      </c>
      <c r="OR78" s="625">
        <f t="shared" si="34"/>
        <v>8368130.4400000013</v>
      </c>
      <c r="OS78" s="625">
        <f t="shared" si="34"/>
        <v>38300978.540000007</v>
      </c>
      <c r="OT78" s="625">
        <f t="shared" si="34"/>
        <v>-9074088.8400000017</v>
      </c>
      <c r="OU78" s="625">
        <f t="shared" si="34"/>
        <v>23903055.779999997</v>
      </c>
      <c r="OV78" s="625">
        <f t="shared" si="34"/>
        <v>16861612.819999993</v>
      </c>
      <c r="OW78" s="625">
        <f t="shared" si="34"/>
        <v>18938693.329999998</v>
      </c>
      <c r="OX78" s="625">
        <f t="shared" si="34"/>
        <v>18568082.07</v>
      </c>
      <c r="OY78" s="625">
        <f t="shared" si="34"/>
        <v>11333880.359999999</v>
      </c>
      <c r="OZ78" s="625">
        <f t="shared" si="34"/>
        <v>-43797906.060000002</v>
      </c>
      <c r="PA78" s="625">
        <f t="shared" si="34"/>
        <v>9079924.8300000001</v>
      </c>
      <c r="PB78" s="625">
        <f t="shared" si="34"/>
        <v>-23504991.409999996</v>
      </c>
      <c r="PC78" s="625">
        <f t="shared" si="34"/>
        <v>-533819.84999999963</v>
      </c>
      <c r="PD78" s="625">
        <f t="shared" si="34"/>
        <v>17082108.890000001</v>
      </c>
      <c r="PE78" s="625">
        <f t="shared" si="34"/>
        <v>-10661402.490000002</v>
      </c>
      <c r="PF78" s="625">
        <f t="shared" si="34"/>
        <v>550141.01999999955</v>
      </c>
      <c r="PG78" s="625">
        <f t="shared" si="34"/>
        <v>-2360501.4299999997</v>
      </c>
      <c r="PH78" s="625">
        <f t="shared" si="34"/>
        <v>-3762417.9000000022</v>
      </c>
      <c r="PI78" s="625">
        <f t="shared" si="34"/>
        <v>-5184492.2000000011</v>
      </c>
      <c r="PJ78" s="625">
        <f t="shared" si="34"/>
        <v>27158761.150000006</v>
      </c>
      <c r="PK78" s="625">
        <f t="shared" si="34"/>
        <v>9903372.6700000018</v>
      </c>
      <c r="PL78" s="625">
        <f t="shared" si="34"/>
        <v>-3364324.24</v>
      </c>
      <c r="PM78" s="625">
        <f t="shared" si="34"/>
        <v>-30975885.739999998</v>
      </c>
      <c r="PN78" s="625">
        <f t="shared" si="34"/>
        <v>46967.689999999478</v>
      </c>
      <c r="PO78" s="625">
        <f t="shared" si="34"/>
        <v>-53508.730000000447</v>
      </c>
      <c r="PP78" s="625">
        <f t="shared" si="34"/>
        <v>-556350.97000000067</v>
      </c>
      <c r="PQ78" s="625">
        <f t="shared" si="34"/>
        <v>-820894.29999999981</v>
      </c>
      <c r="PR78" s="625">
        <f t="shared" si="34"/>
        <v>45529911.820000052</v>
      </c>
      <c r="PS78" s="625">
        <f t="shared" si="34"/>
        <v>9848744.9800000004</v>
      </c>
      <c r="PT78" s="625">
        <f t="shared" si="34"/>
        <v>-11241578.810000002</v>
      </c>
      <c r="PU78" s="625">
        <f t="shared" si="34"/>
        <v>16889864.649999999</v>
      </c>
      <c r="PV78" s="625">
        <f t="shared" si="34"/>
        <v>-125168136.27999999</v>
      </c>
      <c r="PW78" s="625">
        <f t="shared" si="34"/>
        <v>-12718223.68</v>
      </c>
      <c r="PX78" s="625">
        <f t="shared" si="34"/>
        <v>-19914581.549999997</v>
      </c>
      <c r="PY78" s="625">
        <f t="shared" si="34"/>
        <v>-2898266.8199999994</v>
      </c>
      <c r="PZ78" s="625">
        <f t="shared" si="34"/>
        <v>3022967.7300000042</v>
      </c>
      <c r="QA78" s="625">
        <f t="shared" si="34"/>
        <v>722450.66999999993</v>
      </c>
      <c r="QB78" s="625">
        <f t="shared" si="34"/>
        <v>6620127.2100000009</v>
      </c>
      <c r="QC78" s="625">
        <f t="shared" si="34"/>
        <v>-9416369.1699999981</v>
      </c>
      <c r="QD78" s="625">
        <f t="shared" si="34"/>
        <v>11641479.859999998</v>
      </c>
      <c r="QE78" s="625">
        <f t="shared" si="34"/>
        <v>30224988.629999995</v>
      </c>
      <c r="QF78" s="625">
        <f t="shared" si="34"/>
        <v>-33371659.169999998</v>
      </c>
      <c r="QG78" s="625">
        <f t="shared" si="34"/>
        <v>25139332.790000003</v>
      </c>
      <c r="QH78" s="625">
        <f t="shared" si="34"/>
        <v>-9394444.2999999989</v>
      </c>
      <c r="QI78" s="625">
        <f t="shared" si="34"/>
        <v>-15355549.109999999</v>
      </c>
      <c r="QJ78" s="625">
        <f t="shared" ref="QJ78:SU78" si="35">SUM(QJ76:QJ77)</f>
        <v>-4976964.9399999995</v>
      </c>
      <c r="QK78" s="625">
        <f t="shared" si="35"/>
        <v>-43793821.719999999</v>
      </c>
      <c r="QL78" s="625">
        <f t="shared" si="35"/>
        <v>-33200780.480000004</v>
      </c>
      <c r="QM78" s="625">
        <f t="shared" si="35"/>
        <v>-7772267.5800000001</v>
      </c>
      <c r="QN78" s="625">
        <f t="shared" si="35"/>
        <v>-897701.81999999983</v>
      </c>
      <c r="QO78" s="625">
        <f t="shared" si="35"/>
        <v>-6773273.8799999999</v>
      </c>
      <c r="QP78" s="625">
        <f t="shared" si="35"/>
        <v>-974880.48</v>
      </c>
      <c r="QQ78" s="625">
        <f t="shared" si="35"/>
        <v>4872368.8500000015</v>
      </c>
      <c r="QR78" s="625">
        <f t="shared" si="35"/>
        <v>28635470.629999995</v>
      </c>
      <c r="QS78" s="625">
        <f t="shared" si="35"/>
        <v>-1777669.2199999988</v>
      </c>
      <c r="QT78" s="625">
        <f t="shared" si="35"/>
        <v>-1049525.9399999976</v>
      </c>
      <c r="QU78" s="625">
        <f t="shared" si="35"/>
        <v>24854997.629999999</v>
      </c>
      <c r="QV78" s="625">
        <f t="shared" si="35"/>
        <v>6948238.4800000004</v>
      </c>
      <c r="QW78" s="625">
        <f t="shared" si="35"/>
        <v>100977193.67</v>
      </c>
      <c r="QX78" s="625">
        <f t="shared" si="35"/>
        <v>2367063.5999999978</v>
      </c>
      <c r="QY78" s="625">
        <f t="shared" si="35"/>
        <v>-6009044.3599999994</v>
      </c>
      <c r="QZ78" s="625">
        <f t="shared" si="35"/>
        <v>74784998.920000002</v>
      </c>
      <c r="RA78" s="625">
        <f t="shared" si="35"/>
        <v>4052082.3699999992</v>
      </c>
      <c r="RB78" s="625">
        <f t="shared" si="35"/>
        <v>1379780.5399999991</v>
      </c>
      <c r="RC78" s="625">
        <f t="shared" si="35"/>
        <v>20008496.689999998</v>
      </c>
      <c r="RD78" s="625">
        <f t="shared" si="35"/>
        <v>6579304.5599999987</v>
      </c>
      <c r="RE78" s="625">
        <f t="shared" si="35"/>
        <v>160270770.31999999</v>
      </c>
      <c r="RF78" s="625">
        <f t="shared" si="35"/>
        <v>-33655906.640000001</v>
      </c>
      <c r="RG78" s="625">
        <f t="shared" si="35"/>
        <v>-12159267.640000001</v>
      </c>
      <c r="RH78" s="625">
        <f t="shared" si="35"/>
        <v>40304431.700000003</v>
      </c>
      <c r="RI78" s="625">
        <f t="shared" si="35"/>
        <v>-19300462.329999998</v>
      </c>
      <c r="RJ78" s="625">
        <f t="shared" si="35"/>
        <v>-21230635.300000001</v>
      </c>
      <c r="RK78" s="625">
        <f t="shared" si="35"/>
        <v>-74116360.850000009</v>
      </c>
      <c r="RL78" s="625">
        <f t="shared" si="35"/>
        <v>8171334.8200000003</v>
      </c>
      <c r="RM78" s="625">
        <f t="shared" si="35"/>
        <v>11141198.48</v>
      </c>
      <c r="RN78" s="625">
        <f t="shared" si="35"/>
        <v>-42077571.699999996</v>
      </c>
      <c r="RO78" s="625">
        <f t="shared" si="35"/>
        <v>-25497071.199999996</v>
      </c>
      <c r="RP78" s="625">
        <f t="shared" si="35"/>
        <v>2058096.0200000014</v>
      </c>
      <c r="RQ78" s="625">
        <f t="shared" si="35"/>
        <v>581749</v>
      </c>
      <c r="RR78" s="625">
        <f t="shared" si="35"/>
        <v>-14368078.579999998</v>
      </c>
      <c r="RS78" s="625">
        <f t="shared" si="35"/>
        <v>-5076290.1099999994</v>
      </c>
      <c r="RT78" s="625">
        <f t="shared" si="35"/>
        <v>3044761.0300000012</v>
      </c>
      <c r="RU78" s="625">
        <f t="shared" si="35"/>
        <v>-3678964.6000000015</v>
      </c>
      <c r="RV78" s="625">
        <f t="shared" si="35"/>
        <v>9367644.2299999986</v>
      </c>
      <c r="RW78" s="625">
        <f t="shared" si="35"/>
        <v>-4032612.84</v>
      </c>
      <c r="RX78" s="625">
        <f t="shared" si="35"/>
        <v>-3489256.8900000006</v>
      </c>
      <c r="RY78" s="625">
        <f t="shared" si="35"/>
        <v>-31599924.960000008</v>
      </c>
      <c r="RZ78" s="625">
        <f t="shared" si="35"/>
        <v>14280742.1</v>
      </c>
      <c r="SA78" s="625">
        <f t="shared" si="35"/>
        <v>10869405.630000001</v>
      </c>
      <c r="SB78" s="625">
        <f t="shared" si="35"/>
        <v>10987059.899999999</v>
      </c>
      <c r="SC78" s="625">
        <f t="shared" si="35"/>
        <v>10663238.919999998</v>
      </c>
      <c r="SD78" s="625">
        <f t="shared" si="35"/>
        <v>1649935.0099999998</v>
      </c>
      <c r="SE78" s="625">
        <f t="shared" si="35"/>
        <v>12431360.520000001</v>
      </c>
      <c r="SF78" s="625">
        <f t="shared" si="35"/>
        <v>15287269.720000003</v>
      </c>
      <c r="SG78" s="625">
        <f t="shared" si="35"/>
        <v>17620456.539999999</v>
      </c>
      <c r="SH78" s="625">
        <f t="shared" si="35"/>
        <v>22072572.110000003</v>
      </c>
      <c r="SI78" s="625">
        <f t="shared" si="35"/>
        <v>-47508313.870000005</v>
      </c>
      <c r="SJ78" s="625">
        <f t="shared" si="35"/>
        <v>4049832.33</v>
      </c>
      <c r="SK78" s="625">
        <f t="shared" si="35"/>
        <v>-40832594.879999995</v>
      </c>
      <c r="SL78" s="625">
        <f t="shared" si="35"/>
        <v>18765607.489999998</v>
      </c>
      <c r="SM78" s="625">
        <f t="shared" si="35"/>
        <v>3578705.1000000015</v>
      </c>
      <c r="SN78" s="625">
        <f t="shared" si="35"/>
        <v>6490629.6899999976</v>
      </c>
      <c r="SO78" s="625">
        <f t="shared" si="35"/>
        <v>18588090.920000002</v>
      </c>
      <c r="SP78" s="625">
        <f t="shared" si="35"/>
        <v>12037390.909999998</v>
      </c>
      <c r="SQ78" s="625">
        <f t="shared" si="35"/>
        <v>3426850.3100000024</v>
      </c>
      <c r="SR78" s="625">
        <f t="shared" si="35"/>
        <v>4837893.1000000015</v>
      </c>
      <c r="SS78" s="625">
        <f t="shared" si="35"/>
        <v>-164631842.48000002</v>
      </c>
      <c r="ST78" s="625">
        <f t="shared" si="35"/>
        <v>7946347.0500000007</v>
      </c>
      <c r="SU78" s="625">
        <f t="shared" si="35"/>
        <v>22350614.310000002</v>
      </c>
      <c r="SV78" s="625">
        <f t="shared" ref="SV78:VG78" si="36">SUM(SV76:SV77)</f>
        <v>8102455.0300000049</v>
      </c>
      <c r="SW78" s="625">
        <f t="shared" si="36"/>
        <v>5319547.5199999996</v>
      </c>
      <c r="SX78" s="625">
        <f t="shared" si="36"/>
        <v>9213834.8699999992</v>
      </c>
      <c r="SY78" s="625">
        <f t="shared" si="36"/>
        <v>11071187.800000001</v>
      </c>
      <c r="SZ78" s="625">
        <f t="shared" si="36"/>
        <v>-29378803.609999996</v>
      </c>
      <c r="TA78" s="625">
        <f t="shared" si="36"/>
        <v>-1967239</v>
      </c>
      <c r="TB78" s="625">
        <f t="shared" si="36"/>
        <v>-3234303.01</v>
      </c>
      <c r="TC78" s="625">
        <f t="shared" si="36"/>
        <v>24779260.420000002</v>
      </c>
      <c r="TD78" s="625">
        <f t="shared" si="36"/>
        <v>-8700416.6899999995</v>
      </c>
      <c r="TE78" s="625">
        <f t="shared" si="36"/>
        <v>46986285.450000003</v>
      </c>
      <c r="TF78" s="625">
        <f t="shared" si="36"/>
        <v>353251.07999999914</v>
      </c>
      <c r="TG78" s="625">
        <f t="shared" si="36"/>
        <v>-285965723.95999998</v>
      </c>
      <c r="TH78" s="625">
        <f t="shared" si="36"/>
        <v>1587650.2999999989</v>
      </c>
      <c r="TI78" s="625">
        <f t="shared" si="36"/>
        <v>7817364.4600000009</v>
      </c>
      <c r="TJ78" s="625">
        <f t="shared" si="36"/>
        <v>-40230908.950000003</v>
      </c>
      <c r="TK78" s="625">
        <f t="shared" si="36"/>
        <v>-15322499.17</v>
      </c>
      <c r="TL78" s="625">
        <f t="shared" si="36"/>
        <v>-2882555.9699999997</v>
      </c>
      <c r="TM78" s="625">
        <f t="shared" si="36"/>
        <v>2505268.2100000009</v>
      </c>
      <c r="TN78" s="625">
        <f t="shared" si="36"/>
        <v>-8683239.6700000018</v>
      </c>
      <c r="TO78" s="625">
        <f t="shared" si="36"/>
        <v>7278284.7700000014</v>
      </c>
      <c r="TP78" s="625">
        <f t="shared" si="36"/>
        <v>-15398579.219999999</v>
      </c>
      <c r="TQ78" s="625">
        <f t="shared" si="36"/>
        <v>-31548085.310000002</v>
      </c>
      <c r="TR78" s="625">
        <f t="shared" si="36"/>
        <v>6814894.6999999993</v>
      </c>
      <c r="TS78" s="625">
        <f t="shared" si="36"/>
        <v>-1666321.0600000005</v>
      </c>
      <c r="TT78" s="625">
        <f t="shared" si="36"/>
        <v>-8494485.4200000018</v>
      </c>
      <c r="TU78" s="625">
        <f t="shared" si="36"/>
        <v>765711.0700000003</v>
      </c>
      <c r="TV78" s="625">
        <f t="shared" si="36"/>
        <v>11085771.34</v>
      </c>
      <c r="TW78" s="625">
        <f t="shared" si="36"/>
        <v>-32733991.810000002</v>
      </c>
      <c r="TX78" s="625">
        <f t="shared" si="36"/>
        <v>-2425728.5699999984</v>
      </c>
      <c r="TY78" s="625">
        <f t="shared" si="36"/>
        <v>211370248.86000001</v>
      </c>
      <c r="TZ78" s="625">
        <f t="shared" si="36"/>
        <v>-13586707.189999998</v>
      </c>
      <c r="UA78" s="625">
        <f t="shared" si="36"/>
        <v>-8670211.7800000012</v>
      </c>
      <c r="UB78" s="625">
        <f t="shared" si="36"/>
        <v>-5966783.4800000004</v>
      </c>
      <c r="UC78" s="625">
        <f t="shared" si="36"/>
        <v>-191245108.31999999</v>
      </c>
      <c r="UD78" s="625">
        <f t="shared" si="36"/>
        <v>9597910.0499999989</v>
      </c>
      <c r="UE78" s="625">
        <f t="shared" si="36"/>
        <v>-9571717.5399999991</v>
      </c>
      <c r="UF78" s="625">
        <f t="shared" si="36"/>
        <v>3143527.3100000024</v>
      </c>
      <c r="UG78" s="625">
        <f t="shared" si="36"/>
        <v>-4618372.4500000011</v>
      </c>
      <c r="UH78" s="625">
        <f t="shared" si="36"/>
        <v>-56346096.969999999</v>
      </c>
      <c r="UI78" s="625">
        <f t="shared" si="36"/>
        <v>-14080557.580000002</v>
      </c>
      <c r="UJ78" s="625">
        <f t="shared" si="36"/>
        <v>-11347288.960000001</v>
      </c>
      <c r="UK78" s="625">
        <f t="shared" si="36"/>
        <v>-12052132.789999999</v>
      </c>
      <c r="UL78" s="625">
        <f t="shared" si="36"/>
        <v>-11633689.819999998</v>
      </c>
      <c r="UM78" s="625">
        <f t="shared" si="36"/>
        <v>-11422586.170000002</v>
      </c>
      <c r="UN78" s="625">
        <f t="shared" si="36"/>
        <v>269940690.00000006</v>
      </c>
      <c r="UO78" s="625">
        <f t="shared" si="36"/>
        <v>-9459784.3399999999</v>
      </c>
      <c r="UP78" s="625">
        <f t="shared" si="36"/>
        <v>-11637439.359999999</v>
      </c>
      <c r="UQ78" s="625">
        <f t="shared" si="36"/>
        <v>-85862425.99000001</v>
      </c>
      <c r="UR78" s="625">
        <f t="shared" si="36"/>
        <v>2391558.11</v>
      </c>
      <c r="US78" s="625">
        <f t="shared" si="36"/>
        <v>-1472038.040000001</v>
      </c>
      <c r="UT78" s="625">
        <f t="shared" si="36"/>
        <v>-38088457.299999997</v>
      </c>
      <c r="UU78" s="625">
        <f t="shared" si="36"/>
        <v>-2104922.6799999997</v>
      </c>
      <c r="UV78" s="625">
        <f t="shared" si="36"/>
        <v>-5983792.1199999992</v>
      </c>
      <c r="UW78" s="625">
        <f t="shared" si="36"/>
        <v>8294105.2199999988</v>
      </c>
      <c r="UX78" s="625">
        <f t="shared" si="36"/>
        <v>-12603556.969999999</v>
      </c>
      <c r="UY78" s="625">
        <f t="shared" si="36"/>
        <v>-14815808.359999999</v>
      </c>
      <c r="UZ78" s="625">
        <f t="shared" si="36"/>
        <v>14756042.900000002</v>
      </c>
      <c r="VA78" s="625">
        <f t="shared" si="36"/>
        <v>21091909.859999999</v>
      </c>
      <c r="VB78" s="625">
        <f t="shared" si="36"/>
        <v>2883674.2400000021</v>
      </c>
      <c r="VC78" s="625">
        <f t="shared" si="36"/>
        <v>876289.57999999821</v>
      </c>
      <c r="VD78" s="625">
        <f t="shared" si="36"/>
        <v>-896220.05000000075</v>
      </c>
      <c r="VE78" s="625">
        <f t="shared" si="36"/>
        <v>-5305607.24</v>
      </c>
      <c r="VF78" s="625">
        <f t="shared" si="36"/>
        <v>-35928467.829999998</v>
      </c>
      <c r="VG78" s="625">
        <f t="shared" si="36"/>
        <v>-4143059.330000001</v>
      </c>
      <c r="VH78" s="625">
        <f t="shared" ref="VH78:XS78" si="37">SUM(VH76:VH77)</f>
        <v>4228914.6900000004</v>
      </c>
      <c r="VI78" s="625">
        <f t="shared" si="37"/>
        <v>11891698.050000001</v>
      </c>
      <c r="VJ78" s="625">
        <f t="shared" si="37"/>
        <v>-39483683.340000033</v>
      </c>
      <c r="VK78" s="625">
        <f t="shared" si="37"/>
        <v>9237298.7400000021</v>
      </c>
      <c r="VL78" s="625">
        <f t="shared" si="37"/>
        <v>19438221.890000001</v>
      </c>
      <c r="VM78" s="625">
        <f t="shared" si="37"/>
        <v>-4719028.450000003</v>
      </c>
      <c r="VN78" s="625">
        <f t="shared" si="37"/>
        <v>-5132965.43</v>
      </c>
      <c r="VO78" s="625">
        <f t="shared" si="37"/>
        <v>-12621415.360000003</v>
      </c>
      <c r="VP78" s="625">
        <f t="shared" si="37"/>
        <v>-10506262.100000001</v>
      </c>
      <c r="VQ78" s="625">
        <f t="shared" si="37"/>
        <v>-6440389.71</v>
      </c>
      <c r="VR78" s="625">
        <f t="shared" si="37"/>
        <v>18410112.899999999</v>
      </c>
      <c r="VS78" s="625">
        <f t="shared" si="37"/>
        <v>-25101996</v>
      </c>
      <c r="VT78" s="625">
        <f t="shared" si="37"/>
        <v>6368786.3500000015</v>
      </c>
      <c r="VU78" s="625">
        <f t="shared" si="37"/>
        <v>53838515.240000002</v>
      </c>
      <c r="VV78" s="625">
        <f t="shared" si="37"/>
        <v>1583261.1900000013</v>
      </c>
      <c r="VW78" s="625">
        <f t="shared" si="37"/>
        <v>30002154.059999999</v>
      </c>
      <c r="VX78" s="625">
        <f t="shared" si="37"/>
        <v>-853838.95999999903</v>
      </c>
      <c r="VY78" s="625">
        <f t="shared" si="37"/>
        <v>1522681349.3299999</v>
      </c>
      <c r="VZ78" s="625">
        <f t="shared" si="37"/>
        <v>18718797.969999999</v>
      </c>
      <c r="WA78" s="625">
        <f t="shared" si="37"/>
        <v>53749298.969999999</v>
      </c>
      <c r="WB78" s="625">
        <f t="shared" si="37"/>
        <v>10197264.440999996</v>
      </c>
      <c r="WC78" s="625">
        <f t="shared" si="37"/>
        <v>13553264.590000002</v>
      </c>
      <c r="WD78" s="625">
        <f t="shared" si="37"/>
        <v>-4992694.9600000009</v>
      </c>
      <c r="WE78" s="625">
        <f t="shared" si="37"/>
        <v>-17278126.280000001</v>
      </c>
      <c r="WF78" s="625">
        <f t="shared" si="37"/>
        <v>3363284.6700000018</v>
      </c>
      <c r="WG78" s="625">
        <f t="shared" si="37"/>
        <v>28712395.789999999</v>
      </c>
      <c r="WH78" s="625">
        <f t="shared" si="37"/>
        <v>-8963083.6699999981</v>
      </c>
      <c r="WI78" s="625">
        <f t="shared" si="37"/>
        <v>-3061966.3499999996</v>
      </c>
      <c r="WJ78" s="625">
        <f t="shared" si="37"/>
        <v>-21160918.530000001</v>
      </c>
      <c r="WK78" s="625">
        <f t="shared" si="37"/>
        <v>13916798.169999998</v>
      </c>
      <c r="WL78" s="625">
        <f t="shared" si="37"/>
        <v>1075967.0700000003</v>
      </c>
      <c r="WM78" s="625">
        <f t="shared" si="37"/>
        <v>12170767.609999999</v>
      </c>
      <c r="WN78" s="625">
        <f t="shared" si="37"/>
        <v>23149029.199999996</v>
      </c>
      <c r="WO78" s="625">
        <f t="shared" si="37"/>
        <v>6558206.8799999952</v>
      </c>
      <c r="WP78" s="625">
        <f t="shared" si="37"/>
        <v>-7689705.429999996</v>
      </c>
      <c r="WQ78" s="625">
        <f t="shared" si="37"/>
        <v>4051398.5299999993</v>
      </c>
      <c r="WR78" s="625">
        <f t="shared" si="37"/>
        <v>-4358830.4800000042</v>
      </c>
      <c r="WS78" s="625">
        <f t="shared" si="37"/>
        <v>20867316.979999989</v>
      </c>
      <c r="WT78" s="625">
        <f t="shared" si="37"/>
        <v>-5157335.8699999992</v>
      </c>
      <c r="WU78" s="625">
        <f t="shared" si="37"/>
        <v>16940772.780000001</v>
      </c>
      <c r="WV78" s="625">
        <f t="shared" si="37"/>
        <v>13599200.410000002</v>
      </c>
      <c r="WW78" s="625">
        <f t="shared" si="37"/>
        <v>8637537.0900000017</v>
      </c>
      <c r="WX78" s="625">
        <f t="shared" si="37"/>
        <v>-3176447.5199999996</v>
      </c>
      <c r="WY78" s="625">
        <f t="shared" si="37"/>
        <v>5964944.3999999994</v>
      </c>
      <c r="WZ78" s="625">
        <f t="shared" si="37"/>
        <v>6497656.0700000003</v>
      </c>
      <c r="XA78" s="625">
        <f t="shared" si="37"/>
        <v>29590437.459999979</v>
      </c>
      <c r="XB78" s="625">
        <f t="shared" si="37"/>
        <v>-2631221.34</v>
      </c>
      <c r="XC78" s="625">
        <f t="shared" si="37"/>
        <v>19835219.329999998</v>
      </c>
      <c r="XD78" s="625">
        <f t="shared" si="37"/>
        <v>16790396.57</v>
      </c>
      <c r="XE78" s="625">
        <f t="shared" si="37"/>
        <v>10969427.090000002</v>
      </c>
      <c r="XF78" s="625">
        <f t="shared" si="37"/>
        <v>451706356.37</v>
      </c>
      <c r="XG78" s="625">
        <f t="shared" si="37"/>
        <v>2795933.9800000004</v>
      </c>
      <c r="XH78" s="625">
        <f t="shared" si="37"/>
        <v>73083058.799999997</v>
      </c>
      <c r="XI78" s="625">
        <f t="shared" si="37"/>
        <v>28039229.439999983</v>
      </c>
      <c r="XJ78" s="625">
        <f t="shared" si="37"/>
        <v>5168215.43</v>
      </c>
      <c r="XK78" s="625">
        <f t="shared" si="37"/>
        <v>7236632.8000000007</v>
      </c>
      <c r="XL78" s="625">
        <f t="shared" si="37"/>
        <v>-9178322.8700000048</v>
      </c>
      <c r="XM78" s="625">
        <f t="shared" si="37"/>
        <v>54812991.470000006</v>
      </c>
      <c r="XN78" s="625">
        <f t="shared" si="37"/>
        <v>2984469.5</v>
      </c>
      <c r="XO78" s="625">
        <f t="shared" si="37"/>
        <v>-12790459.660000004</v>
      </c>
      <c r="XP78" s="625">
        <f t="shared" si="37"/>
        <v>12557935.510000002</v>
      </c>
      <c r="XQ78" s="625">
        <f t="shared" si="37"/>
        <v>3626636.5100000016</v>
      </c>
      <c r="XR78" s="625">
        <f t="shared" si="37"/>
        <v>9080051.089999998</v>
      </c>
      <c r="XS78" s="625">
        <f t="shared" si="37"/>
        <v>9034387.4000000022</v>
      </c>
      <c r="XT78" s="625">
        <f t="shared" ref="XT78:AAE78" si="38">SUM(XT76:XT77)</f>
        <v>43383173.469999999</v>
      </c>
      <c r="XU78" s="625">
        <f t="shared" si="38"/>
        <v>3322568.7200000007</v>
      </c>
      <c r="XV78" s="625">
        <f t="shared" si="38"/>
        <v>14364416.629999999</v>
      </c>
      <c r="XW78" s="625">
        <f t="shared" si="38"/>
        <v>11542318.539999999</v>
      </c>
      <c r="XX78" s="625">
        <f t="shared" si="38"/>
        <v>4302585.92</v>
      </c>
      <c r="XY78" s="625">
        <f t="shared" si="38"/>
        <v>6259697.1899999995</v>
      </c>
      <c r="XZ78" s="625">
        <f t="shared" si="38"/>
        <v>5688502.6499999994</v>
      </c>
      <c r="YA78" s="625">
        <f t="shared" si="38"/>
        <v>46002469.200000003</v>
      </c>
      <c r="YB78" s="625">
        <f t="shared" si="38"/>
        <v>41211716.43</v>
      </c>
      <c r="YC78" s="625">
        <f t="shared" si="38"/>
        <v>278227310.16999996</v>
      </c>
      <c r="YD78" s="625">
        <f t="shared" si="38"/>
        <v>12653000.200000003</v>
      </c>
      <c r="YE78" s="625">
        <f t="shared" si="38"/>
        <v>22740505.090000004</v>
      </c>
      <c r="YF78" s="625">
        <f t="shared" si="38"/>
        <v>51636008.950000003</v>
      </c>
      <c r="YG78" s="625">
        <f t="shared" si="38"/>
        <v>45728369.870000005</v>
      </c>
      <c r="YH78" s="625">
        <f t="shared" si="38"/>
        <v>16111012.65</v>
      </c>
      <c r="YI78" s="625">
        <f t="shared" si="38"/>
        <v>18727490.479999997</v>
      </c>
      <c r="YJ78" s="625">
        <f t="shared" si="38"/>
        <v>15716335.709999999</v>
      </c>
      <c r="YK78" s="625">
        <f t="shared" si="38"/>
        <v>18426104.230000004</v>
      </c>
      <c r="YL78" s="625">
        <f t="shared" si="38"/>
        <v>8878325.8599999994</v>
      </c>
      <c r="YM78" s="625">
        <f t="shared" si="38"/>
        <v>34053540.75</v>
      </c>
      <c r="YN78" s="625">
        <f t="shared" si="38"/>
        <v>9892592.3500000015</v>
      </c>
      <c r="YO78" s="625">
        <f t="shared" si="38"/>
        <v>24194265.02</v>
      </c>
      <c r="YP78" s="625">
        <f t="shared" si="38"/>
        <v>9917424</v>
      </c>
      <c r="YQ78" s="625">
        <f t="shared" si="38"/>
        <v>62508814.869999997</v>
      </c>
      <c r="YR78" s="625">
        <f t="shared" si="38"/>
        <v>59714693.25</v>
      </c>
      <c r="YS78" s="625">
        <f t="shared" si="38"/>
        <v>17773522.629999999</v>
      </c>
      <c r="YT78" s="625">
        <f t="shared" si="38"/>
        <v>43111163.870000005</v>
      </c>
      <c r="YU78" s="625">
        <f t="shared" si="38"/>
        <v>-592118.76000000164</v>
      </c>
      <c r="YV78" s="625">
        <f t="shared" si="38"/>
        <v>14472711.289999999</v>
      </c>
      <c r="YW78" s="625">
        <f t="shared" si="38"/>
        <v>94877.5</v>
      </c>
      <c r="YX78" s="625">
        <f t="shared" si="38"/>
        <v>-1174968.7000000011</v>
      </c>
      <c r="YY78" s="625">
        <f t="shared" si="38"/>
        <v>8523296.7599999998</v>
      </c>
      <c r="YZ78" s="625">
        <f t="shared" si="38"/>
        <v>21598407.57</v>
      </c>
      <c r="ZA78" s="625">
        <f t="shared" si="38"/>
        <v>5694086.7100000083</v>
      </c>
      <c r="ZB78" s="625">
        <f t="shared" si="38"/>
        <v>415768.30999999959</v>
      </c>
      <c r="ZC78" s="625">
        <f t="shared" si="38"/>
        <v>23446630.899999999</v>
      </c>
      <c r="ZD78" s="625">
        <f t="shared" si="38"/>
        <v>-10163017.950000001</v>
      </c>
      <c r="ZE78" s="625">
        <f t="shared" si="38"/>
        <v>25050548.460000001</v>
      </c>
      <c r="ZF78" s="625">
        <f t="shared" si="38"/>
        <v>-2936434.96</v>
      </c>
      <c r="ZG78" s="625">
        <f t="shared" si="38"/>
        <v>-2232314.4800000004</v>
      </c>
      <c r="ZH78" s="625">
        <f t="shared" si="38"/>
        <v>3753400.4800000004</v>
      </c>
      <c r="ZI78" s="625">
        <f t="shared" si="38"/>
        <v>-1543008.799999997</v>
      </c>
      <c r="ZJ78" s="625">
        <f t="shared" si="38"/>
        <v>-9322701.1100000143</v>
      </c>
      <c r="ZK78" s="625">
        <f t="shared" si="38"/>
        <v>17359827.25</v>
      </c>
      <c r="ZL78" s="625">
        <f t="shared" si="38"/>
        <v>44918857.710000008</v>
      </c>
      <c r="ZM78" s="625">
        <f t="shared" si="38"/>
        <v>205644310.98000002</v>
      </c>
      <c r="ZN78" s="625">
        <f t="shared" si="38"/>
        <v>67070185.659999996</v>
      </c>
      <c r="ZO78" s="625">
        <f t="shared" si="38"/>
        <v>37094756.5</v>
      </c>
      <c r="ZP78" s="625">
        <f t="shared" si="38"/>
        <v>34101981.890000001</v>
      </c>
      <c r="ZQ78" s="625">
        <f t="shared" si="38"/>
        <v>109403735.64</v>
      </c>
      <c r="ZR78" s="625">
        <f t="shared" si="38"/>
        <v>297354796.46999997</v>
      </c>
      <c r="ZS78" s="625">
        <f t="shared" si="38"/>
        <v>11546997.970000006</v>
      </c>
      <c r="ZT78" s="625">
        <f t="shared" si="38"/>
        <v>31805846.700000003</v>
      </c>
      <c r="ZU78" s="625">
        <f t="shared" si="38"/>
        <v>30732377.380000003</v>
      </c>
      <c r="ZV78" s="625">
        <f t="shared" si="38"/>
        <v>14489504.48</v>
      </c>
      <c r="ZW78" s="625">
        <f t="shared" si="38"/>
        <v>17168321.890000001</v>
      </c>
      <c r="ZX78" s="625">
        <f t="shared" si="38"/>
        <v>5197308.16</v>
      </c>
      <c r="ZY78" s="625">
        <f t="shared" si="38"/>
        <v>11012253.870000001</v>
      </c>
      <c r="ZZ78" s="625">
        <f t="shared" si="38"/>
        <v>12730460.269999998</v>
      </c>
      <c r="AAA78" s="625">
        <f t="shared" si="38"/>
        <v>20342968.25</v>
      </c>
      <c r="AAB78" s="625">
        <f t="shared" si="38"/>
        <v>12251784.919999998</v>
      </c>
      <c r="AAC78" s="625">
        <f t="shared" si="38"/>
        <v>32269161.329999998</v>
      </c>
      <c r="AAD78" s="625">
        <f t="shared" si="38"/>
        <v>7706540.8899999997</v>
      </c>
      <c r="AAE78" s="625">
        <f t="shared" si="38"/>
        <v>21267016.66</v>
      </c>
      <c r="AAF78" s="625">
        <f t="shared" ref="AAF78:ACQ78" si="39">SUM(AAF76:AAF77)</f>
        <v>14554019.020000011</v>
      </c>
      <c r="AAG78" s="625">
        <f t="shared" si="39"/>
        <v>1704437.8599999994</v>
      </c>
      <c r="AAH78" s="625">
        <f t="shared" si="39"/>
        <v>5591418.5</v>
      </c>
      <c r="AAI78" s="625">
        <f t="shared" si="39"/>
        <v>-4976286.41</v>
      </c>
      <c r="AAJ78" s="625">
        <f t="shared" si="39"/>
        <v>6001246.1800000016</v>
      </c>
      <c r="AAK78" s="625">
        <f t="shared" si="39"/>
        <v>-14649146.169999998</v>
      </c>
      <c r="AAL78" s="625">
        <f t="shared" si="39"/>
        <v>5552492.2299999986</v>
      </c>
      <c r="AAM78" s="625">
        <f t="shared" si="39"/>
        <v>503106956.85000002</v>
      </c>
      <c r="AAN78" s="625">
        <f t="shared" si="39"/>
        <v>-6370917.2800000012</v>
      </c>
      <c r="AAO78" s="625">
        <f t="shared" si="39"/>
        <v>2826144.0800000019</v>
      </c>
      <c r="AAP78" s="625">
        <f t="shared" si="39"/>
        <v>38600546.18</v>
      </c>
      <c r="AAQ78" s="625">
        <f t="shared" si="39"/>
        <v>-12568373.340000004</v>
      </c>
      <c r="AAR78" s="625">
        <f t="shared" si="39"/>
        <v>40283839.230000004</v>
      </c>
      <c r="AAS78" s="625">
        <f t="shared" si="39"/>
        <v>13378551.559999999</v>
      </c>
      <c r="AAT78" s="625">
        <f t="shared" si="39"/>
        <v>16525030.59</v>
      </c>
      <c r="AAU78" s="625">
        <f t="shared" si="39"/>
        <v>-27554489.659999996</v>
      </c>
      <c r="AAV78" s="625">
        <f t="shared" si="39"/>
        <v>6870440.629999999</v>
      </c>
      <c r="AAW78" s="625">
        <f t="shared" si="39"/>
        <v>-9269520.7799999975</v>
      </c>
      <c r="AAX78" s="625">
        <f t="shared" si="39"/>
        <v>-87088023.139999986</v>
      </c>
      <c r="AAY78" s="625">
        <f t="shared" si="39"/>
        <v>-10632947.230000004</v>
      </c>
      <c r="AAZ78" s="625">
        <f t="shared" si="39"/>
        <v>-4431778.66</v>
      </c>
      <c r="ABA78" s="625">
        <f t="shared" si="39"/>
        <v>-3290939.5999999996</v>
      </c>
      <c r="ABB78" s="625">
        <f t="shared" si="39"/>
        <v>-3306557.2100000009</v>
      </c>
      <c r="ABC78" s="625">
        <f t="shared" si="39"/>
        <v>12125467.01</v>
      </c>
      <c r="ABD78" s="625">
        <f t="shared" si="39"/>
        <v>21645702.149999999</v>
      </c>
      <c r="ABE78" s="625">
        <f t="shared" si="39"/>
        <v>2713906.17</v>
      </c>
      <c r="ABF78" s="625">
        <f t="shared" si="39"/>
        <v>-27298270.099999994</v>
      </c>
      <c r="ABG78" s="625">
        <f t="shared" si="39"/>
        <v>-115948210.78</v>
      </c>
      <c r="ABH78" s="625">
        <f t="shared" si="39"/>
        <v>16682728.389999997</v>
      </c>
      <c r="ABI78" s="625">
        <f t="shared" si="39"/>
        <v>2804512.2899999991</v>
      </c>
      <c r="ABJ78" s="625">
        <f t="shared" si="39"/>
        <v>-5897452.5500000007</v>
      </c>
      <c r="ABK78" s="625">
        <f t="shared" si="39"/>
        <v>32733070.300000001</v>
      </c>
      <c r="ABL78" s="625">
        <f t="shared" si="39"/>
        <v>6001323.2200000007</v>
      </c>
      <c r="ABM78" s="625">
        <f t="shared" si="39"/>
        <v>-66828315.219999999</v>
      </c>
      <c r="ABN78" s="625">
        <f t="shared" si="39"/>
        <v>51737030.060000002</v>
      </c>
      <c r="ABO78" s="625">
        <f t="shared" si="39"/>
        <v>-6311070.5</v>
      </c>
      <c r="ABP78" s="625">
        <f t="shared" si="39"/>
        <v>18118583.599999998</v>
      </c>
      <c r="ABQ78" s="625">
        <f t="shared" si="39"/>
        <v>-9773508.9299999997</v>
      </c>
      <c r="ABR78" s="625">
        <f t="shared" si="39"/>
        <v>8988316.5600000005</v>
      </c>
      <c r="ABS78" s="625">
        <f t="shared" si="39"/>
        <v>383238.08999999985</v>
      </c>
      <c r="ABT78" s="625">
        <f t="shared" si="39"/>
        <v>-2590861.5300000012</v>
      </c>
      <c r="ABU78" s="625">
        <f t="shared" si="39"/>
        <v>29682664.289999999</v>
      </c>
      <c r="ABV78" s="625">
        <f t="shared" si="39"/>
        <v>-235193082.11000001</v>
      </c>
      <c r="ABW78" s="625">
        <f t="shared" si="39"/>
        <v>23078617.420000002</v>
      </c>
      <c r="ABX78" s="625">
        <f t="shared" si="39"/>
        <v>32000494.080000002</v>
      </c>
      <c r="ABY78" s="625">
        <f t="shared" si="39"/>
        <v>-4944270.74</v>
      </c>
      <c r="ABZ78" s="625">
        <f t="shared" si="39"/>
        <v>10361343.43</v>
      </c>
      <c r="ACA78" s="625">
        <f t="shared" si="39"/>
        <v>-36136626.770000003</v>
      </c>
      <c r="ACB78" s="625">
        <f t="shared" si="39"/>
        <v>-4233589.9000000004</v>
      </c>
      <c r="ACC78" s="625">
        <f t="shared" si="39"/>
        <v>1123158.7300000004</v>
      </c>
      <c r="ACD78" s="625">
        <f t="shared" si="39"/>
        <v>-553182.6400000006</v>
      </c>
      <c r="ACE78" s="625">
        <f t="shared" si="39"/>
        <v>-11035897.850000001</v>
      </c>
      <c r="ACF78" s="625">
        <f t="shared" si="39"/>
        <v>-3039951.0199999996</v>
      </c>
      <c r="ACG78" s="625">
        <f t="shared" si="39"/>
        <v>181357663.04000002</v>
      </c>
      <c r="ACH78" s="625">
        <f t="shared" si="39"/>
        <v>-2438814.7599999998</v>
      </c>
      <c r="ACI78" s="625">
        <f t="shared" si="39"/>
        <v>-12711495.59</v>
      </c>
      <c r="ACJ78" s="625">
        <f t="shared" si="39"/>
        <v>-12156460.890000004</v>
      </c>
      <c r="ACK78" s="625">
        <f t="shared" si="39"/>
        <v>10076834.359999999</v>
      </c>
      <c r="ACL78" s="625">
        <f t="shared" si="39"/>
        <v>-20799561.379999999</v>
      </c>
      <c r="ACM78" s="625">
        <f t="shared" si="39"/>
        <v>37778514.469999999</v>
      </c>
      <c r="ACN78" s="625">
        <f t="shared" si="39"/>
        <v>69395581.519999996</v>
      </c>
      <c r="ACO78" s="625">
        <f t="shared" si="39"/>
        <v>30137878.580000013</v>
      </c>
      <c r="ACP78" s="625">
        <f t="shared" si="39"/>
        <v>-11256944.640000001</v>
      </c>
      <c r="ACQ78" s="625">
        <f t="shared" si="39"/>
        <v>-12269403.07</v>
      </c>
      <c r="ACR78" s="625">
        <f t="shared" ref="ACR78:AFC78" si="40">SUM(ACR76:ACR77)</f>
        <v>1322507.9399999976</v>
      </c>
      <c r="ACS78" s="625">
        <f t="shared" si="40"/>
        <v>-8918031.5399999991</v>
      </c>
      <c r="ACT78" s="625">
        <f t="shared" si="40"/>
        <v>167466829.06</v>
      </c>
      <c r="ACU78" s="625">
        <f t="shared" si="40"/>
        <v>-1501381.4200000018</v>
      </c>
      <c r="ACV78" s="625">
        <f t="shared" si="40"/>
        <v>11959657.949999999</v>
      </c>
      <c r="ACW78" s="625">
        <f t="shared" si="40"/>
        <v>22795798.66</v>
      </c>
      <c r="ACX78" s="625">
        <f t="shared" si="40"/>
        <v>-11133251.859999999</v>
      </c>
      <c r="ACY78" s="625">
        <f t="shared" si="40"/>
        <v>-3940872.8099999987</v>
      </c>
      <c r="ACZ78" s="625">
        <f t="shared" si="40"/>
        <v>818330.3200000003</v>
      </c>
      <c r="ADA78" s="625">
        <f t="shared" si="40"/>
        <v>-8914369.9900000002</v>
      </c>
      <c r="ADB78" s="625">
        <f t="shared" si="40"/>
        <v>17320221.68</v>
      </c>
      <c r="ADC78" s="625">
        <f t="shared" si="40"/>
        <v>39217700.039999999</v>
      </c>
      <c r="ADD78" s="625">
        <f t="shared" si="40"/>
        <v>-54857948.430000007</v>
      </c>
      <c r="ADE78" s="625">
        <f t="shared" si="40"/>
        <v>6554415.2899999991</v>
      </c>
      <c r="ADF78" s="625">
        <f t="shared" si="40"/>
        <v>9785241.8899999987</v>
      </c>
      <c r="ADG78" s="625">
        <f t="shared" si="40"/>
        <v>-2668804.04</v>
      </c>
      <c r="ADH78" s="625">
        <f t="shared" si="40"/>
        <v>-17416154.219999999</v>
      </c>
      <c r="ADI78" s="625">
        <f t="shared" si="40"/>
        <v>-3931487.8299999982</v>
      </c>
      <c r="ADJ78" s="625">
        <f t="shared" si="40"/>
        <v>5894869.7799999993</v>
      </c>
      <c r="ADK78" s="625">
        <f t="shared" si="40"/>
        <v>-1751099.6700000018</v>
      </c>
      <c r="ADL78" s="625">
        <f t="shared" si="40"/>
        <v>-17137097.850000001</v>
      </c>
      <c r="ADM78" s="625">
        <f t="shared" si="40"/>
        <v>-263029828.84999996</v>
      </c>
      <c r="ADN78" s="625">
        <f t="shared" si="40"/>
        <v>44108882.370000005</v>
      </c>
      <c r="ADO78" s="625">
        <f t="shared" si="40"/>
        <v>-6653187.049999997</v>
      </c>
      <c r="ADP78" s="625">
        <f t="shared" si="40"/>
        <v>-53055436.579999998</v>
      </c>
      <c r="ADQ78" s="625">
        <f t="shared" si="40"/>
        <v>-6929.9599999999627</v>
      </c>
      <c r="ADR78" s="625">
        <f t="shared" si="40"/>
        <v>-2914040.74</v>
      </c>
      <c r="ADS78" s="625">
        <f t="shared" si="40"/>
        <v>33063639.650000002</v>
      </c>
      <c r="ADT78" s="625">
        <f t="shared" si="40"/>
        <v>-257894.91999999993</v>
      </c>
      <c r="ADU78" s="625">
        <f t="shared" si="40"/>
        <v>44744642.590000033</v>
      </c>
      <c r="ADV78" s="625">
        <f t="shared" si="40"/>
        <v>-8395791.3700000048</v>
      </c>
      <c r="ADW78" s="625">
        <f t="shared" si="40"/>
        <v>-58638051.939999998</v>
      </c>
      <c r="ADX78" s="625">
        <f t="shared" si="40"/>
        <v>1415556.200000003</v>
      </c>
      <c r="ADY78" s="625">
        <f t="shared" si="40"/>
        <v>5980963.6400000006</v>
      </c>
      <c r="ADZ78" s="625">
        <f t="shared" si="40"/>
        <v>-6060059.1799999997</v>
      </c>
      <c r="AEA78" s="625">
        <f t="shared" si="40"/>
        <v>-9880344.129999999</v>
      </c>
      <c r="AEB78" s="625">
        <f t="shared" si="40"/>
        <v>-2886088.25</v>
      </c>
      <c r="AEC78" s="625">
        <f t="shared" si="40"/>
        <v>-228468.71999999881</v>
      </c>
      <c r="AED78" s="625">
        <f t="shared" si="40"/>
        <v>20215168.350000001</v>
      </c>
      <c r="AEE78" s="625">
        <f t="shared" si="40"/>
        <v>-31875625.890000001</v>
      </c>
      <c r="AEF78" s="625">
        <f t="shared" si="40"/>
        <v>4493594.92</v>
      </c>
      <c r="AEG78" s="625">
        <f t="shared" si="40"/>
        <v>10041602.460000001</v>
      </c>
      <c r="AEH78" s="625">
        <f t="shared" si="40"/>
        <v>539090.20000000298</v>
      </c>
      <c r="AEI78" s="625">
        <f t="shared" si="40"/>
        <v>-4954435.59</v>
      </c>
      <c r="AEJ78" s="625">
        <f t="shared" si="40"/>
        <v>10894868.949999996</v>
      </c>
      <c r="AEK78" s="625">
        <f t="shared" si="40"/>
        <v>6145760.6400000006</v>
      </c>
      <c r="AEL78" s="625">
        <f t="shared" si="40"/>
        <v>-29920608.279999994</v>
      </c>
      <c r="AEM78" s="625">
        <f t="shared" si="40"/>
        <v>10566312.279999997</v>
      </c>
      <c r="AEN78" s="625">
        <f t="shared" si="40"/>
        <v>-7854068.8400000036</v>
      </c>
      <c r="AEO78" s="625">
        <f t="shared" si="40"/>
        <v>178921023.06999999</v>
      </c>
      <c r="AEP78" s="625">
        <f t="shared" si="40"/>
        <v>-232876.46999999881</v>
      </c>
      <c r="AEQ78" s="625">
        <f t="shared" si="40"/>
        <v>-7242839.8599999994</v>
      </c>
      <c r="AER78" s="625">
        <f t="shared" si="40"/>
        <v>-6015551.5099999979</v>
      </c>
      <c r="AES78" s="625">
        <f t="shared" si="40"/>
        <v>-2843524.589999998</v>
      </c>
      <c r="AET78" s="625">
        <f t="shared" si="40"/>
        <v>-24708962.789999999</v>
      </c>
      <c r="AEU78" s="625">
        <f t="shared" si="40"/>
        <v>5527099.0700000003</v>
      </c>
      <c r="AEV78" s="625">
        <f t="shared" si="40"/>
        <v>-6566694.9000000022</v>
      </c>
      <c r="AEW78" s="625">
        <f t="shared" si="40"/>
        <v>1193890.6199999973</v>
      </c>
      <c r="AEX78" s="625">
        <f t="shared" si="40"/>
        <v>5601001.2600000016</v>
      </c>
      <c r="AEY78" s="625">
        <f t="shared" si="40"/>
        <v>90335767.890000015</v>
      </c>
      <c r="AEZ78" s="625">
        <f t="shared" si="40"/>
        <v>115137977.66</v>
      </c>
      <c r="AFA78" s="625">
        <f t="shared" si="40"/>
        <v>10538697.210000001</v>
      </c>
      <c r="AFB78" s="625">
        <f t="shared" si="40"/>
        <v>1227955.6500000022</v>
      </c>
      <c r="AFC78" s="625">
        <f t="shared" si="40"/>
        <v>28818733.679999996</v>
      </c>
      <c r="AFD78" s="625">
        <f t="shared" ref="AFD78:AHN78" si="41">SUM(AFD76:AFD77)</f>
        <v>47590870.060000002</v>
      </c>
      <c r="AFE78" s="625">
        <f t="shared" si="41"/>
        <v>-324992.75999999791</v>
      </c>
      <c r="AFF78" s="625">
        <f t="shared" si="41"/>
        <v>-1642499.6500000004</v>
      </c>
      <c r="AFG78" s="625">
        <f t="shared" si="41"/>
        <v>16046614.91</v>
      </c>
      <c r="AFH78" s="625">
        <f t="shared" si="41"/>
        <v>5143497.8699999973</v>
      </c>
      <c r="AFI78" s="625">
        <f t="shared" si="41"/>
        <v>2676276.709999999</v>
      </c>
      <c r="AFJ78" s="625">
        <f t="shared" si="41"/>
        <v>-2699309.08</v>
      </c>
      <c r="AFK78" s="625">
        <f t="shared" si="41"/>
        <v>-10425086.200000001</v>
      </c>
      <c r="AFL78" s="625">
        <f t="shared" si="41"/>
        <v>-39362552.430000007</v>
      </c>
      <c r="AFM78" s="625">
        <f t="shared" si="41"/>
        <v>-11613886.039999995</v>
      </c>
      <c r="AFN78" s="625">
        <f t="shared" si="41"/>
        <v>20881801.040000007</v>
      </c>
      <c r="AFO78" s="625">
        <f t="shared" si="41"/>
        <v>-9248954.5500000007</v>
      </c>
      <c r="AFP78" s="625">
        <f t="shared" si="41"/>
        <v>7301598.7400000021</v>
      </c>
      <c r="AFQ78" s="625">
        <f t="shared" si="41"/>
        <v>18974404.119999997</v>
      </c>
      <c r="AFR78" s="625">
        <f t="shared" si="41"/>
        <v>14603521.539999999</v>
      </c>
      <c r="AFS78" s="625">
        <f t="shared" si="41"/>
        <v>14960774.610000003</v>
      </c>
      <c r="AFT78" s="625">
        <f t="shared" si="41"/>
        <v>-8544050.1700000018</v>
      </c>
      <c r="AFU78" s="625">
        <f t="shared" si="41"/>
        <v>10067741.68</v>
      </c>
      <c r="AFV78" s="625">
        <f t="shared" si="41"/>
        <v>-17882328.960000001</v>
      </c>
      <c r="AFW78" s="625">
        <f t="shared" si="41"/>
        <v>28464102.729999997</v>
      </c>
      <c r="AFX78" s="625">
        <f t="shared" si="41"/>
        <v>197484733.01000002</v>
      </c>
      <c r="AFY78" s="625">
        <f t="shared" si="41"/>
        <v>15486453.280000001</v>
      </c>
      <c r="AFZ78" s="625">
        <f t="shared" si="41"/>
        <v>-2063822</v>
      </c>
      <c r="AGA78" s="625">
        <f t="shared" si="41"/>
        <v>11579013.969999999</v>
      </c>
      <c r="AGB78" s="625">
        <f t="shared" si="41"/>
        <v>-12252088.140000001</v>
      </c>
      <c r="AGC78" s="625">
        <f t="shared" si="41"/>
        <v>-4457263.5199999996</v>
      </c>
      <c r="AGD78" s="625">
        <f t="shared" si="41"/>
        <v>8186706.2400000012</v>
      </c>
      <c r="AGE78" s="625">
        <f t="shared" si="41"/>
        <v>3318022.9399999976</v>
      </c>
      <c r="AGF78" s="625">
        <f t="shared" si="41"/>
        <v>4218941.4000000004</v>
      </c>
      <c r="AGG78" s="625">
        <f t="shared" si="41"/>
        <v>2240970.0399999991</v>
      </c>
      <c r="AGH78" s="625">
        <f t="shared" si="41"/>
        <v>3064498.1099999994</v>
      </c>
      <c r="AGI78" s="625">
        <f t="shared" si="41"/>
        <v>521559527.63999999</v>
      </c>
      <c r="AGJ78" s="625">
        <f t="shared" si="41"/>
        <v>-6078061.4299999997</v>
      </c>
      <c r="AGK78" s="625">
        <f t="shared" si="41"/>
        <v>6500170.0799999982</v>
      </c>
      <c r="AGL78" s="625">
        <f t="shared" si="41"/>
        <v>5563285.7400000002</v>
      </c>
      <c r="AGM78" s="625">
        <f t="shared" si="41"/>
        <v>31213220.039999999</v>
      </c>
      <c r="AGN78" s="625">
        <f t="shared" si="41"/>
        <v>525963.66999999806</v>
      </c>
      <c r="AGO78" s="625">
        <f t="shared" si="41"/>
        <v>-377969.51999999955</v>
      </c>
      <c r="AGP78" s="625">
        <f t="shared" si="41"/>
        <v>24529294.740000002</v>
      </c>
      <c r="AGQ78" s="625">
        <f t="shared" si="41"/>
        <v>-33019118.660000026</v>
      </c>
      <c r="AGR78" s="625">
        <f t="shared" si="41"/>
        <v>-104903939.31</v>
      </c>
      <c r="AGS78" s="625">
        <f t="shared" si="41"/>
        <v>-6821331.6999999993</v>
      </c>
      <c r="AGT78" s="625">
        <f t="shared" si="41"/>
        <v>12434609.159999996</v>
      </c>
      <c r="AGU78" s="625">
        <f t="shared" si="41"/>
        <v>1023102.4099999964</v>
      </c>
      <c r="AGV78" s="625">
        <f t="shared" si="41"/>
        <v>-3162093.8600000013</v>
      </c>
      <c r="AGW78" s="625">
        <f t="shared" si="41"/>
        <v>-8456788.0700000022</v>
      </c>
      <c r="AGX78" s="625">
        <f t="shared" si="41"/>
        <v>8335330.7699999996</v>
      </c>
      <c r="AGY78" s="625">
        <f t="shared" si="41"/>
        <v>4452607.24</v>
      </c>
      <c r="AGZ78" s="625">
        <f t="shared" si="41"/>
        <v>-13259687.490000002</v>
      </c>
      <c r="AHA78" s="625">
        <f t="shared" si="41"/>
        <v>17320063.300000004</v>
      </c>
      <c r="AHB78" s="625">
        <f t="shared" si="41"/>
        <v>2257647.2900000028</v>
      </c>
      <c r="AHC78" s="625">
        <f t="shared" si="41"/>
        <v>-1022559.6500000004</v>
      </c>
      <c r="AHD78" s="625">
        <f t="shared" si="41"/>
        <v>36295.690000001341</v>
      </c>
      <c r="AHE78" s="625">
        <f t="shared" si="41"/>
        <v>500707.98000000045</v>
      </c>
      <c r="AHF78" s="625">
        <f t="shared" si="41"/>
        <v>-3672865.3599999994</v>
      </c>
      <c r="AHG78" s="625">
        <f t="shared" si="41"/>
        <v>-10285663.100000001</v>
      </c>
      <c r="AHH78" s="625">
        <f t="shared" si="41"/>
        <v>-51699406.480000004</v>
      </c>
      <c r="AHI78" s="625">
        <f t="shared" si="41"/>
        <v>19675782.719999999</v>
      </c>
      <c r="AHJ78" s="625">
        <f t="shared" si="41"/>
        <v>10017151.259999998</v>
      </c>
      <c r="AHK78" s="625">
        <f t="shared" si="41"/>
        <v>1844704.6999999993</v>
      </c>
      <c r="AHL78" s="625">
        <f t="shared" si="41"/>
        <v>-4633313.0599999987</v>
      </c>
      <c r="AHM78" s="625">
        <f t="shared" si="41"/>
        <v>12703614.57</v>
      </c>
      <c r="AHN78" s="625">
        <f t="shared" si="41"/>
        <v>-6007172.25</v>
      </c>
      <c r="AHO78" s="625"/>
      <c r="AHP78" s="625"/>
      <c r="AHQ78" s="580">
        <v>73</v>
      </c>
    </row>
    <row r="79" spans="1:901" x14ac:dyDescent="0.4">
      <c r="C79" s="625">
        <f>C75-C78</f>
        <v>0</v>
      </c>
      <c r="D79" s="625">
        <f t="shared" ref="D79:BO79" si="42">D75-D78</f>
        <v>0</v>
      </c>
      <c r="E79" s="625">
        <f t="shared" si="42"/>
        <v>0</v>
      </c>
      <c r="F79" s="625">
        <f t="shared" si="42"/>
        <v>0</v>
      </c>
      <c r="G79" s="625">
        <f t="shared" si="42"/>
        <v>0</v>
      </c>
      <c r="H79" s="625">
        <f t="shared" si="42"/>
        <v>0</v>
      </c>
      <c r="I79" s="625">
        <f t="shared" si="42"/>
        <v>0</v>
      </c>
      <c r="J79" s="625">
        <f t="shared" si="42"/>
        <v>0</v>
      </c>
      <c r="K79" s="625">
        <f t="shared" si="42"/>
        <v>0</v>
      </c>
      <c r="L79" s="625">
        <f t="shared" si="42"/>
        <v>0</v>
      </c>
      <c r="M79" s="625">
        <f t="shared" si="42"/>
        <v>0</v>
      </c>
      <c r="N79" s="625">
        <f t="shared" si="42"/>
        <v>0</v>
      </c>
      <c r="O79" s="625">
        <f t="shared" si="42"/>
        <v>0</v>
      </c>
      <c r="P79" s="625">
        <f t="shared" si="42"/>
        <v>0</v>
      </c>
      <c r="Q79" s="625">
        <f t="shared" si="42"/>
        <v>0</v>
      </c>
      <c r="R79" s="625">
        <f t="shared" si="42"/>
        <v>0</v>
      </c>
      <c r="S79" s="625">
        <f t="shared" si="42"/>
        <v>0</v>
      </c>
      <c r="T79" s="625">
        <f t="shared" si="42"/>
        <v>0</v>
      </c>
      <c r="U79" s="625">
        <f t="shared" si="42"/>
        <v>0</v>
      </c>
      <c r="V79" s="625">
        <f t="shared" si="42"/>
        <v>0</v>
      </c>
      <c r="W79" s="625">
        <f t="shared" si="42"/>
        <v>0</v>
      </c>
      <c r="X79" s="625">
        <f t="shared" si="42"/>
        <v>0</v>
      </c>
      <c r="Y79" s="625">
        <f t="shared" si="42"/>
        <v>0</v>
      </c>
      <c r="Z79" s="625">
        <f t="shared" si="42"/>
        <v>0</v>
      </c>
      <c r="AA79" s="625">
        <f t="shared" si="42"/>
        <v>0</v>
      </c>
      <c r="AB79" s="625">
        <f t="shared" si="42"/>
        <v>0</v>
      </c>
      <c r="AC79" s="625">
        <f t="shared" si="42"/>
        <v>0</v>
      </c>
      <c r="AD79" s="625">
        <f t="shared" si="42"/>
        <v>0</v>
      </c>
      <c r="AE79" s="625">
        <f t="shared" si="42"/>
        <v>0</v>
      </c>
      <c r="AF79" s="625">
        <f t="shared" si="42"/>
        <v>0</v>
      </c>
      <c r="AG79" s="625">
        <f t="shared" si="42"/>
        <v>0</v>
      </c>
      <c r="AH79" s="625">
        <f t="shared" si="42"/>
        <v>0</v>
      </c>
      <c r="AI79" s="625">
        <f t="shared" si="42"/>
        <v>0</v>
      </c>
      <c r="AJ79" s="625">
        <f t="shared" si="42"/>
        <v>0</v>
      </c>
      <c r="AK79" s="625">
        <f t="shared" si="42"/>
        <v>0</v>
      </c>
      <c r="AL79" s="625">
        <f t="shared" si="42"/>
        <v>0</v>
      </c>
      <c r="AM79" s="625">
        <f t="shared" si="42"/>
        <v>0</v>
      </c>
      <c r="AN79" s="625">
        <f t="shared" si="42"/>
        <v>0</v>
      </c>
      <c r="AO79" s="625">
        <f t="shared" si="42"/>
        <v>0</v>
      </c>
      <c r="AP79" s="625">
        <f t="shared" si="42"/>
        <v>0</v>
      </c>
      <c r="AQ79" s="625">
        <f t="shared" si="42"/>
        <v>0</v>
      </c>
      <c r="AR79" s="625">
        <f t="shared" si="42"/>
        <v>0</v>
      </c>
      <c r="AS79" s="625">
        <f t="shared" si="42"/>
        <v>0</v>
      </c>
      <c r="AT79" s="625">
        <f t="shared" si="42"/>
        <v>0</v>
      </c>
      <c r="AU79" s="625">
        <f t="shared" si="42"/>
        <v>0</v>
      </c>
      <c r="AV79" s="625">
        <f t="shared" si="42"/>
        <v>0</v>
      </c>
      <c r="AW79" s="625">
        <f t="shared" si="42"/>
        <v>0</v>
      </c>
      <c r="AX79" s="625">
        <f t="shared" si="42"/>
        <v>0</v>
      </c>
      <c r="AY79" s="625">
        <f t="shared" si="42"/>
        <v>0</v>
      </c>
      <c r="AZ79" s="625">
        <f t="shared" si="42"/>
        <v>0</v>
      </c>
      <c r="BA79" s="625">
        <f t="shared" si="42"/>
        <v>0</v>
      </c>
      <c r="BB79" s="625">
        <f t="shared" si="42"/>
        <v>0</v>
      </c>
      <c r="BC79" s="625">
        <f t="shared" si="42"/>
        <v>0</v>
      </c>
      <c r="BD79" s="625">
        <f t="shared" si="42"/>
        <v>0</v>
      </c>
      <c r="BE79" s="625">
        <f t="shared" si="42"/>
        <v>0</v>
      </c>
      <c r="BF79" s="625">
        <f t="shared" si="42"/>
        <v>0</v>
      </c>
      <c r="BG79" s="625">
        <f t="shared" si="42"/>
        <v>0</v>
      </c>
      <c r="BH79" s="625">
        <f t="shared" si="42"/>
        <v>0</v>
      </c>
      <c r="BI79" s="625">
        <f t="shared" si="42"/>
        <v>0</v>
      </c>
      <c r="BJ79" s="625">
        <f t="shared" si="42"/>
        <v>0</v>
      </c>
      <c r="BK79" s="625">
        <f t="shared" si="42"/>
        <v>0</v>
      </c>
      <c r="BL79" s="625">
        <f t="shared" si="42"/>
        <v>0</v>
      </c>
      <c r="BM79" s="625">
        <f t="shared" si="42"/>
        <v>0</v>
      </c>
      <c r="BN79" s="625">
        <f t="shared" si="42"/>
        <v>0</v>
      </c>
      <c r="BO79" s="625">
        <f t="shared" si="42"/>
        <v>0</v>
      </c>
      <c r="BP79" s="625">
        <f t="shared" ref="BP79:EA79" si="43">BP75-BP78</f>
        <v>0</v>
      </c>
      <c r="BQ79" s="625">
        <f t="shared" si="43"/>
        <v>0</v>
      </c>
      <c r="BR79" s="625">
        <f t="shared" si="43"/>
        <v>0</v>
      </c>
      <c r="BS79" s="625">
        <f t="shared" si="43"/>
        <v>0</v>
      </c>
      <c r="BT79" s="625">
        <f t="shared" si="43"/>
        <v>0</v>
      </c>
      <c r="BU79" s="625">
        <f t="shared" si="43"/>
        <v>0</v>
      </c>
      <c r="BV79" s="625">
        <f t="shared" si="43"/>
        <v>0</v>
      </c>
      <c r="BW79" s="625">
        <f t="shared" si="43"/>
        <v>0</v>
      </c>
      <c r="BX79" s="625">
        <f t="shared" si="43"/>
        <v>0</v>
      </c>
      <c r="BY79" s="625">
        <f t="shared" si="43"/>
        <v>0</v>
      </c>
      <c r="BZ79" s="625">
        <f t="shared" si="43"/>
        <v>0</v>
      </c>
      <c r="CA79" s="625">
        <f t="shared" si="43"/>
        <v>0</v>
      </c>
      <c r="CB79" s="625">
        <f t="shared" si="43"/>
        <v>0</v>
      </c>
      <c r="CC79" s="625">
        <f t="shared" si="43"/>
        <v>0</v>
      </c>
      <c r="CD79" s="625">
        <f t="shared" si="43"/>
        <v>0</v>
      </c>
      <c r="CE79" s="625">
        <f t="shared" si="43"/>
        <v>0</v>
      </c>
      <c r="CF79" s="625">
        <f t="shared" si="43"/>
        <v>0</v>
      </c>
      <c r="CG79" s="625">
        <f t="shared" si="43"/>
        <v>0</v>
      </c>
      <c r="CH79" s="625">
        <f t="shared" si="43"/>
        <v>0</v>
      </c>
      <c r="CI79" s="625">
        <f t="shared" si="43"/>
        <v>0</v>
      </c>
      <c r="CJ79" s="625">
        <f t="shared" si="43"/>
        <v>0</v>
      </c>
      <c r="CK79" s="625">
        <f t="shared" si="43"/>
        <v>0</v>
      </c>
      <c r="CL79" s="625">
        <f t="shared" si="43"/>
        <v>0</v>
      </c>
      <c r="CM79" s="625">
        <f t="shared" si="43"/>
        <v>0</v>
      </c>
      <c r="CN79" s="625">
        <f t="shared" si="43"/>
        <v>0</v>
      </c>
      <c r="CO79" s="625">
        <f t="shared" si="43"/>
        <v>0</v>
      </c>
      <c r="CP79" s="625">
        <f t="shared" si="43"/>
        <v>0</v>
      </c>
      <c r="CQ79" s="625">
        <f t="shared" si="43"/>
        <v>0</v>
      </c>
      <c r="CR79" s="625">
        <f t="shared" si="43"/>
        <v>0</v>
      </c>
      <c r="CS79" s="625">
        <f t="shared" si="43"/>
        <v>0</v>
      </c>
      <c r="CT79" s="625">
        <f t="shared" si="43"/>
        <v>0</v>
      </c>
      <c r="CU79" s="625">
        <f t="shared" si="43"/>
        <v>0</v>
      </c>
      <c r="CV79" s="625">
        <f t="shared" si="43"/>
        <v>0</v>
      </c>
      <c r="CW79" s="625">
        <f t="shared" si="43"/>
        <v>0</v>
      </c>
      <c r="CX79" s="625">
        <f t="shared" si="43"/>
        <v>0</v>
      </c>
      <c r="CY79" s="625">
        <f t="shared" si="43"/>
        <v>0</v>
      </c>
      <c r="CZ79" s="625">
        <f t="shared" si="43"/>
        <v>0</v>
      </c>
      <c r="DA79" s="625">
        <f t="shared" si="43"/>
        <v>0</v>
      </c>
      <c r="DB79" s="625">
        <f t="shared" si="43"/>
        <v>0</v>
      </c>
      <c r="DC79" s="625">
        <f t="shared" si="43"/>
        <v>0</v>
      </c>
      <c r="DD79" s="625">
        <f t="shared" si="43"/>
        <v>0</v>
      </c>
      <c r="DE79" s="625">
        <f t="shared" si="43"/>
        <v>0</v>
      </c>
      <c r="DF79" s="625">
        <f t="shared" si="43"/>
        <v>0</v>
      </c>
      <c r="DG79" s="625">
        <f t="shared" si="43"/>
        <v>0</v>
      </c>
      <c r="DH79" s="625">
        <f t="shared" si="43"/>
        <v>0</v>
      </c>
      <c r="DI79" s="625">
        <f t="shared" si="43"/>
        <v>0</v>
      </c>
      <c r="DJ79" s="625">
        <f t="shared" si="43"/>
        <v>0</v>
      </c>
      <c r="DK79" s="625">
        <f t="shared" si="43"/>
        <v>0</v>
      </c>
      <c r="DL79" s="625">
        <f t="shared" si="43"/>
        <v>0</v>
      </c>
      <c r="DM79" s="625">
        <f t="shared" si="43"/>
        <v>0</v>
      </c>
      <c r="DN79" s="625">
        <f t="shared" si="43"/>
        <v>0</v>
      </c>
      <c r="DO79" s="625">
        <f t="shared" si="43"/>
        <v>0</v>
      </c>
      <c r="DP79" s="625">
        <f t="shared" si="43"/>
        <v>0</v>
      </c>
      <c r="DQ79" s="625">
        <f t="shared" si="43"/>
        <v>0</v>
      </c>
      <c r="DR79" s="625">
        <f t="shared" si="43"/>
        <v>0</v>
      </c>
      <c r="DS79" s="625">
        <f t="shared" si="43"/>
        <v>0</v>
      </c>
      <c r="DT79" s="625">
        <f t="shared" si="43"/>
        <v>0</v>
      </c>
      <c r="DU79" s="625">
        <f t="shared" si="43"/>
        <v>0</v>
      </c>
      <c r="DV79" s="625">
        <f t="shared" si="43"/>
        <v>0</v>
      </c>
      <c r="DW79" s="625">
        <f t="shared" si="43"/>
        <v>0</v>
      </c>
      <c r="DX79" s="625">
        <f t="shared" si="43"/>
        <v>0</v>
      </c>
      <c r="DY79" s="625">
        <f t="shared" si="43"/>
        <v>0</v>
      </c>
      <c r="DZ79" s="625">
        <f t="shared" si="43"/>
        <v>0</v>
      </c>
      <c r="EA79" s="625">
        <f t="shared" si="43"/>
        <v>0</v>
      </c>
      <c r="EB79" s="625">
        <f t="shared" ref="EB79:GM79" si="44">EB75-EB78</f>
        <v>0</v>
      </c>
      <c r="EC79" s="625">
        <f t="shared" si="44"/>
        <v>0</v>
      </c>
      <c r="ED79" s="625">
        <f t="shared" si="44"/>
        <v>0</v>
      </c>
      <c r="EE79" s="625">
        <f t="shared" si="44"/>
        <v>0</v>
      </c>
      <c r="EF79" s="625">
        <f t="shared" si="44"/>
        <v>0</v>
      </c>
      <c r="EG79" s="625">
        <f t="shared" si="44"/>
        <v>0</v>
      </c>
      <c r="EH79" s="625">
        <f t="shared" si="44"/>
        <v>0</v>
      </c>
      <c r="EI79" s="625">
        <f t="shared" si="44"/>
        <v>0</v>
      </c>
      <c r="EJ79" s="625">
        <f t="shared" si="44"/>
        <v>0</v>
      </c>
      <c r="EK79" s="625">
        <f t="shared" si="44"/>
        <v>0</v>
      </c>
      <c r="EL79" s="625">
        <f t="shared" si="44"/>
        <v>0</v>
      </c>
      <c r="EM79" s="625">
        <f t="shared" si="44"/>
        <v>0</v>
      </c>
      <c r="EN79" s="625">
        <f t="shared" si="44"/>
        <v>0</v>
      </c>
      <c r="EO79" s="625">
        <f t="shared" si="44"/>
        <v>0</v>
      </c>
      <c r="EP79" s="625">
        <f t="shared" si="44"/>
        <v>0</v>
      </c>
      <c r="EQ79" s="625">
        <f t="shared" si="44"/>
        <v>0</v>
      </c>
      <c r="ER79" s="625">
        <f t="shared" si="44"/>
        <v>0</v>
      </c>
      <c r="ES79" s="625">
        <f t="shared" si="44"/>
        <v>0</v>
      </c>
      <c r="ET79" s="625">
        <f t="shared" si="44"/>
        <v>0</v>
      </c>
      <c r="EU79" s="625">
        <f t="shared" si="44"/>
        <v>0</v>
      </c>
      <c r="EV79" s="625">
        <f t="shared" si="44"/>
        <v>0</v>
      </c>
      <c r="EW79" s="625">
        <f t="shared" si="44"/>
        <v>0</v>
      </c>
      <c r="EX79" s="625">
        <f t="shared" si="44"/>
        <v>0</v>
      </c>
      <c r="EY79" s="625">
        <f t="shared" si="44"/>
        <v>0</v>
      </c>
      <c r="EZ79" s="625">
        <f t="shared" si="44"/>
        <v>0</v>
      </c>
      <c r="FA79" s="625">
        <f t="shared" si="44"/>
        <v>0</v>
      </c>
      <c r="FB79" s="625">
        <f t="shared" si="44"/>
        <v>0</v>
      </c>
      <c r="FC79" s="625">
        <f t="shared" si="44"/>
        <v>0</v>
      </c>
      <c r="FD79" s="625">
        <f t="shared" si="44"/>
        <v>0</v>
      </c>
      <c r="FE79" s="625">
        <f t="shared" si="44"/>
        <v>0</v>
      </c>
      <c r="FF79" s="625">
        <f t="shared" si="44"/>
        <v>0</v>
      </c>
      <c r="FG79" s="625">
        <f t="shared" si="44"/>
        <v>0</v>
      </c>
      <c r="FH79" s="625">
        <f t="shared" si="44"/>
        <v>0</v>
      </c>
      <c r="FI79" s="625">
        <f t="shared" si="44"/>
        <v>0</v>
      </c>
      <c r="FJ79" s="625">
        <f t="shared" si="44"/>
        <v>0</v>
      </c>
      <c r="FK79" s="625">
        <f t="shared" si="44"/>
        <v>0</v>
      </c>
      <c r="FL79" s="625">
        <f t="shared" si="44"/>
        <v>0</v>
      </c>
      <c r="FM79" s="625">
        <f t="shared" si="44"/>
        <v>0</v>
      </c>
      <c r="FN79" s="625">
        <f t="shared" si="44"/>
        <v>0</v>
      </c>
      <c r="FO79" s="625">
        <f t="shared" si="44"/>
        <v>0</v>
      </c>
      <c r="FP79" s="625">
        <f t="shared" si="44"/>
        <v>0</v>
      </c>
      <c r="FQ79" s="625">
        <f t="shared" si="44"/>
        <v>0</v>
      </c>
      <c r="FR79" s="625">
        <f t="shared" si="44"/>
        <v>0</v>
      </c>
      <c r="FS79" s="625">
        <f t="shared" si="44"/>
        <v>0</v>
      </c>
      <c r="FT79" s="625">
        <f t="shared" si="44"/>
        <v>0</v>
      </c>
      <c r="FU79" s="625">
        <f t="shared" si="44"/>
        <v>0</v>
      </c>
      <c r="FV79" s="625">
        <f t="shared" si="44"/>
        <v>0</v>
      </c>
      <c r="FW79" s="625">
        <f t="shared" si="44"/>
        <v>0</v>
      </c>
      <c r="FX79" s="625">
        <f t="shared" si="44"/>
        <v>0</v>
      </c>
      <c r="FY79" s="625">
        <f t="shared" si="44"/>
        <v>0</v>
      </c>
      <c r="FZ79" s="625">
        <f t="shared" si="44"/>
        <v>0</v>
      </c>
      <c r="GA79" s="625">
        <f t="shared" si="44"/>
        <v>0</v>
      </c>
      <c r="GB79" s="625">
        <f t="shared" si="44"/>
        <v>0</v>
      </c>
      <c r="GC79" s="625">
        <f t="shared" si="44"/>
        <v>0</v>
      </c>
      <c r="GD79" s="625">
        <f t="shared" si="44"/>
        <v>0</v>
      </c>
      <c r="GE79" s="625">
        <f t="shared" si="44"/>
        <v>0</v>
      </c>
      <c r="GF79" s="625">
        <f t="shared" si="44"/>
        <v>0</v>
      </c>
      <c r="GG79" s="625">
        <f t="shared" si="44"/>
        <v>0</v>
      </c>
      <c r="GH79" s="625">
        <f t="shared" si="44"/>
        <v>0</v>
      </c>
      <c r="GI79" s="625">
        <f t="shared" si="44"/>
        <v>0</v>
      </c>
      <c r="GJ79" s="625">
        <f t="shared" si="44"/>
        <v>0</v>
      </c>
      <c r="GK79" s="625">
        <f t="shared" si="44"/>
        <v>0</v>
      </c>
      <c r="GL79" s="625">
        <f t="shared" si="44"/>
        <v>0</v>
      </c>
      <c r="GM79" s="625">
        <f t="shared" si="44"/>
        <v>0</v>
      </c>
      <c r="GN79" s="625">
        <f t="shared" ref="GN79:IY79" si="45">GN75-GN78</f>
        <v>0</v>
      </c>
      <c r="GO79" s="625">
        <f t="shared" si="45"/>
        <v>0</v>
      </c>
      <c r="GP79" s="625">
        <f t="shared" si="45"/>
        <v>0</v>
      </c>
      <c r="GQ79" s="625">
        <f t="shared" si="45"/>
        <v>0</v>
      </c>
      <c r="GR79" s="625">
        <f t="shared" si="45"/>
        <v>0</v>
      </c>
      <c r="GS79" s="625">
        <f t="shared" si="45"/>
        <v>0</v>
      </c>
      <c r="GT79" s="625">
        <f t="shared" si="45"/>
        <v>0</v>
      </c>
      <c r="GU79" s="625">
        <f t="shared" si="45"/>
        <v>0</v>
      </c>
      <c r="GV79" s="625">
        <f t="shared" si="45"/>
        <v>0</v>
      </c>
      <c r="GW79" s="625">
        <f t="shared" si="45"/>
        <v>0</v>
      </c>
      <c r="GX79" s="625">
        <f t="shared" si="45"/>
        <v>0</v>
      </c>
      <c r="GY79" s="625">
        <f t="shared" si="45"/>
        <v>0</v>
      </c>
      <c r="GZ79" s="625">
        <f t="shared" si="45"/>
        <v>0</v>
      </c>
      <c r="HA79" s="625">
        <f t="shared" si="45"/>
        <v>0</v>
      </c>
      <c r="HB79" s="625">
        <f t="shared" si="45"/>
        <v>0</v>
      </c>
      <c r="HC79" s="625">
        <f t="shared" si="45"/>
        <v>0</v>
      </c>
      <c r="HD79" s="625">
        <f t="shared" si="45"/>
        <v>0</v>
      </c>
      <c r="HE79" s="625">
        <f t="shared" si="45"/>
        <v>0</v>
      </c>
      <c r="HF79" s="625">
        <f t="shared" si="45"/>
        <v>0</v>
      </c>
      <c r="HG79" s="625">
        <f t="shared" si="45"/>
        <v>0</v>
      </c>
      <c r="HH79" s="625">
        <f t="shared" si="45"/>
        <v>0</v>
      </c>
      <c r="HI79" s="625">
        <f t="shared" si="45"/>
        <v>0</v>
      </c>
      <c r="HJ79" s="625">
        <f t="shared" si="45"/>
        <v>0</v>
      </c>
      <c r="HK79" s="625">
        <f t="shared" si="45"/>
        <v>0</v>
      </c>
      <c r="HL79" s="625">
        <f t="shared" si="45"/>
        <v>0</v>
      </c>
      <c r="HM79" s="625">
        <f t="shared" si="45"/>
        <v>0</v>
      </c>
      <c r="HN79" s="625">
        <f t="shared" si="45"/>
        <v>0</v>
      </c>
      <c r="HO79" s="625">
        <f t="shared" si="45"/>
        <v>0</v>
      </c>
      <c r="HP79" s="625">
        <f t="shared" si="45"/>
        <v>0</v>
      </c>
      <c r="HQ79" s="625">
        <f t="shared" si="45"/>
        <v>0</v>
      </c>
      <c r="HR79" s="625">
        <f t="shared" si="45"/>
        <v>0</v>
      </c>
      <c r="HS79" s="625">
        <f t="shared" si="45"/>
        <v>0</v>
      </c>
      <c r="HT79" s="625">
        <f t="shared" si="45"/>
        <v>0</v>
      </c>
      <c r="HU79" s="625">
        <f t="shared" si="45"/>
        <v>0</v>
      </c>
      <c r="HV79" s="625">
        <f t="shared" si="45"/>
        <v>0</v>
      </c>
      <c r="HW79" s="625">
        <f t="shared" si="45"/>
        <v>0</v>
      </c>
      <c r="HX79" s="625">
        <f t="shared" si="45"/>
        <v>0</v>
      </c>
      <c r="HY79" s="625">
        <f t="shared" si="45"/>
        <v>0</v>
      </c>
      <c r="HZ79" s="625">
        <f t="shared" si="45"/>
        <v>0</v>
      </c>
      <c r="IA79" s="625">
        <f t="shared" si="45"/>
        <v>0</v>
      </c>
      <c r="IB79" s="625">
        <f t="shared" si="45"/>
        <v>0</v>
      </c>
      <c r="IC79" s="625">
        <f t="shared" si="45"/>
        <v>0</v>
      </c>
      <c r="ID79" s="625">
        <f t="shared" si="45"/>
        <v>0</v>
      </c>
      <c r="IE79" s="625">
        <f t="shared" si="45"/>
        <v>0</v>
      </c>
      <c r="IF79" s="625">
        <f t="shared" si="45"/>
        <v>0</v>
      </c>
      <c r="IG79" s="625">
        <f t="shared" si="45"/>
        <v>0</v>
      </c>
      <c r="IH79" s="625">
        <f t="shared" si="45"/>
        <v>0</v>
      </c>
      <c r="II79" s="625">
        <f t="shared" si="45"/>
        <v>0</v>
      </c>
      <c r="IJ79" s="625">
        <f t="shared" si="45"/>
        <v>0</v>
      </c>
      <c r="IK79" s="625">
        <f t="shared" si="45"/>
        <v>0</v>
      </c>
      <c r="IL79" s="625">
        <f t="shared" si="45"/>
        <v>0</v>
      </c>
      <c r="IM79" s="625">
        <f t="shared" si="45"/>
        <v>0</v>
      </c>
      <c r="IN79" s="625">
        <f t="shared" si="45"/>
        <v>0</v>
      </c>
      <c r="IO79" s="625">
        <f t="shared" si="45"/>
        <v>0</v>
      </c>
      <c r="IP79" s="625">
        <f t="shared" si="45"/>
        <v>0</v>
      </c>
      <c r="IQ79" s="625">
        <f t="shared" si="45"/>
        <v>0</v>
      </c>
      <c r="IR79" s="625">
        <f t="shared" si="45"/>
        <v>0</v>
      </c>
      <c r="IS79" s="625">
        <f t="shared" si="45"/>
        <v>0</v>
      </c>
      <c r="IT79" s="625">
        <f t="shared" si="45"/>
        <v>0</v>
      </c>
      <c r="IU79" s="625">
        <f t="shared" si="45"/>
        <v>0</v>
      </c>
      <c r="IV79" s="625">
        <f t="shared" si="45"/>
        <v>0</v>
      </c>
      <c r="IW79" s="625">
        <f t="shared" si="45"/>
        <v>0</v>
      </c>
      <c r="IX79" s="625">
        <f t="shared" si="45"/>
        <v>0</v>
      </c>
      <c r="IY79" s="625">
        <f t="shared" si="45"/>
        <v>0</v>
      </c>
      <c r="IZ79" s="625">
        <f t="shared" ref="IZ79:LK79" si="46">IZ75-IZ78</f>
        <v>0</v>
      </c>
      <c r="JA79" s="625">
        <f t="shared" si="46"/>
        <v>0</v>
      </c>
      <c r="JB79" s="625">
        <f t="shared" si="46"/>
        <v>0</v>
      </c>
      <c r="JC79" s="625">
        <f t="shared" si="46"/>
        <v>0</v>
      </c>
      <c r="JD79" s="625">
        <f t="shared" si="46"/>
        <v>0</v>
      </c>
      <c r="JE79" s="625">
        <f t="shared" si="46"/>
        <v>0</v>
      </c>
      <c r="JF79" s="625">
        <f t="shared" si="46"/>
        <v>0</v>
      </c>
      <c r="JG79" s="625">
        <f t="shared" si="46"/>
        <v>0</v>
      </c>
      <c r="JH79" s="625">
        <f t="shared" si="46"/>
        <v>0</v>
      </c>
      <c r="JI79" s="625">
        <f t="shared" si="46"/>
        <v>0</v>
      </c>
      <c r="JJ79" s="625">
        <f t="shared" si="46"/>
        <v>0</v>
      </c>
      <c r="JK79" s="625">
        <f t="shared" si="46"/>
        <v>0</v>
      </c>
      <c r="JL79" s="625">
        <f t="shared" si="46"/>
        <v>0</v>
      </c>
      <c r="JM79" s="625">
        <f t="shared" si="46"/>
        <v>0</v>
      </c>
      <c r="JN79" s="625">
        <f t="shared" si="46"/>
        <v>0</v>
      </c>
      <c r="JO79" s="625">
        <f t="shared" si="46"/>
        <v>0</v>
      </c>
      <c r="JP79" s="625">
        <f t="shared" si="46"/>
        <v>0</v>
      </c>
      <c r="JQ79" s="625">
        <f t="shared" si="46"/>
        <v>0</v>
      </c>
      <c r="JR79" s="625">
        <f t="shared" si="46"/>
        <v>0</v>
      </c>
      <c r="JS79" s="625">
        <f t="shared" si="46"/>
        <v>0</v>
      </c>
      <c r="JT79" s="625">
        <f t="shared" si="46"/>
        <v>0</v>
      </c>
      <c r="JU79" s="625">
        <f t="shared" si="46"/>
        <v>0</v>
      </c>
      <c r="JV79" s="625">
        <f t="shared" si="46"/>
        <v>0</v>
      </c>
      <c r="JW79" s="625">
        <f t="shared" si="46"/>
        <v>0</v>
      </c>
      <c r="JX79" s="625">
        <f t="shared" si="46"/>
        <v>0</v>
      </c>
      <c r="JY79" s="625">
        <f t="shared" si="46"/>
        <v>0</v>
      </c>
      <c r="JZ79" s="625">
        <f t="shared" si="46"/>
        <v>0</v>
      </c>
      <c r="KA79" s="625">
        <f t="shared" si="46"/>
        <v>0</v>
      </c>
      <c r="KB79" s="625">
        <f t="shared" si="46"/>
        <v>0</v>
      </c>
      <c r="KC79" s="625">
        <f t="shared" si="46"/>
        <v>0</v>
      </c>
      <c r="KD79" s="625">
        <f t="shared" si="46"/>
        <v>0</v>
      </c>
      <c r="KE79" s="625">
        <f t="shared" si="46"/>
        <v>0</v>
      </c>
      <c r="KF79" s="625">
        <f t="shared" si="46"/>
        <v>0</v>
      </c>
      <c r="KG79" s="625">
        <f t="shared" si="46"/>
        <v>0</v>
      </c>
      <c r="KH79" s="625">
        <f t="shared" si="46"/>
        <v>0</v>
      </c>
      <c r="KI79" s="625">
        <f t="shared" si="46"/>
        <v>0</v>
      </c>
      <c r="KJ79" s="625">
        <f t="shared" si="46"/>
        <v>0</v>
      </c>
      <c r="KK79" s="625">
        <f t="shared" si="46"/>
        <v>0</v>
      </c>
      <c r="KL79" s="625">
        <f t="shared" si="46"/>
        <v>0</v>
      </c>
      <c r="KM79" s="625">
        <f t="shared" si="46"/>
        <v>0</v>
      </c>
      <c r="KN79" s="625">
        <f t="shared" si="46"/>
        <v>0</v>
      </c>
      <c r="KO79" s="625">
        <f t="shared" si="46"/>
        <v>0</v>
      </c>
      <c r="KP79" s="625">
        <f t="shared" si="46"/>
        <v>0</v>
      </c>
      <c r="KQ79" s="625">
        <f t="shared" si="46"/>
        <v>0</v>
      </c>
      <c r="KR79" s="625">
        <f t="shared" si="46"/>
        <v>0</v>
      </c>
      <c r="KS79" s="625">
        <f t="shared" si="46"/>
        <v>0</v>
      </c>
      <c r="KT79" s="625">
        <f t="shared" si="46"/>
        <v>0</v>
      </c>
      <c r="KU79" s="625">
        <f t="shared" si="46"/>
        <v>0</v>
      </c>
      <c r="KV79" s="625">
        <f t="shared" si="46"/>
        <v>0</v>
      </c>
      <c r="KW79" s="625">
        <f t="shared" si="46"/>
        <v>0</v>
      </c>
      <c r="KX79" s="625">
        <f t="shared" si="46"/>
        <v>0</v>
      </c>
      <c r="KY79" s="625">
        <f t="shared" si="46"/>
        <v>0</v>
      </c>
      <c r="KZ79" s="625">
        <f t="shared" si="46"/>
        <v>0</v>
      </c>
      <c r="LA79" s="625">
        <f t="shared" si="46"/>
        <v>0</v>
      </c>
      <c r="LB79" s="625">
        <f t="shared" si="46"/>
        <v>0</v>
      </c>
      <c r="LC79" s="625">
        <f t="shared" si="46"/>
        <v>0</v>
      </c>
      <c r="LD79" s="625">
        <f t="shared" si="46"/>
        <v>0</v>
      </c>
      <c r="LE79" s="625">
        <f t="shared" si="46"/>
        <v>0</v>
      </c>
      <c r="LF79" s="625">
        <f t="shared" si="46"/>
        <v>0</v>
      </c>
      <c r="LG79" s="625">
        <f t="shared" si="46"/>
        <v>0</v>
      </c>
      <c r="LH79" s="625">
        <f t="shared" si="46"/>
        <v>0</v>
      </c>
      <c r="LI79" s="625">
        <f t="shared" si="46"/>
        <v>0</v>
      </c>
      <c r="LJ79" s="625">
        <f t="shared" si="46"/>
        <v>0</v>
      </c>
      <c r="LK79" s="625">
        <f t="shared" si="46"/>
        <v>0</v>
      </c>
      <c r="LL79" s="625">
        <f t="shared" ref="LL79:NW79" si="47">LL75-LL78</f>
        <v>0</v>
      </c>
      <c r="LM79" s="625">
        <f t="shared" si="47"/>
        <v>0</v>
      </c>
      <c r="LN79" s="625">
        <f t="shared" si="47"/>
        <v>0</v>
      </c>
      <c r="LO79" s="625">
        <f t="shared" si="47"/>
        <v>0</v>
      </c>
      <c r="LP79" s="625">
        <f t="shared" si="47"/>
        <v>0</v>
      </c>
      <c r="LQ79" s="625">
        <f t="shared" si="47"/>
        <v>0</v>
      </c>
      <c r="LR79" s="625">
        <f t="shared" si="47"/>
        <v>0</v>
      </c>
      <c r="LS79" s="625">
        <f t="shared" si="47"/>
        <v>0</v>
      </c>
      <c r="LT79" s="625">
        <f t="shared" si="47"/>
        <v>0</v>
      </c>
      <c r="LU79" s="625">
        <f t="shared" si="47"/>
        <v>0</v>
      </c>
      <c r="LV79" s="625">
        <f t="shared" si="47"/>
        <v>0</v>
      </c>
      <c r="LW79" s="625">
        <f t="shared" si="47"/>
        <v>0</v>
      </c>
      <c r="LX79" s="625">
        <f t="shared" si="47"/>
        <v>0</v>
      </c>
      <c r="LY79" s="625">
        <f t="shared" si="47"/>
        <v>0</v>
      </c>
      <c r="LZ79" s="625">
        <f t="shared" si="47"/>
        <v>0</v>
      </c>
      <c r="MA79" s="625">
        <f t="shared" si="47"/>
        <v>0</v>
      </c>
      <c r="MB79" s="625">
        <f t="shared" si="47"/>
        <v>0</v>
      </c>
      <c r="MC79" s="625">
        <f t="shared" si="47"/>
        <v>0</v>
      </c>
      <c r="MD79" s="625">
        <f t="shared" si="47"/>
        <v>0</v>
      </c>
      <c r="ME79" s="625">
        <f t="shared" si="47"/>
        <v>0</v>
      </c>
      <c r="MF79" s="625">
        <f t="shared" si="47"/>
        <v>0</v>
      </c>
      <c r="MG79" s="625">
        <f t="shared" si="47"/>
        <v>0</v>
      </c>
      <c r="MH79" s="625">
        <f t="shared" si="47"/>
        <v>0</v>
      </c>
      <c r="MI79" s="625">
        <f t="shared" si="47"/>
        <v>0</v>
      </c>
      <c r="MJ79" s="625">
        <f t="shared" si="47"/>
        <v>0</v>
      </c>
      <c r="MK79" s="625">
        <f t="shared" si="47"/>
        <v>0</v>
      </c>
      <c r="ML79" s="625">
        <f t="shared" si="47"/>
        <v>0</v>
      </c>
      <c r="MM79" s="625">
        <f t="shared" si="47"/>
        <v>0</v>
      </c>
      <c r="MN79" s="625">
        <f t="shared" si="47"/>
        <v>0</v>
      </c>
      <c r="MO79" s="625">
        <f t="shared" si="47"/>
        <v>0</v>
      </c>
      <c r="MP79" s="625">
        <f t="shared" si="47"/>
        <v>0</v>
      </c>
      <c r="MQ79" s="625">
        <f t="shared" si="47"/>
        <v>0</v>
      </c>
      <c r="MR79" s="625">
        <f t="shared" si="47"/>
        <v>0</v>
      </c>
      <c r="MS79" s="625">
        <f t="shared" si="47"/>
        <v>0</v>
      </c>
      <c r="MT79" s="625">
        <f t="shared" si="47"/>
        <v>0</v>
      </c>
      <c r="MU79" s="625">
        <f t="shared" si="47"/>
        <v>0</v>
      </c>
      <c r="MV79" s="625">
        <f t="shared" si="47"/>
        <v>0</v>
      </c>
      <c r="MW79" s="625">
        <f t="shared" si="47"/>
        <v>0</v>
      </c>
      <c r="MX79" s="625">
        <f t="shared" si="47"/>
        <v>0</v>
      </c>
      <c r="MY79" s="625">
        <f t="shared" si="47"/>
        <v>0</v>
      </c>
      <c r="MZ79" s="625">
        <f t="shared" si="47"/>
        <v>0</v>
      </c>
      <c r="NA79" s="625">
        <f t="shared" si="47"/>
        <v>0</v>
      </c>
      <c r="NB79" s="625">
        <f t="shared" si="47"/>
        <v>0</v>
      </c>
      <c r="NC79" s="625">
        <f t="shared" si="47"/>
        <v>0</v>
      </c>
      <c r="ND79" s="625">
        <f t="shared" si="47"/>
        <v>0</v>
      </c>
      <c r="NE79" s="625">
        <f t="shared" si="47"/>
        <v>0</v>
      </c>
      <c r="NF79" s="625">
        <f t="shared" si="47"/>
        <v>0</v>
      </c>
      <c r="NG79" s="625">
        <f t="shared" si="47"/>
        <v>0</v>
      </c>
      <c r="NH79" s="625">
        <f t="shared" si="47"/>
        <v>0</v>
      </c>
      <c r="NI79" s="625">
        <f t="shared" si="47"/>
        <v>0</v>
      </c>
      <c r="NJ79" s="625">
        <f t="shared" si="47"/>
        <v>0</v>
      </c>
      <c r="NK79" s="625">
        <f t="shared" si="47"/>
        <v>0</v>
      </c>
      <c r="NL79" s="625">
        <f t="shared" si="47"/>
        <v>0</v>
      </c>
      <c r="NM79" s="625">
        <f t="shared" si="47"/>
        <v>0</v>
      </c>
      <c r="NN79" s="625">
        <f t="shared" si="47"/>
        <v>0</v>
      </c>
      <c r="NO79" s="625">
        <f t="shared" si="47"/>
        <v>0</v>
      </c>
      <c r="NP79" s="625">
        <f t="shared" si="47"/>
        <v>0</v>
      </c>
      <c r="NQ79" s="625">
        <f t="shared" si="47"/>
        <v>0</v>
      </c>
      <c r="NR79" s="625">
        <f t="shared" si="47"/>
        <v>0</v>
      </c>
      <c r="NS79" s="625">
        <f t="shared" si="47"/>
        <v>0</v>
      </c>
      <c r="NT79" s="625">
        <f t="shared" si="47"/>
        <v>0</v>
      </c>
      <c r="NU79" s="625">
        <f t="shared" si="47"/>
        <v>0</v>
      </c>
      <c r="NV79" s="625">
        <f t="shared" si="47"/>
        <v>0</v>
      </c>
      <c r="NW79" s="625">
        <f t="shared" si="47"/>
        <v>0</v>
      </c>
      <c r="NX79" s="625">
        <f t="shared" ref="NX79:QI79" si="48">NX75-NX78</f>
        <v>0</v>
      </c>
      <c r="NY79" s="625">
        <f t="shared" si="48"/>
        <v>0</v>
      </c>
      <c r="NZ79" s="625">
        <f t="shared" si="48"/>
        <v>0</v>
      </c>
      <c r="OA79" s="625">
        <f t="shared" si="48"/>
        <v>0</v>
      </c>
      <c r="OB79" s="625">
        <f t="shared" si="48"/>
        <v>0</v>
      </c>
      <c r="OC79" s="625">
        <f t="shared" si="48"/>
        <v>0</v>
      </c>
      <c r="OD79" s="625">
        <f t="shared" si="48"/>
        <v>0</v>
      </c>
      <c r="OE79" s="625">
        <f t="shared" si="48"/>
        <v>0</v>
      </c>
      <c r="OF79" s="625">
        <f t="shared" si="48"/>
        <v>0</v>
      </c>
      <c r="OG79" s="625">
        <f t="shared" si="48"/>
        <v>0</v>
      </c>
      <c r="OH79" s="625">
        <f t="shared" si="48"/>
        <v>0</v>
      </c>
      <c r="OI79" s="625">
        <f t="shared" si="48"/>
        <v>0</v>
      </c>
      <c r="OJ79" s="625">
        <f t="shared" si="48"/>
        <v>0</v>
      </c>
      <c r="OK79" s="625">
        <f t="shared" si="48"/>
        <v>0</v>
      </c>
      <c r="OL79" s="625">
        <f t="shared" si="48"/>
        <v>0</v>
      </c>
      <c r="OM79" s="625">
        <f t="shared" si="48"/>
        <v>0</v>
      </c>
      <c r="ON79" s="625">
        <f t="shared" si="48"/>
        <v>0</v>
      </c>
      <c r="OO79" s="625">
        <f t="shared" si="48"/>
        <v>0</v>
      </c>
      <c r="OP79" s="625">
        <f t="shared" si="48"/>
        <v>0</v>
      </c>
      <c r="OQ79" s="625">
        <f t="shared" si="48"/>
        <v>0</v>
      </c>
      <c r="OR79" s="625">
        <f t="shared" si="48"/>
        <v>0</v>
      </c>
      <c r="OS79" s="625">
        <f t="shared" si="48"/>
        <v>0</v>
      </c>
      <c r="OT79" s="625">
        <f t="shared" si="48"/>
        <v>0</v>
      </c>
      <c r="OU79" s="625">
        <f t="shared" si="48"/>
        <v>0</v>
      </c>
      <c r="OV79" s="625">
        <f t="shared" si="48"/>
        <v>0</v>
      </c>
      <c r="OW79" s="625">
        <f t="shared" si="48"/>
        <v>0</v>
      </c>
      <c r="OX79" s="625">
        <f t="shared" si="48"/>
        <v>0</v>
      </c>
      <c r="OY79" s="625">
        <f t="shared" si="48"/>
        <v>0</v>
      </c>
      <c r="OZ79" s="625">
        <f t="shared" si="48"/>
        <v>0</v>
      </c>
      <c r="PA79" s="625">
        <f t="shared" si="48"/>
        <v>0</v>
      </c>
      <c r="PB79" s="625">
        <f t="shared" si="48"/>
        <v>0</v>
      </c>
      <c r="PC79" s="625">
        <f t="shared" si="48"/>
        <v>0</v>
      </c>
      <c r="PD79" s="625">
        <f t="shared" si="48"/>
        <v>0</v>
      </c>
      <c r="PE79" s="625">
        <f t="shared" si="48"/>
        <v>0</v>
      </c>
      <c r="PF79" s="625">
        <f t="shared" si="48"/>
        <v>0</v>
      </c>
      <c r="PG79" s="625">
        <f t="shared" si="48"/>
        <v>0</v>
      </c>
      <c r="PH79" s="625">
        <f t="shared" si="48"/>
        <v>0</v>
      </c>
      <c r="PI79" s="625">
        <f t="shared" si="48"/>
        <v>0</v>
      </c>
      <c r="PJ79" s="625">
        <f t="shared" si="48"/>
        <v>0</v>
      </c>
      <c r="PK79" s="625">
        <f t="shared" si="48"/>
        <v>0</v>
      </c>
      <c r="PL79" s="625">
        <f t="shared" si="48"/>
        <v>0</v>
      </c>
      <c r="PM79" s="625">
        <f t="shared" si="48"/>
        <v>0</v>
      </c>
      <c r="PN79" s="625">
        <f t="shared" si="48"/>
        <v>0</v>
      </c>
      <c r="PO79" s="625">
        <f t="shared" si="48"/>
        <v>0</v>
      </c>
      <c r="PP79" s="625">
        <f t="shared" si="48"/>
        <v>0</v>
      </c>
      <c r="PQ79" s="625">
        <f t="shared" si="48"/>
        <v>0</v>
      </c>
      <c r="PR79" s="625">
        <f t="shared" si="48"/>
        <v>0</v>
      </c>
      <c r="PS79" s="625">
        <f t="shared" si="48"/>
        <v>0</v>
      </c>
      <c r="PT79" s="625">
        <f t="shared" si="48"/>
        <v>0</v>
      </c>
      <c r="PU79" s="625">
        <f t="shared" si="48"/>
        <v>0</v>
      </c>
      <c r="PV79" s="625">
        <f t="shared" si="48"/>
        <v>0</v>
      </c>
      <c r="PW79" s="625">
        <f t="shared" si="48"/>
        <v>0</v>
      </c>
      <c r="PX79" s="625">
        <f t="shared" si="48"/>
        <v>0</v>
      </c>
      <c r="PY79" s="625">
        <f t="shared" si="48"/>
        <v>0</v>
      </c>
      <c r="PZ79" s="625">
        <f t="shared" si="48"/>
        <v>0</v>
      </c>
      <c r="QA79" s="625">
        <f t="shared" si="48"/>
        <v>0</v>
      </c>
      <c r="QB79" s="625">
        <f t="shared" si="48"/>
        <v>0</v>
      </c>
      <c r="QC79" s="625">
        <f t="shared" si="48"/>
        <v>0</v>
      </c>
      <c r="QD79" s="625">
        <f t="shared" si="48"/>
        <v>0</v>
      </c>
      <c r="QE79" s="625">
        <f t="shared" si="48"/>
        <v>0</v>
      </c>
      <c r="QF79" s="625">
        <f t="shared" si="48"/>
        <v>0</v>
      </c>
      <c r="QG79" s="625">
        <f t="shared" si="48"/>
        <v>0</v>
      </c>
      <c r="QH79" s="625">
        <f t="shared" si="48"/>
        <v>0</v>
      </c>
      <c r="QI79" s="625">
        <f t="shared" si="48"/>
        <v>0</v>
      </c>
      <c r="QJ79" s="625">
        <f t="shared" ref="QJ79:SU79" si="49">QJ75-QJ78</f>
        <v>0</v>
      </c>
      <c r="QK79" s="625">
        <f t="shared" si="49"/>
        <v>0</v>
      </c>
      <c r="QL79" s="625">
        <f t="shared" si="49"/>
        <v>0</v>
      </c>
      <c r="QM79" s="625">
        <f t="shared" si="49"/>
        <v>0</v>
      </c>
      <c r="QN79" s="625">
        <f t="shared" si="49"/>
        <v>0</v>
      </c>
      <c r="QO79" s="625">
        <f t="shared" si="49"/>
        <v>0</v>
      </c>
      <c r="QP79" s="625">
        <f t="shared" si="49"/>
        <v>0</v>
      </c>
      <c r="QQ79" s="625">
        <f t="shared" si="49"/>
        <v>0</v>
      </c>
      <c r="QR79" s="625">
        <f t="shared" si="49"/>
        <v>0</v>
      </c>
      <c r="QS79" s="625">
        <f t="shared" si="49"/>
        <v>0</v>
      </c>
      <c r="QT79" s="625">
        <f t="shared" si="49"/>
        <v>0</v>
      </c>
      <c r="QU79" s="625">
        <f t="shared" si="49"/>
        <v>0</v>
      </c>
      <c r="QV79" s="625">
        <f t="shared" si="49"/>
        <v>0</v>
      </c>
      <c r="QW79" s="625">
        <f t="shared" si="49"/>
        <v>0</v>
      </c>
      <c r="QX79" s="625">
        <f t="shared" si="49"/>
        <v>0</v>
      </c>
      <c r="QY79" s="625">
        <f t="shared" si="49"/>
        <v>0</v>
      </c>
      <c r="QZ79" s="625">
        <f t="shared" si="49"/>
        <v>0</v>
      </c>
      <c r="RA79" s="625">
        <f t="shared" si="49"/>
        <v>0</v>
      </c>
      <c r="RB79" s="625">
        <f t="shared" si="49"/>
        <v>0</v>
      </c>
      <c r="RC79" s="625">
        <f t="shared" si="49"/>
        <v>0</v>
      </c>
      <c r="RD79" s="625">
        <f t="shared" si="49"/>
        <v>0</v>
      </c>
      <c r="RE79" s="625">
        <f t="shared" si="49"/>
        <v>0</v>
      </c>
      <c r="RF79" s="625">
        <f t="shared" si="49"/>
        <v>0</v>
      </c>
      <c r="RG79" s="625">
        <f t="shared" si="49"/>
        <v>0</v>
      </c>
      <c r="RH79" s="625">
        <f t="shared" si="49"/>
        <v>0</v>
      </c>
      <c r="RI79" s="625">
        <f t="shared" si="49"/>
        <v>0</v>
      </c>
      <c r="RJ79" s="625">
        <f t="shared" si="49"/>
        <v>0</v>
      </c>
      <c r="RK79" s="625">
        <f t="shared" si="49"/>
        <v>0</v>
      </c>
      <c r="RL79" s="625">
        <f t="shared" si="49"/>
        <v>0</v>
      </c>
      <c r="RM79" s="625">
        <f t="shared" si="49"/>
        <v>0</v>
      </c>
      <c r="RN79" s="625">
        <f t="shared" si="49"/>
        <v>0</v>
      </c>
      <c r="RO79" s="625">
        <f t="shared" si="49"/>
        <v>0</v>
      </c>
      <c r="RP79" s="625">
        <f t="shared" si="49"/>
        <v>0</v>
      </c>
      <c r="RQ79" s="625">
        <f t="shared" si="49"/>
        <v>0</v>
      </c>
      <c r="RR79" s="625">
        <f t="shared" si="49"/>
        <v>0</v>
      </c>
      <c r="RS79" s="625">
        <f t="shared" si="49"/>
        <v>0</v>
      </c>
      <c r="RT79" s="625">
        <f t="shared" si="49"/>
        <v>0</v>
      </c>
      <c r="RU79" s="625">
        <f t="shared" si="49"/>
        <v>0</v>
      </c>
      <c r="RV79" s="625">
        <f t="shared" si="49"/>
        <v>0</v>
      </c>
      <c r="RW79" s="625">
        <f t="shared" si="49"/>
        <v>0</v>
      </c>
      <c r="RX79" s="625">
        <f t="shared" si="49"/>
        <v>0</v>
      </c>
      <c r="RY79" s="625">
        <f t="shared" si="49"/>
        <v>0</v>
      </c>
      <c r="RZ79" s="625">
        <f t="shared" si="49"/>
        <v>0</v>
      </c>
      <c r="SA79" s="625">
        <f t="shared" si="49"/>
        <v>0</v>
      </c>
      <c r="SB79" s="625">
        <f t="shared" si="49"/>
        <v>0</v>
      </c>
      <c r="SC79" s="625">
        <f t="shared" si="49"/>
        <v>0</v>
      </c>
      <c r="SD79" s="625">
        <f t="shared" si="49"/>
        <v>0</v>
      </c>
      <c r="SE79" s="625">
        <f t="shared" si="49"/>
        <v>0</v>
      </c>
      <c r="SF79" s="625">
        <f t="shared" si="49"/>
        <v>0</v>
      </c>
      <c r="SG79" s="625">
        <f t="shared" si="49"/>
        <v>0</v>
      </c>
      <c r="SH79" s="625">
        <f t="shared" si="49"/>
        <v>0</v>
      </c>
      <c r="SI79" s="625">
        <f t="shared" si="49"/>
        <v>0</v>
      </c>
      <c r="SJ79" s="625">
        <f t="shared" si="49"/>
        <v>0</v>
      </c>
      <c r="SK79" s="625">
        <f t="shared" si="49"/>
        <v>0</v>
      </c>
      <c r="SL79" s="625">
        <f t="shared" si="49"/>
        <v>0</v>
      </c>
      <c r="SM79" s="625">
        <f t="shared" si="49"/>
        <v>0</v>
      </c>
      <c r="SN79" s="625">
        <f t="shared" si="49"/>
        <v>0</v>
      </c>
      <c r="SO79" s="625">
        <f t="shared" si="49"/>
        <v>0</v>
      </c>
      <c r="SP79" s="625">
        <f t="shared" si="49"/>
        <v>0</v>
      </c>
      <c r="SQ79" s="625">
        <f t="shared" si="49"/>
        <v>0</v>
      </c>
      <c r="SR79" s="625">
        <f t="shared" si="49"/>
        <v>0</v>
      </c>
      <c r="SS79" s="625">
        <f t="shared" si="49"/>
        <v>0</v>
      </c>
      <c r="ST79" s="625">
        <f t="shared" si="49"/>
        <v>0</v>
      </c>
      <c r="SU79" s="625">
        <f t="shared" si="49"/>
        <v>0</v>
      </c>
      <c r="SV79" s="625">
        <f t="shared" ref="SV79:VG79" si="50">SV75-SV78</f>
        <v>0</v>
      </c>
      <c r="SW79" s="625">
        <f t="shared" si="50"/>
        <v>0</v>
      </c>
      <c r="SX79" s="625">
        <f t="shared" si="50"/>
        <v>0</v>
      </c>
      <c r="SY79" s="625">
        <f t="shared" si="50"/>
        <v>0</v>
      </c>
      <c r="SZ79" s="625">
        <f t="shared" si="50"/>
        <v>0</v>
      </c>
      <c r="TA79" s="625">
        <f t="shared" si="50"/>
        <v>0</v>
      </c>
      <c r="TB79" s="625">
        <f t="shared" si="50"/>
        <v>0</v>
      </c>
      <c r="TC79" s="625">
        <f t="shared" si="50"/>
        <v>0</v>
      </c>
      <c r="TD79" s="625">
        <f t="shared" si="50"/>
        <v>0</v>
      </c>
      <c r="TE79" s="625">
        <f t="shared" si="50"/>
        <v>0</v>
      </c>
      <c r="TF79" s="625">
        <f t="shared" si="50"/>
        <v>0</v>
      </c>
      <c r="TG79" s="625">
        <f t="shared" si="50"/>
        <v>0</v>
      </c>
      <c r="TH79" s="625">
        <f t="shared" si="50"/>
        <v>0</v>
      </c>
      <c r="TI79" s="625">
        <f t="shared" si="50"/>
        <v>0</v>
      </c>
      <c r="TJ79" s="625">
        <f t="shared" si="50"/>
        <v>0</v>
      </c>
      <c r="TK79" s="625">
        <f t="shared" si="50"/>
        <v>0</v>
      </c>
      <c r="TL79" s="625">
        <f t="shared" si="50"/>
        <v>0</v>
      </c>
      <c r="TM79" s="625">
        <f t="shared" si="50"/>
        <v>0</v>
      </c>
      <c r="TN79" s="625">
        <f t="shared" si="50"/>
        <v>0</v>
      </c>
      <c r="TO79" s="625">
        <f t="shared" si="50"/>
        <v>0</v>
      </c>
      <c r="TP79" s="625">
        <f t="shared" si="50"/>
        <v>0</v>
      </c>
      <c r="TQ79" s="625">
        <f t="shared" si="50"/>
        <v>0</v>
      </c>
      <c r="TR79" s="625">
        <f t="shared" si="50"/>
        <v>0</v>
      </c>
      <c r="TS79" s="625">
        <f t="shared" si="50"/>
        <v>0</v>
      </c>
      <c r="TT79" s="625">
        <f t="shared" si="50"/>
        <v>0</v>
      </c>
      <c r="TU79" s="625">
        <f t="shared" si="50"/>
        <v>0</v>
      </c>
      <c r="TV79" s="625">
        <f t="shared" si="50"/>
        <v>0</v>
      </c>
      <c r="TW79" s="625">
        <f t="shared" si="50"/>
        <v>0</v>
      </c>
      <c r="TX79" s="625">
        <f t="shared" si="50"/>
        <v>0</v>
      </c>
      <c r="TY79" s="625">
        <f t="shared" si="50"/>
        <v>0</v>
      </c>
      <c r="TZ79" s="625">
        <f t="shared" si="50"/>
        <v>0</v>
      </c>
      <c r="UA79" s="625">
        <f t="shared" si="50"/>
        <v>0</v>
      </c>
      <c r="UB79" s="625">
        <f t="shared" si="50"/>
        <v>0</v>
      </c>
      <c r="UC79" s="625">
        <f t="shared" si="50"/>
        <v>0</v>
      </c>
      <c r="UD79" s="625">
        <f t="shared" si="50"/>
        <v>0</v>
      </c>
      <c r="UE79" s="625">
        <f t="shared" si="50"/>
        <v>0</v>
      </c>
      <c r="UF79" s="625">
        <f t="shared" si="50"/>
        <v>0</v>
      </c>
      <c r="UG79" s="625">
        <f t="shared" si="50"/>
        <v>0</v>
      </c>
      <c r="UH79" s="625">
        <f t="shared" si="50"/>
        <v>0</v>
      </c>
      <c r="UI79" s="625">
        <f t="shared" si="50"/>
        <v>0</v>
      </c>
      <c r="UJ79" s="625">
        <f t="shared" si="50"/>
        <v>0</v>
      </c>
      <c r="UK79" s="625">
        <f t="shared" si="50"/>
        <v>0</v>
      </c>
      <c r="UL79" s="625">
        <f t="shared" si="50"/>
        <v>0</v>
      </c>
      <c r="UM79" s="625">
        <f t="shared" si="50"/>
        <v>0</v>
      </c>
      <c r="UN79" s="625">
        <f t="shared" si="50"/>
        <v>0</v>
      </c>
      <c r="UO79" s="625">
        <f t="shared" si="50"/>
        <v>0</v>
      </c>
      <c r="UP79" s="625">
        <f t="shared" si="50"/>
        <v>0</v>
      </c>
      <c r="UQ79" s="625">
        <f t="shared" si="50"/>
        <v>0</v>
      </c>
      <c r="UR79" s="625">
        <f t="shared" si="50"/>
        <v>0</v>
      </c>
      <c r="US79" s="625">
        <f t="shared" si="50"/>
        <v>0</v>
      </c>
      <c r="UT79" s="625">
        <f t="shared" si="50"/>
        <v>0</v>
      </c>
      <c r="UU79" s="625">
        <f t="shared" si="50"/>
        <v>0</v>
      </c>
      <c r="UV79" s="625">
        <f t="shared" si="50"/>
        <v>0</v>
      </c>
      <c r="UW79" s="625">
        <f t="shared" si="50"/>
        <v>0</v>
      </c>
      <c r="UX79" s="625">
        <f t="shared" si="50"/>
        <v>0</v>
      </c>
      <c r="UY79" s="625">
        <f t="shared" si="50"/>
        <v>0</v>
      </c>
      <c r="UZ79" s="625">
        <f t="shared" si="50"/>
        <v>0</v>
      </c>
      <c r="VA79" s="625">
        <f t="shared" si="50"/>
        <v>0</v>
      </c>
      <c r="VB79" s="625">
        <f t="shared" si="50"/>
        <v>0</v>
      </c>
      <c r="VC79" s="625">
        <f t="shared" si="50"/>
        <v>0</v>
      </c>
      <c r="VD79" s="625">
        <f t="shared" si="50"/>
        <v>0</v>
      </c>
      <c r="VE79" s="625">
        <f t="shared" si="50"/>
        <v>0</v>
      </c>
      <c r="VF79" s="625">
        <f t="shared" si="50"/>
        <v>0</v>
      </c>
      <c r="VG79" s="625">
        <f t="shared" si="50"/>
        <v>0</v>
      </c>
      <c r="VH79" s="625">
        <f t="shared" ref="VH79:XS79" si="51">VH75-VH78</f>
        <v>0</v>
      </c>
      <c r="VI79" s="625">
        <f t="shared" si="51"/>
        <v>0</v>
      </c>
      <c r="VJ79" s="625">
        <f t="shared" si="51"/>
        <v>0</v>
      </c>
      <c r="VK79" s="625">
        <f t="shared" si="51"/>
        <v>0</v>
      </c>
      <c r="VL79" s="625">
        <f t="shared" si="51"/>
        <v>0</v>
      </c>
      <c r="VM79" s="625">
        <f t="shared" si="51"/>
        <v>0</v>
      </c>
      <c r="VN79" s="625">
        <f t="shared" si="51"/>
        <v>0</v>
      </c>
      <c r="VO79" s="625">
        <f t="shared" si="51"/>
        <v>0</v>
      </c>
      <c r="VP79" s="625">
        <f t="shared" si="51"/>
        <v>0</v>
      </c>
      <c r="VQ79" s="625">
        <f t="shared" si="51"/>
        <v>0</v>
      </c>
      <c r="VR79" s="625">
        <f t="shared" si="51"/>
        <v>0</v>
      </c>
      <c r="VS79" s="625">
        <f t="shared" si="51"/>
        <v>0</v>
      </c>
      <c r="VT79" s="625">
        <f t="shared" si="51"/>
        <v>0</v>
      </c>
      <c r="VU79" s="625">
        <f t="shared" si="51"/>
        <v>0</v>
      </c>
      <c r="VV79" s="625">
        <f t="shared" si="51"/>
        <v>0</v>
      </c>
      <c r="VW79" s="625">
        <f t="shared" si="51"/>
        <v>0</v>
      </c>
      <c r="VX79" s="625">
        <f t="shared" si="51"/>
        <v>0</v>
      </c>
      <c r="VY79" s="625">
        <f t="shared" si="51"/>
        <v>0</v>
      </c>
      <c r="VZ79" s="625">
        <f t="shared" si="51"/>
        <v>0</v>
      </c>
      <c r="WA79" s="625">
        <f t="shared" si="51"/>
        <v>0</v>
      </c>
      <c r="WB79" s="625">
        <f t="shared" si="51"/>
        <v>0</v>
      </c>
      <c r="WC79" s="625">
        <f t="shared" si="51"/>
        <v>0</v>
      </c>
      <c r="WD79" s="625">
        <f t="shared" si="51"/>
        <v>0</v>
      </c>
      <c r="WE79" s="625">
        <f t="shared" si="51"/>
        <v>0</v>
      </c>
      <c r="WF79" s="625">
        <f t="shared" si="51"/>
        <v>0</v>
      </c>
      <c r="WG79" s="625">
        <f t="shared" si="51"/>
        <v>0</v>
      </c>
      <c r="WH79" s="625">
        <f t="shared" si="51"/>
        <v>0</v>
      </c>
      <c r="WI79" s="625">
        <f t="shared" si="51"/>
        <v>0</v>
      </c>
      <c r="WJ79" s="625">
        <f t="shared" si="51"/>
        <v>0</v>
      </c>
      <c r="WK79" s="625">
        <f t="shared" si="51"/>
        <v>0</v>
      </c>
      <c r="WL79" s="625">
        <f t="shared" si="51"/>
        <v>0</v>
      </c>
      <c r="WM79" s="625">
        <f t="shared" si="51"/>
        <v>0</v>
      </c>
      <c r="WN79" s="625">
        <f t="shared" si="51"/>
        <v>0</v>
      </c>
      <c r="WO79" s="625">
        <f t="shared" si="51"/>
        <v>0</v>
      </c>
      <c r="WP79" s="625">
        <f t="shared" si="51"/>
        <v>0</v>
      </c>
      <c r="WQ79" s="625">
        <f t="shared" si="51"/>
        <v>0</v>
      </c>
      <c r="WR79" s="625">
        <f t="shared" si="51"/>
        <v>0</v>
      </c>
      <c r="WS79" s="625">
        <f t="shared" si="51"/>
        <v>0</v>
      </c>
      <c r="WT79" s="625">
        <f t="shared" si="51"/>
        <v>0</v>
      </c>
      <c r="WU79" s="625">
        <f t="shared" si="51"/>
        <v>0</v>
      </c>
      <c r="WV79" s="625">
        <f t="shared" si="51"/>
        <v>0</v>
      </c>
      <c r="WW79" s="625">
        <f t="shared" si="51"/>
        <v>0</v>
      </c>
      <c r="WX79" s="625">
        <f t="shared" si="51"/>
        <v>0</v>
      </c>
      <c r="WY79" s="625">
        <f t="shared" si="51"/>
        <v>0</v>
      </c>
      <c r="WZ79" s="625">
        <f t="shared" si="51"/>
        <v>0</v>
      </c>
      <c r="XA79" s="625">
        <f t="shared" si="51"/>
        <v>0</v>
      </c>
      <c r="XB79" s="625">
        <f t="shared" si="51"/>
        <v>0</v>
      </c>
      <c r="XC79" s="625">
        <f t="shared" si="51"/>
        <v>0</v>
      </c>
      <c r="XD79" s="625">
        <f t="shared" si="51"/>
        <v>0</v>
      </c>
      <c r="XE79" s="625">
        <f t="shared" si="51"/>
        <v>0</v>
      </c>
      <c r="XF79" s="625">
        <f t="shared" si="51"/>
        <v>0</v>
      </c>
      <c r="XG79" s="625">
        <f t="shared" si="51"/>
        <v>0</v>
      </c>
      <c r="XH79" s="625">
        <f t="shared" si="51"/>
        <v>0</v>
      </c>
      <c r="XI79" s="625">
        <f t="shared" si="51"/>
        <v>0</v>
      </c>
      <c r="XJ79" s="625">
        <f t="shared" si="51"/>
        <v>0</v>
      </c>
      <c r="XK79" s="625">
        <f t="shared" si="51"/>
        <v>0</v>
      </c>
      <c r="XL79" s="625">
        <f t="shared" si="51"/>
        <v>0</v>
      </c>
      <c r="XM79" s="625">
        <f t="shared" si="51"/>
        <v>0</v>
      </c>
      <c r="XN79" s="625">
        <f t="shared" si="51"/>
        <v>0</v>
      </c>
      <c r="XO79" s="625">
        <f t="shared" si="51"/>
        <v>0</v>
      </c>
      <c r="XP79" s="625">
        <f t="shared" si="51"/>
        <v>0</v>
      </c>
      <c r="XQ79" s="625">
        <f t="shared" si="51"/>
        <v>0</v>
      </c>
      <c r="XR79" s="625">
        <f t="shared" si="51"/>
        <v>0</v>
      </c>
      <c r="XS79" s="625">
        <f t="shared" si="51"/>
        <v>0</v>
      </c>
      <c r="XT79" s="625">
        <f t="shared" ref="XT79:AAE79" si="52">XT75-XT78</f>
        <v>0</v>
      </c>
      <c r="XU79" s="625">
        <f t="shared" si="52"/>
        <v>0</v>
      </c>
      <c r="XV79" s="625">
        <f t="shared" si="52"/>
        <v>0</v>
      </c>
      <c r="XW79" s="625">
        <f t="shared" si="52"/>
        <v>0</v>
      </c>
      <c r="XX79" s="625">
        <f t="shared" si="52"/>
        <v>0</v>
      </c>
      <c r="XY79" s="625">
        <f t="shared" si="52"/>
        <v>0</v>
      </c>
      <c r="XZ79" s="625">
        <f t="shared" si="52"/>
        <v>0</v>
      </c>
      <c r="YA79" s="625">
        <f t="shared" si="52"/>
        <v>0</v>
      </c>
      <c r="YB79" s="625">
        <f t="shared" si="52"/>
        <v>0</v>
      </c>
      <c r="YC79" s="625">
        <f t="shared" si="52"/>
        <v>0</v>
      </c>
      <c r="YD79" s="625">
        <f t="shared" si="52"/>
        <v>0</v>
      </c>
      <c r="YE79" s="625">
        <f t="shared" si="52"/>
        <v>0</v>
      </c>
      <c r="YF79" s="625">
        <f t="shared" si="52"/>
        <v>0</v>
      </c>
      <c r="YG79" s="625">
        <f t="shared" si="52"/>
        <v>0</v>
      </c>
      <c r="YH79" s="625">
        <f t="shared" si="52"/>
        <v>0</v>
      </c>
      <c r="YI79" s="625">
        <f t="shared" si="52"/>
        <v>0</v>
      </c>
      <c r="YJ79" s="625">
        <f t="shared" si="52"/>
        <v>0</v>
      </c>
      <c r="YK79" s="625">
        <f t="shared" si="52"/>
        <v>0</v>
      </c>
      <c r="YL79" s="625">
        <f t="shared" si="52"/>
        <v>0</v>
      </c>
      <c r="YM79" s="625">
        <f t="shared" si="52"/>
        <v>0</v>
      </c>
      <c r="YN79" s="625">
        <f t="shared" si="52"/>
        <v>0</v>
      </c>
      <c r="YO79" s="625">
        <f t="shared" si="52"/>
        <v>0</v>
      </c>
      <c r="YP79" s="625">
        <f t="shared" si="52"/>
        <v>0</v>
      </c>
      <c r="YQ79" s="625">
        <f t="shared" si="52"/>
        <v>0</v>
      </c>
      <c r="YR79" s="625">
        <f t="shared" si="52"/>
        <v>0</v>
      </c>
      <c r="YS79" s="625">
        <f t="shared" si="52"/>
        <v>0</v>
      </c>
      <c r="YT79" s="625">
        <f t="shared" si="52"/>
        <v>0</v>
      </c>
      <c r="YU79" s="625">
        <f t="shared" si="52"/>
        <v>0</v>
      </c>
      <c r="YV79" s="625">
        <f t="shared" si="52"/>
        <v>0</v>
      </c>
      <c r="YW79" s="625">
        <f t="shared" si="52"/>
        <v>0</v>
      </c>
      <c r="YX79" s="625">
        <f t="shared" si="52"/>
        <v>0</v>
      </c>
      <c r="YY79" s="625">
        <f t="shared" si="52"/>
        <v>0</v>
      </c>
      <c r="YZ79" s="625">
        <f t="shared" si="52"/>
        <v>0</v>
      </c>
      <c r="ZA79" s="625">
        <f t="shared" si="52"/>
        <v>0</v>
      </c>
      <c r="ZB79" s="625">
        <f t="shared" si="52"/>
        <v>0</v>
      </c>
      <c r="ZC79" s="625">
        <f t="shared" si="52"/>
        <v>0</v>
      </c>
      <c r="ZD79" s="625">
        <f t="shared" si="52"/>
        <v>0</v>
      </c>
      <c r="ZE79" s="625">
        <f t="shared" si="52"/>
        <v>0</v>
      </c>
      <c r="ZF79" s="625">
        <f t="shared" si="52"/>
        <v>0</v>
      </c>
      <c r="ZG79" s="625">
        <f t="shared" si="52"/>
        <v>0</v>
      </c>
      <c r="ZH79" s="625">
        <f t="shared" si="52"/>
        <v>0</v>
      </c>
      <c r="ZI79" s="625">
        <f t="shared" si="52"/>
        <v>0</v>
      </c>
      <c r="ZJ79" s="625">
        <f t="shared" si="52"/>
        <v>0</v>
      </c>
      <c r="ZK79" s="625">
        <f t="shared" si="52"/>
        <v>0</v>
      </c>
      <c r="ZL79" s="625">
        <f t="shared" si="52"/>
        <v>0</v>
      </c>
      <c r="ZM79" s="625">
        <f t="shared" si="52"/>
        <v>0</v>
      </c>
      <c r="ZN79" s="625">
        <f t="shared" si="52"/>
        <v>0</v>
      </c>
      <c r="ZO79" s="625">
        <f t="shared" si="52"/>
        <v>0</v>
      </c>
      <c r="ZP79" s="625">
        <f t="shared" si="52"/>
        <v>0</v>
      </c>
      <c r="ZQ79" s="625">
        <f t="shared" si="52"/>
        <v>0</v>
      </c>
      <c r="ZR79" s="625">
        <f t="shared" si="52"/>
        <v>0</v>
      </c>
      <c r="ZS79" s="625">
        <f t="shared" si="52"/>
        <v>0</v>
      </c>
      <c r="ZT79" s="625">
        <f t="shared" si="52"/>
        <v>0</v>
      </c>
      <c r="ZU79" s="625">
        <f t="shared" si="52"/>
        <v>0</v>
      </c>
      <c r="ZV79" s="625">
        <f t="shared" si="52"/>
        <v>0</v>
      </c>
      <c r="ZW79" s="625">
        <f t="shared" si="52"/>
        <v>0</v>
      </c>
      <c r="ZX79" s="625">
        <f t="shared" si="52"/>
        <v>0</v>
      </c>
      <c r="ZY79" s="625">
        <f t="shared" si="52"/>
        <v>0</v>
      </c>
      <c r="ZZ79" s="625">
        <f t="shared" si="52"/>
        <v>0</v>
      </c>
      <c r="AAA79" s="625">
        <f t="shared" si="52"/>
        <v>0</v>
      </c>
      <c r="AAB79" s="625">
        <f t="shared" si="52"/>
        <v>0</v>
      </c>
      <c r="AAC79" s="625">
        <f t="shared" si="52"/>
        <v>0</v>
      </c>
      <c r="AAD79" s="625">
        <f t="shared" si="52"/>
        <v>0</v>
      </c>
      <c r="AAE79" s="625">
        <f t="shared" si="52"/>
        <v>0</v>
      </c>
      <c r="AAF79" s="625">
        <f t="shared" ref="AAF79:ACQ79" si="53">AAF75-AAF78</f>
        <v>0</v>
      </c>
      <c r="AAG79" s="625">
        <f t="shared" si="53"/>
        <v>0</v>
      </c>
      <c r="AAH79" s="625">
        <f t="shared" si="53"/>
        <v>0</v>
      </c>
      <c r="AAI79" s="625">
        <f t="shared" si="53"/>
        <v>0</v>
      </c>
      <c r="AAJ79" s="625">
        <f t="shared" si="53"/>
        <v>0</v>
      </c>
      <c r="AAK79" s="625">
        <f t="shared" si="53"/>
        <v>0</v>
      </c>
      <c r="AAL79" s="625">
        <f t="shared" si="53"/>
        <v>0</v>
      </c>
      <c r="AAM79" s="625">
        <f t="shared" si="53"/>
        <v>0</v>
      </c>
      <c r="AAN79" s="625">
        <f t="shared" si="53"/>
        <v>0</v>
      </c>
      <c r="AAO79" s="625">
        <f t="shared" si="53"/>
        <v>0</v>
      </c>
      <c r="AAP79" s="625">
        <f t="shared" si="53"/>
        <v>0</v>
      </c>
      <c r="AAQ79" s="625">
        <f t="shared" si="53"/>
        <v>0</v>
      </c>
      <c r="AAR79" s="625">
        <f t="shared" si="53"/>
        <v>0</v>
      </c>
      <c r="AAS79" s="625">
        <f t="shared" si="53"/>
        <v>0</v>
      </c>
      <c r="AAT79" s="625">
        <f t="shared" si="53"/>
        <v>0</v>
      </c>
      <c r="AAU79" s="625">
        <f t="shared" si="53"/>
        <v>0</v>
      </c>
      <c r="AAV79" s="625">
        <f t="shared" si="53"/>
        <v>0</v>
      </c>
      <c r="AAW79" s="625">
        <f t="shared" si="53"/>
        <v>0</v>
      </c>
      <c r="AAX79" s="625">
        <f t="shared" si="53"/>
        <v>0</v>
      </c>
      <c r="AAY79" s="625">
        <f t="shared" si="53"/>
        <v>0</v>
      </c>
      <c r="AAZ79" s="625">
        <f t="shared" si="53"/>
        <v>0</v>
      </c>
      <c r="ABA79" s="625">
        <f t="shared" si="53"/>
        <v>0</v>
      </c>
      <c r="ABB79" s="625">
        <f t="shared" si="53"/>
        <v>0</v>
      </c>
      <c r="ABC79" s="625">
        <f t="shared" si="53"/>
        <v>0</v>
      </c>
      <c r="ABD79" s="625">
        <f t="shared" si="53"/>
        <v>0</v>
      </c>
      <c r="ABE79" s="625">
        <f t="shared" si="53"/>
        <v>0</v>
      </c>
      <c r="ABF79" s="625">
        <f t="shared" si="53"/>
        <v>0</v>
      </c>
      <c r="ABG79" s="625">
        <f t="shared" si="53"/>
        <v>0</v>
      </c>
      <c r="ABH79" s="625">
        <f t="shared" si="53"/>
        <v>0</v>
      </c>
      <c r="ABI79" s="625">
        <f t="shared" si="53"/>
        <v>0</v>
      </c>
      <c r="ABJ79" s="625">
        <f t="shared" si="53"/>
        <v>0</v>
      </c>
      <c r="ABK79" s="625">
        <f t="shared" si="53"/>
        <v>0</v>
      </c>
      <c r="ABL79" s="625">
        <f t="shared" si="53"/>
        <v>0</v>
      </c>
      <c r="ABM79" s="625">
        <f t="shared" si="53"/>
        <v>0</v>
      </c>
      <c r="ABN79" s="625">
        <f t="shared" si="53"/>
        <v>0</v>
      </c>
      <c r="ABO79" s="625">
        <f t="shared" si="53"/>
        <v>0</v>
      </c>
      <c r="ABP79" s="625">
        <f t="shared" si="53"/>
        <v>0</v>
      </c>
      <c r="ABQ79" s="625">
        <f t="shared" si="53"/>
        <v>0</v>
      </c>
      <c r="ABR79" s="625">
        <f t="shared" si="53"/>
        <v>0</v>
      </c>
      <c r="ABS79" s="625">
        <f t="shared" si="53"/>
        <v>0</v>
      </c>
      <c r="ABT79" s="625">
        <f t="shared" si="53"/>
        <v>0</v>
      </c>
      <c r="ABU79" s="625">
        <f t="shared" si="53"/>
        <v>0</v>
      </c>
      <c r="ABV79" s="625">
        <f t="shared" si="53"/>
        <v>0</v>
      </c>
      <c r="ABW79" s="625">
        <f t="shared" si="53"/>
        <v>0</v>
      </c>
      <c r="ABX79" s="625">
        <f t="shared" si="53"/>
        <v>0</v>
      </c>
      <c r="ABY79" s="625">
        <f t="shared" si="53"/>
        <v>0</v>
      </c>
      <c r="ABZ79" s="625">
        <f t="shared" si="53"/>
        <v>0</v>
      </c>
      <c r="ACA79" s="625">
        <f t="shared" si="53"/>
        <v>0</v>
      </c>
      <c r="ACB79" s="625">
        <f t="shared" si="53"/>
        <v>0</v>
      </c>
      <c r="ACC79" s="625">
        <f t="shared" si="53"/>
        <v>0</v>
      </c>
      <c r="ACD79" s="625">
        <f t="shared" si="53"/>
        <v>0</v>
      </c>
      <c r="ACE79" s="625">
        <f t="shared" si="53"/>
        <v>0</v>
      </c>
      <c r="ACF79" s="625">
        <f t="shared" si="53"/>
        <v>0</v>
      </c>
      <c r="ACG79" s="625">
        <f t="shared" si="53"/>
        <v>0</v>
      </c>
      <c r="ACH79" s="625">
        <f t="shared" si="53"/>
        <v>0</v>
      </c>
      <c r="ACI79" s="625">
        <f t="shared" si="53"/>
        <v>0</v>
      </c>
      <c r="ACJ79" s="625">
        <f t="shared" si="53"/>
        <v>0</v>
      </c>
      <c r="ACK79" s="625">
        <f t="shared" si="53"/>
        <v>0</v>
      </c>
      <c r="ACL79" s="625">
        <f t="shared" si="53"/>
        <v>0</v>
      </c>
      <c r="ACM79" s="625">
        <f t="shared" si="53"/>
        <v>0</v>
      </c>
      <c r="ACN79" s="625">
        <f t="shared" si="53"/>
        <v>0</v>
      </c>
      <c r="ACO79" s="625">
        <f t="shared" si="53"/>
        <v>0</v>
      </c>
      <c r="ACP79" s="625">
        <f t="shared" si="53"/>
        <v>0</v>
      </c>
      <c r="ACQ79" s="625">
        <f t="shared" si="53"/>
        <v>0</v>
      </c>
      <c r="ACR79" s="625">
        <f t="shared" ref="ACR79:AFC79" si="54">ACR75-ACR78</f>
        <v>0</v>
      </c>
      <c r="ACS79" s="625">
        <f t="shared" si="54"/>
        <v>0</v>
      </c>
      <c r="ACT79" s="625">
        <f t="shared" si="54"/>
        <v>0</v>
      </c>
      <c r="ACU79" s="625">
        <f t="shared" si="54"/>
        <v>0</v>
      </c>
      <c r="ACV79" s="625">
        <f t="shared" si="54"/>
        <v>0</v>
      </c>
      <c r="ACW79" s="625">
        <f t="shared" si="54"/>
        <v>0</v>
      </c>
      <c r="ACX79" s="625">
        <f t="shared" si="54"/>
        <v>0</v>
      </c>
      <c r="ACY79" s="625">
        <f t="shared" si="54"/>
        <v>0</v>
      </c>
      <c r="ACZ79" s="625">
        <f t="shared" si="54"/>
        <v>0</v>
      </c>
      <c r="ADA79" s="625">
        <f t="shared" si="54"/>
        <v>0</v>
      </c>
      <c r="ADB79" s="625">
        <f t="shared" si="54"/>
        <v>0</v>
      </c>
      <c r="ADC79" s="625">
        <f t="shared" si="54"/>
        <v>0</v>
      </c>
      <c r="ADD79" s="625">
        <f t="shared" si="54"/>
        <v>0</v>
      </c>
      <c r="ADE79" s="625">
        <f t="shared" si="54"/>
        <v>0</v>
      </c>
      <c r="ADF79" s="625">
        <f t="shared" si="54"/>
        <v>0</v>
      </c>
      <c r="ADG79" s="625">
        <f t="shared" si="54"/>
        <v>0</v>
      </c>
      <c r="ADH79" s="625">
        <f t="shared" si="54"/>
        <v>0</v>
      </c>
      <c r="ADI79" s="625">
        <f t="shared" si="54"/>
        <v>0</v>
      </c>
      <c r="ADJ79" s="625">
        <f t="shared" si="54"/>
        <v>0</v>
      </c>
      <c r="ADK79" s="625">
        <f t="shared" si="54"/>
        <v>0</v>
      </c>
      <c r="ADL79" s="625">
        <f t="shared" si="54"/>
        <v>0</v>
      </c>
      <c r="ADM79" s="625">
        <f t="shared" si="54"/>
        <v>0</v>
      </c>
      <c r="ADN79" s="625">
        <f t="shared" si="54"/>
        <v>0</v>
      </c>
      <c r="ADO79" s="625">
        <f t="shared" si="54"/>
        <v>0</v>
      </c>
      <c r="ADP79" s="625">
        <f t="shared" si="54"/>
        <v>0</v>
      </c>
      <c r="ADQ79" s="625">
        <f t="shared" si="54"/>
        <v>0</v>
      </c>
      <c r="ADR79" s="625">
        <f t="shared" si="54"/>
        <v>0</v>
      </c>
      <c r="ADS79" s="625">
        <f t="shared" si="54"/>
        <v>0</v>
      </c>
      <c r="ADT79" s="625">
        <f t="shared" si="54"/>
        <v>0</v>
      </c>
      <c r="ADU79" s="625">
        <f t="shared" si="54"/>
        <v>0</v>
      </c>
      <c r="ADV79" s="625">
        <f t="shared" si="54"/>
        <v>0</v>
      </c>
      <c r="ADW79" s="625">
        <f t="shared" si="54"/>
        <v>0</v>
      </c>
      <c r="ADX79" s="625">
        <f t="shared" si="54"/>
        <v>0</v>
      </c>
      <c r="ADY79" s="625">
        <f t="shared" si="54"/>
        <v>0</v>
      </c>
      <c r="ADZ79" s="625">
        <f t="shared" si="54"/>
        <v>0</v>
      </c>
      <c r="AEA79" s="625">
        <f t="shared" si="54"/>
        <v>0</v>
      </c>
      <c r="AEB79" s="625">
        <f t="shared" si="54"/>
        <v>0</v>
      </c>
      <c r="AEC79" s="625">
        <f t="shared" si="54"/>
        <v>0</v>
      </c>
      <c r="AED79" s="625">
        <f t="shared" si="54"/>
        <v>0</v>
      </c>
      <c r="AEE79" s="625">
        <f t="shared" si="54"/>
        <v>0</v>
      </c>
      <c r="AEF79" s="625">
        <f t="shared" si="54"/>
        <v>0</v>
      </c>
      <c r="AEG79" s="625">
        <f t="shared" si="54"/>
        <v>0</v>
      </c>
      <c r="AEH79" s="625">
        <f t="shared" si="54"/>
        <v>0</v>
      </c>
      <c r="AEI79" s="625">
        <f t="shared" si="54"/>
        <v>0</v>
      </c>
      <c r="AEJ79" s="625">
        <f t="shared" si="54"/>
        <v>0</v>
      </c>
      <c r="AEK79" s="625">
        <f t="shared" si="54"/>
        <v>0</v>
      </c>
      <c r="AEL79" s="625">
        <f t="shared" si="54"/>
        <v>0</v>
      </c>
      <c r="AEM79" s="625">
        <f t="shared" si="54"/>
        <v>0</v>
      </c>
      <c r="AEN79" s="625">
        <f t="shared" si="54"/>
        <v>0</v>
      </c>
      <c r="AEO79" s="625">
        <f t="shared" si="54"/>
        <v>0</v>
      </c>
      <c r="AEP79" s="625">
        <f t="shared" si="54"/>
        <v>0</v>
      </c>
      <c r="AEQ79" s="625">
        <f t="shared" si="54"/>
        <v>0</v>
      </c>
      <c r="AER79" s="625">
        <f t="shared" si="54"/>
        <v>0</v>
      </c>
      <c r="AES79" s="625">
        <f t="shared" si="54"/>
        <v>0</v>
      </c>
      <c r="AET79" s="625">
        <f t="shared" si="54"/>
        <v>0</v>
      </c>
      <c r="AEU79" s="625">
        <f t="shared" si="54"/>
        <v>0</v>
      </c>
      <c r="AEV79" s="625">
        <f t="shared" si="54"/>
        <v>0</v>
      </c>
      <c r="AEW79" s="625">
        <f t="shared" si="54"/>
        <v>0</v>
      </c>
      <c r="AEX79" s="625">
        <f t="shared" si="54"/>
        <v>0</v>
      </c>
      <c r="AEY79" s="625">
        <f t="shared" si="54"/>
        <v>0</v>
      </c>
      <c r="AEZ79" s="625">
        <f t="shared" si="54"/>
        <v>0</v>
      </c>
      <c r="AFA79" s="625">
        <f t="shared" si="54"/>
        <v>0</v>
      </c>
      <c r="AFB79" s="625">
        <f t="shared" si="54"/>
        <v>0</v>
      </c>
      <c r="AFC79" s="625">
        <f t="shared" si="54"/>
        <v>0</v>
      </c>
      <c r="AFD79" s="625">
        <f t="shared" ref="AFD79:AHO79" si="55">AFD75-AFD78</f>
        <v>0</v>
      </c>
      <c r="AFE79" s="625">
        <f t="shared" si="55"/>
        <v>0</v>
      </c>
      <c r="AFF79" s="625">
        <f t="shared" si="55"/>
        <v>0</v>
      </c>
      <c r="AFG79" s="625">
        <f t="shared" si="55"/>
        <v>0</v>
      </c>
      <c r="AFH79" s="625">
        <f t="shared" si="55"/>
        <v>0</v>
      </c>
      <c r="AFI79" s="625">
        <f t="shared" si="55"/>
        <v>0</v>
      </c>
      <c r="AFJ79" s="625">
        <f t="shared" si="55"/>
        <v>0</v>
      </c>
      <c r="AFK79" s="625">
        <f t="shared" si="55"/>
        <v>0</v>
      </c>
      <c r="AFL79" s="625">
        <f t="shared" si="55"/>
        <v>0</v>
      </c>
      <c r="AFM79" s="625">
        <f t="shared" si="55"/>
        <v>0</v>
      </c>
      <c r="AFN79" s="625">
        <f t="shared" si="55"/>
        <v>0</v>
      </c>
      <c r="AFO79" s="625">
        <f t="shared" si="55"/>
        <v>0</v>
      </c>
      <c r="AFP79" s="625">
        <f t="shared" si="55"/>
        <v>0</v>
      </c>
      <c r="AFQ79" s="625">
        <f t="shared" si="55"/>
        <v>0</v>
      </c>
      <c r="AFR79" s="625">
        <f t="shared" si="55"/>
        <v>0</v>
      </c>
      <c r="AFS79" s="625">
        <f t="shared" si="55"/>
        <v>0</v>
      </c>
      <c r="AFT79" s="625">
        <f t="shared" si="55"/>
        <v>0</v>
      </c>
      <c r="AFU79" s="625">
        <f t="shared" si="55"/>
        <v>0</v>
      </c>
      <c r="AFV79" s="625">
        <f t="shared" si="55"/>
        <v>0</v>
      </c>
      <c r="AFW79" s="625">
        <f t="shared" si="55"/>
        <v>0</v>
      </c>
      <c r="AFX79" s="625">
        <f t="shared" si="55"/>
        <v>0</v>
      </c>
      <c r="AFY79" s="625">
        <f t="shared" si="55"/>
        <v>0</v>
      </c>
      <c r="AFZ79" s="625">
        <f t="shared" si="55"/>
        <v>0</v>
      </c>
      <c r="AGA79" s="625">
        <f t="shared" si="55"/>
        <v>0</v>
      </c>
      <c r="AGB79" s="625">
        <f t="shared" si="55"/>
        <v>0</v>
      </c>
      <c r="AGC79" s="625">
        <f t="shared" si="55"/>
        <v>0</v>
      </c>
      <c r="AGD79" s="625">
        <f t="shared" si="55"/>
        <v>0</v>
      </c>
      <c r="AGE79" s="625">
        <f t="shared" si="55"/>
        <v>0</v>
      </c>
      <c r="AGF79" s="625">
        <f t="shared" si="55"/>
        <v>0</v>
      </c>
      <c r="AGG79" s="625">
        <f t="shared" si="55"/>
        <v>0</v>
      </c>
      <c r="AGH79" s="625">
        <f t="shared" si="55"/>
        <v>0</v>
      </c>
      <c r="AGI79" s="625">
        <f t="shared" si="55"/>
        <v>0</v>
      </c>
      <c r="AGJ79" s="625">
        <f t="shared" si="55"/>
        <v>0</v>
      </c>
      <c r="AGK79" s="625">
        <f t="shared" si="55"/>
        <v>0</v>
      </c>
      <c r="AGL79" s="625">
        <f t="shared" si="55"/>
        <v>0</v>
      </c>
      <c r="AGM79" s="625">
        <f t="shared" si="55"/>
        <v>0</v>
      </c>
      <c r="AGN79" s="625">
        <f t="shared" si="55"/>
        <v>0</v>
      </c>
      <c r="AGO79" s="625">
        <f t="shared" si="55"/>
        <v>0</v>
      </c>
      <c r="AGP79" s="625">
        <f t="shared" si="55"/>
        <v>0</v>
      </c>
      <c r="AGQ79" s="625">
        <f t="shared" si="55"/>
        <v>0</v>
      </c>
      <c r="AGR79" s="625">
        <f t="shared" si="55"/>
        <v>0</v>
      </c>
      <c r="AGS79" s="625">
        <f t="shared" si="55"/>
        <v>0</v>
      </c>
      <c r="AGT79" s="625">
        <f t="shared" si="55"/>
        <v>0</v>
      </c>
      <c r="AGU79" s="625">
        <f t="shared" si="55"/>
        <v>0</v>
      </c>
      <c r="AGV79" s="625">
        <f t="shared" si="55"/>
        <v>0</v>
      </c>
      <c r="AGW79" s="625">
        <f t="shared" si="55"/>
        <v>0</v>
      </c>
      <c r="AGX79" s="625">
        <f t="shared" si="55"/>
        <v>0</v>
      </c>
      <c r="AGY79" s="625">
        <f t="shared" si="55"/>
        <v>0</v>
      </c>
      <c r="AGZ79" s="625">
        <f t="shared" si="55"/>
        <v>0</v>
      </c>
      <c r="AHA79" s="625">
        <f t="shared" si="55"/>
        <v>0</v>
      </c>
      <c r="AHB79" s="625">
        <f t="shared" si="55"/>
        <v>0</v>
      </c>
      <c r="AHC79" s="625">
        <f t="shared" si="55"/>
        <v>0</v>
      </c>
      <c r="AHD79" s="625">
        <f t="shared" si="55"/>
        <v>0</v>
      </c>
      <c r="AHE79" s="625">
        <f t="shared" si="55"/>
        <v>0</v>
      </c>
      <c r="AHF79" s="625">
        <f t="shared" si="55"/>
        <v>0</v>
      </c>
      <c r="AHG79" s="625">
        <f t="shared" si="55"/>
        <v>0</v>
      </c>
      <c r="AHH79" s="625">
        <f t="shared" si="55"/>
        <v>0</v>
      </c>
      <c r="AHI79" s="625">
        <f t="shared" si="55"/>
        <v>0</v>
      </c>
      <c r="AHJ79" s="625">
        <f t="shared" si="55"/>
        <v>0</v>
      </c>
      <c r="AHK79" s="625">
        <f t="shared" si="55"/>
        <v>0</v>
      </c>
      <c r="AHL79" s="625">
        <f t="shared" si="55"/>
        <v>0</v>
      </c>
      <c r="AHM79" s="625">
        <f t="shared" si="55"/>
        <v>0</v>
      </c>
      <c r="AHN79" s="625">
        <f t="shared" si="55"/>
        <v>0</v>
      </c>
      <c r="AHO79" s="625">
        <f t="shared" si="55"/>
        <v>0</v>
      </c>
      <c r="AHP79" s="625">
        <f t="shared" ref="AHP79" si="56">AHP75-AHP78</f>
        <v>0</v>
      </c>
      <c r="AHQ79" s="579">
        <v>74</v>
      </c>
    </row>
    <row r="82" spans="2:898" x14ac:dyDescent="0.55000000000000004">
      <c r="C82" s="555">
        <v>1</v>
      </c>
      <c r="DA82" s="555">
        <v>2</v>
      </c>
      <c r="EV82" s="555">
        <v>3</v>
      </c>
      <c r="GX82" s="555">
        <v>4</v>
      </c>
      <c r="JQ82" s="555">
        <v>5</v>
      </c>
      <c r="ME82" s="555">
        <v>6</v>
      </c>
      <c r="OZ82" s="555">
        <v>7</v>
      </c>
      <c r="RY82" s="555">
        <v>8</v>
      </c>
      <c r="VI82" s="555">
        <v>9</v>
      </c>
      <c r="YT82" s="555">
        <v>10</v>
      </c>
      <c r="ABM82" s="555">
        <v>11</v>
      </c>
      <c r="AEO82" s="555">
        <v>12</v>
      </c>
    </row>
    <row r="83" spans="2:898" x14ac:dyDescent="0.55000000000000004">
      <c r="C83" s="555" t="s">
        <v>1258</v>
      </c>
      <c r="U83" s="555" t="s">
        <v>1259</v>
      </c>
      <c r="AS83" s="555" t="s">
        <v>1260</v>
      </c>
      <c r="BH83" s="555" t="s">
        <v>1261</v>
      </c>
      <c r="BQ83" s="555" t="s">
        <v>1262</v>
      </c>
      <c r="BY83" s="555" t="s">
        <v>1263</v>
      </c>
      <c r="CF83" s="555" t="s">
        <v>1264</v>
      </c>
      <c r="CS83" s="555" t="s">
        <v>1265</v>
      </c>
      <c r="DA83" s="555" t="s">
        <v>1266</v>
      </c>
      <c r="DJ83" s="555" t="s">
        <v>1267</v>
      </c>
      <c r="DS83" s="555" t="s">
        <v>1268</v>
      </c>
      <c r="ED83" s="555" t="s">
        <v>1269</v>
      </c>
      <c r="EM83" s="555" t="s">
        <v>1270</v>
      </c>
      <c r="EV83" s="555" t="s">
        <v>1271</v>
      </c>
      <c r="FH83" s="555" t="s">
        <v>1272</v>
      </c>
      <c r="FP83" s="555" t="s">
        <v>1273</v>
      </c>
      <c r="GD83" s="555" t="s">
        <v>1274</v>
      </c>
      <c r="GP83" s="555" t="s">
        <v>1275</v>
      </c>
      <c r="GX83" s="555" t="s">
        <v>1276</v>
      </c>
      <c r="HB83" s="555" t="s">
        <v>1277</v>
      </c>
      <c r="HI83" s="555" t="s">
        <v>1278</v>
      </c>
      <c r="HQ83" s="555" t="s">
        <v>1279</v>
      </c>
      <c r="IG83" s="555" t="s">
        <v>1280</v>
      </c>
      <c r="IR83" s="555" t="s">
        <v>1281</v>
      </c>
      <c r="JD83" s="555" t="s">
        <v>1282</v>
      </c>
      <c r="JJ83" s="555" t="s">
        <v>1283</v>
      </c>
      <c r="JQ83" s="555" t="s">
        <v>1284</v>
      </c>
      <c r="KF83" s="555" t="s">
        <v>1285</v>
      </c>
      <c r="KO83" s="555" t="s">
        <v>1286</v>
      </c>
      <c r="KW83" s="555" t="s">
        <v>1287</v>
      </c>
      <c r="LE83" s="555" t="s">
        <v>1288</v>
      </c>
      <c r="LP83" s="555" t="s">
        <v>1289</v>
      </c>
      <c r="LS83" s="555" t="s">
        <v>1290</v>
      </c>
      <c r="LU83" s="555" t="s">
        <v>1291</v>
      </c>
      <c r="ME83" s="555" t="s">
        <v>1292</v>
      </c>
      <c r="MQ83" s="555" t="s">
        <v>1293</v>
      </c>
      <c r="NB83" s="555" t="s">
        <v>1294</v>
      </c>
      <c r="NN83" s="555" t="s">
        <v>1295</v>
      </c>
      <c r="NU83" s="555" t="s">
        <v>1296</v>
      </c>
      <c r="OB83" s="555" t="s">
        <v>1297</v>
      </c>
      <c r="OK83" s="555" t="s">
        <v>1298</v>
      </c>
      <c r="OQ83" s="555" t="s">
        <v>1299</v>
      </c>
      <c r="OZ83" s="555" t="s">
        <v>1300</v>
      </c>
      <c r="PR83" s="555" t="s">
        <v>1301</v>
      </c>
      <c r="QR83" s="555" t="s">
        <v>1302</v>
      </c>
      <c r="RE83" s="555" t="s">
        <v>1303</v>
      </c>
      <c r="RY83" s="555" t="s">
        <v>1304</v>
      </c>
      <c r="SK83" s="555" t="s">
        <v>1305</v>
      </c>
      <c r="SS83" s="555" t="s">
        <v>1306</v>
      </c>
      <c r="TG83" s="555" t="s">
        <v>1307</v>
      </c>
      <c r="TY83" s="555" t="s">
        <v>1308</v>
      </c>
      <c r="UH83" s="555" t="s">
        <v>1309</v>
      </c>
      <c r="UN83" s="555" t="s">
        <v>1310</v>
      </c>
      <c r="VI83" s="555" t="s">
        <v>1311</v>
      </c>
      <c r="VY83" s="555" t="s">
        <v>1312</v>
      </c>
      <c r="XF83" s="555" t="s">
        <v>1313</v>
      </c>
      <c r="YC83" s="555" t="s">
        <v>1314</v>
      </c>
      <c r="YT83" s="555" t="s">
        <v>1315</v>
      </c>
      <c r="ZA83" s="555" t="s">
        <v>1316</v>
      </c>
      <c r="ZJ83" s="555" t="s">
        <v>1317</v>
      </c>
      <c r="AAF83" s="555" t="s">
        <v>1318</v>
      </c>
      <c r="AAM83" s="555" t="s">
        <v>1319</v>
      </c>
      <c r="ABM83" s="555" t="s">
        <v>1320</v>
      </c>
      <c r="ABV83" s="555" t="s">
        <v>1321</v>
      </c>
      <c r="ACG83" s="555" t="s">
        <v>1322</v>
      </c>
      <c r="ADD83" s="555" t="s">
        <v>1323</v>
      </c>
      <c r="ADM83" s="555" t="s">
        <v>1324</v>
      </c>
      <c r="ADP83" s="555" t="s">
        <v>1325</v>
      </c>
      <c r="ADU83" s="555" t="s">
        <v>1326</v>
      </c>
      <c r="AEO83" s="555" t="s">
        <v>1327</v>
      </c>
      <c r="AEY83" s="555" t="s">
        <v>1328</v>
      </c>
      <c r="AFL83" s="555" t="s">
        <v>1329</v>
      </c>
      <c r="AFX83" s="555" t="s">
        <v>1330</v>
      </c>
      <c r="AGI83" s="555" t="s">
        <v>1331</v>
      </c>
      <c r="AGQ83" s="555" t="s">
        <v>1332</v>
      </c>
      <c r="AHH83" s="555" t="s">
        <v>1333</v>
      </c>
    </row>
    <row r="84" spans="2:898" x14ac:dyDescent="0.55000000000000004">
      <c r="C84" s="555" t="s">
        <v>2803</v>
      </c>
      <c r="D84" s="555" t="s">
        <v>2808</v>
      </c>
      <c r="E84" s="555" t="s">
        <v>2813</v>
      </c>
      <c r="F84" s="555" t="s">
        <v>2819</v>
      </c>
      <c r="G84" s="555" t="s">
        <v>2823</v>
      </c>
      <c r="H84" s="555" t="s">
        <v>2828</v>
      </c>
      <c r="I84" s="555" t="s">
        <v>2832</v>
      </c>
      <c r="J84" s="555" t="s">
        <v>2837</v>
      </c>
      <c r="K84" s="555" t="s">
        <v>2842</v>
      </c>
      <c r="L84" s="555" t="s">
        <v>2847</v>
      </c>
      <c r="M84" s="555" t="s">
        <v>2852</v>
      </c>
      <c r="N84" s="555" t="s">
        <v>2856</v>
      </c>
      <c r="O84" s="555" t="s">
        <v>2860</v>
      </c>
      <c r="P84" s="555" t="s">
        <v>2864</v>
      </c>
      <c r="Q84" s="555" t="s">
        <v>2868</v>
      </c>
      <c r="R84" s="555" t="s">
        <v>2872</v>
      </c>
      <c r="S84" s="555" t="s">
        <v>2877</v>
      </c>
      <c r="T84" s="555" t="s">
        <v>2881</v>
      </c>
      <c r="U84" s="555" t="s">
        <v>2420</v>
      </c>
      <c r="V84" s="555" t="s">
        <v>2431</v>
      </c>
      <c r="W84" s="555" t="s">
        <v>2442</v>
      </c>
      <c r="X84" s="555" t="s">
        <v>2452</v>
      </c>
      <c r="Y84" s="555" t="s">
        <v>2460</v>
      </c>
      <c r="Z84" s="555" t="s">
        <v>2466</v>
      </c>
      <c r="AA84" s="555" t="s">
        <v>2471</v>
      </c>
      <c r="AB84" s="555" t="s">
        <v>2478</v>
      </c>
      <c r="AC84" s="555" t="s">
        <v>2484</v>
      </c>
      <c r="AD84" s="555" t="s">
        <v>2489</v>
      </c>
      <c r="AE84" s="555" t="s">
        <v>2494</v>
      </c>
      <c r="AF84" s="555" t="s">
        <v>2502</v>
      </c>
      <c r="AG84" s="555" t="s">
        <v>2507</v>
      </c>
      <c r="AH84" s="555" t="s">
        <v>2514</v>
      </c>
      <c r="AI84" s="555" t="s">
        <v>2520</v>
      </c>
      <c r="AJ84" s="555" t="s">
        <v>2525</v>
      </c>
      <c r="AK84" s="555" t="s">
        <v>2529</v>
      </c>
      <c r="AL84" s="555" t="s">
        <v>2533</v>
      </c>
      <c r="AM84" s="555" t="s">
        <v>2538</v>
      </c>
      <c r="AN84" s="555" t="s">
        <v>2543</v>
      </c>
      <c r="AO84" s="555" t="s">
        <v>2548</v>
      </c>
      <c r="AP84" s="555" t="s">
        <v>2552</v>
      </c>
      <c r="AQ84" s="555" t="s">
        <v>2557</v>
      </c>
      <c r="AR84" s="555" t="s">
        <v>2561</v>
      </c>
      <c r="AS84" s="555" t="s">
        <v>2698</v>
      </c>
      <c r="AT84" s="555" t="s">
        <v>2702</v>
      </c>
      <c r="AU84" s="555" t="s">
        <v>2706</v>
      </c>
      <c r="AV84" s="555" t="s">
        <v>2710</v>
      </c>
      <c r="AW84" s="555" t="s">
        <v>2714</v>
      </c>
      <c r="AX84" s="555" t="s">
        <v>2719</v>
      </c>
      <c r="AY84" s="555" t="s">
        <v>2724</v>
      </c>
      <c r="AZ84" s="555" t="s">
        <v>2728</v>
      </c>
      <c r="BA84" s="555" t="s">
        <v>2733</v>
      </c>
      <c r="BB84" s="555" t="s">
        <v>2737</v>
      </c>
      <c r="BC84" s="555" t="s">
        <v>2741</v>
      </c>
      <c r="BD84" s="555" t="s">
        <v>2746</v>
      </c>
      <c r="BE84" s="555" t="s">
        <v>2750</v>
      </c>
      <c r="BF84" s="555" t="s">
        <v>2755</v>
      </c>
      <c r="BG84" s="555" t="s">
        <v>2759</v>
      </c>
      <c r="BH84" s="555" t="s">
        <v>2763</v>
      </c>
      <c r="BI84" s="555" t="s">
        <v>2768</v>
      </c>
      <c r="BJ84" s="555" t="s">
        <v>2773</v>
      </c>
      <c r="BK84" s="555" t="s">
        <v>2777</v>
      </c>
      <c r="BL84" s="555" t="s">
        <v>2781</v>
      </c>
      <c r="BM84" s="555" t="s">
        <v>2786</v>
      </c>
      <c r="BN84" s="555" t="s">
        <v>2790</v>
      </c>
      <c r="BO84" s="555" t="s">
        <v>2794</v>
      </c>
      <c r="BP84" s="555" t="s">
        <v>2799</v>
      </c>
      <c r="BQ84" s="555" t="s">
        <v>2663</v>
      </c>
      <c r="BR84" s="555" t="s">
        <v>2667</v>
      </c>
      <c r="BS84" s="555" t="s">
        <v>2671</v>
      </c>
      <c r="BT84" s="555" t="s">
        <v>2675</v>
      </c>
      <c r="BU84" s="555" t="s">
        <v>2680</v>
      </c>
      <c r="BV84" s="555" t="s">
        <v>2685</v>
      </c>
      <c r="BW84" s="555" t="s">
        <v>2689</v>
      </c>
      <c r="BX84" s="555" t="s">
        <v>2693</v>
      </c>
      <c r="BY84" s="555" t="s">
        <v>2885</v>
      </c>
      <c r="BZ84" s="555" t="s">
        <v>2891</v>
      </c>
      <c r="CA84" s="555" t="s">
        <v>2895</v>
      </c>
      <c r="CB84" s="555" t="s">
        <v>2899</v>
      </c>
      <c r="CC84" s="555" t="s">
        <v>2904</v>
      </c>
      <c r="CD84" s="555" t="s">
        <v>2908</v>
      </c>
      <c r="CE84" s="555" t="s">
        <v>2912</v>
      </c>
      <c r="CF84" s="555" t="s">
        <v>2607</v>
      </c>
      <c r="CG84" s="555" t="s">
        <v>2613</v>
      </c>
      <c r="CH84" s="555" t="s">
        <v>2617</v>
      </c>
      <c r="CI84" s="555" t="s">
        <v>2621</v>
      </c>
      <c r="CJ84" s="555" t="s">
        <v>2625</v>
      </c>
      <c r="CK84" s="555" t="s">
        <v>2629</v>
      </c>
      <c r="CL84" s="555" t="s">
        <v>2633</v>
      </c>
      <c r="CM84" s="555" t="s">
        <v>2637</v>
      </c>
      <c r="CN84" s="555" t="s">
        <v>2642</v>
      </c>
      <c r="CO84" s="555" t="s">
        <v>2646</v>
      </c>
      <c r="CP84" s="555" t="s">
        <v>2650</v>
      </c>
      <c r="CQ84" s="555" t="s">
        <v>2654</v>
      </c>
      <c r="CR84" s="555" t="s">
        <v>2658</v>
      </c>
      <c r="CS84" s="555" t="s">
        <v>2569</v>
      </c>
      <c r="CT84" s="555" t="s">
        <v>2575</v>
      </c>
      <c r="CU84" s="555" t="s">
        <v>2580</v>
      </c>
      <c r="CV84" s="555" t="s">
        <v>2584</v>
      </c>
      <c r="CW84" s="555" t="s">
        <v>2588</v>
      </c>
      <c r="CX84" s="555" t="s">
        <v>2592</v>
      </c>
      <c r="CY84" s="555" t="s">
        <v>2597</v>
      </c>
      <c r="CZ84" s="555" t="s">
        <v>2601</v>
      </c>
      <c r="DA84" s="555" t="s">
        <v>2952</v>
      </c>
      <c r="DB84" s="555" t="s">
        <v>2957</v>
      </c>
      <c r="DC84" s="555" t="s">
        <v>2962</v>
      </c>
      <c r="DD84" s="555" t="s">
        <v>2966</v>
      </c>
      <c r="DE84" s="555" t="s">
        <v>2970</v>
      </c>
      <c r="DF84" s="555" t="s">
        <v>2975</v>
      </c>
      <c r="DG84" s="555" t="s">
        <v>2980</v>
      </c>
      <c r="DH84" s="555" t="s">
        <v>2985</v>
      </c>
      <c r="DI84" s="555" t="s">
        <v>2989</v>
      </c>
      <c r="DJ84" s="555" t="s">
        <v>3034</v>
      </c>
      <c r="DK84" s="555" t="s">
        <v>3041</v>
      </c>
      <c r="DL84" s="555" t="s">
        <v>3045</v>
      </c>
      <c r="DM84" s="555" t="s">
        <v>3050</v>
      </c>
      <c r="DN84" s="555" t="s">
        <v>3054</v>
      </c>
      <c r="DO84" s="555" t="s">
        <v>3058</v>
      </c>
      <c r="DP84" s="555" t="s">
        <v>3062</v>
      </c>
      <c r="DQ84" s="555" t="s">
        <v>3066</v>
      </c>
      <c r="DR84" s="555" t="s">
        <v>3070</v>
      </c>
      <c r="DS84" s="555" t="s">
        <v>3075</v>
      </c>
      <c r="DT84" s="555" t="s">
        <v>3079</v>
      </c>
      <c r="DU84" s="555" t="s">
        <v>3083</v>
      </c>
      <c r="DV84" s="555" t="s">
        <v>3088</v>
      </c>
      <c r="DW84" s="555" t="s">
        <v>3093</v>
      </c>
      <c r="DX84" s="555" t="s">
        <v>3098</v>
      </c>
      <c r="DY84" s="555" t="s">
        <v>3102</v>
      </c>
      <c r="DZ84" s="555" t="s">
        <v>3106</v>
      </c>
      <c r="EA84" s="555" t="s">
        <v>3111</v>
      </c>
      <c r="EB84" s="555" t="s">
        <v>3115</v>
      </c>
      <c r="EC84" s="555" t="s">
        <v>3119</v>
      </c>
      <c r="ED84" s="555" t="s">
        <v>2994</v>
      </c>
      <c r="EE84" s="555" t="s">
        <v>2998</v>
      </c>
      <c r="EF84" s="555" t="s">
        <v>3003</v>
      </c>
      <c r="EG84" s="555" t="s">
        <v>3007</v>
      </c>
      <c r="EH84" s="555" t="s">
        <v>3012</v>
      </c>
      <c r="EI84" s="555" t="s">
        <v>3016</v>
      </c>
      <c r="EJ84" s="555" t="s">
        <v>3021</v>
      </c>
      <c r="EK84" s="555" t="s">
        <v>3026</v>
      </c>
      <c r="EL84" s="555" t="s">
        <v>3030</v>
      </c>
      <c r="EM84" s="555" t="s">
        <v>2916</v>
      </c>
      <c r="EN84" s="555" t="s">
        <v>2920</v>
      </c>
      <c r="EO84" s="555" t="s">
        <v>2924</v>
      </c>
      <c r="EP84" s="555" t="s">
        <v>2928</v>
      </c>
      <c r="EQ84" s="555" t="s">
        <v>2932</v>
      </c>
      <c r="ER84" s="555" t="s">
        <v>2936</v>
      </c>
      <c r="ES84" s="555" t="s">
        <v>2940</v>
      </c>
      <c r="ET84" s="555" t="s">
        <v>2944</v>
      </c>
      <c r="EU84" s="555" t="s">
        <v>2948</v>
      </c>
      <c r="EV84" s="555" t="s">
        <v>3246</v>
      </c>
      <c r="EW84" s="555" t="s">
        <v>3250</v>
      </c>
      <c r="EX84" s="555" t="s">
        <v>3254</v>
      </c>
      <c r="EY84" s="555" t="s">
        <v>3259</v>
      </c>
      <c r="EZ84" s="555" t="s">
        <v>3263</v>
      </c>
      <c r="FA84" s="555" t="s">
        <v>3267</v>
      </c>
      <c r="FB84" s="555" t="s">
        <v>3272</v>
      </c>
      <c r="FC84" s="555" t="s">
        <v>3276</v>
      </c>
      <c r="FD84" s="555" t="s">
        <v>3280</v>
      </c>
      <c r="FE84" s="555" t="s">
        <v>3284</v>
      </c>
      <c r="FF84" s="555" t="s">
        <v>3288</v>
      </c>
      <c r="FG84" s="555" t="s">
        <v>3292</v>
      </c>
      <c r="FH84" s="555" t="s">
        <v>3123</v>
      </c>
      <c r="FI84" s="555" t="s">
        <v>3128</v>
      </c>
      <c r="FJ84" s="555" t="s">
        <v>3132</v>
      </c>
      <c r="FK84" s="555" t="s">
        <v>3137</v>
      </c>
      <c r="FL84" s="555" t="s">
        <v>3141</v>
      </c>
      <c r="FM84" s="555" t="s">
        <v>3146</v>
      </c>
      <c r="FN84" s="555" t="s">
        <v>3150</v>
      </c>
      <c r="FO84" s="555" t="s">
        <v>3154</v>
      </c>
      <c r="FP84" s="555" t="s">
        <v>3157</v>
      </c>
      <c r="FQ84" s="555" t="s">
        <v>3162</v>
      </c>
      <c r="FR84" s="555" t="s">
        <v>3166</v>
      </c>
      <c r="FS84" s="555" t="s">
        <v>3170</v>
      </c>
      <c r="FT84" s="555" t="s">
        <v>3174</v>
      </c>
      <c r="FU84" s="555" t="s">
        <v>3179</v>
      </c>
      <c r="FV84" s="555" t="s">
        <v>3183</v>
      </c>
      <c r="FW84" s="555" t="s">
        <v>3187</v>
      </c>
      <c r="FX84" s="555" t="s">
        <v>3191</v>
      </c>
      <c r="FY84" s="555" t="s">
        <v>3195</v>
      </c>
      <c r="FZ84" s="555" t="s">
        <v>3199</v>
      </c>
      <c r="GA84" s="555" t="s">
        <v>3203</v>
      </c>
      <c r="GB84" s="555" t="s">
        <v>3207</v>
      </c>
      <c r="GC84" s="555" t="s">
        <v>3211</v>
      </c>
      <c r="GD84" s="555" t="s">
        <v>3295</v>
      </c>
      <c r="GE84" s="555" t="s">
        <v>3299</v>
      </c>
      <c r="GF84" s="555" t="s">
        <v>3303</v>
      </c>
      <c r="GG84" s="555" t="s">
        <v>3307</v>
      </c>
      <c r="GH84" s="555" t="s">
        <v>3311</v>
      </c>
      <c r="GI84" s="555" t="s">
        <v>3315</v>
      </c>
      <c r="GJ84" s="555" t="s">
        <v>3319</v>
      </c>
      <c r="GK84" s="555" t="s">
        <v>3324</v>
      </c>
      <c r="GL84" s="555" t="s">
        <v>3329</v>
      </c>
      <c r="GM84" s="555" t="s">
        <v>3333</v>
      </c>
      <c r="GN84" s="555" t="s">
        <v>3337</v>
      </c>
      <c r="GO84" s="555" t="s">
        <v>3341</v>
      </c>
      <c r="GP84" s="555" t="s">
        <v>3215</v>
      </c>
      <c r="GQ84" s="555" t="s">
        <v>3218</v>
      </c>
      <c r="GR84" s="555" t="s">
        <v>3222</v>
      </c>
      <c r="GS84" s="555" t="s">
        <v>3226</v>
      </c>
      <c r="GT84" s="555" t="s">
        <v>3230</v>
      </c>
      <c r="GU84" s="555" t="s">
        <v>3234</v>
      </c>
      <c r="GV84" s="555" t="s">
        <v>3238</v>
      </c>
      <c r="GW84" s="555" t="s">
        <v>3242</v>
      </c>
      <c r="GX84" s="555" t="s">
        <v>3633</v>
      </c>
      <c r="GY84" s="555" t="s">
        <v>3637</v>
      </c>
      <c r="GZ84" s="555" t="s">
        <v>3641</v>
      </c>
      <c r="HA84" s="555" t="s">
        <v>3645</v>
      </c>
      <c r="HB84" s="555" t="s">
        <v>3345</v>
      </c>
      <c r="HC84" s="555" t="s">
        <v>3350</v>
      </c>
      <c r="HD84" s="555" t="s">
        <v>3354</v>
      </c>
      <c r="HE84" s="555" t="s">
        <v>3358</v>
      </c>
      <c r="HF84" s="555" t="s">
        <v>3362</v>
      </c>
      <c r="HG84" s="555" t="s">
        <v>3366</v>
      </c>
      <c r="HH84" s="555" t="s">
        <v>3370</v>
      </c>
      <c r="HI84" s="555" t="s">
        <v>3374</v>
      </c>
      <c r="HJ84" s="555" t="s">
        <v>3378</v>
      </c>
      <c r="HK84" s="555" t="s">
        <v>3382</v>
      </c>
      <c r="HL84" s="555" t="s">
        <v>3386</v>
      </c>
      <c r="HM84" s="555" t="s">
        <v>3390</v>
      </c>
      <c r="HN84" s="555" t="s">
        <v>3394</v>
      </c>
      <c r="HO84" s="555" t="s">
        <v>3398</v>
      </c>
      <c r="HP84" s="555" t="s">
        <v>3402</v>
      </c>
      <c r="HQ84" s="555" t="s">
        <v>3406</v>
      </c>
      <c r="HR84" s="555" t="s">
        <v>3410</v>
      </c>
      <c r="HS84" s="555" t="s">
        <v>3416</v>
      </c>
      <c r="HT84" s="555" t="s">
        <v>3420</v>
      </c>
      <c r="HU84" s="555" t="s">
        <v>3425</v>
      </c>
      <c r="HV84" s="555" t="s">
        <v>3429</v>
      </c>
      <c r="HW84" s="555" t="s">
        <v>3433</v>
      </c>
      <c r="HX84" s="555" t="s">
        <v>3437</v>
      </c>
      <c r="HY84" s="555" t="s">
        <v>3441</v>
      </c>
      <c r="HZ84" s="555" t="s">
        <v>3445</v>
      </c>
      <c r="IA84" s="555" t="s">
        <v>3450</v>
      </c>
      <c r="IB84" s="555" t="s">
        <v>3454</v>
      </c>
      <c r="IC84" s="555" t="s">
        <v>3458</v>
      </c>
      <c r="ID84" s="555" t="s">
        <v>3463</v>
      </c>
      <c r="IE84" s="555" t="s">
        <v>3467</v>
      </c>
      <c r="IF84" s="555" t="s">
        <v>3472</v>
      </c>
      <c r="IG84" s="555" t="s">
        <v>3507</v>
      </c>
      <c r="IH84" s="555" t="s">
        <v>3512</v>
      </c>
      <c r="II84" s="555" t="s">
        <v>3517</v>
      </c>
      <c r="IJ84" s="555" t="s">
        <v>3521</v>
      </c>
      <c r="IK84" s="555" t="s">
        <v>3526</v>
      </c>
      <c r="IL84" s="555" t="s">
        <v>3531</v>
      </c>
      <c r="IM84" s="555" t="s">
        <v>3536</v>
      </c>
      <c r="IN84" s="555" t="s">
        <v>3540</v>
      </c>
      <c r="IO84" s="555" t="s">
        <v>3544</v>
      </c>
      <c r="IP84" s="555" t="s">
        <v>3548</v>
      </c>
      <c r="IQ84" s="555" t="s">
        <v>3552</v>
      </c>
      <c r="IR84" s="555" t="s">
        <v>3581</v>
      </c>
      <c r="IS84" s="555" t="s">
        <v>3585</v>
      </c>
      <c r="IT84" s="555" t="s">
        <v>3590</v>
      </c>
      <c r="IU84" s="555" t="s">
        <v>3595</v>
      </c>
      <c r="IV84" s="555" t="s">
        <v>3599</v>
      </c>
      <c r="IW84" s="555" t="s">
        <v>3603</v>
      </c>
      <c r="IX84" s="555" t="s">
        <v>3608</v>
      </c>
      <c r="IY84" s="555" t="s">
        <v>3612</v>
      </c>
      <c r="IZ84" s="555" t="s">
        <v>3616</v>
      </c>
      <c r="JA84" s="555" t="s">
        <v>3621</v>
      </c>
      <c r="JB84" s="555" t="s">
        <v>3625</v>
      </c>
      <c r="JC84" s="555" t="s">
        <v>3629</v>
      </c>
      <c r="JD84" s="555" t="s">
        <v>3556</v>
      </c>
      <c r="JE84" s="555" t="s">
        <v>3560</v>
      </c>
      <c r="JF84" s="555" t="s">
        <v>3565</v>
      </c>
      <c r="JG84" s="555" t="s">
        <v>3569</v>
      </c>
      <c r="JH84" s="555" t="s">
        <v>3573</v>
      </c>
      <c r="JI84" s="555" t="s">
        <v>3577</v>
      </c>
      <c r="JJ84" s="555" t="s">
        <v>3477</v>
      </c>
      <c r="JK84" s="555" t="s">
        <v>3481</v>
      </c>
      <c r="JL84" s="555" t="s">
        <v>3485</v>
      </c>
      <c r="JM84" s="555" t="s">
        <v>3490</v>
      </c>
      <c r="JN84" s="555" t="s">
        <v>3494</v>
      </c>
      <c r="JO84" s="555" t="s">
        <v>3499</v>
      </c>
      <c r="JP84" s="555" t="s">
        <v>3503</v>
      </c>
      <c r="JQ84" s="555" t="s">
        <v>3696</v>
      </c>
      <c r="JR84" s="555" t="s">
        <v>3701</v>
      </c>
      <c r="JS84" s="555" t="s">
        <v>3706</v>
      </c>
      <c r="JT84" s="555" t="s">
        <v>3710</v>
      </c>
      <c r="JU84" s="555" t="s">
        <v>3714</v>
      </c>
      <c r="JV84" s="555" t="s">
        <v>3718</v>
      </c>
      <c r="JW84" s="555" t="s">
        <v>3722</v>
      </c>
      <c r="JX84" s="555" t="s">
        <v>3726</v>
      </c>
      <c r="JY84" s="555" t="s">
        <v>3730</v>
      </c>
      <c r="JZ84" s="555" t="s">
        <v>3734</v>
      </c>
      <c r="KA84" s="555" t="s">
        <v>3739</v>
      </c>
      <c r="KB84" s="555" t="s">
        <v>3743</v>
      </c>
      <c r="KC84" s="555" t="s">
        <v>3747</v>
      </c>
      <c r="KD84" s="555" t="s">
        <v>3751</v>
      </c>
      <c r="KE84" s="555" t="s">
        <v>3756</v>
      </c>
      <c r="KF84" s="555" t="s">
        <v>3804</v>
      </c>
      <c r="KG84" s="555" t="s">
        <v>3808</v>
      </c>
      <c r="KH84" s="555" t="s">
        <v>3813</v>
      </c>
      <c r="KI84" s="555" t="s">
        <v>3817</v>
      </c>
      <c r="KJ84" s="555" t="s">
        <v>3821</v>
      </c>
      <c r="KK84" s="555" t="s">
        <v>3825</v>
      </c>
      <c r="KL84" s="555" t="s">
        <v>3829</v>
      </c>
      <c r="KM84" s="555" t="s">
        <v>3833</v>
      </c>
      <c r="KN84" s="555" t="s">
        <v>3837</v>
      </c>
      <c r="KO84" s="555" t="s">
        <v>3897</v>
      </c>
      <c r="KP84" s="555" t="s">
        <v>3901</v>
      </c>
      <c r="KQ84" s="555" t="s">
        <v>3905</v>
      </c>
      <c r="KR84" s="555" t="s">
        <v>3909</v>
      </c>
      <c r="KS84" s="555" t="s">
        <v>3914</v>
      </c>
      <c r="KT84" s="555" t="s">
        <v>3918</v>
      </c>
      <c r="KU84" s="555" t="s">
        <v>3922</v>
      </c>
      <c r="KV84" s="555" t="s">
        <v>3927</v>
      </c>
      <c r="KW84" s="555" t="s">
        <v>3863</v>
      </c>
      <c r="KX84" s="555" t="s">
        <v>3868</v>
      </c>
      <c r="KY84" s="555" t="s">
        <v>3872</v>
      </c>
      <c r="KZ84" s="555" t="s">
        <v>3876</v>
      </c>
      <c r="LA84" s="555" t="s">
        <v>3881</v>
      </c>
      <c r="LB84" s="555" t="s">
        <v>3885</v>
      </c>
      <c r="LC84" s="555" t="s">
        <v>3889</v>
      </c>
      <c r="LD84" s="555" t="s">
        <v>3893</v>
      </c>
      <c r="LE84" s="555" t="s">
        <v>3649</v>
      </c>
      <c r="LF84" s="555" t="s">
        <v>3653</v>
      </c>
      <c r="LG84" s="555" t="s">
        <v>3658</v>
      </c>
      <c r="LH84" s="555" t="s">
        <v>3663</v>
      </c>
      <c r="LI84" s="555" t="s">
        <v>3668</v>
      </c>
      <c r="LJ84" s="555" t="s">
        <v>3672</v>
      </c>
      <c r="LK84" s="555" t="s">
        <v>3676</v>
      </c>
      <c r="LL84" s="555" t="s">
        <v>3680</v>
      </c>
      <c r="LM84" s="555" t="s">
        <v>3684</v>
      </c>
      <c r="LN84" s="555" t="s">
        <v>3688</v>
      </c>
      <c r="LO84" s="555" t="s">
        <v>3692</v>
      </c>
      <c r="LP84" s="555" t="s">
        <v>3850</v>
      </c>
      <c r="LQ84" s="555" t="s">
        <v>3855</v>
      </c>
      <c r="LR84" s="555" t="s">
        <v>3859</v>
      </c>
      <c r="LS84" s="555" t="s">
        <v>3841</v>
      </c>
      <c r="LT84" s="555" t="s">
        <v>3845</v>
      </c>
      <c r="LU84" s="555" t="s">
        <v>3760</v>
      </c>
      <c r="LV84" s="555" t="s">
        <v>3765</v>
      </c>
      <c r="LW84" s="555" t="s">
        <v>3770</v>
      </c>
      <c r="LX84" s="555" t="s">
        <v>3774</v>
      </c>
      <c r="LY84" s="555" t="s">
        <v>3778</v>
      </c>
      <c r="LZ84" s="555" t="s">
        <v>3782</v>
      </c>
      <c r="MA84" s="555" t="s">
        <v>3786</v>
      </c>
      <c r="MB84" s="555" t="s">
        <v>3790</v>
      </c>
      <c r="MC84" s="555" t="s">
        <v>3795</v>
      </c>
      <c r="MD84" s="555" t="s">
        <v>3800</v>
      </c>
      <c r="ME84" s="555" t="s">
        <v>4045</v>
      </c>
      <c r="MF84" s="555" t="s">
        <v>4050</v>
      </c>
      <c r="MG84" s="555" t="s">
        <v>4054</v>
      </c>
      <c r="MH84" s="555" t="s">
        <v>4058</v>
      </c>
      <c r="MI84" s="555" t="s">
        <v>4062</v>
      </c>
      <c r="MJ84" s="555" t="s">
        <v>4066</v>
      </c>
      <c r="MK84" s="555" t="s">
        <v>4071</v>
      </c>
      <c r="ML84" s="555" t="s">
        <v>4075</v>
      </c>
      <c r="MM84" s="555" t="s">
        <v>4079</v>
      </c>
      <c r="MN84" s="555" t="s">
        <v>4083</v>
      </c>
      <c r="MO84" s="555" t="s">
        <v>4087</v>
      </c>
      <c r="MP84" s="555" t="s">
        <v>4091</v>
      </c>
      <c r="MQ84" s="555" t="s">
        <v>4124</v>
      </c>
      <c r="MR84" s="555" t="s">
        <v>4128</v>
      </c>
      <c r="MS84" s="555" t="s">
        <v>4132</v>
      </c>
      <c r="MT84" s="555" t="s">
        <v>4136</v>
      </c>
      <c r="MU84" s="555" t="s">
        <v>4140</v>
      </c>
      <c r="MV84" s="555" t="s">
        <v>4144</v>
      </c>
      <c r="MW84" s="555" t="s">
        <v>4148</v>
      </c>
      <c r="MX84" s="555" t="s">
        <v>4153</v>
      </c>
      <c r="MY84" s="555" t="s">
        <v>4158</v>
      </c>
      <c r="MZ84" s="555" t="s">
        <v>4162</v>
      </c>
      <c r="NA84" s="555" t="s">
        <v>4166</v>
      </c>
      <c r="NB84" s="555" t="s">
        <v>3955</v>
      </c>
      <c r="NC84" s="555" t="s">
        <v>3959</v>
      </c>
      <c r="ND84" s="555" t="s">
        <v>3963</v>
      </c>
      <c r="NE84" s="555" t="s">
        <v>3967</v>
      </c>
      <c r="NF84" s="555" t="s">
        <v>3972</v>
      </c>
      <c r="NG84" s="555" t="s">
        <v>3977</v>
      </c>
      <c r="NH84" s="555" t="s">
        <v>3982</v>
      </c>
      <c r="NI84" s="555" t="s">
        <v>3987</v>
      </c>
      <c r="NJ84" s="555" t="s">
        <v>3992</v>
      </c>
      <c r="NK84" s="555" t="s">
        <v>3997</v>
      </c>
      <c r="NL84" s="555" t="s">
        <v>4001</v>
      </c>
      <c r="NM84" s="555" t="s">
        <v>4005</v>
      </c>
      <c r="NN84" s="555" t="s">
        <v>4095</v>
      </c>
      <c r="NO84" s="555" t="s">
        <v>4099</v>
      </c>
      <c r="NP84" s="555" t="s">
        <v>4103</v>
      </c>
      <c r="NQ84" s="555" t="s">
        <v>4107</v>
      </c>
      <c r="NR84" s="555" t="s">
        <v>4111</v>
      </c>
      <c r="NS84" s="555" t="s">
        <v>4115</v>
      </c>
      <c r="NT84" s="555" t="s">
        <v>4120</v>
      </c>
      <c r="NU84" s="555" t="s">
        <v>4170</v>
      </c>
      <c r="NV84" s="555" t="s">
        <v>4175</v>
      </c>
      <c r="NW84" s="555" t="s">
        <v>4179</v>
      </c>
      <c r="NX84" s="555" t="s">
        <v>4183</v>
      </c>
      <c r="NY84" s="555" t="s">
        <v>4187</v>
      </c>
      <c r="NZ84" s="555" t="s">
        <v>4191</v>
      </c>
      <c r="OA84" s="555" t="s">
        <v>4195</v>
      </c>
      <c r="OB84" s="555" t="s">
        <v>4008</v>
      </c>
      <c r="OC84" s="555" t="s">
        <v>4012</v>
      </c>
      <c r="OD84" s="555" t="s">
        <v>4017</v>
      </c>
      <c r="OE84" s="555" t="s">
        <v>4021</v>
      </c>
      <c r="OF84" s="555" t="s">
        <v>4025</v>
      </c>
      <c r="OG84" s="555" t="s">
        <v>4029</v>
      </c>
      <c r="OH84" s="555" t="s">
        <v>4033</v>
      </c>
      <c r="OI84" s="555" t="s">
        <v>4037</v>
      </c>
      <c r="OJ84" s="555" t="s">
        <v>4041</v>
      </c>
      <c r="OK84" s="555" t="s">
        <v>3931</v>
      </c>
      <c r="OL84" s="555" t="s">
        <v>3935</v>
      </c>
      <c r="OM84" s="555" t="s">
        <v>3939</v>
      </c>
      <c r="ON84" s="555" t="s">
        <v>3943</v>
      </c>
      <c r="OO84" s="555" t="s">
        <v>3948</v>
      </c>
      <c r="OP84" s="555" t="s">
        <v>3952</v>
      </c>
      <c r="OQ84" s="555" t="s">
        <v>4199</v>
      </c>
      <c r="OR84" s="555" t="s">
        <v>4204</v>
      </c>
      <c r="OS84" s="555" t="s">
        <v>4208</v>
      </c>
      <c r="OT84" s="555" t="s">
        <v>4212</v>
      </c>
      <c r="OU84" s="555" t="s">
        <v>4217</v>
      </c>
      <c r="OV84" s="555" t="s">
        <v>4221</v>
      </c>
      <c r="OW84" s="555" t="s">
        <v>4226</v>
      </c>
      <c r="OX84" s="555" t="s">
        <v>4230</v>
      </c>
      <c r="OY84" s="555" t="s">
        <v>4234</v>
      </c>
      <c r="OZ84" s="555" t="s">
        <v>4481</v>
      </c>
      <c r="PA84" s="555" t="s">
        <v>4485</v>
      </c>
      <c r="PB84" s="555" t="s">
        <v>4489</v>
      </c>
      <c r="PC84" s="555" t="s">
        <v>4492</v>
      </c>
      <c r="PD84" s="555" t="s">
        <v>4496</v>
      </c>
      <c r="PE84" s="555" t="s">
        <v>4500</v>
      </c>
      <c r="PF84" s="555" t="s">
        <v>4504</v>
      </c>
      <c r="PG84" s="555" t="s">
        <v>4508</v>
      </c>
      <c r="PH84" s="555" t="s">
        <v>4512</v>
      </c>
      <c r="PI84" s="555" t="s">
        <v>4516</v>
      </c>
      <c r="PJ84" s="555" t="s">
        <v>4520</v>
      </c>
      <c r="PK84" s="555" t="s">
        <v>4524</v>
      </c>
      <c r="PL84" s="555" t="s">
        <v>4528</v>
      </c>
      <c r="PM84" s="555" t="s">
        <v>4532</v>
      </c>
      <c r="PN84" s="555" t="s">
        <v>4536</v>
      </c>
      <c r="PO84" s="555" t="s">
        <v>4540</v>
      </c>
      <c r="PP84" s="555" t="s">
        <v>4544</v>
      </c>
      <c r="PQ84" s="555" t="s">
        <v>4548</v>
      </c>
      <c r="PR84" s="555" t="s">
        <v>4238</v>
      </c>
      <c r="PS84" s="555" t="s">
        <v>4242</v>
      </c>
      <c r="PT84" s="555" t="s">
        <v>4246</v>
      </c>
      <c r="PU84" s="555" t="s">
        <v>4250</v>
      </c>
      <c r="PV84" s="555" t="s">
        <v>4254</v>
      </c>
      <c r="PW84" s="555" t="s">
        <v>4259</v>
      </c>
      <c r="PX84" s="555" t="s">
        <v>4263</v>
      </c>
      <c r="PY84" s="555" t="s">
        <v>4267</v>
      </c>
      <c r="PZ84" s="555" t="s">
        <v>4271</v>
      </c>
      <c r="QA84" s="555" t="s">
        <v>4275</v>
      </c>
      <c r="QB84" s="555" t="s">
        <v>4279</v>
      </c>
      <c r="QC84" s="555" t="s">
        <v>4284</v>
      </c>
      <c r="QD84" s="555" t="s">
        <v>4288</v>
      </c>
      <c r="QE84" s="555" t="s">
        <v>4292</v>
      </c>
      <c r="QF84" s="555" t="s">
        <v>4296</v>
      </c>
      <c r="QG84" s="555" t="s">
        <v>4300</v>
      </c>
      <c r="QH84" s="555" t="s">
        <v>4304</v>
      </c>
      <c r="QI84" s="555" t="s">
        <v>4308</v>
      </c>
      <c r="QJ84" s="555" t="s">
        <v>4312</v>
      </c>
      <c r="QK84" s="555" t="s">
        <v>4316</v>
      </c>
      <c r="QL84" s="555" t="s">
        <v>4320</v>
      </c>
      <c r="QM84" s="555" t="s">
        <v>4324</v>
      </c>
      <c r="QN84" s="555" t="s">
        <v>4328</v>
      </c>
      <c r="QO84" s="555" t="s">
        <v>4332</v>
      </c>
      <c r="QP84" s="555" t="s">
        <v>4336</v>
      </c>
      <c r="QQ84" s="555" t="s">
        <v>4340</v>
      </c>
      <c r="QR84" s="555" t="s">
        <v>4344</v>
      </c>
      <c r="QS84" s="555" t="s">
        <v>4348</v>
      </c>
      <c r="QT84" s="555" t="s">
        <v>4352</v>
      </c>
      <c r="QU84" s="555" t="s">
        <v>4357</v>
      </c>
      <c r="QV84" s="555" t="s">
        <v>4361</v>
      </c>
      <c r="QW84" s="555" t="s">
        <v>4366</v>
      </c>
      <c r="QX84" s="555" t="s">
        <v>4370</v>
      </c>
      <c r="QY84" s="555" t="s">
        <v>4374</v>
      </c>
      <c r="QZ84" s="555" t="s">
        <v>4379</v>
      </c>
      <c r="RA84" s="555" t="s">
        <v>4384</v>
      </c>
      <c r="RB84" s="555" t="s">
        <v>4388</v>
      </c>
      <c r="RC84" s="555" t="s">
        <v>4392</v>
      </c>
      <c r="RD84" s="555" t="s">
        <v>4396</v>
      </c>
      <c r="RE84" s="555" t="s">
        <v>4400</v>
      </c>
      <c r="RF84" s="555" t="s">
        <v>4404</v>
      </c>
      <c r="RG84" s="555" t="s">
        <v>4408</v>
      </c>
      <c r="RH84" s="555" t="s">
        <v>4412</v>
      </c>
      <c r="RI84" s="555" t="s">
        <v>4416</v>
      </c>
      <c r="RJ84" s="555" t="s">
        <v>4420</v>
      </c>
      <c r="RK84" s="555" t="s">
        <v>4424</v>
      </c>
      <c r="RL84" s="555" t="s">
        <v>4428</v>
      </c>
      <c r="RM84" s="555" t="s">
        <v>4432</v>
      </c>
      <c r="RN84" s="555" t="s">
        <v>4436</v>
      </c>
      <c r="RO84" s="555" t="s">
        <v>4441</v>
      </c>
      <c r="RP84" s="555" t="s">
        <v>4446</v>
      </c>
      <c r="RQ84" s="555" t="s">
        <v>4450</v>
      </c>
      <c r="RR84" s="555" t="s">
        <v>4454</v>
      </c>
      <c r="RS84" s="555" t="s">
        <v>4458</v>
      </c>
      <c r="RT84" s="555" t="s">
        <v>4463</v>
      </c>
      <c r="RU84" s="555" t="s">
        <v>4467</v>
      </c>
      <c r="RV84" s="555" t="s">
        <v>4471</v>
      </c>
      <c r="RW84" s="555" t="s">
        <v>4474</v>
      </c>
      <c r="RX84" s="555" t="s">
        <v>4478</v>
      </c>
      <c r="RY84" s="555" t="s">
        <v>4863</v>
      </c>
      <c r="RZ84" s="555" t="s">
        <v>4867</v>
      </c>
      <c r="SA84" s="555" t="s">
        <v>4871</v>
      </c>
      <c r="SB84" s="555" t="s">
        <v>4875</v>
      </c>
      <c r="SC84" s="555" t="s">
        <v>4879</v>
      </c>
      <c r="SD84" s="555" t="s">
        <v>4883</v>
      </c>
      <c r="SE84" s="555" t="s">
        <v>4887</v>
      </c>
      <c r="SF84" s="555" t="s">
        <v>4891</v>
      </c>
      <c r="SG84" s="555" t="s">
        <v>4895</v>
      </c>
      <c r="SH84" s="555" t="s">
        <v>4899</v>
      </c>
      <c r="SI84" s="555" t="s">
        <v>4903</v>
      </c>
      <c r="SJ84" s="555" t="s">
        <v>4908</v>
      </c>
      <c r="SK84" s="555" t="s">
        <v>4552</v>
      </c>
      <c r="SL84" s="555" t="s">
        <v>4556</v>
      </c>
      <c r="SM84" s="555" t="s">
        <v>4560</v>
      </c>
      <c r="SN84" s="555" t="s">
        <v>4564</v>
      </c>
      <c r="SO84" s="555" t="s">
        <v>4568</v>
      </c>
      <c r="SP84" s="555" t="s">
        <v>4572</v>
      </c>
      <c r="SQ84" s="555" t="s">
        <v>4576</v>
      </c>
      <c r="SR84" s="555" t="s">
        <v>4580</v>
      </c>
      <c r="SS84" s="555" t="s">
        <v>4694</v>
      </c>
      <c r="ST84" s="555" t="s">
        <v>4698</v>
      </c>
      <c r="SU84" s="555" t="s">
        <v>4702</v>
      </c>
      <c r="SV84" s="555" t="s">
        <v>4706</v>
      </c>
      <c r="SW84" s="555" t="s">
        <v>4710</v>
      </c>
      <c r="SX84" s="555" t="s">
        <v>4714</v>
      </c>
      <c r="SY84" s="555" t="s">
        <v>4718</v>
      </c>
      <c r="SZ84" s="555" t="s">
        <v>4723</v>
      </c>
      <c r="TA84" s="555" t="s">
        <v>4727</v>
      </c>
      <c r="TB84" s="555" t="s">
        <v>4731</v>
      </c>
      <c r="TC84" s="555" t="s">
        <v>4735</v>
      </c>
      <c r="TD84" s="555" t="s">
        <v>4739</v>
      </c>
      <c r="TE84" s="555" t="s">
        <v>4743</v>
      </c>
      <c r="TF84" s="555" t="s">
        <v>4747</v>
      </c>
      <c r="TG84" s="555" t="s">
        <v>4788</v>
      </c>
      <c r="TH84" s="555" t="s">
        <v>4792</v>
      </c>
      <c r="TI84" s="555" t="s">
        <v>4796</v>
      </c>
      <c r="TJ84" s="555" t="s">
        <v>4800</v>
      </c>
      <c r="TK84" s="555" t="s">
        <v>4804</v>
      </c>
      <c r="TL84" s="555" t="s">
        <v>4809</v>
      </c>
      <c r="TM84" s="555" t="s">
        <v>4813</v>
      </c>
      <c r="TN84" s="555" t="s">
        <v>4818</v>
      </c>
      <c r="TO84" s="555" t="s">
        <v>4822</v>
      </c>
      <c r="TP84" s="555" t="s">
        <v>4826</v>
      </c>
      <c r="TQ84" s="555" t="s">
        <v>4830</v>
      </c>
      <c r="TR84" s="555" t="s">
        <v>4834</v>
      </c>
      <c r="TS84" s="555" t="s">
        <v>4838</v>
      </c>
      <c r="TT84" s="555" t="s">
        <v>4842</v>
      </c>
      <c r="TU84" s="555" t="s">
        <v>4846</v>
      </c>
      <c r="TV84" s="555" t="s">
        <v>4850</v>
      </c>
      <c r="TW84" s="555" t="s">
        <v>4854</v>
      </c>
      <c r="TX84" s="555" t="s">
        <v>4859</v>
      </c>
      <c r="TY84" s="555" t="s">
        <v>4751</v>
      </c>
      <c r="TZ84" s="555" t="s">
        <v>4755</v>
      </c>
      <c r="UA84" s="555" t="s">
        <v>4760</v>
      </c>
      <c r="UB84" s="555" t="s">
        <v>4764</v>
      </c>
      <c r="UC84" s="555" t="s">
        <v>4768</v>
      </c>
      <c r="UD84" s="555" t="s">
        <v>4772</v>
      </c>
      <c r="UE84" s="555" t="s">
        <v>4776</v>
      </c>
      <c r="UF84" s="555" t="s">
        <v>4780</v>
      </c>
      <c r="UG84" s="555" t="s">
        <v>4784</v>
      </c>
      <c r="UH84" s="555" t="s">
        <v>4584</v>
      </c>
      <c r="UI84" s="555" t="s">
        <v>4588</v>
      </c>
      <c r="UJ84" s="555" t="s">
        <v>4592</v>
      </c>
      <c r="UK84" s="555" t="s">
        <v>4596</v>
      </c>
      <c r="UL84" s="555" t="s">
        <v>4600</v>
      </c>
      <c r="UM84" s="555" t="s">
        <v>4604</v>
      </c>
      <c r="UN84" s="555" t="s">
        <v>4608</v>
      </c>
      <c r="UO84" s="555" t="s">
        <v>4612</v>
      </c>
      <c r="UP84" s="555" t="s">
        <v>4616</v>
      </c>
      <c r="UQ84" s="555" t="s">
        <v>4620</v>
      </c>
      <c r="UR84" s="555" t="s">
        <v>4624</v>
      </c>
      <c r="US84" s="555" t="s">
        <v>4628</v>
      </c>
      <c r="UT84" s="555" t="s">
        <v>4632</v>
      </c>
      <c r="UU84" s="555" t="s">
        <v>4636</v>
      </c>
      <c r="UV84" s="555" t="s">
        <v>4640</v>
      </c>
      <c r="UW84" s="555" t="s">
        <v>4644</v>
      </c>
      <c r="UX84" s="555" t="s">
        <v>4648</v>
      </c>
      <c r="UY84" s="555" t="s">
        <v>4653</v>
      </c>
      <c r="UZ84" s="555" t="s">
        <v>4658</v>
      </c>
      <c r="VA84" s="555" t="s">
        <v>4662</v>
      </c>
      <c r="VB84" s="555" t="s">
        <v>4667</v>
      </c>
      <c r="VC84" s="555" t="s">
        <v>4671</v>
      </c>
      <c r="VD84" s="555" t="s">
        <v>4675</v>
      </c>
      <c r="VE84" s="555" t="s">
        <v>4679</v>
      </c>
      <c r="VF84" s="555" t="s">
        <v>4683</v>
      </c>
      <c r="VG84" s="555" t="s">
        <v>4688</v>
      </c>
      <c r="VH84" s="555" t="s">
        <v>4691</v>
      </c>
      <c r="VI84" s="555" t="s">
        <v>5206</v>
      </c>
      <c r="VJ84" s="555" t="s">
        <v>5209</v>
      </c>
      <c r="VK84" s="555" t="s">
        <v>5213</v>
      </c>
      <c r="VL84" s="555" t="s">
        <v>5217</v>
      </c>
      <c r="VM84" s="555" t="s">
        <v>5221</v>
      </c>
      <c r="VN84" s="555" t="s">
        <v>5225</v>
      </c>
      <c r="VO84" s="555" t="s">
        <v>5229</v>
      </c>
      <c r="VP84" s="555" t="s">
        <v>5233</v>
      </c>
      <c r="VQ84" s="555" t="s">
        <v>5237</v>
      </c>
      <c r="VR84" s="555" t="s">
        <v>5241</v>
      </c>
      <c r="VS84" s="555" t="s">
        <v>5245</v>
      </c>
      <c r="VT84" s="555" t="s">
        <v>5250</v>
      </c>
      <c r="VU84" s="555" t="s">
        <v>5254</v>
      </c>
      <c r="VV84" s="555" t="s">
        <v>5259</v>
      </c>
      <c r="VW84" s="555" t="s">
        <v>5263</v>
      </c>
      <c r="VX84" s="555" t="s">
        <v>5267</v>
      </c>
      <c r="VY84" s="555" t="s">
        <v>4912</v>
      </c>
      <c r="VZ84" s="555" t="s">
        <v>4917</v>
      </c>
      <c r="WA84" s="555" t="s">
        <v>4921</v>
      </c>
      <c r="WB84" s="555" t="s">
        <v>4925</v>
      </c>
      <c r="WC84" s="555" t="s">
        <v>4929</v>
      </c>
      <c r="WD84" s="555" t="s">
        <v>4933</v>
      </c>
      <c r="WE84" s="555" t="s">
        <v>4937</v>
      </c>
      <c r="WF84" s="555" t="s">
        <v>4942</v>
      </c>
      <c r="WG84" s="555" t="s">
        <v>4947</v>
      </c>
      <c r="WH84" s="555" t="s">
        <v>4951</v>
      </c>
      <c r="WI84" s="555" t="s">
        <v>4955</v>
      </c>
      <c r="WJ84" s="555" t="s">
        <v>4959</v>
      </c>
      <c r="WK84" s="555" t="s">
        <v>4963</v>
      </c>
      <c r="WL84" s="555" t="s">
        <v>4968</v>
      </c>
      <c r="WM84" s="555" t="s">
        <v>4972</v>
      </c>
      <c r="WN84" s="555" t="s">
        <v>4976</v>
      </c>
      <c r="WO84" s="555" t="s">
        <v>4980</v>
      </c>
      <c r="WP84" s="555" t="s">
        <v>4984</v>
      </c>
      <c r="WQ84" s="555" t="s">
        <v>4989</v>
      </c>
      <c r="WR84" s="555" t="s">
        <v>4993</v>
      </c>
      <c r="WS84" s="555" t="s">
        <v>4998</v>
      </c>
      <c r="WT84" s="555" t="s">
        <v>5003</v>
      </c>
      <c r="WU84" s="555" t="s">
        <v>5007</v>
      </c>
      <c r="WV84" s="555" t="s">
        <v>5011</v>
      </c>
      <c r="WW84" s="555" t="s">
        <v>5015</v>
      </c>
      <c r="WX84" s="555" t="s">
        <v>5019</v>
      </c>
      <c r="WY84" s="555" t="s">
        <v>5023</v>
      </c>
      <c r="WZ84" s="555" t="s">
        <v>5027</v>
      </c>
      <c r="XA84" s="555" t="s">
        <v>5031</v>
      </c>
      <c r="XB84" s="555" t="s">
        <v>5035</v>
      </c>
      <c r="XC84" s="555" t="s">
        <v>5038</v>
      </c>
      <c r="XD84" s="555" t="s">
        <v>5041</v>
      </c>
      <c r="XE84" s="555" t="s">
        <v>5044</v>
      </c>
      <c r="XF84" s="555" t="s">
        <v>5047</v>
      </c>
      <c r="XG84" s="555" t="s">
        <v>5051</v>
      </c>
      <c r="XH84" s="555" t="s">
        <v>5055</v>
      </c>
      <c r="XI84" s="555" t="s">
        <v>5059</v>
      </c>
      <c r="XJ84" s="555" t="s">
        <v>5064</v>
      </c>
      <c r="XK84" s="555" t="s">
        <v>5068</v>
      </c>
      <c r="XL84" s="555" t="s">
        <v>5072</v>
      </c>
      <c r="XM84" s="555" t="s">
        <v>5076</v>
      </c>
      <c r="XN84" s="555" t="s">
        <v>5080</v>
      </c>
      <c r="XO84" s="555" t="s">
        <v>5084</v>
      </c>
      <c r="XP84" s="555" t="s">
        <v>5089</v>
      </c>
      <c r="XQ84" s="555" t="s">
        <v>5093</v>
      </c>
      <c r="XR84" s="555" t="s">
        <v>5097</v>
      </c>
      <c r="XS84" s="555" t="s">
        <v>5101</v>
      </c>
      <c r="XT84" s="555" t="s">
        <v>5105</v>
      </c>
      <c r="XU84" s="555" t="s">
        <v>5109</v>
      </c>
      <c r="XV84" s="555" t="s">
        <v>5113</v>
      </c>
      <c r="XW84" s="555" t="s">
        <v>5117</v>
      </c>
      <c r="XX84" s="555" t="s">
        <v>5121</v>
      </c>
      <c r="XY84" s="555" t="s">
        <v>5125</v>
      </c>
      <c r="XZ84" s="555" t="s">
        <v>5129</v>
      </c>
      <c r="YA84" s="555" t="s">
        <v>5132</v>
      </c>
      <c r="YB84" s="555" t="s">
        <v>5136</v>
      </c>
      <c r="YC84" s="555" t="s">
        <v>5139</v>
      </c>
      <c r="YD84" s="555" t="s">
        <v>5143</v>
      </c>
      <c r="YE84" s="555" t="s">
        <v>5147</v>
      </c>
      <c r="YF84" s="555" t="s">
        <v>5151</v>
      </c>
      <c r="YG84" s="555" t="s">
        <v>5155</v>
      </c>
      <c r="YH84" s="555" t="s">
        <v>5160</v>
      </c>
      <c r="YI84" s="555" t="s">
        <v>5164</v>
      </c>
      <c r="YJ84" s="555" t="s">
        <v>5168</v>
      </c>
      <c r="YK84" s="555" t="s">
        <v>5172</v>
      </c>
      <c r="YL84" s="555" t="s">
        <v>5176</v>
      </c>
      <c r="YM84" s="555" t="s">
        <v>5181</v>
      </c>
      <c r="YN84" s="555" t="s">
        <v>5185</v>
      </c>
      <c r="YO84" s="555" t="s">
        <v>5189</v>
      </c>
      <c r="YP84" s="555" t="s">
        <v>5193</v>
      </c>
      <c r="YQ84" s="555" t="s">
        <v>5197</v>
      </c>
      <c r="YR84" s="555" t="s">
        <v>5200</v>
      </c>
      <c r="YS84" s="555" t="s">
        <v>5203</v>
      </c>
      <c r="YT84" s="555" t="s">
        <v>5530</v>
      </c>
      <c r="YU84" s="555" t="s">
        <v>5534</v>
      </c>
      <c r="YV84" s="555" t="s">
        <v>5538</v>
      </c>
      <c r="YW84" s="555" t="s">
        <v>5542</v>
      </c>
      <c r="YX84" s="555" t="s">
        <v>5546</v>
      </c>
      <c r="YY84" s="555" t="s">
        <v>5550</v>
      </c>
      <c r="YZ84" s="555" t="s">
        <v>5554</v>
      </c>
      <c r="ZA84" s="555" t="s">
        <v>5466</v>
      </c>
      <c r="ZB84" s="555" t="s">
        <v>5470</v>
      </c>
      <c r="ZC84" s="555" t="s">
        <v>5474</v>
      </c>
      <c r="ZD84" s="555" t="s">
        <v>5478</v>
      </c>
      <c r="ZE84" s="555" t="s">
        <v>5482</v>
      </c>
      <c r="ZF84" s="555" t="s">
        <v>5486</v>
      </c>
      <c r="ZG84" s="555" t="s">
        <v>5490</v>
      </c>
      <c r="ZH84" s="555" t="s">
        <v>5494</v>
      </c>
      <c r="ZI84" s="555" t="s">
        <v>5498</v>
      </c>
      <c r="ZJ84" s="555" t="s">
        <v>5271</v>
      </c>
      <c r="ZK84" s="555" t="s">
        <v>5275</v>
      </c>
      <c r="ZL84" s="555" t="s">
        <v>5279</v>
      </c>
      <c r="ZM84" s="555" t="s">
        <v>5283</v>
      </c>
      <c r="ZN84" s="555" t="s">
        <v>5288</v>
      </c>
      <c r="ZO84" s="555" t="s">
        <v>5293</v>
      </c>
      <c r="ZP84" s="555" t="s">
        <v>5297</v>
      </c>
      <c r="ZQ84" s="555" t="s">
        <v>5301</v>
      </c>
      <c r="ZR84" s="555" t="s">
        <v>5305</v>
      </c>
      <c r="ZS84" s="555" t="s">
        <v>5309</v>
      </c>
      <c r="ZT84" s="555" t="s">
        <v>5313</v>
      </c>
      <c r="ZU84" s="555" t="s">
        <v>5317</v>
      </c>
      <c r="ZV84" s="555" t="s">
        <v>5321</v>
      </c>
      <c r="ZW84" s="555" t="s">
        <v>5325</v>
      </c>
      <c r="ZX84" s="555" t="s">
        <v>5329</v>
      </c>
      <c r="ZY84" s="555" t="s">
        <v>5333</v>
      </c>
      <c r="ZZ84" s="555" t="s">
        <v>5337</v>
      </c>
      <c r="AAA84" s="555" t="s">
        <v>5341</v>
      </c>
      <c r="AAB84" s="555" t="s">
        <v>5345</v>
      </c>
      <c r="AAC84" s="555" t="s">
        <v>5349</v>
      </c>
      <c r="AAD84" s="555" t="s">
        <v>5353</v>
      </c>
      <c r="AAE84" s="555" t="s">
        <v>5356</v>
      </c>
      <c r="AAF84" s="555" t="s">
        <v>5502</v>
      </c>
      <c r="AAG84" s="555" t="s">
        <v>5506</v>
      </c>
      <c r="AAH84" s="555" t="s">
        <v>5510</v>
      </c>
      <c r="AAI84" s="555" t="s">
        <v>5514</v>
      </c>
      <c r="AAJ84" s="555" t="s">
        <v>5518</v>
      </c>
      <c r="AAK84" s="555" t="s">
        <v>5522</v>
      </c>
      <c r="AAL84" s="555" t="s">
        <v>5526</v>
      </c>
      <c r="AAM84" s="555" t="s">
        <v>5360</v>
      </c>
      <c r="AAN84" s="555" t="s">
        <v>5365</v>
      </c>
      <c r="AAO84" s="555" t="s">
        <v>5369</v>
      </c>
      <c r="AAP84" s="555" t="s">
        <v>5373</v>
      </c>
      <c r="AAQ84" s="555" t="s">
        <v>5377</v>
      </c>
      <c r="AAR84" s="555" t="s">
        <v>5381</v>
      </c>
      <c r="AAS84" s="555" t="s">
        <v>5385</v>
      </c>
      <c r="AAT84" s="555" t="s">
        <v>5389</v>
      </c>
      <c r="AAU84" s="555" t="s">
        <v>5393</v>
      </c>
      <c r="AAV84" s="555" t="s">
        <v>5398</v>
      </c>
      <c r="AAW84" s="555" t="s">
        <v>5402</v>
      </c>
      <c r="AAX84" s="555" t="s">
        <v>5406</v>
      </c>
      <c r="AAY84" s="555" t="s">
        <v>5411</v>
      </c>
      <c r="AAZ84" s="555" t="s">
        <v>5415</v>
      </c>
      <c r="ABA84" s="555" t="s">
        <v>5419</v>
      </c>
      <c r="ABB84" s="555" t="s">
        <v>5423</v>
      </c>
      <c r="ABC84" s="555" t="s">
        <v>5427</v>
      </c>
      <c r="ABD84" s="555" t="s">
        <v>5431</v>
      </c>
      <c r="ABE84" s="555" t="s">
        <v>5435</v>
      </c>
      <c r="ABF84" s="555" t="s">
        <v>5440</v>
      </c>
      <c r="ABG84" s="555" t="s">
        <v>5445</v>
      </c>
      <c r="ABH84" s="555" t="s">
        <v>5449</v>
      </c>
      <c r="ABI84" s="555" t="s">
        <v>5453</v>
      </c>
      <c r="ABJ84" s="555" t="s">
        <v>5457</v>
      </c>
      <c r="ABK84" s="555" t="s">
        <v>5460</v>
      </c>
      <c r="ABL84" s="555" t="s">
        <v>5463</v>
      </c>
      <c r="ABM84" s="555" t="s">
        <v>5653</v>
      </c>
      <c r="ABN84" s="555" t="s">
        <v>5657</v>
      </c>
      <c r="ABO84" s="555" t="s">
        <v>5661</v>
      </c>
      <c r="ABP84" s="555" t="s">
        <v>5665</v>
      </c>
      <c r="ABQ84" s="555" t="s">
        <v>5669</v>
      </c>
      <c r="ABR84" s="555" t="s">
        <v>5673</v>
      </c>
      <c r="ABS84" s="555" t="s">
        <v>5677</v>
      </c>
      <c r="ABT84" s="555" t="s">
        <v>5681</v>
      </c>
      <c r="ABU84" s="555" t="s">
        <v>5685</v>
      </c>
      <c r="ABV84" s="555" t="s">
        <v>5839</v>
      </c>
      <c r="ABW84" s="555" t="s">
        <v>5843</v>
      </c>
      <c r="ABX84" s="555" t="s">
        <v>5847</v>
      </c>
      <c r="ABY84" s="555" t="s">
        <v>5851</v>
      </c>
      <c r="ABZ84" s="555" t="s">
        <v>5855</v>
      </c>
      <c r="ACA84" s="555" t="s">
        <v>5859</v>
      </c>
      <c r="ACB84" s="555" t="s">
        <v>5863</v>
      </c>
      <c r="ACC84" s="555" t="s">
        <v>5867</v>
      </c>
      <c r="ACD84" s="555" t="s">
        <v>5871</v>
      </c>
      <c r="ACE84" s="555" t="s">
        <v>5875</v>
      </c>
      <c r="ACF84" s="555" t="s">
        <v>5879</v>
      </c>
      <c r="ACG84" s="555" t="s">
        <v>5558</v>
      </c>
      <c r="ACH84" s="555" t="s">
        <v>5563</v>
      </c>
      <c r="ACI84" s="555" t="s">
        <v>5567</v>
      </c>
      <c r="ACJ84" s="555" t="s">
        <v>5571</v>
      </c>
      <c r="ACK84" s="555" t="s">
        <v>5576</v>
      </c>
      <c r="ACL84" s="555" t="s">
        <v>5580</v>
      </c>
      <c r="ACM84" s="555" t="s">
        <v>5584</v>
      </c>
      <c r="ACN84" s="555" t="s">
        <v>5588</v>
      </c>
      <c r="ACO84" s="555" t="s">
        <v>5593</v>
      </c>
      <c r="ACP84" s="555" t="s">
        <v>5598</v>
      </c>
      <c r="ACQ84" s="555" t="s">
        <v>5602</v>
      </c>
      <c r="ACR84" s="555" t="s">
        <v>5606</v>
      </c>
      <c r="ACS84" s="555" t="s">
        <v>5610</v>
      </c>
      <c r="ACT84" s="555" t="s">
        <v>5614</v>
      </c>
      <c r="ACU84" s="555" t="s">
        <v>5619</v>
      </c>
      <c r="ACV84" s="555" t="s">
        <v>5623</v>
      </c>
      <c r="ACW84" s="555" t="s">
        <v>5627</v>
      </c>
      <c r="ACX84" s="555" t="s">
        <v>5631</v>
      </c>
      <c r="ACY84" s="555" t="s">
        <v>5635</v>
      </c>
      <c r="ACZ84" s="555" t="s">
        <v>5639</v>
      </c>
      <c r="ADA84" s="555" t="s">
        <v>5641</v>
      </c>
      <c r="ADB84" s="555" t="s">
        <v>5645</v>
      </c>
      <c r="ADC84" s="555" t="s">
        <v>5649</v>
      </c>
      <c r="ADD84" s="555" t="s">
        <v>5689</v>
      </c>
      <c r="ADE84" s="555" t="s">
        <v>5693</v>
      </c>
      <c r="ADF84" s="555" t="s">
        <v>5698</v>
      </c>
      <c r="ADG84" s="555" t="s">
        <v>5702</v>
      </c>
      <c r="ADH84" s="555" t="s">
        <v>5706</v>
      </c>
      <c r="ADI84" s="555" t="s">
        <v>5710</v>
      </c>
      <c r="ADJ84" s="555" t="s">
        <v>5712</v>
      </c>
      <c r="ADK84" s="555" t="s">
        <v>5716</v>
      </c>
      <c r="ADL84" s="555" t="s">
        <v>5720</v>
      </c>
      <c r="ADM84" s="555" t="s">
        <v>5724</v>
      </c>
      <c r="ADN84" s="555" t="s">
        <v>5729</v>
      </c>
      <c r="ADO84" s="555" t="s">
        <v>5733</v>
      </c>
      <c r="ADP84" s="555" t="s">
        <v>5819</v>
      </c>
      <c r="ADQ84" s="555" t="s">
        <v>5823</v>
      </c>
      <c r="ADR84" s="555" t="s">
        <v>5827</v>
      </c>
      <c r="ADS84" s="555" t="s">
        <v>5831</v>
      </c>
      <c r="ADT84" s="555" t="s">
        <v>5835</v>
      </c>
      <c r="ADU84" s="555" t="s">
        <v>5737</v>
      </c>
      <c r="ADV84" s="555" t="s">
        <v>5741</v>
      </c>
      <c r="ADW84" s="555" t="s">
        <v>5746</v>
      </c>
      <c r="ADX84" s="555" t="s">
        <v>5750</v>
      </c>
      <c r="ADY84" s="555" t="s">
        <v>5754</v>
      </c>
      <c r="ADZ84" s="555" t="s">
        <v>5758</v>
      </c>
      <c r="AEA84" s="555" t="s">
        <v>5762</v>
      </c>
      <c r="AEB84" s="555" t="s">
        <v>5766</v>
      </c>
      <c r="AEC84" s="555" t="s">
        <v>5770</v>
      </c>
      <c r="AED84" s="555" t="s">
        <v>5774</v>
      </c>
      <c r="AEE84" s="555" t="s">
        <v>5778</v>
      </c>
      <c r="AEF84" s="555" t="s">
        <v>5782</v>
      </c>
      <c r="AEG84" s="555" t="s">
        <v>5786</v>
      </c>
      <c r="AEH84" s="555" t="s">
        <v>5790</v>
      </c>
      <c r="AEI84" s="555" t="s">
        <v>5794</v>
      </c>
      <c r="AEJ84" s="555" t="s">
        <v>5798</v>
      </c>
      <c r="AEK84" s="555" t="s">
        <v>5802</v>
      </c>
      <c r="AEL84" s="555" t="s">
        <v>5806</v>
      </c>
      <c r="AEM84" s="555" t="s">
        <v>5811</v>
      </c>
      <c r="AEN84" s="555" t="s">
        <v>5815</v>
      </c>
      <c r="AEO84" s="555" t="s">
        <v>5981</v>
      </c>
      <c r="AEP84" s="555" t="s">
        <v>5985</v>
      </c>
      <c r="AEQ84" s="555" t="s">
        <v>5989</v>
      </c>
      <c r="AER84" s="555" t="s">
        <v>5993</v>
      </c>
      <c r="AES84" s="555" t="s">
        <v>5997</v>
      </c>
      <c r="AET84" s="555" t="s">
        <v>6001</v>
      </c>
      <c r="AEU84" s="555" t="s">
        <v>6005</v>
      </c>
      <c r="AEV84" s="555" t="s">
        <v>6009</v>
      </c>
      <c r="AEW84" s="555" t="s">
        <v>6013</v>
      </c>
      <c r="AEX84" s="555" t="s">
        <v>6017</v>
      </c>
      <c r="AEY84" s="555" t="s">
        <v>6147</v>
      </c>
      <c r="AEZ84" s="555" t="s">
        <v>6152</v>
      </c>
      <c r="AFA84" s="555" t="s">
        <v>6157</v>
      </c>
      <c r="AFB84" s="555" t="s">
        <v>6161</v>
      </c>
      <c r="AFC84" s="555" t="s">
        <v>6165</v>
      </c>
      <c r="AFD84" s="555" t="s">
        <v>6169</v>
      </c>
      <c r="AFE84" s="555" t="s">
        <v>6173</v>
      </c>
      <c r="AFF84" s="555" t="s">
        <v>6177</v>
      </c>
      <c r="AFG84" s="555" t="s">
        <v>6181</v>
      </c>
      <c r="AFH84" s="555" t="s">
        <v>6185</v>
      </c>
      <c r="AFI84" s="555" t="s">
        <v>6189</v>
      </c>
      <c r="AFJ84" s="555" t="s">
        <v>6193</v>
      </c>
      <c r="AFK84" s="555" t="s">
        <v>6197</v>
      </c>
      <c r="AFL84" s="555" t="s">
        <v>6065</v>
      </c>
      <c r="AFM84" s="555" t="s">
        <v>6069</v>
      </c>
      <c r="AFN84" s="555" t="s">
        <v>6073</v>
      </c>
      <c r="AFO84" s="555" t="s">
        <v>6077</v>
      </c>
      <c r="AFP84" s="555" t="s">
        <v>6081</v>
      </c>
      <c r="AFQ84" s="555" t="s">
        <v>6085</v>
      </c>
      <c r="AFR84" s="555" t="s">
        <v>6089</v>
      </c>
      <c r="AFS84" s="555" t="s">
        <v>6093</v>
      </c>
      <c r="AFT84" s="555" t="s">
        <v>6097</v>
      </c>
      <c r="AFU84" s="555" t="s">
        <v>6101</v>
      </c>
      <c r="AFV84" s="555" t="s">
        <v>6106</v>
      </c>
      <c r="AFW84" s="555" t="s">
        <v>6110</v>
      </c>
      <c r="AFX84" s="555" t="s">
        <v>6021</v>
      </c>
      <c r="AFY84" s="555" t="s">
        <v>6025</v>
      </c>
      <c r="AFZ84" s="555" t="s">
        <v>6029</v>
      </c>
      <c r="AGA84" s="555" t="s">
        <v>6033</v>
      </c>
      <c r="AGB84" s="555" t="s">
        <v>6037</v>
      </c>
      <c r="AGC84" s="555" t="s">
        <v>6041</v>
      </c>
      <c r="AGD84" s="555" t="s">
        <v>6045</v>
      </c>
      <c r="AGE84" s="555" t="s">
        <v>6049</v>
      </c>
      <c r="AGF84" s="555" t="s">
        <v>6053</v>
      </c>
      <c r="AGG84" s="555" t="s">
        <v>6057</v>
      </c>
      <c r="AGH84" s="555" t="s">
        <v>6061</v>
      </c>
      <c r="AGI84" s="555" t="s">
        <v>6114</v>
      </c>
      <c r="AGJ84" s="555" t="s">
        <v>6118</v>
      </c>
      <c r="AGK84" s="555" t="s">
        <v>6123</v>
      </c>
      <c r="AGL84" s="555" t="s">
        <v>6127</v>
      </c>
      <c r="AGM84" s="555" t="s">
        <v>6131</v>
      </c>
      <c r="AGN84" s="555" t="s">
        <v>6135</v>
      </c>
      <c r="AGO84" s="555" t="s">
        <v>6139</v>
      </c>
      <c r="AGP84" s="555" t="s">
        <v>6143</v>
      </c>
      <c r="AGQ84" s="555" t="s">
        <v>5883</v>
      </c>
      <c r="AGR84" s="555" t="s">
        <v>5888</v>
      </c>
      <c r="AGS84" s="555" t="s">
        <v>5892</v>
      </c>
      <c r="AGT84" s="555" t="s">
        <v>5896</v>
      </c>
      <c r="AGU84" s="555" t="s">
        <v>5900</v>
      </c>
      <c r="AGV84" s="555" t="s">
        <v>5905</v>
      </c>
      <c r="AGW84" s="555" t="s">
        <v>5909</v>
      </c>
      <c r="AGX84" s="555" t="s">
        <v>5913</v>
      </c>
      <c r="AGY84" s="555" t="s">
        <v>5917</v>
      </c>
      <c r="AGZ84" s="555" t="s">
        <v>5921</v>
      </c>
      <c r="AHA84" s="555" t="s">
        <v>5925</v>
      </c>
      <c r="AHB84" s="555" t="s">
        <v>5929</v>
      </c>
      <c r="AHC84" s="555" t="s">
        <v>5933</v>
      </c>
      <c r="AHD84" s="555" t="s">
        <v>5937</v>
      </c>
      <c r="AHE84" s="555" t="s">
        <v>5941</v>
      </c>
      <c r="AHF84" s="555" t="s">
        <v>5945</v>
      </c>
      <c r="AHG84" s="555" t="s">
        <v>5949</v>
      </c>
      <c r="AHH84" s="555" t="s">
        <v>5953</v>
      </c>
      <c r="AHI84" s="555" t="s">
        <v>5957</v>
      </c>
      <c r="AHJ84" s="555" t="s">
        <v>5961</v>
      </c>
      <c r="AHK84" s="555" t="s">
        <v>5965</v>
      </c>
      <c r="AHL84" s="555" t="s">
        <v>5969</v>
      </c>
      <c r="AHM84" s="555" t="s">
        <v>5973</v>
      </c>
      <c r="AHN84" s="555" t="s">
        <v>5977</v>
      </c>
    </row>
    <row r="85" spans="2:898" x14ac:dyDescent="0.55000000000000004">
      <c r="B85" s="555" t="s">
        <v>6321</v>
      </c>
      <c r="C85" s="555" t="s">
        <v>1337</v>
      </c>
      <c r="D85" s="555" t="s">
        <v>1338</v>
      </c>
      <c r="E85" s="555" t="s">
        <v>1339</v>
      </c>
      <c r="F85" s="555" t="s">
        <v>1340</v>
      </c>
      <c r="G85" s="555" t="s">
        <v>1341</v>
      </c>
      <c r="H85" s="555" t="s">
        <v>1342</v>
      </c>
      <c r="I85" s="555" t="s">
        <v>1343</v>
      </c>
      <c r="J85" s="555" t="s">
        <v>1344</v>
      </c>
      <c r="K85" s="555" t="s">
        <v>1345</v>
      </c>
      <c r="L85" s="555" t="s">
        <v>1346</v>
      </c>
      <c r="M85" s="555" t="s">
        <v>1347</v>
      </c>
      <c r="N85" s="555" t="s">
        <v>1348</v>
      </c>
      <c r="O85" s="555" t="s">
        <v>1349</v>
      </c>
      <c r="P85" s="555" t="s">
        <v>1350</v>
      </c>
      <c r="Q85" s="555" t="s">
        <v>1351</v>
      </c>
      <c r="R85" s="555" t="s">
        <v>1352</v>
      </c>
      <c r="S85" s="555" t="s">
        <v>1353</v>
      </c>
      <c r="T85" s="555" t="s">
        <v>1354</v>
      </c>
      <c r="U85" s="555" t="s">
        <v>1355</v>
      </c>
      <c r="V85" s="555" t="s">
        <v>2215</v>
      </c>
      <c r="W85" s="555" t="s">
        <v>2216</v>
      </c>
      <c r="X85" s="555" t="s">
        <v>1358</v>
      </c>
      <c r="Y85" s="555" t="s">
        <v>1359</v>
      </c>
      <c r="Z85" s="555" t="s">
        <v>1360</v>
      </c>
      <c r="AA85" s="555" t="s">
        <v>1361</v>
      </c>
      <c r="AB85" s="555" t="s">
        <v>2217</v>
      </c>
      <c r="AC85" s="555" t="s">
        <v>1363</v>
      </c>
      <c r="AD85" s="555" t="s">
        <v>1364</v>
      </c>
      <c r="AE85" s="555" t="s">
        <v>1365</v>
      </c>
      <c r="AF85" s="555" t="s">
        <v>1366</v>
      </c>
      <c r="AG85" s="555" t="s">
        <v>1367</v>
      </c>
      <c r="AH85" s="555" t="s">
        <v>1368</v>
      </c>
      <c r="AI85" s="555" t="s">
        <v>1369</v>
      </c>
      <c r="AJ85" s="555" t="s">
        <v>1370</v>
      </c>
      <c r="AK85" s="555" t="s">
        <v>1371</v>
      </c>
      <c r="AL85" s="555" t="s">
        <v>1372</v>
      </c>
      <c r="AM85" s="555" t="s">
        <v>1373</v>
      </c>
      <c r="AN85" s="555" t="s">
        <v>1374</v>
      </c>
      <c r="AO85" s="555" t="s">
        <v>1375</v>
      </c>
      <c r="AP85" s="555" t="s">
        <v>1376</v>
      </c>
      <c r="AQ85" s="555" t="s">
        <v>1377</v>
      </c>
      <c r="AR85" s="555" t="s">
        <v>1378</v>
      </c>
      <c r="AS85" s="555" t="s">
        <v>1379</v>
      </c>
      <c r="AT85" s="555" t="s">
        <v>1380</v>
      </c>
      <c r="AU85" s="555" t="s">
        <v>1381</v>
      </c>
      <c r="AV85" s="555" t="s">
        <v>1382</v>
      </c>
      <c r="AW85" s="555" t="s">
        <v>1383</v>
      </c>
      <c r="AX85" s="555" t="s">
        <v>1384</v>
      </c>
      <c r="AY85" s="555" t="s">
        <v>1385</v>
      </c>
      <c r="AZ85" s="555" t="s">
        <v>1386</v>
      </c>
      <c r="BA85" s="555" t="s">
        <v>1387</v>
      </c>
      <c r="BB85" s="555" t="s">
        <v>1388</v>
      </c>
      <c r="BC85" s="555" t="s">
        <v>1389</v>
      </c>
      <c r="BD85" s="555" t="s">
        <v>1390</v>
      </c>
      <c r="BE85" s="555" t="s">
        <v>1391</v>
      </c>
      <c r="BF85" s="555" t="s">
        <v>1392</v>
      </c>
      <c r="BG85" s="555" t="s">
        <v>2218</v>
      </c>
      <c r="BH85" s="555" t="s">
        <v>1394</v>
      </c>
      <c r="BI85" s="555" t="s">
        <v>1395</v>
      </c>
      <c r="BJ85" s="555" t="s">
        <v>1396</v>
      </c>
      <c r="BK85" s="555" t="s">
        <v>1397</v>
      </c>
      <c r="BL85" s="555" t="s">
        <v>1398</v>
      </c>
      <c r="BM85" s="555" t="s">
        <v>1399</v>
      </c>
      <c r="BN85" s="555" t="s">
        <v>1400</v>
      </c>
      <c r="BO85" s="555" t="s">
        <v>2219</v>
      </c>
      <c r="BP85" s="555" t="s">
        <v>2220</v>
      </c>
      <c r="BQ85" s="555" t="s">
        <v>1401</v>
      </c>
      <c r="BR85" s="555" t="s">
        <v>1402</v>
      </c>
      <c r="BS85" s="555" t="s">
        <v>1403</v>
      </c>
      <c r="BT85" s="555" t="s">
        <v>1404</v>
      </c>
      <c r="BU85" s="555" t="s">
        <v>1405</v>
      </c>
      <c r="BV85" s="555" t="s">
        <v>1406</v>
      </c>
      <c r="BW85" s="555" t="s">
        <v>1407</v>
      </c>
      <c r="BX85" s="555" t="s">
        <v>1408</v>
      </c>
      <c r="BY85" s="555" t="s">
        <v>1409</v>
      </c>
      <c r="BZ85" s="555" t="s">
        <v>1410</v>
      </c>
      <c r="CA85" s="555" t="s">
        <v>1411</v>
      </c>
      <c r="CB85" s="555" t="s">
        <v>1412</v>
      </c>
      <c r="CC85" s="555" t="s">
        <v>1413</v>
      </c>
      <c r="CD85" s="555" t="s">
        <v>1414</v>
      </c>
      <c r="CE85" s="555" t="s">
        <v>1415</v>
      </c>
      <c r="CF85" s="555" t="s">
        <v>1416</v>
      </c>
      <c r="CG85" s="555" t="s">
        <v>1417</v>
      </c>
      <c r="CH85" s="555" t="s">
        <v>1418</v>
      </c>
      <c r="CI85" s="555" t="s">
        <v>1419</v>
      </c>
      <c r="CJ85" s="555" t="s">
        <v>1420</v>
      </c>
      <c r="CK85" s="555" t="s">
        <v>1421</v>
      </c>
      <c r="CL85" s="555" t="s">
        <v>1422</v>
      </c>
      <c r="CM85" s="555" t="s">
        <v>1423</v>
      </c>
      <c r="CN85" s="555" t="s">
        <v>1424</v>
      </c>
      <c r="CO85" s="555" t="s">
        <v>1425</v>
      </c>
      <c r="CP85" s="555" t="s">
        <v>1426</v>
      </c>
      <c r="CQ85" s="555" t="s">
        <v>1427</v>
      </c>
      <c r="CR85" s="555" t="s">
        <v>1428</v>
      </c>
      <c r="CS85" s="555" t="s">
        <v>1429</v>
      </c>
      <c r="CT85" s="555" t="s">
        <v>1430</v>
      </c>
      <c r="CU85" s="555" t="s">
        <v>1431</v>
      </c>
      <c r="CV85" s="555" t="s">
        <v>1432</v>
      </c>
      <c r="CW85" s="555" t="s">
        <v>1433</v>
      </c>
      <c r="CX85" s="555" t="s">
        <v>1434</v>
      </c>
      <c r="CY85" s="555" t="s">
        <v>1435</v>
      </c>
      <c r="CZ85" s="555" t="s">
        <v>1436</v>
      </c>
      <c r="DA85" s="555" t="s">
        <v>1437</v>
      </c>
      <c r="DB85" s="555" t="s">
        <v>1438</v>
      </c>
      <c r="DC85" s="555" t="s">
        <v>1439</v>
      </c>
      <c r="DD85" s="555" t="s">
        <v>1440</v>
      </c>
      <c r="DE85" s="555" t="s">
        <v>1441</v>
      </c>
      <c r="DF85" s="555" t="s">
        <v>1442</v>
      </c>
      <c r="DG85" s="555" t="s">
        <v>1443</v>
      </c>
      <c r="DH85" s="555" t="s">
        <v>1444</v>
      </c>
      <c r="DI85" s="555" t="s">
        <v>1445</v>
      </c>
      <c r="DJ85" s="555" t="s">
        <v>1446</v>
      </c>
      <c r="DK85" s="555" t="s">
        <v>1447</v>
      </c>
      <c r="DL85" s="555" t="s">
        <v>1448</v>
      </c>
      <c r="DM85" s="555" t="s">
        <v>1449</v>
      </c>
      <c r="DN85" s="555" t="s">
        <v>1450</v>
      </c>
      <c r="DO85" s="555" t="s">
        <v>1451</v>
      </c>
      <c r="DP85" s="555" t="s">
        <v>1452</v>
      </c>
      <c r="DQ85" s="555" t="s">
        <v>1453</v>
      </c>
      <c r="DR85" s="555" t="s">
        <v>1454</v>
      </c>
      <c r="DS85" s="555" t="s">
        <v>1455</v>
      </c>
      <c r="DT85" s="555" t="s">
        <v>1456</v>
      </c>
      <c r="DU85" s="555" t="s">
        <v>1457</v>
      </c>
      <c r="DV85" s="555" t="s">
        <v>1458</v>
      </c>
      <c r="DW85" s="555" t="s">
        <v>1459</v>
      </c>
      <c r="DX85" s="555" t="s">
        <v>1460</v>
      </c>
      <c r="DY85" s="555" t="s">
        <v>1461</v>
      </c>
      <c r="DZ85" s="555" t="s">
        <v>1462</v>
      </c>
      <c r="EA85" s="555" t="s">
        <v>1463</v>
      </c>
      <c r="EB85" s="555" t="s">
        <v>1464</v>
      </c>
      <c r="EC85" s="555" t="s">
        <v>1465</v>
      </c>
      <c r="ED85" s="555" t="s">
        <v>1466</v>
      </c>
      <c r="EE85" s="555" t="s">
        <v>1467</v>
      </c>
      <c r="EF85" s="555" t="s">
        <v>1468</v>
      </c>
      <c r="EG85" s="555" t="s">
        <v>1469</v>
      </c>
      <c r="EH85" s="555" t="s">
        <v>1470</v>
      </c>
      <c r="EI85" s="555" t="s">
        <v>1471</v>
      </c>
      <c r="EJ85" s="555" t="s">
        <v>1472</v>
      </c>
      <c r="EK85" s="555" t="s">
        <v>1473</v>
      </c>
      <c r="EL85" s="555" t="s">
        <v>1474</v>
      </c>
      <c r="EM85" s="555" t="s">
        <v>1475</v>
      </c>
      <c r="EN85" s="555" t="s">
        <v>1476</v>
      </c>
      <c r="EO85" s="555" t="s">
        <v>1477</v>
      </c>
      <c r="EP85" s="555" t="s">
        <v>1478</v>
      </c>
      <c r="EQ85" s="555" t="s">
        <v>1479</v>
      </c>
      <c r="ER85" s="555" t="s">
        <v>1480</v>
      </c>
      <c r="ES85" s="555" t="s">
        <v>1481</v>
      </c>
      <c r="ET85" s="555" t="s">
        <v>1482</v>
      </c>
      <c r="EU85" s="555" t="s">
        <v>1483</v>
      </c>
      <c r="EV85" s="555" t="s">
        <v>1484</v>
      </c>
      <c r="EW85" s="555" t="s">
        <v>1485</v>
      </c>
      <c r="EX85" s="555" t="s">
        <v>1486</v>
      </c>
      <c r="EY85" s="555" t="s">
        <v>1487</v>
      </c>
      <c r="EZ85" s="555" t="s">
        <v>1488</v>
      </c>
      <c r="FA85" s="555" t="s">
        <v>1489</v>
      </c>
      <c r="FB85" s="555" t="s">
        <v>1490</v>
      </c>
      <c r="FC85" s="555" t="s">
        <v>1491</v>
      </c>
      <c r="FD85" s="555" t="s">
        <v>1492</v>
      </c>
      <c r="FE85" s="555" t="s">
        <v>1493</v>
      </c>
      <c r="FF85" s="555" t="s">
        <v>1494</v>
      </c>
      <c r="FG85" s="555" t="s">
        <v>2221</v>
      </c>
      <c r="FH85" s="555" t="s">
        <v>1496</v>
      </c>
      <c r="FI85" s="555" t="s">
        <v>1497</v>
      </c>
      <c r="FJ85" s="555" t="s">
        <v>1498</v>
      </c>
      <c r="FK85" s="555" t="s">
        <v>1499</v>
      </c>
      <c r="FL85" s="555" t="s">
        <v>1500</v>
      </c>
      <c r="FM85" s="555" t="s">
        <v>1501</v>
      </c>
      <c r="FN85" s="555" t="s">
        <v>2222</v>
      </c>
      <c r="FO85" s="555" t="s">
        <v>2223</v>
      </c>
      <c r="FP85" s="555" t="s">
        <v>1504</v>
      </c>
      <c r="FQ85" s="555" t="s">
        <v>1505</v>
      </c>
      <c r="FR85" s="555" t="s">
        <v>1506</v>
      </c>
      <c r="FS85" s="555" t="s">
        <v>1507</v>
      </c>
      <c r="FT85" s="555" t="s">
        <v>1508</v>
      </c>
      <c r="FU85" s="555" t="s">
        <v>1509</v>
      </c>
      <c r="FV85" s="555" t="s">
        <v>1510</v>
      </c>
      <c r="FW85" s="555" t="s">
        <v>1511</v>
      </c>
      <c r="FX85" s="555" t="s">
        <v>1512</v>
      </c>
      <c r="FY85" s="555" t="s">
        <v>1513</v>
      </c>
      <c r="FZ85" s="555" t="s">
        <v>1514</v>
      </c>
      <c r="GA85" s="555" t="s">
        <v>1515</v>
      </c>
      <c r="GB85" s="555" t="s">
        <v>1516</v>
      </c>
      <c r="GC85" s="555" t="s">
        <v>2224</v>
      </c>
      <c r="GD85" s="555" t="s">
        <v>1517</v>
      </c>
      <c r="GE85" s="555" t="s">
        <v>1518</v>
      </c>
      <c r="GF85" s="555" t="s">
        <v>1519</v>
      </c>
      <c r="GG85" s="555" t="s">
        <v>1520</v>
      </c>
      <c r="GH85" s="555" t="s">
        <v>1521</v>
      </c>
      <c r="GI85" s="555" t="s">
        <v>1522</v>
      </c>
      <c r="GJ85" s="555" t="s">
        <v>1523</v>
      </c>
      <c r="GK85" s="555" t="s">
        <v>1524</v>
      </c>
      <c r="GL85" s="555" t="s">
        <v>1525</v>
      </c>
      <c r="GM85" s="555" t="s">
        <v>1526</v>
      </c>
      <c r="GN85" s="555" t="s">
        <v>1527</v>
      </c>
      <c r="GO85" s="555" t="s">
        <v>1528</v>
      </c>
      <c r="GP85" s="555" t="s">
        <v>1529</v>
      </c>
      <c r="GQ85" s="555" t="s">
        <v>1530</v>
      </c>
      <c r="GR85" s="555" t="s">
        <v>1531</v>
      </c>
      <c r="GS85" s="555" t="s">
        <v>1532</v>
      </c>
      <c r="GT85" s="555" t="s">
        <v>1533</v>
      </c>
      <c r="GU85" s="555" t="s">
        <v>1534</v>
      </c>
      <c r="GV85" s="555" t="s">
        <v>1535</v>
      </c>
      <c r="GW85" s="555" t="s">
        <v>1536</v>
      </c>
      <c r="GX85" s="555" t="s">
        <v>1537</v>
      </c>
      <c r="GY85" s="555" t="s">
        <v>1538</v>
      </c>
      <c r="GZ85" s="555" t="s">
        <v>1539</v>
      </c>
      <c r="HA85" s="555" t="s">
        <v>1540</v>
      </c>
      <c r="HB85" s="555" t="s">
        <v>1541</v>
      </c>
      <c r="HC85" s="555" t="s">
        <v>1542</v>
      </c>
      <c r="HD85" s="555" t="s">
        <v>1543</v>
      </c>
      <c r="HE85" s="555" t="s">
        <v>1544</v>
      </c>
      <c r="HF85" s="555" t="s">
        <v>1545</v>
      </c>
      <c r="HG85" s="555" t="s">
        <v>1546</v>
      </c>
      <c r="HH85" s="555" t="s">
        <v>2225</v>
      </c>
      <c r="HI85" s="555" t="s">
        <v>1547</v>
      </c>
      <c r="HJ85" s="555" t="s">
        <v>1548</v>
      </c>
      <c r="HK85" s="555" t="s">
        <v>1549</v>
      </c>
      <c r="HL85" s="555" t="s">
        <v>1550</v>
      </c>
      <c r="HM85" s="555" t="s">
        <v>1551</v>
      </c>
      <c r="HN85" s="555" t="s">
        <v>1552</v>
      </c>
      <c r="HO85" s="555" t="s">
        <v>1553</v>
      </c>
      <c r="HP85" s="555" t="s">
        <v>1554</v>
      </c>
      <c r="HQ85" s="555" t="s">
        <v>1555</v>
      </c>
      <c r="HR85" s="555" t="s">
        <v>1556</v>
      </c>
      <c r="HS85" s="555" t="s">
        <v>1557</v>
      </c>
      <c r="HT85" s="555" t="s">
        <v>1558</v>
      </c>
      <c r="HU85" s="555" t="s">
        <v>1559</v>
      </c>
      <c r="HV85" s="555" t="s">
        <v>1560</v>
      </c>
      <c r="HW85" s="555" t="s">
        <v>1561</v>
      </c>
      <c r="HX85" s="555" t="s">
        <v>1562</v>
      </c>
      <c r="HY85" s="555" t="s">
        <v>1563</v>
      </c>
      <c r="HZ85" s="555" t="s">
        <v>1564</v>
      </c>
      <c r="IA85" s="555" t="s">
        <v>1565</v>
      </c>
      <c r="IB85" s="555" t="s">
        <v>1566</v>
      </c>
      <c r="IC85" s="555" t="s">
        <v>1567</v>
      </c>
      <c r="ID85" s="555" t="s">
        <v>1568</v>
      </c>
      <c r="IE85" s="555" t="s">
        <v>1569</v>
      </c>
      <c r="IF85" s="555" t="s">
        <v>1570</v>
      </c>
      <c r="IG85" s="555" t="s">
        <v>1571</v>
      </c>
      <c r="IH85" s="555" t="s">
        <v>1572</v>
      </c>
      <c r="II85" s="555" t="s">
        <v>1573</v>
      </c>
      <c r="IJ85" s="555" t="s">
        <v>1574</v>
      </c>
      <c r="IK85" s="555" t="s">
        <v>1575</v>
      </c>
      <c r="IL85" s="555" t="s">
        <v>1576</v>
      </c>
      <c r="IM85" s="555" t="s">
        <v>1577</v>
      </c>
      <c r="IN85" s="555" t="s">
        <v>1578</v>
      </c>
      <c r="IO85" s="555" t="s">
        <v>1579</v>
      </c>
      <c r="IP85" s="555" t="s">
        <v>1580</v>
      </c>
      <c r="IQ85" s="555" t="s">
        <v>1581</v>
      </c>
      <c r="IR85" s="555" t="s">
        <v>1582</v>
      </c>
      <c r="IS85" s="555" t="s">
        <v>1583</v>
      </c>
      <c r="IT85" s="555" t="s">
        <v>1584</v>
      </c>
      <c r="IU85" s="555" t="s">
        <v>1585</v>
      </c>
      <c r="IV85" s="555" t="s">
        <v>1586</v>
      </c>
      <c r="IW85" s="555" t="s">
        <v>1587</v>
      </c>
      <c r="IX85" s="555" t="s">
        <v>1588</v>
      </c>
      <c r="IY85" s="555" t="s">
        <v>1589</v>
      </c>
      <c r="IZ85" s="555" t="s">
        <v>1590</v>
      </c>
      <c r="JA85" s="555" t="s">
        <v>1591</v>
      </c>
      <c r="JB85" s="555" t="s">
        <v>1592</v>
      </c>
      <c r="JC85" s="555" t="s">
        <v>1593</v>
      </c>
      <c r="JD85" s="555" t="s">
        <v>1594</v>
      </c>
      <c r="JE85" s="555" t="s">
        <v>1595</v>
      </c>
      <c r="JF85" s="555" t="s">
        <v>1596</v>
      </c>
      <c r="JG85" s="555" t="s">
        <v>1597</v>
      </c>
      <c r="JH85" s="555" t="s">
        <v>1598</v>
      </c>
      <c r="JI85" s="555" t="s">
        <v>1599</v>
      </c>
      <c r="JJ85" s="555" t="s">
        <v>1600</v>
      </c>
      <c r="JK85" s="555" t="s">
        <v>1601</v>
      </c>
      <c r="JL85" s="555" t="s">
        <v>1602</v>
      </c>
      <c r="JM85" s="555" t="s">
        <v>1603</v>
      </c>
      <c r="JN85" s="555" t="s">
        <v>1604</v>
      </c>
      <c r="JO85" s="555" t="s">
        <v>1605</v>
      </c>
      <c r="JP85" s="555" t="s">
        <v>1606</v>
      </c>
      <c r="JQ85" s="555" t="s">
        <v>1607</v>
      </c>
      <c r="JR85" s="555" t="s">
        <v>1608</v>
      </c>
      <c r="JS85" s="555" t="s">
        <v>1609</v>
      </c>
      <c r="JT85" s="555" t="s">
        <v>1610</v>
      </c>
      <c r="JU85" s="555" t="s">
        <v>1611</v>
      </c>
      <c r="JV85" s="555" t="s">
        <v>1612</v>
      </c>
      <c r="JW85" s="555" t="s">
        <v>1613</v>
      </c>
      <c r="JX85" s="555" t="s">
        <v>1614</v>
      </c>
      <c r="JY85" s="555" t="s">
        <v>1615</v>
      </c>
      <c r="JZ85" s="555" t="s">
        <v>1616</v>
      </c>
      <c r="KA85" s="555" t="s">
        <v>1617</v>
      </c>
      <c r="KB85" s="555" t="s">
        <v>1618</v>
      </c>
      <c r="KC85" s="555" t="s">
        <v>1619</v>
      </c>
      <c r="KD85" s="555" t="s">
        <v>1620</v>
      </c>
      <c r="KE85" s="555" t="s">
        <v>1621</v>
      </c>
      <c r="KF85" s="555" t="s">
        <v>1622</v>
      </c>
      <c r="KG85" s="555" t="s">
        <v>1623</v>
      </c>
      <c r="KH85" s="555" t="s">
        <v>1624</v>
      </c>
      <c r="KI85" s="555" t="s">
        <v>1625</v>
      </c>
      <c r="KJ85" s="555" t="s">
        <v>1626</v>
      </c>
      <c r="KK85" s="555" t="s">
        <v>1627</v>
      </c>
      <c r="KL85" s="555" t="s">
        <v>1628</v>
      </c>
      <c r="KM85" s="555" t="s">
        <v>1629</v>
      </c>
      <c r="KN85" s="555" t="s">
        <v>1630</v>
      </c>
      <c r="KO85" s="555" t="s">
        <v>1631</v>
      </c>
      <c r="KP85" s="555" t="s">
        <v>1632</v>
      </c>
      <c r="KQ85" s="555" t="s">
        <v>1633</v>
      </c>
      <c r="KR85" s="555" t="s">
        <v>1634</v>
      </c>
      <c r="KS85" s="555" t="s">
        <v>1635</v>
      </c>
      <c r="KT85" s="555" t="s">
        <v>1636</v>
      </c>
      <c r="KU85" s="555" t="s">
        <v>1637</v>
      </c>
      <c r="KV85" s="555" t="s">
        <v>1638</v>
      </c>
      <c r="KW85" s="555" t="s">
        <v>1639</v>
      </c>
      <c r="KX85" s="555" t="s">
        <v>1640</v>
      </c>
      <c r="KY85" s="555" t="s">
        <v>1641</v>
      </c>
      <c r="KZ85" s="555" t="s">
        <v>1642</v>
      </c>
      <c r="LA85" s="555" t="s">
        <v>1643</v>
      </c>
      <c r="LB85" s="555" t="s">
        <v>1644</v>
      </c>
      <c r="LC85" s="555" t="s">
        <v>1645</v>
      </c>
      <c r="LD85" s="555" t="s">
        <v>1646</v>
      </c>
      <c r="LE85" s="555" t="s">
        <v>1647</v>
      </c>
      <c r="LF85" s="555" t="s">
        <v>1648</v>
      </c>
      <c r="LG85" s="555" t="s">
        <v>1649</v>
      </c>
      <c r="LH85" s="555" t="s">
        <v>1650</v>
      </c>
      <c r="LI85" s="555" t="s">
        <v>1651</v>
      </c>
      <c r="LJ85" s="555" t="s">
        <v>1652</v>
      </c>
      <c r="LK85" s="555" t="s">
        <v>1653</v>
      </c>
      <c r="LL85" s="555" t="s">
        <v>1654</v>
      </c>
      <c r="LM85" s="555" t="s">
        <v>1655</v>
      </c>
      <c r="LN85" s="555" t="s">
        <v>1656</v>
      </c>
      <c r="LO85" s="555" t="s">
        <v>2226</v>
      </c>
      <c r="LP85" s="555" t="s">
        <v>1657</v>
      </c>
      <c r="LQ85" s="555" t="s">
        <v>1658</v>
      </c>
      <c r="LR85" s="555" t="s">
        <v>1659</v>
      </c>
      <c r="LS85" s="555" t="s">
        <v>1660</v>
      </c>
      <c r="LT85" s="555" t="s">
        <v>1661</v>
      </c>
      <c r="LU85" s="555" t="s">
        <v>1662</v>
      </c>
      <c r="LV85" s="555" t="s">
        <v>1663</v>
      </c>
      <c r="LW85" s="555" t="s">
        <v>1664</v>
      </c>
      <c r="LX85" s="555" t="s">
        <v>1665</v>
      </c>
      <c r="LY85" s="555" t="s">
        <v>1666</v>
      </c>
      <c r="LZ85" s="555" t="s">
        <v>1667</v>
      </c>
      <c r="MA85" s="555" t="s">
        <v>1668</v>
      </c>
      <c r="MB85" s="555" t="s">
        <v>1669</v>
      </c>
      <c r="MC85" s="555" t="s">
        <v>1670</v>
      </c>
      <c r="MD85" s="555" t="s">
        <v>1671</v>
      </c>
      <c r="ME85" s="555" t="s">
        <v>1672</v>
      </c>
      <c r="MF85" s="555" t="s">
        <v>1673</v>
      </c>
      <c r="MG85" s="555" t="s">
        <v>1674</v>
      </c>
      <c r="MH85" s="555" t="s">
        <v>1675</v>
      </c>
      <c r="MI85" s="555" t="s">
        <v>1676</v>
      </c>
      <c r="MJ85" s="555" t="s">
        <v>1677</v>
      </c>
      <c r="MK85" s="555" t="s">
        <v>1678</v>
      </c>
      <c r="ML85" s="555" t="s">
        <v>1679</v>
      </c>
      <c r="MM85" s="555" t="s">
        <v>1680</v>
      </c>
      <c r="MN85" s="555" t="s">
        <v>1681</v>
      </c>
      <c r="MO85" s="555" t="s">
        <v>1682</v>
      </c>
      <c r="MP85" s="555" t="s">
        <v>1683</v>
      </c>
      <c r="MQ85" s="555" t="s">
        <v>1684</v>
      </c>
      <c r="MR85" s="555" t="s">
        <v>1685</v>
      </c>
      <c r="MS85" s="555" t="s">
        <v>1686</v>
      </c>
      <c r="MT85" s="555" t="s">
        <v>1687</v>
      </c>
      <c r="MU85" s="555" t="s">
        <v>1688</v>
      </c>
      <c r="MV85" s="555" t="s">
        <v>1689</v>
      </c>
      <c r="MW85" s="555" t="s">
        <v>1690</v>
      </c>
      <c r="MX85" s="555" t="s">
        <v>1691</v>
      </c>
      <c r="MY85" s="555" t="s">
        <v>1692</v>
      </c>
      <c r="MZ85" s="555" t="s">
        <v>1693</v>
      </c>
      <c r="NA85" s="555" t="s">
        <v>2227</v>
      </c>
      <c r="NB85" s="555" t="s">
        <v>1694</v>
      </c>
      <c r="NC85" s="555" t="s">
        <v>1695</v>
      </c>
      <c r="ND85" s="555" t="s">
        <v>1696</v>
      </c>
      <c r="NE85" s="555" t="s">
        <v>2228</v>
      </c>
      <c r="NF85" s="555" t="s">
        <v>1698</v>
      </c>
      <c r="NG85" s="555" t="s">
        <v>1699</v>
      </c>
      <c r="NH85" s="555" t="s">
        <v>1700</v>
      </c>
      <c r="NI85" s="555" t="s">
        <v>1701</v>
      </c>
      <c r="NJ85" s="555" t="s">
        <v>1702</v>
      </c>
      <c r="NK85" s="555" t="s">
        <v>1703</v>
      </c>
      <c r="NL85" s="555" t="s">
        <v>1704</v>
      </c>
      <c r="NM85" s="555" t="s">
        <v>2229</v>
      </c>
      <c r="NN85" s="555" t="s">
        <v>1706</v>
      </c>
      <c r="NO85" s="555" t="s">
        <v>1707</v>
      </c>
      <c r="NP85" s="555" t="s">
        <v>1708</v>
      </c>
      <c r="NQ85" s="555" t="s">
        <v>1709</v>
      </c>
      <c r="NR85" s="555" t="s">
        <v>1710</v>
      </c>
      <c r="NS85" s="555" t="s">
        <v>1711</v>
      </c>
      <c r="NT85" s="555" t="s">
        <v>1712</v>
      </c>
      <c r="NU85" s="555" t="s">
        <v>1713</v>
      </c>
      <c r="NV85" s="555" t="s">
        <v>2230</v>
      </c>
      <c r="NW85" s="555" t="s">
        <v>1715</v>
      </c>
      <c r="NX85" s="555" t="s">
        <v>1716</v>
      </c>
      <c r="NY85" s="555" t="s">
        <v>1717</v>
      </c>
      <c r="NZ85" s="555" t="s">
        <v>1718</v>
      </c>
      <c r="OA85" s="555" t="s">
        <v>1719</v>
      </c>
      <c r="OB85" s="555" t="s">
        <v>1720</v>
      </c>
      <c r="OC85" s="555" t="s">
        <v>2231</v>
      </c>
      <c r="OD85" s="555" t="s">
        <v>1722</v>
      </c>
      <c r="OE85" s="555" t="s">
        <v>2232</v>
      </c>
      <c r="OF85" s="555" t="s">
        <v>1724</v>
      </c>
      <c r="OG85" s="555" t="s">
        <v>1725</v>
      </c>
      <c r="OH85" s="555" t="s">
        <v>1728</v>
      </c>
      <c r="OI85" s="555" t="s">
        <v>1726</v>
      </c>
      <c r="OJ85" s="555" t="s">
        <v>1727</v>
      </c>
      <c r="OK85" s="555" t="s">
        <v>1729</v>
      </c>
      <c r="OL85" s="555" t="s">
        <v>1730</v>
      </c>
      <c r="OM85" s="555" t="s">
        <v>2233</v>
      </c>
      <c r="ON85" s="555" t="s">
        <v>1732</v>
      </c>
      <c r="OO85" s="555" t="s">
        <v>1733</v>
      </c>
      <c r="OP85" s="555" t="s">
        <v>2234</v>
      </c>
      <c r="OQ85" s="555" t="s">
        <v>1735</v>
      </c>
      <c r="OR85" s="555" t="s">
        <v>1736</v>
      </c>
      <c r="OS85" s="555" t="s">
        <v>1737</v>
      </c>
      <c r="OT85" s="555" t="s">
        <v>1738</v>
      </c>
      <c r="OU85" s="555" t="s">
        <v>1739</v>
      </c>
      <c r="OV85" s="555" t="s">
        <v>2235</v>
      </c>
      <c r="OW85" s="555" t="s">
        <v>1741</v>
      </c>
      <c r="OX85" s="555" t="s">
        <v>2236</v>
      </c>
      <c r="OY85" s="555" t="s">
        <v>2237</v>
      </c>
      <c r="OZ85" s="555" t="s">
        <v>1742</v>
      </c>
      <c r="PA85" s="555" t="s">
        <v>1743</v>
      </c>
      <c r="PB85" s="555" t="s">
        <v>2238</v>
      </c>
      <c r="PC85" s="555" t="s">
        <v>1745</v>
      </c>
      <c r="PD85" s="555" t="s">
        <v>1746</v>
      </c>
      <c r="PE85" s="555" t="s">
        <v>1747</v>
      </c>
      <c r="PF85" s="555" t="s">
        <v>1748</v>
      </c>
      <c r="PG85" s="555" t="s">
        <v>1749</v>
      </c>
      <c r="PH85" s="555" t="s">
        <v>1750</v>
      </c>
      <c r="PI85" s="555" t="s">
        <v>1751</v>
      </c>
      <c r="PJ85" s="555" t="s">
        <v>1752</v>
      </c>
      <c r="PK85" s="555" t="s">
        <v>1753</v>
      </c>
      <c r="PL85" s="555" t="s">
        <v>1754</v>
      </c>
      <c r="PM85" s="555" t="s">
        <v>1755</v>
      </c>
      <c r="PN85" s="555" t="s">
        <v>2239</v>
      </c>
      <c r="PO85" s="555" t="s">
        <v>2240</v>
      </c>
      <c r="PP85" s="555" t="s">
        <v>2241</v>
      </c>
      <c r="PQ85" s="555" t="s">
        <v>2242</v>
      </c>
      <c r="PR85" s="555" t="s">
        <v>1756</v>
      </c>
      <c r="PS85" s="555" t="s">
        <v>1757</v>
      </c>
      <c r="PT85" s="555" t="s">
        <v>1758</v>
      </c>
      <c r="PU85" s="555" t="s">
        <v>1759</v>
      </c>
      <c r="PV85" s="555" t="s">
        <v>2243</v>
      </c>
      <c r="PW85" s="555" t="s">
        <v>1761</v>
      </c>
      <c r="PX85" s="555" t="s">
        <v>1762</v>
      </c>
      <c r="PY85" s="555" t="s">
        <v>1763</v>
      </c>
      <c r="PZ85" s="555" t="s">
        <v>1764</v>
      </c>
      <c r="QA85" s="555" t="s">
        <v>1765</v>
      </c>
      <c r="QB85" s="555" t="s">
        <v>1766</v>
      </c>
      <c r="QC85" s="555" t="s">
        <v>1767</v>
      </c>
      <c r="QD85" s="555" t="s">
        <v>1768</v>
      </c>
      <c r="QE85" s="555" t="s">
        <v>1769</v>
      </c>
      <c r="QF85" s="555" t="s">
        <v>1770</v>
      </c>
      <c r="QG85" s="555" t="s">
        <v>1771</v>
      </c>
      <c r="QH85" s="555" t="s">
        <v>1772</v>
      </c>
      <c r="QI85" s="555" t="s">
        <v>1773</v>
      </c>
      <c r="QJ85" s="555" t="s">
        <v>1774</v>
      </c>
      <c r="QK85" s="555" t="s">
        <v>1775</v>
      </c>
      <c r="QL85" s="555" t="s">
        <v>1776</v>
      </c>
      <c r="QM85" s="555" t="s">
        <v>1777</v>
      </c>
      <c r="QN85" s="555" t="s">
        <v>2244</v>
      </c>
      <c r="QO85" s="555" t="s">
        <v>2245</v>
      </c>
      <c r="QP85" s="555" t="s">
        <v>2246</v>
      </c>
      <c r="QQ85" s="555" t="s">
        <v>2247</v>
      </c>
      <c r="QR85" s="555" t="s">
        <v>1778</v>
      </c>
      <c r="QS85" s="555" t="s">
        <v>1779</v>
      </c>
      <c r="QT85" s="555" t="s">
        <v>1780</v>
      </c>
      <c r="QU85" s="555" t="s">
        <v>1781</v>
      </c>
      <c r="QV85" s="555" t="s">
        <v>1782</v>
      </c>
      <c r="QW85" s="555" t="s">
        <v>1783</v>
      </c>
      <c r="QX85" s="555" t="s">
        <v>1784</v>
      </c>
      <c r="QY85" s="555" t="s">
        <v>1785</v>
      </c>
      <c r="QZ85" s="555" t="s">
        <v>1786</v>
      </c>
      <c r="RA85" s="555" t="s">
        <v>1787</v>
      </c>
      <c r="RB85" s="555" t="s">
        <v>1788</v>
      </c>
      <c r="RC85" s="555" t="s">
        <v>2248</v>
      </c>
      <c r="RD85" s="555" t="s">
        <v>2249</v>
      </c>
      <c r="RE85" s="555" t="s">
        <v>1789</v>
      </c>
      <c r="RF85" s="555" t="s">
        <v>1790</v>
      </c>
      <c r="RG85" s="555" t="s">
        <v>1791</v>
      </c>
      <c r="RH85" s="555" t="s">
        <v>1792</v>
      </c>
      <c r="RI85" s="555" t="s">
        <v>1793</v>
      </c>
      <c r="RJ85" s="555" t="s">
        <v>1794</v>
      </c>
      <c r="RK85" s="555" t="s">
        <v>1795</v>
      </c>
      <c r="RL85" s="555" t="s">
        <v>1796</v>
      </c>
      <c r="RM85" s="555" t="s">
        <v>1797</v>
      </c>
      <c r="RN85" s="555" t="s">
        <v>1798</v>
      </c>
      <c r="RO85" s="555" t="s">
        <v>1799</v>
      </c>
      <c r="RP85" s="555" t="s">
        <v>1800</v>
      </c>
      <c r="RQ85" s="555" t="s">
        <v>1801</v>
      </c>
      <c r="RR85" s="555" t="s">
        <v>1802</v>
      </c>
      <c r="RS85" s="555" t="s">
        <v>1803</v>
      </c>
      <c r="RT85" s="555" t="s">
        <v>1804</v>
      </c>
      <c r="RU85" s="555" t="s">
        <v>1805</v>
      </c>
      <c r="RV85" s="555" t="s">
        <v>2250</v>
      </c>
      <c r="RW85" s="555" t="s">
        <v>2251</v>
      </c>
      <c r="RX85" s="555" t="s">
        <v>2252</v>
      </c>
      <c r="RY85" s="555" t="s">
        <v>1809</v>
      </c>
      <c r="RZ85" s="555" t="s">
        <v>1810</v>
      </c>
      <c r="SA85" s="555" t="s">
        <v>1811</v>
      </c>
      <c r="SB85" s="555" t="s">
        <v>1812</v>
      </c>
      <c r="SC85" s="555" t="s">
        <v>1813</v>
      </c>
      <c r="SD85" s="555" t="s">
        <v>1814</v>
      </c>
      <c r="SE85" s="555" t="s">
        <v>1815</v>
      </c>
      <c r="SF85" s="555" t="s">
        <v>1816</v>
      </c>
      <c r="SG85" s="555" t="s">
        <v>1817</v>
      </c>
      <c r="SH85" s="555" t="s">
        <v>1818</v>
      </c>
      <c r="SI85" s="555" t="s">
        <v>1819</v>
      </c>
      <c r="SJ85" s="555" t="s">
        <v>2253</v>
      </c>
      <c r="SK85" s="555" t="s">
        <v>1820</v>
      </c>
      <c r="SL85" s="555" t="s">
        <v>1821</v>
      </c>
      <c r="SM85" s="555" t="s">
        <v>1822</v>
      </c>
      <c r="SN85" s="555" t="s">
        <v>1823</v>
      </c>
      <c r="SO85" s="555" t="s">
        <v>1824</v>
      </c>
      <c r="SP85" s="555" t="s">
        <v>1825</v>
      </c>
      <c r="SQ85" s="555" t="s">
        <v>1826</v>
      </c>
      <c r="SR85" s="555" t="s">
        <v>1827</v>
      </c>
      <c r="SS85" s="555" t="s">
        <v>1828</v>
      </c>
      <c r="ST85" s="555" t="s">
        <v>1829</v>
      </c>
      <c r="SU85" s="555" t="s">
        <v>1830</v>
      </c>
      <c r="SV85" s="555" t="s">
        <v>1831</v>
      </c>
      <c r="SW85" s="555" t="s">
        <v>1832</v>
      </c>
      <c r="SX85" s="555" t="s">
        <v>1833</v>
      </c>
      <c r="SY85" s="555" t="s">
        <v>1834</v>
      </c>
      <c r="SZ85" s="555" t="s">
        <v>1835</v>
      </c>
      <c r="TA85" s="555" t="s">
        <v>1836</v>
      </c>
      <c r="TB85" s="555" t="s">
        <v>1837</v>
      </c>
      <c r="TC85" s="555" t="s">
        <v>1838</v>
      </c>
      <c r="TD85" s="555" t="s">
        <v>1839</v>
      </c>
      <c r="TE85" s="555" t="s">
        <v>1840</v>
      </c>
      <c r="TF85" s="555" t="s">
        <v>2254</v>
      </c>
      <c r="TG85" s="555" t="s">
        <v>1841</v>
      </c>
      <c r="TH85" s="555" t="s">
        <v>1842</v>
      </c>
      <c r="TI85" s="555" t="s">
        <v>1843</v>
      </c>
      <c r="TJ85" s="555" t="s">
        <v>1844</v>
      </c>
      <c r="TK85" s="555" t="s">
        <v>1845</v>
      </c>
      <c r="TL85" s="555" t="s">
        <v>1846</v>
      </c>
      <c r="TM85" s="555" t="s">
        <v>1847</v>
      </c>
      <c r="TN85" s="555" t="s">
        <v>1848</v>
      </c>
      <c r="TO85" s="555" t="s">
        <v>1849</v>
      </c>
      <c r="TP85" s="555" t="s">
        <v>1850</v>
      </c>
      <c r="TQ85" s="555" t="s">
        <v>1851</v>
      </c>
      <c r="TR85" s="555" t="s">
        <v>1852</v>
      </c>
      <c r="TS85" s="555" t="s">
        <v>1853</v>
      </c>
      <c r="TT85" s="555" t="s">
        <v>1854</v>
      </c>
      <c r="TU85" s="555" t="s">
        <v>1855</v>
      </c>
      <c r="TV85" s="555" t="s">
        <v>1856</v>
      </c>
      <c r="TW85" s="555" t="s">
        <v>2255</v>
      </c>
      <c r="TX85" s="555" t="s">
        <v>1858</v>
      </c>
      <c r="TY85" s="555" t="s">
        <v>1859</v>
      </c>
      <c r="TZ85" s="555" t="s">
        <v>1860</v>
      </c>
      <c r="UA85" s="555" t="s">
        <v>1861</v>
      </c>
      <c r="UB85" s="555" t="s">
        <v>1862</v>
      </c>
      <c r="UC85" s="555" t="s">
        <v>1863</v>
      </c>
      <c r="UD85" s="555" t="s">
        <v>1864</v>
      </c>
      <c r="UE85" s="555" t="s">
        <v>2256</v>
      </c>
      <c r="UF85" s="555" t="s">
        <v>2257</v>
      </c>
      <c r="UG85" s="555" t="s">
        <v>2258</v>
      </c>
      <c r="UH85" s="555" t="s">
        <v>1868</v>
      </c>
      <c r="UI85" s="555" t="s">
        <v>1869</v>
      </c>
      <c r="UJ85" s="555" t="s">
        <v>1870</v>
      </c>
      <c r="UK85" s="555" t="s">
        <v>1871</v>
      </c>
      <c r="UL85" s="555" t="s">
        <v>1872</v>
      </c>
      <c r="UM85" s="555" t="s">
        <v>1873</v>
      </c>
      <c r="UN85" s="555" t="s">
        <v>1874</v>
      </c>
      <c r="UO85" s="555" t="s">
        <v>1875</v>
      </c>
      <c r="UP85" s="555" t="s">
        <v>1876</v>
      </c>
      <c r="UQ85" s="555" t="s">
        <v>2259</v>
      </c>
      <c r="UR85" s="555" t="s">
        <v>1878</v>
      </c>
      <c r="US85" s="555" t="s">
        <v>1879</v>
      </c>
      <c r="UT85" s="555" t="s">
        <v>1880</v>
      </c>
      <c r="UU85" s="555" t="s">
        <v>1881</v>
      </c>
      <c r="UV85" s="555" t="s">
        <v>1882</v>
      </c>
      <c r="UW85" s="555" t="s">
        <v>1883</v>
      </c>
      <c r="UX85" s="555" t="s">
        <v>1884</v>
      </c>
      <c r="UY85" s="555" t="s">
        <v>1885</v>
      </c>
      <c r="UZ85" s="555" t="s">
        <v>1886</v>
      </c>
      <c r="VA85" s="555" t="s">
        <v>1887</v>
      </c>
      <c r="VB85" s="555" t="s">
        <v>1888</v>
      </c>
      <c r="VC85" s="555" t="s">
        <v>1889</v>
      </c>
      <c r="VD85" s="555" t="s">
        <v>1890</v>
      </c>
      <c r="VE85" s="555" t="s">
        <v>1891</v>
      </c>
      <c r="VF85" s="555" t="s">
        <v>1892</v>
      </c>
      <c r="VG85" s="555" t="s">
        <v>2260</v>
      </c>
      <c r="VH85" s="555" t="s">
        <v>2261</v>
      </c>
      <c r="VI85" s="555" t="s">
        <v>2262</v>
      </c>
      <c r="VJ85" s="555" t="s">
        <v>1896</v>
      </c>
      <c r="VK85" s="555" t="s">
        <v>1897</v>
      </c>
      <c r="VL85" s="555" t="s">
        <v>1898</v>
      </c>
      <c r="VM85" s="555" t="s">
        <v>1899</v>
      </c>
      <c r="VN85" s="555" t="s">
        <v>1900</v>
      </c>
      <c r="VO85" s="555" t="s">
        <v>1901</v>
      </c>
      <c r="VP85" s="555" t="s">
        <v>1902</v>
      </c>
      <c r="VQ85" s="555" t="s">
        <v>1903</v>
      </c>
      <c r="VR85" s="555" t="s">
        <v>1904</v>
      </c>
      <c r="VS85" s="555" t="s">
        <v>2263</v>
      </c>
      <c r="VT85" s="555" t="s">
        <v>1906</v>
      </c>
      <c r="VU85" s="555" t="s">
        <v>1907</v>
      </c>
      <c r="VV85" s="555" t="s">
        <v>1908</v>
      </c>
      <c r="VW85" s="555" t="s">
        <v>1909</v>
      </c>
      <c r="VX85" s="555" t="s">
        <v>1910</v>
      </c>
      <c r="VY85" s="555" t="s">
        <v>1911</v>
      </c>
      <c r="VZ85" s="555" t="s">
        <v>1912</v>
      </c>
      <c r="WA85" s="555" t="s">
        <v>1913</v>
      </c>
      <c r="WB85" s="555" t="s">
        <v>1914</v>
      </c>
      <c r="WC85" s="555" t="s">
        <v>1915</v>
      </c>
      <c r="WD85" s="555" t="s">
        <v>1916</v>
      </c>
      <c r="WE85" s="555" t="s">
        <v>1917</v>
      </c>
      <c r="WF85" s="555" t="s">
        <v>1918</v>
      </c>
      <c r="WG85" s="555" t="s">
        <v>1919</v>
      </c>
      <c r="WH85" s="555" t="s">
        <v>1920</v>
      </c>
      <c r="WI85" s="555" t="s">
        <v>1921</v>
      </c>
      <c r="WJ85" s="555" t="s">
        <v>1922</v>
      </c>
      <c r="WK85" s="555" t="s">
        <v>1923</v>
      </c>
      <c r="WL85" s="555" t="s">
        <v>1924</v>
      </c>
      <c r="WM85" s="555" t="s">
        <v>1925</v>
      </c>
      <c r="WN85" s="555" t="s">
        <v>1926</v>
      </c>
      <c r="WO85" s="555" t="s">
        <v>1927</v>
      </c>
      <c r="WP85" s="555" t="s">
        <v>1928</v>
      </c>
      <c r="WQ85" s="555" t="s">
        <v>1929</v>
      </c>
      <c r="WR85" s="555" t="s">
        <v>1930</v>
      </c>
      <c r="WS85" s="555" t="s">
        <v>2264</v>
      </c>
      <c r="WT85" s="555" t="s">
        <v>2265</v>
      </c>
      <c r="WU85" s="555" t="s">
        <v>1933</v>
      </c>
      <c r="WV85" s="555" t="s">
        <v>1934</v>
      </c>
      <c r="WW85" s="555" t="s">
        <v>1935</v>
      </c>
      <c r="WX85" s="555" t="s">
        <v>2266</v>
      </c>
      <c r="WY85" s="555" t="s">
        <v>1937</v>
      </c>
      <c r="WZ85" s="555" t="s">
        <v>1938</v>
      </c>
      <c r="XA85" s="555" t="s">
        <v>1939</v>
      </c>
      <c r="XB85" s="555" t="s">
        <v>1940</v>
      </c>
      <c r="XC85" s="555" t="s">
        <v>2267</v>
      </c>
      <c r="XD85" s="555" t="s">
        <v>2268</v>
      </c>
      <c r="XE85" s="555" t="s">
        <v>2269</v>
      </c>
      <c r="XF85" s="555" t="s">
        <v>1944</v>
      </c>
      <c r="XG85" s="555" t="s">
        <v>1945</v>
      </c>
      <c r="XH85" s="555" t="s">
        <v>1946</v>
      </c>
      <c r="XI85" s="555" t="s">
        <v>2270</v>
      </c>
      <c r="XJ85" s="555" t="s">
        <v>1948</v>
      </c>
      <c r="XK85" s="555" t="s">
        <v>1949</v>
      </c>
      <c r="XL85" s="555" t="s">
        <v>1950</v>
      </c>
      <c r="XM85" s="555" t="s">
        <v>1951</v>
      </c>
      <c r="XN85" s="555" t="s">
        <v>1952</v>
      </c>
      <c r="XO85" s="555" t="s">
        <v>1953</v>
      </c>
      <c r="XP85" s="555" t="s">
        <v>1954</v>
      </c>
      <c r="XQ85" s="555" t="s">
        <v>1955</v>
      </c>
      <c r="XR85" s="555" t="s">
        <v>1956</v>
      </c>
      <c r="XS85" s="555" t="s">
        <v>1957</v>
      </c>
      <c r="XT85" s="555" t="s">
        <v>1958</v>
      </c>
      <c r="XU85" s="555" t="s">
        <v>1959</v>
      </c>
      <c r="XV85" s="555" t="s">
        <v>1960</v>
      </c>
      <c r="XW85" s="555" t="s">
        <v>1961</v>
      </c>
      <c r="XX85" s="555" t="s">
        <v>1962</v>
      </c>
      <c r="XY85" s="555" t="s">
        <v>1963</v>
      </c>
      <c r="XZ85" s="555" t="s">
        <v>1964</v>
      </c>
      <c r="YA85" s="555" t="s">
        <v>2271</v>
      </c>
      <c r="YB85" s="555" t="s">
        <v>2272</v>
      </c>
      <c r="YC85" s="555" t="s">
        <v>1967</v>
      </c>
      <c r="YD85" s="555" t="s">
        <v>1968</v>
      </c>
      <c r="YE85" s="555" t="s">
        <v>1969</v>
      </c>
      <c r="YF85" s="555" t="s">
        <v>1970</v>
      </c>
      <c r="YG85" s="555" t="s">
        <v>2273</v>
      </c>
      <c r="YH85" s="555" t="s">
        <v>1972</v>
      </c>
      <c r="YI85" s="555" t="s">
        <v>1973</v>
      </c>
      <c r="YJ85" s="555" t="s">
        <v>1974</v>
      </c>
      <c r="YK85" s="555" t="s">
        <v>1975</v>
      </c>
      <c r="YL85" s="555" t="s">
        <v>1976</v>
      </c>
      <c r="YM85" s="555" t="s">
        <v>1977</v>
      </c>
      <c r="YN85" s="555" t="s">
        <v>1978</v>
      </c>
      <c r="YO85" s="555" t="s">
        <v>1979</v>
      </c>
      <c r="YP85" s="555" t="s">
        <v>1980</v>
      </c>
      <c r="YQ85" s="555" t="s">
        <v>2274</v>
      </c>
      <c r="YR85" s="555" t="s">
        <v>2275</v>
      </c>
      <c r="YS85" s="555" t="s">
        <v>2276</v>
      </c>
      <c r="YT85" s="555" t="s">
        <v>1984</v>
      </c>
      <c r="YU85" s="555" t="s">
        <v>1985</v>
      </c>
      <c r="YV85" s="555" t="s">
        <v>1986</v>
      </c>
      <c r="YW85" s="555" t="s">
        <v>1987</v>
      </c>
      <c r="YX85" s="555" t="s">
        <v>1988</v>
      </c>
      <c r="YY85" s="555" t="s">
        <v>1989</v>
      </c>
      <c r="YZ85" s="555" t="s">
        <v>1990</v>
      </c>
      <c r="ZA85" s="555" t="s">
        <v>1991</v>
      </c>
      <c r="ZB85" s="555" t="s">
        <v>1992</v>
      </c>
      <c r="ZC85" s="555" t="s">
        <v>1993</v>
      </c>
      <c r="ZD85" s="555" t="s">
        <v>1994</v>
      </c>
      <c r="ZE85" s="555" t="s">
        <v>1995</v>
      </c>
      <c r="ZF85" s="555" t="s">
        <v>1996</v>
      </c>
      <c r="ZG85" s="555" t="s">
        <v>1997</v>
      </c>
      <c r="ZH85" s="555" t="s">
        <v>1998</v>
      </c>
      <c r="ZI85" s="555" t="s">
        <v>1999</v>
      </c>
      <c r="ZJ85" s="555" t="s">
        <v>2000</v>
      </c>
      <c r="ZK85" s="555" t="s">
        <v>2001</v>
      </c>
      <c r="ZL85" s="555" t="s">
        <v>2002</v>
      </c>
      <c r="ZM85" s="555" t="s">
        <v>2003</v>
      </c>
      <c r="ZN85" s="555" t="s">
        <v>2004</v>
      </c>
      <c r="ZO85" s="555" t="s">
        <v>2005</v>
      </c>
      <c r="ZP85" s="555" t="s">
        <v>2006</v>
      </c>
      <c r="ZQ85" s="555" t="s">
        <v>2007</v>
      </c>
      <c r="ZR85" s="555" t="s">
        <v>2008</v>
      </c>
      <c r="ZS85" s="555" t="s">
        <v>2009</v>
      </c>
      <c r="ZT85" s="555" t="s">
        <v>2010</v>
      </c>
      <c r="ZU85" s="555" t="s">
        <v>2011</v>
      </c>
      <c r="ZV85" s="555" t="s">
        <v>2012</v>
      </c>
      <c r="ZW85" s="555" t="s">
        <v>2013</v>
      </c>
      <c r="ZX85" s="555" t="s">
        <v>2014</v>
      </c>
      <c r="ZY85" s="555" t="s">
        <v>2015</v>
      </c>
      <c r="ZZ85" s="555" t="s">
        <v>2016</v>
      </c>
      <c r="AAA85" s="555" t="s">
        <v>2017</v>
      </c>
      <c r="AAB85" s="555" t="s">
        <v>2018</v>
      </c>
      <c r="AAC85" s="555" t="s">
        <v>2277</v>
      </c>
      <c r="AAD85" s="555" t="s">
        <v>2278</v>
      </c>
      <c r="AAE85" s="555" t="s">
        <v>2279</v>
      </c>
      <c r="AAF85" s="555" t="s">
        <v>2022</v>
      </c>
      <c r="AAG85" s="555" t="s">
        <v>2023</v>
      </c>
      <c r="AAH85" s="555" t="s">
        <v>2024</v>
      </c>
      <c r="AAI85" s="555" t="s">
        <v>2025</v>
      </c>
      <c r="AAJ85" s="555" t="s">
        <v>2026</v>
      </c>
      <c r="AAK85" s="555" t="s">
        <v>2027</v>
      </c>
      <c r="AAL85" s="555" t="s">
        <v>2028</v>
      </c>
      <c r="AAM85" s="555" t="s">
        <v>2029</v>
      </c>
      <c r="AAN85" s="555" t="s">
        <v>2030</v>
      </c>
      <c r="AAO85" s="555" t="s">
        <v>2031</v>
      </c>
      <c r="AAP85" s="555" t="s">
        <v>2032</v>
      </c>
      <c r="AAQ85" s="555" t="s">
        <v>2033</v>
      </c>
      <c r="AAR85" s="555" t="s">
        <v>2034</v>
      </c>
      <c r="AAS85" s="555" t="s">
        <v>2035</v>
      </c>
      <c r="AAT85" s="555" t="s">
        <v>2036</v>
      </c>
      <c r="AAU85" s="555" t="s">
        <v>2037</v>
      </c>
      <c r="AAV85" s="555" t="s">
        <v>2038</v>
      </c>
      <c r="AAW85" s="555" t="s">
        <v>2039</v>
      </c>
      <c r="AAX85" s="555" t="s">
        <v>2280</v>
      </c>
      <c r="AAY85" s="555" t="s">
        <v>2041</v>
      </c>
      <c r="AAZ85" s="555" t="s">
        <v>2042</v>
      </c>
      <c r="ABA85" s="555" t="s">
        <v>2043</v>
      </c>
      <c r="ABB85" s="555" t="s">
        <v>2044</v>
      </c>
      <c r="ABC85" s="555" t="s">
        <v>2045</v>
      </c>
      <c r="ABD85" s="555" t="s">
        <v>2046</v>
      </c>
      <c r="ABE85" s="555" t="s">
        <v>2047</v>
      </c>
      <c r="ABF85" s="555" t="s">
        <v>2281</v>
      </c>
      <c r="ABG85" s="555" t="s">
        <v>2282</v>
      </c>
      <c r="ABH85" s="555" t="s">
        <v>2050</v>
      </c>
      <c r="ABI85" s="555" t="s">
        <v>2283</v>
      </c>
      <c r="ABJ85" s="555" t="s">
        <v>2284</v>
      </c>
      <c r="ABK85" s="555" t="s">
        <v>2285</v>
      </c>
      <c r="ABL85" s="555" t="s">
        <v>2286</v>
      </c>
      <c r="ABM85" s="555" t="s">
        <v>2055</v>
      </c>
      <c r="ABN85" s="555" t="s">
        <v>2056</v>
      </c>
      <c r="ABO85" s="555" t="s">
        <v>2057</v>
      </c>
      <c r="ABP85" s="555" t="s">
        <v>2058</v>
      </c>
      <c r="ABQ85" s="555" t="s">
        <v>2059</v>
      </c>
      <c r="ABR85" s="555" t="s">
        <v>2060</v>
      </c>
      <c r="ABS85" s="555" t="s">
        <v>2061</v>
      </c>
      <c r="ABT85" s="555" t="s">
        <v>2062</v>
      </c>
      <c r="ABU85" s="555" t="s">
        <v>2287</v>
      </c>
      <c r="ABV85" s="555" t="s">
        <v>2063</v>
      </c>
      <c r="ABW85" s="555" t="s">
        <v>2064</v>
      </c>
      <c r="ABX85" s="555" t="s">
        <v>2065</v>
      </c>
      <c r="ABY85" s="555" t="s">
        <v>2066</v>
      </c>
      <c r="ABZ85" s="555" t="s">
        <v>2067</v>
      </c>
      <c r="ACA85" s="555" t="s">
        <v>2068</v>
      </c>
      <c r="ACB85" s="555" t="s">
        <v>2069</v>
      </c>
      <c r="ACC85" s="555" t="s">
        <v>2070</v>
      </c>
      <c r="ACD85" s="555" t="s">
        <v>2071</v>
      </c>
      <c r="ACE85" s="555" t="s">
        <v>2072</v>
      </c>
      <c r="ACF85" s="555" t="s">
        <v>2073</v>
      </c>
      <c r="ACG85" s="555" t="s">
        <v>2074</v>
      </c>
      <c r="ACH85" s="555" t="s">
        <v>2075</v>
      </c>
      <c r="ACI85" s="555" t="s">
        <v>2076</v>
      </c>
      <c r="ACJ85" s="555" t="s">
        <v>2077</v>
      </c>
      <c r="ACK85" s="555" t="s">
        <v>2078</v>
      </c>
      <c r="ACL85" s="555" t="s">
        <v>2079</v>
      </c>
      <c r="ACM85" s="555" t="s">
        <v>2080</v>
      </c>
      <c r="ACN85" s="555" t="s">
        <v>2081</v>
      </c>
      <c r="ACO85" s="555" t="s">
        <v>2288</v>
      </c>
      <c r="ACP85" s="555" t="s">
        <v>2083</v>
      </c>
      <c r="ACQ85" s="555" t="s">
        <v>2084</v>
      </c>
      <c r="ACR85" s="555" t="s">
        <v>2085</v>
      </c>
      <c r="ACS85" s="555" t="s">
        <v>2086</v>
      </c>
      <c r="ACT85" s="555" t="s">
        <v>2289</v>
      </c>
      <c r="ACU85" s="555" t="s">
        <v>2088</v>
      </c>
      <c r="ACV85" s="555" t="s">
        <v>2089</v>
      </c>
      <c r="ACW85" s="555" t="s">
        <v>2090</v>
      </c>
      <c r="ACX85" s="555" t="s">
        <v>2091</v>
      </c>
      <c r="ACY85" s="555" t="s">
        <v>2092</v>
      </c>
      <c r="ACZ85" s="555" t="s">
        <v>1940</v>
      </c>
      <c r="ADA85" s="555" t="s">
        <v>2290</v>
      </c>
      <c r="ADB85" s="555" t="s">
        <v>2291</v>
      </c>
      <c r="ADC85" s="555" t="s">
        <v>2292</v>
      </c>
      <c r="ADD85" s="555" t="s">
        <v>2093</v>
      </c>
      <c r="ADE85" s="555" t="s">
        <v>2094</v>
      </c>
      <c r="ADF85" s="555" t="s">
        <v>2095</v>
      </c>
      <c r="ADG85" s="555" t="s">
        <v>2096</v>
      </c>
      <c r="ADH85" s="555" t="s">
        <v>2097</v>
      </c>
      <c r="ADI85" s="555" t="s">
        <v>1559</v>
      </c>
      <c r="ADJ85" s="555" t="s">
        <v>2098</v>
      </c>
      <c r="ADK85" s="555" t="s">
        <v>2099</v>
      </c>
      <c r="ADL85" s="555" t="s">
        <v>2100</v>
      </c>
      <c r="ADM85" s="555" t="s">
        <v>2101</v>
      </c>
      <c r="ADN85" s="555" t="s">
        <v>2102</v>
      </c>
      <c r="ADO85" s="555" t="s">
        <v>2103</v>
      </c>
      <c r="ADP85" s="555" t="s">
        <v>2104</v>
      </c>
      <c r="ADQ85" s="555" t="s">
        <v>2105</v>
      </c>
      <c r="ADR85" s="555" t="s">
        <v>2106</v>
      </c>
      <c r="ADS85" s="555" t="s">
        <v>2107</v>
      </c>
      <c r="ADT85" s="555" t="s">
        <v>2108</v>
      </c>
      <c r="ADU85" s="555" t="s">
        <v>2109</v>
      </c>
      <c r="ADV85" s="555" t="s">
        <v>2110</v>
      </c>
      <c r="ADW85" s="555" t="s">
        <v>2111</v>
      </c>
      <c r="ADX85" s="555" t="s">
        <v>2112</v>
      </c>
      <c r="ADY85" s="555" t="s">
        <v>2128</v>
      </c>
      <c r="ADZ85" s="555" t="s">
        <v>2113</v>
      </c>
      <c r="AEA85" s="555" t="s">
        <v>2114</v>
      </c>
      <c r="AEB85" s="555" t="s">
        <v>2115</v>
      </c>
      <c r="AEC85" s="555" t="s">
        <v>2116</v>
      </c>
      <c r="AED85" s="555" t="s">
        <v>2117</v>
      </c>
      <c r="AEE85" s="555" t="s">
        <v>2118</v>
      </c>
      <c r="AEF85" s="555" t="s">
        <v>2119</v>
      </c>
      <c r="AEG85" s="555" t="s">
        <v>2120</v>
      </c>
      <c r="AEH85" s="555" t="s">
        <v>2121</v>
      </c>
      <c r="AEI85" s="555" t="s">
        <v>2122</v>
      </c>
      <c r="AEJ85" s="555" t="s">
        <v>2123</v>
      </c>
      <c r="AEK85" s="555" t="s">
        <v>2124</v>
      </c>
      <c r="AEL85" s="555" t="s">
        <v>2125</v>
      </c>
      <c r="AEM85" s="555" t="s">
        <v>2126</v>
      </c>
      <c r="AEN85" s="555" t="s">
        <v>2127</v>
      </c>
      <c r="AEO85" s="555" t="s">
        <v>2129</v>
      </c>
      <c r="AEP85" s="555" t="s">
        <v>2130</v>
      </c>
      <c r="AEQ85" s="555" t="s">
        <v>2131</v>
      </c>
      <c r="AER85" s="555" t="s">
        <v>2132</v>
      </c>
      <c r="AES85" s="555" t="s">
        <v>2133</v>
      </c>
      <c r="AET85" s="555" t="s">
        <v>2134</v>
      </c>
      <c r="AEU85" s="555" t="s">
        <v>2135</v>
      </c>
      <c r="AEV85" s="555" t="s">
        <v>2136</v>
      </c>
      <c r="AEW85" s="555" t="s">
        <v>2137</v>
      </c>
      <c r="AEX85" s="555" t="s">
        <v>2138</v>
      </c>
      <c r="AEY85" s="555" t="s">
        <v>2139</v>
      </c>
      <c r="AEZ85" s="555" t="s">
        <v>2140</v>
      </c>
      <c r="AFA85" s="555" t="s">
        <v>2141</v>
      </c>
      <c r="AFB85" s="555" t="s">
        <v>2142</v>
      </c>
      <c r="AFC85" s="555" t="s">
        <v>2143</v>
      </c>
      <c r="AFD85" s="555" t="s">
        <v>2144</v>
      </c>
      <c r="AFE85" s="555" t="s">
        <v>2145</v>
      </c>
      <c r="AFF85" s="555" t="s">
        <v>2146</v>
      </c>
      <c r="AFG85" s="555" t="s">
        <v>2147</v>
      </c>
      <c r="AFH85" s="555" t="s">
        <v>2148</v>
      </c>
      <c r="AFI85" s="555" t="s">
        <v>2149</v>
      </c>
      <c r="AFJ85" s="555" t="s">
        <v>2150</v>
      </c>
      <c r="AFK85" s="555" t="s">
        <v>2151</v>
      </c>
      <c r="AFL85" s="555" t="s">
        <v>2152</v>
      </c>
      <c r="AFM85" s="555" t="s">
        <v>2153</v>
      </c>
      <c r="AFN85" s="555" t="s">
        <v>2154</v>
      </c>
      <c r="AFO85" s="555" t="s">
        <v>2155</v>
      </c>
      <c r="AFP85" s="555" t="s">
        <v>2156</v>
      </c>
      <c r="AFQ85" s="555" t="s">
        <v>2157</v>
      </c>
      <c r="AFR85" s="555" t="s">
        <v>2158</v>
      </c>
      <c r="AFS85" s="555" t="s">
        <v>2159</v>
      </c>
      <c r="AFT85" s="555" t="s">
        <v>2160</v>
      </c>
      <c r="AFU85" s="555" t="s">
        <v>2161</v>
      </c>
      <c r="AFV85" s="555" t="s">
        <v>2162</v>
      </c>
      <c r="AFW85" s="555" t="s">
        <v>2163</v>
      </c>
      <c r="AFX85" s="555" t="s">
        <v>2164</v>
      </c>
      <c r="AFY85" s="555" t="s">
        <v>2165</v>
      </c>
      <c r="AFZ85" s="555" t="s">
        <v>2166</v>
      </c>
      <c r="AGA85" s="555" t="s">
        <v>2167</v>
      </c>
      <c r="AGB85" s="555" t="s">
        <v>2168</v>
      </c>
      <c r="AGC85" s="555" t="s">
        <v>2169</v>
      </c>
      <c r="AGD85" s="555" t="s">
        <v>2170</v>
      </c>
      <c r="AGE85" s="555" t="s">
        <v>2171</v>
      </c>
      <c r="AGF85" s="555" t="s">
        <v>2172</v>
      </c>
      <c r="AGG85" s="555" t="s">
        <v>2173</v>
      </c>
      <c r="AGH85" s="555" t="s">
        <v>2174</v>
      </c>
      <c r="AGI85" s="555" t="s">
        <v>2175</v>
      </c>
      <c r="AGJ85" s="555" t="s">
        <v>2176</v>
      </c>
      <c r="AGK85" s="555" t="s">
        <v>2177</v>
      </c>
      <c r="AGL85" s="555" t="s">
        <v>2178</v>
      </c>
      <c r="AGM85" s="555" t="s">
        <v>2179</v>
      </c>
      <c r="AGN85" s="555" t="s">
        <v>2180</v>
      </c>
      <c r="AGO85" s="555" t="s">
        <v>2181</v>
      </c>
      <c r="AGP85" s="555" t="s">
        <v>2182</v>
      </c>
      <c r="AGQ85" s="555" t="s">
        <v>2183</v>
      </c>
      <c r="AGR85" s="555" t="s">
        <v>2184</v>
      </c>
      <c r="AGS85" s="555" t="s">
        <v>2185</v>
      </c>
      <c r="AGT85" s="555" t="s">
        <v>2186</v>
      </c>
      <c r="AGU85" s="555" t="s">
        <v>2187</v>
      </c>
      <c r="AGV85" s="555" t="s">
        <v>2188</v>
      </c>
      <c r="AGW85" s="555" t="s">
        <v>2189</v>
      </c>
      <c r="AGX85" s="555" t="s">
        <v>2190</v>
      </c>
      <c r="AGY85" s="555" t="s">
        <v>2191</v>
      </c>
      <c r="AGZ85" s="555" t="s">
        <v>2192</v>
      </c>
      <c r="AHA85" s="555" t="s">
        <v>2193</v>
      </c>
      <c r="AHB85" s="555" t="s">
        <v>2194</v>
      </c>
      <c r="AHC85" s="555" t="s">
        <v>2195</v>
      </c>
      <c r="AHD85" s="555" t="s">
        <v>2196</v>
      </c>
      <c r="AHE85" s="555" t="s">
        <v>2197</v>
      </c>
      <c r="AHF85" s="555" t="s">
        <v>2198</v>
      </c>
      <c r="AHG85" s="555" t="s">
        <v>2199</v>
      </c>
      <c r="AHH85" s="555" t="s">
        <v>2200</v>
      </c>
      <c r="AHI85" s="555" t="s">
        <v>2201</v>
      </c>
      <c r="AHJ85" s="555" t="s">
        <v>2202</v>
      </c>
      <c r="AHK85" s="555" t="s">
        <v>2203</v>
      </c>
      <c r="AHL85" s="555" t="s">
        <v>2204</v>
      </c>
      <c r="AHM85" s="555" t="s">
        <v>2205</v>
      </c>
      <c r="AHN85" s="555" t="s">
        <v>2206</v>
      </c>
    </row>
    <row r="86" spans="2:898" x14ac:dyDescent="0.55000000000000004">
      <c r="B86" s="555" t="s">
        <v>6384</v>
      </c>
      <c r="C86" s="555">
        <v>573605532.62</v>
      </c>
      <c r="D86" s="555">
        <v>3178927.7</v>
      </c>
      <c r="E86" s="555">
        <v>10480206.130000001</v>
      </c>
      <c r="F86" s="555">
        <v>5710074.0700000003</v>
      </c>
      <c r="G86" s="555">
        <v>36024874.200000003</v>
      </c>
      <c r="H86" s="555">
        <v>-3236598.47</v>
      </c>
      <c r="I86" s="555">
        <v>304706640.5</v>
      </c>
      <c r="J86" s="555">
        <v>81566270.120000005</v>
      </c>
      <c r="K86" s="555">
        <v>13234471.039999999</v>
      </c>
      <c r="L86" s="555">
        <v>10773174.67</v>
      </c>
      <c r="M86" s="555">
        <v>-310383.76</v>
      </c>
      <c r="N86" s="555">
        <v>5563534.8700000001</v>
      </c>
      <c r="O86" s="555">
        <v>97494519.370000005</v>
      </c>
      <c r="P86" s="555">
        <v>6788695.9199999999</v>
      </c>
      <c r="Q86" s="555">
        <v>1210914.95</v>
      </c>
      <c r="R86" s="555">
        <v>818477.04</v>
      </c>
      <c r="S86" s="555">
        <v>26627595.41</v>
      </c>
      <c r="T86" s="555">
        <v>699413.52</v>
      </c>
      <c r="U86" s="555">
        <v>863539939.83000004</v>
      </c>
      <c r="V86" s="555">
        <v>4747059.53</v>
      </c>
      <c r="W86" s="555">
        <v>25146234.07</v>
      </c>
      <c r="X86" s="555">
        <v>114600879.43000001</v>
      </c>
      <c r="Y86" s="555">
        <v>4377941.2699999996</v>
      </c>
      <c r="Z86" s="555">
        <v>-8481999.8399999999</v>
      </c>
      <c r="AA86" s="555">
        <v>4579493.54</v>
      </c>
      <c r="AB86" s="555">
        <v>-1622945.29</v>
      </c>
      <c r="AC86" s="555">
        <v>3051853.38</v>
      </c>
      <c r="AD86" s="555">
        <v>-10948089.199999999</v>
      </c>
      <c r="AE86" s="555">
        <v>-30094923.010000002</v>
      </c>
      <c r="AF86" s="555">
        <v>-6766124.1699999999</v>
      </c>
      <c r="AG86" s="555">
        <v>-32182826.5</v>
      </c>
      <c r="AH86" s="555">
        <v>-19269204.870000001</v>
      </c>
      <c r="AI86" s="555">
        <v>796950.12</v>
      </c>
      <c r="AJ86" s="555">
        <v>-1538419.18</v>
      </c>
      <c r="AK86" s="555">
        <v>69490839.319999993</v>
      </c>
      <c r="AL86" s="555">
        <v>965891.52</v>
      </c>
      <c r="AM86" s="555">
        <v>58183416.780000001</v>
      </c>
      <c r="AN86" s="555">
        <v>6463723.9800000004</v>
      </c>
      <c r="AO86" s="555">
        <v>-185670.27</v>
      </c>
      <c r="AP86" s="555">
        <v>1320586.3999999999</v>
      </c>
      <c r="AQ86" s="555">
        <v>-4474597.82</v>
      </c>
      <c r="AR86" s="555">
        <v>-5608431.8899999997</v>
      </c>
      <c r="AS86" s="555">
        <v>145003461.74000001</v>
      </c>
      <c r="AT86" s="555">
        <v>7144684.0999999996</v>
      </c>
      <c r="AU86" s="555">
        <v>11629791.01</v>
      </c>
      <c r="AV86" s="555">
        <v>9476957.6699999999</v>
      </c>
      <c r="AW86" s="555">
        <v>198078.48</v>
      </c>
      <c r="AX86" s="555">
        <v>2010909.32</v>
      </c>
      <c r="AY86" s="555">
        <v>16109159.609999999</v>
      </c>
      <c r="AZ86" s="555">
        <v>8243517.2000000002</v>
      </c>
      <c r="BA86" s="555">
        <v>9059695.8800000008</v>
      </c>
      <c r="BB86" s="555">
        <v>7399375.9500000002</v>
      </c>
      <c r="BC86" s="555">
        <v>9491124.1300000008</v>
      </c>
      <c r="BD86" s="555">
        <v>2100114.02</v>
      </c>
      <c r="BE86" s="555">
        <v>12751710.970000001</v>
      </c>
      <c r="BF86" s="555">
        <v>6437037.0099999998</v>
      </c>
      <c r="BG86" s="555">
        <v>24821030.98</v>
      </c>
      <c r="BH86" s="555">
        <v>27441390.41</v>
      </c>
      <c r="BI86" s="555">
        <v>68874011.400000006</v>
      </c>
      <c r="BJ86" s="555">
        <v>2653551.56</v>
      </c>
      <c r="BK86" s="555">
        <v>-426455.03</v>
      </c>
      <c r="BL86" s="555">
        <v>-2120745.84</v>
      </c>
      <c r="BM86" s="555">
        <v>5163650.59</v>
      </c>
      <c r="BN86" s="555">
        <v>845764.89</v>
      </c>
      <c r="BO86" s="555">
        <v>261141.13</v>
      </c>
      <c r="BP86" s="555">
        <v>613481.47</v>
      </c>
      <c r="BQ86" s="555">
        <v>218997089.84</v>
      </c>
      <c r="BR86" s="555">
        <v>12390301.33</v>
      </c>
      <c r="BS86" s="555">
        <v>9173823.3000000007</v>
      </c>
      <c r="BT86" s="555">
        <v>4669664.13</v>
      </c>
      <c r="BU86" s="555">
        <v>4128692.7</v>
      </c>
      <c r="BV86" s="555">
        <v>4109116.49</v>
      </c>
      <c r="BW86" s="555">
        <v>8191391.79</v>
      </c>
      <c r="BX86" s="555">
        <v>16161147.970000001</v>
      </c>
      <c r="BY86" s="555">
        <v>44380494.119999997</v>
      </c>
      <c r="BZ86" s="555">
        <v>4783126.79</v>
      </c>
      <c r="CA86" s="555">
        <v>-7484448.79</v>
      </c>
      <c r="CB86" s="555">
        <v>2661110.13</v>
      </c>
      <c r="CC86" s="555">
        <v>2107796.39</v>
      </c>
      <c r="CD86" s="555">
        <v>5475978.0499999998</v>
      </c>
      <c r="CE86" s="555">
        <v>778044.24</v>
      </c>
      <c r="CF86" s="555">
        <v>1701282538.3299999</v>
      </c>
      <c r="CG86" s="555">
        <v>23417456.289999999</v>
      </c>
      <c r="CH86" s="555">
        <v>20646859.609999999</v>
      </c>
      <c r="CI86" s="555">
        <v>10066648.82</v>
      </c>
      <c r="CJ86" s="555">
        <v>34984401.25</v>
      </c>
      <c r="CK86" s="555">
        <v>11553403.91</v>
      </c>
      <c r="CL86" s="555">
        <v>16940617.780000001</v>
      </c>
      <c r="CM86" s="555">
        <v>21353766.73</v>
      </c>
      <c r="CN86" s="555">
        <v>12596459.98</v>
      </c>
      <c r="CO86" s="555">
        <v>1702384.12</v>
      </c>
      <c r="CP86" s="555">
        <v>11173728.1</v>
      </c>
      <c r="CQ86" s="555">
        <v>8495780.0600000005</v>
      </c>
      <c r="CR86" s="555">
        <v>16299986.93</v>
      </c>
      <c r="CS86" s="555">
        <v>151121488.31</v>
      </c>
      <c r="CT86" s="555">
        <v>18177745.140000001</v>
      </c>
      <c r="CU86" s="555">
        <v>13629619.890000001</v>
      </c>
      <c r="CV86" s="555">
        <v>3298006.96</v>
      </c>
      <c r="CW86" s="555">
        <v>15656968.119999999</v>
      </c>
      <c r="CX86" s="555">
        <v>2198058.0299999998</v>
      </c>
      <c r="CY86" s="555">
        <v>6850434.8899999997</v>
      </c>
      <c r="CZ86" s="555">
        <v>11983011.869999999</v>
      </c>
      <c r="DA86" s="555">
        <v>50025621.789999999</v>
      </c>
      <c r="DB86" s="555">
        <v>131268695.11</v>
      </c>
      <c r="DC86" s="555">
        <v>-821030.5</v>
      </c>
      <c r="DD86" s="555">
        <v>2228405.5099999998</v>
      </c>
      <c r="DE86" s="555">
        <v>10820279.970000001</v>
      </c>
      <c r="DF86" s="555">
        <v>17095266.120000001</v>
      </c>
      <c r="DG86" s="555">
        <v>1977925.36</v>
      </c>
      <c r="DH86" s="555">
        <v>5046410.24</v>
      </c>
      <c r="DI86" s="555">
        <v>15679022.33</v>
      </c>
      <c r="DJ86" s="555">
        <v>910819089.32000005</v>
      </c>
      <c r="DK86" s="555">
        <v>3974115.1</v>
      </c>
      <c r="DL86" s="555">
        <v>16111249.960000001</v>
      </c>
      <c r="DM86" s="555">
        <v>32608307.649999999</v>
      </c>
      <c r="DN86" s="555">
        <v>12084291.720000001</v>
      </c>
      <c r="DO86" s="555">
        <v>8877579.9100000001</v>
      </c>
      <c r="DP86" s="555">
        <v>42561680.149999999</v>
      </c>
      <c r="DQ86" s="555">
        <v>31270213.93</v>
      </c>
      <c r="DR86" s="555">
        <v>37729908.840000004</v>
      </c>
      <c r="DS86" s="555">
        <v>124053925.33</v>
      </c>
      <c r="DT86" s="555">
        <v>-8901329.6199999992</v>
      </c>
      <c r="DU86" s="555">
        <v>16014343.02</v>
      </c>
      <c r="DV86" s="555">
        <v>-9726524.6600000001</v>
      </c>
      <c r="DW86" s="555">
        <v>-998465.6</v>
      </c>
      <c r="DX86" s="555">
        <v>2287212.4300000002</v>
      </c>
      <c r="DY86" s="555">
        <v>5983136.96</v>
      </c>
      <c r="DZ86" s="555">
        <v>12227735.25</v>
      </c>
      <c r="EA86" s="555">
        <v>-577686.66</v>
      </c>
      <c r="EB86" s="555">
        <v>10995502.75</v>
      </c>
      <c r="EC86" s="555">
        <v>-15984990.16</v>
      </c>
      <c r="ED86" s="555">
        <v>114481998.94</v>
      </c>
      <c r="EE86" s="555">
        <v>179172521.59</v>
      </c>
      <c r="EF86" s="555">
        <v>37901043.630000003</v>
      </c>
      <c r="EG86" s="555">
        <v>8451726.8300000001</v>
      </c>
      <c r="EH86" s="555">
        <v>23180880.559999999</v>
      </c>
      <c r="EI86" s="555">
        <v>571968.07999999996</v>
      </c>
      <c r="EJ86" s="555">
        <v>13438513.720000001</v>
      </c>
      <c r="EK86" s="555">
        <v>2715023.41</v>
      </c>
      <c r="EL86" s="555">
        <v>17169976.989999998</v>
      </c>
      <c r="EM86" s="555">
        <v>168885716.63</v>
      </c>
      <c r="EN86" s="555">
        <v>2722032.76</v>
      </c>
      <c r="EO86" s="555">
        <v>-4775846.68</v>
      </c>
      <c r="EP86" s="555">
        <v>7039051.4699999997</v>
      </c>
      <c r="EQ86" s="555">
        <v>247744.38</v>
      </c>
      <c r="ER86" s="555">
        <v>10159319.890000001</v>
      </c>
      <c r="ES86" s="555">
        <v>-5989378.1100000003</v>
      </c>
      <c r="ET86" s="555">
        <v>2415268.0699999998</v>
      </c>
      <c r="EU86" s="555">
        <v>-1958257.22</v>
      </c>
      <c r="EV86" s="555">
        <v>203555711.02000001</v>
      </c>
      <c r="EW86" s="555">
        <v>32635654.940000001</v>
      </c>
      <c r="EX86" s="555">
        <v>24456795.25</v>
      </c>
      <c r="EY86" s="555">
        <v>10015486.5</v>
      </c>
      <c r="EZ86" s="555">
        <v>19979545.760000002</v>
      </c>
      <c r="FA86" s="555">
        <v>16390824.810000001</v>
      </c>
      <c r="FB86" s="555">
        <v>20858664.109999999</v>
      </c>
      <c r="FC86" s="555">
        <v>14236549.25</v>
      </c>
      <c r="FD86" s="555">
        <v>18275637.050000001</v>
      </c>
      <c r="FE86" s="555">
        <v>30173058.84</v>
      </c>
      <c r="FF86" s="555">
        <v>13990461.789999999</v>
      </c>
      <c r="FG86" s="555">
        <v>7894369.4900000002</v>
      </c>
      <c r="FH86" s="555">
        <v>95021444.299999997</v>
      </c>
      <c r="FI86" s="555">
        <v>12015844.029999999</v>
      </c>
      <c r="FJ86" s="555">
        <v>9563938.1999999993</v>
      </c>
      <c r="FK86" s="555">
        <v>14488003.43</v>
      </c>
      <c r="FL86" s="555">
        <v>8854543.2100000009</v>
      </c>
      <c r="FM86" s="555">
        <v>29289977.530000001</v>
      </c>
      <c r="FN86" s="555">
        <v>3666834.74</v>
      </c>
      <c r="FO86" s="555">
        <v>11454913.32</v>
      </c>
      <c r="FP86" s="555">
        <v>986027464.04999995</v>
      </c>
      <c r="FQ86" s="555">
        <v>9235892.2400000002</v>
      </c>
      <c r="FR86" s="555">
        <v>23219377.579999998</v>
      </c>
      <c r="FS86" s="555">
        <v>13742344.779999999</v>
      </c>
      <c r="FT86" s="555">
        <v>23840733.559999999</v>
      </c>
      <c r="FU86" s="555">
        <v>15897780.84</v>
      </c>
      <c r="FV86" s="555">
        <v>-505680.09</v>
      </c>
      <c r="FW86" s="555">
        <v>-8349490.1399999997</v>
      </c>
      <c r="FX86" s="555">
        <v>18940200.239999998</v>
      </c>
      <c r="FY86" s="555">
        <v>37392645.119999997</v>
      </c>
      <c r="FZ86" s="555">
        <v>11738694.07</v>
      </c>
      <c r="GA86" s="555">
        <v>4070959.32</v>
      </c>
      <c r="GB86" s="555">
        <v>21550956.460000001</v>
      </c>
      <c r="GC86" s="555">
        <v>24926261.82</v>
      </c>
      <c r="GD86" s="555">
        <v>117124735.15000001</v>
      </c>
      <c r="GE86" s="555">
        <v>6059650.3600000003</v>
      </c>
      <c r="GF86" s="555">
        <v>19742276.920000002</v>
      </c>
      <c r="GG86" s="555">
        <v>10311139.9</v>
      </c>
      <c r="GH86" s="555">
        <v>14121988.199999999</v>
      </c>
      <c r="GI86" s="555">
        <v>10170008.529999999</v>
      </c>
      <c r="GJ86" s="555">
        <v>1246446.1200000001</v>
      </c>
      <c r="GK86" s="555">
        <v>35413647.619999997</v>
      </c>
      <c r="GL86" s="555">
        <v>6747933.8600000003</v>
      </c>
      <c r="GM86" s="555">
        <v>7857619.5800000001</v>
      </c>
      <c r="GN86" s="555">
        <v>5862465.21</v>
      </c>
      <c r="GO86" s="555">
        <v>4204569.87</v>
      </c>
      <c r="GP86" s="555">
        <v>136530911.93000001</v>
      </c>
      <c r="GQ86" s="555">
        <v>71830557.989999995</v>
      </c>
      <c r="GR86" s="555">
        <v>15424737.789999999</v>
      </c>
      <c r="GS86" s="555">
        <v>23351833.670000002</v>
      </c>
      <c r="GT86" s="555">
        <v>8497835.8900000006</v>
      </c>
      <c r="GU86" s="555">
        <v>16570991.84</v>
      </c>
      <c r="GV86" s="555">
        <v>13721664.800000001</v>
      </c>
      <c r="GW86" s="555">
        <v>13131385.449999999</v>
      </c>
      <c r="GX86" s="555">
        <v>50049775.689999998</v>
      </c>
      <c r="GY86" s="555">
        <v>12038231.49</v>
      </c>
      <c r="GZ86" s="555">
        <v>-4402733.46</v>
      </c>
      <c r="HA86" s="555">
        <v>-5008896.4800000004</v>
      </c>
      <c r="HB86" s="555">
        <v>-28323947.02</v>
      </c>
      <c r="HC86" s="555">
        <v>135623189.53</v>
      </c>
      <c r="HD86" s="555">
        <v>34085319.969999999</v>
      </c>
      <c r="HE86" s="555">
        <v>5264107.3099999996</v>
      </c>
      <c r="HF86" s="555">
        <v>39139942.25</v>
      </c>
      <c r="HG86" s="555">
        <v>78604819.420000002</v>
      </c>
      <c r="HH86" s="555">
        <v>4525226.9400000004</v>
      </c>
      <c r="HI86" s="555">
        <v>806858229.65999997</v>
      </c>
      <c r="HJ86" s="555">
        <v>-3209900.51</v>
      </c>
      <c r="HK86" s="555">
        <v>26701919.43</v>
      </c>
      <c r="HL86" s="555">
        <v>87972984.450000003</v>
      </c>
      <c r="HM86" s="555">
        <v>-1284123.27</v>
      </c>
      <c r="HN86" s="555">
        <v>19632314.800000001</v>
      </c>
      <c r="HO86" s="555">
        <v>34751600.32</v>
      </c>
      <c r="HP86" s="555">
        <v>6093514.1799999997</v>
      </c>
      <c r="HQ86" s="555">
        <v>345392667.20999998</v>
      </c>
      <c r="HR86" s="555">
        <v>-28783593.949999999</v>
      </c>
      <c r="HS86" s="555">
        <v>8495376.1400000006</v>
      </c>
      <c r="HT86" s="555">
        <v>10652414.859999999</v>
      </c>
      <c r="HU86" s="555">
        <v>14885410.529999999</v>
      </c>
      <c r="HV86" s="555">
        <v>4239952.7</v>
      </c>
      <c r="HW86" s="555">
        <v>8403976.6199999992</v>
      </c>
      <c r="HX86" s="555">
        <v>7847031.4100000001</v>
      </c>
      <c r="HY86" s="555">
        <v>6547388.4500000002</v>
      </c>
      <c r="HZ86" s="555">
        <v>12178328.029999999</v>
      </c>
      <c r="IA86" s="555">
        <v>16815559.350000001</v>
      </c>
      <c r="IB86" s="555">
        <v>58791532.299999997</v>
      </c>
      <c r="IC86" s="555">
        <v>4257492.17</v>
      </c>
      <c r="ID86" s="555">
        <v>5379597.5700000003</v>
      </c>
      <c r="IE86" s="555">
        <v>-3211528.08</v>
      </c>
      <c r="IF86" s="555">
        <v>6207101.29</v>
      </c>
      <c r="IG86" s="555">
        <v>194294222.90000001</v>
      </c>
      <c r="IH86" s="555">
        <v>20990788.120000001</v>
      </c>
      <c r="II86" s="555">
        <v>13533523.1</v>
      </c>
      <c r="IJ86" s="555">
        <v>7423766.0099999998</v>
      </c>
      <c r="IK86" s="555">
        <v>-20707487.079999998</v>
      </c>
      <c r="IL86" s="555">
        <v>6743684.0199999996</v>
      </c>
      <c r="IM86" s="555">
        <v>6865520.5</v>
      </c>
      <c r="IN86" s="555">
        <v>94952.78</v>
      </c>
      <c r="IO86" s="555">
        <v>8046019.96</v>
      </c>
      <c r="IP86" s="555">
        <v>-2730404.08</v>
      </c>
      <c r="IQ86" s="555">
        <v>43672962.189999998</v>
      </c>
      <c r="IR86" s="555">
        <v>312870184.93000001</v>
      </c>
      <c r="IS86" s="555">
        <v>-20912295.960000001</v>
      </c>
      <c r="IT86" s="555">
        <v>16956522.239999998</v>
      </c>
      <c r="IU86" s="555">
        <v>15117991.27</v>
      </c>
      <c r="IV86" s="555">
        <v>61756853.079999998</v>
      </c>
      <c r="IW86" s="555">
        <v>13046613.810000001</v>
      </c>
      <c r="IX86" s="555">
        <v>7127190.3499999996</v>
      </c>
      <c r="IY86" s="555">
        <v>13402005.779999999</v>
      </c>
      <c r="IZ86" s="555">
        <v>6581234.6799999997</v>
      </c>
      <c r="JA86" s="555">
        <v>-6817509.5199999996</v>
      </c>
      <c r="JB86" s="555">
        <v>17746060.100000001</v>
      </c>
      <c r="JC86" s="555">
        <v>9867668.0500000007</v>
      </c>
      <c r="JD86" s="555">
        <v>122779698.11</v>
      </c>
      <c r="JE86" s="555">
        <v>7165850.8300000001</v>
      </c>
      <c r="JF86" s="555">
        <v>4355402.07</v>
      </c>
      <c r="JG86" s="555">
        <v>-61767.31</v>
      </c>
      <c r="JH86" s="555">
        <v>-2531941.65</v>
      </c>
      <c r="JI86" s="555">
        <v>2983738.43</v>
      </c>
      <c r="JJ86" s="555">
        <v>74961209.650000006</v>
      </c>
      <c r="JK86" s="555">
        <v>496526.19</v>
      </c>
      <c r="JL86" s="555">
        <v>2906697.74</v>
      </c>
      <c r="JM86" s="555">
        <v>32162888.609999999</v>
      </c>
      <c r="JN86" s="555">
        <v>256253.26</v>
      </c>
      <c r="JO86" s="555">
        <v>-5702327.6500000004</v>
      </c>
      <c r="JP86" s="555">
        <v>3734567.69</v>
      </c>
      <c r="JQ86" s="555">
        <v>177778041.44999999</v>
      </c>
      <c r="JR86" s="555">
        <v>46979752.549999997</v>
      </c>
      <c r="JS86" s="555">
        <v>24244234.829999998</v>
      </c>
      <c r="JT86" s="555">
        <v>8839806.3000000007</v>
      </c>
      <c r="JU86" s="555">
        <v>8068695.5499999998</v>
      </c>
      <c r="JV86" s="555">
        <v>5062586.18</v>
      </c>
      <c r="JW86" s="555">
        <v>10702819.43</v>
      </c>
      <c r="JX86" s="555">
        <v>31968566.02</v>
      </c>
      <c r="JY86" s="555">
        <v>39711531.109999999</v>
      </c>
      <c r="JZ86" s="555">
        <v>8569020.5800000001</v>
      </c>
      <c r="KA86" s="555">
        <v>34030090.460000001</v>
      </c>
      <c r="KB86" s="555">
        <v>10453077.060000001</v>
      </c>
      <c r="KC86" s="555">
        <v>1039588.35</v>
      </c>
      <c r="KD86" s="555">
        <v>12672607.26</v>
      </c>
      <c r="KE86" s="555">
        <v>6609207.6100000003</v>
      </c>
      <c r="KF86" s="555">
        <v>583418461.78999996</v>
      </c>
      <c r="KG86" s="555">
        <v>27749766.829999998</v>
      </c>
      <c r="KH86" s="555">
        <v>50685837.969999999</v>
      </c>
      <c r="KI86" s="555">
        <v>225532.79999999999</v>
      </c>
      <c r="KJ86" s="555">
        <v>63500092.049999997</v>
      </c>
      <c r="KK86" s="555">
        <v>89548197.090000004</v>
      </c>
      <c r="KL86" s="555">
        <v>34189626.539999999</v>
      </c>
      <c r="KM86" s="555">
        <v>24680937.100000001</v>
      </c>
      <c r="KN86" s="555">
        <v>13449472.85</v>
      </c>
      <c r="KO86" s="555">
        <v>58834603.710000001</v>
      </c>
      <c r="KP86" s="555">
        <v>1957471.61</v>
      </c>
      <c r="KQ86" s="555">
        <v>-3162269.28</v>
      </c>
      <c r="KR86" s="555">
        <v>-7646972.0199999996</v>
      </c>
      <c r="KS86" s="555">
        <v>6341339.5300000003</v>
      </c>
      <c r="KT86" s="555">
        <v>-1611366.31</v>
      </c>
      <c r="KU86" s="555">
        <v>-12786939.949999999</v>
      </c>
      <c r="KV86" s="555">
        <v>86438904.659999996</v>
      </c>
      <c r="KW86" s="555">
        <v>189164796.99000001</v>
      </c>
      <c r="KX86" s="555">
        <v>3637132.19</v>
      </c>
      <c r="KY86" s="555">
        <v>3355938.37</v>
      </c>
      <c r="KZ86" s="555">
        <v>-11685027.390000001</v>
      </c>
      <c r="LA86" s="555">
        <v>6636677.3700000001</v>
      </c>
      <c r="LB86" s="555">
        <v>3907033.13</v>
      </c>
      <c r="LC86" s="555">
        <v>4931697.29</v>
      </c>
      <c r="LD86" s="555">
        <v>1298391.48</v>
      </c>
      <c r="LE86" s="555">
        <v>859665788.96000004</v>
      </c>
      <c r="LF86" s="555">
        <v>-4329785.97</v>
      </c>
      <c r="LG86" s="555">
        <v>83302652.409999996</v>
      </c>
      <c r="LH86" s="555">
        <v>88248441.609999999</v>
      </c>
      <c r="LI86" s="555">
        <v>18444465.600000001</v>
      </c>
      <c r="LJ86" s="555">
        <v>2793314.28</v>
      </c>
      <c r="LK86" s="555">
        <v>304299.40000000002</v>
      </c>
      <c r="LL86" s="555">
        <v>2801364.39</v>
      </c>
      <c r="LM86" s="555">
        <v>2645669.9900000002</v>
      </c>
      <c r="LN86" s="555">
        <v>602588.84</v>
      </c>
      <c r="LO86" s="555">
        <v>128278.09</v>
      </c>
      <c r="LP86" s="555">
        <v>2895360.51</v>
      </c>
      <c r="LQ86" s="555">
        <v>18326240.870000001</v>
      </c>
      <c r="LR86" s="555">
        <v>28909468.370000001</v>
      </c>
      <c r="LS86" s="555">
        <v>467701575.20999998</v>
      </c>
      <c r="LT86" s="555">
        <v>42820973.719999999</v>
      </c>
      <c r="LU86" s="555">
        <v>140389383.71000001</v>
      </c>
      <c r="LV86" s="555">
        <v>71220738.379999995</v>
      </c>
      <c r="LW86" s="555">
        <v>4994522.93</v>
      </c>
      <c r="LX86" s="555">
        <v>39404682.310000002</v>
      </c>
      <c r="LY86" s="555">
        <v>27442078.109999999</v>
      </c>
      <c r="LZ86" s="555">
        <v>37501692.280000001</v>
      </c>
      <c r="MA86" s="555">
        <v>43082410.460000001</v>
      </c>
      <c r="MB86" s="555">
        <v>88971525.390000001</v>
      </c>
      <c r="MC86" s="555">
        <v>-7955486.1900000004</v>
      </c>
      <c r="MD86" s="555">
        <v>26319041.870000001</v>
      </c>
      <c r="ME86" s="555">
        <v>239682065.38999999</v>
      </c>
      <c r="MF86" s="555">
        <v>24775240.93</v>
      </c>
      <c r="MG86" s="555">
        <v>27609396.149999999</v>
      </c>
      <c r="MH86" s="555">
        <v>23221707.399999999</v>
      </c>
      <c r="MI86" s="555">
        <v>24466852.190000001</v>
      </c>
      <c r="MJ86" s="555">
        <v>19637322.780000001</v>
      </c>
      <c r="MK86" s="555">
        <v>3698393.86</v>
      </c>
      <c r="ML86" s="555">
        <v>17548465.079999998</v>
      </c>
      <c r="MM86" s="555">
        <v>8510917.8399999999</v>
      </c>
      <c r="MN86" s="555">
        <v>20543754.82</v>
      </c>
      <c r="MO86" s="555">
        <v>15689669.109999999</v>
      </c>
      <c r="MP86" s="555">
        <v>28761040.469999999</v>
      </c>
      <c r="MQ86" s="555">
        <v>299003132.72000003</v>
      </c>
      <c r="MR86" s="555">
        <v>12579200.630000001</v>
      </c>
      <c r="MS86" s="555">
        <v>77905502.409999996</v>
      </c>
      <c r="MT86" s="555">
        <v>2136526.92</v>
      </c>
      <c r="MU86" s="555">
        <v>35088009.799999997</v>
      </c>
      <c r="MV86" s="555">
        <v>43571594.310000002</v>
      </c>
      <c r="MW86" s="555">
        <v>67322370.689999998</v>
      </c>
      <c r="MX86" s="555">
        <v>12596.34</v>
      </c>
      <c r="MY86" s="555">
        <v>7429908.6100000003</v>
      </c>
      <c r="MZ86" s="555">
        <v>2478668.1800000002</v>
      </c>
      <c r="NA86" s="555">
        <v>26820910.5</v>
      </c>
      <c r="NB86" s="555">
        <v>1211931328.1400001</v>
      </c>
      <c r="NC86" s="555">
        <v>165616204.61000001</v>
      </c>
      <c r="ND86" s="555">
        <v>20724670.149999999</v>
      </c>
      <c r="NE86" s="555">
        <v>366018165.25999999</v>
      </c>
      <c r="NF86" s="555">
        <v>16922084.91</v>
      </c>
      <c r="NG86" s="555">
        <v>51328560.890000001</v>
      </c>
      <c r="NH86" s="555">
        <v>196305979.08000001</v>
      </c>
      <c r="NI86" s="555">
        <v>147946202.53999999</v>
      </c>
      <c r="NJ86" s="555">
        <v>25118541.649999999</v>
      </c>
      <c r="NK86" s="555">
        <v>128414561.95999999</v>
      </c>
      <c r="NL86" s="555">
        <v>74415507.900000006</v>
      </c>
      <c r="NM86" s="555">
        <v>40898968.890000001</v>
      </c>
      <c r="NN86" s="555">
        <v>162177590.81</v>
      </c>
      <c r="NO86" s="555">
        <v>16543584.49</v>
      </c>
      <c r="NP86" s="555">
        <v>6664201.7199999997</v>
      </c>
      <c r="NQ86" s="555">
        <v>16440394.99</v>
      </c>
      <c r="NR86" s="555">
        <v>18254798.059999999</v>
      </c>
      <c r="NS86" s="555">
        <v>11454710.970000001</v>
      </c>
      <c r="NT86" s="555">
        <v>18732884.559999999</v>
      </c>
      <c r="NU86" s="555">
        <v>205788769.30000001</v>
      </c>
      <c r="NV86" s="555">
        <v>131348930.86</v>
      </c>
      <c r="NW86" s="555">
        <v>21506920.059999999</v>
      </c>
      <c r="NX86" s="555">
        <v>4711394.17</v>
      </c>
      <c r="NY86" s="555">
        <v>16046778.52</v>
      </c>
      <c r="NZ86" s="555">
        <v>5571175.5899999999</v>
      </c>
      <c r="OA86" s="555">
        <v>5303632.46</v>
      </c>
      <c r="OB86" s="555">
        <v>886112540.29999995</v>
      </c>
      <c r="OC86" s="555">
        <v>-48267893.18</v>
      </c>
      <c r="OD86" s="555">
        <v>37349632.530000001</v>
      </c>
      <c r="OE86" s="555">
        <v>83543827.689999998</v>
      </c>
      <c r="OF86" s="555">
        <v>9552195.5</v>
      </c>
      <c r="OG86" s="555">
        <v>69669197.530000001</v>
      </c>
      <c r="OH86" s="555">
        <v>19585680.75</v>
      </c>
      <c r="OI86" s="555">
        <v>16010415.710000001</v>
      </c>
      <c r="OJ86" s="555">
        <v>93292701.920000002</v>
      </c>
      <c r="OK86" s="555">
        <v>-29403866.739999998</v>
      </c>
      <c r="OL86" s="555">
        <v>157571298.55000001</v>
      </c>
      <c r="OM86" s="555">
        <v>514676766.16000003</v>
      </c>
      <c r="ON86" s="555">
        <v>34780600.539999999</v>
      </c>
      <c r="OO86" s="555">
        <v>5332664.74</v>
      </c>
      <c r="OP86" s="555">
        <v>76759493.5</v>
      </c>
      <c r="OQ86" s="555">
        <v>364021392.13</v>
      </c>
      <c r="OR86" s="555">
        <v>13716365.140000001</v>
      </c>
      <c r="OS86" s="555">
        <v>55983846.100000001</v>
      </c>
      <c r="OT86" s="555">
        <v>8935324.4900000002</v>
      </c>
      <c r="OU86" s="555">
        <v>35451846.490000002</v>
      </c>
      <c r="OV86" s="555">
        <v>71165590.510000005</v>
      </c>
      <c r="OW86" s="555">
        <v>28612093.68</v>
      </c>
      <c r="OX86" s="555">
        <v>26433576.390000001</v>
      </c>
      <c r="OY86" s="555">
        <v>19180796.359999999</v>
      </c>
      <c r="OZ86" s="555">
        <v>143802294.05000001</v>
      </c>
      <c r="PA86" s="555">
        <v>14434079.68</v>
      </c>
      <c r="PB86" s="555">
        <v>16317752.710000001</v>
      </c>
      <c r="PC86" s="555">
        <v>2458088.04</v>
      </c>
      <c r="PD86" s="555">
        <v>29401382.920000002</v>
      </c>
      <c r="PE86" s="555">
        <v>13188556.050000001</v>
      </c>
      <c r="PF86" s="555">
        <v>12003450.949999999</v>
      </c>
      <c r="PG86" s="555">
        <v>5493118.5800000001</v>
      </c>
      <c r="PH86" s="555">
        <v>6458511.5800000001</v>
      </c>
      <c r="PI86" s="555">
        <v>3371769.67</v>
      </c>
      <c r="PJ86" s="555">
        <v>36504329.25</v>
      </c>
      <c r="PK86" s="555">
        <v>29056416.75</v>
      </c>
      <c r="PL86" s="555">
        <v>2011521.41</v>
      </c>
      <c r="PM86" s="555">
        <v>836419.1</v>
      </c>
      <c r="PN86" s="555">
        <v>5707280.4199999999</v>
      </c>
      <c r="PO86" s="555">
        <v>3020291.2</v>
      </c>
      <c r="PP86" s="555">
        <v>3107716.24</v>
      </c>
      <c r="PQ86" s="555">
        <v>2160436.2200000002</v>
      </c>
      <c r="PR86" s="555">
        <v>652467348.77999997</v>
      </c>
      <c r="PS86" s="555">
        <v>31880379.77</v>
      </c>
      <c r="PT86" s="555">
        <v>-207169.98</v>
      </c>
      <c r="PU86" s="555">
        <v>31062742.48</v>
      </c>
      <c r="PV86" s="555">
        <v>-5824352.6200000001</v>
      </c>
      <c r="PW86" s="555">
        <v>3740780.83</v>
      </c>
      <c r="PX86" s="555">
        <v>9476908.6300000008</v>
      </c>
      <c r="PY86" s="555">
        <v>12719117.09</v>
      </c>
      <c r="PZ86" s="555">
        <v>21776408.109999999</v>
      </c>
      <c r="QA86" s="555">
        <v>6984631.3499999996</v>
      </c>
      <c r="QB86" s="555">
        <v>28348961.82</v>
      </c>
      <c r="QC86" s="555">
        <v>194902.39999999999</v>
      </c>
      <c r="QD86" s="555">
        <v>17806490.530000001</v>
      </c>
      <c r="QE86" s="555">
        <v>36337580.579999998</v>
      </c>
      <c r="QF86" s="555">
        <v>5229866.43</v>
      </c>
      <c r="QG86" s="555">
        <v>38533290.340000004</v>
      </c>
      <c r="QH86" s="555">
        <v>91174.16</v>
      </c>
      <c r="QI86" s="555">
        <v>-2445676.41</v>
      </c>
      <c r="QJ86" s="555">
        <v>562887.98</v>
      </c>
      <c r="QK86" s="555">
        <v>-16346708.470000001</v>
      </c>
      <c r="QL86" s="555">
        <v>4515729.3499999996</v>
      </c>
      <c r="QM86" s="555">
        <v>300442.28999999998</v>
      </c>
      <c r="QN86" s="555">
        <v>2700925.08</v>
      </c>
      <c r="QO86" s="555">
        <v>1068005.93</v>
      </c>
      <c r="QP86" s="555">
        <v>940467.96</v>
      </c>
      <c r="QQ86" s="555">
        <v>7102280.9900000002</v>
      </c>
      <c r="QR86" s="555">
        <v>333498444.18000001</v>
      </c>
      <c r="QS86" s="555">
        <v>3912926.9</v>
      </c>
      <c r="QT86" s="555">
        <v>31264135.789999999</v>
      </c>
      <c r="QU86" s="555">
        <v>34291412</v>
      </c>
      <c r="QV86" s="555">
        <v>22813467.039999999</v>
      </c>
      <c r="QW86" s="555">
        <v>124410705.22</v>
      </c>
      <c r="QX86" s="555">
        <v>8142310.2199999997</v>
      </c>
      <c r="QY86" s="555">
        <v>16825459.48</v>
      </c>
      <c r="QZ86" s="555">
        <v>89423029.650000006</v>
      </c>
      <c r="RA86" s="555">
        <v>16479185.42</v>
      </c>
      <c r="RB86" s="555">
        <v>10030259.050000001</v>
      </c>
      <c r="RC86" s="555">
        <v>25051340.210000001</v>
      </c>
      <c r="RD86" s="555">
        <v>9726637.8599999994</v>
      </c>
      <c r="RE86" s="555">
        <v>457674684.17000002</v>
      </c>
      <c r="RF86" s="555">
        <v>852816.2</v>
      </c>
      <c r="RG86" s="555">
        <v>23436300.989999998</v>
      </c>
      <c r="RH86" s="555">
        <v>58967578.149999999</v>
      </c>
      <c r="RI86" s="555">
        <v>-3203521.71</v>
      </c>
      <c r="RJ86" s="555">
        <v>103245.19</v>
      </c>
      <c r="RK86" s="555">
        <v>-16567368.59</v>
      </c>
      <c r="RL86" s="555">
        <v>18421606.140000001</v>
      </c>
      <c r="RM86" s="555">
        <v>24354979.010000002</v>
      </c>
      <c r="RN86" s="555">
        <v>-8276380.8600000003</v>
      </c>
      <c r="RO86" s="555">
        <v>18287456.010000002</v>
      </c>
      <c r="RP86" s="555">
        <v>17367123.239999998</v>
      </c>
      <c r="RQ86" s="555">
        <v>8171253.2300000004</v>
      </c>
      <c r="RR86" s="555">
        <v>2658200.46</v>
      </c>
      <c r="RS86" s="555">
        <v>1529124.72</v>
      </c>
      <c r="RT86" s="555">
        <v>11062760.43</v>
      </c>
      <c r="RU86" s="555">
        <v>5614539.0800000001</v>
      </c>
      <c r="RV86" s="555">
        <v>16723839.300000001</v>
      </c>
      <c r="RW86" s="555">
        <v>813109.64</v>
      </c>
      <c r="RX86" s="555">
        <v>2481288.29</v>
      </c>
      <c r="RY86" s="555">
        <v>207455063.18000001</v>
      </c>
      <c r="RZ86" s="555">
        <v>35143111.270000003</v>
      </c>
      <c r="SA86" s="555">
        <v>17606438.699999999</v>
      </c>
      <c r="SB86" s="555">
        <v>19646637.079999998</v>
      </c>
      <c r="SC86" s="555">
        <v>15355778.960000001</v>
      </c>
      <c r="SD86" s="555">
        <v>15782126.470000001</v>
      </c>
      <c r="SE86" s="555">
        <v>23081874.379999999</v>
      </c>
      <c r="SF86" s="555">
        <v>48349042.920000002</v>
      </c>
      <c r="SG86" s="555">
        <v>27981632.489999998</v>
      </c>
      <c r="SH86" s="555">
        <v>32227201.469999999</v>
      </c>
      <c r="SI86" s="555">
        <v>-19470745.43</v>
      </c>
      <c r="SJ86" s="555">
        <v>9531040.5500000007</v>
      </c>
      <c r="SK86" s="555">
        <v>55961608.859999999</v>
      </c>
      <c r="SL86" s="555">
        <v>27776495.719999999</v>
      </c>
      <c r="SM86" s="555">
        <v>16709345.279999999</v>
      </c>
      <c r="SN86" s="555">
        <v>46088926.609999999</v>
      </c>
      <c r="SO86" s="555">
        <v>35382241.719999999</v>
      </c>
      <c r="SP86" s="555">
        <v>22084568.48</v>
      </c>
      <c r="SQ86" s="555">
        <v>13030809.810000001</v>
      </c>
      <c r="SR86" s="555">
        <v>7884113.5800000001</v>
      </c>
      <c r="SS86" s="555">
        <v>96140071.930000007</v>
      </c>
      <c r="ST86" s="555">
        <v>20196125.399999999</v>
      </c>
      <c r="SU86" s="555">
        <v>40021209.359999999</v>
      </c>
      <c r="SV86" s="555">
        <v>19413024.43</v>
      </c>
      <c r="SW86" s="555">
        <v>9888138.3900000006</v>
      </c>
      <c r="SX86" s="555">
        <v>14237992.41</v>
      </c>
      <c r="SY86" s="555">
        <v>18308014.129999999</v>
      </c>
      <c r="SZ86" s="555">
        <v>-4023770.44</v>
      </c>
      <c r="TA86" s="555">
        <v>4231264.54</v>
      </c>
      <c r="TB86" s="555">
        <v>7357770.5800000001</v>
      </c>
      <c r="TC86" s="555">
        <v>32784663.850000001</v>
      </c>
      <c r="TD86" s="555">
        <v>5147922.01</v>
      </c>
      <c r="TE86" s="555">
        <v>55949305.960000001</v>
      </c>
      <c r="TF86" s="555">
        <v>7833728.79</v>
      </c>
      <c r="TG86" s="555">
        <v>169616710.37</v>
      </c>
      <c r="TH86" s="555">
        <v>11082551.98</v>
      </c>
      <c r="TI86" s="555">
        <v>12799316.9</v>
      </c>
      <c r="TJ86" s="555">
        <v>8249221.2699999996</v>
      </c>
      <c r="TK86" s="555">
        <v>-3434590.98</v>
      </c>
      <c r="TL86" s="555">
        <v>5355295.1500000004</v>
      </c>
      <c r="TM86" s="555">
        <v>5359162.95</v>
      </c>
      <c r="TN86" s="555">
        <v>38340383.969999999</v>
      </c>
      <c r="TO86" s="555">
        <v>14457759.77</v>
      </c>
      <c r="TP86" s="555">
        <v>665029.28</v>
      </c>
      <c r="TQ86" s="555">
        <v>-12239656.949999999</v>
      </c>
      <c r="TR86" s="555">
        <v>12586117.34</v>
      </c>
      <c r="TS86" s="555">
        <v>3421734.14</v>
      </c>
      <c r="TT86" s="555">
        <v>-1297853.68</v>
      </c>
      <c r="TU86" s="555">
        <v>9426997.9499999993</v>
      </c>
      <c r="TV86" s="555">
        <v>16205202.18</v>
      </c>
      <c r="TW86" s="555">
        <v>43667035.420000002</v>
      </c>
      <c r="TX86" s="555">
        <v>4386191.67</v>
      </c>
      <c r="TY86" s="555">
        <v>344070304.95999998</v>
      </c>
      <c r="TZ86" s="555">
        <v>15999168.960000001</v>
      </c>
      <c r="UA86" s="555">
        <v>2504812.7400000002</v>
      </c>
      <c r="UB86" s="555">
        <v>2070063.48</v>
      </c>
      <c r="UC86" s="555">
        <v>-85993084.010000005</v>
      </c>
      <c r="UD86" s="555">
        <v>15493080.949999999</v>
      </c>
      <c r="UE86" s="555">
        <v>51607.42</v>
      </c>
      <c r="UF86" s="555">
        <v>11668774.119999999</v>
      </c>
      <c r="UG86" s="555">
        <v>3505858.31</v>
      </c>
      <c r="UH86" s="555">
        <v>56321503.140000001</v>
      </c>
      <c r="UI86" s="555">
        <v>-1966570.68</v>
      </c>
      <c r="UJ86" s="555">
        <v>-1108663.6599999999</v>
      </c>
      <c r="UK86" s="555">
        <v>444277.1</v>
      </c>
      <c r="UL86" s="555">
        <v>3666291.99</v>
      </c>
      <c r="UM86" s="555">
        <v>445093.89</v>
      </c>
      <c r="UN86" s="555">
        <v>886677883.90999997</v>
      </c>
      <c r="UO86" s="555">
        <v>934171.99</v>
      </c>
      <c r="UP86" s="555">
        <v>1005931.99</v>
      </c>
      <c r="UQ86" s="555">
        <v>-8312914.3499999996</v>
      </c>
      <c r="UR86" s="555">
        <v>4802011.74</v>
      </c>
      <c r="US86" s="555">
        <v>6849787.4199999999</v>
      </c>
      <c r="UT86" s="555">
        <v>-14627732.02</v>
      </c>
      <c r="UU86" s="555">
        <v>5492832.7800000003</v>
      </c>
      <c r="UV86" s="555">
        <v>167958.36</v>
      </c>
      <c r="UW86" s="555">
        <v>15107570.210000001</v>
      </c>
      <c r="UX86" s="555">
        <v>8296759.6100000003</v>
      </c>
      <c r="UY86" s="555">
        <v>11839692.300000001</v>
      </c>
      <c r="UZ86" s="555">
        <v>26555426.760000002</v>
      </c>
      <c r="VA86" s="555">
        <v>40105641</v>
      </c>
      <c r="VB86" s="555">
        <v>7468291.8899999997</v>
      </c>
      <c r="VC86" s="555">
        <v>6590251.9199999999</v>
      </c>
      <c r="VD86" s="555">
        <v>4639585.17</v>
      </c>
      <c r="VE86" s="555">
        <v>1405117.96</v>
      </c>
      <c r="VF86" s="555">
        <v>1003760.07</v>
      </c>
      <c r="VG86" s="555">
        <v>497289.55</v>
      </c>
      <c r="VH86" s="555">
        <v>8752907.4499999993</v>
      </c>
      <c r="VI86" s="555">
        <v>23951526.350000001</v>
      </c>
      <c r="VJ86" s="555">
        <v>176059614.66</v>
      </c>
      <c r="VK86" s="555">
        <v>16326400.189999999</v>
      </c>
      <c r="VL86" s="555">
        <v>29856797.940000001</v>
      </c>
      <c r="VM86" s="555">
        <v>10344079.02</v>
      </c>
      <c r="VN86" s="555">
        <v>30706492.460000001</v>
      </c>
      <c r="VO86" s="555">
        <v>23805007.149999999</v>
      </c>
      <c r="VP86" s="555">
        <v>4010775.11</v>
      </c>
      <c r="VQ86" s="555">
        <v>6394487.3799999999</v>
      </c>
      <c r="VR86" s="555">
        <v>31043388.32</v>
      </c>
      <c r="VS86" s="555">
        <v>32227496.91</v>
      </c>
      <c r="VT86" s="555">
        <v>10758126.48</v>
      </c>
      <c r="VU86" s="555">
        <v>96107228.049999997</v>
      </c>
      <c r="VV86" s="555">
        <v>11418623.470000001</v>
      </c>
      <c r="VW86" s="555">
        <v>37519922.560000002</v>
      </c>
      <c r="VX86" s="555">
        <v>4850969.68</v>
      </c>
      <c r="VY86" s="555">
        <v>2467345430.0300002</v>
      </c>
      <c r="VZ86" s="555">
        <v>35555993.009999998</v>
      </c>
      <c r="WA86" s="555">
        <v>65618803.170000002</v>
      </c>
      <c r="WB86" s="555">
        <v>30951518.23</v>
      </c>
      <c r="WC86" s="555">
        <v>19441901.530000001</v>
      </c>
      <c r="WD86" s="555">
        <v>9922444.7699999996</v>
      </c>
      <c r="WE86" s="555">
        <v>20699076.91</v>
      </c>
      <c r="WF86" s="555">
        <v>25625066.390000001</v>
      </c>
      <c r="WG86" s="555">
        <v>40563595.960000001</v>
      </c>
      <c r="WH86" s="555">
        <v>17208212.329999998</v>
      </c>
      <c r="WI86" s="555">
        <v>7039984.1900000004</v>
      </c>
      <c r="WJ86" s="555">
        <v>24702608.379999999</v>
      </c>
      <c r="WK86" s="555">
        <v>34224850.729999997</v>
      </c>
      <c r="WL86" s="555">
        <v>27928714.969999999</v>
      </c>
      <c r="WM86" s="555">
        <v>75058667.579999998</v>
      </c>
      <c r="WN86" s="555">
        <v>37328381.420000002</v>
      </c>
      <c r="WO86" s="555">
        <v>29480297.52</v>
      </c>
      <c r="WP86" s="555">
        <v>26092109.07</v>
      </c>
      <c r="WQ86" s="555">
        <v>13044686.43</v>
      </c>
      <c r="WR86" s="555">
        <v>35493147.310000002</v>
      </c>
      <c r="WS86" s="555">
        <v>92872551</v>
      </c>
      <c r="WT86" s="555">
        <v>9969035.8100000005</v>
      </c>
      <c r="WU86" s="555">
        <v>23656892.789999999</v>
      </c>
      <c r="WV86" s="555">
        <v>39278674.200000003</v>
      </c>
      <c r="WW86" s="555">
        <v>16154608.6</v>
      </c>
      <c r="WX86" s="555">
        <v>16082697.42</v>
      </c>
      <c r="WY86" s="555">
        <v>12001446.27</v>
      </c>
      <c r="WZ86" s="555">
        <v>13385046.300000001</v>
      </c>
      <c r="XA86" s="555">
        <v>153698896.22999999</v>
      </c>
      <c r="XB86" s="555">
        <v>13384573.33</v>
      </c>
      <c r="XC86" s="555">
        <v>22453402.059999999</v>
      </c>
      <c r="XD86" s="555">
        <v>20412931.420000002</v>
      </c>
      <c r="XE86" s="555">
        <v>28807852.600000001</v>
      </c>
      <c r="XF86" s="555">
        <v>831601561.57000005</v>
      </c>
      <c r="XG86" s="555">
        <v>20199184.809999999</v>
      </c>
      <c r="XH86" s="555">
        <v>84806674.170000002</v>
      </c>
      <c r="XI86" s="555">
        <v>117162561.18000001</v>
      </c>
      <c r="XJ86" s="555">
        <v>16502240.029999999</v>
      </c>
      <c r="XK86" s="555">
        <v>21675798.809999999</v>
      </c>
      <c r="XL86" s="555">
        <v>26823264.579999998</v>
      </c>
      <c r="XM86" s="555">
        <v>65236266.859999999</v>
      </c>
      <c r="XN86" s="555">
        <v>12842328.060000001</v>
      </c>
      <c r="XO86" s="555">
        <v>11220383.449999999</v>
      </c>
      <c r="XP86" s="555">
        <v>33389586.809999999</v>
      </c>
      <c r="XQ86" s="555">
        <v>10096923.9</v>
      </c>
      <c r="XR86" s="555">
        <v>16442144.960000001</v>
      </c>
      <c r="XS86" s="555">
        <v>16657185.75</v>
      </c>
      <c r="XT86" s="555">
        <v>49898088.289999999</v>
      </c>
      <c r="XU86" s="555">
        <v>8781644.4800000004</v>
      </c>
      <c r="XV86" s="555">
        <v>20522592.870000001</v>
      </c>
      <c r="XW86" s="555">
        <v>17063291.109999999</v>
      </c>
      <c r="XX86" s="555">
        <v>9834371.9100000001</v>
      </c>
      <c r="XY86" s="555">
        <v>13483239.16</v>
      </c>
      <c r="XZ86" s="555">
        <v>11906410.99</v>
      </c>
      <c r="YA86" s="555">
        <v>57771697.329999998</v>
      </c>
      <c r="YB86" s="555">
        <v>49748063.93</v>
      </c>
      <c r="YC86" s="555">
        <v>691364469.73000002</v>
      </c>
      <c r="YD86" s="555">
        <v>22738137.670000002</v>
      </c>
      <c r="YE86" s="555">
        <v>54572996.090000004</v>
      </c>
      <c r="YF86" s="555">
        <v>60627741.719999999</v>
      </c>
      <c r="YG86" s="555">
        <v>138935005.06999999</v>
      </c>
      <c r="YH86" s="555">
        <v>41515434.310000002</v>
      </c>
      <c r="YI86" s="555">
        <v>59693540.409999996</v>
      </c>
      <c r="YJ86" s="555">
        <v>21785070.649999999</v>
      </c>
      <c r="YK86" s="555">
        <v>60144540.689999998</v>
      </c>
      <c r="YL86" s="555">
        <v>41350554.030000001</v>
      </c>
      <c r="YM86" s="555">
        <v>51510675.619999997</v>
      </c>
      <c r="YN86" s="555">
        <v>18139036.5</v>
      </c>
      <c r="YO86" s="555">
        <v>30317724.760000002</v>
      </c>
      <c r="YP86" s="555">
        <v>16628948.220000001</v>
      </c>
      <c r="YQ86" s="555">
        <v>69974721.510000005</v>
      </c>
      <c r="YR86" s="555">
        <v>70389330.340000004</v>
      </c>
      <c r="YS86" s="555">
        <v>23852478.75</v>
      </c>
      <c r="YT86" s="555">
        <v>143937689.12</v>
      </c>
      <c r="YU86" s="555">
        <v>8142285.5899999999</v>
      </c>
      <c r="YV86" s="555">
        <v>22766437.489999998</v>
      </c>
      <c r="YW86" s="555">
        <v>4372566.25</v>
      </c>
      <c r="YX86" s="555">
        <v>14318662.93</v>
      </c>
      <c r="YY86" s="555">
        <v>13846853.380000001</v>
      </c>
      <c r="YZ86" s="555">
        <v>29110585.920000002</v>
      </c>
      <c r="ZA86" s="555">
        <v>157695938.28</v>
      </c>
      <c r="ZB86" s="555">
        <v>6478883.0899999999</v>
      </c>
      <c r="ZC86" s="555">
        <v>36123535.579999998</v>
      </c>
      <c r="ZD86" s="555">
        <v>-1379236.12</v>
      </c>
      <c r="ZE86" s="555">
        <v>30352529.940000001</v>
      </c>
      <c r="ZF86" s="555">
        <v>3467768.65</v>
      </c>
      <c r="ZG86" s="555">
        <v>1796438.37</v>
      </c>
      <c r="ZH86" s="555">
        <v>8205857.8799999999</v>
      </c>
      <c r="ZI86" s="555">
        <v>21947602.879999999</v>
      </c>
      <c r="ZJ86" s="555">
        <v>385540595.79000002</v>
      </c>
      <c r="ZK86" s="555">
        <v>22995727.760000002</v>
      </c>
      <c r="ZL86" s="555">
        <v>66240634.090000004</v>
      </c>
      <c r="ZM86" s="555">
        <v>245819427.22999999</v>
      </c>
      <c r="ZN86" s="555">
        <v>88787352.640000001</v>
      </c>
      <c r="ZO86" s="555">
        <v>41071067.490000002</v>
      </c>
      <c r="ZP86" s="555">
        <v>42044295.5</v>
      </c>
      <c r="ZQ86" s="555">
        <v>129697523.20999999</v>
      </c>
      <c r="ZR86" s="555">
        <v>316007068.97000003</v>
      </c>
      <c r="ZS86" s="555">
        <v>33193949.350000001</v>
      </c>
      <c r="ZT86" s="555">
        <v>35439658.850000001</v>
      </c>
      <c r="ZU86" s="555">
        <v>49562279.020000003</v>
      </c>
      <c r="ZV86" s="555">
        <v>20807617.920000002</v>
      </c>
      <c r="ZW86" s="555">
        <v>27344277.050000001</v>
      </c>
      <c r="ZX86" s="555">
        <v>10857643.189999999</v>
      </c>
      <c r="ZY86" s="555">
        <v>19023715.559999999</v>
      </c>
      <c r="ZZ86" s="555">
        <v>22326476.850000001</v>
      </c>
      <c r="AAA86" s="555">
        <v>23025693.489999998</v>
      </c>
      <c r="AAB86" s="555">
        <v>20077731.620000001</v>
      </c>
      <c r="AAC86" s="555">
        <v>36344122.439999998</v>
      </c>
      <c r="AAD86" s="555">
        <v>11510985.41</v>
      </c>
      <c r="AAE86" s="555">
        <v>24759613.75</v>
      </c>
      <c r="AAF86" s="555">
        <v>88945940.189999998</v>
      </c>
      <c r="AAG86" s="555">
        <v>6988879.6500000004</v>
      </c>
      <c r="AAH86" s="555">
        <v>16832467.34</v>
      </c>
      <c r="AAI86" s="555">
        <v>2783573.76</v>
      </c>
      <c r="AAJ86" s="555">
        <v>12649870.15</v>
      </c>
      <c r="AAK86" s="555">
        <v>-4179945.05</v>
      </c>
      <c r="AAL86" s="555">
        <v>11646561.74</v>
      </c>
      <c r="AAM86" s="555">
        <v>1118173876.7</v>
      </c>
      <c r="AAN86" s="555">
        <v>3471471.55</v>
      </c>
      <c r="AAO86" s="555">
        <v>11817424.630000001</v>
      </c>
      <c r="AAP86" s="555">
        <v>57662786.380000003</v>
      </c>
      <c r="AAQ86" s="555">
        <v>6641331.7800000003</v>
      </c>
      <c r="AAR86" s="555">
        <v>51623299.719999999</v>
      </c>
      <c r="AAS86" s="555">
        <v>27827048.25</v>
      </c>
      <c r="AAT86" s="555">
        <v>33931866.210000001</v>
      </c>
      <c r="AAU86" s="555">
        <v>32701955.23</v>
      </c>
      <c r="AAV86" s="555">
        <v>13379089.210000001</v>
      </c>
      <c r="AAW86" s="555">
        <v>4353885.4000000004</v>
      </c>
      <c r="AAX86" s="555">
        <v>-7623540.29</v>
      </c>
      <c r="AAY86" s="555">
        <v>20154734.289999999</v>
      </c>
      <c r="AAZ86" s="555">
        <v>857811.1</v>
      </c>
      <c r="ABA86" s="555">
        <v>2090536.1</v>
      </c>
      <c r="ABB86" s="555">
        <v>4292218.76</v>
      </c>
      <c r="ABC86" s="555">
        <v>18015407.379999999</v>
      </c>
      <c r="ABD86" s="555">
        <v>31552064.77</v>
      </c>
      <c r="ABE86" s="555">
        <v>7422479.1200000001</v>
      </c>
      <c r="ABF86" s="555">
        <v>50627153.859999999</v>
      </c>
      <c r="ABG86" s="555">
        <v>-56457501.159999996</v>
      </c>
      <c r="ABH86" s="555">
        <v>22685137.25</v>
      </c>
      <c r="ABI86" s="555">
        <v>8909699.9700000007</v>
      </c>
      <c r="ABJ86" s="555">
        <v>-545088.98</v>
      </c>
      <c r="ABK86" s="555">
        <v>37822468.57</v>
      </c>
      <c r="ABL86" s="555">
        <v>11677096.33</v>
      </c>
      <c r="ABM86" s="555">
        <v>93792938.159999996</v>
      </c>
      <c r="ABN86" s="555">
        <v>58976135.340000004</v>
      </c>
      <c r="ABO86" s="555">
        <v>1874028.28</v>
      </c>
      <c r="ABP86" s="555">
        <v>26846693.949999999</v>
      </c>
      <c r="ABQ86" s="555">
        <v>986757.57</v>
      </c>
      <c r="ABR86" s="555">
        <v>14958855.76</v>
      </c>
      <c r="ABS86" s="555">
        <v>8575356.7100000009</v>
      </c>
      <c r="ABT86" s="555">
        <v>5241334.21</v>
      </c>
      <c r="ABU86" s="555">
        <v>31041421.600000001</v>
      </c>
      <c r="ABV86" s="555">
        <v>16863380.600000001</v>
      </c>
      <c r="ABW86" s="555">
        <v>28204280.890000001</v>
      </c>
      <c r="ABX86" s="555">
        <v>40984702.770000003</v>
      </c>
      <c r="ABY86" s="555">
        <v>729644.88</v>
      </c>
      <c r="ABZ86" s="555">
        <v>15269381.93</v>
      </c>
      <c r="ACA86" s="555">
        <v>-2990185.59</v>
      </c>
      <c r="ACB86" s="555">
        <v>7098911.21</v>
      </c>
      <c r="ACC86" s="555">
        <v>10498470.9</v>
      </c>
      <c r="ACD86" s="555">
        <v>3160447.21</v>
      </c>
      <c r="ACE86" s="555">
        <v>5751472.9500000002</v>
      </c>
      <c r="ACF86" s="555">
        <v>3948664.12</v>
      </c>
      <c r="ACG86" s="555">
        <v>673009338.54999995</v>
      </c>
      <c r="ACH86" s="555">
        <v>2020691.85</v>
      </c>
      <c r="ACI86" s="555">
        <v>-464632</v>
      </c>
      <c r="ACJ86" s="555">
        <v>37438.78</v>
      </c>
      <c r="ACK86" s="555">
        <v>13213260.91</v>
      </c>
      <c r="ACL86" s="555">
        <v>-8834437.9900000002</v>
      </c>
      <c r="ACM86" s="555">
        <v>45475672.189999998</v>
      </c>
      <c r="ACN86" s="555">
        <v>121290368.47</v>
      </c>
      <c r="ACO86" s="555">
        <v>124194960.84999999</v>
      </c>
      <c r="ACP86" s="555">
        <v>-457857.38</v>
      </c>
      <c r="ACQ86" s="555">
        <v>27016277.710000001</v>
      </c>
      <c r="ACR86" s="555">
        <v>20765926.210000001</v>
      </c>
      <c r="ACS86" s="555">
        <v>2410544.73</v>
      </c>
      <c r="ACT86" s="555">
        <v>198574842.25</v>
      </c>
      <c r="ACU86" s="555">
        <v>5275195.7699999996</v>
      </c>
      <c r="ACV86" s="555">
        <v>22151026.18</v>
      </c>
      <c r="ACW86" s="555">
        <v>29298939.02</v>
      </c>
      <c r="ACX86" s="555">
        <v>-4344754.3899999997</v>
      </c>
      <c r="ACY86" s="555">
        <v>-136197.85999999999</v>
      </c>
      <c r="ACZ86" s="555">
        <v>5096634.18</v>
      </c>
      <c r="ADA86" s="555">
        <v>-219952.69</v>
      </c>
      <c r="ADB86" s="555">
        <v>20984761.640000001</v>
      </c>
      <c r="ADC86" s="555">
        <v>44697960.780000001</v>
      </c>
      <c r="ADD86" s="555">
        <v>9713690.1300000008</v>
      </c>
      <c r="ADE86" s="555">
        <v>43441318.439999998</v>
      </c>
      <c r="ADF86" s="555">
        <v>13489600.539999999</v>
      </c>
      <c r="ADG86" s="555">
        <v>2390846.41</v>
      </c>
      <c r="ADH86" s="555">
        <v>3190629.04</v>
      </c>
      <c r="ADI86" s="555">
        <v>1989408.25</v>
      </c>
      <c r="ADJ86" s="555">
        <v>14988023.720000001</v>
      </c>
      <c r="ADK86" s="555">
        <v>2755465.78</v>
      </c>
      <c r="ADL86" s="555">
        <v>1046304.78</v>
      </c>
      <c r="ADM86" s="555">
        <v>-14748854.560000001</v>
      </c>
      <c r="ADN86" s="555">
        <v>92399578.560000002</v>
      </c>
      <c r="ADO86" s="555">
        <v>11294652.26</v>
      </c>
      <c r="ADP86" s="555">
        <v>-1717675.85</v>
      </c>
      <c r="ADQ86" s="555">
        <v>1225610.6100000001</v>
      </c>
      <c r="ADR86" s="555">
        <v>3709313.4</v>
      </c>
      <c r="ADS86" s="555">
        <v>43693906.310000002</v>
      </c>
      <c r="ADT86" s="555">
        <v>2816331.8</v>
      </c>
      <c r="ADU86" s="555">
        <v>299708006.31999999</v>
      </c>
      <c r="ADV86" s="555">
        <v>58498608.630000003</v>
      </c>
      <c r="ADW86" s="555">
        <v>-19246412.670000002</v>
      </c>
      <c r="ADX86" s="555">
        <v>8234114.4500000002</v>
      </c>
      <c r="ADY86" s="555">
        <v>18039223.309999999</v>
      </c>
      <c r="ADZ86" s="555">
        <v>11640986.48</v>
      </c>
      <c r="AEA86" s="555">
        <v>4318497.16</v>
      </c>
      <c r="AEB86" s="555">
        <v>4243158.0599999996</v>
      </c>
      <c r="AEC86" s="555">
        <v>4388991.74</v>
      </c>
      <c r="AED86" s="555">
        <v>27299438.859999999</v>
      </c>
      <c r="AEE86" s="555">
        <v>65309.88</v>
      </c>
      <c r="AEF86" s="555">
        <v>15970424.52</v>
      </c>
      <c r="AEG86" s="555">
        <v>14722799.789999999</v>
      </c>
      <c r="AEH86" s="555">
        <v>10417186.92</v>
      </c>
      <c r="AEI86" s="555">
        <v>5052011.45</v>
      </c>
      <c r="AEJ86" s="555">
        <v>20723055.670000002</v>
      </c>
      <c r="AEK86" s="555">
        <v>9852875.9299999997</v>
      </c>
      <c r="AEL86" s="555">
        <v>-7491084.7999999998</v>
      </c>
      <c r="AEM86" s="555">
        <v>15561707.17</v>
      </c>
      <c r="AEN86" s="555">
        <v>7283381.3099999996</v>
      </c>
      <c r="AEO86" s="555">
        <v>407039146.43000001</v>
      </c>
      <c r="AEP86" s="555">
        <v>12171154.15</v>
      </c>
      <c r="AEQ86" s="555">
        <v>7304654.9800000004</v>
      </c>
      <c r="AER86" s="555">
        <v>2245420.38</v>
      </c>
      <c r="AES86" s="555">
        <v>3333097.88</v>
      </c>
      <c r="AET86" s="555">
        <v>7867031.3499999996</v>
      </c>
      <c r="AEU86" s="555">
        <v>11827958.460000001</v>
      </c>
      <c r="AEV86" s="555">
        <v>3365737.14</v>
      </c>
      <c r="AEW86" s="555">
        <v>7339854.2699999996</v>
      </c>
      <c r="AEX86" s="555">
        <v>9149137.8300000001</v>
      </c>
      <c r="AEY86" s="555">
        <v>181710198.34999999</v>
      </c>
      <c r="AEZ86" s="555">
        <v>146748885.06999999</v>
      </c>
      <c r="AFA86" s="555">
        <v>24088969.379999999</v>
      </c>
      <c r="AFB86" s="555">
        <v>9975797.8300000001</v>
      </c>
      <c r="AFC86" s="555">
        <v>36733031.600000001</v>
      </c>
      <c r="AFD86" s="555">
        <v>56874478.329999998</v>
      </c>
      <c r="AFE86" s="555">
        <v>4264166.58</v>
      </c>
      <c r="AFF86" s="555">
        <v>5165290.83</v>
      </c>
      <c r="AFG86" s="555">
        <v>24165807.550000001</v>
      </c>
      <c r="AFH86" s="555">
        <v>10486790.560000001</v>
      </c>
      <c r="AFI86" s="555">
        <v>10390634.49</v>
      </c>
      <c r="AFJ86" s="555">
        <v>3004641.2</v>
      </c>
      <c r="AFK86" s="555">
        <v>-2904526.45</v>
      </c>
      <c r="AFL86" s="555">
        <v>142296797.84999999</v>
      </c>
      <c r="AFM86" s="555">
        <v>653395.26</v>
      </c>
      <c r="AFN86" s="555">
        <v>29616876.510000002</v>
      </c>
      <c r="AFO86" s="555">
        <v>-2707953.94</v>
      </c>
      <c r="AFP86" s="555">
        <v>12610536.23</v>
      </c>
      <c r="AFQ86" s="555">
        <v>21890989.870000001</v>
      </c>
      <c r="AFR86" s="555">
        <v>19065787.539999999</v>
      </c>
      <c r="AFS86" s="555">
        <v>24311995.690000001</v>
      </c>
      <c r="AFT86" s="555">
        <v>7625917.6299999999</v>
      </c>
      <c r="AFU86" s="555">
        <v>13530278.07</v>
      </c>
      <c r="AFV86" s="555">
        <v>-5989849.2999999998</v>
      </c>
      <c r="AFW86" s="555">
        <v>34700075.579999998</v>
      </c>
      <c r="AFX86" s="555">
        <v>354484579.47000003</v>
      </c>
      <c r="AFY86" s="555">
        <v>19710026.899999999</v>
      </c>
      <c r="AFZ86" s="555">
        <v>4528271.32</v>
      </c>
      <c r="AGA86" s="555">
        <v>17393032.420000002</v>
      </c>
      <c r="AGB86" s="555">
        <v>8462772.8900000006</v>
      </c>
      <c r="AGC86" s="555">
        <v>2641443.2599999998</v>
      </c>
      <c r="AGD86" s="555">
        <v>11196707.41</v>
      </c>
      <c r="AGE86" s="555">
        <v>7194167.9400000004</v>
      </c>
      <c r="AGF86" s="555">
        <v>8626399.2400000002</v>
      </c>
      <c r="AGG86" s="555">
        <v>6616055.2999999998</v>
      </c>
      <c r="AGH86" s="555">
        <v>7588601.5899999999</v>
      </c>
      <c r="AGI86" s="555">
        <v>603394769.76999998</v>
      </c>
      <c r="AGJ86" s="555">
        <v>13673213.48</v>
      </c>
      <c r="AGK86" s="555">
        <v>13936648.32</v>
      </c>
      <c r="AGL86" s="555">
        <v>13635269.42</v>
      </c>
      <c r="AGM86" s="555">
        <v>43826496.590000004</v>
      </c>
      <c r="AGN86" s="555">
        <v>12555828.640000001</v>
      </c>
      <c r="AGO86" s="555">
        <v>2635156.1</v>
      </c>
      <c r="AGP86" s="555">
        <v>28951364.379999999</v>
      </c>
      <c r="AGQ86" s="555">
        <v>323427298.97000003</v>
      </c>
      <c r="AGR86" s="555">
        <v>54032187.25</v>
      </c>
      <c r="AGS86" s="555">
        <v>96426.61</v>
      </c>
      <c r="AGT86" s="555">
        <v>22354991.52</v>
      </c>
      <c r="AGU86" s="555">
        <v>27764990.379999999</v>
      </c>
      <c r="AGV86" s="555">
        <v>6381346.5300000003</v>
      </c>
      <c r="AGW86" s="555">
        <v>-3035504.93</v>
      </c>
      <c r="AGX86" s="555">
        <v>19699126.91</v>
      </c>
      <c r="AGY86" s="555">
        <v>6667487.9299999997</v>
      </c>
      <c r="AGZ86" s="555">
        <v>-1424115.49</v>
      </c>
      <c r="AHA86" s="555">
        <v>28616464.289999999</v>
      </c>
      <c r="AHB86" s="555">
        <v>8094609.04</v>
      </c>
      <c r="AHC86" s="555">
        <v>3347320.19</v>
      </c>
      <c r="AHD86" s="555">
        <v>3483831.9</v>
      </c>
      <c r="AHE86" s="555">
        <v>4116796.09</v>
      </c>
      <c r="AHF86" s="555">
        <v>3705509.03</v>
      </c>
      <c r="AHG86" s="555">
        <v>-6698745.9000000004</v>
      </c>
      <c r="AHH86" s="555">
        <v>14520843.390000001</v>
      </c>
      <c r="AHI86" s="555">
        <v>24270463.530000001</v>
      </c>
      <c r="AHJ86" s="555">
        <v>13764603.539999999</v>
      </c>
      <c r="AHK86" s="555">
        <v>5882448.4000000004</v>
      </c>
      <c r="AHL86" s="555">
        <v>6164039.4400000004</v>
      </c>
      <c r="AHM86" s="555">
        <v>16479422.119999999</v>
      </c>
      <c r="AHN86" s="555">
        <v>599550.14</v>
      </c>
    </row>
    <row r="87" spans="2:898" x14ac:dyDescent="0.55000000000000004">
      <c r="B87" s="555" t="s">
        <v>6385</v>
      </c>
      <c r="C87" s="555">
        <v>485447540.01999998</v>
      </c>
      <c r="D87" s="555">
        <v>-7887096.4299999997</v>
      </c>
      <c r="E87" s="555">
        <v>-11596830.85</v>
      </c>
      <c r="F87" s="555">
        <v>2775689.52</v>
      </c>
      <c r="G87" s="555">
        <v>8315612.3399999999</v>
      </c>
      <c r="H87" s="555">
        <v>-10263300.470000001</v>
      </c>
      <c r="I87" s="555">
        <v>287917852.38</v>
      </c>
      <c r="J87" s="555">
        <v>73706359.569999993</v>
      </c>
      <c r="K87" s="555">
        <v>2512767.34</v>
      </c>
      <c r="L87" s="555">
        <v>-1990948.85</v>
      </c>
      <c r="M87" s="555">
        <v>-10285118.33</v>
      </c>
      <c r="N87" s="555">
        <v>-3055404.25</v>
      </c>
      <c r="O87" s="555">
        <v>74332787.719999999</v>
      </c>
      <c r="P87" s="555">
        <v>477148.74</v>
      </c>
      <c r="Q87" s="555">
        <v>-2084519.43</v>
      </c>
      <c r="R87" s="555">
        <v>-13964434.85</v>
      </c>
      <c r="S87" s="555">
        <v>-3476259.11</v>
      </c>
      <c r="T87" s="555">
        <v>-2237315.7200000002</v>
      </c>
      <c r="U87" s="555">
        <v>377043783.5</v>
      </c>
      <c r="V87" s="555">
        <v>-60091393.75</v>
      </c>
      <c r="W87" s="555">
        <v>19061689.030000001</v>
      </c>
      <c r="X87" s="555">
        <v>104218057.70999999</v>
      </c>
      <c r="Y87" s="555">
        <v>-10404014.1</v>
      </c>
      <c r="Z87" s="555">
        <v>-17905739.280000001</v>
      </c>
      <c r="AA87" s="555">
        <v>-581371.6</v>
      </c>
      <c r="AB87" s="555">
        <v>-99577541.239999995</v>
      </c>
      <c r="AC87" s="555">
        <v>-8584409.0099999998</v>
      </c>
      <c r="AD87" s="555">
        <v>-21648856.609999999</v>
      </c>
      <c r="AE87" s="555">
        <v>-95223421.920000002</v>
      </c>
      <c r="AF87" s="555">
        <v>-16197109.4</v>
      </c>
      <c r="AG87" s="555">
        <v>-78702839.540000007</v>
      </c>
      <c r="AH87" s="555">
        <v>-37212145.479999997</v>
      </c>
      <c r="AI87" s="555">
        <v>-5247192.24</v>
      </c>
      <c r="AJ87" s="555">
        <v>-5600316.1299999999</v>
      </c>
      <c r="AK87" s="555">
        <v>60636942.93</v>
      </c>
      <c r="AL87" s="555">
        <v>-19798699.16</v>
      </c>
      <c r="AM87" s="555">
        <v>52647949.130000003</v>
      </c>
      <c r="AN87" s="555">
        <v>-777977.18</v>
      </c>
      <c r="AO87" s="555">
        <v>-4078169.07</v>
      </c>
      <c r="AP87" s="555">
        <v>-4924823</v>
      </c>
      <c r="AQ87" s="555">
        <v>-8044366.6900000004</v>
      </c>
      <c r="AR87" s="555">
        <v>-12061671.58</v>
      </c>
      <c r="AS87" s="555">
        <v>-58621399.399999999</v>
      </c>
      <c r="AT87" s="555">
        <v>5419945.96</v>
      </c>
      <c r="AU87" s="555">
        <v>9490383.5600000005</v>
      </c>
      <c r="AV87" s="555">
        <v>5172143.25</v>
      </c>
      <c r="AW87" s="555">
        <v>-6429775.8099999996</v>
      </c>
      <c r="AX87" s="555">
        <v>-5942512.3700000001</v>
      </c>
      <c r="AY87" s="555">
        <v>13475594.59</v>
      </c>
      <c r="AZ87" s="555">
        <v>3409011.76</v>
      </c>
      <c r="BA87" s="555">
        <v>7571983.8600000003</v>
      </c>
      <c r="BB87" s="555">
        <v>6182602.7400000002</v>
      </c>
      <c r="BC87" s="555">
        <v>8112391.8899999997</v>
      </c>
      <c r="BD87" s="555">
        <v>430943.04</v>
      </c>
      <c r="BE87" s="555">
        <v>-16003800.48</v>
      </c>
      <c r="BF87" s="555">
        <v>5457837.7800000003</v>
      </c>
      <c r="BG87" s="555">
        <v>22447616.550000001</v>
      </c>
      <c r="BH87" s="555">
        <v>-94078165.939999998</v>
      </c>
      <c r="BI87" s="555">
        <v>20287215.460000001</v>
      </c>
      <c r="BJ87" s="555">
        <v>-4356811.4800000004</v>
      </c>
      <c r="BK87" s="555">
        <v>-3755205.18</v>
      </c>
      <c r="BL87" s="555">
        <v>-11027215.65</v>
      </c>
      <c r="BM87" s="555">
        <v>-2400186.2400000002</v>
      </c>
      <c r="BN87" s="555">
        <v>-7114265</v>
      </c>
      <c r="BO87" s="555">
        <v>48039.81</v>
      </c>
      <c r="BP87" s="555">
        <v>305936.03999999998</v>
      </c>
      <c r="BQ87" s="555">
        <v>71185681.980000004</v>
      </c>
      <c r="BR87" s="555">
        <v>7153733.9500000002</v>
      </c>
      <c r="BS87" s="555">
        <v>3687252.34</v>
      </c>
      <c r="BT87" s="555">
        <v>-2225670.13</v>
      </c>
      <c r="BU87" s="555">
        <v>-1705865.88</v>
      </c>
      <c r="BV87" s="555">
        <v>-170275.18</v>
      </c>
      <c r="BW87" s="555">
        <v>3745518.28</v>
      </c>
      <c r="BX87" s="555">
        <v>5224268.5</v>
      </c>
      <c r="BY87" s="555">
        <v>2896914</v>
      </c>
      <c r="BZ87" s="555">
        <v>-4721251.1399999997</v>
      </c>
      <c r="CA87" s="555">
        <v>-19039889.210000001</v>
      </c>
      <c r="CB87" s="555">
        <v>-23481514</v>
      </c>
      <c r="CC87" s="555">
        <v>-5101736.8</v>
      </c>
      <c r="CD87" s="555">
        <v>1915339.39</v>
      </c>
      <c r="CE87" s="555">
        <v>-5465897.3399999999</v>
      </c>
      <c r="CF87" s="555">
        <v>1278359116.6700001</v>
      </c>
      <c r="CG87" s="555">
        <v>16807263.77</v>
      </c>
      <c r="CH87" s="555">
        <v>1200248.1399999999</v>
      </c>
      <c r="CI87" s="555">
        <v>6390914.6200000001</v>
      </c>
      <c r="CJ87" s="555">
        <v>30484499.850000001</v>
      </c>
      <c r="CK87" s="555">
        <v>6230002.29</v>
      </c>
      <c r="CL87" s="555">
        <v>12252910.720000001</v>
      </c>
      <c r="CM87" s="555">
        <v>11783931.689999999</v>
      </c>
      <c r="CN87" s="555">
        <v>10954434.65</v>
      </c>
      <c r="CO87" s="555">
        <v>-1771516.32</v>
      </c>
      <c r="CP87" s="555">
        <v>8485615.2699999996</v>
      </c>
      <c r="CQ87" s="555">
        <v>2283385.21</v>
      </c>
      <c r="CR87" s="555">
        <v>12260434.310000001</v>
      </c>
      <c r="CS87" s="555">
        <v>21518819.43</v>
      </c>
      <c r="CT87" s="555">
        <v>13523245.039999999</v>
      </c>
      <c r="CU87" s="555">
        <v>8614634.3599999994</v>
      </c>
      <c r="CV87" s="555">
        <v>-6165821.9699999997</v>
      </c>
      <c r="CW87" s="555">
        <v>10409470.359999999</v>
      </c>
      <c r="CX87" s="555">
        <v>-6344613.9699999997</v>
      </c>
      <c r="CY87" s="555">
        <v>1369958.35</v>
      </c>
      <c r="CZ87" s="555">
        <v>8339488.8799999999</v>
      </c>
      <c r="DA87" s="555">
        <v>-55062937.439999998</v>
      </c>
      <c r="DB87" s="555">
        <v>28714112.789999999</v>
      </c>
      <c r="DC87" s="555">
        <v>-8109478.6200000001</v>
      </c>
      <c r="DD87" s="555">
        <v>-2382234.4900000002</v>
      </c>
      <c r="DE87" s="555">
        <v>-3870066.31</v>
      </c>
      <c r="DF87" s="555">
        <v>7373558.8200000003</v>
      </c>
      <c r="DG87" s="555">
        <v>-10056883.93</v>
      </c>
      <c r="DH87" s="555">
        <v>-16602119.17</v>
      </c>
      <c r="DI87" s="555">
        <v>12918493.460000001</v>
      </c>
      <c r="DJ87" s="555">
        <v>681275315.29999995</v>
      </c>
      <c r="DK87" s="555">
        <v>-3317980.75</v>
      </c>
      <c r="DL87" s="555">
        <v>6139736.8099999996</v>
      </c>
      <c r="DM87" s="555">
        <v>17434558.309999999</v>
      </c>
      <c r="DN87" s="555">
        <v>-2536668.39</v>
      </c>
      <c r="DO87" s="555">
        <v>-1791702.11</v>
      </c>
      <c r="DP87" s="555">
        <v>23531645.579999998</v>
      </c>
      <c r="DQ87" s="555">
        <v>23551312.149999999</v>
      </c>
      <c r="DR87" s="555">
        <v>5224954.09</v>
      </c>
      <c r="DS87" s="555">
        <v>4392287.6900000004</v>
      </c>
      <c r="DT87" s="555">
        <v>-17761833.140000001</v>
      </c>
      <c r="DU87" s="555">
        <v>-39391878.75</v>
      </c>
      <c r="DV87" s="555">
        <v>-73866536.049999997</v>
      </c>
      <c r="DW87" s="555">
        <v>-11224547.189999999</v>
      </c>
      <c r="DX87" s="555">
        <v>-20813826.289999999</v>
      </c>
      <c r="DY87" s="555">
        <v>-4535613.57</v>
      </c>
      <c r="DZ87" s="555">
        <v>8663061.0199999996</v>
      </c>
      <c r="EA87" s="555">
        <v>-7345478.7999999998</v>
      </c>
      <c r="EB87" s="555">
        <v>3961972.82</v>
      </c>
      <c r="EC87" s="555">
        <v>-35322601.75</v>
      </c>
      <c r="ED87" s="555">
        <v>37643324.210000001</v>
      </c>
      <c r="EE87" s="555">
        <v>87345557.530000001</v>
      </c>
      <c r="EF87" s="555">
        <v>16336836.210000001</v>
      </c>
      <c r="EG87" s="555">
        <v>-483473.23</v>
      </c>
      <c r="EH87" s="555">
        <v>14986298.640000001</v>
      </c>
      <c r="EI87" s="555">
        <v>-11762929.24</v>
      </c>
      <c r="EJ87" s="555">
        <v>-3174769.64</v>
      </c>
      <c r="EK87" s="555">
        <v>-1884124.04</v>
      </c>
      <c r="EL87" s="555">
        <v>8735102.4600000009</v>
      </c>
      <c r="EM87" s="555">
        <v>-99446586.340000004</v>
      </c>
      <c r="EN87" s="555">
        <v>-3795830.84</v>
      </c>
      <c r="EO87" s="555">
        <v>-12243581.07</v>
      </c>
      <c r="EP87" s="555">
        <v>-2265509.52</v>
      </c>
      <c r="EQ87" s="555">
        <v>-3804507.66</v>
      </c>
      <c r="ER87" s="555">
        <v>5850135.7300000004</v>
      </c>
      <c r="ES87" s="555">
        <v>-20075607.359999999</v>
      </c>
      <c r="ET87" s="555">
        <v>-13530320.25</v>
      </c>
      <c r="EU87" s="555">
        <v>-11995681.789999999</v>
      </c>
      <c r="EV87" s="555">
        <v>-56019197.329999998</v>
      </c>
      <c r="EW87" s="555">
        <v>29178488.809999999</v>
      </c>
      <c r="EX87" s="555">
        <v>17610502.77</v>
      </c>
      <c r="EY87" s="555">
        <v>-317104.83</v>
      </c>
      <c r="EZ87" s="555">
        <v>2823478.72</v>
      </c>
      <c r="FA87" s="555">
        <v>1471377.18</v>
      </c>
      <c r="FB87" s="555">
        <v>13080696.859999999</v>
      </c>
      <c r="FC87" s="555">
        <v>6214571.2300000004</v>
      </c>
      <c r="FD87" s="555">
        <v>12794102.529999999</v>
      </c>
      <c r="FE87" s="555">
        <v>25848800.93</v>
      </c>
      <c r="FF87" s="555">
        <v>8861565.0999999996</v>
      </c>
      <c r="FG87" s="555">
        <v>5087698.47</v>
      </c>
      <c r="FH87" s="555">
        <v>20061691.460000001</v>
      </c>
      <c r="FI87" s="555">
        <v>7856680.8499999996</v>
      </c>
      <c r="FJ87" s="555">
        <v>6117294.3399999999</v>
      </c>
      <c r="FK87" s="555">
        <v>6724690.4800000004</v>
      </c>
      <c r="FL87" s="555">
        <v>-2357253.3199999998</v>
      </c>
      <c r="FM87" s="555">
        <v>21907647.600000001</v>
      </c>
      <c r="FN87" s="555">
        <v>2426894.71</v>
      </c>
      <c r="FO87" s="555">
        <v>8969833.1899999995</v>
      </c>
      <c r="FP87" s="555">
        <v>729471607.65999997</v>
      </c>
      <c r="FQ87" s="555">
        <v>2106654.39</v>
      </c>
      <c r="FR87" s="555">
        <v>11695430.51</v>
      </c>
      <c r="FS87" s="555">
        <v>-3273770.08</v>
      </c>
      <c r="FT87" s="555">
        <v>15375687.859999999</v>
      </c>
      <c r="FU87" s="555">
        <v>9085793.8699999992</v>
      </c>
      <c r="FV87" s="555">
        <v>-19183258.359999999</v>
      </c>
      <c r="FW87" s="555">
        <v>-18399401.600000001</v>
      </c>
      <c r="FX87" s="555">
        <v>10096674.699999999</v>
      </c>
      <c r="FY87" s="555">
        <v>23240656.800000001</v>
      </c>
      <c r="FZ87" s="555">
        <v>-7618097</v>
      </c>
      <c r="GA87" s="555">
        <v>-4796518.8899999997</v>
      </c>
      <c r="GB87" s="555">
        <v>14451949.27</v>
      </c>
      <c r="GC87" s="555">
        <v>22574515.239999998</v>
      </c>
      <c r="GD87" s="555">
        <v>38731359.469999999</v>
      </c>
      <c r="GE87" s="555">
        <v>1646128.12</v>
      </c>
      <c r="GF87" s="555">
        <v>14937633.23</v>
      </c>
      <c r="GG87" s="555">
        <v>-6790922.3899999997</v>
      </c>
      <c r="GH87" s="555">
        <v>3721052.87</v>
      </c>
      <c r="GI87" s="555">
        <v>6661634.5199999996</v>
      </c>
      <c r="GJ87" s="555">
        <v>-3446072.38</v>
      </c>
      <c r="GK87" s="555">
        <v>15558325.859999999</v>
      </c>
      <c r="GL87" s="555">
        <v>3625979.33</v>
      </c>
      <c r="GM87" s="555">
        <v>6418250.8099999996</v>
      </c>
      <c r="GN87" s="555">
        <v>4302458.58</v>
      </c>
      <c r="GO87" s="555">
        <v>2433346.0299999998</v>
      </c>
      <c r="GP87" s="555">
        <v>1826224.91</v>
      </c>
      <c r="GQ87" s="555">
        <v>55712302.119999997</v>
      </c>
      <c r="GR87" s="555">
        <v>9793884.3200000003</v>
      </c>
      <c r="GS87" s="555">
        <v>4540670.83</v>
      </c>
      <c r="GT87" s="555">
        <v>6396504.0599999996</v>
      </c>
      <c r="GU87" s="555">
        <v>4895901.13</v>
      </c>
      <c r="GV87" s="555">
        <v>5480337.2300000004</v>
      </c>
      <c r="GW87" s="555">
        <v>8590424.7899999991</v>
      </c>
      <c r="GX87" s="555">
        <v>-68380721.049999997</v>
      </c>
      <c r="GY87" s="555">
        <v>6567078.8700000001</v>
      </c>
      <c r="GZ87" s="555">
        <v>-17047701.66</v>
      </c>
      <c r="HA87" s="555">
        <v>-12052481.6</v>
      </c>
      <c r="HB87" s="555">
        <v>-292338497.68000001</v>
      </c>
      <c r="HC87" s="555">
        <v>114575354.65000001</v>
      </c>
      <c r="HD87" s="555">
        <v>7688370.6600000001</v>
      </c>
      <c r="HE87" s="555">
        <v>-21783675.149999999</v>
      </c>
      <c r="HF87" s="555">
        <v>20882051.010000002</v>
      </c>
      <c r="HG87" s="555">
        <v>48497646.5</v>
      </c>
      <c r="HH87" s="555">
        <v>-6258643.7300000004</v>
      </c>
      <c r="HI87" s="555">
        <v>316217249.20999998</v>
      </c>
      <c r="HJ87" s="555">
        <v>-17006563.969999999</v>
      </c>
      <c r="HK87" s="555">
        <v>1531015</v>
      </c>
      <c r="HL87" s="555">
        <v>75365852.010000005</v>
      </c>
      <c r="HM87" s="555">
        <v>-9521496.3300000001</v>
      </c>
      <c r="HN87" s="555">
        <v>9587800.1400000006</v>
      </c>
      <c r="HO87" s="555">
        <v>26093479.559999999</v>
      </c>
      <c r="HP87" s="555">
        <v>-17267719.859999999</v>
      </c>
      <c r="HQ87" s="555">
        <v>-20218804.07</v>
      </c>
      <c r="HR87" s="555">
        <v>-73005114.469999999</v>
      </c>
      <c r="HS87" s="555">
        <v>-339615.29</v>
      </c>
      <c r="HT87" s="555">
        <v>1946690.36</v>
      </c>
      <c r="HU87" s="555">
        <v>6329786.9199999999</v>
      </c>
      <c r="HV87" s="555">
        <v>-1417465.07</v>
      </c>
      <c r="HW87" s="555">
        <v>-19838945</v>
      </c>
      <c r="HX87" s="555">
        <v>-4215924.5</v>
      </c>
      <c r="HY87" s="555">
        <v>1254969.56</v>
      </c>
      <c r="HZ87" s="555">
        <v>3308798.77</v>
      </c>
      <c r="IA87" s="555">
        <v>7245535.2699999996</v>
      </c>
      <c r="IB87" s="555">
        <v>32445189.079999998</v>
      </c>
      <c r="IC87" s="555">
        <v>1453512.16</v>
      </c>
      <c r="ID87" s="555">
        <v>-6330165.7599999998</v>
      </c>
      <c r="IE87" s="555">
        <v>-7896694.4699999997</v>
      </c>
      <c r="IF87" s="555">
        <v>2558270.9</v>
      </c>
      <c r="IG87" s="555">
        <v>-147112639.02000001</v>
      </c>
      <c r="IH87" s="555">
        <v>73712112.219999999</v>
      </c>
      <c r="II87" s="555">
        <v>4172664.91</v>
      </c>
      <c r="IJ87" s="555">
        <v>-15219491.119999999</v>
      </c>
      <c r="IK87" s="555">
        <v>-59131184.719999999</v>
      </c>
      <c r="IL87" s="555">
        <v>469710.42</v>
      </c>
      <c r="IM87" s="555">
        <v>-225585.91</v>
      </c>
      <c r="IN87" s="555">
        <v>-4960925.1900000004</v>
      </c>
      <c r="IO87" s="555">
        <v>2765660.82</v>
      </c>
      <c r="IP87" s="555">
        <v>-13813406.52</v>
      </c>
      <c r="IQ87" s="555">
        <v>39271049.990000002</v>
      </c>
      <c r="IR87" s="555">
        <v>-244858223.21000001</v>
      </c>
      <c r="IS87" s="555">
        <v>-193505118.47999999</v>
      </c>
      <c r="IT87" s="555">
        <v>-2176464.6800000002</v>
      </c>
      <c r="IU87" s="555">
        <v>1899929.38</v>
      </c>
      <c r="IV87" s="555">
        <v>40687695.770000003</v>
      </c>
      <c r="IW87" s="555">
        <v>5685796.96</v>
      </c>
      <c r="IX87" s="555">
        <v>-2052705.91</v>
      </c>
      <c r="IY87" s="555">
        <v>10287523.279999999</v>
      </c>
      <c r="IZ87" s="555">
        <v>-135817.75</v>
      </c>
      <c r="JA87" s="555">
        <v>-15080168.060000001</v>
      </c>
      <c r="JB87" s="555">
        <v>-15204700.380000001</v>
      </c>
      <c r="JC87" s="555">
        <v>-5592022.8200000003</v>
      </c>
      <c r="JD87" s="555">
        <v>14508672.619999999</v>
      </c>
      <c r="JE87" s="555">
        <v>-23844358.949999999</v>
      </c>
      <c r="JF87" s="555">
        <v>-1880052.54</v>
      </c>
      <c r="JG87" s="555">
        <v>-1116913.07</v>
      </c>
      <c r="JH87" s="555">
        <v>-8915266.0800000001</v>
      </c>
      <c r="JI87" s="555">
        <v>-1479005.13</v>
      </c>
      <c r="JJ87" s="555">
        <v>-44525989.039999999</v>
      </c>
      <c r="JK87" s="555">
        <v>-5121038.6500000004</v>
      </c>
      <c r="JL87" s="555">
        <v>-7469377.75</v>
      </c>
      <c r="JM87" s="555">
        <v>13959693.24</v>
      </c>
      <c r="JN87" s="555">
        <v>-7042676.8799999999</v>
      </c>
      <c r="JO87" s="555">
        <v>-28672456.960000001</v>
      </c>
      <c r="JP87" s="555">
        <v>-938895.46</v>
      </c>
      <c r="JQ87" s="555">
        <v>15541801.890000001</v>
      </c>
      <c r="JR87" s="555">
        <v>-32822272.120000001</v>
      </c>
      <c r="JS87" s="555">
        <v>12360587.789999999</v>
      </c>
      <c r="JT87" s="555">
        <v>4523146.84</v>
      </c>
      <c r="JU87" s="555">
        <v>-2025332.17</v>
      </c>
      <c r="JV87" s="555">
        <v>2513815.15</v>
      </c>
      <c r="JW87" s="555">
        <v>-13118379.18</v>
      </c>
      <c r="JX87" s="555">
        <v>11284855.810000001</v>
      </c>
      <c r="JY87" s="555">
        <v>28865159.039999999</v>
      </c>
      <c r="JZ87" s="555">
        <v>-3724522.49</v>
      </c>
      <c r="KA87" s="555">
        <v>24926237.309999999</v>
      </c>
      <c r="KB87" s="555">
        <v>3154151.66</v>
      </c>
      <c r="KC87" s="555">
        <v>-2706666.16</v>
      </c>
      <c r="KD87" s="555">
        <v>11321774.65</v>
      </c>
      <c r="KE87" s="555">
        <v>3001006.8</v>
      </c>
      <c r="KF87" s="555">
        <v>324511169.97000003</v>
      </c>
      <c r="KG87" s="555">
        <v>-13310848.02</v>
      </c>
      <c r="KH87" s="555">
        <v>36365819.039999999</v>
      </c>
      <c r="KI87" s="555">
        <v>-15833614.949999999</v>
      </c>
      <c r="KJ87" s="555">
        <v>46031801.719999999</v>
      </c>
      <c r="KK87" s="555">
        <v>71710131.159999996</v>
      </c>
      <c r="KL87" s="555">
        <v>11122488.359999999</v>
      </c>
      <c r="KM87" s="555">
        <v>13198523.42</v>
      </c>
      <c r="KN87" s="555">
        <v>7702918.75</v>
      </c>
      <c r="KO87" s="555">
        <v>-3789614.47</v>
      </c>
      <c r="KP87" s="555">
        <v>-4557055.32</v>
      </c>
      <c r="KQ87" s="555">
        <v>-11076410.92</v>
      </c>
      <c r="KR87" s="555">
        <v>-60379064.909999996</v>
      </c>
      <c r="KS87" s="555">
        <v>1293734.1299999999</v>
      </c>
      <c r="KT87" s="555">
        <v>-11550563.09</v>
      </c>
      <c r="KU87" s="555">
        <v>-102093928.63</v>
      </c>
      <c r="KV87" s="555">
        <v>73222769.650000006</v>
      </c>
      <c r="KW87" s="555">
        <v>44227175.93</v>
      </c>
      <c r="KX87" s="555">
        <v>-5508966.3300000001</v>
      </c>
      <c r="KY87" s="555">
        <v>432979.89</v>
      </c>
      <c r="KZ87" s="555">
        <v>-31173374.920000002</v>
      </c>
      <c r="LA87" s="555">
        <v>-9256719.7300000004</v>
      </c>
      <c r="LB87" s="555">
        <v>-4734122.38</v>
      </c>
      <c r="LC87" s="555">
        <v>-2880404.47</v>
      </c>
      <c r="LD87" s="555">
        <v>-7138415.3200000003</v>
      </c>
      <c r="LE87" s="555">
        <v>-113614305.59999999</v>
      </c>
      <c r="LF87" s="555">
        <v>-36121955.210000001</v>
      </c>
      <c r="LG87" s="555">
        <v>16610216.07</v>
      </c>
      <c r="LH87" s="555">
        <v>-13676834.039999999</v>
      </c>
      <c r="LI87" s="555">
        <v>2577280.6800000002</v>
      </c>
      <c r="LJ87" s="555">
        <v>-8920343.2400000002</v>
      </c>
      <c r="LK87" s="555">
        <v>-5733665.0099999998</v>
      </c>
      <c r="LL87" s="555">
        <v>-3245148.27</v>
      </c>
      <c r="LM87" s="555">
        <v>-5393728.29</v>
      </c>
      <c r="LN87" s="555">
        <v>-12323046.77</v>
      </c>
      <c r="LO87" s="555">
        <v>-3097758.51</v>
      </c>
      <c r="LP87" s="555">
        <v>-80723788.719999999</v>
      </c>
      <c r="LQ87" s="555">
        <v>8490890.1699999999</v>
      </c>
      <c r="LR87" s="555">
        <v>22328074.190000001</v>
      </c>
      <c r="LS87" s="555">
        <v>251598857.68000001</v>
      </c>
      <c r="LT87" s="555">
        <v>-11736076.039999999</v>
      </c>
      <c r="LU87" s="555">
        <v>-142460031.15000001</v>
      </c>
      <c r="LV87" s="555">
        <v>4673068.38</v>
      </c>
      <c r="LW87" s="555">
        <v>-14502804.890000001</v>
      </c>
      <c r="LX87" s="555">
        <v>15600963.85</v>
      </c>
      <c r="LY87" s="555">
        <v>6102618.2199999997</v>
      </c>
      <c r="LZ87" s="555">
        <v>20397021.539999999</v>
      </c>
      <c r="MA87" s="555">
        <v>26992713.93</v>
      </c>
      <c r="MB87" s="555">
        <v>65988641.210000001</v>
      </c>
      <c r="MC87" s="555">
        <v>-43508117.590000004</v>
      </c>
      <c r="MD87" s="555">
        <v>13315682.039999999</v>
      </c>
      <c r="ME87" s="555">
        <v>-59383241.590000004</v>
      </c>
      <c r="MF87" s="555">
        <v>13492377.060000001</v>
      </c>
      <c r="MG87" s="555">
        <v>22532683.350000001</v>
      </c>
      <c r="MH87" s="555">
        <v>19041595.539999999</v>
      </c>
      <c r="MI87" s="555">
        <v>21419656.82</v>
      </c>
      <c r="MJ87" s="555">
        <v>14087061.109999999</v>
      </c>
      <c r="MK87" s="555">
        <v>-5505499.8899999997</v>
      </c>
      <c r="ML87" s="555">
        <v>12056245.43</v>
      </c>
      <c r="MM87" s="555">
        <v>-6145780.04</v>
      </c>
      <c r="MN87" s="555">
        <v>13450096.560000001</v>
      </c>
      <c r="MO87" s="555">
        <v>8752367.5700000003</v>
      </c>
      <c r="MP87" s="555">
        <v>18757014.649999999</v>
      </c>
      <c r="MQ87" s="555">
        <v>8360801.46</v>
      </c>
      <c r="MR87" s="555">
        <v>5586234.3399999999</v>
      </c>
      <c r="MS87" s="555">
        <v>45448484.920000002</v>
      </c>
      <c r="MT87" s="555">
        <v>-13621377.810000001</v>
      </c>
      <c r="MU87" s="555">
        <v>22559945.940000001</v>
      </c>
      <c r="MV87" s="555">
        <v>3870137.47</v>
      </c>
      <c r="MW87" s="555">
        <v>17282624.620000001</v>
      </c>
      <c r="MX87" s="555">
        <v>-28134451.489999998</v>
      </c>
      <c r="MY87" s="555">
        <v>-8076466.3899999997</v>
      </c>
      <c r="MZ87" s="555">
        <v>-1892322.54</v>
      </c>
      <c r="NA87" s="555">
        <v>23535685.48</v>
      </c>
      <c r="NB87" s="555">
        <v>338726315.36000001</v>
      </c>
      <c r="NC87" s="555">
        <v>133196991.78</v>
      </c>
      <c r="ND87" s="555">
        <v>13522207.34</v>
      </c>
      <c r="NE87" s="555">
        <v>252658176.11000001</v>
      </c>
      <c r="NF87" s="555">
        <v>8849272.7799999993</v>
      </c>
      <c r="NG87" s="555">
        <v>30838611.800000001</v>
      </c>
      <c r="NH87" s="555">
        <v>103973344.56999999</v>
      </c>
      <c r="NI87" s="555">
        <v>98756865.810000002</v>
      </c>
      <c r="NJ87" s="555">
        <v>23578973.219999999</v>
      </c>
      <c r="NK87" s="555">
        <v>121417655.3</v>
      </c>
      <c r="NL87" s="555">
        <v>64866213.590000004</v>
      </c>
      <c r="NM87" s="555">
        <v>31658130.760000002</v>
      </c>
      <c r="NN87" s="555">
        <v>66859139.149999999</v>
      </c>
      <c r="NO87" s="555">
        <v>11558727.09</v>
      </c>
      <c r="NP87" s="555">
        <v>2092336.94</v>
      </c>
      <c r="NQ87" s="555">
        <v>10048911.67</v>
      </c>
      <c r="NR87" s="555">
        <v>13391638.67</v>
      </c>
      <c r="NS87" s="555">
        <v>10043076.140000001</v>
      </c>
      <c r="NT87" s="555">
        <v>14797144.41</v>
      </c>
      <c r="NU87" s="555">
        <v>-7393596.8200000003</v>
      </c>
      <c r="NV87" s="555">
        <v>19284174.170000002</v>
      </c>
      <c r="NW87" s="555">
        <v>11496716.189999999</v>
      </c>
      <c r="NX87" s="555">
        <v>-2961813.22</v>
      </c>
      <c r="NY87" s="555">
        <v>12784629.83</v>
      </c>
      <c r="NZ87" s="555">
        <v>-4847395.72</v>
      </c>
      <c r="OA87" s="555">
        <v>1479947.41</v>
      </c>
      <c r="OB87" s="555">
        <v>557295473.04999995</v>
      </c>
      <c r="OC87" s="555">
        <v>-103978238.05</v>
      </c>
      <c r="OD87" s="555">
        <v>25183187.379999999</v>
      </c>
      <c r="OE87" s="555">
        <v>-67791952.340000004</v>
      </c>
      <c r="OF87" s="555">
        <v>-6939900.1699999999</v>
      </c>
      <c r="OG87" s="555">
        <v>45850649.619999997</v>
      </c>
      <c r="OH87" s="555">
        <v>-32125719.989999998</v>
      </c>
      <c r="OI87" s="555">
        <v>3330494.63</v>
      </c>
      <c r="OJ87" s="555">
        <v>79878286.780000001</v>
      </c>
      <c r="OK87" s="555">
        <v>-297507066.69</v>
      </c>
      <c r="OL87" s="555">
        <v>24632078.969999999</v>
      </c>
      <c r="OM87" s="555">
        <v>446247602.02999997</v>
      </c>
      <c r="ON87" s="555">
        <v>23443841.18</v>
      </c>
      <c r="OO87" s="555">
        <v>-5376435.9500000002</v>
      </c>
      <c r="OP87" s="555">
        <v>71385304.969999999</v>
      </c>
      <c r="OQ87" s="555">
        <v>216242754.55000001</v>
      </c>
      <c r="OR87" s="555">
        <v>8368130.4400000004</v>
      </c>
      <c r="OS87" s="555">
        <v>38300978.539999999</v>
      </c>
      <c r="OT87" s="555">
        <v>-9074088.8399999999</v>
      </c>
      <c r="OU87" s="555">
        <v>23903055.780000001</v>
      </c>
      <c r="OV87" s="555">
        <v>16861612.82</v>
      </c>
      <c r="OW87" s="555">
        <v>18938693.329999998</v>
      </c>
      <c r="OX87" s="555">
        <v>18568082.07</v>
      </c>
      <c r="OY87" s="555">
        <v>11333880.359999999</v>
      </c>
      <c r="OZ87" s="555">
        <v>-43797906.060000002</v>
      </c>
      <c r="PA87" s="555">
        <v>9079924.8300000001</v>
      </c>
      <c r="PB87" s="555">
        <v>-23504991.41</v>
      </c>
      <c r="PC87" s="555">
        <v>-533819.85</v>
      </c>
      <c r="PD87" s="555">
        <v>17082108.890000001</v>
      </c>
      <c r="PE87" s="555">
        <v>-10661402.49</v>
      </c>
      <c r="PF87" s="555">
        <v>550141.02</v>
      </c>
      <c r="PG87" s="555">
        <v>-2360501.4300000002</v>
      </c>
      <c r="PH87" s="555">
        <v>-3762417.9</v>
      </c>
      <c r="PI87" s="555">
        <v>-5184492.2</v>
      </c>
      <c r="PJ87" s="555">
        <v>27158761.149999999</v>
      </c>
      <c r="PK87" s="555">
        <v>9903372.6699999999</v>
      </c>
      <c r="PL87" s="555">
        <v>-3364324.24</v>
      </c>
      <c r="PM87" s="555">
        <v>-30975885.739999998</v>
      </c>
      <c r="PN87" s="555">
        <v>46967.69</v>
      </c>
      <c r="PO87" s="555">
        <v>-53508.73</v>
      </c>
      <c r="PP87" s="555">
        <v>-556350.97</v>
      </c>
      <c r="PQ87" s="555">
        <v>-820894.3</v>
      </c>
      <c r="PR87" s="555">
        <v>45529911.82</v>
      </c>
      <c r="PS87" s="555">
        <v>9848744.9800000004</v>
      </c>
      <c r="PT87" s="555">
        <v>-11241578.810000001</v>
      </c>
      <c r="PU87" s="555">
        <v>16889864.649999999</v>
      </c>
      <c r="PV87" s="555">
        <v>-125168136.28</v>
      </c>
      <c r="PW87" s="555">
        <v>-12718223.68</v>
      </c>
      <c r="PX87" s="555">
        <v>-19914581.550000001</v>
      </c>
      <c r="PY87" s="555">
        <v>-2898266.82</v>
      </c>
      <c r="PZ87" s="555">
        <v>3022967.73</v>
      </c>
      <c r="QA87" s="555">
        <v>722450.67</v>
      </c>
      <c r="QB87" s="555">
        <v>6620127.21</v>
      </c>
      <c r="QC87" s="555">
        <v>-9416369.1699999999</v>
      </c>
      <c r="QD87" s="555">
        <v>11641479.859999999</v>
      </c>
      <c r="QE87" s="555">
        <v>30224988.629999999</v>
      </c>
      <c r="QF87" s="555">
        <v>-33371659.170000002</v>
      </c>
      <c r="QG87" s="555">
        <v>25139332.789999999</v>
      </c>
      <c r="QH87" s="555">
        <v>-9394444.3000000007</v>
      </c>
      <c r="QI87" s="555">
        <v>-15355549.109999999</v>
      </c>
      <c r="QJ87" s="555">
        <v>-4976964.9400000004</v>
      </c>
      <c r="QK87" s="555">
        <v>-43793821.719999999</v>
      </c>
      <c r="QL87" s="555">
        <v>-33200780.48</v>
      </c>
      <c r="QM87" s="555">
        <v>-7772267.5800000001</v>
      </c>
      <c r="QN87" s="555">
        <v>-897701.82</v>
      </c>
      <c r="QO87" s="555">
        <v>-6773273.8799999999</v>
      </c>
      <c r="QP87" s="555">
        <v>-974880.48</v>
      </c>
      <c r="QQ87" s="555">
        <v>4872368.8499999996</v>
      </c>
      <c r="QR87" s="555">
        <v>28635470.629999999</v>
      </c>
      <c r="QS87" s="555">
        <v>-1777669.22</v>
      </c>
      <c r="QT87" s="555">
        <v>-1049525.94</v>
      </c>
      <c r="QU87" s="555">
        <v>24854997.629999999</v>
      </c>
      <c r="QV87" s="555">
        <v>6948238.4800000004</v>
      </c>
      <c r="QW87" s="555">
        <v>100977193.67</v>
      </c>
      <c r="QX87" s="555">
        <v>2367063.6</v>
      </c>
      <c r="QY87" s="555">
        <v>-6009044.3600000003</v>
      </c>
      <c r="QZ87" s="555">
        <v>74784998.920000002</v>
      </c>
      <c r="RA87" s="555">
        <v>4052082.37</v>
      </c>
      <c r="RB87" s="555">
        <v>1379780.54</v>
      </c>
      <c r="RC87" s="555">
        <v>20008496.690000001</v>
      </c>
      <c r="RD87" s="555">
        <v>6579304.5599999996</v>
      </c>
      <c r="RE87" s="555">
        <v>160270770.31999999</v>
      </c>
      <c r="RF87" s="555">
        <v>-33655906.640000001</v>
      </c>
      <c r="RG87" s="555">
        <v>-12159267.640000001</v>
      </c>
      <c r="RH87" s="555">
        <v>40304431.700000003</v>
      </c>
      <c r="RI87" s="555">
        <v>-19300462.329999998</v>
      </c>
      <c r="RJ87" s="555">
        <v>-21230635.300000001</v>
      </c>
      <c r="RK87" s="555">
        <v>-74116360.849999994</v>
      </c>
      <c r="RL87" s="555">
        <v>8171334.8200000003</v>
      </c>
      <c r="RM87" s="555">
        <v>11141198.48</v>
      </c>
      <c r="RN87" s="555">
        <v>-42077571.700000003</v>
      </c>
      <c r="RO87" s="555">
        <v>-25497071.199999999</v>
      </c>
      <c r="RP87" s="555">
        <v>2058096.02</v>
      </c>
      <c r="RQ87" s="555">
        <v>581749</v>
      </c>
      <c r="RR87" s="555">
        <v>-14368078.58</v>
      </c>
      <c r="RS87" s="555">
        <v>-5076290.1100000003</v>
      </c>
      <c r="RT87" s="555">
        <v>3044761.03</v>
      </c>
      <c r="RU87" s="555">
        <v>-3678964.6</v>
      </c>
      <c r="RV87" s="555">
        <v>9367644.2300000004</v>
      </c>
      <c r="RW87" s="555">
        <v>-4032612.84</v>
      </c>
      <c r="RX87" s="555">
        <v>-3489256.89</v>
      </c>
      <c r="RY87" s="555">
        <v>-31599924.960000001</v>
      </c>
      <c r="RZ87" s="555">
        <v>14280742.1</v>
      </c>
      <c r="SA87" s="555">
        <v>10869405.630000001</v>
      </c>
      <c r="SB87" s="555">
        <v>10987059.9</v>
      </c>
      <c r="SC87" s="555">
        <v>10663238.92</v>
      </c>
      <c r="SD87" s="555">
        <v>1649935.01</v>
      </c>
      <c r="SE87" s="555">
        <v>12431360.52</v>
      </c>
      <c r="SF87" s="555">
        <v>15287269.720000001</v>
      </c>
      <c r="SG87" s="555">
        <v>17620456.539999999</v>
      </c>
      <c r="SH87" s="555">
        <v>22072572.109999999</v>
      </c>
      <c r="SI87" s="555">
        <v>-47508313.869999997</v>
      </c>
      <c r="SJ87" s="555">
        <v>4049832.33</v>
      </c>
      <c r="SK87" s="555">
        <v>-40832594.880000003</v>
      </c>
      <c r="SL87" s="555">
        <v>18765607.489999998</v>
      </c>
      <c r="SM87" s="555">
        <v>3578705.1</v>
      </c>
      <c r="SN87" s="555">
        <v>6490629.6900000004</v>
      </c>
      <c r="SO87" s="555">
        <v>18588090.920000002</v>
      </c>
      <c r="SP87" s="555">
        <v>12037390.91</v>
      </c>
      <c r="SQ87" s="555">
        <v>3426850.31</v>
      </c>
      <c r="SR87" s="555">
        <v>4837893.0999999996</v>
      </c>
      <c r="SS87" s="555">
        <v>-164631842.47999999</v>
      </c>
      <c r="ST87" s="555">
        <v>7946347.0499999998</v>
      </c>
      <c r="SU87" s="555">
        <v>22350614.309999999</v>
      </c>
      <c r="SV87" s="555">
        <v>8102455.0300000003</v>
      </c>
      <c r="SW87" s="555">
        <v>5319547.5199999996</v>
      </c>
      <c r="SX87" s="555">
        <v>9213834.8699999992</v>
      </c>
      <c r="SY87" s="555">
        <v>11071187.800000001</v>
      </c>
      <c r="SZ87" s="555">
        <v>-29378803.609999999</v>
      </c>
      <c r="TA87" s="555">
        <v>-1967239</v>
      </c>
      <c r="TB87" s="555">
        <v>-3234303.01</v>
      </c>
      <c r="TC87" s="555">
        <v>24779260.420000002</v>
      </c>
      <c r="TD87" s="555">
        <v>-8700416.6899999995</v>
      </c>
      <c r="TE87" s="555">
        <v>46986285.450000003</v>
      </c>
      <c r="TF87" s="555">
        <v>353251.08</v>
      </c>
      <c r="TG87" s="555">
        <v>-285965723.95999998</v>
      </c>
      <c r="TH87" s="555">
        <v>1587650.3</v>
      </c>
      <c r="TI87" s="555">
        <v>7817364.46</v>
      </c>
      <c r="TJ87" s="555">
        <v>-40230908.950000003</v>
      </c>
      <c r="TK87" s="555">
        <v>-15322499.17</v>
      </c>
      <c r="TL87" s="555">
        <v>-2882555.97</v>
      </c>
      <c r="TM87" s="555">
        <v>2505268.21</v>
      </c>
      <c r="TN87" s="555">
        <v>-8683239.6699999999</v>
      </c>
      <c r="TO87" s="555">
        <v>7278284.7699999996</v>
      </c>
      <c r="TP87" s="555">
        <v>-15398579.220000001</v>
      </c>
      <c r="TQ87" s="555">
        <v>-31548085.309999999</v>
      </c>
      <c r="TR87" s="555">
        <v>6814894.7000000002</v>
      </c>
      <c r="TS87" s="555">
        <v>-1666321.06</v>
      </c>
      <c r="TT87" s="555">
        <v>-8494485.4199999999</v>
      </c>
      <c r="TU87" s="555">
        <v>765711.07</v>
      </c>
      <c r="TV87" s="555">
        <v>11085771.34</v>
      </c>
      <c r="TW87" s="555">
        <v>-32733991.809999999</v>
      </c>
      <c r="TX87" s="555">
        <v>-2425728.5699999998</v>
      </c>
      <c r="TY87" s="555">
        <v>211370248.86000001</v>
      </c>
      <c r="TZ87" s="555">
        <v>-13586707.189999999</v>
      </c>
      <c r="UA87" s="555">
        <v>-8670211.7799999993</v>
      </c>
      <c r="UB87" s="555">
        <v>-5966783.4800000004</v>
      </c>
      <c r="UC87" s="555">
        <v>-191245108.31999999</v>
      </c>
      <c r="UD87" s="555">
        <v>9597910.0500000007</v>
      </c>
      <c r="UE87" s="555">
        <v>-9571717.5399999991</v>
      </c>
      <c r="UF87" s="555">
        <v>3143527.31</v>
      </c>
      <c r="UG87" s="555">
        <v>-4618372.45</v>
      </c>
      <c r="UH87" s="555">
        <v>-56346096.969999999</v>
      </c>
      <c r="UI87" s="555">
        <v>-14080557.58</v>
      </c>
      <c r="UJ87" s="555">
        <v>-11347288.960000001</v>
      </c>
      <c r="UK87" s="555">
        <v>-12052132.789999999</v>
      </c>
      <c r="UL87" s="555">
        <v>-11633689.82</v>
      </c>
      <c r="UM87" s="555">
        <v>-11422586.17</v>
      </c>
      <c r="UN87" s="555">
        <v>269940690</v>
      </c>
      <c r="UO87" s="555">
        <v>-9459784.3399999999</v>
      </c>
      <c r="UP87" s="555">
        <v>-11637439.359999999</v>
      </c>
      <c r="UQ87" s="555">
        <v>-85862425.989999995</v>
      </c>
      <c r="UR87" s="555">
        <v>2391558.11</v>
      </c>
      <c r="US87" s="555">
        <v>-1472038.04</v>
      </c>
      <c r="UT87" s="555">
        <v>-38088457.299999997</v>
      </c>
      <c r="UU87" s="555">
        <v>-2104922.6800000002</v>
      </c>
      <c r="UV87" s="555">
        <v>-5983792.1200000001</v>
      </c>
      <c r="UW87" s="555">
        <v>8294105.2199999997</v>
      </c>
      <c r="UX87" s="555">
        <v>-12603556.970000001</v>
      </c>
      <c r="UY87" s="555">
        <v>-14815808.359999999</v>
      </c>
      <c r="UZ87" s="555">
        <v>14756042.9</v>
      </c>
      <c r="VA87" s="555">
        <v>21091909.859999999</v>
      </c>
      <c r="VB87" s="555">
        <v>2883674.24</v>
      </c>
      <c r="VC87" s="555">
        <v>876289.58</v>
      </c>
      <c r="VD87" s="555">
        <v>-896220.05</v>
      </c>
      <c r="VE87" s="555">
        <v>-5305607.24</v>
      </c>
      <c r="VF87" s="555">
        <v>-35928467.829999998</v>
      </c>
      <c r="VG87" s="555">
        <v>-4143059.33</v>
      </c>
      <c r="VH87" s="555">
        <v>4228914.6900000004</v>
      </c>
      <c r="VI87" s="555">
        <v>11891698.050000001</v>
      </c>
      <c r="VJ87" s="555">
        <v>-39483683.340000004</v>
      </c>
      <c r="VK87" s="555">
        <v>9237298.7400000002</v>
      </c>
      <c r="VL87" s="555">
        <v>19438221.890000001</v>
      </c>
      <c r="VM87" s="555">
        <v>-4719028.45</v>
      </c>
      <c r="VN87" s="555">
        <v>-5132965.43</v>
      </c>
      <c r="VO87" s="555">
        <v>-12621415.359999999</v>
      </c>
      <c r="VP87" s="555">
        <v>-10506262.1</v>
      </c>
      <c r="VQ87" s="555">
        <v>-6440389.71</v>
      </c>
      <c r="VR87" s="555">
        <v>18410112.899999999</v>
      </c>
      <c r="VS87" s="555">
        <v>-25101996</v>
      </c>
      <c r="VT87" s="555">
        <v>6368786.3499999996</v>
      </c>
      <c r="VU87" s="555">
        <v>53838515.240000002</v>
      </c>
      <c r="VV87" s="555">
        <v>1583261.19</v>
      </c>
      <c r="VW87" s="555">
        <v>30002154.059999999</v>
      </c>
      <c r="VX87" s="555">
        <v>-853838.96</v>
      </c>
      <c r="VY87" s="555">
        <v>1522681349.3299999</v>
      </c>
      <c r="VZ87" s="555">
        <v>18718797.969999999</v>
      </c>
      <c r="WA87" s="555">
        <v>53749298.969999999</v>
      </c>
      <c r="WB87" s="555">
        <v>10197264.439999999</v>
      </c>
      <c r="WC87" s="555">
        <v>13553264.59</v>
      </c>
      <c r="WD87" s="555">
        <v>-4992694.96</v>
      </c>
      <c r="WE87" s="555">
        <v>-17278126.280000001</v>
      </c>
      <c r="WF87" s="555">
        <v>3363284.67</v>
      </c>
      <c r="WG87" s="555">
        <v>28712395.789999999</v>
      </c>
      <c r="WH87" s="555">
        <v>-8963083.6699999999</v>
      </c>
      <c r="WI87" s="555">
        <v>-3061966.35</v>
      </c>
      <c r="WJ87" s="555">
        <v>-21160918.530000001</v>
      </c>
      <c r="WK87" s="555">
        <v>13916798.17</v>
      </c>
      <c r="WL87" s="555">
        <v>1075967.07</v>
      </c>
      <c r="WM87" s="555">
        <v>12170767.609999999</v>
      </c>
      <c r="WN87" s="555">
        <v>23149029.199999999</v>
      </c>
      <c r="WO87" s="555">
        <v>6558206.8799999999</v>
      </c>
      <c r="WP87" s="555">
        <v>-7689705.4299999997</v>
      </c>
      <c r="WQ87" s="555">
        <v>4051398.53</v>
      </c>
      <c r="WR87" s="555">
        <v>-4358830.4800000004</v>
      </c>
      <c r="WS87" s="555">
        <v>20867316.98</v>
      </c>
      <c r="WT87" s="555">
        <v>-5157335.87</v>
      </c>
      <c r="WU87" s="555">
        <v>16940772.780000001</v>
      </c>
      <c r="WV87" s="555">
        <v>13599200.41</v>
      </c>
      <c r="WW87" s="555">
        <v>8637537.0899999999</v>
      </c>
      <c r="WX87" s="555">
        <v>-3176447.52</v>
      </c>
      <c r="WY87" s="555">
        <v>5964944.4000000004</v>
      </c>
      <c r="WZ87" s="555">
        <v>6497656.0700000003</v>
      </c>
      <c r="XA87" s="555">
        <v>29590437.460000001</v>
      </c>
      <c r="XB87" s="555">
        <v>-2631221.34</v>
      </c>
      <c r="XC87" s="555">
        <v>19835219.329999998</v>
      </c>
      <c r="XD87" s="555">
        <v>16790396.57</v>
      </c>
      <c r="XE87" s="555">
        <v>10969427.09</v>
      </c>
      <c r="XF87" s="555">
        <v>451706356.37</v>
      </c>
      <c r="XG87" s="555">
        <v>2795933.98</v>
      </c>
      <c r="XH87" s="555">
        <v>73083058.799999997</v>
      </c>
      <c r="XI87" s="555">
        <v>28039229.440000001</v>
      </c>
      <c r="XJ87" s="555">
        <v>5168215.43</v>
      </c>
      <c r="XK87" s="555">
        <v>7236632.7999999998</v>
      </c>
      <c r="XL87" s="555">
        <v>-9178322.8699999992</v>
      </c>
      <c r="XM87" s="555">
        <v>54812991.469999999</v>
      </c>
      <c r="XN87" s="555">
        <v>2984469.5</v>
      </c>
      <c r="XO87" s="555">
        <v>-12790459.66</v>
      </c>
      <c r="XP87" s="555">
        <v>12557935.51</v>
      </c>
      <c r="XQ87" s="555">
        <v>3626636.51</v>
      </c>
      <c r="XR87" s="555">
        <v>9080051.0899999999</v>
      </c>
      <c r="XS87" s="555">
        <v>9034387.4000000004</v>
      </c>
      <c r="XT87" s="555">
        <v>43383173.469999999</v>
      </c>
      <c r="XU87" s="555">
        <v>3322568.72</v>
      </c>
      <c r="XV87" s="555">
        <v>14364416.630000001</v>
      </c>
      <c r="XW87" s="555">
        <v>11542318.539999999</v>
      </c>
      <c r="XX87" s="555">
        <v>4302585.92</v>
      </c>
      <c r="XY87" s="555">
        <v>6259697.1900000004</v>
      </c>
      <c r="XZ87" s="555">
        <v>5688502.6500000004</v>
      </c>
      <c r="YA87" s="555">
        <v>46002469.200000003</v>
      </c>
      <c r="YB87" s="555">
        <v>41211716.43</v>
      </c>
      <c r="YC87" s="555">
        <v>278227310.17000002</v>
      </c>
      <c r="YD87" s="555">
        <v>12653000.199999999</v>
      </c>
      <c r="YE87" s="555">
        <v>22740505.09</v>
      </c>
      <c r="YF87" s="555">
        <v>51636008.950000003</v>
      </c>
      <c r="YG87" s="555">
        <v>45728369.869999997</v>
      </c>
      <c r="YH87" s="555">
        <v>16111012.65</v>
      </c>
      <c r="YI87" s="555">
        <v>18727490.48</v>
      </c>
      <c r="YJ87" s="555">
        <v>15716335.710000001</v>
      </c>
      <c r="YK87" s="555">
        <v>18426104.23</v>
      </c>
      <c r="YL87" s="555">
        <v>8878325.8599999994</v>
      </c>
      <c r="YM87" s="555">
        <v>34053540.75</v>
      </c>
      <c r="YN87" s="555">
        <v>9892592.3499999996</v>
      </c>
      <c r="YO87" s="555">
        <v>24194265.02</v>
      </c>
      <c r="YP87" s="555">
        <v>9917424</v>
      </c>
      <c r="YQ87" s="555">
        <v>62508814.869999997</v>
      </c>
      <c r="YR87" s="555">
        <v>59714693.25</v>
      </c>
      <c r="YS87" s="555">
        <v>17773522.629999999</v>
      </c>
      <c r="YT87" s="555">
        <v>43111163.869999997</v>
      </c>
      <c r="YU87" s="555">
        <v>-592118.76</v>
      </c>
      <c r="YV87" s="555">
        <v>14472711.289999999</v>
      </c>
      <c r="YW87" s="555">
        <v>94877.5</v>
      </c>
      <c r="YX87" s="555">
        <v>-1174968.7</v>
      </c>
      <c r="YY87" s="555">
        <v>8523296.7599999998</v>
      </c>
      <c r="YZ87" s="555">
        <v>21598407.57</v>
      </c>
      <c r="ZA87" s="555">
        <v>5694086.71</v>
      </c>
      <c r="ZB87" s="555">
        <v>415768.31</v>
      </c>
      <c r="ZC87" s="555">
        <v>23446630.899999999</v>
      </c>
      <c r="ZD87" s="555">
        <v>-10163017.949999999</v>
      </c>
      <c r="ZE87" s="555">
        <v>25050548.460000001</v>
      </c>
      <c r="ZF87" s="555">
        <v>-2936434.96</v>
      </c>
      <c r="ZG87" s="555">
        <v>-2232314.48</v>
      </c>
      <c r="ZH87" s="555">
        <v>3753400.48</v>
      </c>
      <c r="ZI87" s="555">
        <v>-1543008.8</v>
      </c>
      <c r="ZJ87" s="555">
        <v>-9322701.1099999994</v>
      </c>
      <c r="ZK87" s="555">
        <v>17359827.25</v>
      </c>
      <c r="ZL87" s="555">
        <v>44918857.710000001</v>
      </c>
      <c r="ZM87" s="555">
        <v>205644310.97999999</v>
      </c>
      <c r="ZN87" s="555">
        <v>67070185.659999996</v>
      </c>
      <c r="ZO87" s="555">
        <v>37094756.5</v>
      </c>
      <c r="ZP87" s="555">
        <v>34101981.890000001</v>
      </c>
      <c r="ZQ87" s="555">
        <v>109403735.64</v>
      </c>
      <c r="ZR87" s="555">
        <v>297354796.47000003</v>
      </c>
      <c r="ZS87" s="555">
        <v>11546997.970000001</v>
      </c>
      <c r="ZT87" s="555">
        <v>31805846.699999999</v>
      </c>
      <c r="ZU87" s="555">
        <v>30732377.379999999</v>
      </c>
      <c r="ZV87" s="555">
        <v>14489504.48</v>
      </c>
      <c r="ZW87" s="555">
        <v>17168321.890000001</v>
      </c>
      <c r="ZX87" s="555">
        <v>5197308.16</v>
      </c>
      <c r="ZY87" s="555">
        <v>11012253.869999999</v>
      </c>
      <c r="ZZ87" s="555">
        <v>12730460.27</v>
      </c>
      <c r="AAA87" s="555">
        <v>20342968.25</v>
      </c>
      <c r="AAB87" s="555">
        <v>12251784.92</v>
      </c>
      <c r="AAC87" s="555">
        <v>32269161.329999998</v>
      </c>
      <c r="AAD87" s="555">
        <v>7706540.8899999997</v>
      </c>
      <c r="AAE87" s="555">
        <v>21267016.66</v>
      </c>
      <c r="AAF87" s="555">
        <v>14554019.02</v>
      </c>
      <c r="AAG87" s="555">
        <v>1704437.86</v>
      </c>
      <c r="AAH87" s="555">
        <v>5591418.5</v>
      </c>
      <c r="AAI87" s="555">
        <v>-4976286.41</v>
      </c>
      <c r="AAJ87" s="555">
        <v>6001246.1799999997</v>
      </c>
      <c r="AAK87" s="555">
        <v>-14649146.17</v>
      </c>
      <c r="AAL87" s="555">
        <v>5552492.2300000004</v>
      </c>
      <c r="AAM87" s="555">
        <v>503106956.85000002</v>
      </c>
      <c r="AAN87" s="555">
        <v>-6370917.2800000003</v>
      </c>
      <c r="AAO87" s="555">
        <v>2826144.08</v>
      </c>
      <c r="AAP87" s="555">
        <v>38600546.18</v>
      </c>
      <c r="AAQ87" s="555">
        <v>-12568373.34</v>
      </c>
      <c r="AAR87" s="555">
        <v>40283839.229999997</v>
      </c>
      <c r="AAS87" s="555">
        <v>13378551.560000001</v>
      </c>
      <c r="AAT87" s="555">
        <v>16525030.59</v>
      </c>
      <c r="AAU87" s="555">
        <v>-27554489.66</v>
      </c>
      <c r="AAV87" s="555">
        <v>6870440.6299999999</v>
      </c>
      <c r="AAW87" s="555">
        <v>-9269520.7799999993</v>
      </c>
      <c r="AAX87" s="555">
        <v>-87088023.140000001</v>
      </c>
      <c r="AAY87" s="555">
        <v>-10632947.23</v>
      </c>
      <c r="AAZ87" s="555">
        <v>-4431778.66</v>
      </c>
      <c r="ABA87" s="555">
        <v>-3290939.6</v>
      </c>
      <c r="ABB87" s="555">
        <v>-3306557.21</v>
      </c>
      <c r="ABC87" s="555">
        <v>12125467.01</v>
      </c>
      <c r="ABD87" s="555">
        <v>21645702.149999999</v>
      </c>
      <c r="ABE87" s="555">
        <v>2713906.17</v>
      </c>
      <c r="ABF87" s="555">
        <v>-27298270.100000001</v>
      </c>
      <c r="ABG87" s="555">
        <v>-115948210.78</v>
      </c>
      <c r="ABH87" s="555">
        <v>16682728.390000001</v>
      </c>
      <c r="ABI87" s="555">
        <v>2804512.29</v>
      </c>
      <c r="ABJ87" s="555">
        <v>-5897452.5499999998</v>
      </c>
      <c r="ABK87" s="555">
        <v>32733070.300000001</v>
      </c>
      <c r="ABL87" s="555">
        <v>6001323.2199999997</v>
      </c>
      <c r="ABM87" s="555">
        <v>-66828315.219999999</v>
      </c>
      <c r="ABN87" s="555">
        <v>51737030.060000002</v>
      </c>
      <c r="ABO87" s="555">
        <v>-6311070.5</v>
      </c>
      <c r="ABP87" s="555">
        <v>18118583.600000001</v>
      </c>
      <c r="ABQ87" s="555">
        <v>-9773508.9299999997</v>
      </c>
      <c r="ABR87" s="555">
        <v>8988316.5600000005</v>
      </c>
      <c r="ABS87" s="555">
        <v>383238.09</v>
      </c>
      <c r="ABT87" s="555">
        <v>-2590861.5299999998</v>
      </c>
      <c r="ABU87" s="555">
        <v>29682664.289999999</v>
      </c>
      <c r="ABV87" s="555">
        <v>-235193082.11000001</v>
      </c>
      <c r="ABW87" s="555">
        <v>23078617.420000002</v>
      </c>
      <c r="ABX87" s="555">
        <v>32000494.079999998</v>
      </c>
      <c r="ABY87" s="555">
        <v>-4944270.74</v>
      </c>
      <c r="ABZ87" s="555">
        <v>10361343.43</v>
      </c>
      <c r="ACA87" s="555">
        <v>-36136626.770000003</v>
      </c>
      <c r="ACB87" s="555">
        <v>-4233589.9000000004</v>
      </c>
      <c r="ACC87" s="555">
        <v>1123158.73</v>
      </c>
      <c r="ACD87" s="555">
        <v>-553182.64</v>
      </c>
      <c r="ACE87" s="555">
        <v>-11035897.85</v>
      </c>
      <c r="ACF87" s="555">
        <v>-3039951.02</v>
      </c>
      <c r="ACG87" s="555">
        <v>181357663.03999999</v>
      </c>
      <c r="ACH87" s="555">
        <v>-2438814.7599999998</v>
      </c>
      <c r="ACI87" s="555">
        <v>-12711495.59</v>
      </c>
      <c r="ACJ87" s="555">
        <v>-12156460.890000001</v>
      </c>
      <c r="ACK87" s="555">
        <v>10076834.359999999</v>
      </c>
      <c r="ACL87" s="555">
        <v>-20799561.379999999</v>
      </c>
      <c r="ACM87" s="555">
        <v>37778514.469999999</v>
      </c>
      <c r="ACN87" s="555">
        <v>69395581.519999996</v>
      </c>
      <c r="ACO87" s="555">
        <v>30137878.579999998</v>
      </c>
      <c r="ACP87" s="555">
        <v>-11256944.640000001</v>
      </c>
      <c r="ACQ87" s="555">
        <v>-12269403.07</v>
      </c>
      <c r="ACR87" s="555">
        <v>1322507.94</v>
      </c>
      <c r="ACS87" s="555">
        <v>-8918031.5399999991</v>
      </c>
      <c r="ACT87" s="555">
        <v>167466829.06</v>
      </c>
      <c r="ACU87" s="555">
        <v>-1501381.42</v>
      </c>
      <c r="ACV87" s="555">
        <v>11959657.949999999</v>
      </c>
      <c r="ACW87" s="555">
        <v>22795798.66</v>
      </c>
      <c r="ACX87" s="555">
        <v>-11133251.859999999</v>
      </c>
      <c r="ACY87" s="555">
        <v>-3940872.81</v>
      </c>
      <c r="ACZ87" s="555">
        <v>818330.32</v>
      </c>
      <c r="ADA87" s="555">
        <v>-8914369.9900000002</v>
      </c>
      <c r="ADB87" s="555">
        <v>17320221.68</v>
      </c>
      <c r="ADC87" s="555">
        <v>39217700.039999999</v>
      </c>
      <c r="ADD87" s="555">
        <v>-54857948.43</v>
      </c>
      <c r="ADE87" s="555">
        <v>6554415.29</v>
      </c>
      <c r="ADF87" s="555">
        <v>9785241.8900000006</v>
      </c>
      <c r="ADG87" s="555">
        <v>-2668804.04</v>
      </c>
      <c r="ADH87" s="555">
        <v>-17416154.219999999</v>
      </c>
      <c r="ADI87" s="555">
        <v>-3931487.83</v>
      </c>
      <c r="ADJ87" s="555">
        <v>5894869.7800000003</v>
      </c>
      <c r="ADK87" s="555">
        <v>-1751099.67</v>
      </c>
      <c r="ADL87" s="555">
        <v>-17137097.850000001</v>
      </c>
      <c r="ADM87" s="555">
        <v>-263029828.84999999</v>
      </c>
      <c r="ADN87" s="555">
        <v>44108882.369999997</v>
      </c>
      <c r="ADO87" s="555">
        <v>-6653187.0499999998</v>
      </c>
      <c r="ADP87" s="555">
        <v>-53055436.579999998</v>
      </c>
      <c r="ADQ87" s="555">
        <v>-6929.96</v>
      </c>
      <c r="ADR87" s="555">
        <v>-2914040.74</v>
      </c>
      <c r="ADS87" s="555">
        <v>33063639.649999999</v>
      </c>
      <c r="ADT87" s="555">
        <v>-257894.92</v>
      </c>
      <c r="ADU87" s="555">
        <v>44744642.590000004</v>
      </c>
      <c r="ADV87" s="555">
        <v>-8395791.3699999992</v>
      </c>
      <c r="ADW87" s="555">
        <v>-58638051.939999998</v>
      </c>
      <c r="ADX87" s="555">
        <v>1415556.2</v>
      </c>
      <c r="ADY87" s="555">
        <v>5980963.6399999997</v>
      </c>
      <c r="ADZ87" s="555">
        <v>-6060059.1799999997</v>
      </c>
      <c r="AEA87" s="555">
        <v>-9880344.1300000008</v>
      </c>
      <c r="AEB87" s="555">
        <v>-2886088.25</v>
      </c>
      <c r="AEC87" s="555">
        <v>-228468.72</v>
      </c>
      <c r="AED87" s="555">
        <v>20215168.350000001</v>
      </c>
      <c r="AEE87" s="555">
        <v>-31875625.890000001</v>
      </c>
      <c r="AEF87" s="555">
        <v>4493594.92</v>
      </c>
      <c r="AEG87" s="555">
        <v>10041602.460000001</v>
      </c>
      <c r="AEH87" s="555">
        <v>539090.19999999995</v>
      </c>
      <c r="AEI87" s="555">
        <v>-4954435.59</v>
      </c>
      <c r="AEJ87" s="555">
        <v>10894868.949999999</v>
      </c>
      <c r="AEK87" s="555">
        <v>6145760.6399999997</v>
      </c>
      <c r="AEL87" s="555">
        <v>-29920608.280000001</v>
      </c>
      <c r="AEM87" s="555">
        <v>10566312.279999999</v>
      </c>
      <c r="AEN87" s="555">
        <v>-7854068.8399999999</v>
      </c>
      <c r="AEO87" s="555">
        <v>178921023.06999999</v>
      </c>
      <c r="AEP87" s="555">
        <v>-232876.47</v>
      </c>
      <c r="AEQ87" s="555">
        <v>-7242839.8600000003</v>
      </c>
      <c r="AER87" s="555">
        <v>-6015551.5099999998</v>
      </c>
      <c r="AES87" s="555">
        <v>-2843524.59</v>
      </c>
      <c r="AET87" s="555">
        <v>-24708962.789999999</v>
      </c>
      <c r="AEU87" s="555">
        <v>5527099.0700000003</v>
      </c>
      <c r="AEV87" s="555">
        <v>-6566694.9000000004</v>
      </c>
      <c r="AEW87" s="555">
        <v>1193890.6200000001</v>
      </c>
      <c r="AEX87" s="555">
        <v>5601001.2599999998</v>
      </c>
      <c r="AEY87" s="555">
        <v>90335767.890000001</v>
      </c>
      <c r="AEZ87" s="555">
        <v>115137977.66</v>
      </c>
      <c r="AFA87" s="555">
        <v>10538697.210000001</v>
      </c>
      <c r="AFB87" s="555">
        <v>1227955.6499999999</v>
      </c>
      <c r="AFC87" s="555">
        <v>28818733.68</v>
      </c>
      <c r="AFD87" s="555">
        <v>47590870.060000002</v>
      </c>
      <c r="AFE87" s="555">
        <v>-324992.76</v>
      </c>
      <c r="AFF87" s="555">
        <v>-1642499.65</v>
      </c>
      <c r="AFG87" s="555">
        <v>16046614.91</v>
      </c>
      <c r="AFH87" s="555">
        <v>5143497.87</v>
      </c>
      <c r="AFI87" s="555">
        <v>2676276.71</v>
      </c>
      <c r="AFJ87" s="555">
        <v>-2699309.08</v>
      </c>
      <c r="AFK87" s="555">
        <v>-10425086.199999999</v>
      </c>
      <c r="AFL87" s="555">
        <v>-39362552.43</v>
      </c>
      <c r="AFM87" s="555">
        <v>-11613886.039999999</v>
      </c>
      <c r="AFN87" s="555">
        <v>20881801.039999999</v>
      </c>
      <c r="AFO87" s="555">
        <v>-9248954.5500000007</v>
      </c>
      <c r="AFP87" s="555">
        <v>7301598.7400000002</v>
      </c>
      <c r="AFQ87" s="555">
        <v>18974404.120000001</v>
      </c>
      <c r="AFR87" s="555">
        <v>14603521.539999999</v>
      </c>
      <c r="AFS87" s="555">
        <v>14960774.609999999</v>
      </c>
      <c r="AFT87" s="555">
        <v>-8544050.1699999999</v>
      </c>
      <c r="AFU87" s="555">
        <v>10067741.68</v>
      </c>
      <c r="AFV87" s="555">
        <v>-17882328.960000001</v>
      </c>
      <c r="AFW87" s="555">
        <v>28464102.73</v>
      </c>
      <c r="AFX87" s="555">
        <v>197484733.00999999</v>
      </c>
      <c r="AFY87" s="555">
        <v>15486453.279999999</v>
      </c>
      <c r="AFZ87" s="555">
        <v>-2063822</v>
      </c>
      <c r="AGA87" s="555">
        <v>11579013.970000001</v>
      </c>
      <c r="AGB87" s="555">
        <v>-12252088.140000001</v>
      </c>
      <c r="AGC87" s="555">
        <v>-4457263.5199999996</v>
      </c>
      <c r="AGD87" s="555">
        <v>8186706.2400000002</v>
      </c>
      <c r="AGE87" s="555">
        <v>3318022.94</v>
      </c>
      <c r="AGF87" s="555">
        <v>4218941.4000000004</v>
      </c>
      <c r="AGG87" s="555">
        <v>2240970.04</v>
      </c>
      <c r="AGH87" s="555">
        <v>3064498.11</v>
      </c>
      <c r="AGI87" s="555">
        <v>521559527.63999999</v>
      </c>
      <c r="AGJ87" s="555">
        <v>-6078061.4299999997</v>
      </c>
      <c r="AGK87" s="555">
        <v>6500170.0800000001</v>
      </c>
      <c r="AGL87" s="555">
        <v>5563285.7400000002</v>
      </c>
      <c r="AGM87" s="555">
        <v>31213220.039999999</v>
      </c>
      <c r="AGN87" s="555">
        <v>525963.67000000004</v>
      </c>
      <c r="AGO87" s="555">
        <v>-377969.52</v>
      </c>
      <c r="AGP87" s="555">
        <v>24529294.739999998</v>
      </c>
      <c r="AGQ87" s="555">
        <v>-33019118.66</v>
      </c>
      <c r="AGR87" s="555">
        <v>-104903939.31</v>
      </c>
      <c r="AGS87" s="555">
        <v>-6821331.7000000002</v>
      </c>
      <c r="AGT87" s="555">
        <v>12434609.16</v>
      </c>
      <c r="AGU87" s="555">
        <v>1023102.41</v>
      </c>
      <c r="AGV87" s="555">
        <v>-3162093.86</v>
      </c>
      <c r="AGW87" s="555">
        <v>-8456788.0700000003</v>
      </c>
      <c r="AGX87" s="555">
        <v>8335330.7699999996</v>
      </c>
      <c r="AGY87" s="555">
        <v>4452607.24</v>
      </c>
      <c r="AGZ87" s="555">
        <v>-13259687.49</v>
      </c>
      <c r="AHA87" s="555">
        <v>17320063.300000001</v>
      </c>
      <c r="AHB87" s="555">
        <v>2257647.29</v>
      </c>
      <c r="AHC87" s="555">
        <v>-1022559.65</v>
      </c>
      <c r="AHD87" s="555">
        <v>36295.69</v>
      </c>
      <c r="AHE87" s="555">
        <v>500707.98</v>
      </c>
      <c r="AHF87" s="555">
        <v>-3672865.36</v>
      </c>
      <c r="AHG87" s="555">
        <v>-10285663.1</v>
      </c>
      <c r="AHH87" s="555">
        <v>-51699406.479999997</v>
      </c>
      <c r="AHI87" s="555">
        <v>19675782.719999999</v>
      </c>
      <c r="AHJ87" s="555">
        <v>10017151.26</v>
      </c>
      <c r="AHK87" s="555">
        <v>1844704.7</v>
      </c>
      <c r="AHL87" s="555">
        <v>-4633313.0599999996</v>
      </c>
      <c r="AHM87" s="555">
        <v>12703614.57</v>
      </c>
      <c r="AHN87" s="555">
        <v>-6007172.25</v>
      </c>
    </row>
    <row r="89" spans="2:898" x14ac:dyDescent="0.55000000000000004">
      <c r="B89" t="s">
        <v>6322</v>
      </c>
      <c r="C89" s="668">
        <v>701533304.27999997</v>
      </c>
      <c r="D89" s="668">
        <v>18769626.690000001</v>
      </c>
      <c r="E89" s="668">
        <v>55766285.759999998</v>
      </c>
      <c r="F89" s="668">
        <v>10785596.42</v>
      </c>
      <c r="G89" s="668">
        <v>44609563.590000004</v>
      </c>
      <c r="H89" s="668">
        <v>12596718.16</v>
      </c>
      <c r="I89" s="668">
        <v>341040771.29000002</v>
      </c>
      <c r="J89" s="668">
        <v>89347872.290000007</v>
      </c>
      <c r="K89" s="668">
        <v>13826457.310000001</v>
      </c>
      <c r="L89" s="668">
        <v>13696007.77</v>
      </c>
      <c r="M89" s="668">
        <v>6129617.8600000003</v>
      </c>
      <c r="N89" s="668">
        <v>11104214.82</v>
      </c>
      <c r="O89" s="668">
        <v>111426314.54000001</v>
      </c>
      <c r="P89" s="668">
        <v>13244499.720000001</v>
      </c>
      <c r="Q89" s="668">
        <v>4856778.62</v>
      </c>
      <c r="R89" s="668">
        <v>27773953.170000002</v>
      </c>
      <c r="S89" s="668">
        <v>22018220.27</v>
      </c>
      <c r="T89" s="668">
        <v>3022572.39</v>
      </c>
      <c r="U89" s="668">
        <v>714847047.08000004</v>
      </c>
      <c r="V89" s="668">
        <v>56460935.119999997</v>
      </c>
      <c r="W89" s="668">
        <v>31350402.239999998</v>
      </c>
      <c r="X89" s="668">
        <v>126602501.73</v>
      </c>
      <c r="Y89" s="668">
        <v>23112788.760000002</v>
      </c>
      <c r="Z89" s="668">
        <v>23513195.030000001</v>
      </c>
      <c r="AA89" s="668">
        <v>23540071.989999998</v>
      </c>
      <c r="AB89" s="668">
        <v>46777597.170000002</v>
      </c>
      <c r="AC89" s="668">
        <v>32330637.829999998</v>
      </c>
      <c r="AD89" s="668">
        <v>11605125.310000001</v>
      </c>
      <c r="AE89" s="668">
        <v>50357764.399999999</v>
      </c>
      <c r="AF89" s="668">
        <v>23704178.82</v>
      </c>
      <c r="AG89" s="668">
        <v>67968468.040000007</v>
      </c>
      <c r="AH89" s="668">
        <v>34783938.979999997</v>
      </c>
      <c r="AI89" s="668">
        <v>21177484.32</v>
      </c>
      <c r="AJ89" s="668">
        <v>15833618.439999999</v>
      </c>
      <c r="AK89" s="668">
        <v>81015031.590000004</v>
      </c>
      <c r="AL89" s="668">
        <v>23658281.559999999</v>
      </c>
      <c r="AM89" s="668">
        <v>103138709.3</v>
      </c>
      <c r="AN89" s="668">
        <v>16082357.1</v>
      </c>
      <c r="AO89" s="668">
        <v>13223312.800000001</v>
      </c>
      <c r="AP89" s="668">
        <v>12676883.470000001</v>
      </c>
      <c r="AQ89" s="668">
        <v>16989652.280000001</v>
      </c>
      <c r="AR89" s="668">
        <v>4472331.04</v>
      </c>
      <c r="AS89" s="668">
        <v>139424116.47999999</v>
      </c>
      <c r="AT89" s="668">
        <v>10040802.199999999</v>
      </c>
      <c r="AU89" s="668">
        <v>13385750.59</v>
      </c>
      <c r="AV89" s="668">
        <v>10016339.17</v>
      </c>
      <c r="AW89" s="668">
        <v>5951324.3399999999</v>
      </c>
      <c r="AX89" s="668">
        <v>14329284.029999999</v>
      </c>
      <c r="AY89" s="668">
        <v>17255273.559999999</v>
      </c>
      <c r="AZ89" s="668">
        <v>9636418.4199999999</v>
      </c>
      <c r="BA89" s="668">
        <v>10128303.699999999</v>
      </c>
      <c r="BB89" s="668">
        <v>10012358.43</v>
      </c>
      <c r="BC89" s="668">
        <v>10326414.369999999</v>
      </c>
      <c r="BD89" s="668">
        <v>6010853.3399999999</v>
      </c>
      <c r="BE89" s="668">
        <v>17013005.559999999</v>
      </c>
      <c r="BF89" s="668">
        <v>8768370.7699999996</v>
      </c>
      <c r="BG89" s="668">
        <v>28993269.510000002</v>
      </c>
      <c r="BH89" s="668">
        <v>102719902.457</v>
      </c>
      <c r="BI89" s="668">
        <v>85620347.209999993</v>
      </c>
      <c r="BJ89" s="668">
        <v>12781495.98</v>
      </c>
      <c r="BK89" s="668">
        <v>4557269.5599999996</v>
      </c>
      <c r="BL89" s="668">
        <v>11314189.720000001</v>
      </c>
      <c r="BM89" s="668">
        <v>9831052.2100000009</v>
      </c>
      <c r="BN89" s="668">
        <v>6460749.0899999999</v>
      </c>
      <c r="BO89" s="668">
        <v>1106190.69</v>
      </c>
      <c r="BP89" s="668">
        <v>1317588.23</v>
      </c>
      <c r="BQ89" s="668">
        <v>199298650.68000001</v>
      </c>
      <c r="BR89" s="668">
        <v>11832590.34</v>
      </c>
      <c r="BS89" s="668">
        <v>9909455.4000000004</v>
      </c>
      <c r="BT89" s="668">
        <v>10147562.08</v>
      </c>
      <c r="BU89" s="668">
        <v>5391535.4100000001</v>
      </c>
      <c r="BV89" s="668">
        <v>6988431.3099999996</v>
      </c>
      <c r="BW89" s="668">
        <v>7573903.3099999996</v>
      </c>
      <c r="BX89" s="668">
        <v>10410181.17</v>
      </c>
      <c r="BY89" s="668">
        <v>91538671.340000004</v>
      </c>
      <c r="BZ89" s="668">
        <v>8105527.5499999998</v>
      </c>
      <c r="CA89" s="668">
        <v>5985698.0999999996</v>
      </c>
      <c r="CB89" s="668">
        <v>19672328.809999999</v>
      </c>
      <c r="CC89" s="668">
        <v>5576381.1699999999</v>
      </c>
      <c r="CD89" s="668">
        <v>12578174.310000001</v>
      </c>
      <c r="CE89" s="668">
        <v>7002221.4100000001</v>
      </c>
      <c r="CF89" s="668">
        <v>1494746669.8099999</v>
      </c>
      <c r="CG89" s="668">
        <v>30583861.460000001</v>
      </c>
      <c r="CH89" s="668">
        <v>37796254.170000002</v>
      </c>
      <c r="CI89" s="668">
        <v>11968937.140000001</v>
      </c>
      <c r="CJ89" s="668">
        <v>40426695.329999998</v>
      </c>
      <c r="CK89" s="668">
        <v>16687082.67</v>
      </c>
      <c r="CL89" s="668">
        <v>21317846.879999999</v>
      </c>
      <c r="CM89" s="668">
        <v>32870594.09</v>
      </c>
      <c r="CN89" s="668">
        <v>14134544.220000001</v>
      </c>
      <c r="CO89" s="668">
        <v>9327567.3300000001</v>
      </c>
      <c r="CP89" s="668">
        <v>16193019.18</v>
      </c>
      <c r="CQ89" s="668">
        <v>11804175.92</v>
      </c>
      <c r="CR89" s="668">
        <v>19199279.5</v>
      </c>
      <c r="CS89" s="668">
        <v>155115109.56</v>
      </c>
      <c r="CT89" s="668">
        <v>19164883.510000002</v>
      </c>
      <c r="CU89" s="668">
        <v>18042138.190000001</v>
      </c>
      <c r="CV89" s="668">
        <v>21080590.030000001</v>
      </c>
      <c r="CW89" s="668">
        <v>17462013.789999999</v>
      </c>
      <c r="CX89" s="668">
        <v>17095169.550000001</v>
      </c>
      <c r="CY89" s="668">
        <v>9627818.4000000004</v>
      </c>
      <c r="CZ89" s="668">
        <v>15688045.32</v>
      </c>
      <c r="DA89" s="668">
        <v>109275261.18000001</v>
      </c>
      <c r="DB89" s="668">
        <v>216092109.40000001</v>
      </c>
      <c r="DC89" s="668">
        <v>10255377.32</v>
      </c>
      <c r="DD89" s="668">
        <v>24713051.16</v>
      </c>
      <c r="DE89" s="668">
        <v>21630328.079999998</v>
      </c>
      <c r="DF89" s="668">
        <v>34044736.340000004</v>
      </c>
      <c r="DG89" s="668">
        <v>14901897.85</v>
      </c>
      <c r="DH89" s="668">
        <v>9547512.6600000001</v>
      </c>
      <c r="DI89" s="668">
        <v>28677445.859999999</v>
      </c>
      <c r="DJ89" s="668">
        <v>1235468587.6900001</v>
      </c>
      <c r="DK89" s="668">
        <v>13377899.279999999</v>
      </c>
      <c r="DL89" s="668">
        <v>28763124.079999998</v>
      </c>
      <c r="DM89" s="668">
        <v>33032205.489999998</v>
      </c>
      <c r="DN89" s="668">
        <v>13683473.2599</v>
      </c>
      <c r="DO89" s="668">
        <v>15130610.810000001</v>
      </c>
      <c r="DP89" s="668">
        <v>65235548.520000003</v>
      </c>
      <c r="DQ89" s="668">
        <v>43139123.5</v>
      </c>
      <c r="DR89" s="668">
        <v>48345812.630000003</v>
      </c>
      <c r="DS89" s="668">
        <v>324803915.30000001</v>
      </c>
      <c r="DT89" s="668">
        <v>17849561.920000002</v>
      </c>
      <c r="DU89" s="668">
        <v>48381507.229999997</v>
      </c>
      <c r="DV89" s="668">
        <v>52899324.509999998</v>
      </c>
      <c r="DW89" s="668">
        <v>42610594.210000001</v>
      </c>
      <c r="DX89" s="668">
        <v>16291651.050000001</v>
      </c>
      <c r="DY89" s="668">
        <v>16727189.16</v>
      </c>
      <c r="DZ89" s="668">
        <v>14391111.41</v>
      </c>
      <c r="EA89" s="668">
        <v>18469834.260000002</v>
      </c>
      <c r="EB89" s="668">
        <v>19725036.489999998</v>
      </c>
      <c r="EC89" s="668">
        <v>34124724.950000003</v>
      </c>
      <c r="ED89" s="668">
        <v>180998095.40000001</v>
      </c>
      <c r="EE89" s="668">
        <v>149827759.56</v>
      </c>
      <c r="EF89" s="668">
        <v>42135664.43</v>
      </c>
      <c r="EG89" s="668">
        <v>18725716.68</v>
      </c>
      <c r="EH89" s="668">
        <v>35233892.890000001</v>
      </c>
      <c r="EI89" s="668">
        <v>19815081.719999999</v>
      </c>
      <c r="EJ89" s="668">
        <v>35733372.469999999</v>
      </c>
      <c r="EK89" s="668">
        <v>13834144.84</v>
      </c>
      <c r="EL89" s="668">
        <v>25136402.640000001</v>
      </c>
      <c r="EM89" s="668">
        <v>219795373.72999999</v>
      </c>
      <c r="EN89" s="668">
        <v>12606098.66</v>
      </c>
      <c r="EO89" s="668">
        <v>14080705.189999999</v>
      </c>
      <c r="EP89" s="668">
        <v>12647665.140000001</v>
      </c>
      <c r="EQ89" s="668">
        <v>5539136.6799999997</v>
      </c>
      <c r="ER89" s="668">
        <v>12008839.619999999</v>
      </c>
      <c r="ES89" s="668">
        <v>15615229.869999999</v>
      </c>
      <c r="ET89" s="668">
        <v>16847234.489999998</v>
      </c>
      <c r="EU89" s="668">
        <v>15048927.880000001</v>
      </c>
      <c r="EV89" s="668">
        <v>164494798.31999999</v>
      </c>
      <c r="EW89" s="668">
        <v>35056990.649999999</v>
      </c>
      <c r="EX89" s="668">
        <v>29006282.219999999</v>
      </c>
      <c r="EY89" s="668">
        <v>23310224.449999999</v>
      </c>
      <c r="EZ89" s="668">
        <v>29976587.039999999</v>
      </c>
      <c r="FA89" s="668">
        <v>40508796.119999997</v>
      </c>
      <c r="FB89" s="668">
        <v>34915500.439999998</v>
      </c>
      <c r="FC89" s="668">
        <v>20829396.25</v>
      </c>
      <c r="FD89" s="668">
        <v>23695019.079999998</v>
      </c>
      <c r="FE89" s="668">
        <v>36209971.640000001</v>
      </c>
      <c r="FF89" s="668">
        <v>16185974.800000001</v>
      </c>
      <c r="FG89" s="668">
        <v>12619555.890000001</v>
      </c>
      <c r="FH89" s="668">
        <v>77712397.519999996</v>
      </c>
      <c r="FI89" s="668">
        <v>18134692.489999998</v>
      </c>
      <c r="FJ89" s="668">
        <v>18033542.719999999</v>
      </c>
      <c r="FK89" s="668">
        <v>16480293.76</v>
      </c>
      <c r="FL89" s="668">
        <v>13035352.98</v>
      </c>
      <c r="FM89" s="668">
        <v>34245067.090000004</v>
      </c>
      <c r="FN89" s="668">
        <v>11905895.460000001</v>
      </c>
      <c r="FO89" s="668">
        <v>14319863.810000001</v>
      </c>
      <c r="FP89" s="668">
        <v>1053041527.35</v>
      </c>
      <c r="FQ89" s="668">
        <v>13983313.689999999</v>
      </c>
      <c r="FR89" s="668">
        <v>36757853.060000002</v>
      </c>
      <c r="FS89" s="668">
        <v>28144311.66</v>
      </c>
      <c r="FT89" s="668">
        <v>39646064.829999998</v>
      </c>
      <c r="FU89" s="668">
        <v>15112157.279999999</v>
      </c>
      <c r="FV89" s="668">
        <v>34460381.590000004</v>
      </c>
      <c r="FW89" s="668">
        <v>14306130.25</v>
      </c>
      <c r="FX89" s="668">
        <v>36971924.009999998</v>
      </c>
      <c r="FY89" s="668">
        <v>36869957.729999997</v>
      </c>
      <c r="FZ89" s="668">
        <v>51867119.619999997</v>
      </c>
      <c r="GA89" s="668">
        <v>14688591.310000001</v>
      </c>
      <c r="GB89" s="668">
        <v>27195217.530000001</v>
      </c>
      <c r="GC89" s="668">
        <v>29064392.530000001</v>
      </c>
      <c r="GD89" s="668">
        <v>187945298.77000001</v>
      </c>
      <c r="GE89" s="668">
        <v>8363932.1399999997</v>
      </c>
      <c r="GF89" s="668">
        <v>19590155.010000002</v>
      </c>
      <c r="GG89" s="668">
        <v>33016635.829999998</v>
      </c>
      <c r="GH89" s="668">
        <v>20917321.420000002</v>
      </c>
      <c r="GI89" s="668">
        <v>13624495.59</v>
      </c>
      <c r="GJ89" s="668">
        <v>13450812.33</v>
      </c>
      <c r="GK89" s="668">
        <v>40329707.43</v>
      </c>
      <c r="GL89" s="668">
        <v>12260783.470000001</v>
      </c>
      <c r="GM89" s="668">
        <v>10876103.84</v>
      </c>
      <c r="GN89" s="668">
        <v>8637316.0999999996</v>
      </c>
      <c r="GO89" s="668">
        <v>9996868.1400000006</v>
      </c>
      <c r="GP89" s="668">
        <v>154314882.86000001</v>
      </c>
      <c r="GQ89" s="668">
        <v>63979003.32</v>
      </c>
      <c r="GR89" s="668">
        <v>19095175.300000001</v>
      </c>
      <c r="GS89" s="668">
        <v>17918790.170000002</v>
      </c>
      <c r="GT89" s="668">
        <v>10642681.48</v>
      </c>
      <c r="GU89" s="668">
        <v>26832526.649999999</v>
      </c>
      <c r="GV89" s="668">
        <v>14268591.25</v>
      </c>
      <c r="GW89" s="668">
        <v>16268363.26</v>
      </c>
      <c r="GX89" s="668">
        <v>86939982.060000002</v>
      </c>
      <c r="GY89" s="668">
        <v>15935779.73</v>
      </c>
      <c r="GZ89" s="668">
        <v>12373745.93</v>
      </c>
      <c r="HA89" s="668">
        <v>7272752.2400000002</v>
      </c>
      <c r="HB89" s="668">
        <v>387908951.81</v>
      </c>
      <c r="HC89" s="668">
        <v>154239043.34</v>
      </c>
      <c r="HD89" s="668">
        <v>63638231.780000001</v>
      </c>
      <c r="HE89" s="668">
        <v>58303523.530000001</v>
      </c>
      <c r="HF89" s="668">
        <v>54046205.899999999</v>
      </c>
      <c r="HG89" s="668">
        <v>91323949.140000001</v>
      </c>
      <c r="HH89" s="668">
        <v>23113827.780000001</v>
      </c>
      <c r="HI89" s="668">
        <v>554278044.04999995</v>
      </c>
      <c r="HJ89" s="668">
        <v>31141134.43</v>
      </c>
      <c r="HK89" s="668">
        <v>101404785.69</v>
      </c>
      <c r="HL89" s="668">
        <v>103276204.53</v>
      </c>
      <c r="HM89" s="668">
        <v>13286801.43</v>
      </c>
      <c r="HN89" s="668">
        <v>36552899.75</v>
      </c>
      <c r="HO89" s="668">
        <v>57410049.5</v>
      </c>
      <c r="HP89" s="668">
        <v>11415657.84</v>
      </c>
      <c r="HQ89" s="668">
        <v>257466028.38999999</v>
      </c>
      <c r="HR89" s="668">
        <v>95196718.049999997</v>
      </c>
      <c r="HS89" s="668">
        <v>19581696.219999999</v>
      </c>
      <c r="HT89" s="668">
        <v>12225329.220000001</v>
      </c>
      <c r="HU89" s="668">
        <v>21542103.190000001</v>
      </c>
      <c r="HV89" s="668">
        <v>16565311.66</v>
      </c>
      <c r="HW89" s="668">
        <v>37998405.409999996</v>
      </c>
      <c r="HX89" s="668">
        <v>23387636.030000001</v>
      </c>
      <c r="HY89" s="668">
        <v>25429827.219999999</v>
      </c>
      <c r="HZ89" s="668">
        <v>20338807.969999999</v>
      </c>
      <c r="IA89" s="668">
        <v>26070308.719999999</v>
      </c>
      <c r="IB89" s="668">
        <v>55830840.159999996</v>
      </c>
      <c r="IC89" s="668">
        <v>5673906.2999999998</v>
      </c>
      <c r="ID89" s="668">
        <v>9630599.8699999992</v>
      </c>
      <c r="IE89" s="668">
        <v>6584751.1600000001</v>
      </c>
      <c r="IF89" s="668">
        <v>9672779.5999999996</v>
      </c>
      <c r="IG89" s="668">
        <v>150651220.5</v>
      </c>
      <c r="IH89" s="668">
        <v>112959577.89</v>
      </c>
      <c r="II89" s="668">
        <v>26104124.559999999</v>
      </c>
      <c r="IJ89" s="668">
        <v>48521490.159999996</v>
      </c>
      <c r="IK89" s="668">
        <v>40652667.759999998</v>
      </c>
      <c r="IL89" s="668">
        <v>45503117.149999999</v>
      </c>
      <c r="IM89" s="668">
        <v>10244746.59</v>
      </c>
      <c r="IN89" s="668">
        <v>8558556.2899999991</v>
      </c>
      <c r="IO89" s="668">
        <v>17319994.629999999</v>
      </c>
      <c r="IP89" s="668">
        <v>12902292.92</v>
      </c>
      <c r="IQ89" s="668">
        <v>54475364.310000002</v>
      </c>
      <c r="IR89" s="668">
        <v>209422278.52000001</v>
      </c>
      <c r="IS89" s="668">
        <v>127251103.3</v>
      </c>
      <c r="IT89" s="668">
        <v>9562098.0899999999</v>
      </c>
      <c r="IU89" s="668">
        <v>21949645.539999999</v>
      </c>
      <c r="IV89" s="668">
        <v>66282505.869999997</v>
      </c>
      <c r="IW89" s="668">
        <v>15677295.550000001</v>
      </c>
      <c r="IX89" s="668">
        <v>19223950.460000001</v>
      </c>
      <c r="IY89" s="668">
        <v>15668318.720000001</v>
      </c>
      <c r="IZ89" s="668">
        <v>9924211.25</v>
      </c>
      <c r="JA89" s="668">
        <v>12317283.59</v>
      </c>
      <c r="JB89" s="668">
        <v>23208102.989999998</v>
      </c>
      <c r="JC89" s="668">
        <v>10362604.220000001</v>
      </c>
      <c r="JD89" s="668">
        <v>81660041.409999996</v>
      </c>
      <c r="JE89" s="668">
        <v>60921571.200000003</v>
      </c>
      <c r="JF89" s="668">
        <v>17959773.219999999</v>
      </c>
      <c r="JG89" s="668">
        <v>14832039.84</v>
      </c>
      <c r="JH89" s="668">
        <v>7103067.6500000004</v>
      </c>
      <c r="JI89" s="668">
        <v>9012884.2699999996</v>
      </c>
      <c r="JJ89" s="668">
        <v>149807294.61000001</v>
      </c>
      <c r="JK89" s="668">
        <v>14371918.710000001</v>
      </c>
      <c r="JL89" s="668">
        <v>17630472.609999999</v>
      </c>
      <c r="JM89" s="668">
        <v>56235546.340000004</v>
      </c>
      <c r="JN89" s="668">
        <v>20702843.149999999</v>
      </c>
      <c r="JO89" s="668">
        <v>20024742.149999999</v>
      </c>
      <c r="JP89" s="668">
        <v>16911101.510000002</v>
      </c>
      <c r="JQ89" s="668">
        <v>228829536.78999999</v>
      </c>
      <c r="JR89" s="668">
        <v>106941993.55</v>
      </c>
      <c r="JS89" s="668">
        <v>26331016.460000001</v>
      </c>
      <c r="JT89" s="668">
        <v>9556685.25</v>
      </c>
      <c r="JU89" s="668">
        <v>12264702.35</v>
      </c>
      <c r="JV89" s="668">
        <v>7505997.71</v>
      </c>
      <c r="JW89" s="668">
        <v>41985951.369999997</v>
      </c>
      <c r="JX89" s="668">
        <v>30813620.890000001</v>
      </c>
      <c r="JY89" s="668">
        <v>42240842.840000004</v>
      </c>
      <c r="JZ89" s="668">
        <v>16518805.939999999</v>
      </c>
      <c r="KA89" s="668">
        <v>33845643.149999999</v>
      </c>
      <c r="KB89" s="668">
        <v>12632099.98</v>
      </c>
      <c r="KC89" s="668">
        <v>12006217.890000001</v>
      </c>
      <c r="KD89" s="668">
        <v>14164477.76</v>
      </c>
      <c r="KE89" s="668">
        <v>10694019.91</v>
      </c>
      <c r="KF89" s="668">
        <v>812500913.53999996</v>
      </c>
      <c r="KG89" s="668">
        <v>35496379.289999999</v>
      </c>
      <c r="KH89" s="668">
        <v>54209500.869999997</v>
      </c>
      <c r="KI89" s="668">
        <v>9276684.4399999995</v>
      </c>
      <c r="KJ89" s="668">
        <v>58494781.689999998</v>
      </c>
      <c r="KK89" s="668">
        <v>90951546.129999995</v>
      </c>
      <c r="KL89" s="668">
        <v>85614125.870000005</v>
      </c>
      <c r="KM89" s="668">
        <v>34739530.869999997</v>
      </c>
      <c r="KN89" s="668">
        <v>24464078.48</v>
      </c>
      <c r="KO89" s="668">
        <v>151064974.62</v>
      </c>
      <c r="KP89" s="668">
        <v>20107933.460000001</v>
      </c>
      <c r="KQ89" s="668">
        <v>18452285.52</v>
      </c>
      <c r="KR89" s="668">
        <v>32800497.920000002</v>
      </c>
      <c r="KS89" s="668">
        <v>28293065.440000001</v>
      </c>
      <c r="KT89" s="668">
        <v>23777307.879999999</v>
      </c>
      <c r="KU89" s="668">
        <v>118595527.23999999</v>
      </c>
      <c r="KV89" s="668">
        <v>95471588.159999996</v>
      </c>
      <c r="KW89" s="668">
        <v>271555560.07999998</v>
      </c>
      <c r="KX89" s="668">
        <v>16194667.470000001</v>
      </c>
      <c r="KY89" s="668">
        <v>10798934.640000001</v>
      </c>
      <c r="KZ89" s="668">
        <v>8806815.4800000004</v>
      </c>
      <c r="LA89" s="668">
        <v>18964665.41</v>
      </c>
      <c r="LB89" s="668">
        <v>7415495.6500000004</v>
      </c>
      <c r="LC89" s="668">
        <v>13859175.48</v>
      </c>
      <c r="LD89" s="668">
        <v>15783473.529999999</v>
      </c>
      <c r="LE89" s="668">
        <v>377788421.88999999</v>
      </c>
      <c r="LF89" s="668">
        <v>121898698.12</v>
      </c>
      <c r="LG89" s="668">
        <v>133053161.61</v>
      </c>
      <c r="LH89" s="668">
        <v>98709951.609999999</v>
      </c>
      <c r="LI89" s="668">
        <v>20924226.25</v>
      </c>
      <c r="LJ89" s="668">
        <v>17427273.16</v>
      </c>
      <c r="LK89" s="668">
        <v>5311803.5</v>
      </c>
      <c r="LL89" s="668">
        <v>26033439.260000002</v>
      </c>
      <c r="LM89" s="668">
        <v>6521009.21</v>
      </c>
      <c r="LN89" s="668">
        <v>22620374.449999999</v>
      </c>
      <c r="LO89" s="668">
        <v>4971102.4000000004</v>
      </c>
      <c r="LP89" s="668">
        <v>60411467.729999997</v>
      </c>
      <c r="LQ89" s="668">
        <v>24120662.02</v>
      </c>
      <c r="LR89" s="668">
        <v>32333783.489999998</v>
      </c>
      <c r="LS89" s="668">
        <v>600327488.09000003</v>
      </c>
      <c r="LT89" s="668">
        <v>153048591.09999999</v>
      </c>
      <c r="LU89" s="668">
        <v>332347695.22000003</v>
      </c>
      <c r="LV89" s="668">
        <v>101190715.87</v>
      </c>
      <c r="LW89" s="668">
        <v>27777953.140000001</v>
      </c>
      <c r="LX89" s="668">
        <v>49985745.82</v>
      </c>
      <c r="LY89" s="668">
        <v>32447110.34</v>
      </c>
      <c r="LZ89" s="668">
        <v>42435492.979999997</v>
      </c>
      <c r="MA89" s="668">
        <v>46544556.979999997</v>
      </c>
      <c r="MB89" s="668">
        <v>87066725.260000005</v>
      </c>
      <c r="MC89" s="668">
        <v>49675635.939999998</v>
      </c>
      <c r="MD89" s="668">
        <v>31631858.5</v>
      </c>
      <c r="ME89" s="668">
        <v>350239266.81</v>
      </c>
      <c r="MF89" s="668">
        <v>27295049.66</v>
      </c>
      <c r="MG89" s="668">
        <v>32102914.73</v>
      </c>
      <c r="MH89" s="668">
        <v>25351744.850000001</v>
      </c>
      <c r="MI89" s="668">
        <v>32247464.940000001</v>
      </c>
      <c r="MJ89" s="668">
        <v>24999305.370000001</v>
      </c>
      <c r="MK89" s="668">
        <v>13394703.65</v>
      </c>
      <c r="ML89" s="668">
        <v>24598301.579999998</v>
      </c>
      <c r="MM89" s="668">
        <v>27393467.73</v>
      </c>
      <c r="MN89" s="668">
        <v>26028916.640000001</v>
      </c>
      <c r="MO89" s="668">
        <v>20922562.620000001</v>
      </c>
      <c r="MP89" s="668">
        <v>30240682.579999998</v>
      </c>
      <c r="MQ89" s="668">
        <v>390013064.58999997</v>
      </c>
      <c r="MR89" s="668">
        <v>23345602.27</v>
      </c>
      <c r="MS89" s="668">
        <v>71802998.879999995</v>
      </c>
      <c r="MT89" s="668">
        <v>23046195.530000001</v>
      </c>
      <c r="MU89" s="668">
        <v>63910045.020000003</v>
      </c>
      <c r="MV89" s="668">
        <v>24448378.66</v>
      </c>
      <c r="MW89" s="668">
        <v>69458583.6197</v>
      </c>
      <c r="MX89" s="668">
        <v>20778358.609999999</v>
      </c>
      <c r="MY89" s="668">
        <v>8880141.3399999999</v>
      </c>
      <c r="MZ89" s="668">
        <v>8497982.7699999996</v>
      </c>
      <c r="NA89" s="668">
        <v>28641461.5</v>
      </c>
      <c r="NB89" s="668">
        <v>1125210125.51</v>
      </c>
      <c r="NC89" s="668">
        <v>176164423.37</v>
      </c>
      <c r="ND89" s="668">
        <v>29433065.800000001</v>
      </c>
      <c r="NE89" s="668">
        <v>402678565.63</v>
      </c>
      <c r="NF89" s="668">
        <v>29264720.710000001</v>
      </c>
      <c r="NG89" s="668">
        <v>69314634.739999995</v>
      </c>
      <c r="NH89" s="668">
        <v>226786889.06</v>
      </c>
      <c r="NI89" s="668">
        <v>201699040.05000001</v>
      </c>
      <c r="NJ89" s="668">
        <v>28674859.969999999</v>
      </c>
      <c r="NK89" s="668">
        <v>160914996.13</v>
      </c>
      <c r="NL89" s="668">
        <v>81140860.5</v>
      </c>
      <c r="NM89" s="668">
        <v>46250133.493000001</v>
      </c>
      <c r="NN89" s="668">
        <v>171225654.18000001</v>
      </c>
      <c r="NO89" s="668">
        <v>16697491.460000001</v>
      </c>
      <c r="NP89" s="668">
        <v>15977191.91</v>
      </c>
      <c r="NQ89" s="668">
        <v>15725399.109999999</v>
      </c>
      <c r="NR89" s="668">
        <v>18056226.800000001</v>
      </c>
      <c r="NS89" s="668">
        <v>12156728.23</v>
      </c>
      <c r="NT89" s="668">
        <v>18918190.530000001</v>
      </c>
      <c r="NU89" s="668">
        <v>297680947.08999997</v>
      </c>
      <c r="NV89" s="668">
        <v>136093813.77000001</v>
      </c>
      <c r="NW89" s="668">
        <v>22844425.940000001</v>
      </c>
      <c r="NX89" s="668">
        <v>11214825.220000001</v>
      </c>
      <c r="NY89" s="668">
        <v>24588979.960000001</v>
      </c>
      <c r="NZ89" s="668">
        <v>21898323.93</v>
      </c>
      <c r="OA89" s="668">
        <v>13748565.25</v>
      </c>
      <c r="OB89" s="668">
        <v>869542409.04999995</v>
      </c>
      <c r="OC89" s="668">
        <v>31491688.969999999</v>
      </c>
      <c r="OD89" s="668">
        <v>44286875.689999998</v>
      </c>
      <c r="OE89" s="668">
        <v>52421517.520000003</v>
      </c>
      <c r="OF89" s="668">
        <v>17453792.199999999</v>
      </c>
      <c r="OG89" s="668">
        <v>68243169.439999998</v>
      </c>
      <c r="OH89" s="668">
        <v>47092934.490000002</v>
      </c>
      <c r="OI89" s="668">
        <v>18323066.969999999</v>
      </c>
      <c r="OJ89" s="668">
        <v>101654958.81999999</v>
      </c>
      <c r="OK89" s="668">
        <v>172608479.69</v>
      </c>
      <c r="OL89" s="668">
        <v>102166833.81999999</v>
      </c>
      <c r="OM89" s="668">
        <v>646309679.98000002</v>
      </c>
      <c r="ON89" s="668">
        <v>52724199.090000004</v>
      </c>
      <c r="OO89" s="668">
        <v>25534229.989999998</v>
      </c>
      <c r="OP89" s="668">
        <v>118852515.36</v>
      </c>
      <c r="OQ89" s="668">
        <v>361118192.11000001</v>
      </c>
      <c r="OR89" s="668">
        <v>24717309.640000001</v>
      </c>
      <c r="OS89" s="668">
        <v>57304158.740000002</v>
      </c>
      <c r="OT89" s="668">
        <v>16257850.01</v>
      </c>
      <c r="OU89" s="668">
        <v>46257430.539999999</v>
      </c>
      <c r="OV89" s="668">
        <v>88447739.099999994</v>
      </c>
      <c r="OW89" s="668">
        <v>33345598.199999999</v>
      </c>
      <c r="OX89" s="668">
        <v>24380085.82</v>
      </c>
      <c r="OY89" s="668">
        <v>21535425.149999999</v>
      </c>
      <c r="OZ89" s="668">
        <v>251857274.19999999</v>
      </c>
      <c r="PA89" s="668">
        <v>19939629.960000001</v>
      </c>
      <c r="PB89" s="668">
        <v>43913569.049999997</v>
      </c>
      <c r="PC89" s="668">
        <v>8658413.0800000001</v>
      </c>
      <c r="PD89" s="668">
        <v>30173710.75</v>
      </c>
      <c r="PE89" s="668">
        <v>42833809.799999997</v>
      </c>
      <c r="PF89" s="668">
        <v>13429929.99</v>
      </c>
      <c r="PG89" s="668">
        <v>9414153.8000000007</v>
      </c>
      <c r="PH89" s="668">
        <v>20047957.379999999</v>
      </c>
      <c r="PI89" s="668">
        <v>14260484.1</v>
      </c>
      <c r="PJ89" s="668">
        <v>38363767.020000003</v>
      </c>
      <c r="PK89" s="668">
        <v>48700317.890000001</v>
      </c>
      <c r="PL89" s="668">
        <v>8884262.4000000004</v>
      </c>
      <c r="PM89" s="668">
        <v>31953219.510000002</v>
      </c>
      <c r="PN89" s="668">
        <v>10436915.82</v>
      </c>
      <c r="PO89" s="668">
        <v>9023022.2400000002</v>
      </c>
      <c r="PP89" s="668">
        <v>8869445.2799999993</v>
      </c>
      <c r="PQ89" s="668">
        <v>5834581.7400000002</v>
      </c>
      <c r="PR89" s="668">
        <v>943786388</v>
      </c>
      <c r="PS89" s="668">
        <v>42045753.039999999</v>
      </c>
      <c r="PT89" s="668">
        <v>8506376.7899999991</v>
      </c>
      <c r="PU89" s="668">
        <v>40045164.049999997</v>
      </c>
      <c r="PV89" s="668">
        <v>114529253.17</v>
      </c>
      <c r="PW89" s="668">
        <v>13027107.859999999</v>
      </c>
      <c r="PX89" s="668">
        <v>44002649.82</v>
      </c>
      <c r="PY89" s="668">
        <v>8383807.8600000003</v>
      </c>
      <c r="PZ89" s="668">
        <v>66221187.390000001</v>
      </c>
      <c r="QA89" s="668">
        <v>9119282.5600000005</v>
      </c>
      <c r="QB89" s="668">
        <v>47692990.68</v>
      </c>
      <c r="QC89" s="668">
        <v>9649266.3000000007</v>
      </c>
      <c r="QD89" s="668">
        <v>20912273.829999998</v>
      </c>
      <c r="QE89" s="668">
        <v>38682058.369999997</v>
      </c>
      <c r="QF89" s="668">
        <v>23511638.739999998</v>
      </c>
      <c r="QG89" s="668">
        <v>40956203.310000002</v>
      </c>
      <c r="QH89" s="668">
        <v>9441208.2200000007</v>
      </c>
      <c r="QI89" s="668">
        <v>8162410.4400000004</v>
      </c>
      <c r="QJ89" s="668">
        <v>9193758.75</v>
      </c>
      <c r="QK89" s="668">
        <v>25690586.870000001</v>
      </c>
      <c r="QL89" s="668">
        <v>54447026.829999998</v>
      </c>
      <c r="QM89" s="668">
        <v>9409156.1500000004</v>
      </c>
      <c r="QN89" s="668">
        <v>2134086.7400000002</v>
      </c>
      <c r="QO89" s="668">
        <v>906954.55</v>
      </c>
      <c r="QP89" s="668">
        <v>2209630.54</v>
      </c>
      <c r="QQ89" s="668">
        <v>16963298.140000001</v>
      </c>
      <c r="QR89" s="668">
        <v>343845222.11000001</v>
      </c>
      <c r="QS89" s="668">
        <v>10210710.390000001</v>
      </c>
      <c r="QT89" s="668">
        <v>55902420.420000002</v>
      </c>
      <c r="QU89" s="668">
        <v>30082319.84</v>
      </c>
      <c r="QV89" s="668">
        <v>27856532.77</v>
      </c>
      <c r="QW89" s="668">
        <v>144050583.25</v>
      </c>
      <c r="QX89" s="668">
        <v>22695340.239999998</v>
      </c>
      <c r="QY89" s="668">
        <v>23181229.469999999</v>
      </c>
      <c r="QZ89" s="668">
        <v>103887472.95</v>
      </c>
      <c r="RA89" s="668">
        <v>19148338.859999999</v>
      </c>
      <c r="RB89" s="668">
        <v>12344976.52</v>
      </c>
      <c r="RC89" s="668">
        <v>27472986.879999999</v>
      </c>
      <c r="RD89" s="668">
        <v>15429622.869999999</v>
      </c>
      <c r="RE89" s="668">
        <v>591033912.12</v>
      </c>
      <c r="RF89" s="668">
        <v>21212803.039999999</v>
      </c>
      <c r="RG89" s="668">
        <v>7796833.2300000004</v>
      </c>
      <c r="RH89" s="668">
        <v>53089236.420000002</v>
      </c>
      <c r="RI89" s="668">
        <v>6512115.9000000004</v>
      </c>
      <c r="RJ89" s="668">
        <v>17846555.629999999</v>
      </c>
      <c r="RK89" s="668">
        <v>14793680.050000001</v>
      </c>
      <c r="RL89" s="668">
        <v>22790687.27</v>
      </c>
      <c r="RM89" s="668">
        <v>29478496.98</v>
      </c>
      <c r="RN89" s="668">
        <v>14569221.6</v>
      </c>
      <c r="RO89" s="668">
        <v>35864326.490000002</v>
      </c>
      <c r="RP89" s="668">
        <v>15066083.460000001</v>
      </c>
      <c r="RQ89" s="668">
        <v>15581566.26</v>
      </c>
      <c r="RR89" s="668">
        <v>14265641.23</v>
      </c>
      <c r="RS89" s="668">
        <v>11395233.210000001</v>
      </c>
      <c r="RT89" s="668">
        <v>13747748.560000001</v>
      </c>
      <c r="RU89" s="668">
        <v>10627285.529999999</v>
      </c>
      <c r="RV89" s="668">
        <v>16830815.059999999</v>
      </c>
      <c r="RW89" s="668">
        <v>2834996.45</v>
      </c>
      <c r="RX89" s="668">
        <v>9013936.0299999993</v>
      </c>
      <c r="RY89" s="668">
        <v>121416897.44</v>
      </c>
      <c r="RZ89" s="668">
        <v>23318189.539999999</v>
      </c>
      <c r="SA89" s="668">
        <v>20891376.5</v>
      </c>
      <c r="SB89" s="668">
        <v>26569436.829999998</v>
      </c>
      <c r="SC89" s="668">
        <v>17239118.039999999</v>
      </c>
      <c r="SD89" s="668">
        <v>15787001.35</v>
      </c>
      <c r="SE89" s="668">
        <v>28250513.620000001</v>
      </c>
      <c r="SF89" s="668">
        <v>43884712.950000003</v>
      </c>
      <c r="SG89" s="668">
        <v>29407342.350000001</v>
      </c>
      <c r="SH89" s="668">
        <v>29057376.170000002</v>
      </c>
      <c r="SI89" s="668">
        <v>18948077.050000001</v>
      </c>
      <c r="SJ89" s="668">
        <v>7456200.46</v>
      </c>
      <c r="SK89" s="668">
        <v>113630696.53</v>
      </c>
      <c r="SL89" s="668">
        <v>33942685.439999998</v>
      </c>
      <c r="SM89" s="668">
        <v>27182629.93</v>
      </c>
      <c r="SN89" s="668">
        <v>43104027.009999998</v>
      </c>
      <c r="SO89" s="668">
        <v>30262224.260000002</v>
      </c>
      <c r="SP89" s="668">
        <v>26766981.489999998</v>
      </c>
      <c r="SQ89" s="668">
        <v>24943047.760000002</v>
      </c>
      <c r="SR89" s="668">
        <v>18860261.460000001</v>
      </c>
      <c r="SS89" s="668">
        <v>149041416.13999999</v>
      </c>
      <c r="ST89" s="668">
        <v>14783553.550000001</v>
      </c>
      <c r="SU89" s="668">
        <v>33417916.370000001</v>
      </c>
      <c r="SV89" s="668">
        <v>37204587.340000004</v>
      </c>
      <c r="SW89" s="668">
        <v>11556452.619999999</v>
      </c>
      <c r="SX89" s="668">
        <v>16627665.77</v>
      </c>
      <c r="SY89" s="668">
        <v>15898968.08</v>
      </c>
      <c r="SZ89" s="668">
        <v>25492016.760000002</v>
      </c>
      <c r="TA89" s="668">
        <v>9504379.9000000004</v>
      </c>
      <c r="TB89" s="668">
        <v>11064644.640000001</v>
      </c>
      <c r="TC89" s="668">
        <v>33939713.170000002</v>
      </c>
      <c r="TD89" s="668">
        <v>15629531.35</v>
      </c>
      <c r="TE89" s="668">
        <v>57712844.469999999</v>
      </c>
      <c r="TF89" s="668">
        <v>6400367.7699999996</v>
      </c>
      <c r="TG89" s="668">
        <v>329960753.19</v>
      </c>
      <c r="TH89" s="668">
        <v>12994370.689999999</v>
      </c>
      <c r="TI89" s="668">
        <v>26699875.43</v>
      </c>
      <c r="TJ89" s="668">
        <v>24355112.109999999</v>
      </c>
      <c r="TK89" s="668">
        <v>6314743.3300000001</v>
      </c>
      <c r="TL89" s="668">
        <v>7401952.29</v>
      </c>
      <c r="TM89" s="668">
        <v>11554520.310000001</v>
      </c>
      <c r="TN89" s="668">
        <v>45177645.280000001</v>
      </c>
      <c r="TO89" s="668">
        <v>15779218.560000001</v>
      </c>
      <c r="TP89" s="668">
        <v>16941191.07</v>
      </c>
      <c r="TQ89" s="668">
        <v>9411402.8300000001</v>
      </c>
      <c r="TR89" s="668">
        <v>17895323.27</v>
      </c>
      <c r="TS89" s="668">
        <v>11462441.58</v>
      </c>
      <c r="TT89" s="668">
        <v>9977909.9499999993</v>
      </c>
      <c r="TU89" s="668">
        <v>24003986.59</v>
      </c>
      <c r="TV89" s="668">
        <v>15598584.949999999</v>
      </c>
      <c r="TW89" s="668">
        <v>82136235.519999996</v>
      </c>
      <c r="TX89" s="668">
        <v>16528613.74</v>
      </c>
      <c r="TY89" s="668">
        <v>332729276.54000002</v>
      </c>
      <c r="TZ89" s="668">
        <v>40729941.060000002</v>
      </c>
      <c r="UA89" s="668">
        <v>7711033.3600000003</v>
      </c>
      <c r="UB89" s="668">
        <v>9146652.7899999991</v>
      </c>
      <c r="UC89" s="668">
        <v>65515859.18</v>
      </c>
      <c r="UD89" s="668">
        <v>19879106.129999999</v>
      </c>
      <c r="UE89" s="668">
        <v>7389816.96</v>
      </c>
      <c r="UF89" s="668">
        <v>33144561.100000001</v>
      </c>
      <c r="UG89" s="668">
        <v>9431007.9499999993</v>
      </c>
      <c r="UH89" s="668">
        <v>113578717.84</v>
      </c>
      <c r="UI89" s="668">
        <v>26295313.699999999</v>
      </c>
      <c r="UJ89" s="668">
        <v>19335758.059999999</v>
      </c>
      <c r="UK89" s="668">
        <v>23754434.25</v>
      </c>
      <c r="UL89" s="668">
        <v>13761901.560000001</v>
      </c>
      <c r="UM89" s="668">
        <v>17810557.829999998</v>
      </c>
      <c r="UN89" s="668">
        <v>701482119.20000005</v>
      </c>
      <c r="UO89" s="668">
        <v>16977210.219999999</v>
      </c>
      <c r="UP89" s="668">
        <v>12469809.699999999</v>
      </c>
      <c r="UQ89" s="668">
        <v>51643721.530000001</v>
      </c>
      <c r="UR89" s="668">
        <v>5588748.8300000001</v>
      </c>
      <c r="US89" s="668">
        <v>12257680.42</v>
      </c>
      <c r="UT89" s="668">
        <v>32221612.140000001</v>
      </c>
      <c r="UU89" s="668">
        <v>7792930.5999999996</v>
      </c>
      <c r="UV89" s="668">
        <v>7844405.4100000001</v>
      </c>
      <c r="UW89" s="668">
        <v>21390192.559999999</v>
      </c>
      <c r="UX89" s="668">
        <v>19951561.09</v>
      </c>
      <c r="UY89" s="668">
        <v>40940968.549999997</v>
      </c>
      <c r="UZ89" s="668">
        <v>40636867.770000003</v>
      </c>
      <c r="VA89" s="668">
        <v>47916073.329999998</v>
      </c>
      <c r="VB89" s="668">
        <v>19861695.190000001</v>
      </c>
      <c r="VC89" s="668">
        <v>18508461.449999999</v>
      </c>
      <c r="VD89" s="668">
        <v>15743828.67</v>
      </c>
      <c r="VE89" s="668">
        <v>10779977.789999999</v>
      </c>
      <c r="VF89" s="668">
        <v>23203118.91</v>
      </c>
      <c r="VG89" s="668">
        <v>5096758.05</v>
      </c>
      <c r="VH89" s="668">
        <v>10970406.130000001</v>
      </c>
      <c r="VI89" s="668">
        <v>18807661.5</v>
      </c>
      <c r="VJ89" s="668">
        <v>342925113.63</v>
      </c>
      <c r="VK89" s="668">
        <v>27323126.960000001</v>
      </c>
      <c r="VL89" s="668">
        <v>41478548.969999999</v>
      </c>
      <c r="VM89" s="668">
        <v>36401639.32</v>
      </c>
      <c r="VN89" s="668">
        <v>49771472.789999999</v>
      </c>
      <c r="VO89" s="668">
        <v>30296824.16</v>
      </c>
      <c r="VP89" s="668">
        <v>26014320.600000001</v>
      </c>
      <c r="VQ89" s="668">
        <v>3467216.3</v>
      </c>
      <c r="VR89" s="668">
        <v>29974575.32</v>
      </c>
      <c r="VS89" s="668">
        <v>79318756.239999995</v>
      </c>
      <c r="VT89" s="668">
        <v>16043151.960000001</v>
      </c>
      <c r="VU89" s="668">
        <v>88974651.010000005</v>
      </c>
      <c r="VV89" s="668">
        <v>22720853.66</v>
      </c>
      <c r="VW89" s="668">
        <v>34609922.369999997</v>
      </c>
      <c r="VX89" s="668">
        <v>7817963.3300000001</v>
      </c>
      <c r="VY89" s="668">
        <v>2102375343.6199999</v>
      </c>
      <c r="VZ89" s="668">
        <v>47052507.869999997</v>
      </c>
      <c r="WA89" s="668">
        <v>74429128.719999999</v>
      </c>
      <c r="WB89" s="668">
        <v>39137226.479999997</v>
      </c>
      <c r="WC89" s="668">
        <v>24640511.370000001</v>
      </c>
      <c r="WD89" s="668">
        <v>14878214.949999999</v>
      </c>
      <c r="WE89" s="668">
        <v>31895764.640000001</v>
      </c>
      <c r="WF89" s="668">
        <v>47791474.740000002</v>
      </c>
      <c r="WG89" s="668">
        <v>46909334.189999998</v>
      </c>
      <c r="WH89" s="668">
        <v>24930412.949999999</v>
      </c>
      <c r="WI89" s="668">
        <v>9007694.8200000003</v>
      </c>
      <c r="WJ89" s="668">
        <v>28141478.469999999</v>
      </c>
      <c r="WK89" s="668">
        <v>37799645.829999998</v>
      </c>
      <c r="WL89" s="668">
        <v>57662763.840000004</v>
      </c>
      <c r="WM89" s="668">
        <v>60736747.350000001</v>
      </c>
      <c r="WN89" s="668">
        <v>46937499.299999997</v>
      </c>
      <c r="WO89" s="668">
        <v>34271950.299999997</v>
      </c>
      <c r="WP89" s="668">
        <v>26351782.73</v>
      </c>
      <c r="WQ89" s="668">
        <v>14805363.699999999</v>
      </c>
      <c r="WR89" s="668">
        <v>34320334.829999998</v>
      </c>
      <c r="WS89" s="668">
        <v>164122263.91999999</v>
      </c>
      <c r="WT89" s="668">
        <v>14767585.85</v>
      </c>
      <c r="WU89" s="668">
        <v>32201361.059999999</v>
      </c>
      <c r="WV89" s="668">
        <v>27309752.350000001</v>
      </c>
      <c r="WW89" s="668">
        <v>23892481.120000001</v>
      </c>
      <c r="WX89" s="668">
        <v>13345048.720000001</v>
      </c>
      <c r="WY89" s="668">
        <v>12725039.539999999</v>
      </c>
      <c r="WZ89" s="668">
        <v>23498639.530000001</v>
      </c>
      <c r="XA89" s="668">
        <v>190932245.13999999</v>
      </c>
      <c r="XB89" s="668">
        <v>10559825.630000001</v>
      </c>
      <c r="XC89" s="668">
        <v>29658567.800000001</v>
      </c>
      <c r="XD89" s="668">
        <v>21900164.530000001</v>
      </c>
      <c r="XE89" s="668">
        <v>26407251.260000002</v>
      </c>
      <c r="XF89" s="668">
        <v>715782244.12</v>
      </c>
      <c r="XG89" s="668">
        <v>32041428.879999999</v>
      </c>
      <c r="XH89" s="668">
        <v>95474147.420000002</v>
      </c>
      <c r="XI89" s="668">
        <v>135612599.38999999</v>
      </c>
      <c r="XJ89" s="668">
        <v>23304019.82</v>
      </c>
      <c r="XK89" s="668">
        <v>32901443.949999999</v>
      </c>
      <c r="XL89" s="668">
        <v>48519781.149999999</v>
      </c>
      <c r="XM89" s="668">
        <v>71065152.870000005</v>
      </c>
      <c r="XN89" s="668">
        <v>20173131.870000001</v>
      </c>
      <c r="XO89" s="668">
        <v>40575395.619999997</v>
      </c>
      <c r="XP89" s="668">
        <v>35925739.740000002</v>
      </c>
      <c r="XQ89" s="668">
        <v>23352643.09</v>
      </c>
      <c r="XR89" s="668">
        <v>19020866.579999998</v>
      </c>
      <c r="XS89" s="668">
        <v>20720277.760000002</v>
      </c>
      <c r="XT89" s="668">
        <v>55832786.289999999</v>
      </c>
      <c r="XU89" s="668">
        <v>18392476.530000001</v>
      </c>
      <c r="XV89" s="668">
        <v>23318118.969999999</v>
      </c>
      <c r="XW89" s="668">
        <v>25817220.75</v>
      </c>
      <c r="XX89" s="668">
        <v>14129821.43</v>
      </c>
      <c r="XY89" s="668">
        <v>15724773.16</v>
      </c>
      <c r="XZ89" s="668">
        <v>13591848.85</v>
      </c>
      <c r="YA89" s="668">
        <v>56705412.270000003</v>
      </c>
      <c r="YB89" s="668">
        <v>52423840.799999997</v>
      </c>
      <c r="YC89" s="668">
        <v>525844083.88</v>
      </c>
      <c r="YD89" s="668">
        <v>31233881.920000002</v>
      </c>
      <c r="YE89" s="668">
        <v>63566985.770000003</v>
      </c>
      <c r="YF89" s="668">
        <v>59304491.880000003</v>
      </c>
      <c r="YG89" s="668">
        <v>121480995.48</v>
      </c>
      <c r="YH89" s="668">
        <v>28586682.960000001</v>
      </c>
      <c r="YI89" s="668">
        <v>68371656.379999995</v>
      </c>
      <c r="YJ89" s="668">
        <v>24062699.719999999</v>
      </c>
      <c r="YK89" s="668">
        <v>95248150.200000003</v>
      </c>
      <c r="YL89" s="668">
        <v>55516075.950000003</v>
      </c>
      <c r="YM89" s="668">
        <v>52885445.659999996</v>
      </c>
      <c r="YN89" s="668">
        <v>23920536.370000001</v>
      </c>
      <c r="YO89" s="668">
        <v>39576713.32</v>
      </c>
      <c r="YP89" s="668">
        <v>17179526.57</v>
      </c>
      <c r="YQ89" s="668">
        <v>69911215.829999998</v>
      </c>
      <c r="YR89" s="668">
        <v>76651458.299999997</v>
      </c>
      <c r="YS89" s="668">
        <v>24792385.289999999</v>
      </c>
      <c r="YT89" s="668">
        <v>175623326.72</v>
      </c>
      <c r="YU89" s="668">
        <v>11559488.539999999</v>
      </c>
      <c r="YV89" s="668">
        <v>22312098.719999999</v>
      </c>
      <c r="YW89" s="668">
        <v>8880789.4800000004</v>
      </c>
      <c r="YX89" s="668">
        <v>15026540.779999999</v>
      </c>
      <c r="YY89" s="668">
        <v>13604320.27</v>
      </c>
      <c r="YZ89" s="668">
        <v>26936969.780000001</v>
      </c>
      <c r="ZA89" s="668">
        <v>142513239.59999999</v>
      </c>
      <c r="ZB89" s="668">
        <v>8643935.4299999997</v>
      </c>
      <c r="ZC89" s="668">
        <v>32063337.609999999</v>
      </c>
      <c r="ZD89" s="668">
        <v>9713544.4399999995</v>
      </c>
      <c r="ZE89" s="668">
        <v>32024150.010000002</v>
      </c>
      <c r="ZF89" s="668">
        <v>5144967.22</v>
      </c>
      <c r="ZG89" s="668">
        <v>7092159.25</v>
      </c>
      <c r="ZH89" s="668">
        <v>13403902.470000001</v>
      </c>
      <c r="ZI89" s="668">
        <v>44054730.32</v>
      </c>
      <c r="ZJ89" s="668">
        <v>297548794.89999998</v>
      </c>
      <c r="ZK89" s="668">
        <v>27660574.09</v>
      </c>
      <c r="ZL89" s="668">
        <v>93364709.430000007</v>
      </c>
      <c r="ZM89" s="668">
        <v>275782892.97000003</v>
      </c>
      <c r="ZN89" s="668">
        <v>92448663.579999998</v>
      </c>
      <c r="ZO89" s="668">
        <v>52384755.350000001</v>
      </c>
      <c r="ZP89" s="668">
        <v>48877270.700000003</v>
      </c>
      <c r="ZQ89" s="668">
        <v>141580269.72</v>
      </c>
      <c r="ZR89" s="668">
        <v>321633085.89999998</v>
      </c>
      <c r="ZS89" s="668">
        <v>54360462.590000004</v>
      </c>
      <c r="ZT89" s="668">
        <v>35311055.020000003</v>
      </c>
      <c r="ZU89" s="668">
        <v>50162069.270000003</v>
      </c>
      <c r="ZV89" s="668">
        <v>30788440.640000001</v>
      </c>
      <c r="ZW89" s="668">
        <v>39024528.5</v>
      </c>
      <c r="ZX89" s="668">
        <v>22505927.52</v>
      </c>
      <c r="ZY89" s="668">
        <v>27976134.18</v>
      </c>
      <c r="ZZ89" s="668">
        <v>25396264.579999998</v>
      </c>
      <c r="AAA89" s="668">
        <v>25847876.219999999</v>
      </c>
      <c r="AAB89" s="668">
        <v>37990376.859999999</v>
      </c>
      <c r="AAC89" s="668">
        <v>44699484.409999996</v>
      </c>
      <c r="AAD89" s="668">
        <v>14165171.01</v>
      </c>
      <c r="AAE89" s="668">
        <v>29298141.960000001</v>
      </c>
      <c r="AAF89" s="668">
        <v>100619102.76000001</v>
      </c>
      <c r="AAG89" s="668">
        <v>20153749.640000001</v>
      </c>
      <c r="AAH89" s="668">
        <v>30843859.899999999</v>
      </c>
      <c r="AAI89" s="668">
        <v>7810211.4000000004</v>
      </c>
      <c r="AAJ89" s="668">
        <v>16140300.960000001</v>
      </c>
      <c r="AAK89" s="668">
        <v>12496538.66</v>
      </c>
      <c r="AAL89" s="668">
        <v>16623867.029999999</v>
      </c>
      <c r="AAM89" s="668">
        <v>1510623500.26</v>
      </c>
      <c r="AAN89" s="668">
        <v>19899846.329999998</v>
      </c>
      <c r="AAO89" s="668">
        <v>28479500.620000001</v>
      </c>
      <c r="AAP89" s="668">
        <v>65398631.609999999</v>
      </c>
      <c r="AAQ89" s="668">
        <v>28881305.039999999</v>
      </c>
      <c r="AAR89" s="668">
        <v>53644666.840000004</v>
      </c>
      <c r="AAS89" s="668">
        <v>29628163.219999999</v>
      </c>
      <c r="AAT89" s="668">
        <v>43986545.5</v>
      </c>
      <c r="AAU89" s="668">
        <v>55268111.359999999</v>
      </c>
      <c r="AAV89" s="668">
        <v>23118140.989999998</v>
      </c>
      <c r="AAW89" s="668">
        <v>21820973.280000001</v>
      </c>
      <c r="AAX89" s="668">
        <v>91217754.060000002</v>
      </c>
      <c r="AAY89" s="668">
        <v>43378415.259999998</v>
      </c>
      <c r="AAZ89" s="668">
        <v>6317320.25</v>
      </c>
      <c r="ABA89" s="668">
        <v>12093648.1</v>
      </c>
      <c r="ABB89" s="668">
        <v>17677550.890000001</v>
      </c>
      <c r="ABC89" s="668">
        <v>20996458.359999999</v>
      </c>
      <c r="ABD89" s="668">
        <v>33447977.890000001</v>
      </c>
      <c r="ABE89" s="668">
        <v>12646912.15</v>
      </c>
      <c r="ABF89" s="668">
        <v>102139084.79000001</v>
      </c>
      <c r="ABG89" s="668">
        <v>60656728.18</v>
      </c>
      <c r="ABH89" s="668">
        <v>34439684.369999997</v>
      </c>
      <c r="ABI89" s="668">
        <v>10454339.119999999</v>
      </c>
      <c r="ABJ89" s="668">
        <v>9936516.6099999994</v>
      </c>
      <c r="ABK89" s="668">
        <v>38740299.68</v>
      </c>
      <c r="ABL89" s="668">
        <v>15290490.390000001</v>
      </c>
      <c r="ABM89" s="668">
        <v>167326515.12</v>
      </c>
      <c r="ABN89" s="668">
        <v>66708234.509999998</v>
      </c>
      <c r="ABO89" s="668">
        <v>9367033.5099999998</v>
      </c>
      <c r="ABP89" s="668">
        <v>44545209.329999998</v>
      </c>
      <c r="ABQ89" s="668">
        <v>17390643.719999999</v>
      </c>
      <c r="ABR89" s="668">
        <v>25637816.32</v>
      </c>
      <c r="ABS89" s="668">
        <v>11960024.470000001</v>
      </c>
      <c r="ABT89" s="668">
        <v>16078190.68</v>
      </c>
      <c r="ABU89" s="668">
        <v>31638402.27</v>
      </c>
      <c r="ABV89" s="668">
        <v>131181125.95</v>
      </c>
      <c r="ABW89" s="668">
        <v>38322344.640000001</v>
      </c>
      <c r="ABX89" s="668">
        <v>59082793.170000002</v>
      </c>
      <c r="ABY89" s="668">
        <v>8362774.5199999996</v>
      </c>
      <c r="ABZ89" s="668">
        <v>24455292.18</v>
      </c>
      <c r="ACA89" s="668">
        <v>45549415.18</v>
      </c>
      <c r="ACB89" s="668">
        <v>7692289.5</v>
      </c>
      <c r="ACC89" s="668">
        <v>13934890.67</v>
      </c>
      <c r="ACD89" s="668">
        <v>13032461.529999999</v>
      </c>
      <c r="ACE89" s="668">
        <v>22875661.640000001</v>
      </c>
      <c r="ACF89" s="668">
        <v>21647534.690000001</v>
      </c>
      <c r="ACG89" s="668">
        <v>459547351.74000001</v>
      </c>
      <c r="ACH89" s="668">
        <v>8147198.0899999999</v>
      </c>
      <c r="ACI89" s="668">
        <v>12542213.91</v>
      </c>
      <c r="ACJ89" s="668">
        <v>27394007.989999998</v>
      </c>
      <c r="ACK89" s="668">
        <v>15316852.77</v>
      </c>
      <c r="ACL89" s="668">
        <v>27556503.239999998</v>
      </c>
      <c r="ACM89" s="668">
        <v>55020629</v>
      </c>
      <c r="ACN89" s="668">
        <v>160629085.94</v>
      </c>
      <c r="ACO89" s="668">
        <v>206266791.5</v>
      </c>
      <c r="ACP89" s="668">
        <v>14124949</v>
      </c>
      <c r="ACQ89" s="668">
        <v>34382518.07</v>
      </c>
      <c r="ACR89" s="668">
        <v>40911775.439999998</v>
      </c>
      <c r="ACS89" s="668">
        <v>16154784.109999999</v>
      </c>
      <c r="ACT89" s="668">
        <v>207691379.72999999</v>
      </c>
      <c r="ACU89" s="668">
        <v>22162740.219999999</v>
      </c>
      <c r="ACV89" s="668">
        <v>28343393.199999999</v>
      </c>
      <c r="ACW89" s="668">
        <v>46408151.210000001</v>
      </c>
      <c r="ACX89" s="668">
        <v>7336086.9299999997</v>
      </c>
      <c r="ACY89" s="668">
        <v>15417229.43</v>
      </c>
      <c r="ACZ89" s="668">
        <v>8544509.2300000004</v>
      </c>
      <c r="ADA89" s="668">
        <v>8319408.3499999996</v>
      </c>
      <c r="ADB89" s="668">
        <v>21471917.77</v>
      </c>
      <c r="ADC89" s="668">
        <v>48055982.07</v>
      </c>
      <c r="ADD89" s="668">
        <v>37149730.969999999</v>
      </c>
      <c r="ADE89" s="668">
        <v>56051089.869999997</v>
      </c>
      <c r="ADF89" s="668">
        <v>15440160.119999999</v>
      </c>
      <c r="ADG89" s="668">
        <v>7773291.8600000003</v>
      </c>
      <c r="ADH89" s="668">
        <v>16971371.170000002</v>
      </c>
      <c r="ADI89" s="668">
        <v>16564291.960000001</v>
      </c>
      <c r="ADJ89" s="668">
        <v>20754675.149999999</v>
      </c>
      <c r="ADK89" s="668">
        <v>21188620.399999999</v>
      </c>
      <c r="ADL89" s="668">
        <v>11395528.779999999</v>
      </c>
      <c r="ADM89" s="668">
        <v>416091758.69999999</v>
      </c>
      <c r="ADN89" s="668">
        <v>129169932.72</v>
      </c>
      <c r="ADO89" s="668">
        <v>35717643.75</v>
      </c>
      <c r="ADP89" s="668">
        <v>75492946.799999997</v>
      </c>
      <c r="ADQ89" s="668">
        <v>4351130.4800000004</v>
      </c>
      <c r="ADR89" s="668">
        <v>11190170.18</v>
      </c>
      <c r="ADS89" s="668">
        <v>52141122.020000003</v>
      </c>
      <c r="ADT89" s="668">
        <v>5588782.0999999996</v>
      </c>
      <c r="ADU89" s="668">
        <v>635114074.12</v>
      </c>
      <c r="ADV89" s="668">
        <v>122571427.86</v>
      </c>
      <c r="ADW89" s="668">
        <v>31814434.800000001</v>
      </c>
      <c r="ADX89" s="668">
        <v>34191091.700000003</v>
      </c>
      <c r="ADY89" s="668">
        <v>32856462.100000001</v>
      </c>
      <c r="ADZ89" s="668">
        <v>40760434.170000002</v>
      </c>
      <c r="AEA89" s="668">
        <v>22537771.5</v>
      </c>
      <c r="AEB89" s="668">
        <v>15858354.77</v>
      </c>
      <c r="AEC89" s="668">
        <v>11866561.050000001</v>
      </c>
      <c r="AED89" s="668">
        <v>37609522.5</v>
      </c>
      <c r="AEE89" s="668">
        <v>9602043.3599999994</v>
      </c>
      <c r="AEF89" s="668">
        <v>16769385.689999999</v>
      </c>
      <c r="AEG89" s="668">
        <v>20477152.440000001</v>
      </c>
      <c r="AEH89" s="668">
        <v>22292946.190000001</v>
      </c>
      <c r="AEI89" s="668">
        <v>33222267.949999999</v>
      </c>
      <c r="AEJ89" s="668">
        <v>37285370.409999996</v>
      </c>
      <c r="AEK89" s="668">
        <v>13438277.550000001</v>
      </c>
      <c r="AEL89" s="668">
        <v>47946526.039999999</v>
      </c>
      <c r="AEM89" s="668">
        <v>17702759.309999999</v>
      </c>
      <c r="AEN89" s="668">
        <v>29123004.18</v>
      </c>
      <c r="AEO89" s="668">
        <v>341202807.44999999</v>
      </c>
      <c r="AEP89" s="668">
        <v>41109047.32</v>
      </c>
      <c r="AEQ89" s="668">
        <v>31022145.530000001</v>
      </c>
      <c r="AER89" s="668">
        <v>24528522.850000001</v>
      </c>
      <c r="AES89" s="668">
        <v>14005270.49</v>
      </c>
      <c r="AET89" s="668">
        <v>56588868.880000003</v>
      </c>
      <c r="AEU89" s="668">
        <v>30952066.52</v>
      </c>
      <c r="AEV89" s="668">
        <v>31127198.73</v>
      </c>
      <c r="AEW89" s="668">
        <v>21086873.059999999</v>
      </c>
      <c r="AEX89" s="668">
        <v>17051489.440000001</v>
      </c>
      <c r="AEY89" s="668">
        <v>234151418.99000001</v>
      </c>
      <c r="AEZ89" s="668">
        <v>163751587.56</v>
      </c>
      <c r="AFA89" s="668">
        <v>23340252.600000001</v>
      </c>
      <c r="AFB89" s="668">
        <v>18760199.530000001</v>
      </c>
      <c r="AFC89" s="668">
        <v>42010407.659999996</v>
      </c>
      <c r="AFD89" s="668">
        <v>78230970.469999999</v>
      </c>
      <c r="AFE89" s="668">
        <v>18911768.640000001</v>
      </c>
      <c r="AFF89" s="668">
        <v>13240960.609999999</v>
      </c>
      <c r="AFG89" s="668">
        <v>28391138.93</v>
      </c>
      <c r="AFH89" s="668">
        <v>22738125.739999998</v>
      </c>
      <c r="AFI89" s="668">
        <v>18969523.27</v>
      </c>
      <c r="AFJ89" s="668">
        <v>10551351.890000001</v>
      </c>
      <c r="AFK89" s="668">
        <v>14152111.439999999</v>
      </c>
      <c r="AFL89" s="668">
        <v>184035382.37</v>
      </c>
      <c r="AFM89" s="668">
        <v>29607443.120000001</v>
      </c>
      <c r="AFN89" s="668">
        <v>54892782.950000003</v>
      </c>
      <c r="AFO89" s="668">
        <v>17732136.77</v>
      </c>
      <c r="AFP89" s="668">
        <v>35010367.32</v>
      </c>
      <c r="AFQ89" s="668">
        <v>42165785.289999999</v>
      </c>
      <c r="AFR89" s="668">
        <v>24625838.579999998</v>
      </c>
      <c r="AFS89" s="668">
        <v>47888722.090000004</v>
      </c>
      <c r="AFT89" s="668">
        <v>35136402.460000001</v>
      </c>
      <c r="AFU89" s="668">
        <v>20774005.75</v>
      </c>
      <c r="AFV89" s="668">
        <v>37743288.850000001</v>
      </c>
      <c r="AFW89" s="668">
        <v>39543320.939999998</v>
      </c>
      <c r="AFX89" s="668">
        <v>321423965.61000001</v>
      </c>
      <c r="AFY89" s="668">
        <v>30266646.050000001</v>
      </c>
      <c r="AFZ89" s="668">
        <v>13947392.34</v>
      </c>
      <c r="AGA89" s="668">
        <v>28489305.859999999</v>
      </c>
      <c r="AGB89" s="668">
        <v>26345377.600000001</v>
      </c>
      <c r="AGC89" s="668">
        <v>12499862.98</v>
      </c>
      <c r="AGD89" s="668">
        <v>14698728.380000001</v>
      </c>
      <c r="AGE89" s="668">
        <v>16995900.399999999</v>
      </c>
      <c r="AGF89" s="668">
        <v>11934620.800000001</v>
      </c>
      <c r="AGG89" s="668">
        <v>11844341.85</v>
      </c>
      <c r="AGH89" s="668">
        <v>15400889.57</v>
      </c>
      <c r="AGI89" s="668">
        <v>667192338.35000002</v>
      </c>
      <c r="AGJ89" s="668">
        <v>53797796.630000003</v>
      </c>
      <c r="AGK89" s="668">
        <v>36301916.579999998</v>
      </c>
      <c r="AGL89" s="668">
        <v>14834201.609999999</v>
      </c>
      <c r="AGM89" s="668">
        <v>53298584.009999998</v>
      </c>
      <c r="AGN89" s="668">
        <v>32596448.59</v>
      </c>
      <c r="AGO89" s="668">
        <v>10440462.08</v>
      </c>
      <c r="AGP89" s="668">
        <v>32569151.780000001</v>
      </c>
      <c r="AGQ89" s="668">
        <v>536653422.42000002</v>
      </c>
      <c r="AGR89" s="668">
        <v>469663475.42000002</v>
      </c>
      <c r="AGS89" s="668">
        <v>17088433.789999999</v>
      </c>
      <c r="AGT89" s="668">
        <v>49341802.079999998</v>
      </c>
      <c r="AGU89" s="668">
        <v>48652827.789999999</v>
      </c>
      <c r="AGV89" s="668">
        <v>12566633.529999999</v>
      </c>
      <c r="AGW89" s="668">
        <v>11027949.6</v>
      </c>
      <c r="AGX89" s="668">
        <v>23233155.629999999</v>
      </c>
      <c r="AGY89" s="668">
        <v>10804131.560000001</v>
      </c>
      <c r="AGZ89" s="668">
        <v>36771334.719999999</v>
      </c>
      <c r="AHA89" s="668">
        <v>47368589.450000003</v>
      </c>
      <c r="AHB89" s="668">
        <v>25005837.530000001</v>
      </c>
      <c r="AHC89" s="668">
        <v>15297001.77</v>
      </c>
      <c r="AHD89" s="668">
        <v>24161068.93</v>
      </c>
      <c r="AHE89" s="668">
        <v>10461769.67</v>
      </c>
      <c r="AHF89" s="668">
        <v>11949628.25</v>
      </c>
      <c r="AHG89" s="668">
        <v>9033037.0899999999</v>
      </c>
      <c r="AHH89" s="668">
        <v>87359584.299999997</v>
      </c>
      <c r="AHI89" s="668">
        <v>31522646.539999999</v>
      </c>
      <c r="AHJ89" s="668">
        <v>25714417.219999999</v>
      </c>
      <c r="AHK89" s="668">
        <v>14207046.85</v>
      </c>
      <c r="AHL89" s="668">
        <v>25708627.260000002</v>
      </c>
      <c r="AHM89" s="668">
        <v>23139704.030000001</v>
      </c>
      <c r="AHN89" s="668">
        <v>11001724.59</v>
      </c>
    </row>
    <row r="90" spans="2:898" x14ac:dyDescent="0.55000000000000004">
      <c r="B90" s="555" t="s">
        <v>6323</v>
      </c>
      <c r="C90" s="625">
        <v>216085764.25999999</v>
      </c>
      <c r="D90" s="625">
        <v>26656723.120000001</v>
      </c>
      <c r="E90" s="625">
        <v>67363116.609999999</v>
      </c>
      <c r="F90" s="625">
        <v>8009906.9000000004</v>
      </c>
      <c r="G90" s="625">
        <v>36293951.25</v>
      </c>
      <c r="H90" s="625">
        <v>22860018.629999999</v>
      </c>
      <c r="I90" s="625">
        <v>53122918.909999996</v>
      </c>
      <c r="J90" s="625">
        <v>15641512.720000001</v>
      </c>
      <c r="K90" s="625">
        <v>11313689.970000001</v>
      </c>
      <c r="L90" s="625">
        <v>15686956.619999999</v>
      </c>
      <c r="M90" s="625">
        <v>16414736.189999999</v>
      </c>
      <c r="N90" s="625">
        <v>14159619.07</v>
      </c>
      <c r="O90" s="625">
        <v>37093526.82</v>
      </c>
      <c r="P90" s="625">
        <v>12767350.98</v>
      </c>
      <c r="Q90" s="625">
        <v>6941298.0499999998</v>
      </c>
      <c r="R90" s="625">
        <v>41738388.020000003</v>
      </c>
      <c r="S90" s="625">
        <v>25494479.379999999</v>
      </c>
      <c r="T90" s="625">
        <v>5259888.1100000003</v>
      </c>
      <c r="U90" s="625">
        <v>337803263.57999998</v>
      </c>
      <c r="V90" s="625">
        <v>116552328.87</v>
      </c>
      <c r="W90" s="625">
        <v>12288713.210000001</v>
      </c>
      <c r="X90" s="625">
        <v>22384444.02</v>
      </c>
      <c r="Y90" s="625">
        <v>33516802.859999999</v>
      </c>
      <c r="Z90" s="625">
        <v>41418934.310000002</v>
      </c>
      <c r="AA90" s="625">
        <v>24121443.59</v>
      </c>
      <c r="AB90" s="625">
        <v>146355138.41</v>
      </c>
      <c r="AC90" s="625">
        <v>40915046.840000004</v>
      </c>
      <c r="AD90" s="625">
        <v>33253981.920000002</v>
      </c>
      <c r="AE90" s="625">
        <v>145581186.31999999</v>
      </c>
      <c r="AF90" s="625">
        <v>39901288.219999999</v>
      </c>
      <c r="AG90" s="625">
        <v>146671307.58000001</v>
      </c>
      <c r="AH90" s="625">
        <v>71996084.459999993</v>
      </c>
      <c r="AI90" s="625">
        <v>26424676.559999999</v>
      </c>
      <c r="AJ90" s="625">
        <v>21433934.57</v>
      </c>
      <c r="AK90" s="625">
        <v>20378088.66</v>
      </c>
      <c r="AL90" s="625">
        <v>43456980.719999999</v>
      </c>
      <c r="AM90" s="625">
        <v>50490760.170000002</v>
      </c>
      <c r="AN90" s="625">
        <v>16860334.280000001</v>
      </c>
      <c r="AO90" s="625">
        <v>17301481.870000001</v>
      </c>
      <c r="AP90" s="625">
        <v>17601706.469999999</v>
      </c>
      <c r="AQ90" s="625">
        <v>25034018.969999999</v>
      </c>
      <c r="AR90" s="625">
        <v>16534002.619999999</v>
      </c>
      <c r="AS90" s="625">
        <v>198045515.88</v>
      </c>
      <c r="AT90" s="625">
        <v>4620856.24</v>
      </c>
      <c r="AU90" s="625">
        <v>3895367.03</v>
      </c>
      <c r="AV90" s="625">
        <v>4844195.92</v>
      </c>
      <c r="AW90" s="625">
        <v>12381100.15</v>
      </c>
      <c r="AX90" s="625">
        <v>20271796.399999999</v>
      </c>
      <c r="AY90" s="625">
        <v>3779678.97</v>
      </c>
      <c r="AZ90" s="625">
        <v>6227406.6600000001</v>
      </c>
      <c r="BA90" s="625">
        <v>2556319.84</v>
      </c>
      <c r="BB90" s="625">
        <v>3829755.69</v>
      </c>
      <c r="BC90" s="625">
        <v>2214022.48</v>
      </c>
      <c r="BD90" s="625">
        <v>5579910.2999999998</v>
      </c>
      <c r="BE90" s="625">
        <v>33016806.039999999</v>
      </c>
      <c r="BF90" s="625">
        <v>3310532.99</v>
      </c>
      <c r="BG90" s="625">
        <v>6545652.96</v>
      </c>
      <c r="BH90" s="625">
        <v>196798068.39700001</v>
      </c>
      <c r="BI90" s="625">
        <v>65333131.75</v>
      </c>
      <c r="BJ90" s="625">
        <v>17138307.460000001</v>
      </c>
      <c r="BK90" s="625">
        <v>8312474.7400000002</v>
      </c>
      <c r="BL90" s="625">
        <v>22341405.370000001</v>
      </c>
      <c r="BM90" s="625">
        <v>12231238.449999999</v>
      </c>
      <c r="BN90" s="625">
        <v>13575014.09</v>
      </c>
      <c r="BO90" s="625">
        <v>1058150.8799999999</v>
      </c>
      <c r="BP90" s="625">
        <v>1011652.19</v>
      </c>
      <c r="BQ90" s="625">
        <v>128112968.7</v>
      </c>
      <c r="BR90" s="625">
        <v>4678856.3899999997</v>
      </c>
      <c r="BS90" s="625">
        <v>6222203.0599999996</v>
      </c>
      <c r="BT90" s="625">
        <v>12373232.210000001</v>
      </c>
      <c r="BU90" s="625">
        <v>7097401.29</v>
      </c>
      <c r="BV90" s="625">
        <v>7158706.4900000002</v>
      </c>
      <c r="BW90" s="625">
        <v>3828385.03</v>
      </c>
      <c r="BX90" s="625">
        <v>5185912.67</v>
      </c>
      <c r="BY90" s="625">
        <v>88641757.340000004</v>
      </c>
      <c r="BZ90" s="625">
        <v>12826778.689999999</v>
      </c>
      <c r="CA90" s="625">
        <v>25025587.309999999</v>
      </c>
      <c r="CB90" s="625">
        <v>43153842.810000002</v>
      </c>
      <c r="CC90" s="625">
        <v>10678117.970000001</v>
      </c>
      <c r="CD90" s="625">
        <v>10662834.92</v>
      </c>
      <c r="CE90" s="625">
        <v>12468118.75</v>
      </c>
      <c r="CF90" s="625">
        <v>216387553.13999999</v>
      </c>
      <c r="CG90" s="625">
        <v>13776597.689999999</v>
      </c>
      <c r="CH90" s="625">
        <v>36596006.030000001</v>
      </c>
      <c r="CI90" s="625">
        <v>5578022.5199999996</v>
      </c>
      <c r="CJ90" s="625">
        <v>9942195.4800000004</v>
      </c>
      <c r="CK90" s="625">
        <v>10457080.380000001</v>
      </c>
      <c r="CL90" s="625">
        <v>9064936.1600000001</v>
      </c>
      <c r="CM90" s="625">
        <v>21086662.399999999</v>
      </c>
      <c r="CN90" s="625">
        <v>3180109.57</v>
      </c>
      <c r="CO90" s="625">
        <v>11099083.65</v>
      </c>
      <c r="CP90" s="625">
        <v>7707403.9100000001</v>
      </c>
      <c r="CQ90" s="625">
        <v>9520790.7100000009</v>
      </c>
      <c r="CR90" s="625">
        <v>6938845.1900000004</v>
      </c>
      <c r="CS90" s="625">
        <v>133596290.13</v>
      </c>
      <c r="CT90" s="625">
        <v>5641638.4699999997</v>
      </c>
      <c r="CU90" s="625">
        <v>9427503.8300000001</v>
      </c>
      <c r="CV90" s="625">
        <v>27246412</v>
      </c>
      <c r="CW90" s="625">
        <v>7052543.4299999997</v>
      </c>
      <c r="CX90" s="625">
        <v>23439783.52</v>
      </c>
      <c r="CY90" s="625">
        <v>8257860.0499999998</v>
      </c>
      <c r="CZ90" s="625">
        <v>7348556.4400000004</v>
      </c>
      <c r="DA90" s="625">
        <v>164338198.62</v>
      </c>
      <c r="DB90" s="625">
        <v>187377996.61000001</v>
      </c>
      <c r="DC90" s="625">
        <v>18364855.940000001</v>
      </c>
      <c r="DD90" s="625">
        <v>27095285.649999999</v>
      </c>
      <c r="DE90" s="625">
        <v>25500394.390000001</v>
      </c>
      <c r="DF90" s="625">
        <v>26671177.52</v>
      </c>
      <c r="DG90" s="625">
        <v>24958781.780000001</v>
      </c>
      <c r="DH90" s="625">
        <v>26149631.829999998</v>
      </c>
      <c r="DI90" s="625">
        <v>15758952.4</v>
      </c>
      <c r="DJ90" s="625">
        <v>554193272.38999999</v>
      </c>
      <c r="DK90" s="625">
        <v>16695880.029999999</v>
      </c>
      <c r="DL90" s="625">
        <v>22623387.27</v>
      </c>
      <c r="DM90" s="625">
        <v>15597647.18</v>
      </c>
      <c r="DN90" s="625">
        <v>16220141.649800001</v>
      </c>
      <c r="DO90" s="625">
        <v>16922312.920000002</v>
      </c>
      <c r="DP90" s="625">
        <v>41703902.939999998</v>
      </c>
      <c r="DQ90" s="625">
        <v>19587811.3499</v>
      </c>
      <c r="DR90" s="625">
        <v>43120858.539999999</v>
      </c>
      <c r="DS90" s="625">
        <v>320411627.61000001</v>
      </c>
      <c r="DT90" s="625">
        <v>35611395.060000002</v>
      </c>
      <c r="DU90" s="625">
        <v>87773385.980000004</v>
      </c>
      <c r="DV90" s="625">
        <v>126765860.56</v>
      </c>
      <c r="DW90" s="625">
        <v>53835141.399999999</v>
      </c>
      <c r="DX90" s="625">
        <v>37105477.340000004</v>
      </c>
      <c r="DY90" s="625">
        <v>21262802.73</v>
      </c>
      <c r="DZ90" s="625">
        <v>5728050.3899999997</v>
      </c>
      <c r="EA90" s="625">
        <v>25815313.059999999</v>
      </c>
      <c r="EB90" s="625">
        <v>15763063.67</v>
      </c>
      <c r="EC90" s="625">
        <v>69447326.700000003</v>
      </c>
      <c r="ED90" s="625">
        <v>143354771.19</v>
      </c>
      <c r="EE90" s="625">
        <v>62482202.030000001</v>
      </c>
      <c r="EF90" s="625">
        <v>25798828.219999999</v>
      </c>
      <c r="EG90" s="625">
        <v>19209189.91</v>
      </c>
      <c r="EH90" s="625">
        <v>20247594.25</v>
      </c>
      <c r="EI90" s="625">
        <v>31578010.960000001</v>
      </c>
      <c r="EJ90" s="625">
        <v>38908142.109999999</v>
      </c>
      <c r="EK90" s="625">
        <v>15718268.880000001</v>
      </c>
      <c r="EL90" s="625">
        <v>16401300.18</v>
      </c>
      <c r="EM90" s="625">
        <v>319241960.06999999</v>
      </c>
      <c r="EN90" s="625">
        <v>16401929.5</v>
      </c>
      <c r="EO90" s="625">
        <v>26324286.260000002</v>
      </c>
      <c r="EP90" s="625">
        <v>14913174.66</v>
      </c>
      <c r="EQ90" s="625">
        <v>9343644.3399999999</v>
      </c>
      <c r="ER90" s="625">
        <v>6158703.8899999997</v>
      </c>
      <c r="ES90" s="625">
        <v>35690837.229999997</v>
      </c>
      <c r="ET90" s="625">
        <v>30377554.739999998</v>
      </c>
      <c r="EU90" s="625">
        <v>27044609.670000002</v>
      </c>
      <c r="EV90" s="625">
        <v>220513995.65000001</v>
      </c>
      <c r="EW90" s="625">
        <v>5878501.8399999999</v>
      </c>
      <c r="EX90" s="625">
        <v>11395779.449999999</v>
      </c>
      <c r="EY90" s="625">
        <v>23627329.280000001</v>
      </c>
      <c r="EZ90" s="625">
        <v>27153108.32</v>
      </c>
      <c r="FA90" s="625">
        <v>39037418.939999998</v>
      </c>
      <c r="FB90" s="625">
        <v>21834803.579999998</v>
      </c>
      <c r="FC90" s="625">
        <v>14614825.02</v>
      </c>
      <c r="FD90" s="625">
        <v>10900916.550000001</v>
      </c>
      <c r="FE90" s="625">
        <v>10361170.710000001</v>
      </c>
      <c r="FF90" s="625">
        <v>7324409.7000000002</v>
      </c>
      <c r="FG90" s="625">
        <v>7531857.4199999999</v>
      </c>
      <c r="FH90" s="625">
        <v>57650706.060000002</v>
      </c>
      <c r="FI90" s="625">
        <v>10278011.640000001</v>
      </c>
      <c r="FJ90" s="625">
        <v>11916248.380000001</v>
      </c>
      <c r="FK90" s="625">
        <v>9755603.2799999993</v>
      </c>
      <c r="FL90" s="625">
        <v>15392606.300000001</v>
      </c>
      <c r="FM90" s="625">
        <v>12337419.49</v>
      </c>
      <c r="FN90" s="625">
        <v>9479000.75</v>
      </c>
      <c r="FO90" s="625">
        <v>5350030.62</v>
      </c>
      <c r="FP90" s="625">
        <v>323569919.69</v>
      </c>
      <c r="FQ90" s="625">
        <v>11876659.300000001</v>
      </c>
      <c r="FR90" s="625">
        <v>25062422.550000001</v>
      </c>
      <c r="FS90" s="625">
        <v>31418081.739999998</v>
      </c>
      <c r="FT90" s="625">
        <v>24270376.969999999</v>
      </c>
      <c r="FU90" s="625">
        <v>6026363.4100000001</v>
      </c>
      <c r="FV90" s="625">
        <v>53643639.950000003</v>
      </c>
      <c r="FW90" s="625">
        <v>32705531.850000001</v>
      </c>
      <c r="FX90" s="625">
        <v>26875249.309999999</v>
      </c>
      <c r="FY90" s="625">
        <v>13629300.93</v>
      </c>
      <c r="FZ90" s="625">
        <v>59485216.619999997</v>
      </c>
      <c r="GA90" s="625">
        <v>19485110.199999999</v>
      </c>
      <c r="GB90" s="625">
        <v>12743268.26</v>
      </c>
      <c r="GC90" s="625">
        <v>6489877.29</v>
      </c>
      <c r="GD90" s="625">
        <v>149213939.30000001</v>
      </c>
      <c r="GE90" s="625">
        <v>6717804.0199999996</v>
      </c>
      <c r="GF90" s="625">
        <v>4652521.78</v>
      </c>
      <c r="GG90" s="625">
        <v>39807558.219999999</v>
      </c>
      <c r="GH90" s="625">
        <v>17196268.550000001</v>
      </c>
      <c r="GI90" s="625">
        <v>6962861.0700000003</v>
      </c>
      <c r="GJ90" s="625">
        <v>16896884.710000001</v>
      </c>
      <c r="GK90" s="625">
        <v>24771381.57</v>
      </c>
      <c r="GL90" s="625">
        <v>8634804.1400000006</v>
      </c>
      <c r="GM90" s="625">
        <v>4457853.03</v>
      </c>
      <c r="GN90" s="625">
        <v>4334857.5199999996</v>
      </c>
      <c r="GO90" s="625">
        <v>7563522.1100000003</v>
      </c>
      <c r="GP90" s="625">
        <v>152488657.94999999</v>
      </c>
      <c r="GQ90" s="625">
        <v>8266701.2000000002</v>
      </c>
      <c r="GR90" s="625">
        <v>9301290.9800000004</v>
      </c>
      <c r="GS90" s="625">
        <v>13378119.34</v>
      </c>
      <c r="GT90" s="625">
        <v>4246177.42</v>
      </c>
      <c r="GU90" s="625">
        <v>21936625.52</v>
      </c>
      <c r="GV90" s="625">
        <v>8788254.0199999996</v>
      </c>
      <c r="GW90" s="625">
        <v>7677938.4699999997</v>
      </c>
      <c r="GX90" s="625">
        <v>155320703.11000001</v>
      </c>
      <c r="GY90" s="625">
        <v>9368700.8599999994</v>
      </c>
      <c r="GZ90" s="625">
        <v>29421447.59</v>
      </c>
      <c r="HA90" s="625">
        <v>19325233.84</v>
      </c>
      <c r="HB90" s="625">
        <v>680247449.49000001</v>
      </c>
      <c r="HC90" s="625">
        <v>39663688.689999998</v>
      </c>
      <c r="HD90" s="625">
        <v>55949861.119999997</v>
      </c>
      <c r="HE90" s="625">
        <v>80087198.680000007</v>
      </c>
      <c r="HF90" s="625">
        <v>33164154.890000001</v>
      </c>
      <c r="HG90" s="625">
        <v>42826302.640000001</v>
      </c>
      <c r="HH90" s="625">
        <v>29372471.510000002</v>
      </c>
      <c r="HI90" s="625">
        <v>238060794.84</v>
      </c>
      <c r="HJ90" s="625">
        <v>48147698.399999999</v>
      </c>
      <c r="HK90" s="625">
        <v>99873770.689999998</v>
      </c>
      <c r="HL90" s="625">
        <v>27910352.52</v>
      </c>
      <c r="HM90" s="625">
        <v>22808297.760000002</v>
      </c>
      <c r="HN90" s="625">
        <v>26965099.609999999</v>
      </c>
      <c r="HO90" s="625">
        <v>31316569.940000001</v>
      </c>
      <c r="HP90" s="625">
        <v>28683377.699999999</v>
      </c>
      <c r="HQ90" s="625">
        <v>277684832.45999998</v>
      </c>
      <c r="HR90" s="625">
        <v>168201832.52000001</v>
      </c>
      <c r="HS90" s="625">
        <v>19921311.510000002</v>
      </c>
      <c r="HT90" s="625">
        <v>10278638.859999999</v>
      </c>
      <c r="HU90" s="625">
        <v>15212316.27</v>
      </c>
      <c r="HV90" s="625">
        <v>17982776.73</v>
      </c>
      <c r="HW90" s="625">
        <v>57837350.409999996</v>
      </c>
      <c r="HX90" s="625">
        <v>27603560.530000001</v>
      </c>
      <c r="HY90" s="625">
        <v>24174857.66</v>
      </c>
      <c r="HZ90" s="625">
        <v>17030009.199999999</v>
      </c>
      <c r="IA90" s="625">
        <v>18824773.449999999</v>
      </c>
      <c r="IB90" s="625">
        <v>23385651.079999998</v>
      </c>
      <c r="IC90" s="625">
        <v>4220394.1399999997</v>
      </c>
      <c r="ID90" s="625">
        <v>15960765.630000001</v>
      </c>
      <c r="IE90" s="625">
        <v>14481445.630000001</v>
      </c>
      <c r="IF90" s="625">
        <v>7114508.7000000002</v>
      </c>
      <c r="IG90" s="625">
        <v>297763859.51999998</v>
      </c>
      <c r="IH90" s="625">
        <v>39247465.670000002</v>
      </c>
      <c r="II90" s="625">
        <v>21931459.649999999</v>
      </c>
      <c r="IJ90" s="625">
        <v>63740981.280000001</v>
      </c>
      <c r="IK90" s="625">
        <v>99783852.480000004</v>
      </c>
      <c r="IL90" s="625">
        <v>45033406.729999997</v>
      </c>
      <c r="IM90" s="625">
        <v>10470332.5</v>
      </c>
      <c r="IN90" s="625">
        <v>13519481.48</v>
      </c>
      <c r="IO90" s="625">
        <v>14554333.810000001</v>
      </c>
      <c r="IP90" s="625">
        <v>26715699.440000001</v>
      </c>
      <c r="IQ90" s="625">
        <v>15204314.32</v>
      </c>
      <c r="IR90" s="625">
        <v>454280501.73000002</v>
      </c>
      <c r="IS90" s="625">
        <v>320756221.77999997</v>
      </c>
      <c r="IT90" s="625">
        <v>11738562.77</v>
      </c>
      <c r="IU90" s="625">
        <v>20049716.16</v>
      </c>
      <c r="IV90" s="625">
        <v>25594810.100000001</v>
      </c>
      <c r="IW90" s="625">
        <v>9991498.5899999999</v>
      </c>
      <c r="IX90" s="625">
        <v>21276656.370000001</v>
      </c>
      <c r="IY90" s="625">
        <v>5380795.4400000004</v>
      </c>
      <c r="IZ90" s="625">
        <v>10060029</v>
      </c>
      <c r="JA90" s="625">
        <v>27397451.649999999</v>
      </c>
      <c r="JB90" s="625">
        <v>38412803.369999997</v>
      </c>
      <c r="JC90" s="625">
        <v>15954627.039999999</v>
      </c>
      <c r="JD90" s="625">
        <v>67151368.790000007</v>
      </c>
      <c r="JE90" s="625">
        <v>84765930.150000006</v>
      </c>
      <c r="JF90" s="625">
        <v>19839825.760000002</v>
      </c>
      <c r="JG90" s="625">
        <v>15948952.91</v>
      </c>
      <c r="JH90" s="625">
        <v>16018333.73</v>
      </c>
      <c r="JI90" s="625">
        <v>10491889.4</v>
      </c>
      <c r="JJ90" s="625">
        <v>194333283.65000001</v>
      </c>
      <c r="JK90" s="625">
        <v>19492957.359999999</v>
      </c>
      <c r="JL90" s="625">
        <v>25099850.359999999</v>
      </c>
      <c r="JM90" s="625">
        <v>42275853.100000001</v>
      </c>
      <c r="JN90" s="625">
        <v>27745520.030000001</v>
      </c>
      <c r="JO90" s="625">
        <v>48697199.109999999</v>
      </c>
      <c r="JP90" s="625">
        <v>17849996.969999999</v>
      </c>
      <c r="JQ90" s="625">
        <v>213287734.90000001</v>
      </c>
      <c r="JR90" s="625">
        <v>139764265.66999999</v>
      </c>
      <c r="JS90" s="625">
        <v>13970428.67</v>
      </c>
      <c r="JT90" s="625">
        <v>5033538.41</v>
      </c>
      <c r="JU90" s="625">
        <v>14290034.52</v>
      </c>
      <c r="JV90" s="625">
        <v>4992182.5599999996</v>
      </c>
      <c r="JW90" s="625">
        <v>55104330.549999997</v>
      </c>
      <c r="JX90" s="625">
        <v>19528765.079999998</v>
      </c>
      <c r="JY90" s="625">
        <v>13375683.800000001</v>
      </c>
      <c r="JZ90" s="625">
        <v>20243328.43</v>
      </c>
      <c r="KA90" s="625">
        <v>8919405.8399999999</v>
      </c>
      <c r="KB90" s="625">
        <v>9477948.3200000003</v>
      </c>
      <c r="KC90" s="625">
        <v>14712884.050000001</v>
      </c>
      <c r="KD90" s="625">
        <v>2842703.11</v>
      </c>
      <c r="KE90" s="625">
        <v>7693013.1100000003</v>
      </c>
      <c r="KF90" s="625">
        <v>487989743.56999999</v>
      </c>
      <c r="KG90" s="625">
        <v>48807227.310000002</v>
      </c>
      <c r="KH90" s="625">
        <v>17843681.829999998</v>
      </c>
      <c r="KI90" s="625">
        <v>25110299.390000001</v>
      </c>
      <c r="KJ90" s="625">
        <v>12462979.970000001</v>
      </c>
      <c r="KK90" s="625">
        <v>19241414.969999999</v>
      </c>
      <c r="KL90" s="625">
        <v>74491637.510000005</v>
      </c>
      <c r="KM90" s="625">
        <v>21541007.449999999</v>
      </c>
      <c r="KN90" s="625">
        <v>16761159.73</v>
      </c>
      <c r="KO90" s="625">
        <v>154854589.09</v>
      </c>
      <c r="KP90" s="625">
        <v>24664988.780000001</v>
      </c>
      <c r="KQ90" s="625">
        <v>29528696.440000001</v>
      </c>
      <c r="KR90" s="625">
        <v>93179562.829999998</v>
      </c>
      <c r="KS90" s="625">
        <v>26999331.309999999</v>
      </c>
      <c r="KT90" s="625">
        <v>35327870.969999999</v>
      </c>
      <c r="KU90" s="625">
        <v>220689455.87</v>
      </c>
      <c r="KV90" s="625">
        <v>22248818.510000002</v>
      </c>
      <c r="KW90" s="625">
        <v>227328384.15000001</v>
      </c>
      <c r="KX90" s="625">
        <v>21703633.800000001</v>
      </c>
      <c r="KY90" s="625">
        <v>10365954.75</v>
      </c>
      <c r="KZ90" s="625">
        <v>39980190.399999999</v>
      </c>
      <c r="LA90" s="625">
        <v>28221385.140000001</v>
      </c>
      <c r="LB90" s="625">
        <v>12149618.029999999</v>
      </c>
      <c r="LC90" s="625">
        <v>16739579.949999999</v>
      </c>
      <c r="LD90" s="625">
        <v>22921888.850000001</v>
      </c>
      <c r="LE90" s="625">
        <v>491402727.49000001</v>
      </c>
      <c r="LF90" s="625">
        <v>158020653.33000001</v>
      </c>
      <c r="LG90" s="625">
        <v>116442945.54000001</v>
      </c>
      <c r="LH90" s="625">
        <v>112386785.65000001</v>
      </c>
      <c r="LI90" s="625">
        <v>18346945.57</v>
      </c>
      <c r="LJ90" s="625">
        <v>26347616.399999999</v>
      </c>
      <c r="LK90" s="625">
        <v>11045468.51</v>
      </c>
      <c r="LL90" s="625">
        <v>29278587.530000001</v>
      </c>
      <c r="LM90" s="625">
        <v>11914737.5</v>
      </c>
      <c r="LN90" s="625">
        <v>34943421.219999999</v>
      </c>
      <c r="LO90" s="625">
        <v>8068860.9100000001</v>
      </c>
      <c r="LP90" s="625">
        <v>141135256.44999999</v>
      </c>
      <c r="LQ90" s="625">
        <v>15629771.85</v>
      </c>
      <c r="LR90" s="625">
        <v>10005709.300000001</v>
      </c>
      <c r="LS90" s="625">
        <v>348728630.41000003</v>
      </c>
      <c r="LT90" s="625">
        <v>164784667.13999999</v>
      </c>
      <c r="LU90" s="625">
        <v>474807726.37</v>
      </c>
      <c r="LV90" s="625">
        <v>96517647.489999995</v>
      </c>
      <c r="LW90" s="625">
        <v>42280758.030000001</v>
      </c>
      <c r="LX90" s="625">
        <v>34384781.969999999</v>
      </c>
      <c r="LY90" s="625">
        <v>26344492.120000001</v>
      </c>
      <c r="LZ90" s="625">
        <v>22038471.440000001</v>
      </c>
      <c r="MA90" s="625">
        <v>19551843.050000001</v>
      </c>
      <c r="MB90" s="625">
        <v>21078084.050000001</v>
      </c>
      <c r="MC90" s="625">
        <v>93183753.530000001</v>
      </c>
      <c r="MD90" s="625">
        <v>18316176.460000001</v>
      </c>
      <c r="ME90" s="625">
        <v>409622508.39999998</v>
      </c>
      <c r="MF90" s="625">
        <v>13802672.6</v>
      </c>
      <c r="MG90" s="625">
        <v>9570231.3800000008</v>
      </c>
      <c r="MH90" s="625">
        <v>6310149.3099999996</v>
      </c>
      <c r="MI90" s="625">
        <v>10827808.119999999</v>
      </c>
      <c r="MJ90" s="625">
        <v>10912244.26</v>
      </c>
      <c r="MK90" s="625">
        <v>18900203.539999999</v>
      </c>
      <c r="ML90" s="625">
        <v>12542056.15</v>
      </c>
      <c r="MM90" s="625">
        <v>33539247.77</v>
      </c>
      <c r="MN90" s="625">
        <v>12578820.08</v>
      </c>
      <c r="MO90" s="625">
        <v>12170195.050000001</v>
      </c>
      <c r="MP90" s="625">
        <v>11483667.93</v>
      </c>
      <c r="MQ90" s="625">
        <v>381652263.13</v>
      </c>
      <c r="MR90" s="625">
        <v>17759367.93</v>
      </c>
      <c r="MS90" s="625">
        <v>26354513.960000001</v>
      </c>
      <c r="MT90" s="625">
        <v>36667573.340000004</v>
      </c>
      <c r="MU90" s="625">
        <v>41350099.079999998</v>
      </c>
      <c r="MV90" s="625">
        <v>20578241.190000001</v>
      </c>
      <c r="MW90" s="625">
        <v>52175958.998999998</v>
      </c>
      <c r="MX90" s="625">
        <v>48912810.100000001</v>
      </c>
      <c r="MY90" s="625">
        <v>16956607.73</v>
      </c>
      <c r="MZ90" s="625">
        <v>10390305.310000001</v>
      </c>
      <c r="NA90" s="625">
        <v>5105776.0199999996</v>
      </c>
      <c r="NB90" s="625">
        <v>786483810.14999998</v>
      </c>
      <c r="NC90" s="625">
        <v>42967431.590000004</v>
      </c>
      <c r="ND90" s="625">
        <v>15910858.460000001</v>
      </c>
      <c r="NE90" s="625">
        <v>150020389.52000001</v>
      </c>
      <c r="NF90" s="625">
        <v>20415447.93</v>
      </c>
      <c r="NG90" s="625">
        <v>38476022.939999998</v>
      </c>
      <c r="NH90" s="625">
        <v>122813544.48999999</v>
      </c>
      <c r="NI90" s="625">
        <v>102942174.23999999</v>
      </c>
      <c r="NJ90" s="625">
        <v>5095886.75</v>
      </c>
      <c r="NK90" s="625">
        <v>39497340.829999998</v>
      </c>
      <c r="NL90" s="625">
        <v>16274646.91</v>
      </c>
      <c r="NM90" s="625">
        <v>14592002.737</v>
      </c>
      <c r="NN90" s="625">
        <v>104366515.03</v>
      </c>
      <c r="NO90" s="625">
        <v>5138764.37</v>
      </c>
      <c r="NP90" s="625">
        <v>13884854.970000001</v>
      </c>
      <c r="NQ90" s="625">
        <v>5676487.4400000004</v>
      </c>
      <c r="NR90" s="625">
        <v>4664588.13</v>
      </c>
      <c r="NS90" s="625">
        <v>2113652.09</v>
      </c>
      <c r="NT90" s="625">
        <v>4121046.12</v>
      </c>
      <c r="NU90" s="625">
        <v>305074543.91000003</v>
      </c>
      <c r="NV90" s="625">
        <v>116809639.59999999</v>
      </c>
      <c r="NW90" s="625">
        <v>11347709.75</v>
      </c>
      <c r="NX90" s="625">
        <v>14176638.439999999</v>
      </c>
      <c r="NY90" s="625">
        <v>11804350.130000001</v>
      </c>
      <c r="NZ90" s="625">
        <v>26745719.649999999</v>
      </c>
      <c r="OA90" s="625">
        <v>12268617.84</v>
      </c>
      <c r="OB90" s="625">
        <v>312246936</v>
      </c>
      <c r="OC90" s="625">
        <v>135469927.02000001</v>
      </c>
      <c r="OD90" s="625">
        <v>19103688.309999999</v>
      </c>
      <c r="OE90" s="625">
        <v>120213469.86</v>
      </c>
      <c r="OF90" s="625">
        <v>24393692.370000001</v>
      </c>
      <c r="OG90" s="625">
        <v>22392519.82</v>
      </c>
      <c r="OH90" s="625">
        <v>79218654.480000004</v>
      </c>
      <c r="OI90" s="625">
        <v>14992572.34</v>
      </c>
      <c r="OJ90" s="625">
        <v>21776672.039999999</v>
      </c>
      <c r="OK90" s="625">
        <v>470115546.38</v>
      </c>
      <c r="OL90" s="625">
        <v>77534754.849999994</v>
      </c>
      <c r="OM90" s="625">
        <v>200062077.94999999</v>
      </c>
      <c r="ON90" s="625">
        <v>29280357.91</v>
      </c>
      <c r="OO90" s="625">
        <v>30910665.940000001</v>
      </c>
      <c r="OP90" s="625">
        <v>47467210.390000001</v>
      </c>
      <c r="OQ90" s="625">
        <v>144875437.56</v>
      </c>
      <c r="OR90" s="625">
        <v>16349179.199999999</v>
      </c>
      <c r="OS90" s="625">
        <v>19003180.199999999</v>
      </c>
      <c r="OT90" s="625">
        <v>25331938.850000001</v>
      </c>
      <c r="OU90" s="625">
        <v>22354374.760000002</v>
      </c>
      <c r="OV90" s="625">
        <v>71586126.280000001</v>
      </c>
      <c r="OW90" s="625">
        <v>14406904.869999999</v>
      </c>
      <c r="OX90" s="625">
        <v>5812003.75</v>
      </c>
      <c r="OY90" s="625">
        <v>10201544.789999999</v>
      </c>
      <c r="OZ90" s="625">
        <v>295655180.25999999</v>
      </c>
      <c r="PA90" s="625">
        <v>10859705.130000001</v>
      </c>
      <c r="PB90" s="625">
        <v>67418560.459999993</v>
      </c>
      <c r="PC90" s="625">
        <v>9192232.9299999997</v>
      </c>
      <c r="PD90" s="625">
        <v>13091601.859999999</v>
      </c>
      <c r="PE90" s="625">
        <v>53495212.289999999</v>
      </c>
      <c r="PF90" s="625">
        <v>12879788.970000001</v>
      </c>
      <c r="PG90" s="625">
        <v>11774655.23</v>
      </c>
      <c r="PH90" s="625">
        <v>23810375.280000001</v>
      </c>
      <c r="PI90" s="625">
        <v>19444976.300000001</v>
      </c>
      <c r="PJ90" s="625">
        <v>11205005.869999999</v>
      </c>
      <c r="PK90" s="625">
        <v>38796945.219999999</v>
      </c>
      <c r="PL90" s="625">
        <v>12248586.640000001</v>
      </c>
      <c r="PM90" s="625">
        <v>62929105.25</v>
      </c>
      <c r="PN90" s="625">
        <v>10389948.130000001</v>
      </c>
      <c r="PO90" s="625">
        <v>9076530.9700000007</v>
      </c>
      <c r="PP90" s="625">
        <v>9425796.25</v>
      </c>
      <c r="PQ90" s="625">
        <v>6655476.04</v>
      </c>
      <c r="PR90" s="625">
        <v>898256476.17999995</v>
      </c>
      <c r="PS90" s="625">
        <v>32197008.059999999</v>
      </c>
      <c r="PT90" s="625">
        <v>19747955.600000001</v>
      </c>
      <c r="PU90" s="625">
        <v>23155299.399999999</v>
      </c>
      <c r="PV90" s="625">
        <v>239697389.44999999</v>
      </c>
      <c r="PW90" s="625">
        <v>25745331.539999999</v>
      </c>
      <c r="PX90" s="625">
        <v>63917231.369999997</v>
      </c>
      <c r="PY90" s="625">
        <v>11282074.68</v>
      </c>
      <c r="PZ90" s="625">
        <v>63198219.659999996</v>
      </c>
      <c r="QA90" s="625">
        <v>8396831.8900000006</v>
      </c>
      <c r="QB90" s="625">
        <v>41072863.469999999</v>
      </c>
      <c r="QC90" s="625">
        <v>19065635.469999999</v>
      </c>
      <c r="QD90" s="625">
        <v>9270793.9700000007</v>
      </c>
      <c r="QE90" s="625">
        <v>8457069.7400000002</v>
      </c>
      <c r="QF90" s="625">
        <v>56883297.909999996</v>
      </c>
      <c r="QG90" s="625">
        <v>15816870.52</v>
      </c>
      <c r="QH90" s="625">
        <v>18835652.52</v>
      </c>
      <c r="QI90" s="625">
        <v>23517959.550000001</v>
      </c>
      <c r="QJ90" s="625">
        <v>14170723.689999999</v>
      </c>
      <c r="QK90" s="625">
        <v>69484408.590000004</v>
      </c>
      <c r="QL90" s="625">
        <v>87647807.310000002</v>
      </c>
      <c r="QM90" s="625">
        <v>17181423.73</v>
      </c>
      <c r="QN90" s="625">
        <v>3031788.56</v>
      </c>
      <c r="QO90" s="625">
        <v>7680228.4299999997</v>
      </c>
      <c r="QP90" s="625">
        <v>3184511.02</v>
      </c>
      <c r="QQ90" s="625">
        <v>12090929.289999999</v>
      </c>
      <c r="QR90" s="625">
        <v>315209751.48000002</v>
      </c>
      <c r="QS90" s="625">
        <v>11988379.609999999</v>
      </c>
      <c r="QT90" s="625">
        <v>56951946.359999999</v>
      </c>
      <c r="QU90" s="625">
        <v>5227322.21</v>
      </c>
      <c r="QV90" s="625">
        <v>20908294.289999999</v>
      </c>
      <c r="QW90" s="625">
        <v>43073389.579999998</v>
      </c>
      <c r="QX90" s="625">
        <v>20328276.640000001</v>
      </c>
      <c r="QY90" s="625">
        <v>29190273.829999998</v>
      </c>
      <c r="QZ90" s="625">
        <v>29102474.030000001</v>
      </c>
      <c r="RA90" s="625">
        <v>15096256.49</v>
      </c>
      <c r="RB90" s="625">
        <v>10965195.98</v>
      </c>
      <c r="RC90" s="625">
        <v>7464490.1900000004</v>
      </c>
      <c r="RD90" s="625">
        <v>8850318.3100000005</v>
      </c>
      <c r="RE90" s="625">
        <v>430763141.80000001</v>
      </c>
      <c r="RF90" s="625">
        <v>54868709.68</v>
      </c>
      <c r="RG90" s="625">
        <v>19956100.870000001</v>
      </c>
      <c r="RH90" s="625">
        <v>12784804.720000001</v>
      </c>
      <c r="RI90" s="625">
        <v>25812578.23</v>
      </c>
      <c r="RJ90" s="625">
        <v>39077190.93</v>
      </c>
      <c r="RK90" s="625">
        <v>88910040.900000006</v>
      </c>
      <c r="RL90" s="625">
        <v>14619352.449999999</v>
      </c>
      <c r="RM90" s="625">
        <v>18337298.5</v>
      </c>
      <c r="RN90" s="625">
        <v>56646793.299999997</v>
      </c>
      <c r="RO90" s="625">
        <v>61361397.689999998</v>
      </c>
      <c r="RP90" s="625">
        <v>13007987.439999999</v>
      </c>
      <c r="RQ90" s="625">
        <v>14999817.26</v>
      </c>
      <c r="RR90" s="625">
        <v>28633719.809999999</v>
      </c>
      <c r="RS90" s="625">
        <v>16471523.32</v>
      </c>
      <c r="RT90" s="625">
        <v>10702987.529999999</v>
      </c>
      <c r="RU90" s="625">
        <v>14306250.130000001</v>
      </c>
      <c r="RV90" s="625">
        <v>7463170.8300000001</v>
      </c>
      <c r="RW90" s="625">
        <v>6867609.29</v>
      </c>
      <c r="RX90" s="625">
        <v>12503192.92</v>
      </c>
      <c r="RY90" s="625">
        <v>153016822.40000001</v>
      </c>
      <c r="RZ90" s="625">
        <v>9037447.4399999995</v>
      </c>
      <c r="SA90" s="625">
        <v>10021970.869999999</v>
      </c>
      <c r="SB90" s="625">
        <v>15582376.93</v>
      </c>
      <c r="SC90" s="625">
        <v>6575879.1200000001</v>
      </c>
      <c r="SD90" s="625">
        <v>14137066.34</v>
      </c>
      <c r="SE90" s="625">
        <v>15819153.1</v>
      </c>
      <c r="SF90" s="625">
        <v>28597443.23</v>
      </c>
      <c r="SG90" s="625">
        <v>11786885.810000001</v>
      </c>
      <c r="SH90" s="625">
        <v>6984804.0599999996</v>
      </c>
      <c r="SI90" s="625">
        <v>66456390.920000002</v>
      </c>
      <c r="SJ90" s="625">
        <v>3406368.13</v>
      </c>
      <c r="SK90" s="625">
        <v>154463291.41</v>
      </c>
      <c r="SL90" s="625">
        <v>15177077.949999999</v>
      </c>
      <c r="SM90" s="625">
        <v>23603924.829999998</v>
      </c>
      <c r="SN90" s="625">
        <v>36613397.32</v>
      </c>
      <c r="SO90" s="625">
        <v>11674133.34</v>
      </c>
      <c r="SP90" s="625">
        <v>14729590.58</v>
      </c>
      <c r="SQ90" s="625">
        <v>21516197.449999999</v>
      </c>
      <c r="SR90" s="625">
        <v>14022368.359999999</v>
      </c>
      <c r="SS90" s="625">
        <v>313673258.62</v>
      </c>
      <c r="ST90" s="625">
        <v>6837206.5</v>
      </c>
      <c r="SU90" s="625">
        <v>11067302.060000001</v>
      </c>
      <c r="SV90" s="625">
        <v>29102132.309999999</v>
      </c>
      <c r="SW90" s="625">
        <v>6236905.0999999996</v>
      </c>
      <c r="SX90" s="625">
        <v>7413830.9000000004</v>
      </c>
      <c r="SY90" s="625">
        <v>4827780.28</v>
      </c>
      <c r="SZ90" s="625">
        <v>54870820.369999997</v>
      </c>
      <c r="TA90" s="625">
        <v>11471618.9</v>
      </c>
      <c r="TB90" s="625">
        <v>14298947.65</v>
      </c>
      <c r="TC90" s="625">
        <v>9160452.75</v>
      </c>
      <c r="TD90" s="625">
        <v>24329948.039999999</v>
      </c>
      <c r="TE90" s="625">
        <v>10726559.02</v>
      </c>
      <c r="TF90" s="625">
        <v>6047116.6900000004</v>
      </c>
      <c r="TG90" s="625">
        <v>615926477.14999998</v>
      </c>
      <c r="TH90" s="625">
        <v>11406720.390000001</v>
      </c>
      <c r="TI90" s="625">
        <v>18882510.969999999</v>
      </c>
      <c r="TJ90" s="625">
        <v>64586021.060000002</v>
      </c>
      <c r="TK90" s="625">
        <v>21637242.5</v>
      </c>
      <c r="TL90" s="625">
        <v>10284508.26</v>
      </c>
      <c r="TM90" s="625">
        <v>9049252.0999999996</v>
      </c>
      <c r="TN90" s="625">
        <v>53860884.950000003</v>
      </c>
      <c r="TO90" s="625">
        <v>8500933.7899999991</v>
      </c>
      <c r="TP90" s="625">
        <v>32339770.289999999</v>
      </c>
      <c r="TQ90" s="625">
        <v>40959488.140000001</v>
      </c>
      <c r="TR90" s="625">
        <v>11080428.57</v>
      </c>
      <c r="TS90" s="625">
        <v>13128762.640000001</v>
      </c>
      <c r="TT90" s="625">
        <v>18472395.370000001</v>
      </c>
      <c r="TU90" s="625">
        <v>23238275.52</v>
      </c>
      <c r="TV90" s="625">
        <v>4512813.6100000003</v>
      </c>
      <c r="TW90" s="625">
        <v>114870227.33</v>
      </c>
      <c r="TX90" s="625">
        <v>18954342.309999999</v>
      </c>
      <c r="TY90" s="625">
        <v>121359027.68000001</v>
      </c>
      <c r="TZ90" s="625">
        <v>54316648.25</v>
      </c>
      <c r="UA90" s="625">
        <v>16381245.140000001</v>
      </c>
      <c r="UB90" s="625">
        <v>15113436.27</v>
      </c>
      <c r="UC90" s="625">
        <v>256760967.5</v>
      </c>
      <c r="UD90" s="625">
        <v>10281196.08</v>
      </c>
      <c r="UE90" s="625">
        <v>16961534.5</v>
      </c>
      <c r="UF90" s="625">
        <v>30001033.789999999</v>
      </c>
      <c r="UG90" s="625">
        <v>14049380.4</v>
      </c>
      <c r="UH90" s="625">
        <v>169924814.81</v>
      </c>
      <c r="UI90" s="625">
        <v>40375871.280000001</v>
      </c>
      <c r="UJ90" s="625">
        <v>30683047.02</v>
      </c>
      <c r="UK90" s="625">
        <v>35806567.039999999</v>
      </c>
      <c r="UL90" s="625">
        <v>25395591.379999999</v>
      </c>
      <c r="UM90" s="625">
        <v>29233144</v>
      </c>
      <c r="UN90" s="625">
        <v>431541429.19999999</v>
      </c>
      <c r="UO90" s="625">
        <v>26436994.559999999</v>
      </c>
      <c r="UP90" s="625">
        <v>24107249.059999999</v>
      </c>
      <c r="UQ90" s="625">
        <v>137506147.52000001</v>
      </c>
      <c r="UR90" s="625">
        <v>3197190.72</v>
      </c>
      <c r="US90" s="625">
        <v>13729718.460000001</v>
      </c>
      <c r="UT90" s="625">
        <v>70310069.439999998</v>
      </c>
      <c r="UU90" s="625">
        <v>9897853.2799999993</v>
      </c>
      <c r="UV90" s="625">
        <v>13828197.529999999</v>
      </c>
      <c r="UW90" s="625">
        <v>13096087.34</v>
      </c>
      <c r="UX90" s="625">
        <v>32555118.059999999</v>
      </c>
      <c r="UY90" s="625">
        <v>55756776.909999996</v>
      </c>
      <c r="UZ90" s="625">
        <v>25880824.870000001</v>
      </c>
      <c r="VA90" s="625">
        <v>26824163.469999999</v>
      </c>
      <c r="VB90" s="625">
        <v>16978020.949999999</v>
      </c>
      <c r="VC90" s="625">
        <v>17632171.870000001</v>
      </c>
      <c r="VD90" s="625">
        <v>16640048.720000001</v>
      </c>
      <c r="VE90" s="625">
        <v>16085585.029999999</v>
      </c>
      <c r="VF90" s="625">
        <v>59131586.740000002</v>
      </c>
      <c r="VG90" s="625">
        <v>9239817.3800000008</v>
      </c>
      <c r="VH90" s="625">
        <v>6741491.4400000004</v>
      </c>
      <c r="VI90" s="625">
        <v>6915963.4500000002</v>
      </c>
      <c r="VJ90" s="625">
        <v>382408796.97000003</v>
      </c>
      <c r="VK90" s="625">
        <v>18085828.219999999</v>
      </c>
      <c r="VL90" s="625">
        <v>22040327.079999998</v>
      </c>
      <c r="VM90" s="625">
        <v>41120667.770000003</v>
      </c>
      <c r="VN90" s="625">
        <v>54904438.219999999</v>
      </c>
      <c r="VO90" s="625">
        <v>42918239.520000003</v>
      </c>
      <c r="VP90" s="625">
        <v>36520582.700000003</v>
      </c>
      <c r="VQ90" s="625">
        <v>9907606.0099999998</v>
      </c>
      <c r="VR90" s="625">
        <v>11564462.42</v>
      </c>
      <c r="VS90" s="625">
        <v>104420752.23999999</v>
      </c>
      <c r="VT90" s="625">
        <v>9674365.6099999994</v>
      </c>
      <c r="VU90" s="625">
        <v>35136135.770000003</v>
      </c>
      <c r="VV90" s="625">
        <v>21137592.469999999</v>
      </c>
      <c r="VW90" s="625">
        <v>4607768.3099999996</v>
      </c>
      <c r="VX90" s="625">
        <v>8671802.2899999991</v>
      </c>
      <c r="VY90" s="625">
        <v>579693994.28999996</v>
      </c>
      <c r="VZ90" s="625">
        <v>28333709.899999999</v>
      </c>
      <c r="WA90" s="625">
        <v>20679829.75</v>
      </c>
      <c r="WB90" s="625">
        <v>28939962.039000001</v>
      </c>
      <c r="WC90" s="625">
        <v>11087246.779999999</v>
      </c>
      <c r="WD90" s="625">
        <v>19870909.91</v>
      </c>
      <c r="WE90" s="625">
        <v>49173890.920000002</v>
      </c>
      <c r="WF90" s="625">
        <v>44428190.07</v>
      </c>
      <c r="WG90" s="625">
        <v>18196938.399999999</v>
      </c>
      <c r="WH90" s="625">
        <v>33893496.619999997</v>
      </c>
      <c r="WI90" s="625">
        <v>12069661.17</v>
      </c>
      <c r="WJ90" s="625">
        <v>49302397</v>
      </c>
      <c r="WK90" s="625">
        <v>23882847.66</v>
      </c>
      <c r="WL90" s="625">
        <v>56586796.770000003</v>
      </c>
      <c r="WM90" s="625">
        <v>48565979.740000002</v>
      </c>
      <c r="WN90" s="625">
        <v>23788470.100000001</v>
      </c>
      <c r="WO90" s="625">
        <v>27713743.420000002</v>
      </c>
      <c r="WP90" s="625">
        <v>34041488.159999996</v>
      </c>
      <c r="WQ90" s="625">
        <v>10753965.17</v>
      </c>
      <c r="WR90" s="625">
        <v>38679165.310000002</v>
      </c>
      <c r="WS90" s="625">
        <v>143254946.94</v>
      </c>
      <c r="WT90" s="625">
        <v>19924921.719999999</v>
      </c>
      <c r="WU90" s="625">
        <v>15260588.279999999</v>
      </c>
      <c r="WV90" s="625">
        <v>13710551.939999999</v>
      </c>
      <c r="WW90" s="625">
        <v>15254944.029999999</v>
      </c>
      <c r="WX90" s="625">
        <v>16521496.24</v>
      </c>
      <c r="WY90" s="625">
        <v>6760095.1399999997</v>
      </c>
      <c r="WZ90" s="625">
        <v>17000983.460000001</v>
      </c>
      <c r="XA90" s="625">
        <v>161341807.68000001</v>
      </c>
      <c r="XB90" s="625">
        <v>13191046.970000001</v>
      </c>
      <c r="XC90" s="625">
        <v>9823348.4700000007</v>
      </c>
      <c r="XD90" s="625">
        <v>5109767.96</v>
      </c>
      <c r="XE90" s="625">
        <v>15437824.17</v>
      </c>
      <c r="XF90" s="625">
        <v>264075887.75</v>
      </c>
      <c r="XG90" s="625">
        <v>29245494.899999999</v>
      </c>
      <c r="XH90" s="625">
        <v>22391088.620000001</v>
      </c>
      <c r="XI90" s="625">
        <v>107573369.95</v>
      </c>
      <c r="XJ90" s="625">
        <v>18135804.390000001</v>
      </c>
      <c r="XK90" s="625">
        <v>25664811.149999999</v>
      </c>
      <c r="XL90" s="625">
        <v>57698104.020000003</v>
      </c>
      <c r="XM90" s="625">
        <v>16252161.4</v>
      </c>
      <c r="XN90" s="625">
        <v>17188662.370000001</v>
      </c>
      <c r="XO90" s="625">
        <v>53365855.280000001</v>
      </c>
      <c r="XP90" s="625">
        <v>23367804.23</v>
      </c>
      <c r="XQ90" s="625">
        <v>19726006.579999998</v>
      </c>
      <c r="XR90" s="625">
        <v>9940815.4900000002</v>
      </c>
      <c r="XS90" s="625">
        <v>11685890.359999999</v>
      </c>
      <c r="XT90" s="625">
        <v>12449612.82</v>
      </c>
      <c r="XU90" s="625">
        <v>15069907.810000001</v>
      </c>
      <c r="XV90" s="625">
        <v>8953702.3399999999</v>
      </c>
      <c r="XW90" s="625">
        <v>14274902.210000001</v>
      </c>
      <c r="XX90" s="625">
        <v>9827235.5099999998</v>
      </c>
      <c r="XY90" s="625">
        <v>9465075.9700000007</v>
      </c>
      <c r="XZ90" s="625">
        <v>7903346.2000000002</v>
      </c>
      <c r="YA90" s="625">
        <v>10702943.07</v>
      </c>
      <c r="YB90" s="625">
        <v>11212124.369999999</v>
      </c>
      <c r="YC90" s="625">
        <v>247616773.71000001</v>
      </c>
      <c r="YD90" s="625">
        <v>18580881.719999999</v>
      </c>
      <c r="YE90" s="625">
        <v>40826480.68</v>
      </c>
      <c r="YF90" s="625">
        <v>7668482.9299999997</v>
      </c>
      <c r="YG90" s="625">
        <v>75752625.609999999</v>
      </c>
      <c r="YH90" s="625">
        <v>12475670.310000001</v>
      </c>
      <c r="YI90" s="625">
        <v>49644165.899999999</v>
      </c>
      <c r="YJ90" s="625">
        <v>8346364.0099999998</v>
      </c>
      <c r="YK90" s="625">
        <v>76822045.969999999</v>
      </c>
      <c r="YL90" s="625">
        <v>46637750.090000004</v>
      </c>
      <c r="YM90" s="625">
        <v>18831904.91</v>
      </c>
      <c r="YN90" s="625">
        <v>14027944.02</v>
      </c>
      <c r="YO90" s="625">
        <v>15382448.300000001</v>
      </c>
      <c r="YP90" s="625">
        <v>7262102.5700000003</v>
      </c>
      <c r="YQ90" s="625">
        <v>7402400.96</v>
      </c>
      <c r="YR90" s="625">
        <v>16936765.050000001</v>
      </c>
      <c r="YS90" s="625">
        <v>7018862.6600000001</v>
      </c>
      <c r="YT90" s="625">
        <v>132512162.84999999</v>
      </c>
      <c r="YU90" s="625">
        <v>12151607.300000001</v>
      </c>
      <c r="YV90" s="625">
        <v>7839387.4299999997</v>
      </c>
      <c r="YW90" s="625">
        <v>8785911.9800000004</v>
      </c>
      <c r="YX90" s="625">
        <v>16201509.48</v>
      </c>
      <c r="YY90" s="625">
        <v>5081023.51</v>
      </c>
      <c r="YZ90" s="625">
        <v>5338562.21</v>
      </c>
      <c r="ZA90" s="625">
        <v>136819152.88999999</v>
      </c>
      <c r="ZB90" s="625">
        <v>8228167.1200000001</v>
      </c>
      <c r="ZC90" s="625">
        <v>8616706.7100000009</v>
      </c>
      <c r="ZD90" s="625">
        <v>19876562.390000001</v>
      </c>
      <c r="ZE90" s="625">
        <v>6973601.5499999998</v>
      </c>
      <c r="ZF90" s="625">
        <v>8081402.1799999997</v>
      </c>
      <c r="ZG90" s="625">
        <v>9324473.7300000004</v>
      </c>
      <c r="ZH90" s="625">
        <v>9650501.9900000002</v>
      </c>
      <c r="ZI90" s="625">
        <v>45597739.119999997</v>
      </c>
      <c r="ZJ90" s="625">
        <v>306871496.00999999</v>
      </c>
      <c r="ZK90" s="625">
        <v>10300746.84</v>
      </c>
      <c r="ZL90" s="625">
        <v>48445851.719999999</v>
      </c>
      <c r="ZM90" s="625">
        <v>70138581.989999995</v>
      </c>
      <c r="ZN90" s="625">
        <v>25378477.920000002</v>
      </c>
      <c r="ZO90" s="625">
        <v>15289998.85</v>
      </c>
      <c r="ZP90" s="625">
        <v>14775288.810000001</v>
      </c>
      <c r="ZQ90" s="625">
        <v>32176534.079999998</v>
      </c>
      <c r="ZR90" s="625">
        <v>24278289.43</v>
      </c>
      <c r="ZS90" s="625">
        <v>42813464.619999997</v>
      </c>
      <c r="ZT90" s="625">
        <v>3505208.32</v>
      </c>
      <c r="ZU90" s="625">
        <v>19429691.890000001</v>
      </c>
      <c r="ZV90" s="625">
        <v>16298936.16</v>
      </c>
      <c r="ZW90" s="625">
        <v>21856206.609999999</v>
      </c>
      <c r="ZX90" s="625">
        <v>17308619.359999999</v>
      </c>
      <c r="ZY90" s="625">
        <v>16963880.309999999</v>
      </c>
      <c r="ZZ90" s="625">
        <v>12665804.310000001</v>
      </c>
      <c r="AAA90" s="625">
        <v>5504907.9699999997</v>
      </c>
      <c r="AAB90" s="625">
        <v>25738591.940000001</v>
      </c>
      <c r="AAC90" s="625">
        <v>12430323.08</v>
      </c>
      <c r="AAD90" s="625">
        <v>6458630.1200000001</v>
      </c>
      <c r="AAE90" s="625">
        <v>8031125.2999999998</v>
      </c>
      <c r="AAF90" s="625">
        <v>86065083.739999995</v>
      </c>
      <c r="AAG90" s="625">
        <v>18449311.780000001</v>
      </c>
      <c r="AAH90" s="625">
        <v>25252441.399999999</v>
      </c>
      <c r="AAI90" s="625">
        <v>12786497.810000001</v>
      </c>
      <c r="AAJ90" s="625">
        <v>10139054.779999999</v>
      </c>
      <c r="AAK90" s="625">
        <v>27145684.829999998</v>
      </c>
      <c r="AAL90" s="625">
        <v>11071374.800000001</v>
      </c>
      <c r="AAM90" s="625">
        <v>1007516543.41</v>
      </c>
      <c r="AAN90" s="625">
        <v>26270763.609999999</v>
      </c>
      <c r="AAO90" s="625">
        <v>25653356.539999999</v>
      </c>
      <c r="AAP90" s="625">
        <v>26798085.43</v>
      </c>
      <c r="AAQ90" s="625">
        <v>41449678.380000003</v>
      </c>
      <c r="AAR90" s="625">
        <v>13360827.609999999</v>
      </c>
      <c r="AAS90" s="625">
        <v>16249611.66</v>
      </c>
      <c r="AAT90" s="625">
        <v>27461514.91</v>
      </c>
      <c r="AAU90" s="625">
        <v>82822601.019999996</v>
      </c>
      <c r="AAV90" s="625">
        <v>16247700.359999999</v>
      </c>
      <c r="AAW90" s="625">
        <v>31090494.059999999</v>
      </c>
      <c r="AAX90" s="625">
        <v>178305777.19999999</v>
      </c>
      <c r="AAY90" s="625">
        <v>54011362.490000002</v>
      </c>
      <c r="AAZ90" s="625">
        <v>10749098.91</v>
      </c>
      <c r="ABA90" s="625">
        <v>15384587.699999999</v>
      </c>
      <c r="ABB90" s="625">
        <v>20984108.100000001</v>
      </c>
      <c r="ABC90" s="625">
        <v>8870991.3499999996</v>
      </c>
      <c r="ABD90" s="625">
        <v>11802275.74</v>
      </c>
      <c r="ABE90" s="625">
        <v>9933005.9800000004</v>
      </c>
      <c r="ABF90" s="625">
        <v>129437354.89</v>
      </c>
      <c r="ABG90" s="625">
        <v>176604938.96000001</v>
      </c>
      <c r="ABH90" s="625">
        <v>17756955.98</v>
      </c>
      <c r="ABI90" s="625">
        <v>7649826.8300000001</v>
      </c>
      <c r="ABJ90" s="625">
        <v>15833969.16</v>
      </c>
      <c r="ABK90" s="625">
        <v>6007229.3799999999</v>
      </c>
      <c r="ABL90" s="625">
        <v>9289167.1699999999</v>
      </c>
      <c r="ABM90" s="625">
        <v>234154830.34</v>
      </c>
      <c r="ABN90" s="625">
        <v>14971204.449999999</v>
      </c>
      <c r="ABO90" s="625">
        <v>15678104.01</v>
      </c>
      <c r="ABP90" s="625">
        <v>26426625.73</v>
      </c>
      <c r="ABQ90" s="625">
        <v>27164152.649999999</v>
      </c>
      <c r="ABR90" s="625">
        <v>16649499.76</v>
      </c>
      <c r="ABS90" s="625">
        <v>11576786.380000001</v>
      </c>
      <c r="ABT90" s="625">
        <v>18669052.210000001</v>
      </c>
      <c r="ABU90" s="625">
        <v>1955737.98</v>
      </c>
      <c r="ABV90" s="625">
        <v>366374208.06</v>
      </c>
      <c r="ABW90" s="625">
        <v>15243727.220000001</v>
      </c>
      <c r="ABX90" s="625">
        <v>27082299.09</v>
      </c>
      <c r="ABY90" s="625">
        <v>13307045.26</v>
      </c>
      <c r="ABZ90" s="625">
        <v>14093948.75</v>
      </c>
      <c r="ACA90" s="625">
        <v>81686041.950000003</v>
      </c>
      <c r="ACB90" s="625">
        <v>11925879.4</v>
      </c>
      <c r="ACC90" s="625">
        <v>12811731.939999999</v>
      </c>
      <c r="ACD90" s="625">
        <v>13585644.17</v>
      </c>
      <c r="ACE90" s="625">
        <v>33911559.490000002</v>
      </c>
      <c r="ACF90" s="625">
        <v>24687485.710000001</v>
      </c>
      <c r="ACG90" s="625">
        <v>278189688.69999999</v>
      </c>
      <c r="ACH90" s="625">
        <v>10586012.85</v>
      </c>
      <c r="ACI90" s="625">
        <v>25253709.5</v>
      </c>
      <c r="ACJ90" s="625">
        <v>39550468.880000003</v>
      </c>
      <c r="ACK90" s="625">
        <v>5240018.41</v>
      </c>
      <c r="ACL90" s="625">
        <v>48356064.619999997</v>
      </c>
      <c r="ACM90" s="625">
        <v>17242114.530000001</v>
      </c>
      <c r="ACN90" s="625">
        <v>91233504.420000002</v>
      </c>
      <c r="ACO90" s="625">
        <v>176128912.91999999</v>
      </c>
      <c r="ACP90" s="625">
        <v>25381893.640000001</v>
      </c>
      <c r="ACQ90" s="625">
        <v>46651921.140000001</v>
      </c>
      <c r="ACR90" s="625">
        <v>39589267.5</v>
      </c>
      <c r="ACS90" s="625">
        <v>25072815.649999999</v>
      </c>
      <c r="ACT90" s="625">
        <v>40224550.670000002</v>
      </c>
      <c r="ACU90" s="625">
        <v>23664121.640000001</v>
      </c>
      <c r="ACV90" s="625">
        <v>16383735.25</v>
      </c>
      <c r="ACW90" s="625">
        <v>23612352.550000001</v>
      </c>
      <c r="ACX90" s="625">
        <v>18469338.789999999</v>
      </c>
      <c r="ACY90" s="625">
        <v>19358102.239999998</v>
      </c>
      <c r="ACZ90" s="625">
        <v>7726178.9100000001</v>
      </c>
      <c r="ADA90" s="625">
        <v>17233778.34</v>
      </c>
      <c r="ADB90" s="625">
        <v>4151696.09</v>
      </c>
      <c r="ADC90" s="625">
        <v>8838282.0299999993</v>
      </c>
      <c r="ADD90" s="625">
        <v>92007679.400000006</v>
      </c>
      <c r="ADE90" s="625">
        <v>49496674.579999998</v>
      </c>
      <c r="ADF90" s="625">
        <v>5654918.2300000004</v>
      </c>
      <c r="ADG90" s="625">
        <v>10442095.9</v>
      </c>
      <c r="ADH90" s="625">
        <v>34387525.390000001</v>
      </c>
      <c r="ADI90" s="625">
        <v>20495779.789999999</v>
      </c>
      <c r="ADJ90" s="625">
        <v>14859805.369999999</v>
      </c>
      <c r="ADK90" s="625">
        <v>22939720.07</v>
      </c>
      <c r="ADL90" s="625">
        <v>28532626.629999999</v>
      </c>
      <c r="ADM90" s="625">
        <v>679121587.54999995</v>
      </c>
      <c r="ADN90" s="625">
        <v>85061050.349999994</v>
      </c>
      <c r="ADO90" s="625">
        <v>42370830.799999997</v>
      </c>
      <c r="ADP90" s="625">
        <v>128548383.38</v>
      </c>
      <c r="ADQ90" s="625">
        <v>4358060.4400000004</v>
      </c>
      <c r="ADR90" s="625">
        <v>14104210.92</v>
      </c>
      <c r="ADS90" s="625">
        <v>19077482.370000001</v>
      </c>
      <c r="ADT90" s="625">
        <v>5846677.0199999996</v>
      </c>
      <c r="ADU90" s="625">
        <v>590369431.52999997</v>
      </c>
      <c r="ADV90" s="625">
        <v>130967219.23</v>
      </c>
      <c r="ADW90" s="625">
        <v>90452486.739999995</v>
      </c>
      <c r="ADX90" s="625">
        <v>32775535.5</v>
      </c>
      <c r="ADY90" s="625">
        <v>26875498.460000001</v>
      </c>
      <c r="ADZ90" s="625">
        <v>46820493.350000001</v>
      </c>
      <c r="AEA90" s="625">
        <v>32418115.629999999</v>
      </c>
      <c r="AEB90" s="625">
        <v>18744443.02</v>
      </c>
      <c r="AEC90" s="625">
        <v>12095029.77</v>
      </c>
      <c r="AED90" s="625">
        <v>17394354.149999999</v>
      </c>
      <c r="AEE90" s="625">
        <v>41477669.25</v>
      </c>
      <c r="AEF90" s="625">
        <v>12275790.77</v>
      </c>
      <c r="AEG90" s="625">
        <v>10435549.98</v>
      </c>
      <c r="AEH90" s="625">
        <v>21753855.989999998</v>
      </c>
      <c r="AEI90" s="625">
        <v>38176703.539999999</v>
      </c>
      <c r="AEJ90" s="625">
        <v>26390501.460000001</v>
      </c>
      <c r="AEK90" s="625">
        <v>7292516.9100000001</v>
      </c>
      <c r="AEL90" s="625">
        <v>77867134.319999993</v>
      </c>
      <c r="AEM90" s="625">
        <v>7136447.0300000003</v>
      </c>
      <c r="AEN90" s="625">
        <v>36977073.020000003</v>
      </c>
      <c r="AEO90" s="625">
        <v>162281784.38</v>
      </c>
      <c r="AEP90" s="625">
        <v>41341923.789999999</v>
      </c>
      <c r="AEQ90" s="625">
        <v>38264985.390000001</v>
      </c>
      <c r="AER90" s="625">
        <v>30544074.359999999</v>
      </c>
      <c r="AES90" s="625">
        <v>16848795.079999998</v>
      </c>
      <c r="AET90" s="625">
        <v>81297831.670000002</v>
      </c>
      <c r="AEU90" s="625">
        <v>25424967.449999999</v>
      </c>
      <c r="AEV90" s="625">
        <v>37693893.630000003</v>
      </c>
      <c r="AEW90" s="625">
        <v>19892982.440000001</v>
      </c>
      <c r="AEX90" s="625">
        <v>11450488.18</v>
      </c>
      <c r="AEY90" s="625">
        <v>143815651.09999999</v>
      </c>
      <c r="AEZ90" s="625">
        <v>48613609.899999999</v>
      </c>
      <c r="AFA90" s="625">
        <v>12801555.390000001</v>
      </c>
      <c r="AFB90" s="625">
        <v>17532243.879999999</v>
      </c>
      <c r="AFC90" s="625">
        <v>13191673.98</v>
      </c>
      <c r="AFD90" s="625">
        <v>30640100.41</v>
      </c>
      <c r="AFE90" s="625">
        <v>19236761.399999999</v>
      </c>
      <c r="AFF90" s="625">
        <v>14883460.26</v>
      </c>
      <c r="AFG90" s="625">
        <v>12344524.02</v>
      </c>
      <c r="AFH90" s="625">
        <v>17594627.870000001</v>
      </c>
      <c r="AFI90" s="625">
        <v>16293246.560000001</v>
      </c>
      <c r="AFJ90" s="625">
        <v>13250660.970000001</v>
      </c>
      <c r="AFK90" s="625">
        <v>24577197.640000001</v>
      </c>
      <c r="AFL90" s="625">
        <v>223397934.80000001</v>
      </c>
      <c r="AFM90" s="625">
        <v>41221329.159999996</v>
      </c>
      <c r="AFN90" s="625">
        <v>34010981.909999996</v>
      </c>
      <c r="AFO90" s="625">
        <v>26981091.32</v>
      </c>
      <c r="AFP90" s="625">
        <v>27708768.579999998</v>
      </c>
      <c r="AFQ90" s="625">
        <v>23191381.170000002</v>
      </c>
      <c r="AFR90" s="625">
        <v>10022317.039999999</v>
      </c>
      <c r="AFS90" s="625">
        <v>32927947.48</v>
      </c>
      <c r="AFT90" s="625">
        <v>43680452.630000003</v>
      </c>
      <c r="AFU90" s="625">
        <v>10706264.07</v>
      </c>
      <c r="AFV90" s="625">
        <v>55625617.810000002</v>
      </c>
      <c r="AFW90" s="625">
        <v>11079218.210000001</v>
      </c>
      <c r="AFX90" s="625">
        <v>123939232.59999999</v>
      </c>
      <c r="AFY90" s="625">
        <v>14780192.77</v>
      </c>
      <c r="AFZ90" s="625">
        <v>16011214.34</v>
      </c>
      <c r="AGA90" s="625">
        <v>16910291.890000001</v>
      </c>
      <c r="AGB90" s="625">
        <v>38597465.740000002</v>
      </c>
      <c r="AGC90" s="625">
        <v>16957126.5</v>
      </c>
      <c r="AGD90" s="625">
        <v>6512022.1399999997</v>
      </c>
      <c r="AGE90" s="625">
        <v>13677877.460000001</v>
      </c>
      <c r="AGF90" s="625">
        <v>7715679.4000000004</v>
      </c>
      <c r="AGG90" s="625">
        <v>9603371.8100000005</v>
      </c>
      <c r="AGH90" s="625">
        <v>12336391.460000001</v>
      </c>
      <c r="AGI90" s="625">
        <v>145632810.71000001</v>
      </c>
      <c r="AGJ90" s="625">
        <v>59875858.060000002</v>
      </c>
      <c r="AGK90" s="625">
        <v>29801746.5</v>
      </c>
      <c r="AGL90" s="625">
        <v>9270915.8699999992</v>
      </c>
      <c r="AGM90" s="625">
        <v>22085363.969999999</v>
      </c>
      <c r="AGN90" s="625">
        <v>32070484.920000002</v>
      </c>
      <c r="AGO90" s="625">
        <v>10818431.6</v>
      </c>
      <c r="AGP90" s="625">
        <v>8039857.04</v>
      </c>
      <c r="AGQ90" s="625">
        <v>569672541.08000004</v>
      </c>
      <c r="AGR90" s="625">
        <v>574567414.73000002</v>
      </c>
      <c r="AGS90" s="625">
        <v>23909765.489999998</v>
      </c>
      <c r="AGT90" s="625">
        <v>36907192.920000002</v>
      </c>
      <c r="AGU90" s="625">
        <v>47629725.380000003</v>
      </c>
      <c r="AGV90" s="625">
        <v>15728727.390000001</v>
      </c>
      <c r="AGW90" s="625">
        <v>19484737.670000002</v>
      </c>
      <c r="AGX90" s="625">
        <v>14897824.859999999</v>
      </c>
      <c r="AGY90" s="625">
        <v>6351524.3200000003</v>
      </c>
      <c r="AGZ90" s="625">
        <v>50031022.210000001</v>
      </c>
      <c r="AHA90" s="625">
        <v>30048526.149999999</v>
      </c>
      <c r="AHB90" s="625">
        <v>22748190.239999998</v>
      </c>
      <c r="AHC90" s="625">
        <v>16319561.42</v>
      </c>
      <c r="AHD90" s="625">
        <v>24124773.239999998</v>
      </c>
      <c r="AHE90" s="625">
        <v>9961061.6899999995</v>
      </c>
      <c r="AHF90" s="625">
        <v>15622493.609999999</v>
      </c>
      <c r="AHG90" s="625">
        <v>19318700.190000001</v>
      </c>
      <c r="AHH90" s="625">
        <v>139058990.78</v>
      </c>
      <c r="AHI90" s="625">
        <v>11846863.82</v>
      </c>
      <c r="AHJ90" s="625">
        <v>15697265.960000001</v>
      </c>
      <c r="AHK90" s="625">
        <v>12362342.15</v>
      </c>
      <c r="AHL90" s="625">
        <v>30341940.32</v>
      </c>
      <c r="AHM90" s="625">
        <v>10436089.460000001</v>
      </c>
      <c r="AHN90" s="625">
        <v>17008896.84</v>
      </c>
    </row>
    <row r="91" spans="2:898" x14ac:dyDescent="0.55000000000000004">
      <c r="C91" s="625">
        <f>C90*-1</f>
        <v>-216085764.25999999</v>
      </c>
      <c r="D91" s="625">
        <f t="shared" ref="D91:BO91" si="57">D90*-1</f>
        <v>-26656723.120000001</v>
      </c>
      <c r="E91" s="625">
        <f t="shared" si="57"/>
        <v>-67363116.609999999</v>
      </c>
      <c r="F91" s="625">
        <f t="shared" si="57"/>
        <v>-8009906.9000000004</v>
      </c>
      <c r="G91" s="625">
        <f t="shared" si="57"/>
        <v>-36293951.25</v>
      </c>
      <c r="H91" s="625">
        <f t="shared" si="57"/>
        <v>-22860018.629999999</v>
      </c>
      <c r="I91" s="625">
        <f t="shared" si="57"/>
        <v>-53122918.909999996</v>
      </c>
      <c r="J91" s="625">
        <f t="shared" si="57"/>
        <v>-15641512.720000001</v>
      </c>
      <c r="K91" s="625">
        <f t="shared" si="57"/>
        <v>-11313689.970000001</v>
      </c>
      <c r="L91" s="625">
        <f t="shared" si="57"/>
        <v>-15686956.619999999</v>
      </c>
      <c r="M91" s="625">
        <f t="shared" si="57"/>
        <v>-16414736.189999999</v>
      </c>
      <c r="N91" s="625">
        <f t="shared" si="57"/>
        <v>-14159619.07</v>
      </c>
      <c r="O91" s="625">
        <f t="shared" si="57"/>
        <v>-37093526.82</v>
      </c>
      <c r="P91" s="625">
        <f t="shared" si="57"/>
        <v>-12767350.98</v>
      </c>
      <c r="Q91" s="625">
        <f t="shared" si="57"/>
        <v>-6941298.0499999998</v>
      </c>
      <c r="R91" s="625">
        <f t="shared" si="57"/>
        <v>-41738388.020000003</v>
      </c>
      <c r="S91" s="625">
        <f t="shared" si="57"/>
        <v>-25494479.379999999</v>
      </c>
      <c r="T91" s="625">
        <f t="shared" si="57"/>
        <v>-5259888.1100000003</v>
      </c>
      <c r="U91" s="625">
        <f t="shared" si="57"/>
        <v>-337803263.57999998</v>
      </c>
      <c r="V91" s="625">
        <f t="shared" si="57"/>
        <v>-116552328.87</v>
      </c>
      <c r="W91" s="625">
        <f t="shared" si="57"/>
        <v>-12288713.210000001</v>
      </c>
      <c r="X91" s="625">
        <f t="shared" si="57"/>
        <v>-22384444.02</v>
      </c>
      <c r="Y91" s="625">
        <f t="shared" si="57"/>
        <v>-33516802.859999999</v>
      </c>
      <c r="Z91" s="625">
        <f t="shared" si="57"/>
        <v>-41418934.310000002</v>
      </c>
      <c r="AA91" s="625">
        <f t="shared" si="57"/>
        <v>-24121443.59</v>
      </c>
      <c r="AB91" s="625">
        <f t="shared" si="57"/>
        <v>-146355138.41</v>
      </c>
      <c r="AC91" s="625">
        <f t="shared" si="57"/>
        <v>-40915046.840000004</v>
      </c>
      <c r="AD91" s="625">
        <f t="shared" si="57"/>
        <v>-33253981.920000002</v>
      </c>
      <c r="AE91" s="625">
        <f t="shared" si="57"/>
        <v>-145581186.31999999</v>
      </c>
      <c r="AF91" s="625">
        <f t="shared" si="57"/>
        <v>-39901288.219999999</v>
      </c>
      <c r="AG91" s="625">
        <f t="shared" si="57"/>
        <v>-146671307.58000001</v>
      </c>
      <c r="AH91" s="625">
        <f t="shared" si="57"/>
        <v>-71996084.459999993</v>
      </c>
      <c r="AI91" s="625">
        <f t="shared" si="57"/>
        <v>-26424676.559999999</v>
      </c>
      <c r="AJ91" s="625">
        <f t="shared" si="57"/>
        <v>-21433934.57</v>
      </c>
      <c r="AK91" s="625">
        <f t="shared" si="57"/>
        <v>-20378088.66</v>
      </c>
      <c r="AL91" s="625">
        <f t="shared" si="57"/>
        <v>-43456980.719999999</v>
      </c>
      <c r="AM91" s="625">
        <f t="shared" si="57"/>
        <v>-50490760.170000002</v>
      </c>
      <c r="AN91" s="625">
        <f t="shared" si="57"/>
        <v>-16860334.280000001</v>
      </c>
      <c r="AO91" s="625">
        <f t="shared" si="57"/>
        <v>-17301481.870000001</v>
      </c>
      <c r="AP91" s="625">
        <f t="shared" si="57"/>
        <v>-17601706.469999999</v>
      </c>
      <c r="AQ91" s="625">
        <f t="shared" si="57"/>
        <v>-25034018.969999999</v>
      </c>
      <c r="AR91" s="625">
        <f t="shared" si="57"/>
        <v>-16534002.619999999</v>
      </c>
      <c r="AS91" s="625">
        <f t="shared" si="57"/>
        <v>-198045515.88</v>
      </c>
      <c r="AT91" s="625">
        <f t="shared" si="57"/>
        <v>-4620856.24</v>
      </c>
      <c r="AU91" s="625">
        <f t="shared" si="57"/>
        <v>-3895367.03</v>
      </c>
      <c r="AV91" s="625">
        <f t="shared" si="57"/>
        <v>-4844195.92</v>
      </c>
      <c r="AW91" s="625">
        <f t="shared" si="57"/>
        <v>-12381100.15</v>
      </c>
      <c r="AX91" s="625">
        <f t="shared" si="57"/>
        <v>-20271796.399999999</v>
      </c>
      <c r="AY91" s="625">
        <f t="shared" si="57"/>
        <v>-3779678.97</v>
      </c>
      <c r="AZ91" s="625">
        <f t="shared" si="57"/>
        <v>-6227406.6600000001</v>
      </c>
      <c r="BA91" s="625">
        <f t="shared" si="57"/>
        <v>-2556319.84</v>
      </c>
      <c r="BB91" s="625">
        <f t="shared" si="57"/>
        <v>-3829755.69</v>
      </c>
      <c r="BC91" s="625">
        <f t="shared" si="57"/>
        <v>-2214022.48</v>
      </c>
      <c r="BD91" s="625">
        <f t="shared" si="57"/>
        <v>-5579910.2999999998</v>
      </c>
      <c r="BE91" s="625">
        <f t="shared" si="57"/>
        <v>-33016806.039999999</v>
      </c>
      <c r="BF91" s="625">
        <f t="shared" si="57"/>
        <v>-3310532.99</v>
      </c>
      <c r="BG91" s="625">
        <f t="shared" si="57"/>
        <v>-6545652.96</v>
      </c>
      <c r="BH91" s="625">
        <f t="shared" si="57"/>
        <v>-196798068.39700001</v>
      </c>
      <c r="BI91" s="625">
        <f t="shared" si="57"/>
        <v>-65333131.75</v>
      </c>
      <c r="BJ91" s="625">
        <f t="shared" si="57"/>
        <v>-17138307.460000001</v>
      </c>
      <c r="BK91" s="625">
        <f t="shared" si="57"/>
        <v>-8312474.7400000002</v>
      </c>
      <c r="BL91" s="625">
        <f t="shared" si="57"/>
        <v>-22341405.370000001</v>
      </c>
      <c r="BM91" s="625">
        <f t="shared" si="57"/>
        <v>-12231238.449999999</v>
      </c>
      <c r="BN91" s="625">
        <f t="shared" si="57"/>
        <v>-13575014.09</v>
      </c>
      <c r="BO91" s="625">
        <f t="shared" si="57"/>
        <v>-1058150.8799999999</v>
      </c>
      <c r="BP91" s="625">
        <f t="shared" ref="BP91:EA91" si="58">BP90*-1</f>
        <v>-1011652.19</v>
      </c>
      <c r="BQ91" s="625">
        <f t="shared" si="58"/>
        <v>-128112968.7</v>
      </c>
      <c r="BR91" s="625">
        <f t="shared" si="58"/>
        <v>-4678856.3899999997</v>
      </c>
      <c r="BS91" s="625">
        <f t="shared" si="58"/>
        <v>-6222203.0599999996</v>
      </c>
      <c r="BT91" s="625">
        <f t="shared" si="58"/>
        <v>-12373232.210000001</v>
      </c>
      <c r="BU91" s="625">
        <f t="shared" si="58"/>
        <v>-7097401.29</v>
      </c>
      <c r="BV91" s="625">
        <f t="shared" si="58"/>
        <v>-7158706.4900000002</v>
      </c>
      <c r="BW91" s="625">
        <f t="shared" si="58"/>
        <v>-3828385.03</v>
      </c>
      <c r="BX91" s="625">
        <f t="shared" si="58"/>
        <v>-5185912.67</v>
      </c>
      <c r="BY91" s="625">
        <f t="shared" si="58"/>
        <v>-88641757.340000004</v>
      </c>
      <c r="BZ91" s="625">
        <f t="shared" si="58"/>
        <v>-12826778.689999999</v>
      </c>
      <c r="CA91" s="625">
        <f t="shared" si="58"/>
        <v>-25025587.309999999</v>
      </c>
      <c r="CB91" s="625">
        <f t="shared" si="58"/>
        <v>-43153842.810000002</v>
      </c>
      <c r="CC91" s="625">
        <f t="shared" si="58"/>
        <v>-10678117.970000001</v>
      </c>
      <c r="CD91" s="625">
        <f t="shared" si="58"/>
        <v>-10662834.92</v>
      </c>
      <c r="CE91" s="625">
        <f t="shared" si="58"/>
        <v>-12468118.75</v>
      </c>
      <c r="CF91" s="625">
        <f t="shared" si="58"/>
        <v>-216387553.13999999</v>
      </c>
      <c r="CG91" s="625">
        <f t="shared" si="58"/>
        <v>-13776597.689999999</v>
      </c>
      <c r="CH91" s="625">
        <f t="shared" si="58"/>
        <v>-36596006.030000001</v>
      </c>
      <c r="CI91" s="625">
        <f t="shared" si="58"/>
        <v>-5578022.5199999996</v>
      </c>
      <c r="CJ91" s="625">
        <f t="shared" si="58"/>
        <v>-9942195.4800000004</v>
      </c>
      <c r="CK91" s="625">
        <f t="shared" si="58"/>
        <v>-10457080.380000001</v>
      </c>
      <c r="CL91" s="625">
        <f t="shared" si="58"/>
        <v>-9064936.1600000001</v>
      </c>
      <c r="CM91" s="625">
        <f t="shared" si="58"/>
        <v>-21086662.399999999</v>
      </c>
      <c r="CN91" s="625">
        <f t="shared" si="58"/>
        <v>-3180109.57</v>
      </c>
      <c r="CO91" s="625">
        <f t="shared" si="58"/>
        <v>-11099083.65</v>
      </c>
      <c r="CP91" s="625">
        <f t="shared" si="58"/>
        <v>-7707403.9100000001</v>
      </c>
      <c r="CQ91" s="625">
        <f t="shared" si="58"/>
        <v>-9520790.7100000009</v>
      </c>
      <c r="CR91" s="625">
        <f t="shared" si="58"/>
        <v>-6938845.1900000004</v>
      </c>
      <c r="CS91" s="625">
        <f t="shared" si="58"/>
        <v>-133596290.13</v>
      </c>
      <c r="CT91" s="625">
        <f t="shared" si="58"/>
        <v>-5641638.4699999997</v>
      </c>
      <c r="CU91" s="625">
        <f t="shared" si="58"/>
        <v>-9427503.8300000001</v>
      </c>
      <c r="CV91" s="625">
        <f t="shared" si="58"/>
        <v>-27246412</v>
      </c>
      <c r="CW91" s="625">
        <f t="shared" si="58"/>
        <v>-7052543.4299999997</v>
      </c>
      <c r="CX91" s="625">
        <f t="shared" si="58"/>
        <v>-23439783.52</v>
      </c>
      <c r="CY91" s="625">
        <f t="shared" si="58"/>
        <v>-8257860.0499999998</v>
      </c>
      <c r="CZ91" s="625">
        <f t="shared" si="58"/>
        <v>-7348556.4400000004</v>
      </c>
      <c r="DA91" s="625">
        <f t="shared" si="58"/>
        <v>-164338198.62</v>
      </c>
      <c r="DB91" s="625">
        <f t="shared" si="58"/>
        <v>-187377996.61000001</v>
      </c>
      <c r="DC91" s="625">
        <f t="shared" si="58"/>
        <v>-18364855.940000001</v>
      </c>
      <c r="DD91" s="625">
        <f t="shared" si="58"/>
        <v>-27095285.649999999</v>
      </c>
      <c r="DE91" s="625">
        <f t="shared" si="58"/>
        <v>-25500394.390000001</v>
      </c>
      <c r="DF91" s="625">
        <f t="shared" si="58"/>
        <v>-26671177.52</v>
      </c>
      <c r="DG91" s="625">
        <f t="shared" si="58"/>
        <v>-24958781.780000001</v>
      </c>
      <c r="DH91" s="625">
        <f t="shared" si="58"/>
        <v>-26149631.829999998</v>
      </c>
      <c r="DI91" s="625">
        <f t="shared" si="58"/>
        <v>-15758952.4</v>
      </c>
      <c r="DJ91" s="625">
        <f t="shared" si="58"/>
        <v>-554193272.38999999</v>
      </c>
      <c r="DK91" s="625">
        <f t="shared" si="58"/>
        <v>-16695880.029999999</v>
      </c>
      <c r="DL91" s="625">
        <f t="shared" si="58"/>
        <v>-22623387.27</v>
      </c>
      <c r="DM91" s="625">
        <f t="shared" si="58"/>
        <v>-15597647.18</v>
      </c>
      <c r="DN91" s="625">
        <f t="shared" si="58"/>
        <v>-16220141.649800001</v>
      </c>
      <c r="DO91" s="625">
        <f t="shared" si="58"/>
        <v>-16922312.920000002</v>
      </c>
      <c r="DP91" s="625">
        <f t="shared" si="58"/>
        <v>-41703902.939999998</v>
      </c>
      <c r="DQ91" s="625">
        <f t="shared" si="58"/>
        <v>-19587811.3499</v>
      </c>
      <c r="DR91" s="625">
        <f t="shared" si="58"/>
        <v>-43120858.539999999</v>
      </c>
      <c r="DS91" s="625">
        <f t="shared" si="58"/>
        <v>-320411627.61000001</v>
      </c>
      <c r="DT91" s="625">
        <f t="shared" si="58"/>
        <v>-35611395.060000002</v>
      </c>
      <c r="DU91" s="625">
        <f t="shared" si="58"/>
        <v>-87773385.980000004</v>
      </c>
      <c r="DV91" s="625">
        <f t="shared" si="58"/>
        <v>-126765860.56</v>
      </c>
      <c r="DW91" s="625">
        <f t="shared" si="58"/>
        <v>-53835141.399999999</v>
      </c>
      <c r="DX91" s="625">
        <f t="shared" si="58"/>
        <v>-37105477.340000004</v>
      </c>
      <c r="DY91" s="625">
        <f t="shared" si="58"/>
        <v>-21262802.73</v>
      </c>
      <c r="DZ91" s="625">
        <f t="shared" si="58"/>
        <v>-5728050.3899999997</v>
      </c>
      <c r="EA91" s="625">
        <f t="shared" si="58"/>
        <v>-25815313.059999999</v>
      </c>
      <c r="EB91" s="625">
        <f t="shared" ref="EB91:GM91" si="59">EB90*-1</f>
        <v>-15763063.67</v>
      </c>
      <c r="EC91" s="625">
        <f t="shared" si="59"/>
        <v>-69447326.700000003</v>
      </c>
      <c r="ED91" s="625">
        <f t="shared" si="59"/>
        <v>-143354771.19</v>
      </c>
      <c r="EE91" s="625">
        <f t="shared" si="59"/>
        <v>-62482202.030000001</v>
      </c>
      <c r="EF91" s="625">
        <f t="shared" si="59"/>
        <v>-25798828.219999999</v>
      </c>
      <c r="EG91" s="625">
        <f t="shared" si="59"/>
        <v>-19209189.91</v>
      </c>
      <c r="EH91" s="625">
        <f t="shared" si="59"/>
        <v>-20247594.25</v>
      </c>
      <c r="EI91" s="625">
        <f t="shared" si="59"/>
        <v>-31578010.960000001</v>
      </c>
      <c r="EJ91" s="625">
        <f t="shared" si="59"/>
        <v>-38908142.109999999</v>
      </c>
      <c r="EK91" s="625">
        <f t="shared" si="59"/>
        <v>-15718268.880000001</v>
      </c>
      <c r="EL91" s="625">
        <f t="shared" si="59"/>
        <v>-16401300.18</v>
      </c>
      <c r="EM91" s="625">
        <f t="shared" si="59"/>
        <v>-319241960.06999999</v>
      </c>
      <c r="EN91" s="625">
        <f t="shared" si="59"/>
        <v>-16401929.5</v>
      </c>
      <c r="EO91" s="625">
        <f t="shared" si="59"/>
        <v>-26324286.260000002</v>
      </c>
      <c r="EP91" s="625">
        <f t="shared" si="59"/>
        <v>-14913174.66</v>
      </c>
      <c r="EQ91" s="625">
        <f t="shared" si="59"/>
        <v>-9343644.3399999999</v>
      </c>
      <c r="ER91" s="625">
        <f t="shared" si="59"/>
        <v>-6158703.8899999997</v>
      </c>
      <c r="ES91" s="625">
        <f t="shared" si="59"/>
        <v>-35690837.229999997</v>
      </c>
      <c r="ET91" s="625">
        <f t="shared" si="59"/>
        <v>-30377554.739999998</v>
      </c>
      <c r="EU91" s="625">
        <f t="shared" si="59"/>
        <v>-27044609.670000002</v>
      </c>
      <c r="EV91" s="625">
        <f t="shared" si="59"/>
        <v>-220513995.65000001</v>
      </c>
      <c r="EW91" s="625">
        <f t="shared" si="59"/>
        <v>-5878501.8399999999</v>
      </c>
      <c r="EX91" s="625">
        <f t="shared" si="59"/>
        <v>-11395779.449999999</v>
      </c>
      <c r="EY91" s="625">
        <f t="shared" si="59"/>
        <v>-23627329.280000001</v>
      </c>
      <c r="EZ91" s="625">
        <f t="shared" si="59"/>
        <v>-27153108.32</v>
      </c>
      <c r="FA91" s="625">
        <f t="shared" si="59"/>
        <v>-39037418.939999998</v>
      </c>
      <c r="FB91" s="625">
        <f t="shared" si="59"/>
        <v>-21834803.579999998</v>
      </c>
      <c r="FC91" s="625">
        <f t="shared" si="59"/>
        <v>-14614825.02</v>
      </c>
      <c r="FD91" s="625">
        <f t="shared" si="59"/>
        <v>-10900916.550000001</v>
      </c>
      <c r="FE91" s="625">
        <f t="shared" si="59"/>
        <v>-10361170.710000001</v>
      </c>
      <c r="FF91" s="625">
        <f t="shared" si="59"/>
        <v>-7324409.7000000002</v>
      </c>
      <c r="FG91" s="625">
        <f t="shared" si="59"/>
        <v>-7531857.4199999999</v>
      </c>
      <c r="FH91" s="625">
        <f t="shared" si="59"/>
        <v>-57650706.060000002</v>
      </c>
      <c r="FI91" s="625">
        <f t="shared" si="59"/>
        <v>-10278011.640000001</v>
      </c>
      <c r="FJ91" s="625">
        <f t="shared" si="59"/>
        <v>-11916248.380000001</v>
      </c>
      <c r="FK91" s="625">
        <f t="shared" si="59"/>
        <v>-9755603.2799999993</v>
      </c>
      <c r="FL91" s="625">
        <f t="shared" si="59"/>
        <v>-15392606.300000001</v>
      </c>
      <c r="FM91" s="625">
        <f t="shared" si="59"/>
        <v>-12337419.49</v>
      </c>
      <c r="FN91" s="625">
        <f t="shared" si="59"/>
        <v>-9479000.75</v>
      </c>
      <c r="FO91" s="625">
        <f t="shared" si="59"/>
        <v>-5350030.62</v>
      </c>
      <c r="FP91" s="625">
        <f t="shared" si="59"/>
        <v>-323569919.69</v>
      </c>
      <c r="FQ91" s="625">
        <f t="shared" si="59"/>
        <v>-11876659.300000001</v>
      </c>
      <c r="FR91" s="625">
        <f t="shared" si="59"/>
        <v>-25062422.550000001</v>
      </c>
      <c r="FS91" s="625">
        <f t="shared" si="59"/>
        <v>-31418081.739999998</v>
      </c>
      <c r="FT91" s="625">
        <f t="shared" si="59"/>
        <v>-24270376.969999999</v>
      </c>
      <c r="FU91" s="625">
        <f t="shared" si="59"/>
        <v>-6026363.4100000001</v>
      </c>
      <c r="FV91" s="625">
        <f t="shared" si="59"/>
        <v>-53643639.950000003</v>
      </c>
      <c r="FW91" s="625">
        <f t="shared" si="59"/>
        <v>-32705531.850000001</v>
      </c>
      <c r="FX91" s="625">
        <f t="shared" si="59"/>
        <v>-26875249.309999999</v>
      </c>
      <c r="FY91" s="625">
        <f t="shared" si="59"/>
        <v>-13629300.93</v>
      </c>
      <c r="FZ91" s="625">
        <f t="shared" si="59"/>
        <v>-59485216.619999997</v>
      </c>
      <c r="GA91" s="625">
        <f t="shared" si="59"/>
        <v>-19485110.199999999</v>
      </c>
      <c r="GB91" s="625">
        <f t="shared" si="59"/>
        <v>-12743268.26</v>
      </c>
      <c r="GC91" s="625">
        <f t="shared" si="59"/>
        <v>-6489877.29</v>
      </c>
      <c r="GD91" s="625">
        <f t="shared" si="59"/>
        <v>-149213939.30000001</v>
      </c>
      <c r="GE91" s="625">
        <f t="shared" si="59"/>
        <v>-6717804.0199999996</v>
      </c>
      <c r="GF91" s="625">
        <f t="shared" si="59"/>
        <v>-4652521.78</v>
      </c>
      <c r="GG91" s="625">
        <f t="shared" si="59"/>
        <v>-39807558.219999999</v>
      </c>
      <c r="GH91" s="625">
        <f t="shared" si="59"/>
        <v>-17196268.550000001</v>
      </c>
      <c r="GI91" s="625">
        <f t="shared" si="59"/>
        <v>-6962861.0700000003</v>
      </c>
      <c r="GJ91" s="625">
        <f t="shared" si="59"/>
        <v>-16896884.710000001</v>
      </c>
      <c r="GK91" s="625">
        <f t="shared" si="59"/>
        <v>-24771381.57</v>
      </c>
      <c r="GL91" s="625">
        <f t="shared" si="59"/>
        <v>-8634804.1400000006</v>
      </c>
      <c r="GM91" s="625">
        <f t="shared" si="59"/>
        <v>-4457853.03</v>
      </c>
      <c r="GN91" s="625">
        <f t="shared" ref="GN91:IY91" si="60">GN90*-1</f>
        <v>-4334857.5199999996</v>
      </c>
      <c r="GO91" s="625">
        <f t="shared" si="60"/>
        <v>-7563522.1100000003</v>
      </c>
      <c r="GP91" s="625">
        <f t="shared" si="60"/>
        <v>-152488657.94999999</v>
      </c>
      <c r="GQ91" s="625">
        <f t="shared" si="60"/>
        <v>-8266701.2000000002</v>
      </c>
      <c r="GR91" s="625">
        <f t="shared" si="60"/>
        <v>-9301290.9800000004</v>
      </c>
      <c r="GS91" s="625">
        <f t="shared" si="60"/>
        <v>-13378119.34</v>
      </c>
      <c r="GT91" s="625">
        <f t="shared" si="60"/>
        <v>-4246177.42</v>
      </c>
      <c r="GU91" s="625">
        <f t="shared" si="60"/>
        <v>-21936625.52</v>
      </c>
      <c r="GV91" s="625">
        <f t="shared" si="60"/>
        <v>-8788254.0199999996</v>
      </c>
      <c r="GW91" s="625">
        <f t="shared" si="60"/>
        <v>-7677938.4699999997</v>
      </c>
      <c r="GX91" s="625">
        <f t="shared" si="60"/>
        <v>-155320703.11000001</v>
      </c>
      <c r="GY91" s="625">
        <f t="shared" si="60"/>
        <v>-9368700.8599999994</v>
      </c>
      <c r="GZ91" s="625">
        <f t="shared" si="60"/>
        <v>-29421447.59</v>
      </c>
      <c r="HA91" s="625">
        <f t="shared" si="60"/>
        <v>-19325233.84</v>
      </c>
      <c r="HB91" s="625">
        <f t="shared" si="60"/>
        <v>-680247449.49000001</v>
      </c>
      <c r="HC91" s="625">
        <f t="shared" si="60"/>
        <v>-39663688.689999998</v>
      </c>
      <c r="HD91" s="625">
        <f t="shared" si="60"/>
        <v>-55949861.119999997</v>
      </c>
      <c r="HE91" s="625">
        <f t="shared" si="60"/>
        <v>-80087198.680000007</v>
      </c>
      <c r="HF91" s="625">
        <f t="shared" si="60"/>
        <v>-33164154.890000001</v>
      </c>
      <c r="HG91" s="625">
        <f t="shared" si="60"/>
        <v>-42826302.640000001</v>
      </c>
      <c r="HH91" s="625">
        <f t="shared" si="60"/>
        <v>-29372471.510000002</v>
      </c>
      <c r="HI91" s="625">
        <f t="shared" si="60"/>
        <v>-238060794.84</v>
      </c>
      <c r="HJ91" s="625">
        <f t="shared" si="60"/>
        <v>-48147698.399999999</v>
      </c>
      <c r="HK91" s="625">
        <f t="shared" si="60"/>
        <v>-99873770.689999998</v>
      </c>
      <c r="HL91" s="625">
        <f t="shared" si="60"/>
        <v>-27910352.52</v>
      </c>
      <c r="HM91" s="625">
        <f t="shared" si="60"/>
        <v>-22808297.760000002</v>
      </c>
      <c r="HN91" s="625">
        <f t="shared" si="60"/>
        <v>-26965099.609999999</v>
      </c>
      <c r="HO91" s="625">
        <f t="shared" si="60"/>
        <v>-31316569.940000001</v>
      </c>
      <c r="HP91" s="625">
        <f t="shared" si="60"/>
        <v>-28683377.699999999</v>
      </c>
      <c r="HQ91" s="625">
        <f t="shared" si="60"/>
        <v>-277684832.45999998</v>
      </c>
      <c r="HR91" s="625">
        <f t="shared" si="60"/>
        <v>-168201832.52000001</v>
      </c>
      <c r="HS91" s="625">
        <f t="shared" si="60"/>
        <v>-19921311.510000002</v>
      </c>
      <c r="HT91" s="625">
        <f t="shared" si="60"/>
        <v>-10278638.859999999</v>
      </c>
      <c r="HU91" s="625">
        <f t="shared" si="60"/>
        <v>-15212316.27</v>
      </c>
      <c r="HV91" s="625">
        <f t="shared" si="60"/>
        <v>-17982776.73</v>
      </c>
      <c r="HW91" s="625">
        <f t="shared" si="60"/>
        <v>-57837350.409999996</v>
      </c>
      <c r="HX91" s="625">
        <f t="shared" si="60"/>
        <v>-27603560.530000001</v>
      </c>
      <c r="HY91" s="625">
        <f t="shared" si="60"/>
        <v>-24174857.66</v>
      </c>
      <c r="HZ91" s="625">
        <f t="shared" si="60"/>
        <v>-17030009.199999999</v>
      </c>
      <c r="IA91" s="625">
        <f t="shared" si="60"/>
        <v>-18824773.449999999</v>
      </c>
      <c r="IB91" s="625">
        <f t="shared" si="60"/>
        <v>-23385651.079999998</v>
      </c>
      <c r="IC91" s="625">
        <f t="shared" si="60"/>
        <v>-4220394.1399999997</v>
      </c>
      <c r="ID91" s="625">
        <f t="shared" si="60"/>
        <v>-15960765.630000001</v>
      </c>
      <c r="IE91" s="625">
        <f t="shared" si="60"/>
        <v>-14481445.630000001</v>
      </c>
      <c r="IF91" s="625">
        <f t="shared" si="60"/>
        <v>-7114508.7000000002</v>
      </c>
      <c r="IG91" s="625">
        <f t="shared" si="60"/>
        <v>-297763859.51999998</v>
      </c>
      <c r="IH91" s="625">
        <f t="shared" si="60"/>
        <v>-39247465.670000002</v>
      </c>
      <c r="II91" s="625">
        <f t="shared" si="60"/>
        <v>-21931459.649999999</v>
      </c>
      <c r="IJ91" s="625">
        <f t="shared" si="60"/>
        <v>-63740981.280000001</v>
      </c>
      <c r="IK91" s="625">
        <f t="shared" si="60"/>
        <v>-99783852.480000004</v>
      </c>
      <c r="IL91" s="625">
        <f t="shared" si="60"/>
        <v>-45033406.729999997</v>
      </c>
      <c r="IM91" s="625">
        <f t="shared" si="60"/>
        <v>-10470332.5</v>
      </c>
      <c r="IN91" s="625">
        <f t="shared" si="60"/>
        <v>-13519481.48</v>
      </c>
      <c r="IO91" s="625">
        <f t="shared" si="60"/>
        <v>-14554333.810000001</v>
      </c>
      <c r="IP91" s="625">
        <f t="shared" si="60"/>
        <v>-26715699.440000001</v>
      </c>
      <c r="IQ91" s="625">
        <f t="shared" si="60"/>
        <v>-15204314.32</v>
      </c>
      <c r="IR91" s="625">
        <f t="shared" si="60"/>
        <v>-454280501.73000002</v>
      </c>
      <c r="IS91" s="625">
        <f t="shared" si="60"/>
        <v>-320756221.77999997</v>
      </c>
      <c r="IT91" s="625">
        <f t="shared" si="60"/>
        <v>-11738562.77</v>
      </c>
      <c r="IU91" s="625">
        <f t="shared" si="60"/>
        <v>-20049716.16</v>
      </c>
      <c r="IV91" s="625">
        <f t="shared" si="60"/>
        <v>-25594810.100000001</v>
      </c>
      <c r="IW91" s="625">
        <f t="shared" si="60"/>
        <v>-9991498.5899999999</v>
      </c>
      <c r="IX91" s="625">
        <f t="shared" si="60"/>
        <v>-21276656.370000001</v>
      </c>
      <c r="IY91" s="625">
        <f t="shared" si="60"/>
        <v>-5380795.4400000004</v>
      </c>
      <c r="IZ91" s="625">
        <f t="shared" ref="IZ91:LK91" si="61">IZ90*-1</f>
        <v>-10060029</v>
      </c>
      <c r="JA91" s="625">
        <f t="shared" si="61"/>
        <v>-27397451.649999999</v>
      </c>
      <c r="JB91" s="625">
        <f t="shared" si="61"/>
        <v>-38412803.369999997</v>
      </c>
      <c r="JC91" s="625">
        <f t="shared" si="61"/>
        <v>-15954627.039999999</v>
      </c>
      <c r="JD91" s="625">
        <f t="shared" si="61"/>
        <v>-67151368.790000007</v>
      </c>
      <c r="JE91" s="625">
        <f t="shared" si="61"/>
        <v>-84765930.150000006</v>
      </c>
      <c r="JF91" s="625">
        <f t="shared" si="61"/>
        <v>-19839825.760000002</v>
      </c>
      <c r="JG91" s="625">
        <f t="shared" si="61"/>
        <v>-15948952.91</v>
      </c>
      <c r="JH91" s="625">
        <f t="shared" si="61"/>
        <v>-16018333.73</v>
      </c>
      <c r="JI91" s="625">
        <f t="shared" si="61"/>
        <v>-10491889.4</v>
      </c>
      <c r="JJ91" s="625">
        <f t="shared" si="61"/>
        <v>-194333283.65000001</v>
      </c>
      <c r="JK91" s="625">
        <f t="shared" si="61"/>
        <v>-19492957.359999999</v>
      </c>
      <c r="JL91" s="625">
        <f t="shared" si="61"/>
        <v>-25099850.359999999</v>
      </c>
      <c r="JM91" s="625">
        <f t="shared" si="61"/>
        <v>-42275853.100000001</v>
      </c>
      <c r="JN91" s="625">
        <f t="shared" si="61"/>
        <v>-27745520.030000001</v>
      </c>
      <c r="JO91" s="625">
        <f t="shared" si="61"/>
        <v>-48697199.109999999</v>
      </c>
      <c r="JP91" s="625">
        <f t="shared" si="61"/>
        <v>-17849996.969999999</v>
      </c>
      <c r="JQ91" s="625">
        <f t="shared" si="61"/>
        <v>-213287734.90000001</v>
      </c>
      <c r="JR91" s="625">
        <f t="shared" si="61"/>
        <v>-139764265.66999999</v>
      </c>
      <c r="JS91" s="625">
        <f t="shared" si="61"/>
        <v>-13970428.67</v>
      </c>
      <c r="JT91" s="625">
        <f t="shared" si="61"/>
        <v>-5033538.41</v>
      </c>
      <c r="JU91" s="625">
        <f t="shared" si="61"/>
        <v>-14290034.52</v>
      </c>
      <c r="JV91" s="625">
        <f t="shared" si="61"/>
        <v>-4992182.5599999996</v>
      </c>
      <c r="JW91" s="625">
        <f t="shared" si="61"/>
        <v>-55104330.549999997</v>
      </c>
      <c r="JX91" s="625">
        <f t="shared" si="61"/>
        <v>-19528765.079999998</v>
      </c>
      <c r="JY91" s="625">
        <f t="shared" si="61"/>
        <v>-13375683.800000001</v>
      </c>
      <c r="JZ91" s="625">
        <f t="shared" si="61"/>
        <v>-20243328.43</v>
      </c>
      <c r="KA91" s="625">
        <f t="shared" si="61"/>
        <v>-8919405.8399999999</v>
      </c>
      <c r="KB91" s="625">
        <f t="shared" si="61"/>
        <v>-9477948.3200000003</v>
      </c>
      <c r="KC91" s="625">
        <f t="shared" si="61"/>
        <v>-14712884.050000001</v>
      </c>
      <c r="KD91" s="625">
        <f t="shared" si="61"/>
        <v>-2842703.11</v>
      </c>
      <c r="KE91" s="625">
        <f t="shared" si="61"/>
        <v>-7693013.1100000003</v>
      </c>
      <c r="KF91" s="625">
        <f t="shared" si="61"/>
        <v>-487989743.56999999</v>
      </c>
      <c r="KG91" s="625">
        <f t="shared" si="61"/>
        <v>-48807227.310000002</v>
      </c>
      <c r="KH91" s="625">
        <f t="shared" si="61"/>
        <v>-17843681.829999998</v>
      </c>
      <c r="KI91" s="625">
        <f t="shared" si="61"/>
        <v>-25110299.390000001</v>
      </c>
      <c r="KJ91" s="625">
        <f t="shared" si="61"/>
        <v>-12462979.970000001</v>
      </c>
      <c r="KK91" s="625">
        <f t="shared" si="61"/>
        <v>-19241414.969999999</v>
      </c>
      <c r="KL91" s="625">
        <f t="shared" si="61"/>
        <v>-74491637.510000005</v>
      </c>
      <c r="KM91" s="625">
        <f t="shared" si="61"/>
        <v>-21541007.449999999</v>
      </c>
      <c r="KN91" s="625">
        <f t="shared" si="61"/>
        <v>-16761159.73</v>
      </c>
      <c r="KO91" s="625">
        <f t="shared" si="61"/>
        <v>-154854589.09</v>
      </c>
      <c r="KP91" s="625">
        <f t="shared" si="61"/>
        <v>-24664988.780000001</v>
      </c>
      <c r="KQ91" s="625">
        <f t="shared" si="61"/>
        <v>-29528696.440000001</v>
      </c>
      <c r="KR91" s="625">
        <f t="shared" si="61"/>
        <v>-93179562.829999998</v>
      </c>
      <c r="KS91" s="625">
        <f t="shared" si="61"/>
        <v>-26999331.309999999</v>
      </c>
      <c r="KT91" s="625">
        <f t="shared" si="61"/>
        <v>-35327870.969999999</v>
      </c>
      <c r="KU91" s="625">
        <f t="shared" si="61"/>
        <v>-220689455.87</v>
      </c>
      <c r="KV91" s="625">
        <f t="shared" si="61"/>
        <v>-22248818.510000002</v>
      </c>
      <c r="KW91" s="625">
        <f t="shared" si="61"/>
        <v>-227328384.15000001</v>
      </c>
      <c r="KX91" s="625">
        <f t="shared" si="61"/>
        <v>-21703633.800000001</v>
      </c>
      <c r="KY91" s="625">
        <f t="shared" si="61"/>
        <v>-10365954.75</v>
      </c>
      <c r="KZ91" s="625">
        <f t="shared" si="61"/>
        <v>-39980190.399999999</v>
      </c>
      <c r="LA91" s="625">
        <f t="shared" si="61"/>
        <v>-28221385.140000001</v>
      </c>
      <c r="LB91" s="625">
        <f t="shared" si="61"/>
        <v>-12149618.029999999</v>
      </c>
      <c r="LC91" s="625">
        <f t="shared" si="61"/>
        <v>-16739579.949999999</v>
      </c>
      <c r="LD91" s="625">
        <f t="shared" si="61"/>
        <v>-22921888.850000001</v>
      </c>
      <c r="LE91" s="625">
        <f t="shared" si="61"/>
        <v>-491402727.49000001</v>
      </c>
      <c r="LF91" s="625">
        <f t="shared" si="61"/>
        <v>-158020653.33000001</v>
      </c>
      <c r="LG91" s="625">
        <f t="shared" si="61"/>
        <v>-116442945.54000001</v>
      </c>
      <c r="LH91" s="625">
        <f t="shared" si="61"/>
        <v>-112386785.65000001</v>
      </c>
      <c r="LI91" s="625">
        <f t="shared" si="61"/>
        <v>-18346945.57</v>
      </c>
      <c r="LJ91" s="625">
        <f t="shared" si="61"/>
        <v>-26347616.399999999</v>
      </c>
      <c r="LK91" s="625">
        <f t="shared" si="61"/>
        <v>-11045468.51</v>
      </c>
      <c r="LL91" s="625">
        <f t="shared" ref="LL91:NW91" si="62">LL90*-1</f>
        <v>-29278587.530000001</v>
      </c>
      <c r="LM91" s="625">
        <f t="shared" si="62"/>
        <v>-11914737.5</v>
      </c>
      <c r="LN91" s="625">
        <f t="shared" si="62"/>
        <v>-34943421.219999999</v>
      </c>
      <c r="LO91" s="625">
        <f t="shared" si="62"/>
        <v>-8068860.9100000001</v>
      </c>
      <c r="LP91" s="625">
        <f t="shared" si="62"/>
        <v>-141135256.44999999</v>
      </c>
      <c r="LQ91" s="625">
        <f t="shared" si="62"/>
        <v>-15629771.85</v>
      </c>
      <c r="LR91" s="625">
        <f t="shared" si="62"/>
        <v>-10005709.300000001</v>
      </c>
      <c r="LS91" s="625">
        <f t="shared" si="62"/>
        <v>-348728630.41000003</v>
      </c>
      <c r="LT91" s="625">
        <f t="shared" si="62"/>
        <v>-164784667.13999999</v>
      </c>
      <c r="LU91" s="625">
        <f t="shared" si="62"/>
        <v>-474807726.37</v>
      </c>
      <c r="LV91" s="625">
        <f t="shared" si="62"/>
        <v>-96517647.489999995</v>
      </c>
      <c r="LW91" s="625">
        <f t="shared" si="62"/>
        <v>-42280758.030000001</v>
      </c>
      <c r="LX91" s="625">
        <f t="shared" si="62"/>
        <v>-34384781.969999999</v>
      </c>
      <c r="LY91" s="625">
        <f t="shared" si="62"/>
        <v>-26344492.120000001</v>
      </c>
      <c r="LZ91" s="625">
        <f t="shared" si="62"/>
        <v>-22038471.440000001</v>
      </c>
      <c r="MA91" s="625">
        <f t="shared" si="62"/>
        <v>-19551843.050000001</v>
      </c>
      <c r="MB91" s="625">
        <f t="shared" si="62"/>
        <v>-21078084.050000001</v>
      </c>
      <c r="MC91" s="625">
        <f t="shared" si="62"/>
        <v>-93183753.530000001</v>
      </c>
      <c r="MD91" s="625">
        <f t="shared" si="62"/>
        <v>-18316176.460000001</v>
      </c>
      <c r="ME91" s="625">
        <f t="shared" si="62"/>
        <v>-409622508.39999998</v>
      </c>
      <c r="MF91" s="625">
        <f t="shared" si="62"/>
        <v>-13802672.6</v>
      </c>
      <c r="MG91" s="625">
        <f t="shared" si="62"/>
        <v>-9570231.3800000008</v>
      </c>
      <c r="MH91" s="625">
        <f t="shared" si="62"/>
        <v>-6310149.3099999996</v>
      </c>
      <c r="MI91" s="625">
        <f t="shared" si="62"/>
        <v>-10827808.119999999</v>
      </c>
      <c r="MJ91" s="625">
        <f t="shared" si="62"/>
        <v>-10912244.26</v>
      </c>
      <c r="MK91" s="625">
        <f t="shared" si="62"/>
        <v>-18900203.539999999</v>
      </c>
      <c r="ML91" s="625">
        <f t="shared" si="62"/>
        <v>-12542056.15</v>
      </c>
      <c r="MM91" s="625">
        <f t="shared" si="62"/>
        <v>-33539247.77</v>
      </c>
      <c r="MN91" s="625">
        <f t="shared" si="62"/>
        <v>-12578820.08</v>
      </c>
      <c r="MO91" s="625">
        <f t="shared" si="62"/>
        <v>-12170195.050000001</v>
      </c>
      <c r="MP91" s="625">
        <f t="shared" si="62"/>
        <v>-11483667.93</v>
      </c>
      <c r="MQ91" s="625">
        <f t="shared" si="62"/>
        <v>-381652263.13</v>
      </c>
      <c r="MR91" s="625">
        <f t="shared" si="62"/>
        <v>-17759367.93</v>
      </c>
      <c r="MS91" s="625">
        <f t="shared" si="62"/>
        <v>-26354513.960000001</v>
      </c>
      <c r="MT91" s="625">
        <f t="shared" si="62"/>
        <v>-36667573.340000004</v>
      </c>
      <c r="MU91" s="625">
        <f t="shared" si="62"/>
        <v>-41350099.079999998</v>
      </c>
      <c r="MV91" s="625">
        <f t="shared" si="62"/>
        <v>-20578241.190000001</v>
      </c>
      <c r="MW91" s="625">
        <f t="shared" si="62"/>
        <v>-52175958.998999998</v>
      </c>
      <c r="MX91" s="625">
        <f t="shared" si="62"/>
        <v>-48912810.100000001</v>
      </c>
      <c r="MY91" s="625">
        <f t="shared" si="62"/>
        <v>-16956607.73</v>
      </c>
      <c r="MZ91" s="625">
        <f t="shared" si="62"/>
        <v>-10390305.310000001</v>
      </c>
      <c r="NA91" s="625">
        <f t="shared" si="62"/>
        <v>-5105776.0199999996</v>
      </c>
      <c r="NB91" s="625">
        <f t="shared" si="62"/>
        <v>-786483810.14999998</v>
      </c>
      <c r="NC91" s="625">
        <f t="shared" si="62"/>
        <v>-42967431.590000004</v>
      </c>
      <c r="ND91" s="625">
        <f t="shared" si="62"/>
        <v>-15910858.460000001</v>
      </c>
      <c r="NE91" s="625">
        <f t="shared" si="62"/>
        <v>-150020389.52000001</v>
      </c>
      <c r="NF91" s="625">
        <f t="shared" si="62"/>
        <v>-20415447.93</v>
      </c>
      <c r="NG91" s="625">
        <f t="shared" si="62"/>
        <v>-38476022.939999998</v>
      </c>
      <c r="NH91" s="625">
        <f t="shared" si="62"/>
        <v>-122813544.48999999</v>
      </c>
      <c r="NI91" s="625">
        <f t="shared" si="62"/>
        <v>-102942174.23999999</v>
      </c>
      <c r="NJ91" s="625">
        <f t="shared" si="62"/>
        <v>-5095886.75</v>
      </c>
      <c r="NK91" s="625">
        <f t="shared" si="62"/>
        <v>-39497340.829999998</v>
      </c>
      <c r="NL91" s="625">
        <f t="shared" si="62"/>
        <v>-16274646.91</v>
      </c>
      <c r="NM91" s="625">
        <f t="shared" si="62"/>
        <v>-14592002.737</v>
      </c>
      <c r="NN91" s="625">
        <f t="shared" si="62"/>
        <v>-104366515.03</v>
      </c>
      <c r="NO91" s="625">
        <f t="shared" si="62"/>
        <v>-5138764.37</v>
      </c>
      <c r="NP91" s="625">
        <f t="shared" si="62"/>
        <v>-13884854.970000001</v>
      </c>
      <c r="NQ91" s="625">
        <f t="shared" si="62"/>
        <v>-5676487.4400000004</v>
      </c>
      <c r="NR91" s="625">
        <f t="shared" si="62"/>
        <v>-4664588.13</v>
      </c>
      <c r="NS91" s="625">
        <f t="shared" si="62"/>
        <v>-2113652.09</v>
      </c>
      <c r="NT91" s="625">
        <f t="shared" si="62"/>
        <v>-4121046.12</v>
      </c>
      <c r="NU91" s="625">
        <f t="shared" si="62"/>
        <v>-305074543.91000003</v>
      </c>
      <c r="NV91" s="625">
        <f t="shared" si="62"/>
        <v>-116809639.59999999</v>
      </c>
      <c r="NW91" s="625">
        <f t="shared" si="62"/>
        <v>-11347709.75</v>
      </c>
      <c r="NX91" s="625">
        <f t="shared" ref="NX91:QI91" si="63">NX90*-1</f>
        <v>-14176638.439999999</v>
      </c>
      <c r="NY91" s="625">
        <f t="shared" si="63"/>
        <v>-11804350.130000001</v>
      </c>
      <c r="NZ91" s="625">
        <f t="shared" si="63"/>
        <v>-26745719.649999999</v>
      </c>
      <c r="OA91" s="625">
        <f t="shared" si="63"/>
        <v>-12268617.84</v>
      </c>
      <c r="OB91" s="625">
        <f t="shared" si="63"/>
        <v>-312246936</v>
      </c>
      <c r="OC91" s="625">
        <f t="shared" si="63"/>
        <v>-135469927.02000001</v>
      </c>
      <c r="OD91" s="625">
        <f t="shared" si="63"/>
        <v>-19103688.309999999</v>
      </c>
      <c r="OE91" s="625">
        <f t="shared" si="63"/>
        <v>-120213469.86</v>
      </c>
      <c r="OF91" s="625">
        <f t="shared" si="63"/>
        <v>-24393692.370000001</v>
      </c>
      <c r="OG91" s="625">
        <f t="shared" si="63"/>
        <v>-22392519.82</v>
      </c>
      <c r="OH91" s="625">
        <f t="shared" si="63"/>
        <v>-79218654.480000004</v>
      </c>
      <c r="OI91" s="625">
        <f t="shared" si="63"/>
        <v>-14992572.34</v>
      </c>
      <c r="OJ91" s="625">
        <f t="shared" si="63"/>
        <v>-21776672.039999999</v>
      </c>
      <c r="OK91" s="625">
        <f t="shared" si="63"/>
        <v>-470115546.38</v>
      </c>
      <c r="OL91" s="625">
        <f t="shared" si="63"/>
        <v>-77534754.849999994</v>
      </c>
      <c r="OM91" s="625">
        <f t="shared" si="63"/>
        <v>-200062077.94999999</v>
      </c>
      <c r="ON91" s="625">
        <f t="shared" si="63"/>
        <v>-29280357.91</v>
      </c>
      <c r="OO91" s="625">
        <f t="shared" si="63"/>
        <v>-30910665.940000001</v>
      </c>
      <c r="OP91" s="625">
        <f t="shared" si="63"/>
        <v>-47467210.390000001</v>
      </c>
      <c r="OQ91" s="625">
        <f t="shared" si="63"/>
        <v>-144875437.56</v>
      </c>
      <c r="OR91" s="625">
        <f t="shared" si="63"/>
        <v>-16349179.199999999</v>
      </c>
      <c r="OS91" s="625">
        <f t="shared" si="63"/>
        <v>-19003180.199999999</v>
      </c>
      <c r="OT91" s="625">
        <f t="shared" si="63"/>
        <v>-25331938.850000001</v>
      </c>
      <c r="OU91" s="625">
        <f t="shared" si="63"/>
        <v>-22354374.760000002</v>
      </c>
      <c r="OV91" s="625">
        <f t="shared" si="63"/>
        <v>-71586126.280000001</v>
      </c>
      <c r="OW91" s="625">
        <f t="shared" si="63"/>
        <v>-14406904.869999999</v>
      </c>
      <c r="OX91" s="625">
        <f t="shared" si="63"/>
        <v>-5812003.75</v>
      </c>
      <c r="OY91" s="625">
        <f t="shared" si="63"/>
        <v>-10201544.789999999</v>
      </c>
      <c r="OZ91" s="625">
        <f t="shared" si="63"/>
        <v>-295655180.25999999</v>
      </c>
      <c r="PA91" s="625">
        <f t="shared" si="63"/>
        <v>-10859705.130000001</v>
      </c>
      <c r="PB91" s="625">
        <f t="shared" si="63"/>
        <v>-67418560.459999993</v>
      </c>
      <c r="PC91" s="625">
        <f t="shared" si="63"/>
        <v>-9192232.9299999997</v>
      </c>
      <c r="PD91" s="625">
        <f t="shared" si="63"/>
        <v>-13091601.859999999</v>
      </c>
      <c r="PE91" s="625">
        <f t="shared" si="63"/>
        <v>-53495212.289999999</v>
      </c>
      <c r="PF91" s="625">
        <f t="shared" si="63"/>
        <v>-12879788.970000001</v>
      </c>
      <c r="PG91" s="625">
        <f t="shared" si="63"/>
        <v>-11774655.23</v>
      </c>
      <c r="PH91" s="625">
        <f t="shared" si="63"/>
        <v>-23810375.280000001</v>
      </c>
      <c r="PI91" s="625">
        <f t="shared" si="63"/>
        <v>-19444976.300000001</v>
      </c>
      <c r="PJ91" s="625">
        <f t="shared" si="63"/>
        <v>-11205005.869999999</v>
      </c>
      <c r="PK91" s="625">
        <f t="shared" si="63"/>
        <v>-38796945.219999999</v>
      </c>
      <c r="PL91" s="625">
        <f t="shared" si="63"/>
        <v>-12248586.640000001</v>
      </c>
      <c r="PM91" s="625">
        <f t="shared" si="63"/>
        <v>-62929105.25</v>
      </c>
      <c r="PN91" s="625">
        <f t="shared" si="63"/>
        <v>-10389948.130000001</v>
      </c>
      <c r="PO91" s="625">
        <f t="shared" si="63"/>
        <v>-9076530.9700000007</v>
      </c>
      <c r="PP91" s="625">
        <f t="shared" si="63"/>
        <v>-9425796.25</v>
      </c>
      <c r="PQ91" s="625">
        <f t="shared" si="63"/>
        <v>-6655476.04</v>
      </c>
      <c r="PR91" s="625">
        <f t="shared" si="63"/>
        <v>-898256476.17999995</v>
      </c>
      <c r="PS91" s="625">
        <f t="shared" si="63"/>
        <v>-32197008.059999999</v>
      </c>
      <c r="PT91" s="625">
        <f t="shared" si="63"/>
        <v>-19747955.600000001</v>
      </c>
      <c r="PU91" s="625">
        <f t="shared" si="63"/>
        <v>-23155299.399999999</v>
      </c>
      <c r="PV91" s="625">
        <f t="shared" si="63"/>
        <v>-239697389.44999999</v>
      </c>
      <c r="PW91" s="625">
        <f t="shared" si="63"/>
        <v>-25745331.539999999</v>
      </c>
      <c r="PX91" s="625">
        <f t="shared" si="63"/>
        <v>-63917231.369999997</v>
      </c>
      <c r="PY91" s="625">
        <f t="shared" si="63"/>
        <v>-11282074.68</v>
      </c>
      <c r="PZ91" s="625">
        <f t="shared" si="63"/>
        <v>-63198219.659999996</v>
      </c>
      <c r="QA91" s="625">
        <f t="shared" si="63"/>
        <v>-8396831.8900000006</v>
      </c>
      <c r="QB91" s="625">
        <f t="shared" si="63"/>
        <v>-41072863.469999999</v>
      </c>
      <c r="QC91" s="625">
        <f t="shared" si="63"/>
        <v>-19065635.469999999</v>
      </c>
      <c r="QD91" s="625">
        <f t="shared" si="63"/>
        <v>-9270793.9700000007</v>
      </c>
      <c r="QE91" s="625">
        <f t="shared" si="63"/>
        <v>-8457069.7400000002</v>
      </c>
      <c r="QF91" s="625">
        <f t="shared" si="63"/>
        <v>-56883297.909999996</v>
      </c>
      <c r="QG91" s="625">
        <f t="shared" si="63"/>
        <v>-15816870.52</v>
      </c>
      <c r="QH91" s="625">
        <f t="shared" si="63"/>
        <v>-18835652.52</v>
      </c>
      <c r="QI91" s="625">
        <f t="shared" si="63"/>
        <v>-23517959.550000001</v>
      </c>
      <c r="QJ91" s="625">
        <f t="shared" ref="QJ91:SU91" si="64">QJ90*-1</f>
        <v>-14170723.689999999</v>
      </c>
      <c r="QK91" s="625">
        <f t="shared" si="64"/>
        <v>-69484408.590000004</v>
      </c>
      <c r="QL91" s="625">
        <f t="shared" si="64"/>
        <v>-87647807.310000002</v>
      </c>
      <c r="QM91" s="625">
        <f t="shared" si="64"/>
        <v>-17181423.73</v>
      </c>
      <c r="QN91" s="625">
        <f t="shared" si="64"/>
        <v>-3031788.56</v>
      </c>
      <c r="QO91" s="625">
        <f t="shared" si="64"/>
        <v>-7680228.4299999997</v>
      </c>
      <c r="QP91" s="625">
        <f t="shared" si="64"/>
        <v>-3184511.02</v>
      </c>
      <c r="QQ91" s="625">
        <f t="shared" si="64"/>
        <v>-12090929.289999999</v>
      </c>
      <c r="QR91" s="625">
        <f t="shared" si="64"/>
        <v>-315209751.48000002</v>
      </c>
      <c r="QS91" s="625">
        <f t="shared" si="64"/>
        <v>-11988379.609999999</v>
      </c>
      <c r="QT91" s="625">
        <f t="shared" si="64"/>
        <v>-56951946.359999999</v>
      </c>
      <c r="QU91" s="625">
        <f t="shared" si="64"/>
        <v>-5227322.21</v>
      </c>
      <c r="QV91" s="625">
        <f t="shared" si="64"/>
        <v>-20908294.289999999</v>
      </c>
      <c r="QW91" s="625">
        <f t="shared" si="64"/>
        <v>-43073389.579999998</v>
      </c>
      <c r="QX91" s="625">
        <f t="shared" si="64"/>
        <v>-20328276.640000001</v>
      </c>
      <c r="QY91" s="625">
        <f t="shared" si="64"/>
        <v>-29190273.829999998</v>
      </c>
      <c r="QZ91" s="625">
        <f t="shared" si="64"/>
        <v>-29102474.030000001</v>
      </c>
      <c r="RA91" s="625">
        <f t="shared" si="64"/>
        <v>-15096256.49</v>
      </c>
      <c r="RB91" s="625">
        <f t="shared" si="64"/>
        <v>-10965195.98</v>
      </c>
      <c r="RC91" s="625">
        <f t="shared" si="64"/>
        <v>-7464490.1900000004</v>
      </c>
      <c r="RD91" s="625">
        <f t="shared" si="64"/>
        <v>-8850318.3100000005</v>
      </c>
      <c r="RE91" s="625">
        <f t="shared" si="64"/>
        <v>-430763141.80000001</v>
      </c>
      <c r="RF91" s="625">
        <f t="shared" si="64"/>
        <v>-54868709.68</v>
      </c>
      <c r="RG91" s="625">
        <f t="shared" si="64"/>
        <v>-19956100.870000001</v>
      </c>
      <c r="RH91" s="625">
        <f t="shared" si="64"/>
        <v>-12784804.720000001</v>
      </c>
      <c r="RI91" s="625">
        <f t="shared" si="64"/>
        <v>-25812578.23</v>
      </c>
      <c r="RJ91" s="625">
        <f t="shared" si="64"/>
        <v>-39077190.93</v>
      </c>
      <c r="RK91" s="625">
        <f t="shared" si="64"/>
        <v>-88910040.900000006</v>
      </c>
      <c r="RL91" s="625">
        <f t="shared" si="64"/>
        <v>-14619352.449999999</v>
      </c>
      <c r="RM91" s="625">
        <f t="shared" si="64"/>
        <v>-18337298.5</v>
      </c>
      <c r="RN91" s="625">
        <f t="shared" si="64"/>
        <v>-56646793.299999997</v>
      </c>
      <c r="RO91" s="625">
        <f t="shared" si="64"/>
        <v>-61361397.689999998</v>
      </c>
      <c r="RP91" s="625">
        <f t="shared" si="64"/>
        <v>-13007987.439999999</v>
      </c>
      <c r="RQ91" s="625">
        <f t="shared" si="64"/>
        <v>-14999817.26</v>
      </c>
      <c r="RR91" s="625">
        <f t="shared" si="64"/>
        <v>-28633719.809999999</v>
      </c>
      <c r="RS91" s="625">
        <f t="shared" si="64"/>
        <v>-16471523.32</v>
      </c>
      <c r="RT91" s="625">
        <f t="shared" si="64"/>
        <v>-10702987.529999999</v>
      </c>
      <c r="RU91" s="625">
        <f t="shared" si="64"/>
        <v>-14306250.130000001</v>
      </c>
      <c r="RV91" s="625">
        <f t="shared" si="64"/>
        <v>-7463170.8300000001</v>
      </c>
      <c r="RW91" s="625">
        <f t="shared" si="64"/>
        <v>-6867609.29</v>
      </c>
      <c r="RX91" s="625">
        <f t="shared" si="64"/>
        <v>-12503192.92</v>
      </c>
      <c r="RY91" s="625">
        <f t="shared" si="64"/>
        <v>-153016822.40000001</v>
      </c>
      <c r="RZ91" s="625">
        <f t="shared" si="64"/>
        <v>-9037447.4399999995</v>
      </c>
      <c r="SA91" s="625">
        <f t="shared" si="64"/>
        <v>-10021970.869999999</v>
      </c>
      <c r="SB91" s="625">
        <f t="shared" si="64"/>
        <v>-15582376.93</v>
      </c>
      <c r="SC91" s="625">
        <f t="shared" si="64"/>
        <v>-6575879.1200000001</v>
      </c>
      <c r="SD91" s="625">
        <f t="shared" si="64"/>
        <v>-14137066.34</v>
      </c>
      <c r="SE91" s="625">
        <f t="shared" si="64"/>
        <v>-15819153.1</v>
      </c>
      <c r="SF91" s="625">
        <f t="shared" si="64"/>
        <v>-28597443.23</v>
      </c>
      <c r="SG91" s="625">
        <f t="shared" si="64"/>
        <v>-11786885.810000001</v>
      </c>
      <c r="SH91" s="625">
        <f t="shared" si="64"/>
        <v>-6984804.0599999996</v>
      </c>
      <c r="SI91" s="625">
        <f t="shared" si="64"/>
        <v>-66456390.920000002</v>
      </c>
      <c r="SJ91" s="625">
        <f t="shared" si="64"/>
        <v>-3406368.13</v>
      </c>
      <c r="SK91" s="625">
        <f t="shared" si="64"/>
        <v>-154463291.41</v>
      </c>
      <c r="SL91" s="625">
        <f t="shared" si="64"/>
        <v>-15177077.949999999</v>
      </c>
      <c r="SM91" s="625">
        <f t="shared" si="64"/>
        <v>-23603924.829999998</v>
      </c>
      <c r="SN91" s="625">
        <f t="shared" si="64"/>
        <v>-36613397.32</v>
      </c>
      <c r="SO91" s="625">
        <f t="shared" si="64"/>
        <v>-11674133.34</v>
      </c>
      <c r="SP91" s="625">
        <f t="shared" si="64"/>
        <v>-14729590.58</v>
      </c>
      <c r="SQ91" s="625">
        <f t="shared" si="64"/>
        <v>-21516197.449999999</v>
      </c>
      <c r="SR91" s="625">
        <f t="shared" si="64"/>
        <v>-14022368.359999999</v>
      </c>
      <c r="SS91" s="625">
        <f t="shared" si="64"/>
        <v>-313673258.62</v>
      </c>
      <c r="ST91" s="625">
        <f t="shared" si="64"/>
        <v>-6837206.5</v>
      </c>
      <c r="SU91" s="625">
        <f t="shared" si="64"/>
        <v>-11067302.060000001</v>
      </c>
      <c r="SV91" s="625">
        <f t="shared" ref="SV91:VG91" si="65">SV90*-1</f>
        <v>-29102132.309999999</v>
      </c>
      <c r="SW91" s="625">
        <f t="shared" si="65"/>
        <v>-6236905.0999999996</v>
      </c>
      <c r="SX91" s="625">
        <f t="shared" si="65"/>
        <v>-7413830.9000000004</v>
      </c>
      <c r="SY91" s="625">
        <f t="shared" si="65"/>
        <v>-4827780.28</v>
      </c>
      <c r="SZ91" s="625">
        <f t="shared" si="65"/>
        <v>-54870820.369999997</v>
      </c>
      <c r="TA91" s="625">
        <f t="shared" si="65"/>
        <v>-11471618.9</v>
      </c>
      <c r="TB91" s="625">
        <f t="shared" si="65"/>
        <v>-14298947.65</v>
      </c>
      <c r="TC91" s="625">
        <f t="shared" si="65"/>
        <v>-9160452.75</v>
      </c>
      <c r="TD91" s="625">
        <f t="shared" si="65"/>
        <v>-24329948.039999999</v>
      </c>
      <c r="TE91" s="625">
        <f t="shared" si="65"/>
        <v>-10726559.02</v>
      </c>
      <c r="TF91" s="625">
        <f t="shared" si="65"/>
        <v>-6047116.6900000004</v>
      </c>
      <c r="TG91" s="625">
        <f t="shared" si="65"/>
        <v>-615926477.14999998</v>
      </c>
      <c r="TH91" s="625">
        <f t="shared" si="65"/>
        <v>-11406720.390000001</v>
      </c>
      <c r="TI91" s="625">
        <f t="shared" si="65"/>
        <v>-18882510.969999999</v>
      </c>
      <c r="TJ91" s="625">
        <f t="shared" si="65"/>
        <v>-64586021.060000002</v>
      </c>
      <c r="TK91" s="625">
        <f t="shared" si="65"/>
        <v>-21637242.5</v>
      </c>
      <c r="TL91" s="625">
        <f t="shared" si="65"/>
        <v>-10284508.26</v>
      </c>
      <c r="TM91" s="625">
        <f t="shared" si="65"/>
        <v>-9049252.0999999996</v>
      </c>
      <c r="TN91" s="625">
        <f t="shared" si="65"/>
        <v>-53860884.950000003</v>
      </c>
      <c r="TO91" s="625">
        <f t="shared" si="65"/>
        <v>-8500933.7899999991</v>
      </c>
      <c r="TP91" s="625">
        <f t="shared" si="65"/>
        <v>-32339770.289999999</v>
      </c>
      <c r="TQ91" s="625">
        <f t="shared" si="65"/>
        <v>-40959488.140000001</v>
      </c>
      <c r="TR91" s="625">
        <f t="shared" si="65"/>
        <v>-11080428.57</v>
      </c>
      <c r="TS91" s="625">
        <f t="shared" si="65"/>
        <v>-13128762.640000001</v>
      </c>
      <c r="TT91" s="625">
        <f t="shared" si="65"/>
        <v>-18472395.370000001</v>
      </c>
      <c r="TU91" s="625">
        <f t="shared" si="65"/>
        <v>-23238275.52</v>
      </c>
      <c r="TV91" s="625">
        <f t="shared" si="65"/>
        <v>-4512813.6100000003</v>
      </c>
      <c r="TW91" s="625">
        <f t="shared" si="65"/>
        <v>-114870227.33</v>
      </c>
      <c r="TX91" s="625">
        <f t="shared" si="65"/>
        <v>-18954342.309999999</v>
      </c>
      <c r="TY91" s="625">
        <f t="shared" si="65"/>
        <v>-121359027.68000001</v>
      </c>
      <c r="TZ91" s="625">
        <f t="shared" si="65"/>
        <v>-54316648.25</v>
      </c>
      <c r="UA91" s="625">
        <f t="shared" si="65"/>
        <v>-16381245.140000001</v>
      </c>
      <c r="UB91" s="625">
        <f t="shared" si="65"/>
        <v>-15113436.27</v>
      </c>
      <c r="UC91" s="625">
        <f t="shared" si="65"/>
        <v>-256760967.5</v>
      </c>
      <c r="UD91" s="625">
        <f t="shared" si="65"/>
        <v>-10281196.08</v>
      </c>
      <c r="UE91" s="625">
        <f t="shared" si="65"/>
        <v>-16961534.5</v>
      </c>
      <c r="UF91" s="625">
        <f t="shared" si="65"/>
        <v>-30001033.789999999</v>
      </c>
      <c r="UG91" s="625">
        <f t="shared" si="65"/>
        <v>-14049380.4</v>
      </c>
      <c r="UH91" s="625">
        <f t="shared" si="65"/>
        <v>-169924814.81</v>
      </c>
      <c r="UI91" s="625">
        <f t="shared" si="65"/>
        <v>-40375871.280000001</v>
      </c>
      <c r="UJ91" s="625">
        <f t="shared" si="65"/>
        <v>-30683047.02</v>
      </c>
      <c r="UK91" s="625">
        <f t="shared" si="65"/>
        <v>-35806567.039999999</v>
      </c>
      <c r="UL91" s="625">
        <f t="shared" si="65"/>
        <v>-25395591.379999999</v>
      </c>
      <c r="UM91" s="625">
        <f t="shared" si="65"/>
        <v>-29233144</v>
      </c>
      <c r="UN91" s="625">
        <f t="shared" si="65"/>
        <v>-431541429.19999999</v>
      </c>
      <c r="UO91" s="625">
        <f t="shared" si="65"/>
        <v>-26436994.559999999</v>
      </c>
      <c r="UP91" s="625">
        <f t="shared" si="65"/>
        <v>-24107249.059999999</v>
      </c>
      <c r="UQ91" s="625">
        <f t="shared" si="65"/>
        <v>-137506147.52000001</v>
      </c>
      <c r="UR91" s="625">
        <f t="shared" si="65"/>
        <v>-3197190.72</v>
      </c>
      <c r="US91" s="625">
        <f t="shared" si="65"/>
        <v>-13729718.460000001</v>
      </c>
      <c r="UT91" s="625">
        <f t="shared" si="65"/>
        <v>-70310069.439999998</v>
      </c>
      <c r="UU91" s="625">
        <f t="shared" si="65"/>
        <v>-9897853.2799999993</v>
      </c>
      <c r="UV91" s="625">
        <f t="shared" si="65"/>
        <v>-13828197.529999999</v>
      </c>
      <c r="UW91" s="625">
        <f t="shared" si="65"/>
        <v>-13096087.34</v>
      </c>
      <c r="UX91" s="625">
        <f t="shared" si="65"/>
        <v>-32555118.059999999</v>
      </c>
      <c r="UY91" s="625">
        <f t="shared" si="65"/>
        <v>-55756776.909999996</v>
      </c>
      <c r="UZ91" s="625">
        <f t="shared" si="65"/>
        <v>-25880824.870000001</v>
      </c>
      <c r="VA91" s="625">
        <f t="shared" si="65"/>
        <v>-26824163.469999999</v>
      </c>
      <c r="VB91" s="625">
        <f t="shared" si="65"/>
        <v>-16978020.949999999</v>
      </c>
      <c r="VC91" s="625">
        <f t="shared" si="65"/>
        <v>-17632171.870000001</v>
      </c>
      <c r="VD91" s="625">
        <f t="shared" si="65"/>
        <v>-16640048.720000001</v>
      </c>
      <c r="VE91" s="625">
        <f t="shared" si="65"/>
        <v>-16085585.029999999</v>
      </c>
      <c r="VF91" s="625">
        <f t="shared" si="65"/>
        <v>-59131586.740000002</v>
      </c>
      <c r="VG91" s="625">
        <f t="shared" si="65"/>
        <v>-9239817.3800000008</v>
      </c>
      <c r="VH91" s="625">
        <f t="shared" ref="VH91:XS91" si="66">VH90*-1</f>
        <v>-6741491.4400000004</v>
      </c>
      <c r="VI91" s="625">
        <f t="shared" si="66"/>
        <v>-6915963.4500000002</v>
      </c>
      <c r="VJ91" s="625">
        <f t="shared" si="66"/>
        <v>-382408796.97000003</v>
      </c>
      <c r="VK91" s="625">
        <f t="shared" si="66"/>
        <v>-18085828.219999999</v>
      </c>
      <c r="VL91" s="625">
        <f t="shared" si="66"/>
        <v>-22040327.079999998</v>
      </c>
      <c r="VM91" s="625">
        <f t="shared" si="66"/>
        <v>-41120667.770000003</v>
      </c>
      <c r="VN91" s="625">
        <f t="shared" si="66"/>
        <v>-54904438.219999999</v>
      </c>
      <c r="VO91" s="625">
        <f t="shared" si="66"/>
        <v>-42918239.520000003</v>
      </c>
      <c r="VP91" s="625">
        <f t="shared" si="66"/>
        <v>-36520582.700000003</v>
      </c>
      <c r="VQ91" s="625">
        <f t="shared" si="66"/>
        <v>-9907606.0099999998</v>
      </c>
      <c r="VR91" s="625">
        <f t="shared" si="66"/>
        <v>-11564462.42</v>
      </c>
      <c r="VS91" s="625">
        <f t="shared" si="66"/>
        <v>-104420752.23999999</v>
      </c>
      <c r="VT91" s="625">
        <f t="shared" si="66"/>
        <v>-9674365.6099999994</v>
      </c>
      <c r="VU91" s="625">
        <f t="shared" si="66"/>
        <v>-35136135.770000003</v>
      </c>
      <c r="VV91" s="625">
        <f t="shared" si="66"/>
        <v>-21137592.469999999</v>
      </c>
      <c r="VW91" s="625">
        <f t="shared" si="66"/>
        <v>-4607768.3099999996</v>
      </c>
      <c r="VX91" s="625">
        <f t="shared" si="66"/>
        <v>-8671802.2899999991</v>
      </c>
      <c r="VY91" s="625">
        <f t="shared" si="66"/>
        <v>-579693994.28999996</v>
      </c>
      <c r="VZ91" s="625">
        <f t="shared" si="66"/>
        <v>-28333709.899999999</v>
      </c>
      <c r="WA91" s="625">
        <f t="shared" si="66"/>
        <v>-20679829.75</v>
      </c>
      <c r="WB91" s="625">
        <f t="shared" si="66"/>
        <v>-28939962.039000001</v>
      </c>
      <c r="WC91" s="625">
        <f t="shared" si="66"/>
        <v>-11087246.779999999</v>
      </c>
      <c r="WD91" s="625">
        <f t="shared" si="66"/>
        <v>-19870909.91</v>
      </c>
      <c r="WE91" s="625">
        <f t="shared" si="66"/>
        <v>-49173890.920000002</v>
      </c>
      <c r="WF91" s="625">
        <f t="shared" si="66"/>
        <v>-44428190.07</v>
      </c>
      <c r="WG91" s="625">
        <f t="shared" si="66"/>
        <v>-18196938.399999999</v>
      </c>
      <c r="WH91" s="625">
        <f t="shared" si="66"/>
        <v>-33893496.619999997</v>
      </c>
      <c r="WI91" s="625">
        <f t="shared" si="66"/>
        <v>-12069661.17</v>
      </c>
      <c r="WJ91" s="625">
        <f t="shared" si="66"/>
        <v>-49302397</v>
      </c>
      <c r="WK91" s="625">
        <f t="shared" si="66"/>
        <v>-23882847.66</v>
      </c>
      <c r="WL91" s="625">
        <f t="shared" si="66"/>
        <v>-56586796.770000003</v>
      </c>
      <c r="WM91" s="625">
        <f t="shared" si="66"/>
        <v>-48565979.740000002</v>
      </c>
      <c r="WN91" s="625">
        <f t="shared" si="66"/>
        <v>-23788470.100000001</v>
      </c>
      <c r="WO91" s="625">
        <f t="shared" si="66"/>
        <v>-27713743.420000002</v>
      </c>
      <c r="WP91" s="625">
        <f t="shared" si="66"/>
        <v>-34041488.159999996</v>
      </c>
      <c r="WQ91" s="625">
        <f t="shared" si="66"/>
        <v>-10753965.17</v>
      </c>
      <c r="WR91" s="625">
        <f t="shared" si="66"/>
        <v>-38679165.310000002</v>
      </c>
      <c r="WS91" s="625">
        <f t="shared" si="66"/>
        <v>-143254946.94</v>
      </c>
      <c r="WT91" s="625">
        <f t="shared" si="66"/>
        <v>-19924921.719999999</v>
      </c>
      <c r="WU91" s="625">
        <f t="shared" si="66"/>
        <v>-15260588.279999999</v>
      </c>
      <c r="WV91" s="625">
        <f t="shared" si="66"/>
        <v>-13710551.939999999</v>
      </c>
      <c r="WW91" s="625">
        <f t="shared" si="66"/>
        <v>-15254944.029999999</v>
      </c>
      <c r="WX91" s="625">
        <f t="shared" si="66"/>
        <v>-16521496.24</v>
      </c>
      <c r="WY91" s="625">
        <f t="shared" si="66"/>
        <v>-6760095.1399999997</v>
      </c>
      <c r="WZ91" s="625">
        <f t="shared" si="66"/>
        <v>-17000983.460000001</v>
      </c>
      <c r="XA91" s="625">
        <f t="shared" si="66"/>
        <v>-161341807.68000001</v>
      </c>
      <c r="XB91" s="625">
        <f t="shared" si="66"/>
        <v>-13191046.970000001</v>
      </c>
      <c r="XC91" s="625">
        <f t="shared" si="66"/>
        <v>-9823348.4700000007</v>
      </c>
      <c r="XD91" s="625">
        <f t="shared" si="66"/>
        <v>-5109767.96</v>
      </c>
      <c r="XE91" s="625">
        <f t="shared" si="66"/>
        <v>-15437824.17</v>
      </c>
      <c r="XF91" s="625">
        <f t="shared" si="66"/>
        <v>-264075887.75</v>
      </c>
      <c r="XG91" s="625">
        <f t="shared" si="66"/>
        <v>-29245494.899999999</v>
      </c>
      <c r="XH91" s="625">
        <f t="shared" si="66"/>
        <v>-22391088.620000001</v>
      </c>
      <c r="XI91" s="625">
        <f t="shared" si="66"/>
        <v>-107573369.95</v>
      </c>
      <c r="XJ91" s="625">
        <f t="shared" si="66"/>
        <v>-18135804.390000001</v>
      </c>
      <c r="XK91" s="625">
        <f t="shared" si="66"/>
        <v>-25664811.149999999</v>
      </c>
      <c r="XL91" s="625">
        <f t="shared" si="66"/>
        <v>-57698104.020000003</v>
      </c>
      <c r="XM91" s="625">
        <f t="shared" si="66"/>
        <v>-16252161.4</v>
      </c>
      <c r="XN91" s="625">
        <f t="shared" si="66"/>
        <v>-17188662.370000001</v>
      </c>
      <c r="XO91" s="625">
        <f t="shared" si="66"/>
        <v>-53365855.280000001</v>
      </c>
      <c r="XP91" s="625">
        <f t="shared" si="66"/>
        <v>-23367804.23</v>
      </c>
      <c r="XQ91" s="625">
        <f t="shared" si="66"/>
        <v>-19726006.579999998</v>
      </c>
      <c r="XR91" s="625">
        <f t="shared" si="66"/>
        <v>-9940815.4900000002</v>
      </c>
      <c r="XS91" s="625">
        <f t="shared" si="66"/>
        <v>-11685890.359999999</v>
      </c>
      <c r="XT91" s="625">
        <f t="shared" ref="XT91:AAE91" si="67">XT90*-1</f>
        <v>-12449612.82</v>
      </c>
      <c r="XU91" s="625">
        <f t="shared" si="67"/>
        <v>-15069907.810000001</v>
      </c>
      <c r="XV91" s="625">
        <f t="shared" si="67"/>
        <v>-8953702.3399999999</v>
      </c>
      <c r="XW91" s="625">
        <f t="shared" si="67"/>
        <v>-14274902.210000001</v>
      </c>
      <c r="XX91" s="625">
        <f t="shared" si="67"/>
        <v>-9827235.5099999998</v>
      </c>
      <c r="XY91" s="625">
        <f t="shared" si="67"/>
        <v>-9465075.9700000007</v>
      </c>
      <c r="XZ91" s="625">
        <f t="shared" si="67"/>
        <v>-7903346.2000000002</v>
      </c>
      <c r="YA91" s="625">
        <f t="shared" si="67"/>
        <v>-10702943.07</v>
      </c>
      <c r="YB91" s="625">
        <f t="shared" si="67"/>
        <v>-11212124.369999999</v>
      </c>
      <c r="YC91" s="625">
        <f t="shared" si="67"/>
        <v>-247616773.71000001</v>
      </c>
      <c r="YD91" s="625">
        <f t="shared" si="67"/>
        <v>-18580881.719999999</v>
      </c>
      <c r="YE91" s="625">
        <f t="shared" si="67"/>
        <v>-40826480.68</v>
      </c>
      <c r="YF91" s="625">
        <f t="shared" si="67"/>
        <v>-7668482.9299999997</v>
      </c>
      <c r="YG91" s="625">
        <f t="shared" si="67"/>
        <v>-75752625.609999999</v>
      </c>
      <c r="YH91" s="625">
        <f t="shared" si="67"/>
        <v>-12475670.310000001</v>
      </c>
      <c r="YI91" s="625">
        <f t="shared" si="67"/>
        <v>-49644165.899999999</v>
      </c>
      <c r="YJ91" s="625">
        <f t="shared" si="67"/>
        <v>-8346364.0099999998</v>
      </c>
      <c r="YK91" s="625">
        <f t="shared" si="67"/>
        <v>-76822045.969999999</v>
      </c>
      <c r="YL91" s="625">
        <f t="shared" si="67"/>
        <v>-46637750.090000004</v>
      </c>
      <c r="YM91" s="625">
        <f t="shared" si="67"/>
        <v>-18831904.91</v>
      </c>
      <c r="YN91" s="625">
        <f t="shared" si="67"/>
        <v>-14027944.02</v>
      </c>
      <c r="YO91" s="625">
        <f t="shared" si="67"/>
        <v>-15382448.300000001</v>
      </c>
      <c r="YP91" s="625">
        <f t="shared" si="67"/>
        <v>-7262102.5700000003</v>
      </c>
      <c r="YQ91" s="625">
        <f t="shared" si="67"/>
        <v>-7402400.96</v>
      </c>
      <c r="YR91" s="625">
        <f t="shared" si="67"/>
        <v>-16936765.050000001</v>
      </c>
      <c r="YS91" s="625">
        <f t="shared" si="67"/>
        <v>-7018862.6600000001</v>
      </c>
      <c r="YT91" s="625">
        <f t="shared" si="67"/>
        <v>-132512162.84999999</v>
      </c>
      <c r="YU91" s="625">
        <f t="shared" si="67"/>
        <v>-12151607.300000001</v>
      </c>
      <c r="YV91" s="625">
        <f t="shared" si="67"/>
        <v>-7839387.4299999997</v>
      </c>
      <c r="YW91" s="625">
        <f t="shared" si="67"/>
        <v>-8785911.9800000004</v>
      </c>
      <c r="YX91" s="625">
        <f t="shared" si="67"/>
        <v>-16201509.48</v>
      </c>
      <c r="YY91" s="625">
        <f t="shared" si="67"/>
        <v>-5081023.51</v>
      </c>
      <c r="YZ91" s="625">
        <f t="shared" si="67"/>
        <v>-5338562.21</v>
      </c>
      <c r="ZA91" s="625">
        <f t="shared" si="67"/>
        <v>-136819152.88999999</v>
      </c>
      <c r="ZB91" s="625">
        <f t="shared" si="67"/>
        <v>-8228167.1200000001</v>
      </c>
      <c r="ZC91" s="625">
        <f t="shared" si="67"/>
        <v>-8616706.7100000009</v>
      </c>
      <c r="ZD91" s="625">
        <f t="shared" si="67"/>
        <v>-19876562.390000001</v>
      </c>
      <c r="ZE91" s="625">
        <f t="shared" si="67"/>
        <v>-6973601.5499999998</v>
      </c>
      <c r="ZF91" s="625">
        <f t="shared" si="67"/>
        <v>-8081402.1799999997</v>
      </c>
      <c r="ZG91" s="625">
        <f t="shared" si="67"/>
        <v>-9324473.7300000004</v>
      </c>
      <c r="ZH91" s="625">
        <f t="shared" si="67"/>
        <v>-9650501.9900000002</v>
      </c>
      <c r="ZI91" s="625">
        <f t="shared" si="67"/>
        <v>-45597739.119999997</v>
      </c>
      <c r="ZJ91" s="625">
        <f t="shared" si="67"/>
        <v>-306871496.00999999</v>
      </c>
      <c r="ZK91" s="625">
        <f t="shared" si="67"/>
        <v>-10300746.84</v>
      </c>
      <c r="ZL91" s="625">
        <f t="shared" si="67"/>
        <v>-48445851.719999999</v>
      </c>
      <c r="ZM91" s="625">
        <f t="shared" si="67"/>
        <v>-70138581.989999995</v>
      </c>
      <c r="ZN91" s="625">
        <f t="shared" si="67"/>
        <v>-25378477.920000002</v>
      </c>
      <c r="ZO91" s="625">
        <f t="shared" si="67"/>
        <v>-15289998.85</v>
      </c>
      <c r="ZP91" s="625">
        <f t="shared" si="67"/>
        <v>-14775288.810000001</v>
      </c>
      <c r="ZQ91" s="625">
        <f t="shared" si="67"/>
        <v>-32176534.079999998</v>
      </c>
      <c r="ZR91" s="625">
        <f t="shared" si="67"/>
        <v>-24278289.43</v>
      </c>
      <c r="ZS91" s="625">
        <f t="shared" si="67"/>
        <v>-42813464.619999997</v>
      </c>
      <c r="ZT91" s="625">
        <f t="shared" si="67"/>
        <v>-3505208.32</v>
      </c>
      <c r="ZU91" s="625">
        <f t="shared" si="67"/>
        <v>-19429691.890000001</v>
      </c>
      <c r="ZV91" s="625">
        <f t="shared" si="67"/>
        <v>-16298936.16</v>
      </c>
      <c r="ZW91" s="625">
        <f t="shared" si="67"/>
        <v>-21856206.609999999</v>
      </c>
      <c r="ZX91" s="625">
        <f t="shared" si="67"/>
        <v>-17308619.359999999</v>
      </c>
      <c r="ZY91" s="625">
        <f t="shared" si="67"/>
        <v>-16963880.309999999</v>
      </c>
      <c r="ZZ91" s="625">
        <f t="shared" si="67"/>
        <v>-12665804.310000001</v>
      </c>
      <c r="AAA91" s="625">
        <f t="shared" si="67"/>
        <v>-5504907.9699999997</v>
      </c>
      <c r="AAB91" s="625">
        <f t="shared" si="67"/>
        <v>-25738591.940000001</v>
      </c>
      <c r="AAC91" s="625">
        <f t="shared" si="67"/>
        <v>-12430323.08</v>
      </c>
      <c r="AAD91" s="625">
        <f t="shared" si="67"/>
        <v>-6458630.1200000001</v>
      </c>
      <c r="AAE91" s="625">
        <f t="shared" si="67"/>
        <v>-8031125.2999999998</v>
      </c>
      <c r="AAF91" s="625">
        <f t="shared" ref="AAF91:ACQ91" si="68">AAF90*-1</f>
        <v>-86065083.739999995</v>
      </c>
      <c r="AAG91" s="625">
        <f t="shared" si="68"/>
        <v>-18449311.780000001</v>
      </c>
      <c r="AAH91" s="625">
        <f t="shared" si="68"/>
        <v>-25252441.399999999</v>
      </c>
      <c r="AAI91" s="625">
        <f t="shared" si="68"/>
        <v>-12786497.810000001</v>
      </c>
      <c r="AAJ91" s="625">
        <f t="shared" si="68"/>
        <v>-10139054.779999999</v>
      </c>
      <c r="AAK91" s="625">
        <f t="shared" si="68"/>
        <v>-27145684.829999998</v>
      </c>
      <c r="AAL91" s="625">
        <f t="shared" si="68"/>
        <v>-11071374.800000001</v>
      </c>
      <c r="AAM91" s="625">
        <f t="shared" si="68"/>
        <v>-1007516543.41</v>
      </c>
      <c r="AAN91" s="625">
        <f t="shared" si="68"/>
        <v>-26270763.609999999</v>
      </c>
      <c r="AAO91" s="625">
        <f t="shared" si="68"/>
        <v>-25653356.539999999</v>
      </c>
      <c r="AAP91" s="625">
        <f t="shared" si="68"/>
        <v>-26798085.43</v>
      </c>
      <c r="AAQ91" s="625">
        <f t="shared" si="68"/>
        <v>-41449678.380000003</v>
      </c>
      <c r="AAR91" s="625">
        <f t="shared" si="68"/>
        <v>-13360827.609999999</v>
      </c>
      <c r="AAS91" s="625">
        <f t="shared" si="68"/>
        <v>-16249611.66</v>
      </c>
      <c r="AAT91" s="625">
        <f t="shared" si="68"/>
        <v>-27461514.91</v>
      </c>
      <c r="AAU91" s="625">
        <f t="shared" si="68"/>
        <v>-82822601.019999996</v>
      </c>
      <c r="AAV91" s="625">
        <f t="shared" si="68"/>
        <v>-16247700.359999999</v>
      </c>
      <c r="AAW91" s="625">
        <f t="shared" si="68"/>
        <v>-31090494.059999999</v>
      </c>
      <c r="AAX91" s="625">
        <f t="shared" si="68"/>
        <v>-178305777.19999999</v>
      </c>
      <c r="AAY91" s="625">
        <f t="shared" si="68"/>
        <v>-54011362.490000002</v>
      </c>
      <c r="AAZ91" s="625">
        <f t="shared" si="68"/>
        <v>-10749098.91</v>
      </c>
      <c r="ABA91" s="625">
        <f t="shared" si="68"/>
        <v>-15384587.699999999</v>
      </c>
      <c r="ABB91" s="625">
        <f t="shared" si="68"/>
        <v>-20984108.100000001</v>
      </c>
      <c r="ABC91" s="625">
        <f t="shared" si="68"/>
        <v>-8870991.3499999996</v>
      </c>
      <c r="ABD91" s="625">
        <f t="shared" si="68"/>
        <v>-11802275.74</v>
      </c>
      <c r="ABE91" s="625">
        <f t="shared" si="68"/>
        <v>-9933005.9800000004</v>
      </c>
      <c r="ABF91" s="625">
        <f t="shared" si="68"/>
        <v>-129437354.89</v>
      </c>
      <c r="ABG91" s="625">
        <f t="shared" si="68"/>
        <v>-176604938.96000001</v>
      </c>
      <c r="ABH91" s="625">
        <f t="shared" si="68"/>
        <v>-17756955.98</v>
      </c>
      <c r="ABI91" s="625">
        <f t="shared" si="68"/>
        <v>-7649826.8300000001</v>
      </c>
      <c r="ABJ91" s="625">
        <f t="shared" si="68"/>
        <v>-15833969.16</v>
      </c>
      <c r="ABK91" s="625">
        <f t="shared" si="68"/>
        <v>-6007229.3799999999</v>
      </c>
      <c r="ABL91" s="625">
        <f t="shared" si="68"/>
        <v>-9289167.1699999999</v>
      </c>
      <c r="ABM91" s="625">
        <f t="shared" si="68"/>
        <v>-234154830.34</v>
      </c>
      <c r="ABN91" s="625">
        <f t="shared" si="68"/>
        <v>-14971204.449999999</v>
      </c>
      <c r="ABO91" s="625">
        <f t="shared" si="68"/>
        <v>-15678104.01</v>
      </c>
      <c r="ABP91" s="625">
        <f t="shared" si="68"/>
        <v>-26426625.73</v>
      </c>
      <c r="ABQ91" s="625">
        <f t="shared" si="68"/>
        <v>-27164152.649999999</v>
      </c>
      <c r="ABR91" s="625">
        <f t="shared" si="68"/>
        <v>-16649499.76</v>
      </c>
      <c r="ABS91" s="625">
        <f t="shared" si="68"/>
        <v>-11576786.380000001</v>
      </c>
      <c r="ABT91" s="625">
        <f t="shared" si="68"/>
        <v>-18669052.210000001</v>
      </c>
      <c r="ABU91" s="625">
        <f t="shared" si="68"/>
        <v>-1955737.98</v>
      </c>
      <c r="ABV91" s="625">
        <f t="shared" si="68"/>
        <v>-366374208.06</v>
      </c>
      <c r="ABW91" s="625">
        <f t="shared" si="68"/>
        <v>-15243727.220000001</v>
      </c>
      <c r="ABX91" s="625">
        <f t="shared" si="68"/>
        <v>-27082299.09</v>
      </c>
      <c r="ABY91" s="625">
        <f t="shared" si="68"/>
        <v>-13307045.26</v>
      </c>
      <c r="ABZ91" s="625">
        <f t="shared" si="68"/>
        <v>-14093948.75</v>
      </c>
      <c r="ACA91" s="625">
        <f t="shared" si="68"/>
        <v>-81686041.950000003</v>
      </c>
      <c r="ACB91" s="625">
        <f t="shared" si="68"/>
        <v>-11925879.4</v>
      </c>
      <c r="ACC91" s="625">
        <f t="shared" si="68"/>
        <v>-12811731.939999999</v>
      </c>
      <c r="ACD91" s="625">
        <f t="shared" si="68"/>
        <v>-13585644.17</v>
      </c>
      <c r="ACE91" s="625">
        <f t="shared" si="68"/>
        <v>-33911559.490000002</v>
      </c>
      <c r="ACF91" s="625">
        <f t="shared" si="68"/>
        <v>-24687485.710000001</v>
      </c>
      <c r="ACG91" s="625">
        <f t="shared" si="68"/>
        <v>-278189688.69999999</v>
      </c>
      <c r="ACH91" s="625">
        <f t="shared" si="68"/>
        <v>-10586012.85</v>
      </c>
      <c r="ACI91" s="625">
        <f t="shared" si="68"/>
        <v>-25253709.5</v>
      </c>
      <c r="ACJ91" s="625">
        <f t="shared" si="68"/>
        <v>-39550468.880000003</v>
      </c>
      <c r="ACK91" s="625">
        <f t="shared" si="68"/>
        <v>-5240018.41</v>
      </c>
      <c r="ACL91" s="625">
        <f t="shared" si="68"/>
        <v>-48356064.619999997</v>
      </c>
      <c r="ACM91" s="625">
        <f t="shared" si="68"/>
        <v>-17242114.530000001</v>
      </c>
      <c r="ACN91" s="625">
        <f t="shared" si="68"/>
        <v>-91233504.420000002</v>
      </c>
      <c r="ACO91" s="625">
        <f t="shared" si="68"/>
        <v>-176128912.91999999</v>
      </c>
      <c r="ACP91" s="625">
        <f t="shared" si="68"/>
        <v>-25381893.640000001</v>
      </c>
      <c r="ACQ91" s="625">
        <f t="shared" si="68"/>
        <v>-46651921.140000001</v>
      </c>
      <c r="ACR91" s="625">
        <f t="shared" ref="ACR91:AFC91" si="69">ACR90*-1</f>
        <v>-39589267.5</v>
      </c>
      <c r="ACS91" s="625">
        <f t="shared" si="69"/>
        <v>-25072815.649999999</v>
      </c>
      <c r="ACT91" s="625">
        <f t="shared" si="69"/>
        <v>-40224550.670000002</v>
      </c>
      <c r="ACU91" s="625">
        <f t="shared" si="69"/>
        <v>-23664121.640000001</v>
      </c>
      <c r="ACV91" s="625">
        <f t="shared" si="69"/>
        <v>-16383735.25</v>
      </c>
      <c r="ACW91" s="625">
        <f t="shared" si="69"/>
        <v>-23612352.550000001</v>
      </c>
      <c r="ACX91" s="625">
        <f t="shared" si="69"/>
        <v>-18469338.789999999</v>
      </c>
      <c r="ACY91" s="625">
        <f t="shared" si="69"/>
        <v>-19358102.239999998</v>
      </c>
      <c r="ACZ91" s="625">
        <f t="shared" si="69"/>
        <v>-7726178.9100000001</v>
      </c>
      <c r="ADA91" s="625">
        <f t="shared" si="69"/>
        <v>-17233778.34</v>
      </c>
      <c r="ADB91" s="625">
        <f t="shared" si="69"/>
        <v>-4151696.09</v>
      </c>
      <c r="ADC91" s="625">
        <f t="shared" si="69"/>
        <v>-8838282.0299999993</v>
      </c>
      <c r="ADD91" s="625">
        <f t="shared" si="69"/>
        <v>-92007679.400000006</v>
      </c>
      <c r="ADE91" s="625">
        <f t="shared" si="69"/>
        <v>-49496674.579999998</v>
      </c>
      <c r="ADF91" s="625">
        <f t="shared" si="69"/>
        <v>-5654918.2300000004</v>
      </c>
      <c r="ADG91" s="625">
        <f t="shared" si="69"/>
        <v>-10442095.9</v>
      </c>
      <c r="ADH91" s="625">
        <f t="shared" si="69"/>
        <v>-34387525.390000001</v>
      </c>
      <c r="ADI91" s="625">
        <f t="shared" si="69"/>
        <v>-20495779.789999999</v>
      </c>
      <c r="ADJ91" s="625">
        <f t="shared" si="69"/>
        <v>-14859805.369999999</v>
      </c>
      <c r="ADK91" s="625">
        <f t="shared" si="69"/>
        <v>-22939720.07</v>
      </c>
      <c r="ADL91" s="625">
        <f t="shared" si="69"/>
        <v>-28532626.629999999</v>
      </c>
      <c r="ADM91" s="625">
        <f t="shared" si="69"/>
        <v>-679121587.54999995</v>
      </c>
      <c r="ADN91" s="625">
        <f t="shared" si="69"/>
        <v>-85061050.349999994</v>
      </c>
      <c r="ADO91" s="625">
        <f t="shared" si="69"/>
        <v>-42370830.799999997</v>
      </c>
      <c r="ADP91" s="625">
        <f t="shared" si="69"/>
        <v>-128548383.38</v>
      </c>
      <c r="ADQ91" s="625">
        <f t="shared" si="69"/>
        <v>-4358060.4400000004</v>
      </c>
      <c r="ADR91" s="625">
        <f t="shared" si="69"/>
        <v>-14104210.92</v>
      </c>
      <c r="ADS91" s="625">
        <f t="shared" si="69"/>
        <v>-19077482.370000001</v>
      </c>
      <c r="ADT91" s="625">
        <f t="shared" si="69"/>
        <v>-5846677.0199999996</v>
      </c>
      <c r="ADU91" s="625">
        <f t="shared" si="69"/>
        <v>-590369431.52999997</v>
      </c>
      <c r="ADV91" s="625">
        <f t="shared" si="69"/>
        <v>-130967219.23</v>
      </c>
      <c r="ADW91" s="625">
        <f t="shared" si="69"/>
        <v>-90452486.739999995</v>
      </c>
      <c r="ADX91" s="625">
        <f t="shared" si="69"/>
        <v>-32775535.5</v>
      </c>
      <c r="ADY91" s="625">
        <f t="shared" si="69"/>
        <v>-26875498.460000001</v>
      </c>
      <c r="ADZ91" s="625">
        <f t="shared" si="69"/>
        <v>-46820493.350000001</v>
      </c>
      <c r="AEA91" s="625">
        <f t="shared" si="69"/>
        <v>-32418115.629999999</v>
      </c>
      <c r="AEB91" s="625">
        <f t="shared" si="69"/>
        <v>-18744443.02</v>
      </c>
      <c r="AEC91" s="625">
        <f t="shared" si="69"/>
        <v>-12095029.77</v>
      </c>
      <c r="AED91" s="625">
        <f t="shared" si="69"/>
        <v>-17394354.149999999</v>
      </c>
      <c r="AEE91" s="625">
        <f t="shared" si="69"/>
        <v>-41477669.25</v>
      </c>
      <c r="AEF91" s="625">
        <f t="shared" si="69"/>
        <v>-12275790.77</v>
      </c>
      <c r="AEG91" s="625">
        <f t="shared" si="69"/>
        <v>-10435549.98</v>
      </c>
      <c r="AEH91" s="625">
        <f t="shared" si="69"/>
        <v>-21753855.989999998</v>
      </c>
      <c r="AEI91" s="625">
        <f t="shared" si="69"/>
        <v>-38176703.539999999</v>
      </c>
      <c r="AEJ91" s="625">
        <f t="shared" si="69"/>
        <v>-26390501.460000001</v>
      </c>
      <c r="AEK91" s="625">
        <f t="shared" si="69"/>
        <v>-7292516.9100000001</v>
      </c>
      <c r="AEL91" s="625">
        <f t="shared" si="69"/>
        <v>-77867134.319999993</v>
      </c>
      <c r="AEM91" s="625">
        <f t="shared" si="69"/>
        <v>-7136447.0300000003</v>
      </c>
      <c r="AEN91" s="625">
        <f t="shared" si="69"/>
        <v>-36977073.020000003</v>
      </c>
      <c r="AEO91" s="625">
        <f t="shared" si="69"/>
        <v>-162281784.38</v>
      </c>
      <c r="AEP91" s="625">
        <f t="shared" si="69"/>
        <v>-41341923.789999999</v>
      </c>
      <c r="AEQ91" s="625">
        <f t="shared" si="69"/>
        <v>-38264985.390000001</v>
      </c>
      <c r="AER91" s="625">
        <f t="shared" si="69"/>
        <v>-30544074.359999999</v>
      </c>
      <c r="AES91" s="625">
        <f t="shared" si="69"/>
        <v>-16848795.079999998</v>
      </c>
      <c r="AET91" s="625">
        <f t="shared" si="69"/>
        <v>-81297831.670000002</v>
      </c>
      <c r="AEU91" s="625">
        <f t="shared" si="69"/>
        <v>-25424967.449999999</v>
      </c>
      <c r="AEV91" s="625">
        <f t="shared" si="69"/>
        <v>-37693893.630000003</v>
      </c>
      <c r="AEW91" s="625">
        <f t="shared" si="69"/>
        <v>-19892982.440000001</v>
      </c>
      <c r="AEX91" s="625">
        <f t="shared" si="69"/>
        <v>-11450488.18</v>
      </c>
      <c r="AEY91" s="625">
        <f t="shared" si="69"/>
        <v>-143815651.09999999</v>
      </c>
      <c r="AEZ91" s="625">
        <f t="shared" si="69"/>
        <v>-48613609.899999999</v>
      </c>
      <c r="AFA91" s="625">
        <f t="shared" si="69"/>
        <v>-12801555.390000001</v>
      </c>
      <c r="AFB91" s="625">
        <f t="shared" si="69"/>
        <v>-17532243.879999999</v>
      </c>
      <c r="AFC91" s="625">
        <f t="shared" si="69"/>
        <v>-13191673.98</v>
      </c>
      <c r="AFD91" s="625">
        <f t="shared" ref="AFD91:AHN91" si="70">AFD90*-1</f>
        <v>-30640100.41</v>
      </c>
      <c r="AFE91" s="625">
        <f t="shared" si="70"/>
        <v>-19236761.399999999</v>
      </c>
      <c r="AFF91" s="625">
        <f t="shared" si="70"/>
        <v>-14883460.26</v>
      </c>
      <c r="AFG91" s="625">
        <f t="shared" si="70"/>
        <v>-12344524.02</v>
      </c>
      <c r="AFH91" s="625">
        <f t="shared" si="70"/>
        <v>-17594627.870000001</v>
      </c>
      <c r="AFI91" s="625">
        <f t="shared" si="70"/>
        <v>-16293246.560000001</v>
      </c>
      <c r="AFJ91" s="625">
        <f t="shared" si="70"/>
        <v>-13250660.970000001</v>
      </c>
      <c r="AFK91" s="625">
        <f t="shared" si="70"/>
        <v>-24577197.640000001</v>
      </c>
      <c r="AFL91" s="625">
        <f t="shared" si="70"/>
        <v>-223397934.80000001</v>
      </c>
      <c r="AFM91" s="625">
        <f t="shared" si="70"/>
        <v>-41221329.159999996</v>
      </c>
      <c r="AFN91" s="625">
        <f t="shared" si="70"/>
        <v>-34010981.909999996</v>
      </c>
      <c r="AFO91" s="625">
        <f t="shared" si="70"/>
        <v>-26981091.32</v>
      </c>
      <c r="AFP91" s="625">
        <f t="shared" si="70"/>
        <v>-27708768.579999998</v>
      </c>
      <c r="AFQ91" s="625">
        <f t="shared" si="70"/>
        <v>-23191381.170000002</v>
      </c>
      <c r="AFR91" s="625">
        <f t="shared" si="70"/>
        <v>-10022317.039999999</v>
      </c>
      <c r="AFS91" s="625">
        <f t="shared" si="70"/>
        <v>-32927947.48</v>
      </c>
      <c r="AFT91" s="625">
        <f t="shared" si="70"/>
        <v>-43680452.630000003</v>
      </c>
      <c r="AFU91" s="625">
        <f t="shared" si="70"/>
        <v>-10706264.07</v>
      </c>
      <c r="AFV91" s="625">
        <f t="shared" si="70"/>
        <v>-55625617.810000002</v>
      </c>
      <c r="AFW91" s="625">
        <f t="shared" si="70"/>
        <v>-11079218.210000001</v>
      </c>
      <c r="AFX91" s="625">
        <f t="shared" si="70"/>
        <v>-123939232.59999999</v>
      </c>
      <c r="AFY91" s="625">
        <f t="shared" si="70"/>
        <v>-14780192.77</v>
      </c>
      <c r="AFZ91" s="625">
        <f t="shared" si="70"/>
        <v>-16011214.34</v>
      </c>
      <c r="AGA91" s="625">
        <f t="shared" si="70"/>
        <v>-16910291.890000001</v>
      </c>
      <c r="AGB91" s="625">
        <f t="shared" si="70"/>
        <v>-38597465.740000002</v>
      </c>
      <c r="AGC91" s="625">
        <f t="shared" si="70"/>
        <v>-16957126.5</v>
      </c>
      <c r="AGD91" s="625">
        <f t="shared" si="70"/>
        <v>-6512022.1399999997</v>
      </c>
      <c r="AGE91" s="625">
        <f t="shared" si="70"/>
        <v>-13677877.460000001</v>
      </c>
      <c r="AGF91" s="625">
        <f t="shared" si="70"/>
        <v>-7715679.4000000004</v>
      </c>
      <c r="AGG91" s="625">
        <f t="shared" si="70"/>
        <v>-9603371.8100000005</v>
      </c>
      <c r="AGH91" s="625">
        <f t="shared" si="70"/>
        <v>-12336391.460000001</v>
      </c>
      <c r="AGI91" s="625">
        <f t="shared" si="70"/>
        <v>-145632810.71000001</v>
      </c>
      <c r="AGJ91" s="625">
        <f t="shared" si="70"/>
        <v>-59875858.060000002</v>
      </c>
      <c r="AGK91" s="625">
        <f t="shared" si="70"/>
        <v>-29801746.5</v>
      </c>
      <c r="AGL91" s="625">
        <f t="shared" si="70"/>
        <v>-9270915.8699999992</v>
      </c>
      <c r="AGM91" s="625">
        <f t="shared" si="70"/>
        <v>-22085363.969999999</v>
      </c>
      <c r="AGN91" s="625">
        <f t="shared" si="70"/>
        <v>-32070484.920000002</v>
      </c>
      <c r="AGO91" s="625">
        <f t="shared" si="70"/>
        <v>-10818431.6</v>
      </c>
      <c r="AGP91" s="625">
        <f t="shared" si="70"/>
        <v>-8039857.04</v>
      </c>
      <c r="AGQ91" s="625">
        <f t="shared" si="70"/>
        <v>-569672541.08000004</v>
      </c>
      <c r="AGR91" s="625">
        <f t="shared" si="70"/>
        <v>-574567414.73000002</v>
      </c>
      <c r="AGS91" s="625">
        <f t="shared" si="70"/>
        <v>-23909765.489999998</v>
      </c>
      <c r="AGT91" s="625">
        <f t="shared" si="70"/>
        <v>-36907192.920000002</v>
      </c>
      <c r="AGU91" s="625">
        <f t="shared" si="70"/>
        <v>-47629725.380000003</v>
      </c>
      <c r="AGV91" s="625">
        <f t="shared" si="70"/>
        <v>-15728727.390000001</v>
      </c>
      <c r="AGW91" s="625">
        <f t="shared" si="70"/>
        <v>-19484737.670000002</v>
      </c>
      <c r="AGX91" s="625">
        <f t="shared" si="70"/>
        <v>-14897824.859999999</v>
      </c>
      <c r="AGY91" s="625">
        <f t="shared" si="70"/>
        <v>-6351524.3200000003</v>
      </c>
      <c r="AGZ91" s="625">
        <f t="shared" si="70"/>
        <v>-50031022.210000001</v>
      </c>
      <c r="AHA91" s="625">
        <f t="shared" si="70"/>
        <v>-30048526.149999999</v>
      </c>
      <c r="AHB91" s="625">
        <f t="shared" si="70"/>
        <v>-22748190.239999998</v>
      </c>
      <c r="AHC91" s="625">
        <f t="shared" si="70"/>
        <v>-16319561.42</v>
      </c>
      <c r="AHD91" s="625">
        <f t="shared" si="70"/>
        <v>-24124773.239999998</v>
      </c>
      <c r="AHE91" s="625">
        <f t="shared" si="70"/>
        <v>-9961061.6899999995</v>
      </c>
      <c r="AHF91" s="625">
        <f t="shared" si="70"/>
        <v>-15622493.609999999</v>
      </c>
      <c r="AHG91" s="625">
        <f t="shared" si="70"/>
        <v>-19318700.190000001</v>
      </c>
      <c r="AHH91" s="625">
        <f t="shared" si="70"/>
        <v>-139058990.78</v>
      </c>
      <c r="AHI91" s="625">
        <f t="shared" si="70"/>
        <v>-11846863.82</v>
      </c>
      <c r="AHJ91" s="625">
        <f t="shared" si="70"/>
        <v>-15697265.960000001</v>
      </c>
      <c r="AHK91" s="625">
        <f t="shared" si="70"/>
        <v>-12362342.15</v>
      </c>
      <c r="AHL91" s="625">
        <f t="shared" si="70"/>
        <v>-30341940.32</v>
      </c>
      <c r="AHM91" s="625">
        <f t="shared" si="70"/>
        <v>-10436089.460000001</v>
      </c>
      <c r="AHN91" s="625">
        <f t="shared" si="70"/>
        <v>-17008896.84</v>
      </c>
    </row>
    <row r="92" spans="2:898" x14ac:dyDescent="0.55000000000000004">
      <c r="C92" s="625">
        <f>C89-C90</f>
        <v>485447540.01999998</v>
      </c>
      <c r="D92" s="625">
        <f t="shared" ref="D92:BO92" si="71">D89-D90</f>
        <v>-7887096.4299999997</v>
      </c>
      <c r="E92" s="625">
        <f t="shared" si="71"/>
        <v>-11596830.850000001</v>
      </c>
      <c r="F92" s="625">
        <f t="shared" si="71"/>
        <v>2775689.5199999996</v>
      </c>
      <c r="G92" s="625">
        <f t="shared" si="71"/>
        <v>8315612.3400000036</v>
      </c>
      <c r="H92" s="625">
        <f t="shared" si="71"/>
        <v>-10263300.469999999</v>
      </c>
      <c r="I92" s="625">
        <f t="shared" si="71"/>
        <v>287917852.38</v>
      </c>
      <c r="J92" s="625">
        <f t="shared" si="71"/>
        <v>73706359.570000008</v>
      </c>
      <c r="K92" s="625">
        <f t="shared" si="71"/>
        <v>2512767.34</v>
      </c>
      <c r="L92" s="625">
        <f t="shared" si="71"/>
        <v>-1990948.8499999996</v>
      </c>
      <c r="M92" s="625">
        <f t="shared" si="71"/>
        <v>-10285118.329999998</v>
      </c>
      <c r="N92" s="625">
        <f t="shared" si="71"/>
        <v>-3055404.25</v>
      </c>
      <c r="O92" s="625">
        <f t="shared" si="71"/>
        <v>74332787.719999999</v>
      </c>
      <c r="P92" s="625">
        <f t="shared" si="71"/>
        <v>477148.74000000022</v>
      </c>
      <c r="Q92" s="625">
        <f t="shared" si="71"/>
        <v>-2084519.4299999997</v>
      </c>
      <c r="R92" s="625">
        <f t="shared" si="71"/>
        <v>-13964434.850000001</v>
      </c>
      <c r="S92" s="625">
        <f t="shared" si="71"/>
        <v>-3476259.1099999994</v>
      </c>
      <c r="T92" s="625">
        <f t="shared" si="71"/>
        <v>-2237315.7200000002</v>
      </c>
      <c r="U92" s="625">
        <f t="shared" si="71"/>
        <v>377043783.50000006</v>
      </c>
      <c r="V92" s="625">
        <f t="shared" si="71"/>
        <v>-60091393.750000007</v>
      </c>
      <c r="W92" s="625">
        <f t="shared" si="71"/>
        <v>19061689.029999997</v>
      </c>
      <c r="X92" s="625">
        <f t="shared" si="71"/>
        <v>104218057.71000001</v>
      </c>
      <c r="Y92" s="625">
        <f t="shared" si="71"/>
        <v>-10404014.099999998</v>
      </c>
      <c r="Z92" s="625">
        <f t="shared" si="71"/>
        <v>-17905739.280000001</v>
      </c>
      <c r="AA92" s="625">
        <f t="shared" si="71"/>
        <v>-581371.60000000149</v>
      </c>
      <c r="AB92" s="625">
        <f t="shared" si="71"/>
        <v>-99577541.239999995</v>
      </c>
      <c r="AC92" s="625">
        <f t="shared" si="71"/>
        <v>-8584409.0100000054</v>
      </c>
      <c r="AD92" s="625">
        <f t="shared" si="71"/>
        <v>-21648856.609999999</v>
      </c>
      <c r="AE92" s="625">
        <f t="shared" si="71"/>
        <v>-95223421.919999987</v>
      </c>
      <c r="AF92" s="625">
        <f t="shared" si="71"/>
        <v>-16197109.399999999</v>
      </c>
      <c r="AG92" s="625">
        <f t="shared" si="71"/>
        <v>-78702839.540000007</v>
      </c>
      <c r="AH92" s="625">
        <f t="shared" si="71"/>
        <v>-37212145.479999997</v>
      </c>
      <c r="AI92" s="625">
        <f t="shared" si="71"/>
        <v>-5247192.2399999984</v>
      </c>
      <c r="AJ92" s="625">
        <f t="shared" si="71"/>
        <v>-5600316.1300000008</v>
      </c>
      <c r="AK92" s="625">
        <f t="shared" si="71"/>
        <v>60636942.930000007</v>
      </c>
      <c r="AL92" s="625">
        <f t="shared" si="71"/>
        <v>-19798699.16</v>
      </c>
      <c r="AM92" s="625">
        <f t="shared" si="71"/>
        <v>52647949.129999995</v>
      </c>
      <c r="AN92" s="625">
        <f t="shared" si="71"/>
        <v>-777977.18000000156</v>
      </c>
      <c r="AO92" s="625">
        <f t="shared" si="71"/>
        <v>-4078169.0700000003</v>
      </c>
      <c r="AP92" s="625">
        <f t="shared" si="71"/>
        <v>-4924822.9999999981</v>
      </c>
      <c r="AQ92" s="625">
        <f t="shared" si="71"/>
        <v>-8044366.6899999976</v>
      </c>
      <c r="AR92" s="625">
        <f t="shared" si="71"/>
        <v>-12061671.579999998</v>
      </c>
      <c r="AS92" s="625">
        <f t="shared" si="71"/>
        <v>-58621399.400000006</v>
      </c>
      <c r="AT92" s="625">
        <f t="shared" si="71"/>
        <v>5419945.959999999</v>
      </c>
      <c r="AU92" s="625">
        <f t="shared" si="71"/>
        <v>9490383.5600000005</v>
      </c>
      <c r="AV92" s="625">
        <f t="shared" si="71"/>
        <v>5172143.25</v>
      </c>
      <c r="AW92" s="625">
        <f t="shared" si="71"/>
        <v>-6429775.8100000005</v>
      </c>
      <c r="AX92" s="625">
        <f t="shared" si="71"/>
        <v>-5942512.3699999992</v>
      </c>
      <c r="AY92" s="625">
        <f t="shared" si="71"/>
        <v>13475594.589999998</v>
      </c>
      <c r="AZ92" s="625">
        <f t="shared" si="71"/>
        <v>3409011.76</v>
      </c>
      <c r="BA92" s="625">
        <f t="shared" si="71"/>
        <v>7571983.8599999994</v>
      </c>
      <c r="BB92" s="625">
        <f t="shared" si="71"/>
        <v>6182602.7400000002</v>
      </c>
      <c r="BC92" s="625">
        <f t="shared" si="71"/>
        <v>8112391.8899999987</v>
      </c>
      <c r="BD92" s="625">
        <f t="shared" si="71"/>
        <v>430943.04000000004</v>
      </c>
      <c r="BE92" s="625">
        <f t="shared" si="71"/>
        <v>-16003800.48</v>
      </c>
      <c r="BF92" s="625">
        <f t="shared" si="71"/>
        <v>5457837.7799999993</v>
      </c>
      <c r="BG92" s="625">
        <f t="shared" si="71"/>
        <v>22447616.550000001</v>
      </c>
      <c r="BH92" s="625">
        <f t="shared" si="71"/>
        <v>-94078165.940000013</v>
      </c>
      <c r="BI92" s="625">
        <f t="shared" si="71"/>
        <v>20287215.459999993</v>
      </c>
      <c r="BJ92" s="625">
        <f t="shared" si="71"/>
        <v>-4356811.4800000004</v>
      </c>
      <c r="BK92" s="625">
        <f t="shared" si="71"/>
        <v>-3755205.1800000006</v>
      </c>
      <c r="BL92" s="625">
        <f t="shared" si="71"/>
        <v>-11027215.65</v>
      </c>
      <c r="BM92" s="625">
        <f t="shared" si="71"/>
        <v>-2400186.2399999984</v>
      </c>
      <c r="BN92" s="625">
        <f t="shared" si="71"/>
        <v>-7114265</v>
      </c>
      <c r="BO92" s="625">
        <f t="shared" si="71"/>
        <v>48039.810000000056</v>
      </c>
      <c r="BP92" s="625">
        <f t="shared" ref="BP92:EA92" si="72">BP89-BP90</f>
        <v>305936.04000000004</v>
      </c>
      <c r="BQ92" s="625">
        <f t="shared" si="72"/>
        <v>71185681.980000004</v>
      </c>
      <c r="BR92" s="625">
        <f t="shared" si="72"/>
        <v>7153733.9500000002</v>
      </c>
      <c r="BS92" s="625">
        <f t="shared" si="72"/>
        <v>3687252.3400000008</v>
      </c>
      <c r="BT92" s="625">
        <f t="shared" si="72"/>
        <v>-2225670.1300000008</v>
      </c>
      <c r="BU92" s="625">
        <f t="shared" si="72"/>
        <v>-1705865.88</v>
      </c>
      <c r="BV92" s="625">
        <f t="shared" si="72"/>
        <v>-170275.18000000063</v>
      </c>
      <c r="BW92" s="625">
        <f t="shared" si="72"/>
        <v>3745518.28</v>
      </c>
      <c r="BX92" s="625">
        <f t="shared" si="72"/>
        <v>5224268.5</v>
      </c>
      <c r="BY92" s="625">
        <f t="shared" si="72"/>
        <v>2896914</v>
      </c>
      <c r="BZ92" s="625">
        <f t="shared" si="72"/>
        <v>-4721251.1399999997</v>
      </c>
      <c r="CA92" s="625">
        <f t="shared" si="72"/>
        <v>-19039889.210000001</v>
      </c>
      <c r="CB92" s="625">
        <f t="shared" si="72"/>
        <v>-23481514.000000004</v>
      </c>
      <c r="CC92" s="625">
        <f t="shared" si="72"/>
        <v>-5101736.8000000007</v>
      </c>
      <c r="CD92" s="625">
        <f t="shared" si="72"/>
        <v>1915339.3900000006</v>
      </c>
      <c r="CE92" s="625">
        <f t="shared" si="72"/>
        <v>-5465897.3399999999</v>
      </c>
      <c r="CF92" s="625">
        <f t="shared" si="72"/>
        <v>1278359116.6700001</v>
      </c>
      <c r="CG92" s="625">
        <f t="shared" si="72"/>
        <v>16807263.770000003</v>
      </c>
      <c r="CH92" s="625">
        <f t="shared" si="72"/>
        <v>1200248.1400000006</v>
      </c>
      <c r="CI92" s="625">
        <f t="shared" si="72"/>
        <v>6390914.620000001</v>
      </c>
      <c r="CJ92" s="625">
        <f t="shared" si="72"/>
        <v>30484499.849999998</v>
      </c>
      <c r="CK92" s="625">
        <f t="shared" si="72"/>
        <v>6230002.2899999991</v>
      </c>
      <c r="CL92" s="625">
        <f t="shared" si="72"/>
        <v>12252910.719999999</v>
      </c>
      <c r="CM92" s="625">
        <f t="shared" si="72"/>
        <v>11783931.690000001</v>
      </c>
      <c r="CN92" s="625">
        <f t="shared" si="72"/>
        <v>10954434.65</v>
      </c>
      <c r="CO92" s="625">
        <f t="shared" si="72"/>
        <v>-1771516.3200000003</v>
      </c>
      <c r="CP92" s="625">
        <f t="shared" si="72"/>
        <v>8485615.2699999996</v>
      </c>
      <c r="CQ92" s="625">
        <f t="shared" si="72"/>
        <v>2283385.209999999</v>
      </c>
      <c r="CR92" s="625">
        <f t="shared" si="72"/>
        <v>12260434.309999999</v>
      </c>
      <c r="CS92" s="625">
        <f t="shared" si="72"/>
        <v>21518819.430000007</v>
      </c>
      <c r="CT92" s="625">
        <f t="shared" si="72"/>
        <v>13523245.040000003</v>
      </c>
      <c r="CU92" s="625">
        <f t="shared" si="72"/>
        <v>8614634.3600000013</v>
      </c>
      <c r="CV92" s="625">
        <f t="shared" si="72"/>
        <v>-6165821.9699999988</v>
      </c>
      <c r="CW92" s="625">
        <f t="shared" si="72"/>
        <v>10409470.359999999</v>
      </c>
      <c r="CX92" s="625">
        <f t="shared" si="72"/>
        <v>-6344613.9699999988</v>
      </c>
      <c r="CY92" s="625">
        <f t="shared" si="72"/>
        <v>1369958.3500000006</v>
      </c>
      <c r="CZ92" s="625">
        <f t="shared" si="72"/>
        <v>8339488.8799999999</v>
      </c>
      <c r="DA92" s="625">
        <f t="shared" si="72"/>
        <v>-55062937.439999998</v>
      </c>
      <c r="DB92" s="625">
        <f t="shared" si="72"/>
        <v>28714112.789999992</v>
      </c>
      <c r="DC92" s="625">
        <f t="shared" si="72"/>
        <v>-8109478.620000001</v>
      </c>
      <c r="DD92" s="625">
        <f t="shared" si="72"/>
        <v>-2382234.4899999984</v>
      </c>
      <c r="DE92" s="625">
        <f t="shared" si="72"/>
        <v>-3870066.3100000024</v>
      </c>
      <c r="DF92" s="625">
        <f t="shared" si="72"/>
        <v>7373558.820000004</v>
      </c>
      <c r="DG92" s="625">
        <f t="shared" si="72"/>
        <v>-10056883.930000002</v>
      </c>
      <c r="DH92" s="625">
        <f t="shared" si="72"/>
        <v>-16602119.169999998</v>
      </c>
      <c r="DI92" s="625">
        <f t="shared" si="72"/>
        <v>12918493.459999999</v>
      </c>
      <c r="DJ92" s="625">
        <f t="shared" si="72"/>
        <v>681275315.30000007</v>
      </c>
      <c r="DK92" s="625">
        <f t="shared" si="72"/>
        <v>-3317980.75</v>
      </c>
      <c r="DL92" s="625">
        <f t="shared" si="72"/>
        <v>6139736.8099999987</v>
      </c>
      <c r="DM92" s="625">
        <f t="shared" si="72"/>
        <v>17434558.309999999</v>
      </c>
      <c r="DN92" s="625">
        <f t="shared" si="72"/>
        <v>-2536668.3899000008</v>
      </c>
      <c r="DO92" s="625">
        <f t="shared" si="72"/>
        <v>-1791702.1100000013</v>
      </c>
      <c r="DP92" s="625">
        <f t="shared" si="72"/>
        <v>23531645.580000006</v>
      </c>
      <c r="DQ92" s="625">
        <f t="shared" si="72"/>
        <v>23551312.1501</v>
      </c>
      <c r="DR92" s="625">
        <f t="shared" si="72"/>
        <v>5224954.0900000036</v>
      </c>
      <c r="DS92" s="625">
        <f t="shared" si="72"/>
        <v>4392287.6899999976</v>
      </c>
      <c r="DT92" s="625">
        <f t="shared" si="72"/>
        <v>-17761833.140000001</v>
      </c>
      <c r="DU92" s="625">
        <f t="shared" si="72"/>
        <v>-39391878.750000007</v>
      </c>
      <c r="DV92" s="625">
        <f t="shared" si="72"/>
        <v>-73866536.050000012</v>
      </c>
      <c r="DW92" s="625">
        <f t="shared" si="72"/>
        <v>-11224547.189999998</v>
      </c>
      <c r="DX92" s="625">
        <f t="shared" si="72"/>
        <v>-20813826.290000003</v>
      </c>
      <c r="DY92" s="625">
        <f t="shared" si="72"/>
        <v>-4535613.57</v>
      </c>
      <c r="DZ92" s="625">
        <f t="shared" si="72"/>
        <v>8663061.0199999996</v>
      </c>
      <c r="EA92" s="625">
        <f t="shared" si="72"/>
        <v>-7345478.799999997</v>
      </c>
      <c r="EB92" s="625">
        <f t="shared" ref="EB92:GM92" si="73">EB89-EB90</f>
        <v>3961972.8199999984</v>
      </c>
      <c r="EC92" s="625">
        <f t="shared" si="73"/>
        <v>-35322601.75</v>
      </c>
      <c r="ED92" s="625">
        <f t="shared" si="73"/>
        <v>37643324.210000008</v>
      </c>
      <c r="EE92" s="625">
        <f t="shared" si="73"/>
        <v>87345557.530000001</v>
      </c>
      <c r="EF92" s="625">
        <f t="shared" si="73"/>
        <v>16336836.210000001</v>
      </c>
      <c r="EG92" s="625">
        <f t="shared" si="73"/>
        <v>-483473.23000000045</v>
      </c>
      <c r="EH92" s="625">
        <f t="shared" si="73"/>
        <v>14986298.640000001</v>
      </c>
      <c r="EI92" s="625">
        <f t="shared" si="73"/>
        <v>-11762929.240000002</v>
      </c>
      <c r="EJ92" s="625">
        <f t="shared" si="73"/>
        <v>-3174769.6400000006</v>
      </c>
      <c r="EK92" s="625">
        <f t="shared" si="73"/>
        <v>-1884124.040000001</v>
      </c>
      <c r="EL92" s="625">
        <f t="shared" si="73"/>
        <v>8735102.4600000009</v>
      </c>
      <c r="EM92" s="625">
        <f t="shared" si="73"/>
        <v>-99446586.340000004</v>
      </c>
      <c r="EN92" s="625">
        <f t="shared" si="73"/>
        <v>-3795830.84</v>
      </c>
      <c r="EO92" s="625">
        <f t="shared" si="73"/>
        <v>-12243581.070000002</v>
      </c>
      <c r="EP92" s="625">
        <f t="shared" si="73"/>
        <v>-2265509.5199999996</v>
      </c>
      <c r="EQ92" s="625">
        <f t="shared" si="73"/>
        <v>-3804507.66</v>
      </c>
      <c r="ER92" s="625">
        <f t="shared" si="73"/>
        <v>5850135.7299999995</v>
      </c>
      <c r="ES92" s="625">
        <f t="shared" si="73"/>
        <v>-20075607.359999999</v>
      </c>
      <c r="ET92" s="625">
        <f t="shared" si="73"/>
        <v>-13530320.25</v>
      </c>
      <c r="EU92" s="625">
        <f t="shared" si="73"/>
        <v>-11995681.790000001</v>
      </c>
      <c r="EV92" s="625">
        <f t="shared" si="73"/>
        <v>-56019197.330000013</v>
      </c>
      <c r="EW92" s="625">
        <f t="shared" si="73"/>
        <v>29178488.809999999</v>
      </c>
      <c r="EX92" s="625">
        <f t="shared" si="73"/>
        <v>17610502.77</v>
      </c>
      <c r="EY92" s="625">
        <f t="shared" si="73"/>
        <v>-317104.83000000194</v>
      </c>
      <c r="EZ92" s="625">
        <f t="shared" si="73"/>
        <v>2823478.7199999988</v>
      </c>
      <c r="FA92" s="625">
        <f t="shared" si="73"/>
        <v>1471377.1799999997</v>
      </c>
      <c r="FB92" s="625">
        <f t="shared" si="73"/>
        <v>13080696.859999999</v>
      </c>
      <c r="FC92" s="625">
        <f t="shared" si="73"/>
        <v>6214571.2300000004</v>
      </c>
      <c r="FD92" s="625">
        <f t="shared" si="73"/>
        <v>12794102.529999997</v>
      </c>
      <c r="FE92" s="625">
        <f t="shared" si="73"/>
        <v>25848800.93</v>
      </c>
      <c r="FF92" s="625">
        <f t="shared" si="73"/>
        <v>8861565.1000000015</v>
      </c>
      <c r="FG92" s="625">
        <f t="shared" si="73"/>
        <v>5087698.4700000007</v>
      </c>
      <c r="FH92" s="625">
        <f t="shared" si="73"/>
        <v>20061691.459999993</v>
      </c>
      <c r="FI92" s="625">
        <f t="shared" si="73"/>
        <v>7856680.8499999978</v>
      </c>
      <c r="FJ92" s="625">
        <f t="shared" si="73"/>
        <v>6117294.339999998</v>
      </c>
      <c r="FK92" s="625">
        <f t="shared" si="73"/>
        <v>6724690.4800000004</v>
      </c>
      <c r="FL92" s="625">
        <f t="shared" si="73"/>
        <v>-2357253.3200000003</v>
      </c>
      <c r="FM92" s="625">
        <f t="shared" si="73"/>
        <v>21907647.600000001</v>
      </c>
      <c r="FN92" s="625">
        <f t="shared" si="73"/>
        <v>2426894.7100000009</v>
      </c>
      <c r="FO92" s="625">
        <f t="shared" si="73"/>
        <v>8969833.1900000013</v>
      </c>
      <c r="FP92" s="625">
        <f t="shared" si="73"/>
        <v>729471607.66000009</v>
      </c>
      <c r="FQ92" s="625">
        <f t="shared" si="73"/>
        <v>2106654.3899999987</v>
      </c>
      <c r="FR92" s="625">
        <f t="shared" si="73"/>
        <v>11695430.510000002</v>
      </c>
      <c r="FS92" s="625">
        <f t="shared" si="73"/>
        <v>-3273770.0799999982</v>
      </c>
      <c r="FT92" s="625">
        <f t="shared" si="73"/>
        <v>15375687.859999999</v>
      </c>
      <c r="FU92" s="625">
        <f t="shared" si="73"/>
        <v>9085793.8699999992</v>
      </c>
      <c r="FV92" s="625">
        <f t="shared" si="73"/>
        <v>-19183258.359999999</v>
      </c>
      <c r="FW92" s="625">
        <f t="shared" si="73"/>
        <v>-18399401.600000001</v>
      </c>
      <c r="FX92" s="625">
        <f t="shared" si="73"/>
        <v>10096674.699999999</v>
      </c>
      <c r="FY92" s="625">
        <f t="shared" si="73"/>
        <v>23240656.799999997</v>
      </c>
      <c r="FZ92" s="625">
        <f t="shared" si="73"/>
        <v>-7618097</v>
      </c>
      <c r="GA92" s="625">
        <f t="shared" si="73"/>
        <v>-4796518.8899999987</v>
      </c>
      <c r="GB92" s="625">
        <f t="shared" si="73"/>
        <v>14451949.270000001</v>
      </c>
      <c r="GC92" s="625">
        <f t="shared" si="73"/>
        <v>22574515.240000002</v>
      </c>
      <c r="GD92" s="625">
        <f t="shared" si="73"/>
        <v>38731359.469999999</v>
      </c>
      <c r="GE92" s="625">
        <f t="shared" si="73"/>
        <v>1646128.12</v>
      </c>
      <c r="GF92" s="625">
        <f t="shared" si="73"/>
        <v>14937633.23</v>
      </c>
      <c r="GG92" s="625">
        <f t="shared" si="73"/>
        <v>-6790922.3900000006</v>
      </c>
      <c r="GH92" s="625">
        <f t="shared" si="73"/>
        <v>3721052.870000001</v>
      </c>
      <c r="GI92" s="625">
        <f t="shared" si="73"/>
        <v>6661634.5199999996</v>
      </c>
      <c r="GJ92" s="625">
        <f t="shared" si="73"/>
        <v>-3446072.3800000008</v>
      </c>
      <c r="GK92" s="625">
        <f t="shared" si="73"/>
        <v>15558325.859999999</v>
      </c>
      <c r="GL92" s="625">
        <f t="shared" si="73"/>
        <v>3625979.33</v>
      </c>
      <c r="GM92" s="625">
        <f t="shared" si="73"/>
        <v>6418250.8099999996</v>
      </c>
      <c r="GN92" s="625">
        <f t="shared" ref="GN92:IY92" si="74">GN89-GN90</f>
        <v>4302458.58</v>
      </c>
      <c r="GO92" s="625">
        <f t="shared" si="74"/>
        <v>2433346.0300000003</v>
      </c>
      <c r="GP92" s="625">
        <f t="shared" si="74"/>
        <v>1826224.9100000262</v>
      </c>
      <c r="GQ92" s="625">
        <f t="shared" si="74"/>
        <v>55712302.119999997</v>
      </c>
      <c r="GR92" s="625">
        <f t="shared" si="74"/>
        <v>9793884.3200000003</v>
      </c>
      <c r="GS92" s="625">
        <f t="shared" si="74"/>
        <v>4540670.8300000019</v>
      </c>
      <c r="GT92" s="625">
        <f t="shared" si="74"/>
        <v>6396504.0600000005</v>
      </c>
      <c r="GU92" s="625">
        <f t="shared" si="74"/>
        <v>4895901.129999999</v>
      </c>
      <c r="GV92" s="625">
        <f t="shared" si="74"/>
        <v>5480337.2300000004</v>
      </c>
      <c r="GW92" s="625">
        <f t="shared" si="74"/>
        <v>8590424.7899999991</v>
      </c>
      <c r="GX92" s="625">
        <f t="shared" si="74"/>
        <v>-68380721.050000012</v>
      </c>
      <c r="GY92" s="625">
        <f t="shared" si="74"/>
        <v>6567078.870000001</v>
      </c>
      <c r="GZ92" s="625">
        <f t="shared" si="74"/>
        <v>-17047701.66</v>
      </c>
      <c r="HA92" s="625">
        <f t="shared" si="74"/>
        <v>-12052481.6</v>
      </c>
      <c r="HB92" s="625">
        <f t="shared" si="74"/>
        <v>-292338497.68000001</v>
      </c>
      <c r="HC92" s="625">
        <f t="shared" si="74"/>
        <v>114575354.65000001</v>
      </c>
      <c r="HD92" s="625">
        <f t="shared" si="74"/>
        <v>7688370.6600000039</v>
      </c>
      <c r="HE92" s="625">
        <f t="shared" si="74"/>
        <v>-21783675.150000006</v>
      </c>
      <c r="HF92" s="625">
        <f t="shared" si="74"/>
        <v>20882051.009999998</v>
      </c>
      <c r="HG92" s="625">
        <f t="shared" si="74"/>
        <v>48497646.5</v>
      </c>
      <c r="HH92" s="625">
        <f t="shared" si="74"/>
        <v>-6258643.7300000004</v>
      </c>
      <c r="HI92" s="625">
        <f t="shared" si="74"/>
        <v>316217249.20999992</v>
      </c>
      <c r="HJ92" s="625">
        <f t="shared" si="74"/>
        <v>-17006563.969999999</v>
      </c>
      <c r="HK92" s="625">
        <f t="shared" si="74"/>
        <v>1531015</v>
      </c>
      <c r="HL92" s="625">
        <f t="shared" si="74"/>
        <v>75365852.010000005</v>
      </c>
      <c r="HM92" s="625">
        <f t="shared" si="74"/>
        <v>-9521496.3300000019</v>
      </c>
      <c r="HN92" s="625">
        <f t="shared" si="74"/>
        <v>9587800.1400000006</v>
      </c>
      <c r="HO92" s="625">
        <f t="shared" si="74"/>
        <v>26093479.559999999</v>
      </c>
      <c r="HP92" s="625">
        <f t="shared" si="74"/>
        <v>-17267719.859999999</v>
      </c>
      <c r="HQ92" s="625">
        <f t="shared" si="74"/>
        <v>-20218804.069999993</v>
      </c>
      <c r="HR92" s="625">
        <f t="shared" si="74"/>
        <v>-73005114.470000014</v>
      </c>
      <c r="HS92" s="625">
        <f t="shared" si="74"/>
        <v>-339615.29000000283</v>
      </c>
      <c r="HT92" s="625">
        <f t="shared" si="74"/>
        <v>1946690.3600000013</v>
      </c>
      <c r="HU92" s="625">
        <f t="shared" si="74"/>
        <v>6329786.9200000018</v>
      </c>
      <c r="HV92" s="625">
        <f t="shared" si="74"/>
        <v>-1417465.0700000003</v>
      </c>
      <c r="HW92" s="625">
        <f t="shared" si="74"/>
        <v>-19838945</v>
      </c>
      <c r="HX92" s="625">
        <f t="shared" si="74"/>
        <v>-4215924.5</v>
      </c>
      <c r="HY92" s="625">
        <f t="shared" si="74"/>
        <v>1254969.5599999987</v>
      </c>
      <c r="HZ92" s="625">
        <f t="shared" si="74"/>
        <v>3308798.7699999996</v>
      </c>
      <c r="IA92" s="625">
        <f t="shared" si="74"/>
        <v>7245535.2699999996</v>
      </c>
      <c r="IB92" s="625">
        <f t="shared" si="74"/>
        <v>32445189.079999998</v>
      </c>
      <c r="IC92" s="625">
        <f t="shared" si="74"/>
        <v>1453512.1600000001</v>
      </c>
      <c r="ID92" s="625">
        <f t="shared" si="74"/>
        <v>-6330165.7600000016</v>
      </c>
      <c r="IE92" s="625">
        <f t="shared" si="74"/>
        <v>-7896694.4700000007</v>
      </c>
      <c r="IF92" s="625">
        <f t="shared" si="74"/>
        <v>2558270.8999999994</v>
      </c>
      <c r="IG92" s="625">
        <f t="shared" si="74"/>
        <v>-147112639.01999998</v>
      </c>
      <c r="IH92" s="625">
        <f t="shared" si="74"/>
        <v>73712112.219999999</v>
      </c>
      <c r="II92" s="625">
        <f t="shared" si="74"/>
        <v>4172664.91</v>
      </c>
      <c r="IJ92" s="625">
        <f t="shared" si="74"/>
        <v>-15219491.120000005</v>
      </c>
      <c r="IK92" s="625">
        <f t="shared" si="74"/>
        <v>-59131184.720000006</v>
      </c>
      <c r="IL92" s="625">
        <f t="shared" si="74"/>
        <v>469710.42000000179</v>
      </c>
      <c r="IM92" s="625">
        <f t="shared" si="74"/>
        <v>-225585.91000000015</v>
      </c>
      <c r="IN92" s="625">
        <f t="shared" si="74"/>
        <v>-4960925.1900000013</v>
      </c>
      <c r="IO92" s="625">
        <f t="shared" si="74"/>
        <v>2765660.8199999984</v>
      </c>
      <c r="IP92" s="625">
        <f t="shared" si="74"/>
        <v>-13813406.520000001</v>
      </c>
      <c r="IQ92" s="625">
        <f t="shared" si="74"/>
        <v>39271049.990000002</v>
      </c>
      <c r="IR92" s="625">
        <f t="shared" si="74"/>
        <v>-244858223.21000001</v>
      </c>
      <c r="IS92" s="625">
        <f t="shared" si="74"/>
        <v>-193505118.47999996</v>
      </c>
      <c r="IT92" s="625">
        <f t="shared" si="74"/>
        <v>-2176464.6799999997</v>
      </c>
      <c r="IU92" s="625">
        <f t="shared" si="74"/>
        <v>1899929.379999999</v>
      </c>
      <c r="IV92" s="625">
        <f t="shared" si="74"/>
        <v>40687695.769999996</v>
      </c>
      <c r="IW92" s="625">
        <f t="shared" si="74"/>
        <v>5685796.9600000009</v>
      </c>
      <c r="IX92" s="625">
        <f t="shared" si="74"/>
        <v>-2052705.9100000001</v>
      </c>
      <c r="IY92" s="625">
        <f t="shared" si="74"/>
        <v>10287523.280000001</v>
      </c>
      <c r="IZ92" s="625">
        <f t="shared" ref="IZ92:LK92" si="75">IZ89-IZ90</f>
        <v>-135817.75</v>
      </c>
      <c r="JA92" s="625">
        <f t="shared" si="75"/>
        <v>-15080168.059999999</v>
      </c>
      <c r="JB92" s="625">
        <f t="shared" si="75"/>
        <v>-15204700.379999999</v>
      </c>
      <c r="JC92" s="625">
        <f t="shared" si="75"/>
        <v>-5592022.8199999984</v>
      </c>
      <c r="JD92" s="625">
        <f t="shared" si="75"/>
        <v>14508672.61999999</v>
      </c>
      <c r="JE92" s="625">
        <f t="shared" si="75"/>
        <v>-23844358.950000003</v>
      </c>
      <c r="JF92" s="625">
        <f t="shared" si="75"/>
        <v>-1880052.5400000028</v>
      </c>
      <c r="JG92" s="625">
        <f t="shared" si="75"/>
        <v>-1116913.0700000003</v>
      </c>
      <c r="JH92" s="625">
        <f t="shared" si="75"/>
        <v>-8915266.0800000001</v>
      </c>
      <c r="JI92" s="625">
        <f t="shared" si="75"/>
        <v>-1479005.1300000008</v>
      </c>
      <c r="JJ92" s="625">
        <f t="shared" si="75"/>
        <v>-44525989.039999992</v>
      </c>
      <c r="JK92" s="625">
        <f t="shared" si="75"/>
        <v>-5121038.6499999985</v>
      </c>
      <c r="JL92" s="625">
        <f t="shared" si="75"/>
        <v>-7469377.75</v>
      </c>
      <c r="JM92" s="625">
        <f t="shared" si="75"/>
        <v>13959693.240000002</v>
      </c>
      <c r="JN92" s="625">
        <f t="shared" si="75"/>
        <v>-7042676.8800000027</v>
      </c>
      <c r="JO92" s="625">
        <f t="shared" si="75"/>
        <v>-28672456.960000001</v>
      </c>
      <c r="JP92" s="625">
        <f t="shared" si="75"/>
        <v>-938895.45999999717</v>
      </c>
      <c r="JQ92" s="625">
        <f t="shared" si="75"/>
        <v>15541801.889999986</v>
      </c>
      <c r="JR92" s="625">
        <f t="shared" si="75"/>
        <v>-32822272.11999999</v>
      </c>
      <c r="JS92" s="625">
        <f t="shared" si="75"/>
        <v>12360587.790000001</v>
      </c>
      <c r="JT92" s="625">
        <f t="shared" si="75"/>
        <v>4523146.84</v>
      </c>
      <c r="JU92" s="625">
        <f t="shared" si="75"/>
        <v>-2025332.17</v>
      </c>
      <c r="JV92" s="625">
        <f t="shared" si="75"/>
        <v>2513815.1500000004</v>
      </c>
      <c r="JW92" s="625">
        <f t="shared" si="75"/>
        <v>-13118379.18</v>
      </c>
      <c r="JX92" s="625">
        <f t="shared" si="75"/>
        <v>11284855.810000002</v>
      </c>
      <c r="JY92" s="625">
        <f t="shared" si="75"/>
        <v>28865159.040000003</v>
      </c>
      <c r="JZ92" s="625">
        <f t="shared" si="75"/>
        <v>-3724522.49</v>
      </c>
      <c r="KA92" s="625">
        <f t="shared" si="75"/>
        <v>24926237.309999999</v>
      </c>
      <c r="KB92" s="625">
        <f t="shared" si="75"/>
        <v>3154151.66</v>
      </c>
      <c r="KC92" s="625">
        <f t="shared" si="75"/>
        <v>-2706666.16</v>
      </c>
      <c r="KD92" s="625">
        <f t="shared" si="75"/>
        <v>11321774.65</v>
      </c>
      <c r="KE92" s="625">
        <f t="shared" si="75"/>
        <v>3001006.8</v>
      </c>
      <c r="KF92" s="625">
        <f t="shared" si="75"/>
        <v>324511169.96999997</v>
      </c>
      <c r="KG92" s="625">
        <f t="shared" si="75"/>
        <v>-13310848.020000003</v>
      </c>
      <c r="KH92" s="625">
        <f t="shared" si="75"/>
        <v>36365819.039999999</v>
      </c>
      <c r="KI92" s="625">
        <f t="shared" si="75"/>
        <v>-15833614.950000001</v>
      </c>
      <c r="KJ92" s="625">
        <f t="shared" si="75"/>
        <v>46031801.719999999</v>
      </c>
      <c r="KK92" s="625">
        <f t="shared" si="75"/>
        <v>71710131.159999996</v>
      </c>
      <c r="KL92" s="625">
        <f t="shared" si="75"/>
        <v>11122488.359999999</v>
      </c>
      <c r="KM92" s="625">
        <f t="shared" si="75"/>
        <v>13198523.419999998</v>
      </c>
      <c r="KN92" s="625">
        <f t="shared" si="75"/>
        <v>7702918.75</v>
      </c>
      <c r="KO92" s="625">
        <f t="shared" si="75"/>
        <v>-3789614.4699999988</v>
      </c>
      <c r="KP92" s="625">
        <f t="shared" si="75"/>
        <v>-4557055.32</v>
      </c>
      <c r="KQ92" s="625">
        <f t="shared" si="75"/>
        <v>-11076410.920000002</v>
      </c>
      <c r="KR92" s="625">
        <f t="shared" si="75"/>
        <v>-60379064.909999996</v>
      </c>
      <c r="KS92" s="625">
        <f t="shared" si="75"/>
        <v>1293734.1300000027</v>
      </c>
      <c r="KT92" s="625">
        <f t="shared" si="75"/>
        <v>-11550563.09</v>
      </c>
      <c r="KU92" s="625">
        <f t="shared" si="75"/>
        <v>-102093928.63000001</v>
      </c>
      <c r="KV92" s="625">
        <f t="shared" si="75"/>
        <v>73222769.649999991</v>
      </c>
      <c r="KW92" s="625">
        <f t="shared" si="75"/>
        <v>44227175.929999977</v>
      </c>
      <c r="KX92" s="625">
        <f t="shared" si="75"/>
        <v>-5508966.3300000001</v>
      </c>
      <c r="KY92" s="625">
        <f t="shared" si="75"/>
        <v>432979.8900000006</v>
      </c>
      <c r="KZ92" s="625">
        <f t="shared" si="75"/>
        <v>-31173374.919999998</v>
      </c>
      <c r="LA92" s="625">
        <f t="shared" si="75"/>
        <v>-9256719.7300000004</v>
      </c>
      <c r="LB92" s="625">
        <f t="shared" si="75"/>
        <v>-4734122.379999999</v>
      </c>
      <c r="LC92" s="625">
        <f t="shared" si="75"/>
        <v>-2880404.4699999988</v>
      </c>
      <c r="LD92" s="625">
        <f t="shared" si="75"/>
        <v>-7138415.3200000022</v>
      </c>
      <c r="LE92" s="625">
        <f t="shared" si="75"/>
        <v>-113614305.60000002</v>
      </c>
      <c r="LF92" s="625">
        <f t="shared" si="75"/>
        <v>-36121955.210000008</v>
      </c>
      <c r="LG92" s="625">
        <f t="shared" si="75"/>
        <v>16610216.069999993</v>
      </c>
      <c r="LH92" s="625">
        <f t="shared" si="75"/>
        <v>-13676834.040000007</v>
      </c>
      <c r="LI92" s="625">
        <f t="shared" si="75"/>
        <v>2577280.6799999997</v>
      </c>
      <c r="LJ92" s="625">
        <f t="shared" si="75"/>
        <v>-8920343.2399999984</v>
      </c>
      <c r="LK92" s="625">
        <f t="shared" si="75"/>
        <v>-5733665.0099999998</v>
      </c>
      <c r="LL92" s="625">
        <f t="shared" ref="LL92:NW92" si="76">LL89-LL90</f>
        <v>-3245148.2699999996</v>
      </c>
      <c r="LM92" s="625">
        <f t="shared" si="76"/>
        <v>-5393728.29</v>
      </c>
      <c r="LN92" s="625">
        <f t="shared" si="76"/>
        <v>-12323046.77</v>
      </c>
      <c r="LO92" s="625">
        <f t="shared" si="76"/>
        <v>-3097758.51</v>
      </c>
      <c r="LP92" s="625">
        <f t="shared" si="76"/>
        <v>-80723788.719999999</v>
      </c>
      <c r="LQ92" s="625">
        <f t="shared" si="76"/>
        <v>8490890.1699999999</v>
      </c>
      <c r="LR92" s="625">
        <f t="shared" si="76"/>
        <v>22328074.189999998</v>
      </c>
      <c r="LS92" s="625">
        <f t="shared" si="76"/>
        <v>251598857.68000001</v>
      </c>
      <c r="LT92" s="625">
        <f t="shared" si="76"/>
        <v>-11736076.039999992</v>
      </c>
      <c r="LU92" s="625">
        <f t="shared" si="76"/>
        <v>-142460031.14999998</v>
      </c>
      <c r="LV92" s="625">
        <f t="shared" si="76"/>
        <v>4673068.3800000101</v>
      </c>
      <c r="LW92" s="625">
        <f t="shared" si="76"/>
        <v>-14502804.890000001</v>
      </c>
      <c r="LX92" s="625">
        <f t="shared" si="76"/>
        <v>15600963.850000001</v>
      </c>
      <c r="LY92" s="625">
        <f t="shared" si="76"/>
        <v>6102618.2199999988</v>
      </c>
      <c r="LZ92" s="625">
        <f t="shared" si="76"/>
        <v>20397021.539999995</v>
      </c>
      <c r="MA92" s="625">
        <f t="shared" si="76"/>
        <v>26992713.929999996</v>
      </c>
      <c r="MB92" s="625">
        <f t="shared" si="76"/>
        <v>65988641.210000008</v>
      </c>
      <c r="MC92" s="625">
        <f t="shared" si="76"/>
        <v>-43508117.590000004</v>
      </c>
      <c r="MD92" s="625">
        <f t="shared" si="76"/>
        <v>13315682.039999999</v>
      </c>
      <c r="ME92" s="625">
        <f t="shared" si="76"/>
        <v>-59383241.589999974</v>
      </c>
      <c r="MF92" s="625">
        <f t="shared" si="76"/>
        <v>13492377.060000001</v>
      </c>
      <c r="MG92" s="625">
        <f t="shared" si="76"/>
        <v>22532683.350000001</v>
      </c>
      <c r="MH92" s="625">
        <f t="shared" si="76"/>
        <v>19041595.540000003</v>
      </c>
      <c r="MI92" s="625">
        <f t="shared" si="76"/>
        <v>21419656.82</v>
      </c>
      <c r="MJ92" s="625">
        <f t="shared" si="76"/>
        <v>14087061.110000001</v>
      </c>
      <c r="MK92" s="625">
        <f t="shared" si="76"/>
        <v>-5505499.8899999987</v>
      </c>
      <c r="ML92" s="625">
        <f t="shared" si="76"/>
        <v>12056245.429999998</v>
      </c>
      <c r="MM92" s="625">
        <f t="shared" si="76"/>
        <v>-6145780.0399999991</v>
      </c>
      <c r="MN92" s="625">
        <f t="shared" si="76"/>
        <v>13450096.560000001</v>
      </c>
      <c r="MO92" s="625">
        <f t="shared" si="76"/>
        <v>8752367.5700000003</v>
      </c>
      <c r="MP92" s="625">
        <f t="shared" si="76"/>
        <v>18757014.649999999</v>
      </c>
      <c r="MQ92" s="625">
        <f t="shared" si="76"/>
        <v>8360801.4599999785</v>
      </c>
      <c r="MR92" s="625">
        <f t="shared" si="76"/>
        <v>5586234.3399999999</v>
      </c>
      <c r="MS92" s="625">
        <f t="shared" si="76"/>
        <v>45448484.919999994</v>
      </c>
      <c r="MT92" s="625">
        <f t="shared" si="76"/>
        <v>-13621377.810000002</v>
      </c>
      <c r="MU92" s="625">
        <f t="shared" si="76"/>
        <v>22559945.940000005</v>
      </c>
      <c r="MV92" s="625">
        <f t="shared" si="76"/>
        <v>3870137.4699999988</v>
      </c>
      <c r="MW92" s="625">
        <f t="shared" si="76"/>
        <v>17282624.620700002</v>
      </c>
      <c r="MX92" s="625">
        <f t="shared" si="76"/>
        <v>-28134451.490000002</v>
      </c>
      <c r="MY92" s="625">
        <f t="shared" si="76"/>
        <v>-8076466.3900000006</v>
      </c>
      <c r="MZ92" s="625">
        <f t="shared" si="76"/>
        <v>-1892322.540000001</v>
      </c>
      <c r="NA92" s="625">
        <f t="shared" si="76"/>
        <v>23535685.48</v>
      </c>
      <c r="NB92" s="625">
        <f t="shared" si="76"/>
        <v>338726315.36000001</v>
      </c>
      <c r="NC92" s="625">
        <f t="shared" si="76"/>
        <v>133196991.78</v>
      </c>
      <c r="ND92" s="625">
        <f t="shared" si="76"/>
        <v>13522207.34</v>
      </c>
      <c r="NE92" s="625">
        <f t="shared" si="76"/>
        <v>252658176.10999998</v>
      </c>
      <c r="NF92" s="625">
        <f t="shared" si="76"/>
        <v>8849272.7800000012</v>
      </c>
      <c r="NG92" s="625">
        <f t="shared" si="76"/>
        <v>30838611.799999997</v>
      </c>
      <c r="NH92" s="625">
        <f t="shared" si="76"/>
        <v>103973344.57000001</v>
      </c>
      <c r="NI92" s="625">
        <f t="shared" si="76"/>
        <v>98756865.810000017</v>
      </c>
      <c r="NJ92" s="625">
        <f t="shared" si="76"/>
        <v>23578973.219999999</v>
      </c>
      <c r="NK92" s="625">
        <f t="shared" si="76"/>
        <v>121417655.3</v>
      </c>
      <c r="NL92" s="625">
        <f t="shared" si="76"/>
        <v>64866213.590000004</v>
      </c>
      <c r="NM92" s="625">
        <f t="shared" si="76"/>
        <v>31658130.756000001</v>
      </c>
      <c r="NN92" s="625">
        <f t="shared" si="76"/>
        <v>66859139.150000006</v>
      </c>
      <c r="NO92" s="625">
        <f t="shared" si="76"/>
        <v>11558727.09</v>
      </c>
      <c r="NP92" s="625">
        <f t="shared" si="76"/>
        <v>2092336.9399999995</v>
      </c>
      <c r="NQ92" s="625">
        <f t="shared" si="76"/>
        <v>10048911.669999998</v>
      </c>
      <c r="NR92" s="625">
        <f t="shared" si="76"/>
        <v>13391638.670000002</v>
      </c>
      <c r="NS92" s="625">
        <f t="shared" si="76"/>
        <v>10043076.140000001</v>
      </c>
      <c r="NT92" s="625">
        <f t="shared" si="76"/>
        <v>14797144.41</v>
      </c>
      <c r="NU92" s="625">
        <f t="shared" si="76"/>
        <v>-7393596.8200000525</v>
      </c>
      <c r="NV92" s="625">
        <f t="shared" si="76"/>
        <v>19284174.170000017</v>
      </c>
      <c r="NW92" s="625">
        <f t="shared" si="76"/>
        <v>11496716.190000001</v>
      </c>
      <c r="NX92" s="625">
        <f t="shared" ref="NX92:QI92" si="77">NX89-NX90</f>
        <v>-2961813.2199999988</v>
      </c>
      <c r="NY92" s="625">
        <f t="shared" si="77"/>
        <v>12784629.83</v>
      </c>
      <c r="NZ92" s="625">
        <f t="shared" si="77"/>
        <v>-4847395.7199999988</v>
      </c>
      <c r="OA92" s="625">
        <f t="shared" si="77"/>
        <v>1479947.4100000001</v>
      </c>
      <c r="OB92" s="625">
        <f t="shared" si="77"/>
        <v>557295473.04999995</v>
      </c>
      <c r="OC92" s="625">
        <f t="shared" si="77"/>
        <v>-103978238.05000001</v>
      </c>
      <c r="OD92" s="625">
        <f t="shared" si="77"/>
        <v>25183187.379999999</v>
      </c>
      <c r="OE92" s="625">
        <f t="shared" si="77"/>
        <v>-67791952.340000004</v>
      </c>
      <c r="OF92" s="625">
        <f t="shared" si="77"/>
        <v>-6939900.1700000018</v>
      </c>
      <c r="OG92" s="625">
        <f t="shared" si="77"/>
        <v>45850649.619999997</v>
      </c>
      <c r="OH92" s="625">
        <f t="shared" si="77"/>
        <v>-32125719.990000002</v>
      </c>
      <c r="OI92" s="625">
        <f t="shared" si="77"/>
        <v>3330494.629999999</v>
      </c>
      <c r="OJ92" s="625">
        <f t="shared" si="77"/>
        <v>79878286.780000001</v>
      </c>
      <c r="OK92" s="625">
        <f t="shared" si="77"/>
        <v>-297507066.69</v>
      </c>
      <c r="OL92" s="625">
        <f t="shared" si="77"/>
        <v>24632078.969999999</v>
      </c>
      <c r="OM92" s="625">
        <f t="shared" si="77"/>
        <v>446247602.03000003</v>
      </c>
      <c r="ON92" s="625">
        <f t="shared" si="77"/>
        <v>23443841.180000003</v>
      </c>
      <c r="OO92" s="625">
        <f t="shared" si="77"/>
        <v>-5376435.950000003</v>
      </c>
      <c r="OP92" s="625">
        <f t="shared" si="77"/>
        <v>71385304.969999999</v>
      </c>
      <c r="OQ92" s="625">
        <f t="shared" si="77"/>
        <v>216242754.55000001</v>
      </c>
      <c r="OR92" s="625">
        <f t="shared" si="77"/>
        <v>8368130.4400000013</v>
      </c>
      <c r="OS92" s="625">
        <f t="shared" si="77"/>
        <v>38300978.540000007</v>
      </c>
      <c r="OT92" s="625">
        <f t="shared" si="77"/>
        <v>-9074088.8400000017</v>
      </c>
      <c r="OU92" s="625">
        <f t="shared" si="77"/>
        <v>23903055.779999997</v>
      </c>
      <c r="OV92" s="625">
        <f t="shared" si="77"/>
        <v>16861612.819999993</v>
      </c>
      <c r="OW92" s="625">
        <f t="shared" si="77"/>
        <v>18938693.329999998</v>
      </c>
      <c r="OX92" s="625">
        <f t="shared" si="77"/>
        <v>18568082.07</v>
      </c>
      <c r="OY92" s="625">
        <f t="shared" si="77"/>
        <v>11333880.359999999</v>
      </c>
      <c r="OZ92" s="625">
        <f t="shared" si="77"/>
        <v>-43797906.060000002</v>
      </c>
      <c r="PA92" s="625">
        <f t="shared" si="77"/>
        <v>9079924.8300000001</v>
      </c>
      <c r="PB92" s="625">
        <f t="shared" si="77"/>
        <v>-23504991.409999996</v>
      </c>
      <c r="PC92" s="625">
        <f t="shared" si="77"/>
        <v>-533819.84999999963</v>
      </c>
      <c r="PD92" s="625">
        <f t="shared" si="77"/>
        <v>17082108.890000001</v>
      </c>
      <c r="PE92" s="625">
        <f t="shared" si="77"/>
        <v>-10661402.490000002</v>
      </c>
      <c r="PF92" s="625">
        <f t="shared" si="77"/>
        <v>550141.01999999955</v>
      </c>
      <c r="PG92" s="625">
        <f t="shared" si="77"/>
        <v>-2360501.4299999997</v>
      </c>
      <c r="PH92" s="625">
        <f t="shared" si="77"/>
        <v>-3762417.9000000022</v>
      </c>
      <c r="PI92" s="625">
        <f t="shared" si="77"/>
        <v>-5184492.2000000011</v>
      </c>
      <c r="PJ92" s="625">
        <f t="shared" si="77"/>
        <v>27158761.150000006</v>
      </c>
      <c r="PK92" s="625">
        <f t="shared" si="77"/>
        <v>9903372.6700000018</v>
      </c>
      <c r="PL92" s="625">
        <f t="shared" si="77"/>
        <v>-3364324.24</v>
      </c>
      <c r="PM92" s="625">
        <f t="shared" si="77"/>
        <v>-30975885.739999998</v>
      </c>
      <c r="PN92" s="625">
        <f t="shared" si="77"/>
        <v>46967.689999999478</v>
      </c>
      <c r="PO92" s="625">
        <f t="shared" si="77"/>
        <v>-53508.730000000447</v>
      </c>
      <c r="PP92" s="625">
        <f t="shared" si="77"/>
        <v>-556350.97000000067</v>
      </c>
      <c r="PQ92" s="625">
        <f t="shared" si="77"/>
        <v>-820894.29999999981</v>
      </c>
      <c r="PR92" s="625">
        <f t="shared" si="77"/>
        <v>45529911.820000052</v>
      </c>
      <c r="PS92" s="625">
        <f t="shared" si="77"/>
        <v>9848744.9800000004</v>
      </c>
      <c r="PT92" s="625">
        <f t="shared" si="77"/>
        <v>-11241578.810000002</v>
      </c>
      <c r="PU92" s="625">
        <f t="shared" si="77"/>
        <v>16889864.649999999</v>
      </c>
      <c r="PV92" s="625">
        <f t="shared" si="77"/>
        <v>-125168136.27999999</v>
      </c>
      <c r="PW92" s="625">
        <f t="shared" si="77"/>
        <v>-12718223.68</v>
      </c>
      <c r="PX92" s="625">
        <f t="shared" si="77"/>
        <v>-19914581.549999997</v>
      </c>
      <c r="PY92" s="625">
        <f t="shared" si="77"/>
        <v>-2898266.8199999994</v>
      </c>
      <c r="PZ92" s="625">
        <f t="shared" si="77"/>
        <v>3022967.7300000042</v>
      </c>
      <c r="QA92" s="625">
        <f t="shared" si="77"/>
        <v>722450.66999999993</v>
      </c>
      <c r="QB92" s="625">
        <f t="shared" si="77"/>
        <v>6620127.2100000009</v>
      </c>
      <c r="QC92" s="625">
        <f t="shared" si="77"/>
        <v>-9416369.1699999981</v>
      </c>
      <c r="QD92" s="625">
        <f t="shared" si="77"/>
        <v>11641479.859999998</v>
      </c>
      <c r="QE92" s="625">
        <f t="shared" si="77"/>
        <v>30224988.629999995</v>
      </c>
      <c r="QF92" s="625">
        <f t="shared" si="77"/>
        <v>-33371659.169999998</v>
      </c>
      <c r="QG92" s="625">
        <f t="shared" si="77"/>
        <v>25139332.790000003</v>
      </c>
      <c r="QH92" s="625">
        <f t="shared" si="77"/>
        <v>-9394444.2999999989</v>
      </c>
      <c r="QI92" s="625">
        <f t="shared" si="77"/>
        <v>-15355549.109999999</v>
      </c>
      <c r="QJ92" s="625">
        <f t="shared" ref="QJ92:SU92" si="78">QJ89-QJ90</f>
        <v>-4976964.9399999995</v>
      </c>
      <c r="QK92" s="625">
        <f t="shared" si="78"/>
        <v>-43793821.719999999</v>
      </c>
      <c r="QL92" s="625">
        <f t="shared" si="78"/>
        <v>-33200780.480000004</v>
      </c>
      <c r="QM92" s="625">
        <f t="shared" si="78"/>
        <v>-7772267.5800000001</v>
      </c>
      <c r="QN92" s="625">
        <f t="shared" si="78"/>
        <v>-897701.81999999983</v>
      </c>
      <c r="QO92" s="625">
        <f t="shared" si="78"/>
        <v>-6773273.8799999999</v>
      </c>
      <c r="QP92" s="625">
        <f t="shared" si="78"/>
        <v>-974880.48</v>
      </c>
      <c r="QQ92" s="625">
        <f t="shared" si="78"/>
        <v>4872368.8500000015</v>
      </c>
      <c r="QR92" s="625">
        <f t="shared" si="78"/>
        <v>28635470.629999995</v>
      </c>
      <c r="QS92" s="625">
        <f t="shared" si="78"/>
        <v>-1777669.2199999988</v>
      </c>
      <c r="QT92" s="625">
        <f t="shared" si="78"/>
        <v>-1049525.9399999976</v>
      </c>
      <c r="QU92" s="625">
        <f t="shared" si="78"/>
        <v>24854997.629999999</v>
      </c>
      <c r="QV92" s="625">
        <f t="shared" si="78"/>
        <v>6948238.4800000004</v>
      </c>
      <c r="QW92" s="625">
        <f t="shared" si="78"/>
        <v>100977193.67</v>
      </c>
      <c r="QX92" s="625">
        <f t="shared" si="78"/>
        <v>2367063.5999999978</v>
      </c>
      <c r="QY92" s="625">
        <f t="shared" si="78"/>
        <v>-6009044.3599999994</v>
      </c>
      <c r="QZ92" s="625">
        <f t="shared" si="78"/>
        <v>74784998.920000002</v>
      </c>
      <c r="RA92" s="625">
        <f t="shared" si="78"/>
        <v>4052082.3699999992</v>
      </c>
      <c r="RB92" s="625">
        <f t="shared" si="78"/>
        <v>1379780.5399999991</v>
      </c>
      <c r="RC92" s="625">
        <f t="shared" si="78"/>
        <v>20008496.689999998</v>
      </c>
      <c r="RD92" s="625">
        <f t="shared" si="78"/>
        <v>6579304.5599999987</v>
      </c>
      <c r="RE92" s="625">
        <f t="shared" si="78"/>
        <v>160270770.31999999</v>
      </c>
      <c r="RF92" s="625">
        <f t="shared" si="78"/>
        <v>-33655906.640000001</v>
      </c>
      <c r="RG92" s="625">
        <f t="shared" si="78"/>
        <v>-12159267.640000001</v>
      </c>
      <c r="RH92" s="625">
        <f t="shared" si="78"/>
        <v>40304431.700000003</v>
      </c>
      <c r="RI92" s="625">
        <f t="shared" si="78"/>
        <v>-19300462.329999998</v>
      </c>
      <c r="RJ92" s="625">
        <f t="shared" si="78"/>
        <v>-21230635.300000001</v>
      </c>
      <c r="RK92" s="625">
        <f t="shared" si="78"/>
        <v>-74116360.850000009</v>
      </c>
      <c r="RL92" s="625">
        <f t="shared" si="78"/>
        <v>8171334.8200000003</v>
      </c>
      <c r="RM92" s="625">
        <f t="shared" si="78"/>
        <v>11141198.48</v>
      </c>
      <c r="RN92" s="625">
        <f t="shared" si="78"/>
        <v>-42077571.699999996</v>
      </c>
      <c r="RO92" s="625">
        <f t="shared" si="78"/>
        <v>-25497071.199999996</v>
      </c>
      <c r="RP92" s="625">
        <f t="shared" si="78"/>
        <v>2058096.0200000014</v>
      </c>
      <c r="RQ92" s="625">
        <f t="shared" si="78"/>
        <v>581749</v>
      </c>
      <c r="RR92" s="625">
        <f t="shared" si="78"/>
        <v>-14368078.579999998</v>
      </c>
      <c r="RS92" s="625">
        <f t="shared" si="78"/>
        <v>-5076290.1099999994</v>
      </c>
      <c r="RT92" s="625">
        <f t="shared" si="78"/>
        <v>3044761.0300000012</v>
      </c>
      <c r="RU92" s="625">
        <f t="shared" si="78"/>
        <v>-3678964.6000000015</v>
      </c>
      <c r="RV92" s="625">
        <f t="shared" si="78"/>
        <v>9367644.2299999986</v>
      </c>
      <c r="RW92" s="625">
        <f t="shared" si="78"/>
        <v>-4032612.84</v>
      </c>
      <c r="RX92" s="625">
        <f t="shared" si="78"/>
        <v>-3489256.8900000006</v>
      </c>
      <c r="RY92" s="625">
        <f t="shared" si="78"/>
        <v>-31599924.960000008</v>
      </c>
      <c r="RZ92" s="625">
        <f t="shared" si="78"/>
        <v>14280742.1</v>
      </c>
      <c r="SA92" s="625">
        <f t="shared" si="78"/>
        <v>10869405.630000001</v>
      </c>
      <c r="SB92" s="625">
        <f t="shared" si="78"/>
        <v>10987059.899999999</v>
      </c>
      <c r="SC92" s="625">
        <f t="shared" si="78"/>
        <v>10663238.919999998</v>
      </c>
      <c r="SD92" s="625">
        <f t="shared" si="78"/>
        <v>1649935.0099999998</v>
      </c>
      <c r="SE92" s="625">
        <f t="shared" si="78"/>
        <v>12431360.520000001</v>
      </c>
      <c r="SF92" s="625">
        <f t="shared" si="78"/>
        <v>15287269.720000003</v>
      </c>
      <c r="SG92" s="625">
        <f t="shared" si="78"/>
        <v>17620456.539999999</v>
      </c>
      <c r="SH92" s="625">
        <f t="shared" si="78"/>
        <v>22072572.110000003</v>
      </c>
      <c r="SI92" s="625">
        <f t="shared" si="78"/>
        <v>-47508313.870000005</v>
      </c>
      <c r="SJ92" s="625">
        <f t="shared" si="78"/>
        <v>4049832.33</v>
      </c>
      <c r="SK92" s="625">
        <f t="shared" si="78"/>
        <v>-40832594.879999995</v>
      </c>
      <c r="SL92" s="625">
        <f t="shared" si="78"/>
        <v>18765607.489999998</v>
      </c>
      <c r="SM92" s="625">
        <f t="shared" si="78"/>
        <v>3578705.1000000015</v>
      </c>
      <c r="SN92" s="625">
        <f t="shared" si="78"/>
        <v>6490629.6899999976</v>
      </c>
      <c r="SO92" s="625">
        <f t="shared" si="78"/>
        <v>18588090.920000002</v>
      </c>
      <c r="SP92" s="625">
        <f t="shared" si="78"/>
        <v>12037390.909999998</v>
      </c>
      <c r="SQ92" s="625">
        <f t="shared" si="78"/>
        <v>3426850.3100000024</v>
      </c>
      <c r="SR92" s="625">
        <f t="shared" si="78"/>
        <v>4837893.1000000015</v>
      </c>
      <c r="SS92" s="625">
        <f t="shared" si="78"/>
        <v>-164631842.48000002</v>
      </c>
      <c r="ST92" s="625">
        <f t="shared" si="78"/>
        <v>7946347.0500000007</v>
      </c>
      <c r="SU92" s="625">
        <f t="shared" si="78"/>
        <v>22350614.310000002</v>
      </c>
      <c r="SV92" s="625">
        <f t="shared" ref="SV92:VG92" si="79">SV89-SV90</f>
        <v>8102455.0300000049</v>
      </c>
      <c r="SW92" s="625">
        <f t="shared" si="79"/>
        <v>5319547.5199999996</v>
      </c>
      <c r="SX92" s="625">
        <f t="shared" si="79"/>
        <v>9213834.8699999992</v>
      </c>
      <c r="SY92" s="625">
        <f t="shared" si="79"/>
        <v>11071187.800000001</v>
      </c>
      <c r="SZ92" s="625">
        <f t="shared" si="79"/>
        <v>-29378803.609999996</v>
      </c>
      <c r="TA92" s="625">
        <f t="shared" si="79"/>
        <v>-1967239</v>
      </c>
      <c r="TB92" s="625">
        <f t="shared" si="79"/>
        <v>-3234303.01</v>
      </c>
      <c r="TC92" s="625">
        <f t="shared" si="79"/>
        <v>24779260.420000002</v>
      </c>
      <c r="TD92" s="625">
        <f t="shared" si="79"/>
        <v>-8700416.6899999995</v>
      </c>
      <c r="TE92" s="625">
        <f t="shared" si="79"/>
        <v>46986285.450000003</v>
      </c>
      <c r="TF92" s="625">
        <f t="shared" si="79"/>
        <v>353251.07999999914</v>
      </c>
      <c r="TG92" s="625">
        <f t="shared" si="79"/>
        <v>-285965723.95999998</v>
      </c>
      <c r="TH92" s="625">
        <f t="shared" si="79"/>
        <v>1587650.2999999989</v>
      </c>
      <c r="TI92" s="625">
        <f t="shared" si="79"/>
        <v>7817364.4600000009</v>
      </c>
      <c r="TJ92" s="625">
        <f t="shared" si="79"/>
        <v>-40230908.950000003</v>
      </c>
      <c r="TK92" s="625">
        <f t="shared" si="79"/>
        <v>-15322499.17</v>
      </c>
      <c r="TL92" s="625">
        <f t="shared" si="79"/>
        <v>-2882555.9699999997</v>
      </c>
      <c r="TM92" s="625">
        <f t="shared" si="79"/>
        <v>2505268.2100000009</v>
      </c>
      <c r="TN92" s="625">
        <f t="shared" si="79"/>
        <v>-8683239.6700000018</v>
      </c>
      <c r="TO92" s="625">
        <f t="shared" si="79"/>
        <v>7278284.7700000014</v>
      </c>
      <c r="TP92" s="625">
        <f t="shared" si="79"/>
        <v>-15398579.219999999</v>
      </c>
      <c r="TQ92" s="625">
        <f t="shared" si="79"/>
        <v>-31548085.310000002</v>
      </c>
      <c r="TR92" s="625">
        <f t="shared" si="79"/>
        <v>6814894.6999999993</v>
      </c>
      <c r="TS92" s="625">
        <f t="shared" si="79"/>
        <v>-1666321.0600000005</v>
      </c>
      <c r="TT92" s="625">
        <f t="shared" si="79"/>
        <v>-8494485.4200000018</v>
      </c>
      <c r="TU92" s="625">
        <f t="shared" si="79"/>
        <v>765711.0700000003</v>
      </c>
      <c r="TV92" s="625">
        <f t="shared" si="79"/>
        <v>11085771.34</v>
      </c>
      <c r="TW92" s="625">
        <f t="shared" si="79"/>
        <v>-32733991.810000002</v>
      </c>
      <c r="TX92" s="625">
        <f t="shared" si="79"/>
        <v>-2425728.5699999984</v>
      </c>
      <c r="TY92" s="625">
        <f t="shared" si="79"/>
        <v>211370248.86000001</v>
      </c>
      <c r="TZ92" s="625">
        <f t="shared" si="79"/>
        <v>-13586707.189999998</v>
      </c>
      <c r="UA92" s="625">
        <f t="shared" si="79"/>
        <v>-8670211.7800000012</v>
      </c>
      <c r="UB92" s="625">
        <f t="shared" si="79"/>
        <v>-5966783.4800000004</v>
      </c>
      <c r="UC92" s="625">
        <f t="shared" si="79"/>
        <v>-191245108.31999999</v>
      </c>
      <c r="UD92" s="625">
        <f t="shared" si="79"/>
        <v>9597910.0499999989</v>
      </c>
      <c r="UE92" s="625">
        <f t="shared" si="79"/>
        <v>-9571717.5399999991</v>
      </c>
      <c r="UF92" s="625">
        <f t="shared" si="79"/>
        <v>3143527.3100000024</v>
      </c>
      <c r="UG92" s="625">
        <f t="shared" si="79"/>
        <v>-4618372.4500000011</v>
      </c>
      <c r="UH92" s="625">
        <f t="shared" si="79"/>
        <v>-56346096.969999999</v>
      </c>
      <c r="UI92" s="625">
        <f t="shared" si="79"/>
        <v>-14080557.580000002</v>
      </c>
      <c r="UJ92" s="625">
        <f t="shared" si="79"/>
        <v>-11347288.960000001</v>
      </c>
      <c r="UK92" s="625">
        <f t="shared" si="79"/>
        <v>-12052132.789999999</v>
      </c>
      <c r="UL92" s="625">
        <f t="shared" si="79"/>
        <v>-11633689.819999998</v>
      </c>
      <c r="UM92" s="625">
        <f t="shared" si="79"/>
        <v>-11422586.170000002</v>
      </c>
      <c r="UN92" s="625">
        <f t="shared" si="79"/>
        <v>269940690.00000006</v>
      </c>
      <c r="UO92" s="625">
        <f t="shared" si="79"/>
        <v>-9459784.3399999999</v>
      </c>
      <c r="UP92" s="625">
        <f t="shared" si="79"/>
        <v>-11637439.359999999</v>
      </c>
      <c r="UQ92" s="625">
        <f t="shared" si="79"/>
        <v>-85862425.99000001</v>
      </c>
      <c r="UR92" s="625">
        <f t="shared" si="79"/>
        <v>2391558.11</v>
      </c>
      <c r="US92" s="625">
        <f t="shared" si="79"/>
        <v>-1472038.040000001</v>
      </c>
      <c r="UT92" s="625">
        <f t="shared" si="79"/>
        <v>-38088457.299999997</v>
      </c>
      <c r="UU92" s="625">
        <f t="shared" si="79"/>
        <v>-2104922.6799999997</v>
      </c>
      <c r="UV92" s="625">
        <f t="shared" si="79"/>
        <v>-5983792.1199999992</v>
      </c>
      <c r="UW92" s="625">
        <f t="shared" si="79"/>
        <v>8294105.2199999988</v>
      </c>
      <c r="UX92" s="625">
        <f t="shared" si="79"/>
        <v>-12603556.969999999</v>
      </c>
      <c r="UY92" s="625">
        <f t="shared" si="79"/>
        <v>-14815808.359999999</v>
      </c>
      <c r="UZ92" s="625">
        <f t="shared" si="79"/>
        <v>14756042.900000002</v>
      </c>
      <c r="VA92" s="625">
        <f t="shared" si="79"/>
        <v>21091909.859999999</v>
      </c>
      <c r="VB92" s="625">
        <f t="shared" si="79"/>
        <v>2883674.2400000021</v>
      </c>
      <c r="VC92" s="625">
        <f t="shared" si="79"/>
        <v>876289.57999999821</v>
      </c>
      <c r="VD92" s="625">
        <f t="shared" si="79"/>
        <v>-896220.05000000075</v>
      </c>
      <c r="VE92" s="625">
        <f t="shared" si="79"/>
        <v>-5305607.24</v>
      </c>
      <c r="VF92" s="625">
        <f t="shared" si="79"/>
        <v>-35928467.829999998</v>
      </c>
      <c r="VG92" s="625">
        <f t="shared" si="79"/>
        <v>-4143059.330000001</v>
      </c>
      <c r="VH92" s="625">
        <f t="shared" ref="VH92:XS92" si="80">VH89-VH90</f>
        <v>4228914.6900000004</v>
      </c>
      <c r="VI92" s="625">
        <f t="shared" si="80"/>
        <v>11891698.050000001</v>
      </c>
      <c r="VJ92" s="625">
        <f t="shared" si="80"/>
        <v>-39483683.340000033</v>
      </c>
      <c r="VK92" s="625">
        <f t="shared" si="80"/>
        <v>9237298.7400000021</v>
      </c>
      <c r="VL92" s="625">
        <f t="shared" si="80"/>
        <v>19438221.890000001</v>
      </c>
      <c r="VM92" s="625">
        <f t="shared" si="80"/>
        <v>-4719028.450000003</v>
      </c>
      <c r="VN92" s="625">
        <f t="shared" si="80"/>
        <v>-5132965.43</v>
      </c>
      <c r="VO92" s="625">
        <f t="shared" si="80"/>
        <v>-12621415.360000003</v>
      </c>
      <c r="VP92" s="625">
        <f t="shared" si="80"/>
        <v>-10506262.100000001</v>
      </c>
      <c r="VQ92" s="625">
        <f t="shared" si="80"/>
        <v>-6440389.71</v>
      </c>
      <c r="VR92" s="625">
        <f t="shared" si="80"/>
        <v>18410112.899999999</v>
      </c>
      <c r="VS92" s="625">
        <f t="shared" si="80"/>
        <v>-25101996</v>
      </c>
      <c r="VT92" s="625">
        <f t="shared" si="80"/>
        <v>6368786.3500000015</v>
      </c>
      <c r="VU92" s="625">
        <f t="shared" si="80"/>
        <v>53838515.240000002</v>
      </c>
      <c r="VV92" s="625">
        <f t="shared" si="80"/>
        <v>1583261.1900000013</v>
      </c>
      <c r="VW92" s="625">
        <f t="shared" si="80"/>
        <v>30002154.059999999</v>
      </c>
      <c r="VX92" s="625">
        <f t="shared" si="80"/>
        <v>-853838.95999999903</v>
      </c>
      <c r="VY92" s="625">
        <f t="shared" si="80"/>
        <v>1522681349.3299999</v>
      </c>
      <c r="VZ92" s="625">
        <f t="shared" si="80"/>
        <v>18718797.969999999</v>
      </c>
      <c r="WA92" s="625">
        <f t="shared" si="80"/>
        <v>53749298.969999999</v>
      </c>
      <c r="WB92" s="625">
        <f t="shared" si="80"/>
        <v>10197264.440999996</v>
      </c>
      <c r="WC92" s="625">
        <f t="shared" si="80"/>
        <v>13553264.590000002</v>
      </c>
      <c r="WD92" s="625">
        <f t="shared" si="80"/>
        <v>-4992694.9600000009</v>
      </c>
      <c r="WE92" s="625">
        <f t="shared" si="80"/>
        <v>-17278126.280000001</v>
      </c>
      <c r="WF92" s="625">
        <f t="shared" si="80"/>
        <v>3363284.6700000018</v>
      </c>
      <c r="WG92" s="625">
        <f t="shared" si="80"/>
        <v>28712395.789999999</v>
      </c>
      <c r="WH92" s="625">
        <f t="shared" si="80"/>
        <v>-8963083.6699999981</v>
      </c>
      <c r="WI92" s="625">
        <f t="shared" si="80"/>
        <v>-3061966.3499999996</v>
      </c>
      <c r="WJ92" s="625">
        <f t="shared" si="80"/>
        <v>-21160918.530000001</v>
      </c>
      <c r="WK92" s="625">
        <f t="shared" si="80"/>
        <v>13916798.169999998</v>
      </c>
      <c r="WL92" s="625">
        <f t="shared" si="80"/>
        <v>1075967.0700000003</v>
      </c>
      <c r="WM92" s="625">
        <f t="shared" si="80"/>
        <v>12170767.609999999</v>
      </c>
      <c r="WN92" s="625">
        <f t="shared" si="80"/>
        <v>23149029.199999996</v>
      </c>
      <c r="WO92" s="625">
        <f t="shared" si="80"/>
        <v>6558206.8799999952</v>
      </c>
      <c r="WP92" s="625">
        <f t="shared" si="80"/>
        <v>-7689705.429999996</v>
      </c>
      <c r="WQ92" s="625">
        <f t="shared" si="80"/>
        <v>4051398.5299999993</v>
      </c>
      <c r="WR92" s="625">
        <f t="shared" si="80"/>
        <v>-4358830.4800000042</v>
      </c>
      <c r="WS92" s="625">
        <f t="shared" si="80"/>
        <v>20867316.979999989</v>
      </c>
      <c r="WT92" s="625">
        <f t="shared" si="80"/>
        <v>-5157335.8699999992</v>
      </c>
      <c r="WU92" s="625">
        <f t="shared" si="80"/>
        <v>16940772.780000001</v>
      </c>
      <c r="WV92" s="625">
        <f t="shared" si="80"/>
        <v>13599200.410000002</v>
      </c>
      <c r="WW92" s="625">
        <f t="shared" si="80"/>
        <v>8637537.0900000017</v>
      </c>
      <c r="WX92" s="625">
        <f t="shared" si="80"/>
        <v>-3176447.5199999996</v>
      </c>
      <c r="WY92" s="625">
        <f t="shared" si="80"/>
        <v>5964944.3999999994</v>
      </c>
      <c r="WZ92" s="625">
        <f t="shared" si="80"/>
        <v>6497656.0700000003</v>
      </c>
      <c r="XA92" s="625">
        <f t="shared" si="80"/>
        <v>29590437.459999979</v>
      </c>
      <c r="XB92" s="625">
        <f t="shared" si="80"/>
        <v>-2631221.34</v>
      </c>
      <c r="XC92" s="625">
        <f t="shared" si="80"/>
        <v>19835219.329999998</v>
      </c>
      <c r="XD92" s="625">
        <f t="shared" si="80"/>
        <v>16790396.57</v>
      </c>
      <c r="XE92" s="625">
        <f t="shared" si="80"/>
        <v>10969427.090000002</v>
      </c>
      <c r="XF92" s="625">
        <f t="shared" si="80"/>
        <v>451706356.37</v>
      </c>
      <c r="XG92" s="625">
        <f t="shared" si="80"/>
        <v>2795933.9800000004</v>
      </c>
      <c r="XH92" s="625">
        <f t="shared" si="80"/>
        <v>73083058.799999997</v>
      </c>
      <c r="XI92" s="625">
        <f t="shared" si="80"/>
        <v>28039229.439999983</v>
      </c>
      <c r="XJ92" s="625">
        <f t="shared" si="80"/>
        <v>5168215.43</v>
      </c>
      <c r="XK92" s="625">
        <f t="shared" si="80"/>
        <v>7236632.8000000007</v>
      </c>
      <c r="XL92" s="625">
        <f t="shared" si="80"/>
        <v>-9178322.8700000048</v>
      </c>
      <c r="XM92" s="625">
        <f t="shared" si="80"/>
        <v>54812991.470000006</v>
      </c>
      <c r="XN92" s="625">
        <f t="shared" si="80"/>
        <v>2984469.5</v>
      </c>
      <c r="XO92" s="625">
        <f t="shared" si="80"/>
        <v>-12790459.660000004</v>
      </c>
      <c r="XP92" s="625">
        <f t="shared" si="80"/>
        <v>12557935.510000002</v>
      </c>
      <c r="XQ92" s="625">
        <f t="shared" si="80"/>
        <v>3626636.5100000016</v>
      </c>
      <c r="XR92" s="625">
        <f t="shared" si="80"/>
        <v>9080051.089999998</v>
      </c>
      <c r="XS92" s="625">
        <f t="shared" si="80"/>
        <v>9034387.4000000022</v>
      </c>
      <c r="XT92" s="625">
        <f t="shared" ref="XT92:AAE92" si="81">XT89-XT90</f>
        <v>43383173.469999999</v>
      </c>
      <c r="XU92" s="625">
        <f t="shared" si="81"/>
        <v>3322568.7200000007</v>
      </c>
      <c r="XV92" s="625">
        <f t="shared" si="81"/>
        <v>14364416.629999999</v>
      </c>
      <c r="XW92" s="625">
        <f t="shared" si="81"/>
        <v>11542318.539999999</v>
      </c>
      <c r="XX92" s="625">
        <f t="shared" si="81"/>
        <v>4302585.92</v>
      </c>
      <c r="XY92" s="625">
        <f t="shared" si="81"/>
        <v>6259697.1899999995</v>
      </c>
      <c r="XZ92" s="625">
        <f t="shared" si="81"/>
        <v>5688502.6499999994</v>
      </c>
      <c r="YA92" s="625">
        <f t="shared" si="81"/>
        <v>46002469.200000003</v>
      </c>
      <c r="YB92" s="625">
        <f t="shared" si="81"/>
        <v>41211716.43</v>
      </c>
      <c r="YC92" s="625">
        <f t="shared" si="81"/>
        <v>278227310.16999996</v>
      </c>
      <c r="YD92" s="625">
        <f t="shared" si="81"/>
        <v>12653000.200000003</v>
      </c>
      <c r="YE92" s="625">
        <f t="shared" si="81"/>
        <v>22740505.090000004</v>
      </c>
      <c r="YF92" s="625">
        <f t="shared" si="81"/>
        <v>51636008.950000003</v>
      </c>
      <c r="YG92" s="625">
        <f t="shared" si="81"/>
        <v>45728369.870000005</v>
      </c>
      <c r="YH92" s="625">
        <f t="shared" si="81"/>
        <v>16111012.65</v>
      </c>
      <c r="YI92" s="625">
        <f t="shared" si="81"/>
        <v>18727490.479999997</v>
      </c>
      <c r="YJ92" s="625">
        <f t="shared" si="81"/>
        <v>15716335.709999999</v>
      </c>
      <c r="YK92" s="625">
        <f t="shared" si="81"/>
        <v>18426104.230000004</v>
      </c>
      <c r="YL92" s="625">
        <f t="shared" si="81"/>
        <v>8878325.8599999994</v>
      </c>
      <c r="YM92" s="625">
        <f t="shared" si="81"/>
        <v>34053540.75</v>
      </c>
      <c r="YN92" s="625">
        <f t="shared" si="81"/>
        <v>9892592.3500000015</v>
      </c>
      <c r="YO92" s="625">
        <f t="shared" si="81"/>
        <v>24194265.02</v>
      </c>
      <c r="YP92" s="625">
        <f t="shared" si="81"/>
        <v>9917424</v>
      </c>
      <c r="YQ92" s="625">
        <f t="shared" si="81"/>
        <v>62508814.869999997</v>
      </c>
      <c r="YR92" s="625">
        <f t="shared" si="81"/>
        <v>59714693.25</v>
      </c>
      <c r="YS92" s="625">
        <f t="shared" si="81"/>
        <v>17773522.629999999</v>
      </c>
      <c r="YT92" s="625">
        <f t="shared" si="81"/>
        <v>43111163.870000005</v>
      </c>
      <c r="YU92" s="625">
        <f t="shared" si="81"/>
        <v>-592118.76000000164</v>
      </c>
      <c r="YV92" s="625">
        <f t="shared" si="81"/>
        <v>14472711.289999999</v>
      </c>
      <c r="YW92" s="625">
        <f t="shared" si="81"/>
        <v>94877.5</v>
      </c>
      <c r="YX92" s="625">
        <f t="shared" si="81"/>
        <v>-1174968.7000000011</v>
      </c>
      <c r="YY92" s="625">
        <f t="shared" si="81"/>
        <v>8523296.7599999998</v>
      </c>
      <c r="YZ92" s="625">
        <f t="shared" si="81"/>
        <v>21598407.57</v>
      </c>
      <c r="ZA92" s="625">
        <f t="shared" si="81"/>
        <v>5694086.7100000083</v>
      </c>
      <c r="ZB92" s="625">
        <f t="shared" si="81"/>
        <v>415768.30999999959</v>
      </c>
      <c r="ZC92" s="625">
        <f t="shared" si="81"/>
        <v>23446630.899999999</v>
      </c>
      <c r="ZD92" s="625">
        <f t="shared" si="81"/>
        <v>-10163017.950000001</v>
      </c>
      <c r="ZE92" s="625">
        <f t="shared" si="81"/>
        <v>25050548.460000001</v>
      </c>
      <c r="ZF92" s="625">
        <f t="shared" si="81"/>
        <v>-2936434.96</v>
      </c>
      <c r="ZG92" s="625">
        <f t="shared" si="81"/>
        <v>-2232314.4800000004</v>
      </c>
      <c r="ZH92" s="625">
        <f t="shared" si="81"/>
        <v>3753400.4800000004</v>
      </c>
      <c r="ZI92" s="625">
        <f t="shared" si="81"/>
        <v>-1543008.799999997</v>
      </c>
      <c r="ZJ92" s="625">
        <f t="shared" si="81"/>
        <v>-9322701.1100000143</v>
      </c>
      <c r="ZK92" s="625">
        <f t="shared" si="81"/>
        <v>17359827.25</v>
      </c>
      <c r="ZL92" s="625">
        <f t="shared" si="81"/>
        <v>44918857.710000008</v>
      </c>
      <c r="ZM92" s="625">
        <f t="shared" si="81"/>
        <v>205644310.98000002</v>
      </c>
      <c r="ZN92" s="625">
        <f t="shared" si="81"/>
        <v>67070185.659999996</v>
      </c>
      <c r="ZO92" s="625">
        <f t="shared" si="81"/>
        <v>37094756.5</v>
      </c>
      <c r="ZP92" s="625">
        <f t="shared" si="81"/>
        <v>34101981.890000001</v>
      </c>
      <c r="ZQ92" s="625">
        <f t="shared" si="81"/>
        <v>109403735.64</v>
      </c>
      <c r="ZR92" s="625">
        <f t="shared" si="81"/>
        <v>297354796.46999997</v>
      </c>
      <c r="ZS92" s="625">
        <f t="shared" si="81"/>
        <v>11546997.970000006</v>
      </c>
      <c r="ZT92" s="625">
        <f t="shared" si="81"/>
        <v>31805846.700000003</v>
      </c>
      <c r="ZU92" s="625">
        <f t="shared" si="81"/>
        <v>30732377.380000003</v>
      </c>
      <c r="ZV92" s="625">
        <f t="shared" si="81"/>
        <v>14489504.48</v>
      </c>
      <c r="ZW92" s="625">
        <f t="shared" si="81"/>
        <v>17168321.890000001</v>
      </c>
      <c r="ZX92" s="625">
        <f t="shared" si="81"/>
        <v>5197308.16</v>
      </c>
      <c r="ZY92" s="625">
        <f t="shared" si="81"/>
        <v>11012253.870000001</v>
      </c>
      <c r="ZZ92" s="625">
        <f t="shared" si="81"/>
        <v>12730460.269999998</v>
      </c>
      <c r="AAA92" s="625">
        <f t="shared" si="81"/>
        <v>20342968.25</v>
      </c>
      <c r="AAB92" s="625">
        <f t="shared" si="81"/>
        <v>12251784.919999998</v>
      </c>
      <c r="AAC92" s="625">
        <f t="shared" si="81"/>
        <v>32269161.329999998</v>
      </c>
      <c r="AAD92" s="625">
        <f t="shared" si="81"/>
        <v>7706540.8899999997</v>
      </c>
      <c r="AAE92" s="625">
        <f t="shared" si="81"/>
        <v>21267016.66</v>
      </c>
      <c r="AAF92" s="625">
        <f t="shared" ref="AAF92:ACQ92" si="82">AAF89-AAF90</f>
        <v>14554019.020000011</v>
      </c>
      <c r="AAG92" s="625">
        <f t="shared" si="82"/>
        <v>1704437.8599999994</v>
      </c>
      <c r="AAH92" s="625">
        <f t="shared" si="82"/>
        <v>5591418.5</v>
      </c>
      <c r="AAI92" s="625">
        <f t="shared" si="82"/>
        <v>-4976286.41</v>
      </c>
      <c r="AAJ92" s="625">
        <f t="shared" si="82"/>
        <v>6001246.1800000016</v>
      </c>
      <c r="AAK92" s="625">
        <f t="shared" si="82"/>
        <v>-14649146.169999998</v>
      </c>
      <c r="AAL92" s="625">
        <f t="shared" si="82"/>
        <v>5552492.2299999986</v>
      </c>
      <c r="AAM92" s="625">
        <f t="shared" si="82"/>
        <v>503106956.85000002</v>
      </c>
      <c r="AAN92" s="625">
        <f t="shared" si="82"/>
        <v>-6370917.2800000012</v>
      </c>
      <c r="AAO92" s="625">
        <f t="shared" si="82"/>
        <v>2826144.0800000019</v>
      </c>
      <c r="AAP92" s="625">
        <f t="shared" si="82"/>
        <v>38600546.18</v>
      </c>
      <c r="AAQ92" s="625">
        <f t="shared" si="82"/>
        <v>-12568373.340000004</v>
      </c>
      <c r="AAR92" s="625">
        <f t="shared" si="82"/>
        <v>40283839.230000004</v>
      </c>
      <c r="AAS92" s="625">
        <f t="shared" si="82"/>
        <v>13378551.559999999</v>
      </c>
      <c r="AAT92" s="625">
        <f t="shared" si="82"/>
        <v>16525030.59</v>
      </c>
      <c r="AAU92" s="625">
        <f t="shared" si="82"/>
        <v>-27554489.659999996</v>
      </c>
      <c r="AAV92" s="625">
        <f t="shared" si="82"/>
        <v>6870440.629999999</v>
      </c>
      <c r="AAW92" s="625">
        <f t="shared" si="82"/>
        <v>-9269520.7799999975</v>
      </c>
      <c r="AAX92" s="625">
        <f t="shared" si="82"/>
        <v>-87088023.139999986</v>
      </c>
      <c r="AAY92" s="625">
        <f t="shared" si="82"/>
        <v>-10632947.230000004</v>
      </c>
      <c r="AAZ92" s="625">
        <f t="shared" si="82"/>
        <v>-4431778.66</v>
      </c>
      <c r="ABA92" s="625">
        <f t="shared" si="82"/>
        <v>-3290939.5999999996</v>
      </c>
      <c r="ABB92" s="625">
        <f t="shared" si="82"/>
        <v>-3306557.2100000009</v>
      </c>
      <c r="ABC92" s="625">
        <f t="shared" si="82"/>
        <v>12125467.01</v>
      </c>
      <c r="ABD92" s="625">
        <f t="shared" si="82"/>
        <v>21645702.149999999</v>
      </c>
      <c r="ABE92" s="625">
        <f t="shared" si="82"/>
        <v>2713906.17</v>
      </c>
      <c r="ABF92" s="625">
        <f t="shared" si="82"/>
        <v>-27298270.099999994</v>
      </c>
      <c r="ABG92" s="625">
        <f t="shared" si="82"/>
        <v>-115948210.78</v>
      </c>
      <c r="ABH92" s="625">
        <f t="shared" si="82"/>
        <v>16682728.389999997</v>
      </c>
      <c r="ABI92" s="625">
        <f t="shared" si="82"/>
        <v>2804512.2899999991</v>
      </c>
      <c r="ABJ92" s="625">
        <f t="shared" si="82"/>
        <v>-5897452.5500000007</v>
      </c>
      <c r="ABK92" s="625">
        <f t="shared" si="82"/>
        <v>32733070.300000001</v>
      </c>
      <c r="ABL92" s="625">
        <f t="shared" si="82"/>
        <v>6001323.2200000007</v>
      </c>
      <c r="ABM92" s="625">
        <f t="shared" si="82"/>
        <v>-66828315.219999999</v>
      </c>
      <c r="ABN92" s="625">
        <f t="shared" si="82"/>
        <v>51737030.060000002</v>
      </c>
      <c r="ABO92" s="625">
        <f t="shared" si="82"/>
        <v>-6311070.5</v>
      </c>
      <c r="ABP92" s="625">
        <f t="shared" si="82"/>
        <v>18118583.599999998</v>
      </c>
      <c r="ABQ92" s="625">
        <f t="shared" si="82"/>
        <v>-9773508.9299999997</v>
      </c>
      <c r="ABR92" s="625">
        <f t="shared" si="82"/>
        <v>8988316.5600000005</v>
      </c>
      <c r="ABS92" s="625">
        <f t="shared" si="82"/>
        <v>383238.08999999985</v>
      </c>
      <c r="ABT92" s="625">
        <f t="shared" si="82"/>
        <v>-2590861.5300000012</v>
      </c>
      <c r="ABU92" s="625">
        <f t="shared" si="82"/>
        <v>29682664.289999999</v>
      </c>
      <c r="ABV92" s="625">
        <f t="shared" si="82"/>
        <v>-235193082.11000001</v>
      </c>
      <c r="ABW92" s="625">
        <f t="shared" si="82"/>
        <v>23078617.420000002</v>
      </c>
      <c r="ABX92" s="625">
        <f t="shared" si="82"/>
        <v>32000494.080000002</v>
      </c>
      <c r="ABY92" s="625">
        <f t="shared" si="82"/>
        <v>-4944270.74</v>
      </c>
      <c r="ABZ92" s="625">
        <f t="shared" si="82"/>
        <v>10361343.43</v>
      </c>
      <c r="ACA92" s="625">
        <f t="shared" si="82"/>
        <v>-36136626.770000003</v>
      </c>
      <c r="ACB92" s="625">
        <f t="shared" si="82"/>
        <v>-4233589.9000000004</v>
      </c>
      <c r="ACC92" s="625">
        <f t="shared" si="82"/>
        <v>1123158.7300000004</v>
      </c>
      <c r="ACD92" s="625">
        <f t="shared" si="82"/>
        <v>-553182.6400000006</v>
      </c>
      <c r="ACE92" s="625">
        <f t="shared" si="82"/>
        <v>-11035897.850000001</v>
      </c>
      <c r="ACF92" s="625">
        <f t="shared" si="82"/>
        <v>-3039951.0199999996</v>
      </c>
      <c r="ACG92" s="625">
        <f t="shared" si="82"/>
        <v>181357663.04000002</v>
      </c>
      <c r="ACH92" s="625">
        <f t="shared" si="82"/>
        <v>-2438814.7599999998</v>
      </c>
      <c r="ACI92" s="625">
        <f t="shared" si="82"/>
        <v>-12711495.59</v>
      </c>
      <c r="ACJ92" s="625">
        <f t="shared" si="82"/>
        <v>-12156460.890000004</v>
      </c>
      <c r="ACK92" s="625">
        <f t="shared" si="82"/>
        <v>10076834.359999999</v>
      </c>
      <c r="ACL92" s="625">
        <f t="shared" si="82"/>
        <v>-20799561.379999999</v>
      </c>
      <c r="ACM92" s="625">
        <f t="shared" si="82"/>
        <v>37778514.469999999</v>
      </c>
      <c r="ACN92" s="625">
        <f t="shared" si="82"/>
        <v>69395581.519999996</v>
      </c>
      <c r="ACO92" s="625">
        <f t="shared" si="82"/>
        <v>30137878.580000013</v>
      </c>
      <c r="ACP92" s="625">
        <f t="shared" si="82"/>
        <v>-11256944.640000001</v>
      </c>
      <c r="ACQ92" s="625">
        <f t="shared" si="82"/>
        <v>-12269403.07</v>
      </c>
      <c r="ACR92" s="625">
        <f t="shared" ref="ACR92:AFC92" si="83">ACR89-ACR90</f>
        <v>1322507.9399999976</v>
      </c>
      <c r="ACS92" s="625">
        <f t="shared" si="83"/>
        <v>-8918031.5399999991</v>
      </c>
      <c r="ACT92" s="625">
        <f t="shared" si="83"/>
        <v>167466829.06</v>
      </c>
      <c r="ACU92" s="625">
        <f t="shared" si="83"/>
        <v>-1501381.4200000018</v>
      </c>
      <c r="ACV92" s="625">
        <f t="shared" si="83"/>
        <v>11959657.949999999</v>
      </c>
      <c r="ACW92" s="625">
        <f t="shared" si="83"/>
        <v>22795798.66</v>
      </c>
      <c r="ACX92" s="625">
        <f t="shared" si="83"/>
        <v>-11133251.859999999</v>
      </c>
      <c r="ACY92" s="625">
        <f t="shared" si="83"/>
        <v>-3940872.8099999987</v>
      </c>
      <c r="ACZ92" s="625">
        <f t="shared" si="83"/>
        <v>818330.3200000003</v>
      </c>
      <c r="ADA92" s="625">
        <f t="shared" si="83"/>
        <v>-8914369.9900000002</v>
      </c>
      <c r="ADB92" s="625">
        <f t="shared" si="83"/>
        <v>17320221.68</v>
      </c>
      <c r="ADC92" s="625">
        <f t="shared" si="83"/>
        <v>39217700.039999999</v>
      </c>
      <c r="ADD92" s="625">
        <f t="shared" si="83"/>
        <v>-54857948.430000007</v>
      </c>
      <c r="ADE92" s="625">
        <f t="shared" si="83"/>
        <v>6554415.2899999991</v>
      </c>
      <c r="ADF92" s="625">
        <f t="shared" si="83"/>
        <v>9785241.8899999987</v>
      </c>
      <c r="ADG92" s="625">
        <f t="shared" si="83"/>
        <v>-2668804.04</v>
      </c>
      <c r="ADH92" s="625">
        <f t="shared" si="83"/>
        <v>-17416154.219999999</v>
      </c>
      <c r="ADI92" s="625">
        <f t="shared" si="83"/>
        <v>-3931487.8299999982</v>
      </c>
      <c r="ADJ92" s="625">
        <f t="shared" si="83"/>
        <v>5894869.7799999993</v>
      </c>
      <c r="ADK92" s="625">
        <f t="shared" si="83"/>
        <v>-1751099.6700000018</v>
      </c>
      <c r="ADL92" s="625">
        <f t="shared" si="83"/>
        <v>-17137097.850000001</v>
      </c>
      <c r="ADM92" s="625">
        <f t="shared" si="83"/>
        <v>-263029828.84999996</v>
      </c>
      <c r="ADN92" s="625">
        <f t="shared" si="83"/>
        <v>44108882.370000005</v>
      </c>
      <c r="ADO92" s="625">
        <f t="shared" si="83"/>
        <v>-6653187.049999997</v>
      </c>
      <c r="ADP92" s="625">
        <f t="shared" si="83"/>
        <v>-53055436.579999998</v>
      </c>
      <c r="ADQ92" s="625">
        <f t="shared" si="83"/>
        <v>-6929.9599999999627</v>
      </c>
      <c r="ADR92" s="625">
        <f t="shared" si="83"/>
        <v>-2914040.74</v>
      </c>
      <c r="ADS92" s="625">
        <f t="shared" si="83"/>
        <v>33063639.650000002</v>
      </c>
      <c r="ADT92" s="625">
        <f t="shared" si="83"/>
        <v>-257894.91999999993</v>
      </c>
      <c r="ADU92" s="625">
        <f t="shared" si="83"/>
        <v>44744642.590000033</v>
      </c>
      <c r="ADV92" s="625">
        <f t="shared" si="83"/>
        <v>-8395791.3700000048</v>
      </c>
      <c r="ADW92" s="625">
        <f t="shared" si="83"/>
        <v>-58638051.939999998</v>
      </c>
      <c r="ADX92" s="625">
        <f t="shared" si="83"/>
        <v>1415556.200000003</v>
      </c>
      <c r="ADY92" s="625">
        <f t="shared" si="83"/>
        <v>5980963.6400000006</v>
      </c>
      <c r="ADZ92" s="625">
        <f t="shared" si="83"/>
        <v>-6060059.1799999997</v>
      </c>
      <c r="AEA92" s="625">
        <f t="shared" si="83"/>
        <v>-9880344.129999999</v>
      </c>
      <c r="AEB92" s="625">
        <f t="shared" si="83"/>
        <v>-2886088.25</v>
      </c>
      <c r="AEC92" s="625">
        <f t="shared" si="83"/>
        <v>-228468.71999999881</v>
      </c>
      <c r="AED92" s="625">
        <f t="shared" si="83"/>
        <v>20215168.350000001</v>
      </c>
      <c r="AEE92" s="625">
        <f t="shared" si="83"/>
        <v>-31875625.890000001</v>
      </c>
      <c r="AEF92" s="625">
        <f t="shared" si="83"/>
        <v>4493594.92</v>
      </c>
      <c r="AEG92" s="625">
        <f t="shared" si="83"/>
        <v>10041602.460000001</v>
      </c>
      <c r="AEH92" s="625">
        <f t="shared" si="83"/>
        <v>539090.20000000298</v>
      </c>
      <c r="AEI92" s="625">
        <f t="shared" si="83"/>
        <v>-4954435.59</v>
      </c>
      <c r="AEJ92" s="625">
        <f t="shared" si="83"/>
        <v>10894868.949999996</v>
      </c>
      <c r="AEK92" s="625">
        <f t="shared" si="83"/>
        <v>6145760.6400000006</v>
      </c>
      <c r="AEL92" s="625">
        <f t="shared" si="83"/>
        <v>-29920608.279999994</v>
      </c>
      <c r="AEM92" s="625">
        <f t="shared" si="83"/>
        <v>10566312.279999997</v>
      </c>
      <c r="AEN92" s="625">
        <f t="shared" si="83"/>
        <v>-7854068.8400000036</v>
      </c>
      <c r="AEO92" s="625">
        <f t="shared" si="83"/>
        <v>178921023.06999999</v>
      </c>
      <c r="AEP92" s="625">
        <f t="shared" si="83"/>
        <v>-232876.46999999881</v>
      </c>
      <c r="AEQ92" s="625">
        <f t="shared" si="83"/>
        <v>-7242839.8599999994</v>
      </c>
      <c r="AER92" s="625">
        <f t="shared" si="83"/>
        <v>-6015551.5099999979</v>
      </c>
      <c r="AES92" s="625">
        <f t="shared" si="83"/>
        <v>-2843524.589999998</v>
      </c>
      <c r="AET92" s="625">
        <f t="shared" si="83"/>
        <v>-24708962.789999999</v>
      </c>
      <c r="AEU92" s="625">
        <f t="shared" si="83"/>
        <v>5527099.0700000003</v>
      </c>
      <c r="AEV92" s="625">
        <f t="shared" si="83"/>
        <v>-6566694.9000000022</v>
      </c>
      <c r="AEW92" s="625">
        <f t="shared" si="83"/>
        <v>1193890.6199999973</v>
      </c>
      <c r="AEX92" s="625">
        <f t="shared" si="83"/>
        <v>5601001.2600000016</v>
      </c>
      <c r="AEY92" s="625">
        <f t="shared" si="83"/>
        <v>90335767.890000015</v>
      </c>
      <c r="AEZ92" s="625">
        <f t="shared" si="83"/>
        <v>115137977.66</v>
      </c>
      <c r="AFA92" s="625">
        <f t="shared" si="83"/>
        <v>10538697.210000001</v>
      </c>
      <c r="AFB92" s="625">
        <f t="shared" si="83"/>
        <v>1227955.6500000022</v>
      </c>
      <c r="AFC92" s="625">
        <f t="shared" si="83"/>
        <v>28818733.679999996</v>
      </c>
      <c r="AFD92" s="625">
        <f t="shared" ref="AFD92:AHN92" si="84">AFD89-AFD90</f>
        <v>47590870.060000002</v>
      </c>
      <c r="AFE92" s="625">
        <f t="shared" si="84"/>
        <v>-324992.75999999791</v>
      </c>
      <c r="AFF92" s="625">
        <f t="shared" si="84"/>
        <v>-1642499.6500000004</v>
      </c>
      <c r="AFG92" s="625">
        <f t="shared" si="84"/>
        <v>16046614.91</v>
      </c>
      <c r="AFH92" s="625">
        <f t="shared" si="84"/>
        <v>5143497.8699999973</v>
      </c>
      <c r="AFI92" s="625">
        <f t="shared" si="84"/>
        <v>2676276.709999999</v>
      </c>
      <c r="AFJ92" s="625">
        <f t="shared" si="84"/>
        <v>-2699309.08</v>
      </c>
      <c r="AFK92" s="625">
        <f t="shared" si="84"/>
        <v>-10425086.200000001</v>
      </c>
      <c r="AFL92" s="625">
        <f t="shared" si="84"/>
        <v>-39362552.430000007</v>
      </c>
      <c r="AFM92" s="625">
        <f t="shared" si="84"/>
        <v>-11613886.039999995</v>
      </c>
      <c r="AFN92" s="625">
        <f t="shared" si="84"/>
        <v>20881801.040000007</v>
      </c>
      <c r="AFO92" s="625">
        <f t="shared" si="84"/>
        <v>-9248954.5500000007</v>
      </c>
      <c r="AFP92" s="625">
        <f t="shared" si="84"/>
        <v>7301598.7400000021</v>
      </c>
      <c r="AFQ92" s="625">
        <f t="shared" si="84"/>
        <v>18974404.119999997</v>
      </c>
      <c r="AFR92" s="625">
        <f t="shared" si="84"/>
        <v>14603521.539999999</v>
      </c>
      <c r="AFS92" s="625">
        <f t="shared" si="84"/>
        <v>14960774.610000003</v>
      </c>
      <c r="AFT92" s="625">
        <f t="shared" si="84"/>
        <v>-8544050.1700000018</v>
      </c>
      <c r="AFU92" s="625">
        <f t="shared" si="84"/>
        <v>10067741.68</v>
      </c>
      <c r="AFV92" s="625">
        <f t="shared" si="84"/>
        <v>-17882328.960000001</v>
      </c>
      <c r="AFW92" s="625">
        <f t="shared" si="84"/>
        <v>28464102.729999997</v>
      </c>
      <c r="AFX92" s="625">
        <f t="shared" si="84"/>
        <v>197484733.01000002</v>
      </c>
      <c r="AFY92" s="625">
        <f t="shared" si="84"/>
        <v>15486453.280000001</v>
      </c>
      <c r="AFZ92" s="625">
        <f t="shared" si="84"/>
        <v>-2063822</v>
      </c>
      <c r="AGA92" s="625">
        <f t="shared" si="84"/>
        <v>11579013.969999999</v>
      </c>
      <c r="AGB92" s="625">
        <f t="shared" si="84"/>
        <v>-12252088.140000001</v>
      </c>
      <c r="AGC92" s="625">
        <f t="shared" si="84"/>
        <v>-4457263.5199999996</v>
      </c>
      <c r="AGD92" s="625">
        <f t="shared" si="84"/>
        <v>8186706.2400000012</v>
      </c>
      <c r="AGE92" s="625">
        <f t="shared" si="84"/>
        <v>3318022.9399999976</v>
      </c>
      <c r="AGF92" s="625">
        <f t="shared" si="84"/>
        <v>4218941.4000000004</v>
      </c>
      <c r="AGG92" s="625">
        <f t="shared" si="84"/>
        <v>2240970.0399999991</v>
      </c>
      <c r="AGH92" s="625">
        <f t="shared" si="84"/>
        <v>3064498.1099999994</v>
      </c>
      <c r="AGI92" s="625">
        <f t="shared" si="84"/>
        <v>521559527.63999999</v>
      </c>
      <c r="AGJ92" s="625">
        <f t="shared" si="84"/>
        <v>-6078061.4299999997</v>
      </c>
      <c r="AGK92" s="625">
        <f t="shared" si="84"/>
        <v>6500170.0799999982</v>
      </c>
      <c r="AGL92" s="625">
        <f t="shared" si="84"/>
        <v>5563285.7400000002</v>
      </c>
      <c r="AGM92" s="625">
        <f t="shared" si="84"/>
        <v>31213220.039999999</v>
      </c>
      <c r="AGN92" s="625">
        <f t="shared" si="84"/>
        <v>525963.66999999806</v>
      </c>
      <c r="AGO92" s="625">
        <f t="shared" si="84"/>
        <v>-377969.51999999955</v>
      </c>
      <c r="AGP92" s="625">
        <f t="shared" si="84"/>
        <v>24529294.740000002</v>
      </c>
      <c r="AGQ92" s="625">
        <f t="shared" si="84"/>
        <v>-33019118.660000026</v>
      </c>
      <c r="AGR92" s="625">
        <f t="shared" si="84"/>
        <v>-104903939.31</v>
      </c>
      <c r="AGS92" s="625">
        <f t="shared" si="84"/>
        <v>-6821331.6999999993</v>
      </c>
      <c r="AGT92" s="625">
        <f t="shared" si="84"/>
        <v>12434609.159999996</v>
      </c>
      <c r="AGU92" s="625">
        <f t="shared" si="84"/>
        <v>1023102.4099999964</v>
      </c>
      <c r="AGV92" s="625">
        <f t="shared" si="84"/>
        <v>-3162093.8600000013</v>
      </c>
      <c r="AGW92" s="625">
        <f t="shared" si="84"/>
        <v>-8456788.0700000022</v>
      </c>
      <c r="AGX92" s="625">
        <f t="shared" si="84"/>
        <v>8335330.7699999996</v>
      </c>
      <c r="AGY92" s="625">
        <f t="shared" si="84"/>
        <v>4452607.24</v>
      </c>
      <c r="AGZ92" s="625">
        <f t="shared" si="84"/>
        <v>-13259687.490000002</v>
      </c>
      <c r="AHA92" s="625">
        <f t="shared" si="84"/>
        <v>17320063.300000004</v>
      </c>
      <c r="AHB92" s="625">
        <f t="shared" si="84"/>
        <v>2257647.2900000028</v>
      </c>
      <c r="AHC92" s="625">
        <f t="shared" si="84"/>
        <v>-1022559.6500000004</v>
      </c>
      <c r="AHD92" s="625">
        <f t="shared" si="84"/>
        <v>36295.690000001341</v>
      </c>
      <c r="AHE92" s="625">
        <f t="shared" si="84"/>
        <v>500707.98000000045</v>
      </c>
      <c r="AHF92" s="625">
        <f t="shared" si="84"/>
        <v>-3672865.3599999994</v>
      </c>
      <c r="AHG92" s="625">
        <f t="shared" si="84"/>
        <v>-10285663.100000001</v>
      </c>
      <c r="AHH92" s="625">
        <f t="shared" si="84"/>
        <v>-51699406.480000004</v>
      </c>
      <c r="AHI92" s="625">
        <f t="shared" si="84"/>
        <v>19675782.719999999</v>
      </c>
      <c r="AHJ92" s="625">
        <f t="shared" si="84"/>
        <v>10017151.259999998</v>
      </c>
      <c r="AHK92" s="625">
        <f t="shared" si="84"/>
        <v>1844704.6999999993</v>
      </c>
      <c r="AHL92" s="625">
        <f t="shared" si="84"/>
        <v>-4633313.0599999987</v>
      </c>
      <c r="AHM92" s="625">
        <f t="shared" si="84"/>
        <v>12703614.57</v>
      </c>
      <c r="AHN92" s="625">
        <f t="shared" si="84"/>
        <v>-6007172.25</v>
      </c>
    </row>
    <row r="94" spans="2:898" x14ac:dyDescent="0.55000000000000004">
      <c r="C94" s="625">
        <f>C87-C92</f>
        <v>0</v>
      </c>
      <c r="D94" s="625">
        <f t="shared" ref="D94:BO94" si="85">D87-D92</f>
        <v>0</v>
      </c>
      <c r="E94" s="625">
        <f t="shared" si="85"/>
        <v>0</v>
      </c>
      <c r="F94" s="625">
        <f t="shared" si="85"/>
        <v>0</v>
      </c>
      <c r="G94" s="625">
        <f t="shared" si="85"/>
        <v>0</v>
      </c>
      <c r="H94" s="625">
        <f t="shared" si="85"/>
        <v>0</v>
      </c>
      <c r="I94" s="625">
        <f t="shared" si="85"/>
        <v>0</v>
      </c>
      <c r="J94" s="625">
        <f t="shared" si="85"/>
        <v>0</v>
      </c>
      <c r="K94" s="625">
        <f t="shared" si="85"/>
        <v>0</v>
      </c>
      <c r="L94" s="625">
        <f t="shared" si="85"/>
        <v>0</v>
      </c>
      <c r="M94" s="625">
        <f t="shared" si="85"/>
        <v>0</v>
      </c>
      <c r="N94" s="625">
        <f t="shared" si="85"/>
        <v>0</v>
      </c>
      <c r="O94" s="625">
        <f t="shared" si="85"/>
        <v>0</v>
      </c>
      <c r="P94" s="625">
        <f t="shared" si="85"/>
        <v>0</v>
      </c>
      <c r="Q94" s="625">
        <f t="shared" si="85"/>
        <v>0</v>
      </c>
      <c r="R94" s="625">
        <f t="shared" si="85"/>
        <v>0</v>
      </c>
      <c r="S94" s="625">
        <f t="shared" si="85"/>
        <v>0</v>
      </c>
      <c r="T94" s="625">
        <f t="shared" si="85"/>
        <v>0</v>
      </c>
      <c r="U94" s="625">
        <f t="shared" si="85"/>
        <v>0</v>
      </c>
      <c r="V94" s="625">
        <f t="shared" si="85"/>
        <v>0</v>
      </c>
      <c r="W94" s="625">
        <f t="shared" si="85"/>
        <v>0</v>
      </c>
      <c r="X94" s="625">
        <f t="shared" si="85"/>
        <v>0</v>
      </c>
      <c r="Y94" s="625">
        <f t="shared" si="85"/>
        <v>0</v>
      </c>
      <c r="Z94" s="625">
        <f t="shared" si="85"/>
        <v>0</v>
      </c>
      <c r="AA94" s="625">
        <f t="shared" si="85"/>
        <v>1.5133991837501526E-9</v>
      </c>
      <c r="AB94" s="625">
        <f t="shared" si="85"/>
        <v>0</v>
      </c>
      <c r="AC94" s="625">
        <f t="shared" si="85"/>
        <v>0</v>
      </c>
      <c r="AD94" s="625">
        <f t="shared" si="85"/>
        <v>0</v>
      </c>
      <c r="AE94" s="625">
        <f t="shared" si="85"/>
        <v>0</v>
      </c>
      <c r="AF94" s="625">
        <f t="shared" si="85"/>
        <v>0</v>
      </c>
      <c r="AG94" s="625">
        <f t="shared" si="85"/>
        <v>0</v>
      </c>
      <c r="AH94" s="625">
        <f t="shared" si="85"/>
        <v>0</v>
      </c>
      <c r="AI94" s="625">
        <f t="shared" si="85"/>
        <v>0</v>
      </c>
      <c r="AJ94" s="625">
        <f t="shared" si="85"/>
        <v>0</v>
      </c>
      <c r="AK94" s="625">
        <f t="shared" si="85"/>
        <v>0</v>
      </c>
      <c r="AL94" s="625">
        <f t="shared" si="85"/>
        <v>0</v>
      </c>
      <c r="AM94" s="625">
        <f t="shared" si="85"/>
        <v>0</v>
      </c>
      <c r="AN94" s="625">
        <f t="shared" si="85"/>
        <v>1.5133991837501526E-9</v>
      </c>
      <c r="AO94" s="625">
        <f t="shared" si="85"/>
        <v>0</v>
      </c>
      <c r="AP94" s="625">
        <f t="shared" si="85"/>
        <v>0</v>
      </c>
      <c r="AQ94" s="625">
        <f t="shared" si="85"/>
        <v>0</v>
      </c>
      <c r="AR94" s="625">
        <f t="shared" si="85"/>
        <v>0</v>
      </c>
      <c r="AS94" s="625">
        <f t="shared" si="85"/>
        <v>0</v>
      </c>
      <c r="AT94" s="625">
        <f t="shared" si="85"/>
        <v>0</v>
      </c>
      <c r="AU94" s="625">
        <f t="shared" si="85"/>
        <v>0</v>
      </c>
      <c r="AV94" s="625">
        <f t="shared" si="85"/>
        <v>0</v>
      </c>
      <c r="AW94" s="625">
        <f t="shared" si="85"/>
        <v>0</v>
      </c>
      <c r="AX94" s="625">
        <f t="shared" si="85"/>
        <v>0</v>
      </c>
      <c r="AY94" s="625">
        <f t="shared" si="85"/>
        <v>0</v>
      </c>
      <c r="AZ94" s="625">
        <f t="shared" si="85"/>
        <v>0</v>
      </c>
      <c r="BA94" s="625">
        <f t="shared" si="85"/>
        <v>0</v>
      </c>
      <c r="BB94" s="625">
        <f t="shared" si="85"/>
        <v>0</v>
      </c>
      <c r="BC94" s="625">
        <f t="shared" si="85"/>
        <v>0</v>
      </c>
      <c r="BD94" s="625">
        <f t="shared" si="85"/>
        <v>0</v>
      </c>
      <c r="BE94" s="625">
        <f t="shared" si="85"/>
        <v>0</v>
      </c>
      <c r="BF94" s="625">
        <f t="shared" si="85"/>
        <v>0</v>
      </c>
      <c r="BG94" s="625">
        <f t="shared" si="85"/>
        <v>0</v>
      </c>
      <c r="BH94" s="625">
        <f t="shared" si="85"/>
        <v>0</v>
      </c>
      <c r="BI94" s="625">
        <f t="shared" si="85"/>
        <v>0</v>
      </c>
      <c r="BJ94" s="625">
        <f t="shared" si="85"/>
        <v>0</v>
      </c>
      <c r="BK94" s="625">
        <f t="shared" si="85"/>
        <v>0</v>
      </c>
      <c r="BL94" s="625">
        <f t="shared" si="85"/>
        <v>0</v>
      </c>
      <c r="BM94" s="625">
        <f t="shared" si="85"/>
        <v>0</v>
      </c>
      <c r="BN94" s="625">
        <f t="shared" si="85"/>
        <v>0</v>
      </c>
      <c r="BO94" s="625">
        <f t="shared" si="85"/>
        <v>-5.8207660913467407E-11</v>
      </c>
      <c r="BP94" s="625">
        <f t="shared" ref="BP94:EA94" si="86">BP87-BP92</f>
        <v>0</v>
      </c>
      <c r="BQ94" s="625">
        <f t="shared" si="86"/>
        <v>0</v>
      </c>
      <c r="BR94" s="625">
        <f t="shared" si="86"/>
        <v>0</v>
      </c>
      <c r="BS94" s="625">
        <f t="shared" si="86"/>
        <v>0</v>
      </c>
      <c r="BT94" s="625">
        <f t="shared" si="86"/>
        <v>0</v>
      </c>
      <c r="BU94" s="625">
        <f t="shared" si="86"/>
        <v>0</v>
      </c>
      <c r="BV94" s="625">
        <f t="shared" si="86"/>
        <v>6.4028427004814148E-10</v>
      </c>
      <c r="BW94" s="625">
        <f t="shared" si="86"/>
        <v>0</v>
      </c>
      <c r="BX94" s="625">
        <f t="shared" si="86"/>
        <v>0</v>
      </c>
      <c r="BY94" s="625">
        <f t="shared" si="86"/>
        <v>0</v>
      </c>
      <c r="BZ94" s="625">
        <f t="shared" si="86"/>
        <v>0</v>
      </c>
      <c r="CA94" s="625">
        <f t="shared" si="86"/>
        <v>0</v>
      </c>
      <c r="CB94" s="625">
        <f t="shared" si="86"/>
        <v>0</v>
      </c>
      <c r="CC94" s="625">
        <f t="shared" si="86"/>
        <v>0</v>
      </c>
      <c r="CD94" s="625">
        <f t="shared" si="86"/>
        <v>0</v>
      </c>
      <c r="CE94" s="625">
        <f t="shared" si="86"/>
        <v>0</v>
      </c>
      <c r="CF94" s="625">
        <f t="shared" si="86"/>
        <v>0</v>
      </c>
      <c r="CG94" s="625">
        <f t="shared" si="86"/>
        <v>0</v>
      </c>
      <c r="CH94" s="625">
        <f t="shared" si="86"/>
        <v>0</v>
      </c>
      <c r="CI94" s="625">
        <f t="shared" si="86"/>
        <v>0</v>
      </c>
      <c r="CJ94" s="625">
        <f t="shared" si="86"/>
        <v>0</v>
      </c>
      <c r="CK94" s="625">
        <f t="shared" si="86"/>
        <v>0</v>
      </c>
      <c r="CL94" s="625">
        <f t="shared" si="86"/>
        <v>0</v>
      </c>
      <c r="CM94" s="625">
        <f t="shared" si="86"/>
        <v>0</v>
      </c>
      <c r="CN94" s="625">
        <f t="shared" si="86"/>
        <v>0</v>
      </c>
      <c r="CO94" s="625">
        <f t="shared" si="86"/>
        <v>0</v>
      </c>
      <c r="CP94" s="625">
        <f t="shared" si="86"/>
        <v>0</v>
      </c>
      <c r="CQ94" s="625">
        <f t="shared" si="86"/>
        <v>0</v>
      </c>
      <c r="CR94" s="625">
        <f t="shared" si="86"/>
        <v>0</v>
      </c>
      <c r="CS94" s="625">
        <f t="shared" si="86"/>
        <v>0</v>
      </c>
      <c r="CT94" s="625">
        <f t="shared" si="86"/>
        <v>0</v>
      </c>
      <c r="CU94" s="625">
        <f t="shared" si="86"/>
        <v>0</v>
      </c>
      <c r="CV94" s="625">
        <f t="shared" si="86"/>
        <v>0</v>
      </c>
      <c r="CW94" s="625">
        <f t="shared" si="86"/>
        <v>0</v>
      </c>
      <c r="CX94" s="625">
        <f t="shared" si="86"/>
        <v>0</v>
      </c>
      <c r="CY94" s="625">
        <f t="shared" si="86"/>
        <v>0</v>
      </c>
      <c r="CZ94" s="625">
        <f t="shared" si="86"/>
        <v>0</v>
      </c>
      <c r="DA94" s="625">
        <f t="shared" si="86"/>
        <v>0</v>
      </c>
      <c r="DB94" s="625">
        <f t="shared" si="86"/>
        <v>0</v>
      </c>
      <c r="DC94" s="625">
        <f t="shared" si="86"/>
        <v>0</v>
      </c>
      <c r="DD94" s="625">
        <f t="shared" si="86"/>
        <v>0</v>
      </c>
      <c r="DE94" s="625">
        <f t="shared" si="86"/>
        <v>0</v>
      </c>
      <c r="DF94" s="625">
        <f t="shared" si="86"/>
        <v>0</v>
      </c>
      <c r="DG94" s="625">
        <f t="shared" si="86"/>
        <v>0</v>
      </c>
      <c r="DH94" s="625">
        <f t="shared" si="86"/>
        <v>0</v>
      </c>
      <c r="DI94" s="625">
        <f t="shared" si="86"/>
        <v>0</v>
      </c>
      <c r="DJ94" s="625">
        <f t="shared" si="86"/>
        <v>0</v>
      </c>
      <c r="DK94" s="625">
        <f t="shared" si="86"/>
        <v>0</v>
      </c>
      <c r="DL94" s="625">
        <f t="shared" si="86"/>
        <v>0</v>
      </c>
      <c r="DM94" s="625">
        <f t="shared" si="86"/>
        <v>0</v>
      </c>
      <c r="DN94" s="625">
        <f t="shared" si="86"/>
        <v>-9.9999364465475082E-5</v>
      </c>
      <c r="DO94" s="625">
        <f t="shared" si="86"/>
        <v>0</v>
      </c>
      <c r="DP94" s="625">
        <f t="shared" si="86"/>
        <v>0</v>
      </c>
      <c r="DQ94" s="625">
        <f t="shared" si="86"/>
        <v>-1.0000169277191162E-4</v>
      </c>
      <c r="DR94" s="625">
        <f t="shared" si="86"/>
        <v>0</v>
      </c>
      <c r="DS94" s="625">
        <f t="shared" si="86"/>
        <v>0</v>
      </c>
      <c r="DT94" s="625">
        <f t="shared" si="86"/>
        <v>0</v>
      </c>
      <c r="DU94" s="625">
        <f t="shared" si="86"/>
        <v>0</v>
      </c>
      <c r="DV94" s="625">
        <f t="shared" si="86"/>
        <v>0</v>
      </c>
      <c r="DW94" s="625">
        <f t="shared" si="86"/>
        <v>0</v>
      </c>
      <c r="DX94" s="625">
        <f t="shared" si="86"/>
        <v>0</v>
      </c>
      <c r="DY94" s="625">
        <f t="shared" si="86"/>
        <v>0</v>
      </c>
      <c r="DZ94" s="625">
        <f t="shared" si="86"/>
        <v>0</v>
      </c>
      <c r="EA94" s="625">
        <f t="shared" si="86"/>
        <v>0</v>
      </c>
      <c r="EB94" s="625">
        <f t="shared" ref="EB94:GM94" si="87">EB87-EB92</f>
        <v>0</v>
      </c>
      <c r="EC94" s="625">
        <f t="shared" si="87"/>
        <v>0</v>
      </c>
      <c r="ED94" s="625">
        <f t="shared" si="87"/>
        <v>0</v>
      </c>
      <c r="EE94" s="625">
        <f t="shared" si="87"/>
        <v>0</v>
      </c>
      <c r="EF94" s="625">
        <f t="shared" si="87"/>
        <v>0</v>
      </c>
      <c r="EG94" s="625">
        <f t="shared" si="87"/>
        <v>4.6566128730773926E-10</v>
      </c>
      <c r="EH94" s="625">
        <f t="shared" si="87"/>
        <v>0</v>
      </c>
      <c r="EI94" s="625">
        <f t="shared" si="87"/>
        <v>0</v>
      </c>
      <c r="EJ94" s="625">
        <f t="shared" si="87"/>
        <v>0</v>
      </c>
      <c r="EK94" s="625">
        <f t="shared" si="87"/>
        <v>0</v>
      </c>
      <c r="EL94" s="625">
        <f t="shared" si="87"/>
        <v>0</v>
      </c>
      <c r="EM94" s="625">
        <f t="shared" si="87"/>
        <v>0</v>
      </c>
      <c r="EN94" s="625">
        <f t="shared" si="87"/>
        <v>0</v>
      </c>
      <c r="EO94" s="625">
        <f t="shared" si="87"/>
        <v>0</v>
      </c>
      <c r="EP94" s="625">
        <f t="shared" si="87"/>
        <v>0</v>
      </c>
      <c r="EQ94" s="625">
        <f t="shared" si="87"/>
        <v>0</v>
      </c>
      <c r="ER94" s="625">
        <f t="shared" si="87"/>
        <v>0</v>
      </c>
      <c r="ES94" s="625">
        <f t="shared" si="87"/>
        <v>0</v>
      </c>
      <c r="ET94" s="625">
        <f t="shared" si="87"/>
        <v>0</v>
      </c>
      <c r="EU94" s="625">
        <f t="shared" si="87"/>
        <v>0</v>
      </c>
      <c r="EV94" s="625">
        <f t="shared" si="87"/>
        <v>0</v>
      </c>
      <c r="EW94" s="625">
        <f t="shared" si="87"/>
        <v>0</v>
      </c>
      <c r="EX94" s="625">
        <f t="shared" si="87"/>
        <v>0</v>
      </c>
      <c r="EY94" s="625">
        <f t="shared" si="87"/>
        <v>1.9208528101444244E-9</v>
      </c>
      <c r="EZ94" s="625">
        <f t="shared" si="87"/>
        <v>0</v>
      </c>
      <c r="FA94" s="625">
        <f t="shared" si="87"/>
        <v>0</v>
      </c>
      <c r="FB94" s="625">
        <f t="shared" si="87"/>
        <v>0</v>
      </c>
      <c r="FC94" s="625">
        <f t="shared" si="87"/>
        <v>0</v>
      </c>
      <c r="FD94" s="625">
        <f t="shared" si="87"/>
        <v>0</v>
      </c>
      <c r="FE94" s="625">
        <f t="shared" si="87"/>
        <v>0</v>
      </c>
      <c r="FF94" s="625">
        <f t="shared" si="87"/>
        <v>0</v>
      </c>
      <c r="FG94" s="625">
        <f t="shared" si="87"/>
        <v>0</v>
      </c>
      <c r="FH94" s="625">
        <f t="shared" si="87"/>
        <v>0</v>
      </c>
      <c r="FI94" s="625">
        <f t="shared" si="87"/>
        <v>0</v>
      </c>
      <c r="FJ94" s="625">
        <f t="shared" si="87"/>
        <v>0</v>
      </c>
      <c r="FK94" s="625">
        <f t="shared" si="87"/>
        <v>0</v>
      </c>
      <c r="FL94" s="625">
        <f t="shared" si="87"/>
        <v>0</v>
      </c>
      <c r="FM94" s="625">
        <f t="shared" si="87"/>
        <v>0</v>
      </c>
      <c r="FN94" s="625">
        <f t="shared" si="87"/>
        <v>0</v>
      </c>
      <c r="FO94" s="625">
        <f t="shared" si="87"/>
        <v>0</v>
      </c>
      <c r="FP94" s="625">
        <f t="shared" si="87"/>
        <v>0</v>
      </c>
      <c r="FQ94" s="625">
        <f t="shared" si="87"/>
        <v>0</v>
      </c>
      <c r="FR94" s="625">
        <f t="shared" si="87"/>
        <v>0</v>
      </c>
      <c r="FS94" s="625">
        <f t="shared" si="87"/>
        <v>0</v>
      </c>
      <c r="FT94" s="625">
        <f t="shared" si="87"/>
        <v>0</v>
      </c>
      <c r="FU94" s="625">
        <f t="shared" si="87"/>
        <v>0</v>
      </c>
      <c r="FV94" s="625">
        <f t="shared" si="87"/>
        <v>0</v>
      </c>
      <c r="FW94" s="625">
        <f t="shared" si="87"/>
        <v>0</v>
      </c>
      <c r="FX94" s="625">
        <f t="shared" si="87"/>
        <v>0</v>
      </c>
      <c r="FY94" s="625">
        <f t="shared" si="87"/>
        <v>0</v>
      </c>
      <c r="FZ94" s="625">
        <f t="shared" si="87"/>
        <v>0</v>
      </c>
      <c r="GA94" s="625">
        <f t="shared" si="87"/>
        <v>0</v>
      </c>
      <c r="GB94" s="625">
        <f t="shared" si="87"/>
        <v>0</v>
      </c>
      <c r="GC94" s="625">
        <f t="shared" si="87"/>
        <v>0</v>
      </c>
      <c r="GD94" s="625">
        <f t="shared" si="87"/>
        <v>0</v>
      </c>
      <c r="GE94" s="625">
        <f t="shared" si="87"/>
        <v>0</v>
      </c>
      <c r="GF94" s="625">
        <f t="shared" si="87"/>
        <v>0</v>
      </c>
      <c r="GG94" s="625">
        <f t="shared" si="87"/>
        <v>0</v>
      </c>
      <c r="GH94" s="625">
        <f t="shared" si="87"/>
        <v>0</v>
      </c>
      <c r="GI94" s="625">
        <f t="shared" si="87"/>
        <v>0</v>
      </c>
      <c r="GJ94" s="625">
        <f t="shared" si="87"/>
        <v>0</v>
      </c>
      <c r="GK94" s="625">
        <f t="shared" si="87"/>
        <v>0</v>
      </c>
      <c r="GL94" s="625">
        <f t="shared" si="87"/>
        <v>0</v>
      </c>
      <c r="GM94" s="625">
        <f t="shared" si="87"/>
        <v>0</v>
      </c>
      <c r="GN94" s="625">
        <f t="shared" ref="GN94:IY94" si="88">GN87-GN92</f>
        <v>0</v>
      </c>
      <c r="GO94" s="625">
        <f t="shared" si="88"/>
        <v>0</v>
      </c>
      <c r="GP94" s="625">
        <f t="shared" si="88"/>
        <v>-2.6309862732887268E-8</v>
      </c>
      <c r="GQ94" s="625">
        <f t="shared" si="88"/>
        <v>0</v>
      </c>
      <c r="GR94" s="625">
        <f t="shared" si="88"/>
        <v>0</v>
      </c>
      <c r="GS94" s="625">
        <f t="shared" si="88"/>
        <v>0</v>
      </c>
      <c r="GT94" s="625">
        <f t="shared" si="88"/>
        <v>0</v>
      </c>
      <c r="GU94" s="625">
        <f t="shared" si="88"/>
        <v>0</v>
      </c>
      <c r="GV94" s="625">
        <f t="shared" si="88"/>
        <v>0</v>
      </c>
      <c r="GW94" s="625">
        <f t="shared" si="88"/>
        <v>0</v>
      </c>
      <c r="GX94" s="625">
        <f t="shared" si="88"/>
        <v>0</v>
      </c>
      <c r="GY94" s="625">
        <f t="shared" si="88"/>
        <v>0</v>
      </c>
      <c r="GZ94" s="625">
        <f t="shared" si="88"/>
        <v>0</v>
      </c>
      <c r="HA94" s="625">
        <f t="shared" si="88"/>
        <v>0</v>
      </c>
      <c r="HB94" s="625">
        <f t="shared" si="88"/>
        <v>0</v>
      </c>
      <c r="HC94" s="625">
        <f t="shared" si="88"/>
        <v>0</v>
      </c>
      <c r="HD94" s="625">
        <f t="shared" si="88"/>
        <v>0</v>
      </c>
      <c r="HE94" s="625">
        <f t="shared" si="88"/>
        <v>0</v>
      </c>
      <c r="HF94" s="625">
        <f t="shared" si="88"/>
        <v>0</v>
      </c>
      <c r="HG94" s="625">
        <f t="shared" si="88"/>
        <v>0</v>
      </c>
      <c r="HH94" s="625">
        <f t="shared" si="88"/>
        <v>0</v>
      </c>
      <c r="HI94" s="625">
        <f t="shared" si="88"/>
        <v>0</v>
      </c>
      <c r="HJ94" s="625">
        <f t="shared" si="88"/>
        <v>0</v>
      </c>
      <c r="HK94" s="625">
        <f t="shared" si="88"/>
        <v>0</v>
      </c>
      <c r="HL94" s="625">
        <f t="shared" si="88"/>
        <v>0</v>
      </c>
      <c r="HM94" s="625">
        <f t="shared" si="88"/>
        <v>0</v>
      </c>
      <c r="HN94" s="625">
        <f t="shared" si="88"/>
        <v>0</v>
      </c>
      <c r="HO94" s="625">
        <f t="shared" si="88"/>
        <v>0</v>
      </c>
      <c r="HP94" s="625">
        <f t="shared" si="88"/>
        <v>0</v>
      </c>
      <c r="HQ94" s="625">
        <f t="shared" si="88"/>
        <v>0</v>
      </c>
      <c r="HR94" s="625">
        <f t="shared" si="88"/>
        <v>0</v>
      </c>
      <c r="HS94" s="625">
        <f t="shared" si="88"/>
        <v>2.852175384759903E-9</v>
      </c>
      <c r="HT94" s="625">
        <f t="shared" si="88"/>
        <v>0</v>
      </c>
      <c r="HU94" s="625">
        <f t="shared" si="88"/>
        <v>0</v>
      </c>
      <c r="HV94" s="625">
        <f t="shared" si="88"/>
        <v>0</v>
      </c>
      <c r="HW94" s="625">
        <f t="shared" si="88"/>
        <v>0</v>
      </c>
      <c r="HX94" s="625">
        <f t="shared" si="88"/>
        <v>0</v>
      </c>
      <c r="HY94" s="625">
        <f t="shared" si="88"/>
        <v>0</v>
      </c>
      <c r="HZ94" s="625">
        <f t="shared" si="88"/>
        <v>0</v>
      </c>
      <c r="IA94" s="625">
        <f t="shared" si="88"/>
        <v>0</v>
      </c>
      <c r="IB94" s="625">
        <f t="shared" si="88"/>
        <v>0</v>
      </c>
      <c r="IC94" s="625">
        <f t="shared" si="88"/>
        <v>0</v>
      </c>
      <c r="ID94" s="625">
        <f t="shared" si="88"/>
        <v>0</v>
      </c>
      <c r="IE94" s="625">
        <f t="shared" si="88"/>
        <v>0</v>
      </c>
      <c r="IF94" s="625">
        <f t="shared" si="88"/>
        <v>0</v>
      </c>
      <c r="IG94" s="625">
        <f t="shared" si="88"/>
        <v>0</v>
      </c>
      <c r="IH94" s="625">
        <f t="shared" si="88"/>
        <v>0</v>
      </c>
      <c r="II94" s="625">
        <f t="shared" si="88"/>
        <v>0</v>
      </c>
      <c r="IJ94" s="625">
        <f t="shared" si="88"/>
        <v>0</v>
      </c>
      <c r="IK94" s="625">
        <f t="shared" si="88"/>
        <v>0</v>
      </c>
      <c r="IL94" s="625">
        <f t="shared" si="88"/>
        <v>-1.8044374883174896E-9</v>
      </c>
      <c r="IM94" s="625">
        <f t="shared" si="88"/>
        <v>0</v>
      </c>
      <c r="IN94" s="625">
        <f t="shared" si="88"/>
        <v>0</v>
      </c>
      <c r="IO94" s="625">
        <f t="shared" si="88"/>
        <v>0</v>
      </c>
      <c r="IP94" s="625">
        <f t="shared" si="88"/>
        <v>0</v>
      </c>
      <c r="IQ94" s="625">
        <f t="shared" si="88"/>
        <v>0</v>
      </c>
      <c r="IR94" s="625">
        <f t="shared" si="88"/>
        <v>0</v>
      </c>
      <c r="IS94" s="625">
        <f t="shared" si="88"/>
        <v>0</v>
      </c>
      <c r="IT94" s="625">
        <f t="shared" si="88"/>
        <v>0</v>
      </c>
      <c r="IU94" s="625">
        <f t="shared" si="88"/>
        <v>0</v>
      </c>
      <c r="IV94" s="625">
        <f t="shared" si="88"/>
        <v>0</v>
      </c>
      <c r="IW94" s="625">
        <f t="shared" si="88"/>
        <v>0</v>
      </c>
      <c r="IX94" s="625">
        <f t="shared" si="88"/>
        <v>0</v>
      </c>
      <c r="IY94" s="625">
        <f t="shared" si="88"/>
        <v>0</v>
      </c>
      <c r="IZ94" s="625">
        <f t="shared" ref="IZ94:LK94" si="89">IZ87-IZ92</f>
        <v>0</v>
      </c>
      <c r="JA94" s="625">
        <f t="shared" si="89"/>
        <v>0</v>
      </c>
      <c r="JB94" s="625">
        <f t="shared" si="89"/>
        <v>0</v>
      </c>
      <c r="JC94" s="625">
        <f t="shared" si="89"/>
        <v>0</v>
      </c>
      <c r="JD94" s="625">
        <f t="shared" si="89"/>
        <v>0</v>
      </c>
      <c r="JE94" s="625">
        <f t="shared" si="89"/>
        <v>0</v>
      </c>
      <c r="JF94" s="625">
        <f t="shared" si="89"/>
        <v>2.7939677238464355E-9</v>
      </c>
      <c r="JG94" s="625">
        <f t="shared" si="89"/>
        <v>0</v>
      </c>
      <c r="JH94" s="625">
        <f t="shared" si="89"/>
        <v>0</v>
      </c>
      <c r="JI94" s="625">
        <f t="shared" si="89"/>
        <v>0</v>
      </c>
      <c r="JJ94" s="625">
        <f t="shared" si="89"/>
        <v>0</v>
      </c>
      <c r="JK94" s="625">
        <f t="shared" si="89"/>
        <v>0</v>
      </c>
      <c r="JL94" s="625">
        <f t="shared" si="89"/>
        <v>0</v>
      </c>
      <c r="JM94" s="625">
        <f t="shared" si="89"/>
        <v>0</v>
      </c>
      <c r="JN94" s="625">
        <f t="shared" si="89"/>
        <v>0</v>
      </c>
      <c r="JO94" s="625">
        <f t="shared" si="89"/>
        <v>0</v>
      </c>
      <c r="JP94" s="625">
        <f t="shared" si="89"/>
        <v>-2.7939677238464355E-9</v>
      </c>
      <c r="JQ94" s="625">
        <f t="shared" si="89"/>
        <v>1.4901161193847656E-8</v>
      </c>
      <c r="JR94" s="625">
        <f t="shared" si="89"/>
        <v>0</v>
      </c>
      <c r="JS94" s="625">
        <f t="shared" si="89"/>
        <v>0</v>
      </c>
      <c r="JT94" s="625">
        <f t="shared" si="89"/>
        <v>0</v>
      </c>
      <c r="JU94" s="625">
        <f t="shared" si="89"/>
        <v>0</v>
      </c>
      <c r="JV94" s="625">
        <f t="shared" si="89"/>
        <v>0</v>
      </c>
      <c r="JW94" s="625">
        <f t="shared" si="89"/>
        <v>0</v>
      </c>
      <c r="JX94" s="625">
        <f t="shared" si="89"/>
        <v>0</v>
      </c>
      <c r="JY94" s="625">
        <f t="shared" si="89"/>
        <v>0</v>
      </c>
      <c r="JZ94" s="625">
        <f t="shared" si="89"/>
        <v>0</v>
      </c>
      <c r="KA94" s="625">
        <f t="shared" si="89"/>
        <v>0</v>
      </c>
      <c r="KB94" s="625">
        <f t="shared" si="89"/>
        <v>0</v>
      </c>
      <c r="KC94" s="625">
        <f t="shared" si="89"/>
        <v>0</v>
      </c>
      <c r="KD94" s="625">
        <f t="shared" si="89"/>
        <v>0</v>
      </c>
      <c r="KE94" s="625">
        <f t="shared" si="89"/>
        <v>0</v>
      </c>
      <c r="KF94" s="625">
        <f t="shared" si="89"/>
        <v>0</v>
      </c>
      <c r="KG94" s="625">
        <f t="shared" si="89"/>
        <v>0</v>
      </c>
      <c r="KH94" s="625">
        <f t="shared" si="89"/>
        <v>0</v>
      </c>
      <c r="KI94" s="625">
        <f t="shared" si="89"/>
        <v>0</v>
      </c>
      <c r="KJ94" s="625">
        <f t="shared" si="89"/>
        <v>0</v>
      </c>
      <c r="KK94" s="625">
        <f t="shared" si="89"/>
        <v>0</v>
      </c>
      <c r="KL94" s="625">
        <f t="shared" si="89"/>
        <v>0</v>
      </c>
      <c r="KM94" s="625">
        <f t="shared" si="89"/>
        <v>0</v>
      </c>
      <c r="KN94" s="625">
        <f t="shared" si="89"/>
        <v>0</v>
      </c>
      <c r="KO94" s="625">
        <f t="shared" si="89"/>
        <v>0</v>
      </c>
      <c r="KP94" s="625">
        <f t="shared" si="89"/>
        <v>0</v>
      </c>
      <c r="KQ94" s="625">
        <f t="shared" si="89"/>
        <v>0</v>
      </c>
      <c r="KR94" s="625">
        <f t="shared" si="89"/>
        <v>0</v>
      </c>
      <c r="KS94" s="625">
        <f t="shared" si="89"/>
        <v>-2.7939677238464355E-9</v>
      </c>
      <c r="KT94" s="625">
        <f t="shared" si="89"/>
        <v>0</v>
      </c>
      <c r="KU94" s="625">
        <f t="shared" si="89"/>
        <v>0</v>
      </c>
      <c r="KV94" s="625">
        <f t="shared" si="89"/>
        <v>0</v>
      </c>
      <c r="KW94" s="625">
        <f t="shared" si="89"/>
        <v>0</v>
      </c>
      <c r="KX94" s="625">
        <f t="shared" si="89"/>
        <v>0</v>
      </c>
      <c r="KY94" s="625">
        <f t="shared" si="89"/>
        <v>-5.8207660913467407E-10</v>
      </c>
      <c r="KZ94" s="625">
        <f t="shared" si="89"/>
        <v>0</v>
      </c>
      <c r="LA94" s="625">
        <f t="shared" si="89"/>
        <v>0</v>
      </c>
      <c r="LB94" s="625">
        <f t="shared" si="89"/>
        <v>0</v>
      </c>
      <c r="LC94" s="625">
        <f t="shared" si="89"/>
        <v>0</v>
      </c>
      <c r="LD94" s="625">
        <f t="shared" si="89"/>
        <v>0</v>
      </c>
      <c r="LE94" s="625">
        <f t="shared" si="89"/>
        <v>0</v>
      </c>
      <c r="LF94" s="625">
        <f t="shared" si="89"/>
        <v>0</v>
      </c>
      <c r="LG94" s="625">
        <f t="shared" si="89"/>
        <v>0</v>
      </c>
      <c r="LH94" s="625">
        <f t="shared" si="89"/>
        <v>0</v>
      </c>
      <c r="LI94" s="625">
        <f t="shared" si="89"/>
        <v>0</v>
      </c>
      <c r="LJ94" s="625">
        <f t="shared" si="89"/>
        <v>0</v>
      </c>
      <c r="LK94" s="625">
        <f t="shared" si="89"/>
        <v>0</v>
      </c>
      <c r="LL94" s="625">
        <f t="shared" ref="LL94:NW94" si="90">LL87-LL92</f>
        <v>0</v>
      </c>
      <c r="LM94" s="625">
        <f t="shared" si="90"/>
        <v>0</v>
      </c>
      <c r="LN94" s="625">
        <f t="shared" si="90"/>
        <v>0</v>
      </c>
      <c r="LO94" s="625">
        <f t="shared" si="90"/>
        <v>0</v>
      </c>
      <c r="LP94" s="625">
        <f t="shared" si="90"/>
        <v>0</v>
      </c>
      <c r="LQ94" s="625">
        <f t="shared" si="90"/>
        <v>0</v>
      </c>
      <c r="LR94" s="625">
        <f t="shared" si="90"/>
        <v>0</v>
      </c>
      <c r="LS94" s="625">
        <f t="shared" si="90"/>
        <v>0</v>
      </c>
      <c r="LT94" s="625">
        <f t="shared" si="90"/>
        <v>0</v>
      </c>
      <c r="LU94" s="625">
        <f t="shared" si="90"/>
        <v>0</v>
      </c>
      <c r="LV94" s="625">
        <f t="shared" si="90"/>
        <v>-1.0244548320770264E-8</v>
      </c>
      <c r="LW94" s="625">
        <f t="shared" si="90"/>
        <v>0</v>
      </c>
      <c r="LX94" s="625">
        <f t="shared" si="90"/>
        <v>0</v>
      </c>
      <c r="LY94" s="625">
        <f t="shared" si="90"/>
        <v>0</v>
      </c>
      <c r="LZ94" s="625">
        <f t="shared" si="90"/>
        <v>0</v>
      </c>
      <c r="MA94" s="625">
        <f t="shared" si="90"/>
        <v>0</v>
      </c>
      <c r="MB94" s="625">
        <f t="shared" si="90"/>
        <v>0</v>
      </c>
      <c r="MC94" s="625">
        <f t="shared" si="90"/>
        <v>0</v>
      </c>
      <c r="MD94" s="625">
        <f t="shared" si="90"/>
        <v>0</v>
      </c>
      <c r="ME94" s="625">
        <f t="shared" si="90"/>
        <v>0</v>
      </c>
      <c r="MF94" s="625">
        <f t="shared" si="90"/>
        <v>0</v>
      </c>
      <c r="MG94" s="625">
        <f t="shared" si="90"/>
        <v>0</v>
      </c>
      <c r="MH94" s="625">
        <f t="shared" si="90"/>
        <v>0</v>
      </c>
      <c r="MI94" s="625">
        <f t="shared" si="90"/>
        <v>0</v>
      </c>
      <c r="MJ94" s="625">
        <f t="shared" si="90"/>
        <v>0</v>
      </c>
      <c r="MK94" s="625">
        <f t="shared" si="90"/>
        <v>0</v>
      </c>
      <c r="ML94" s="625">
        <f t="shared" si="90"/>
        <v>0</v>
      </c>
      <c r="MM94" s="625">
        <f t="shared" si="90"/>
        <v>0</v>
      </c>
      <c r="MN94" s="625">
        <f t="shared" si="90"/>
        <v>0</v>
      </c>
      <c r="MO94" s="625">
        <f t="shared" si="90"/>
        <v>0</v>
      </c>
      <c r="MP94" s="625">
        <f t="shared" si="90"/>
        <v>0</v>
      </c>
      <c r="MQ94" s="625">
        <f t="shared" si="90"/>
        <v>2.1420419216156006E-8</v>
      </c>
      <c r="MR94" s="625">
        <f t="shared" si="90"/>
        <v>0</v>
      </c>
      <c r="MS94" s="625">
        <f t="shared" si="90"/>
        <v>0</v>
      </c>
      <c r="MT94" s="625">
        <f t="shared" si="90"/>
        <v>0</v>
      </c>
      <c r="MU94" s="625">
        <f t="shared" si="90"/>
        <v>0</v>
      </c>
      <c r="MV94" s="625">
        <f t="shared" si="90"/>
        <v>0</v>
      </c>
      <c r="MW94" s="625">
        <f t="shared" si="90"/>
        <v>-7.0000067353248596E-4</v>
      </c>
      <c r="MX94" s="625">
        <f t="shared" si="90"/>
        <v>0</v>
      </c>
      <c r="MY94" s="625">
        <f t="shared" si="90"/>
        <v>0</v>
      </c>
      <c r="MZ94" s="625">
        <f t="shared" si="90"/>
        <v>0</v>
      </c>
      <c r="NA94" s="625">
        <f t="shared" si="90"/>
        <v>0</v>
      </c>
      <c r="NB94" s="625">
        <f t="shared" si="90"/>
        <v>0</v>
      </c>
      <c r="NC94" s="625">
        <f t="shared" si="90"/>
        <v>0</v>
      </c>
      <c r="ND94" s="625">
        <f t="shared" si="90"/>
        <v>0</v>
      </c>
      <c r="NE94" s="625">
        <f t="shared" si="90"/>
        <v>0</v>
      </c>
      <c r="NF94" s="625">
        <f t="shared" si="90"/>
        <v>0</v>
      </c>
      <c r="NG94" s="625">
        <f t="shared" si="90"/>
        <v>0</v>
      </c>
      <c r="NH94" s="625">
        <f t="shared" si="90"/>
        <v>0</v>
      </c>
      <c r="NI94" s="625">
        <f t="shared" si="90"/>
        <v>0</v>
      </c>
      <c r="NJ94" s="625">
        <f t="shared" si="90"/>
        <v>0</v>
      </c>
      <c r="NK94" s="625">
        <f t="shared" si="90"/>
        <v>0</v>
      </c>
      <c r="NL94" s="625">
        <f t="shared" si="90"/>
        <v>0</v>
      </c>
      <c r="NM94" s="625">
        <f t="shared" si="90"/>
        <v>4.0000006556510925E-3</v>
      </c>
      <c r="NN94" s="625">
        <f t="shared" si="90"/>
        <v>0</v>
      </c>
      <c r="NO94" s="625">
        <f t="shared" si="90"/>
        <v>0</v>
      </c>
      <c r="NP94" s="625">
        <f t="shared" si="90"/>
        <v>0</v>
      </c>
      <c r="NQ94" s="625">
        <f t="shared" si="90"/>
        <v>0</v>
      </c>
      <c r="NR94" s="625">
        <f t="shared" si="90"/>
        <v>0</v>
      </c>
      <c r="NS94" s="625">
        <f t="shared" si="90"/>
        <v>0</v>
      </c>
      <c r="NT94" s="625">
        <f t="shared" si="90"/>
        <v>0</v>
      </c>
      <c r="NU94" s="625">
        <f t="shared" si="90"/>
        <v>5.2154064178466797E-8</v>
      </c>
      <c r="NV94" s="625">
        <f t="shared" si="90"/>
        <v>0</v>
      </c>
      <c r="NW94" s="625">
        <f t="shared" si="90"/>
        <v>0</v>
      </c>
      <c r="NX94" s="625">
        <f t="shared" ref="NX94:QI94" si="91">NX87-NX92</f>
        <v>0</v>
      </c>
      <c r="NY94" s="625">
        <f t="shared" si="91"/>
        <v>0</v>
      </c>
      <c r="NZ94" s="625">
        <f t="shared" si="91"/>
        <v>0</v>
      </c>
      <c r="OA94" s="625">
        <f t="shared" si="91"/>
        <v>0</v>
      </c>
      <c r="OB94" s="625">
        <f t="shared" si="91"/>
        <v>0</v>
      </c>
      <c r="OC94" s="625">
        <f t="shared" si="91"/>
        <v>0</v>
      </c>
      <c r="OD94" s="625">
        <f t="shared" si="91"/>
        <v>0</v>
      </c>
      <c r="OE94" s="625">
        <f t="shared" si="91"/>
        <v>0</v>
      </c>
      <c r="OF94" s="625">
        <f t="shared" si="91"/>
        <v>0</v>
      </c>
      <c r="OG94" s="625">
        <f t="shared" si="91"/>
        <v>0</v>
      </c>
      <c r="OH94" s="625">
        <f t="shared" si="91"/>
        <v>0</v>
      </c>
      <c r="OI94" s="625">
        <f t="shared" si="91"/>
        <v>0</v>
      </c>
      <c r="OJ94" s="625">
        <f t="shared" si="91"/>
        <v>0</v>
      </c>
      <c r="OK94" s="625">
        <f t="shared" si="91"/>
        <v>0</v>
      </c>
      <c r="OL94" s="625">
        <f t="shared" si="91"/>
        <v>0</v>
      </c>
      <c r="OM94" s="625">
        <f t="shared" si="91"/>
        <v>0</v>
      </c>
      <c r="ON94" s="625">
        <f t="shared" si="91"/>
        <v>0</v>
      </c>
      <c r="OO94" s="625">
        <f t="shared" si="91"/>
        <v>0</v>
      </c>
      <c r="OP94" s="625">
        <f t="shared" si="91"/>
        <v>0</v>
      </c>
      <c r="OQ94" s="625">
        <f t="shared" si="91"/>
        <v>0</v>
      </c>
      <c r="OR94" s="625">
        <f t="shared" si="91"/>
        <v>0</v>
      </c>
      <c r="OS94" s="625">
        <f t="shared" si="91"/>
        <v>0</v>
      </c>
      <c r="OT94" s="625">
        <f t="shared" si="91"/>
        <v>0</v>
      </c>
      <c r="OU94" s="625">
        <f t="shared" si="91"/>
        <v>0</v>
      </c>
      <c r="OV94" s="625">
        <f t="shared" si="91"/>
        <v>0</v>
      </c>
      <c r="OW94" s="625">
        <f t="shared" si="91"/>
        <v>0</v>
      </c>
      <c r="OX94" s="625">
        <f t="shared" si="91"/>
        <v>0</v>
      </c>
      <c r="OY94" s="625">
        <f t="shared" si="91"/>
        <v>0</v>
      </c>
      <c r="OZ94" s="625">
        <f t="shared" si="91"/>
        <v>0</v>
      </c>
      <c r="PA94" s="625">
        <f t="shared" si="91"/>
        <v>0</v>
      </c>
      <c r="PB94" s="625">
        <f t="shared" si="91"/>
        <v>0</v>
      </c>
      <c r="PC94" s="625">
        <f t="shared" si="91"/>
        <v>0</v>
      </c>
      <c r="PD94" s="625">
        <f t="shared" si="91"/>
        <v>0</v>
      </c>
      <c r="PE94" s="625">
        <f t="shared" si="91"/>
        <v>0</v>
      </c>
      <c r="PF94" s="625">
        <f t="shared" si="91"/>
        <v>0</v>
      </c>
      <c r="PG94" s="625">
        <f t="shared" si="91"/>
        <v>0</v>
      </c>
      <c r="PH94" s="625">
        <f t="shared" si="91"/>
        <v>0</v>
      </c>
      <c r="PI94" s="625">
        <f t="shared" si="91"/>
        <v>0</v>
      </c>
      <c r="PJ94" s="625">
        <f t="shared" si="91"/>
        <v>0</v>
      </c>
      <c r="PK94" s="625">
        <f t="shared" si="91"/>
        <v>0</v>
      </c>
      <c r="PL94" s="625">
        <f t="shared" si="91"/>
        <v>0</v>
      </c>
      <c r="PM94" s="625">
        <f t="shared" si="91"/>
        <v>0</v>
      </c>
      <c r="PN94" s="625">
        <f t="shared" si="91"/>
        <v>5.2386894822120667E-10</v>
      </c>
      <c r="PO94" s="625">
        <f t="shared" si="91"/>
        <v>4.4383341446518898E-10</v>
      </c>
      <c r="PP94" s="625">
        <f t="shared" si="91"/>
        <v>0</v>
      </c>
      <c r="PQ94" s="625">
        <f t="shared" si="91"/>
        <v>0</v>
      </c>
      <c r="PR94" s="625">
        <f t="shared" si="91"/>
        <v>0</v>
      </c>
      <c r="PS94" s="625">
        <f t="shared" si="91"/>
        <v>0</v>
      </c>
      <c r="PT94" s="625">
        <f t="shared" si="91"/>
        <v>0</v>
      </c>
      <c r="PU94" s="625">
        <f t="shared" si="91"/>
        <v>0</v>
      </c>
      <c r="PV94" s="625">
        <f t="shared" si="91"/>
        <v>0</v>
      </c>
      <c r="PW94" s="625">
        <f t="shared" si="91"/>
        <v>0</v>
      </c>
      <c r="PX94" s="625">
        <f t="shared" si="91"/>
        <v>0</v>
      </c>
      <c r="PY94" s="625">
        <f t="shared" si="91"/>
        <v>0</v>
      </c>
      <c r="PZ94" s="625">
        <f t="shared" si="91"/>
        <v>-4.1909515857696533E-9</v>
      </c>
      <c r="QA94" s="625">
        <f t="shared" si="91"/>
        <v>0</v>
      </c>
      <c r="QB94" s="625">
        <f t="shared" si="91"/>
        <v>0</v>
      </c>
      <c r="QC94" s="625">
        <f t="shared" si="91"/>
        <v>0</v>
      </c>
      <c r="QD94" s="625">
        <f t="shared" si="91"/>
        <v>0</v>
      </c>
      <c r="QE94" s="625">
        <f t="shared" si="91"/>
        <v>0</v>
      </c>
      <c r="QF94" s="625">
        <f t="shared" si="91"/>
        <v>0</v>
      </c>
      <c r="QG94" s="625">
        <f t="shared" si="91"/>
        <v>0</v>
      </c>
      <c r="QH94" s="625">
        <f t="shared" si="91"/>
        <v>0</v>
      </c>
      <c r="QI94" s="625">
        <f t="shared" si="91"/>
        <v>0</v>
      </c>
      <c r="QJ94" s="625">
        <f t="shared" ref="QJ94:SU94" si="92">QJ87-QJ92</f>
        <v>0</v>
      </c>
      <c r="QK94" s="625">
        <f t="shared" si="92"/>
        <v>0</v>
      </c>
      <c r="QL94" s="625">
        <f t="shared" si="92"/>
        <v>0</v>
      </c>
      <c r="QM94" s="625">
        <f t="shared" si="92"/>
        <v>0</v>
      </c>
      <c r="QN94" s="625">
        <f t="shared" si="92"/>
        <v>0</v>
      </c>
      <c r="QO94" s="625">
        <f t="shared" si="92"/>
        <v>0</v>
      </c>
      <c r="QP94" s="625">
        <f t="shared" si="92"/>
        <v>0</v>
      </c>
      <c r="QQ94" s="625">
        <f t="shared" si="92"/>
        <v>0</v>
      </c>
      <c r="QR94" s="625">
        <f t="shared" si="92"/>
        <v>0</v>
      </c>
      <c r="QS94" s="625">
        <f t="shared" si="92"/>
        <v>0</v>
      </c>
      <c r="QT94" s="625">
        <f t="shared" si="92"/>
        <v>-2.3283064365386963E-9</v>
      </c>
      <c r="QU94" s="625">
        <f t="shared" si="92"/>
        <v>0</v>
      </c>
      <c r="QV94" s="625">
        <f t="shared" si="92"/>
        <v>0</v>
      </c>
      <c r="QW94" s="625">
        <f t="shared" si="92"/>
        <v>0</v>
      </c>
      <c r="QX94" s="625">
        <f t="shared" si="92"/>
        <v>0</v>
      </c>
      <c r="QY94" s="625">
        <f t="shared" si="92"/>
        <v>0</v>
      </c>
      <c r="QZ94" s="625">
        <f t="shared" si="92"/>
        <v>0</v>
      </c>
      <c r="RA94" s="625">
        <f t="shared" si="92"/>
        <v>0</v>
      </c>
      <c r="RB94" s="625">
        <f t="shared" si="92"/>
        <v>0</v>
      </c>
      <c r="RC94" s="625">
        <f t="shared" si="92"/>
        <v>0</v>
      </c>
      <c r="RD94" s="625">
        <f t="shared" si="92"/>
        <v>0</v>
      </c>
      <c r="RE94" s="625">
        <f t="shared" si="92"/>
        <v>0</v>
      </c>
      <c r="RF94" s="625">
        <f t="shared" si="92"/>
        <v>0</v>
      </c>
      <c r="RG94" s="625">
        <f t="shared" si="92"/>
        <v>0</v>
      </c>
      <c r="RH94" s="625">
        <f t="shared" si="92"/>
        <v>0</v>
      </c>
      <c r="RI94" s="625">
        <f t="shared" si="92"/>
        <v>0</v>
      </c>
      <c r="RJ94" s="625">
        <f t="shared" si="92"/>
        <v>0</v>
      </c>
      <c r="RK94" s="625">
        <f t="shared" si="92"/>
        <v>0</v>
      </c>
      <c r="RL94" s="625">
        <f t="shared" si="92"/>
        <v>0</v>
      </c>
      <c r="RM94" s="625">
        <f t="shared" si="92"/>
        <v>0</v>
      </c>
      <c r="RN94" s="625">
        <f t="shared" si="92"/>
        <v>0</v>
      </c>
      <c r="RO94" s="625">
        <f t="shared" si="92"/>
        <v>0</v>
      </c>
      <c r="RP94" s="625">
        <f t="shared" si="92"/>
        <v>0</v>
      </c>
      <c r="RQ94" s="625">
        <f t="shared" si="92"/>
        <v>0</v>
      </c>
      <c r="RR94" s="625">
        <f t="shared" si="92"/>
        <v>0</v>
      </c>
      <c r="RS94" s="625">
        <f t="shared" si="92"/>
        <v>0</v>
      </c>
      <c r="RT94" s="625">
        <f t="shared" si="92"/>
        <v>0</v>
      </c>
      <c r="RU94" s="625">
        <f t="shared" si="92"/>
        <v>0</v>
      </c>
      <c r="RV94" s="625">
        <f t="shared" si="92"/>
        <v>0</v>
      </c>
      <c r="RW94" s="625">
        <f t="shared" si="92"/>
        <v>0</v>
      </c>
      <c r="RX94" s="625">
        <f t="shared" si="92"/>
        <v>0</v>
      </c>
      <c r="RY94" s="625">
        <f t="shared" si="92"/>
        <v>0</v>
      </c>
      <c r="RZ94" s="625">
        <f t="shared" si="92"/>
        <v>0</v>
      </c>
      <c r="SA94" s="625">
        <f t="shared" si="92"/>
        <v>0</v>
      </c>
      <c r="SB94" s="625">
        <f t="shared" si="92"/>
        <v>0</v>
      </c>
      <c r="SC94" s="625">
        <f t="shared" si="92"/>
        <v>0</v>
      </c>
      <c r="SD94" s="625">
        <f t="shared" si="92"/>
        <v>0</v>
      </c>
      <c r="SE94" s="625">
        <f t="shared" si="92"/>
        <v>0</v>
      </c>
      <c r="SF94" s="625">
        <f t="shared" si="92"/>
        <v>0</v>
      </c>
      <c r="SG94" s="625">
        <f t="shared" si="92"/>
        <v>0</v>
      </c>
      <c r="SH94" s="625">
        <f t="shared" si="92"/>
        <v>0</v>
      </c>
      <c r="SI94" s="625">
        <f t="shared" si="92"/>
        <v>0</v>
      </c>
      <c r="SJ94" s="625">
        <f t="shared" si="92"/>
        <v>0</v>
      </c>
      <c r="SK94" s="625">
        <f t="shared" si="92"/>
        <v>0</v>
      </c>
      <c r="SL94" s="625">
        <f t="shared" si="92"/>
        <v>0</v>
      </c>
      <c r="SM94" s="625">
        <f t="shared" si="92"/>
        <v>0</v>
      </c>
      <c r="SN94" s="625">
        <f t="shared" si="92"/>
        <v>0</v>
      </c>
      <c r="SO94" s="625">
        <f t="shared" si="92"/>
        <v>0</v>
      </c>
      <c r="SP94" s="625">
        <f t="shared" si="92"/>
        <v>0</v>
      </c>
      <c r="SQ94" s="625">
        <f t="shared" si="92"/>
        <v>0</v>
      </c>
      <c r="SR94" s="625">
        <f t="shared" si="92"/>
        <v>0</v>
      </c>
      <c r="SS94" s="625">
        <f t="shared" si="92"/>
        <v>0</v>
      </c>
      <c r="ST94" s="625">
        <f t="shared" si="92"/>
        <v>0</v>
      </c>
      <c r="SU94" s="625">
        <f t="shared" si="92"/>
        <v>0</v>
      </c>
      <c r="SV94" s="625">
        <f t="shared" ref="SV94:VG94" si="93">SV87-SV92</f>
        <v>0</v>
      </c>
      <c r="SW94" s="625">
        <f t="shared" si="93"/>
        <v>0</v>
      </c>
      <c r="SX94" s="625">
        <f t="shared" si="93"/>
        <v>0</v>
      </c>
      <c r="SY94" s="625">
        <f t="shared" si="93"/>
        <v>0</v>
      </c>
      <c r="SZ94" s="625">
        <f t="shared" si="93"/>
        <v>0</v>
      </c>
      <c r="TA94" s="625">
        <f t="shared" si="93"/>
        <v>0</v>
      </c>
      <c r="TB94" s="625">
        <f t="shared" si="93"/>
        <v>0</v>
      </c>
      <c r="TC94" s="625">
        <f t="shared" si="93"/>
        <v>0</v>
      </c>
      <c r="TD94" s="625">
        <f t="shared" si="93"/>
        <v>0</v>
      </c>
      <c r="TE94" s="625">
        <f t="shared" si="93"/>
        <v>0</v>
      </c>
      <c r="TF94" s="625">
        <f t="shared" si="93"/>
        <v>8.7311491370201111E-10</v>
      </c>
      <c r="TG94" s="625">
        <f t="shared" si="93"/>
        <v>0</v>
      </c>
      <c r="TH94" s="625">
        <f t="shared" si="93"/>
        <v>0</v>
      </c>
      <c r="TI94" s="625">
        <f t="shared" si="93"/>
        <v>0</v>
      </c>
      <c r="TJ94" s="625">
        <f t="shared" si="93"/>
        <v>0</v>
      </c>
      <c r="TK94" s="625">
        <f t="shared" si="93"/>
        <v>0</v>
      </c>
      <c r="TL94" s="625">
        <f t="shared" si="93"/>
        <v>0</v>
      </c>
      <c r="TM94" s="625">
        <f t="shared" si="93"/>
        <v>0</v>
      </c>
      <c r="TN94" s="625">
        <f t="shared" si="93"/>
        <v>0</v>
      </c>
      <c r="TO94" s="625">
        <f t="shared" si="93"/>
        <v>0</v>
      </c>
      <c r="TP94" s="625">
        <f t="shared" si="93"/>
        <v>0</v>
      </c>
      <c r="TQ94" s="625">
        <f t="shared" si="93"/>
        <v>0</v>
      </c>
      <c r="TR94" s="625">
        <f t="shared" si="93"/>
        <v>0</v>
      </c>
      <c r="TS94" s="625">
        <f t="shared" si="93"/>
        <v>0</v>
      </c>
      <c r="TT94" s="625">
        <f t="shared" si="93"/>
        <v>0</v>
      </c>
      <c r="TU94" s="625">
        <f t="shared" si="93"/>
        <v>0</v>
      </c>
      <c r="TV94" s="625">
        <f t="shared" si="93"/>
        <v>0</v>
      </c>
      <c r="TW94" s="625">
        <f t="shared" si="93"/>
        <v>0</v>
      </c>
      <c r="TX94" s="625">
        <f t="shared" si="93"/>
        <v>0</v>
      </c>
      <c r="TY94" s="625">
        <f t="shared" si="93"/>
        <v>0</v>
      </c>
      <c r="TZ94" s="625">
        <f t="shared" si="93"/>
        <v>0</v>
      </c>
      <c r="UA94" s="625">
        <f t="shared" si="93"/>
        <v>0</v>
      </c>
      <c r="UB94" s="625">
        <f t="shared" si="93"/>
        <v>0</v>
      </c>
      <c r="UC94" s="625">
        <f t="shared" si="93"/>
        <v>0</v>
      </c>
      <c r="UD94" s="625">
        <f t="shared" si="93"/>
        <v>0</v>
      </c>
      <c r="UE94" s="625">
        <f t="shared" si="93"/>
        <v>0</v>
      </c>
      <c r="UF94" s="625">
        <f t="shared" si="93"/>
        <v>0</v>
      </c>
      <c r="UG94" s="625">
        <f t="shared" si="93"/>
        <v>0</v>
      </c>
      <c r="UH94" s="625">
        <f t="shared" si="93"/>
        <v>0</v>
      </c>
      <c r="UI94" s="625">
        <f t="shared" si="93"/>
        <v>0</v>
      </c>
      <c r="UJ94" s="625">
        <f t="shared" si="93"/>
        <v>0</v>
      </c>
      <c r="UK94" s="625">
        <f t="shared" si="93"/>
        <v>0</v>
      </c>
      <c r="UL94" s="625">
        <f t="shared" si="93"/>
        <v>0</v>
      </c>
      <c r="UM94" s="625">
        <f t="shared" si="93"/>
        <v>0</v>
      </c>
      <c r="UN94" s="625">
        <f t="shared" si="93"/>
        <v>0</v>
      </c>
      <c r="UO94" s="625">
        <f t="shared" si="93"/>
        <v>0</v>
      </c>
      <c r="UP94" s="625">
        <f t="shared" si="93"/>
        <v>0</v>
      </c>
      <c r="UQ94" s="625">
        <f t="shared" si="93"/>
        <v>0</v>
      </c>
      <c r="UR94" s="625">
        <f t="shared" si="93"/>
        <v>0</v>
      </c>
      <c r="US94" s="625">
        <f t="shared" si="93"/>
        <v>0</v>
      </c>
      <c r="UT94" s="625">
        <f t="shared" si="93"/>
        <v>0</v>
      </c>
      <c r="UU94" s="625">
        <f t="shared" si="93"/>
        <v>0</v>
      </c>
      <c r="UV94" s="625">
        <f t="shared" si="93"/>
        <v>0</v>
      </c>
      <c r="UW94" s="625">
        <f t="shared" si="93"/>
        <v>0</v>
      </c>
      <c r="UX94" s="625">
        <f t="shared" si="93"/>
        <v>0</v>
      </c>
      <c r="UY94" s="625">
        <f t="shared" si="93"/>
        <v>0</v>
      </c>
      <c r="UZ94" s="625">
        <f t="shared" si="93"/>
        <v>0</v>
      </c>
      <c r="VA94" s="625">
        <f t="shared" si="93"/>
        <v>0</v>
      </c>
      <c r="VB94" s="625">
        <f t="shared" si="93"/>
        <v>0</v>
      </c>
      <c r="VC94" s="625">
        <f t="shared" si="93"/>
        <v>1.7462298274040222E-9</v>
      </c>
      <c r="VD94" s="625">
        <f t="shared" si="93"/>
        <v>0</v>
      </c>
      <c r="VE94" s="625">
        <f t="shared" si="93"/>
        <v>0</v>
      </c>
      <c r="VF94" s="625">
        <f t="shared" si="93"/>
        <v>0</v>
      </c>
      <c r="VG94" s="625">
        <f t="shared" si="93"/>
        <v>0</v>
      </c>
      <c r="VH94" s="625">
        <f t="shared" ref="VH94:XS94" si="94">VH87-VH92</f>
        <v>0</v>
      </c>
      <c r="VI94" s="625">
        <f t="shared" si="94"/>
        <v>0</v>
      </c>
      <c r="VJ94" s="625">
        <f t="shared" si="94"/>
        <v>0</v>
      </c>
      <c r="VK94" s="625">
        <f t="shared" si="94"/>
        <v>0</v>
      </c>
      <c r="VL94" s="625">
        <f t="shared" si="94"/>
        <v>0</v>
      </c>
      <c r="VM94" s="625">
        <f t="shared" si="94"/>
        <v>0</v>
      </c>
      <c r="VN94" s="625">
        <f t="shared" si="94"/>
        <v>0</v>
      </c>
      <c r="VO94" s="625">
        <f t="shared" si="94"/>
        <v>0</v>
      </c>
      <c r="VP94" s="625">
        <f t="shared" si="94"/>
        <v>0</v>
      </c>
      <c r="VQ94" s="625">
        <f t="shared" si="94"/>
        <v>0</v>
      </c>
      <c r="VR94" s="625">
        <f t="shared" si="94"/>
        <v>0</v>
      </c>
      <c r="VS94" s="625">
        <f t="shared" si="94"/>
        <v>0</v>
      </c>
      <c r="VT94" s="625">
        <f t="shared" si="94"/>
        <v>0</v>
      </c>
      <c r="VU94" s="625">
        <f t="shared" si="94"/>
        <v>0</v>
      </c>
      <c r="VV94" s="625">
        <f t="shared" si="94"/>
        <v>0</v>
      </c>
      <c r="VW94" s="625">
        <f t="shared" si="94"/>
        <v>0</v>
      </c>
      <c r="VX94" s="625">
        <f t="shared" si="94"/>
        <v>-9.3132257461547852E-10</v>
      </c>
      <c r="VY94" s="625">
        <f t="shared" si="94"/>
        <v>0</v>
      </c>
      <c r="VZ94" s="625">
        <f t="shared" si="94"/>
        <v>0</v>
      </c>
      <c r="WA94" s="625">
        <f t="shared" si="94"/>
        <v>0</v>
      </c>
      <c r="WB94" s="625">
        <f t="shared" si="94"/>
        <v>-9.9999643862247467E-4</v>
      </c>
      <c r="WC94" s="625">
        <f t="shared" si="94"/>
        <v>0</v>
      </c>
      <c r="WD94" s="625">
        <f t="shared" si="94"/>
        <v>0</v>
      </c>
      <c r="WE94" s="625">
        <f t="shared" si="94"/>
        <v>0</v>
      </c>
      <c r="WF94" s="625">
        <f t="shared" si="94"/>
        <v>0</v>
      </c>
      <c r="WG94" s="625">
        <f t="shared" si="94"/>
        <v>0</v>
      </c>
      <c r="WH94" s="625">
        <f t="shared" si="94"/>
        <v>0</v>
      </c>
      <c r="WI94" s="625">
        <f t="shared" si="94"/>
        <v>0</v>
      </c>
      <c r="WJ94" s="625">
        <f t="shared" si="94"/>
        <v>0</v>
      </c>
      <c r="WK94" s="625">
        <f t="shared" si="94"/>
        <v>0</v>
      </c>
      <c r="WL94" s="625">
        <f t="shared" si="94"/>
        <v>0</v>
      </c>
      <c r="WM94" s="625">
        <f t="shared" si="94"/>
        <v>0</v>
      </c>
      <c r="WN94" s="625">
        <f t="shared" si="94"/>
        <v>0</v>
      </c>
      <c r="WO94" s="625">
        <f t="shared" si="94"/>
        <v>0</v>
      </c>
      <c r="WP94" s="625">
        <f t="shared" si="94"/>
        <v>0</v>
      </c>
      <c r="WQ94" s="625">
        <f t="shared" si="94"/>
        <v>0</v>
      </c>
      <c r="WR94" s="625">
        <f t="shared" si="94"/>
        <v>0</v>
      </c>
      <c r="WS94" s="625">
        <f t="shared" si="94"/>
        <v>0</v>
      </c>
      <c r="WT94" s="625">
        <f t="shared" si="94"/>
        <v>0</v>
      </c>
      <c r="WU94" s="625">
        <f t="shared" si="94"/>
        <v>0</v>
      </c>
      <c r="WV94" s="625">
        <f t="shared" si="94"/>
        <v>0</v>
      </c>
      <c r="WW94" s="625">
        <f t="shared" si="94"/>
        <v>0</v>
      </c>
      <c r="WX94" s="625">
        <f t="shared" si="94"/>
        <v>0</v>
      </c>
      <c r="WY94" s="625">
        <f t="shared" si="94"/>
        <v>0</v>
      </c>
      <c r="WZ94" s="625">
        <f t="shared" si="94"/>
        <v>0</v>
      </c>
      <c r="XA94" s="625">
        <f t="shared" si="94"/>
        <v>0</v>
      </c>
      <c r="XB94" s="625">
        <f t="shared" si="94"/>
        <v>0</v>
      </c>
      <c r="XC94" s="625">
        <f t="shared" si="94"/>
        <v>0</v>
      </c>
      <c r="XD94" s="625">
        <f t="shared" si="94"/>
        <v>0</v>
      </c>
      <c r="XE94" s="625">
        <f t="shared" si="94"/>
        <v>0</v>
      </c>
      <c r="XF94" s="625">
        <f t="shared" si="94"/>
        <v>0</v>
      </c>
      <c r="XG94" s="625">
        <f t="shared" si="94"/>
        <v>0</v>
      </c>
      <c r="XH94" s="625">
        <f t="shared" si="94"/>
        <v>0</v>
      </c>
      <c r="XI94" s="625">
        <f t="shared" si="94"/>
        <v>0</v>
      </c>
      <c r="XJ94" s="625">
        <f t="shared" si="94"/>
        <v>0</v>
      </c>
      <c r="XK94" s="625">
        <f t="shared" si="94"/>
        <v>0</v>
      </c>
      <c r="XL94" s="625">
        <f t="shared" si="94"/>
        <v>0</v>
      </c>
      <c r="XM94" s="625">
        <f t="shared" si="94"/>
        <v>0</v>
      </c>
      <c r="XN94" s="625">
        <f t="shared" si="94"/>
        <v>0</v>
      </c>
      <c r="XO94" s="625">
        <f t="shared" si="94"/>
        <v>0</v>
      </c>
      <c r="XP94" s="625">
        <f t="shared" si="94"/>
        <v>0</v>
      </c>
      <c r="XQ94" s="625">
        <f t="shared" si="94"/>
        <v>0</v>
      </c>
      <c r="XR94" s="625">
        <f t="shared" si="94"/>
        <v>0</v>
      </c>
      <c r="XS94" s="625">
        <f t="shared" si="94"/>
        <v>0</v>
      </c>
      <c r="XT94" s="625">
        <f t="shared" ref="XT94:AAE94" si="95">XT87-XT92</f>
        <v>0</v>
      </c>
      <c r="XU94" s="625">
        <f t="shared" si="95"/>
        <v>0</v>
      </c>
      <c r="XV94" s="625">
        <f t="shared" si="95"/>
        <v>0</v>
      </c>
      <c r="XW94" s="625">
        <f t="shared" si="95"/>
        <v>0</v>
      </c>
      <c r="XX94" s="625">
        <f t="shared" si="95"/>
        <v>0</v>
      </c>
      <c r="XY94" s="625">
        <f t="shared" si="95"/>
        <v>0</v>
      </c>
      <c r="XZ94" s="625">
        <f t="shared" si="95"/>
        <v>0</v>
      </c>
      <c r="YA94" s="625">
        <f t="shared" si="95"/>
        <v>0</v>
      </c>
      <c r="YB94" s="625">
        <f t="shared" si="95"/>
        <v>0</v>
      </c>
      <c r="YC94" s="625">
        <f t="shared" si="95"/>
        <v>0</v>
      </c>
      <c r="YD94" s="625">
        <f t="shared" si="95"/>
        <v>0</v>
      </c>
      <c r="YE94" s="625">
        <f t="shared" si="95"/>
        <v>0</v>
      </c>
      <c r="YF94" s="625">
        <f t="shared" si="95"/>
        <v>0</v>
      </c>
      <c r="YG94" s="625">
        <f t="shared" si="95"/>
        <v>0</v>
      </c>
      <c r="YH94" s="625">
        <f t="shared" si="95"/>
        <v>0</v>
      </c>
      <c r="YI94" s="625">
        <f t="shared" si="95"/>
        <v>0</v>
      </c>
      <c r="YJ94" s="625">
        <f t="shared" si="95"/>
        <v>0</v>
      </c>
      <c r="YK94" s="625">
        <f t="shared" si="95"/>
        <v>0</v>
      </c>
      <c r="YL94" s="625">
        <f t="shared" si="95"/>
        <v>0</v>
      </c>
      <c r="YM94" s="625">
        <f t="shared" si="95"/>
        <v>0</v>
      </c>
      <c r="YN94" s="625">
        <f t="shared" si="95"/>
        <v>0</v>
      </c>
      <c r="YO94" s="625">
        <f t="shared" si="95"/>
        <v>0</v>
      </c>
      <c r="YP94" s="625">
        <f t="shared" si="95"/>
        <v>0</v>
      </c>
      <c r="YQ94" s="625">
        <f t="shared" si="95"/>
        <v>0</v>
      </c>
      <c r="YR94" s="625">
        <f t="shared" si="95"/>
        <v>0</v>
      </c>
      <c r="YS94" s="625">
        <f t="shared" si="95"/>
        <v>0</v>
      </c>
      <c r="YT94" s="625">
        <f t="shared" si="95"/>
        <v>0</v>
      </c>
      <c r="YU94" s="625">
        <f t="shared" si="95"/>
        <v>1.6298145055770874E-9</v>
      </c>
      <c r="YV94" s="625">
        <f t="shared" si="95"/>
        <v>0</v>
      </c>
      <c r="YW94" s="625">
        <f t="shared" si="95"/>
        <v>0</v>
      </c>
      <c r="YX94" s="625">
        <f t="shared" si="95"/>
        <v>0</v>
      </c>
      <c r="YY94" s="625">
        <f t="shared" si="95"/>
        <v>0</v>
      </c>
      <c r="YZ94" s="625">
        <f t="shared" si="95"/>
        <v>0</v>
      </c>
      <c r="ZA94" s="625">
        <f t="shared" si="95"/>
        <v>-8.3819031715393066E-9</v>
      </c>
      <c r="ZB94" s="625">
        <f t="shared" si="95"/>
        <v>0</v>
      </c>
      <c r="ZC94" s="625">
        <f t="shared" si="95"/>
        <v>0</v>
      </c>
      <c r="ZD94" s="625">
        <f t="shared" si="95"/>
        <v>0</v>
      </c>
      <c r="ZE94" s="625">
        <f t="shared" si="95"/>
        <v>0</v>
      </c>
      <c r="ZF94" s="625">
        <f t="shared" si="95"/>
        <v>0</v>
      </c>
      <c r="ZG94" s="625">
        <f t="shared" si="95"/>
        <v>0</v>
      </c>
      <c r="ZH94" s="625">
        <f t="shared" si="95"/>
        <v>0</v>
      </c>
      <c r="ZI94" s="625">
        <f t="shared" si="95"/>
        <v>-3.0267983675003052E-9</v>
      </c>
      <c r="ZJ94" s="625">
        <f t="shared" si="95"/>
        <v>1.4901161193847656E-8</v>
      </c>
      <c r="ZK94" s="625">
        <f t="shared" si="95"/>
        <v>0</v>
      </c>
      <c r="ZL94" s="625">
        <f t="shared" si="95"/>
        <v>0</v>
      </c>
      <c r="ZM94" s="625">
        <f t="shared" si="95"/>
        <v>0</v>
      </c>
      <c r="ZN94" s="625">
        <f t="shared" si="95"/>
        <v>0</v>
      </c>
      <c r="ZO94" s="625">
        <f t="shared" si="95"/>
        <v>0</v>
      </c>
      <c r="ZP94" s="625">
        <f t="shared" si="95"/>
        <v>0</v>
      </c>
      <c r="ZQ94" s="625">
        <f t="shared" si="95"/>
        <v>0</v>
      </c>
      <c r="ZR94" s="625">
        <f t="shared" si="95"/>
        <v>0</v>
      </c>
      <c r="ZS94" s="625">
        <f t="shared" si="95"/>
        <v>0</v>
      </c>
      <c r="ZT94" s="625">
        <f t="shared" si="95"/>
        <v>0</v>
      </c>
      <c r="ZU94" s="625">
        <f t="shared" si="95"/>
        <v>0</v>
      </c>
      <c r="ZV94" s="625">
        <f t="shared" si="95"/>
        <v>0</v>
      </c>
      <c r="ZW94" s="625">
        <f t="shared" si="95"/>
        <v>0</v>
      </c>
      <c r="ZX94" s="625">
        <f t="shared" si="95"/>
        <v>0</v>
      </c>
      <c r="ZY94" s="625">
        <f t="shared" si="95"/>
        <v>0</v>
      </c>
      <c r="ZZ94" s="625">
        <f t="shared" si="95"/>
        <v>0</v>
      </c>
      <c r="AAA94" s="625">
        <f t="shared" si="95"/>
        <v>0</v>
      </c>
      <c r="AAB94" s="625">
        <f t="shared" si="95"/>
        <v>0</v>
      </c>
      <c r="AAC94" s="625">
        <f t="shared" si="95"/>
        <v>0</v>
      </c>
      <c r="AAD94" s="625">
        <f t="shared" si="95"/>
        <v>0</v>
      </c>
      <c r="AAE94" s="625">
        <f t="shared" si="95"/>
        <v>0</v>
      </c>
      <c r="AAF94" s="625">
        <f t="shared" ref="AAF94:ACQ94" si="96">AAF87-AAF92</f>
        <v>0</v>
      </c>
      <c r="AAG94" s="625">
        <f t="shared" si="96"/>
        <v>0</v>
      </c>
      <c r="AAH94" s="625">
        <f t="shared" si="96"/>
        <v>0</v>
      </c>
      <c r="AAI94" s="625">
        <f t="shared" si="96"/>
        <v>0</v>
      </c>
      <c r="AAJ94" s="625">
        <f t="shared" si="96"/>
        <v>0</v>
      </c>
      <c r="AAK94" s="625">
        <f t="shared" si="96"/>
        <v>0</v>
      </c>
      <c r="AAL94" s="625">
        <f t="shared" si="96"/>
        <v>0</v>
      </c>
      <c r="AAM94" s="625">
        <f t="shared" si="96"/>
        <v>0</v>
      </c>
      <c r="AAN94" s="625">
        <f t="shared" si="96"/>
        <v>0</v>
      </c>
      <c r="AAO94" s="625">
        <f t="shared" si="96"/>
        <v>0</v>
      </c>
      <c r="AAP94" s="625">
        <f t="shared" si="96"/>
        <v>0</v>
      </c>
      <c r="AAQ94" s="625">
        <f t="shared" si="96"/>
        <v>0</v>
      </c>
      <c r="AAR94" s="625">
        <f t="shared" si="96"/>
        <v>0</v>
      </c>
      <c r="AAS94" s="625">
        <f t="shared" si="96"/>
        <v>0</v>
      </c>
      <c r="AAT94" s="625">
        <f t="shared" si="96"/>
        <v>0</v>
      </c>
      <c r="AAU94" s="625">
        <f t="shared" si="96"/>
        <v>0</v>
      </c>
      <c r="AAV94" s="625">
        <f t="shared" si="96"/>
        <v>0</v>
      </c>
      <c r="AAW94" s="625">
        <f t="shared" si="96"/>
        <v>0</v>
      </c>
      <c r="AAX94" s="625">
        <f t="shared" si="96"/>
        <v>0</v>
      </c>
      <c r="AAY94" s="625">
        <f t="shared" si="96"/>
        <v>0</v>
      </c>
      <c r="AAZ94" s="625">
        <f t="shared" si="96"/>
        <v>0</v>
      </c>
      <c r="ABA94" s="625">
        <f t="shared" si="96"/>
        <v>0</v>
      </c>
      <c r="ABB94" s="625">
        <f t="shared" si="96"/>
        <v>0</v>
      </c>
      <c r="ABC94" s="625">
        <f t="shared" si="96"/>
        <v>0</v>
      </c>
      <c r="ABD94" s="625">
        <f t="shared" si="96"/>
        <v>0</v>
      </c>
      <c r="ABE94" s="625">
        <f t="shared" si="96"/>
        <v>0</v>
      </c>
      <c r="ABF94" s="625">
        <f t="shared" si="96"/>
        <v>0</v>
      </c>
      <c r="ABG94" s="625">
        <f t="shared" si="96"/>
        <v>0</v>
      </c>
      <c r="ABH94" s="625">
        <f t="shared" si="96"/>
        <v>0</v>
      </c>
      <c r="ABI94" s="625">
        <f t="shared" si="96"/>
        <v>0</v>
      </c>
      <c r="ABJ94" s="625">
        <f t="shared" si="96"/>
        <v>0</v>
      </c>
      <c r="ABK94" s="625">
        <f t="shared" si="96"/>
        <v>0</v>
      </c>
      <c r="ABL94" s="625">
        <f t="shared" si="96"/>
        <v>0</v>
      </c>
      <c r="ABM94" s="625">
        <f t="shared" si="96"/>
        <v>0</v>
      </c>
      <c r="ABN94" s="625">
        <f t="shared" si="96"/>
        <v>0</v>
      </c>
      <c r="ABO94" s="625">
        <f t="shared" si="96"/>
        <v>0</v>
      </c>
      <c r="ABP94" s="625">
        <f t="shared" si="96"/>
        <v>0</v>
      </c>
      <c r="ABQ94" s="625">
        <f t="shared" si="96"/>
        <v>0</v>
      </c>
      <c r="ABR94" s="625">
        <f t="shared" si="96"/>
        <v>0</v>
      </c>
      <c r="ABS94" s="625">
        <f t="shared" si="96"/>
        <v>0</v>
      </c>
      <c r="ABT94" s="625">
        <f t="shared" si="96"/>
        <v>0</v>
      </c>
      <c r="ABU94" s="625">
        <f t="shared" si="96"/>
        <v>0</v>
      </c>
      <c r="ABV94" s="625">
        <f t="shared" si="96"/>
        <v>0</v>
      </c>
      <c r="ABW94" s="625">
        <f t="shared" si="96"/>
        <v>0</v>
      </c>
      <c r="ABX94" s="625">
        <f t="shared" si="96"/>
        <v>0</v>
      </c>
      <c r="ABY94" s="625">
        <f t="shared" si="96"/>
        <v>0</v>
      </c>
      <c r="ABZ94" s="625">
        <f t="shared" si="96"/>
        <v>0</v>
      </c>
      <c r="ACA94" s="625">
        <f t="shared" si="96"/>
        <v>0</v>
      </c>
      <c r="ACB94" s="625">
        <f t="shared" si="96"/>
        <v>0</v>
      </c>
      <c r="ACC94" s="625">
        <f t="shared" si="96"/>
        <v>0</v>
      </c>
      <c r="ACD94" s="625">
        <f t="shared" si="96"/>
        <v>0</v>
      </c>
      <c r="ACE94" s="625">
        <f t="shared" si="96"/>
        <v>0</v>
      </c>
      <c r="ACF94" s="625">
        <f t="shared" si="96"/>
        <v>0</v>
      </c>
      <c r="ACG94" s="625">
        <f t="shared" si="96"/>
        <v>0</v>
      </c>
      <c r="ACH94" s="625">
        <f t="shared" si="96"/>
        <v>0</v>
      </c>
      <c r="ACI94" s="625">
        <f t="shared" si="96"/>
        <v>0</v>
      </c>
      <c r="ACJ94" s="625">
        <f t="shared" si="96"/>
        <v>0</v>
      </c>
      <c r="ACK94" s="625">
        <f t="shared" si="96"/>
        <v>0</v>
      </c>
      <c r="ACL94" s="625">
        <f t="shared" si="96"/>
        <v>0</v>
      </c>
      <c r="ACM94" s="625">
        <f t="shared" si="96"/>
        <v>0</v>
      </c>
      <c r="ACN94" s="625">
        <f t="shared" si="96"/>
        <v>0</v>
      </c>
      <c r="ACO94" s="625">
        <f t="shared" si="96"/>
        <v>0</v>
      </c>
      <c r="ACP94" s="625">
        <f t="shared" si="96"/>
        <v>0</v>
      </c>
      <c r="ACQ94" s="625">
        <f t="shared" si="96"/>
        <v>0</v>
      </c>
      <c r="ACR94" s="625">
        <f t="shared" ref="ACR94:AFC94" si="97">ACR87-ACR92</f>
        <v>2.3283064365386963E-9</v>
      </c>
      <c r="ACS94" s="625">
        <f t="shared" si="97"/>
        <v>0</v>
      </c>
      <c r="ACT94" s="625">
        <f t="shared" si="97"/>
        <v>0</v>
      </c>
      <c r="ACU94" s="625">
        <f t="shared" si="97"/>
        <v>1.862645149230957E-9</v>
      </c>
      <c r="ACV94" s="625">
        <f t="shared" si="97"/>
        <v>0</v>
      </c>
      <c r="ACW94" s="625">
        <f t="shared" si="97"/>
        <v>0</v>
      </c>
      <c r="ACX94" s="625">
        <f t="shared" si="97"/>
        <v>0</v>
      </c>
      <c r="ACY94" s="625">
        <f t="shared" si="97"/>
        <v>0</v>
      </c>
      <c r="ACZ94" s="625">
        <f t="shared" si="97"/>
        <v>0</v>
      </c>
      <c r="ADA94" s="625">
        <f t="shared" si="97"/>
        <v>0</v>
      </c>
      <c r="ADB94" s="625">
        <f t="shared" si="97"/>
        <v>0</v>
      </c>
      <c r="ADC94" s="625">
        <f t="shared" si="97"/>
        <v>0</v>
      </c>
      <c r="ADD94" s="625">
        <f t="shared" si="97"/>
        <v>0</v>
      </c>
      <c r="ADE94" s="625">
        <f t="shared" si="97"/>
        <v>0</v>
      </c>
      <c r="ADF94" s="625">
        <f t="shared" si="97"/>
        <v>0</v>
      </c>
      <c r="ADG94" s="625">
        <f t="shared" si="97"/>
        <v>0</v>
      </c>
      <c r="ADH94" s="625">
        <f t="shared" si="97"/>
        <v>0</v>
      </c>
      <c r="ADI94" s="625">
        <f t="shared" si="97"/>
        <v>0</v>
      </c>
      <c r="ADJ94" s="625">
        <f t="shared" si="97"/>
        <v>0</v>
      </c>
      <c r="ADK94" s="625">
        <f t="shared" si="97"/>
        <v>1.862645149230957E-9</v>
      </c>
      <c r="ADL94" s="625">
        <f t="shared" si="97"/>
        <v>0</v>
      </c>
      <c r="ADM94" s="625">
        <f t="shared" si="97"/>
        <v>0</v>
      </c>
      <c r="ADN94" s="625">
        <f t="shared" si="97"/>
        <v>0</v>
      </c>
      <c r="ADO94" s="625">
        <f t="shared" si="97"/>
        <v>0</v>
      </c>
      <c r="ADP94" s="625">
        <f t="shared" si="97"/>
        <v>0</v>
      </c>
      <c r="ADQ94" s="625">
        <f t="shared" si="97"/>
        <v>-3.7289282772690058E-11</v>
      </c>
      <c r="ADR94" s="625">
        <f t="shared" si="97"/>
        <v>0</v>
      </c>
      <c r="ADS94" s="625">
        <f t="shared" si="97"/>
        <v>0</v>
      </c>
      <c r="ADT94" s="625">
        <f t="shared" si="97"/>
        <v>0</v>
      </c>
      <c r="ADU94" s="625">
        <f t="shared" si="97"/>
        <v>0</v>
      </c>
      <c r="ADV94" s="625">
        <f t="shared" si="97"/>
        <v>0</v>
      </c>
      <c r="ADW94" s="625">
        <f t="shared" si="97"/>
        <v>0</v>
      </c>
      <c r="ADX94" s="625">
        <f t="shared" si="97"/>
        <v>-3.0267983675003052E-9</v>
      </c>
      <c r="ADY94" s="625">
        <f t="shared" si="97"/>
        <v>0</v>
      </c>
      <c r="ADZ94" s="625">
        <f t="shared" si="97"/>
        <v>0</v>
      </c>
      <c r="AEA94" s="625">
        <f t="shared" si="97"/>
        <v>0</v>
      </c>
      <c r="AEB94" s="625">
        <f t="shared" si="97"/>
        <v>0</v>
      </c>
      <c r="AEC94" s="625">
        <f t="shared" si="97"/>
        <v>-1.1932570487260818E-9</v>
      </c>
      <c r="AED94" s="625">
        <f t="shared" si="97"/>
        <v>0</v>
      </c>
      <c r="AEE94" s="625">
        <f t="shared" si="97"/>
        <v>0</v>
      </c>
      <c r="AEF94" s="625">
        <f t="shared" si="97"/>
        <v>0</v>
      </c>
      <c r="AEG94" s="625">
        <f t="shared" si="97"/>
        <v>0</v>
      </c>
      <c r="AEH94" s="625">
        <f t="shared" si="97"/>
        <v>-3.0267983675003052E-9</v>
      </c>
      <c r="AEI94" s="625">
        <f t="shared" si="97"/>
        <v>0</v>
      </c>
      <c r="AEJ94" s="625">
        <f t="shared" si="97"/>
        <v>0</v>
      </c>
      <c r="AEK94" s="625">
        <f t="shared" si="97"/>
        <v>0</v>
      </c>
      <c r="AEL94" s="625">
        <f t="shared" si="97"/>
        <v>0</v>
      </c>
      <c r="AEM94" s="625">
        <f t="shared" si="97"/>
        <v>0</v>
      </c>
      <c r="AEN94" s="625">
        <f t="shared" si="97"/>
        <v>0</v>
      </c>
      <c r="AEO94" s="625">
        <f t="shared" si="97"/>
        <v>0</v>
      </c>
      <c r="AEP94" s="625">
        <f t="shared" si="97"/>
        <v>-1.1932570487260818E-9</v>
      </c>
      <c r="AEQ94" s="625">
        <f t="shared" si="97"/>
        <v>0</v>
      </c>
      <c r="AER94" s="625">
        <f t="shared" si="97"/>
        <v>0</v>
      </c>
      <c r="AES94" s="625">
        <f t="shared" si="97"/>
        <v>0</v>
      </c>
      <c r="AET94" s="625">
        <f t="shared" si="97"/>
        <v>0</v>
      </c>
      <c r="AEU94" s="625">
        <f t="shared" si="97"/>
        <v>0</v>
      </c>
      <c r="AEV94" s="625">
        <f t="shared" si="97"/>
        <v>0</v>
      </c>
      <c r="AEW94" s="625">
        <f t="shared" si="97"/>
        <v>2.7939677238464355E-9</v>
      </c>
      <c r="AEX94" s="625">
        <f t="shared" si="97"/>
        <v>0</v>
      </c>
      <c r="AEY94" s="625">
        <f t="shared" si="97"/>
        <v>0</v>
      </c>
      <c r="AEZ94" s="625">
        <f t="shared" si="97"/>
        <v>0</v>
      </c>
      <c r="AFA94" s="625">
        <f t="shared" si="97"/>
        <v>0</v>
      </c>
      <c r="AFB94" s="625">
        <f t="shared" si="97"/>
        <v>-2.3283064365386963E-9</v>
      </c>
      <c r="AFC94" s="625">
        <f t="shared" si="97"/>
        <v>0</v>
      </c>
      <c r="AFD94" s="625">
        <f t="shared" ref="AFD94:AHN94" si="98">AFD87-AFD92</f>
        <v>0</v>
      </c>
      <c r="AFE94" s="625">
        <f t="shared" si="98"/>
        <v>-2.0954757928848267E-9</v>
      </c>
      <c r="AFF94" s="625">
        <f t="shared" si="98"/>
        <v>0</v>
      </c>
      <c r="AFG94" s="625">
        <f t="shared" si="98"/>
        <v>0</v>
      </c>
      <c r="AFH94" s="625">
        <f t="shared" si="98"/>
        <v>0</v>
      </c>
      <c r="AFI94" s="625">
        <f t="shared" si="98"/>
        <v>0</v>
      </c>
      <c r="AFJ94" s="625">
        <f t="shared" si="98"/>
        <v>0</v>
      </c>
      <c r="AFK94" s="625">
        <f t="shared" si="98"/>
        <v>0</v>
      </c>
      <c r="AFL94" s="625">
        <f t="shared" si="98"/>
        <v>0</v>
      </c>
      <c r="AFM94" s="625">
        <f t="shared" si="98"/>
        <v>0</v>
      </c>
      <c r="AFN94" s="625">
        <f t="shared" si="98"/>
        <v>0</v>
      </c>
      <c r="AFO94" s="625">
        <f t="shared" si="98"/>
        <v>0</v>
      </c>
      <c r="AFP94" s="625">
        <f t="shared" si="98"/>
        <v>0</v>
      </c>
      <c r="AFQ94" s="625">
        <f t="shared" si="98"/>
        <v>0</v>
      </c>
      <c r="AFR94" s="625">
        <f t="shared" si="98"/>
        <v>0</v>
      </c>
      <c r="AFS94" s="625">
        <f t="shared" si="98"/>
        <v>0</v>
      </c>
      <c r="AFT94" s="625">
        <f t="shared" si="98"/>
        <v>0</v>
      </c>
      <c r="AFU94" s="625">
        <f t="shared" si="98"/>
        <v>0</v>
      </c>
      <c r="AFV94" s="625">
        <f t="shared" si="98"/>
        <v>0</v>
      </c>
      <c r="AFW94" s="625">
        <f t="shared" si="98"/>
        <v>0</v>
      </c>
      <c r="AFX94" s="625">
        <f t="shared" si="98"/>
        <v>0</v>
      </c>
      <c r="AFY94" s="625">
        <f t="shared" si="98"/>
        <v>0</v>
      </c>
      <c r="AFZ94" s="625">
        <f t="shared" si="98"/>
        <v>0</v>
      </c>
      <c r="AGA94" s="625">
        <f t="shared" si="98"/>
        <v>0</v>
      </c>
      <c r="AGB94" s="625">
        <f t="shared" si="98"/>
        <v>0</v>
      </c>
      <c r="AGC94" s="625">
        <f t="shared" si="98"/>
        <v>0</v>
      </c>
      <c r="AGD94" s="625">
        <f t="shared" si="98"/>
        <v>0</v>
      </c>
      <c r="AGE94" s="625">
        <f t="shared" si="98"/>
        <v>0</v>
      </c>
      <c r="AGF94" s="625">
        <f t="shared" si="98"/>
        <v>0</v>
      </c>
      <c r="AGG94" s="625">
        <f t="shared" si="98"/>
        <v>0</v>
      </c>
      <c r="AGH94" s="625">
        <f t="shared" si="98"/>
        <v>0</v>
      </c>
      <c r="AGI94" s="625">
        <f t="shared" si="98"/>
        <v>0</v>
      </c>
      <c r="AGJ94" s="625">
        <f t="shared" si="98"/>
        <v>0</v>
      </c>
      <c r="AGK94" s="625">
        <f t="shared" si="98"/>
        <v>0</v>
      </c>
      <c r="AGL94" s="625">
        <f t="shared" si="98"/>
        <v>0</v>
      </c>
      <c r="AGM94" s="625">
        <f t="shared" si="98"/>
        <v>0</v>
      </c>
      <c r="AGN94" s="625">
        <f t="shared" si="98"/>
        <v>1.9790604710578918E-9</v>
      </c>
      <c r="AGO94" s="625">
        <f t="shared" si="98"/>
        <v>-4.6566128730773926E-10</v>
      </c>
      <c r="AGP94" s="625">
        <f t="shared" si="98"/>
        <v>0</v>
      </c>
      <c r="AGQ94" s="625">
        <f t="shared" si="98"/>
        <v>0</v>
      </c>
      <c r="AGR94" s="625">
        <f t="shared" si="98"/>
        <v>0</v>
      </c>
      <c r="AGS94" s="625">
        <f t="shared" si="98"/>
        <v>0</v>
      </c>
      <c r="AGT94" s="625">
        <f t="shared" si="98"/>
        <v>0</v>
      </c>
      <c r="AGU94" s="625">
        <f t="shared" si="98"/>
        <v>3.6088749766349792E-9</v>
      </c>
      <c r="AGV94" s="625">
        <f t="shared" si="98"/>
        <v>0</v>
      </c>
      <c r="AGW94" s="625">
        <f t="shared" si="98"/>
        <v>0</v>
      </c>
      <c r="AGX94" s="625">
        <f t="shared" si="98"/>
        <v>0</v>
      </c>
      <c r="AGY94" s="625">
        <f t="shared" si="98"/>
        <v>0</v>
      </c>
      <c r="AGZ94" s="625">
        <f t="shared" si="98"/>
        <v>0</v>
      </c>
      <c r="AHA94" s="625">
        <f t="shared" si="98"/>
        <v>0</v>
      </c>
      <c r="AHB94" s="625">
        <f t="shared" si="98"/>
        <v>0</v>
      </c>
      <c r="AHC94" s="625">
        <f t="shared" si="98"/>
        <v>0</v>
      </c>
      <c r="AHD94" s="625">
        <f t="shared" si="98"/>
        <v>-1.3387762010097504E-9</v>
      </c>
      <c r="AHE94" s="625">
        <f t="shared" si="98"/>
        <v>-4.6566128730773926E-10</v>
      </c>
      <c r="AHF94" s="625">
        <f t="shared" si="98"/>
        <v>0</v>
      </c>
      <c r="AHG94" s="625">
        <f t="shared" si="98"/>
        <v>0</v>
      </c>
      <c r="AHH94" s="625">
        <f t="shared" si="98"/>
        <v>0</v>
      </c>
      <c r="AHI94" s="625">
        <f t="shared" si="98"/>
        <v>0</v>
      </c>
      <c r="AHJ94" s="625">
        <f t="shared" si="98"/>
        <v>0</v>
      </c>
      <c r="AHK94" s="625">
        <f t="shared" si="98"/>
        <v>0</v>
      </c>
      <c r="AHL94" s="625">
        <f t="shared" si="98"/>
        <v>0</v>
      </c>
      <c r="AHM94" s="625">
        <f t="shared" si="98"/>
        <v>0</v>
      </c>
      <c r="AHN94" s="625">
        <f t="shared" si="98"/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C1:M59"/>
  <sheetViews>
    <sheetView zoomScale="90" zoomScaleNormal="90" workbookViewId="0">
      <selection activeCell="D15" sqref="D15"/>
    </sheetView>
  </sheetViews>
  <sheetFormatPr defaultColWidth="9" defaultRowHeight="21" x14ac:dyDescent="0.4"/>
  <cols>
    <col min="1" max="1" width="2.09765625" style="6" customWidth="1"/>
    <col min="2" max="2" width="4.59765625" style="6" customWidth="1"/>
    <col min="3" max="3" width="9" style="121" customWidth="1"/>
    <col min="4" max="4" width="46.8984375" style="6" customWidth="1"/>
    <col min="5" max="5" width="14.3984375" style="6" customWidth="1"/>
    <col min="6" max="6" width="17.59765625" style="121" customWidth="1"/>
    <col min="7" max="7" width="18.19921875" style="6" customWidth="1"/>
    <col min="8" max="8" width="17.296875" style="6" bestFit="1" customWidth="1"/>
    <col min="9" max="9" width="15.19921875" style="6" customWidth="1"/>
    <col min="10" max="10" width="18" style="401" customWidth="1"/>
    <col min="11" max="11" width="26.8984375" style="380" customWidth="1"/>
    <col min="12" max="12" width="14.3984375" style="6" bestFit="1" customWidth="1"/>
    <col min="13" max="16384" width="9" style="6"/>
  </cols>
  <sheetData>
    <row r="1" spans="3:13" ht="25.8" customHeight="1" thickBot="1" x14ac:dyDescent="0.45">
      <c r="E1" s="588">
        <f>'1.Planfin2564'!H2</f>
        <v>10724</v>
      </c>
      <c r="G1" s="589"/>
    </row>
    <row r="2" spans="3:13" ht="27" x14ac:dyDescent="0.75">
      <c r="C2" s="108"/>
      <c r="D2" s="585" t="s">
        <v>687</v>
      </c>
      <c r="E2" s="674" t="s">
        <v>703</v>
      </c>
      <c r="F2" s="675"/>
      <c r="G2" s="676"/>
      <c r="H2" s="646"/>
      <c r="I2" s="621"/>
    </row>
    <row r="3" spans="3:13" s="62" customFormat="1" ht="53.25" customHeight="1" x14ac:dyDescent="0.25">
      <c r="C3" s="195">
        <v>1</v>
      </c>
      <c r="D3" s="196" t="s">
        <v>1201</v>
      </c>
      <c r="E3" s="149" t="s">
        <v>606</v>
      </c>
      <c r="F3" s="149" t="s">
        <v>608</v>
      </c>
      <c r="G3" s="655" t="s">
        <v>607</v>
      </c>
      <c r="H3" s="647"/>
      <c r="I3" s="647"/>
      <c r="J3" s="527"/>
      <c r="K3" s="528"/>
    </row>
    <row r="4" spans="3:13" x14ac:dyDescent="0.4">
      <c r="C4" s="188">
        <v>41010</v>
      </c>
      <c r="D4" s="189" t="s">
        <v>1230</v>
      </c>
      <c r="E4" s="591"/>
      <c r="F4" s="623" t="str">
        <f>IF(E4=0,"0",G4/E4)</f>
        <v>0</v>
      </c>
      <c r="G4" s="110">
        <f>SUMIF('6.WS-Re-Exp'!$E$3:$E$439,'2.Revenue'!C4,'6.WS-Re-Exp'!$C$3:$C$439)</f>
        <v>0</v>
      </c>
      <c r="H4" s="648"/>
      <c r="I4" s="649"/>
      <c r="J4" s="529"/>
      <c r="K4" s="530"/>
    </row>
    <row r="5" spans="3:13" x14ac:dyDescent="0.4">
      <c r="C5" s="188">
        <v>41020</v>
      </c>
      <c r="D5" s="189" t="s">
        <v>5</v>
      </c>
      <c r="E5" s="592"/>
      <c r="F5" s="623" t="str">
        <f t="shared" ref="F5:F10" si="0">IF(E5=0,"0",G5/E5)</f>
        <v>0</v>
      </c>
      <c r="G5" s="110">
        <f>SUMIF('6.WS-Re-Exp'!$E$3:$E$439,'2.Revenue'!C5,'6.WS-Re-Exp'!$C$3:$C$439)</f>
        <v>0</v>
      </c>
      <c r="H5" s="648"/>
      <c r="I5" s="649"/>
      <c r="J5" s="529"/>
      <c r="K5" s="530"/>
    </row>
    <row r="6" spans="3:13" x14ac:dyDescent="0.4">
      <c r="C6" s="188">
        <v>41030</v>
      </c>
      <c r="D6" s="189" t="s">
        <v>642</v>
      </c>
      <c r="E6" s="592"/>
      <c r="F6" s="623" t="str">
        <f t="shared" si="0"/>
        <v>0</v>
      </c>
      <c r="G6" s="110">
        <f>SUMIF('6.WS-Re-Exp'!$E$3:$E$439,'2.Revenue'!C6,'6.WS-Re-Exp'!$C$3:$C$439)</f>
        <v>0</v>
      </c>
      <c r="H6" s="648"/>
      <c r="I6" s="649"/>
      <c r="J6" s="529"/>
      <c r="K6" s="530"/>
    </row>
    <row r="7" spans="3:13" ht="21.6" customHeight="1" x14ac:dyDescent="0.4">
      <c r="C7" s="188">
        <v>41040</v>
      </c>
      <c r="D7" s="189" t="s">
        <v>7</v>
      </c>
      <c r="E7" s="592"/>
      <c r="F7" s="623" t="str">
        <f t="shared" si="0"/>
        <v>0</v>
      </c>
      <c r="G7" s="110">
        <f>SUMIF('6.WS-Re-Exp'!$E$3:$E$439,'2.Revenue'!C7,'6.WS-Re-Exp'!$C$3:$C$439)</f>
        <v>0</v>
      </c>
      <c r="H7" s="648"/>
      <c r="I7" s="649"/>
      <c r="J7" s="529"/>
      <c r="K7" s="530"/>
    </row>
    <row r="8" spans="3:13" ht="20.399999999999999" customHeight="1" x14ac:dyDescent="0.4">
      <c r="C8" s="188">
        <v>41050</v>
      </c>
      <c r="D8" s="189" t="s">
        <v>1232</v>
      </c>
      <c r="E8" s="592"/>
      <c r="F8" s="623" t="str">
        <f t="shared" si="0"/>
        <v>0</v>
      </c>
      <c r="G8" s="110">
        <f>SUMIF('6.WS-Re-Exp'!$E$3:$E$439,'2.Revenue'!C8,'6.WS-Re-Exp'!$C$3:$C$439)</f>
        <v>0</v>
      </c>
      <c r="H8" s="648"/>
      <c r="I8" s="649"/>
      <c r="J8" s="529"/>
      <c r="K8" s="530"/>
      <c r="L8" s="12"/>
    </row>
    <row r="9" spans="3:13" x14ac:dyDescent="0.4">
      <c r="C9" s="188">
        <v>41060</v>
      </c>
      <c r="D9" s="189" t="s">
        <v>1231</v>
      </c>
      <c r="E9" s="592"/>
      <c r="F9" s="623" t="str">
        <f t="shared" si="0"/>
        <v>0</v>
      </c>
      <c r="G9" s="110">
        <f>SUMIF('6.WS-Re-Exp'!$E$3:$E$439,'2.Revenue'!C9,'6.WS-Re-Exp'!$C$3:$C$439)</f>
        <v>0</v>
      </c>
      <c r="H9" s="648"/>
      <c r="I9" s="649"/>
      <c r="J9" s="529"/>
      <c r="K9" s="530"/>
      <c r="L9" s="12"/>
      <c r="M9" s="7"/>
    </row>
    <row r="10" spans="3:13" ht="23.4" x14ac:dyDescent="0.6">
      <c r="C10" s="188">
        <v>41070</v>
      </c>
      <c r="D10" s="189" t="s">
        <v>13</v>
      </c>
      <c r="E10" s="592"/>
      <c r="F10" s="623" t="str">
        <f t="shared" si="0"/>
        <v>0</v>
      </c>
      <c r="G10" s="110">
        <f>SUMIF('6.WS-Re-Exp'!$E$3:$E$439,'2.Revenue'!C10,'6.WS-Re-Exp'!$C$3:$C$439)</f>
        <v>0</v>
      </c>
      <c r="H10" s="648"/>
      <c r="I10" s="649"/>
      <c r="J10" s="529"/>
      <c r="K10" s="531"/>
    </row>
    <row r="11" spans="3:13" ht="25.2" thickBot="1" x14ac:dyDescent="0.75">
      <c r="C11" s="188">
        <v>41111</v>
      </c>
      <c r="D11" s="191" t="s">
        <v>1233</v>
      </c>
      <c r="E11" s="519">
        <f>SUM(E4:E10)</f>
        <v>0</v>
      </c>
      <c r="F11" s="444"/>
      <c r="G11" s="443">
        <f>SUM(G4:G10)</f>
        <v>0</v>
      </c>
      <c r="H11" s="650"/>
      <c r="I11" s="380"/>
      <c r="K11" s="529"/>
      <c r="L11" s="526"/>
    </row>
    <row r="12" spans="3:13" ht="43.2" customHeight="1" x14ac:dyDescent="0.7">
      <c r="C12" s="193">
        <v>2</v>
      </c>
      <c r="D12" s="194" t="s">
        <v>1202</v>
      </c>
      <c r="E12" s="586" t="s">
        <v>718</v>
      </c>
      <c r="F12" s="587" t="s">
        <v>605</v>
      </c>
      <c r="G12" s="587" t="s">
        <v>686</v>
      </c>
      <c r="H12" s="651"/>
      <c r="I12" s="652"/>
    </row>
    <row r="13" spans="3:13" x14ac:dyDescent="0.4">
      <c r="C13" s="188">
        <v>42010</v>
      </c>
      <c r="D13" s="189" t="s">
        <v>1230</v>
      </c>
      <c r="E13" s="593"/>
      <c r="F13" s="624" t="str">
        <f>IF(E13=0,"0",G13/E13)</f>
        <v>0</v>
      </c>
      <c r="G13" s="110">
        <f>SUMIF('6.WS-Re-Exp'!$E$3:$E$439,'2.Revenue'!C13,'6.WS-Re-Exp'!$C$3:$C$439)</f>
        <v>0</v>
      </c>
      <c r="H13" s="653"/>
      <c r="I13" s="653"/>
    </row>
    <row r="14" spans="3:13" x14ac:dyDescent="0.4">
      <c r="C14" s="188">
        <v>42020</v>
      </c>
      <c r="D14" s="189" t="s">
        <v>5</v>
      </c>
      <c r="E14" s="593"/>
      <c r="F14" s="624" t="str">
        <f t="shared" ref="F14:F19" si="1">IF(E14=0,"0",G14/E14)</f>
        <v>0</v>
      </c>
      <c r="G14" s="110">
        <f>SUMIF('6.WS-Re-Exp'!$E$3:$E$439,'2.Revenue'!C14,'6.WS-Re-Exp'!$C$3:$C$439)</f>
        <v>0</v>
      </c>
      <c r="H14" s="653"/>
      <c r="I14" s="653"/>
    </row>
    <row r="15" spans="3:13" x14ac:dyDescent="0.4">
      <c r="C15" s="188">
        <v>42030</v>
      </c>
      <c r="D15" s="189" t="s">
        <v>642</v>
      </c>
      <c r="E15" s="593"/>
      <c r="F15" s="624" t="str">
        <f t="shared" si="1"/>
        <v>0</v>
      </c>
      <c r="G15" s="110">
        <f>SUMIF('6.WS-Re-Exp'!$E$3:$E$439,'2.Revenue'!C15,'6.WS-Re-Exp'!$C$3:$C$439)</f>
        <v>0</v>
      </c>
      <c r="H15" s="653"/>
      <c r="I15" s="653"/>
    </row>
    <row r="16" spans="3:13" x14ac:dyDescent="0.4">
      <c r="C16" s="188">
        <v>42040</v>
      </c>
      <c r="D16" s="189" t="s">
        <v>7</v>
      </c>
      <c r="E16" s="593"/>
      <c r="F16" s="624" t="str">
        <f t="shared" si="1"/>
        <v>0</v>
      </c>
      <c r="G16" s="110">
        <f>SUMIF('6.WS-Re-Exp'!$E$3:$E$439,'2.Revenue'!C16,'6.WS-Re-Exp'!$C$3:$C$439)</f>
        <v>0</v>
      </c>
      <c r="H16" s="653"/>
      <c r="I16" s="653"/>
      <c r="K16" s="532"/>
      <c r="L16" s="7"/>
    </row>
    <row r="17" spans="3:12" x14ac:dyDescent="0.4">
      <c r="C17" s="188">
        <v>42050</v>
      </c>
      <c r="D17" s="189" t="s">
        <v>9</v>
      </c>
      <c r="E17" s="593"/>
      <c r="F17" s="624" t="str">
        <f t="shared" si="1"/>
        <v>0</v>
      </c>
      <c r="G17" s="110">
        <f>SUMIF('6.WS-Re-Exp'!$E$3:$E$439,'2.Revenue'!C17,'6.WS-Re-Exp'!$C$3:$C$439)</f>
        <v>0</v>
      </c>
      <c r="H17" s="653"/>
      <c r="I17" s="653"/>
    </row>
    <row r="18" spans="3:12" x14ac:dyDescent="0.4">
      <c r="C18" s="188">
        <v>42060</v>
      </c>
      <c r="D18" s="189" t="s">
        <v>11</v>
      </c>
      <c r="E18" s="593"/>
      <c r="F18" s="624" t="str">
        <f t="shared" si="1"/>
        <v>0</v>
      </c>
      <c r="G18" s="110">
        <f>SUMIF('6.WS-Re-Exp'!$E$3:$E$439,'2.Revenue'!C18,'6.WS-Re-Exp'!$C$3:$C$439)</f>
        <v>0</v>
      </c>
      <c r="H18" s="653"/>
      <c r="I18" s="653"/>
    </row>
    <row r="19" spans="3:12" x14ac:dyDescent="0.4">
      <c r="C19" s="188">
        <v>42070</v>
      </c>
      <c r="D19" s="189" t="s">
        <v>13</v>
      </c>
      <c r="E19" s="593"/>
      <c r="F19" s="624" t="str">
        <f t="shared" si="1"/>
        <v>0</v>
      </c>
      <c r="G19" s="110">
        <f>SUMIF('6.WS-Re-Exp'!$E$3:$E$439,'2.Revenue'!C19,'6.WS-Re-Exp'!$C$3:$C$439)</f>
        <v>0</v>
      </c>
      <c r="H19" s="653"/>
      <c r="I19" s="653"/>
      <c r="K19" s="529"/>
      <c r="L19" s="526"/>
    </row>
    <row r="20" spans="3:12" ht="25.2" thickBot="1" x14ac:dyDescent="0.75">
      <c r="C20" s="109">
        <v>42222</v>
      </c>
      <c r="D20" s="1" t="s">
        <v>1234</v>
      </c>
      <c r="E20" s="594">
        <f>SUM(E13:E19)</f>
        <v>0</v>
      </c>
      <c r="F20" s="606" t="str">
        <f>IF(E20=0,"0",G20/E20)</f>
        <v>0</v>
      </c>
      <c r="G20" s="445">
        <f>SUM(G13:G19)</f>
        <v>0</v>
      </c>
      <c r="H20" s="654"/>
      <c r="I20" s="380"/>
      <c r="K20" s="533"/>
    </row>
    <row r="21" spans="3:12" ht="25.2" thickTop="1" x14ac:dyDescent="0.7">
      <c r="C21" s="106">
        <v>3</v>
      </c>
      <c r="D21" s="13" t="s">
        <v>629</v>
      </c>
      <c r="E21" s="111"/>
      <c r="G21" s="110"/>
      <c r="K21" s="534"/>
    </row>
    <row r="22" spans="3:12" x14ac:dyDescent="0.4">
      <c r="C22" s="109">
        <v>43010</v>
      </c>
      <c r="D22" s="6" t="s">
        <v>1230</v>
      </c>
      <c r="E22" s="111"/>
      <c r="G22" s="110">
        <f>SUMIF('6.WS-Re-Exp'!$E$3:$E$439,'2.Revenue'!C22,'6.WS-Re-Exp'!$C$3:$C$439)</f>
        <v>0</v>
      </c>
    </row>
    <row r="23" spans="3:12" x14ac:dyDescent="0.4">
      <c r="C23" s="109">
        <v>43020</v>
      </c>
      <c r="D23" s="112" t="s">
        <v>7</v>
      </c>
      <c r="E23" s="111"/>
      <c r="G23" s="110">
        <f>SUMIF('6.WS-Re-Exp'!$E$3:$E$439,'2.Revenue'!C23,'6.WS-Re-Exp'!$C$3:$C$439)</f>
        <v>0</v>
      </c>
    </row>
    <row r="24" spans="3:12" x14ac:dyDescent="0.4">
      <c r="C24" s="109">
        <v>43030</v>
      </c>
      <c r="D24" s="6" t="s">
        <v>9</v>
      </c>
      <c r="E24" s="111"/>
      <c r="G24" s="110">
        <f>SUMIF('6.WS-Re-Exp'!$E$3:$E$439,'2.Revenue'!C24,'6.WS-Re-Exp'!$C$3:$C$439)</f>
        <v>0</v>
      </c>
    </row>
    <row r="25" spans="3:12" x14ac:dyDescent="0.4">
      <c r="C25" s="109">
        <v>43040</v>
      </c>
      <c r="D25" s="6" t="s">
        <v>11</v>
      </c>
      <c r="E25" s="111"/>
      <c r="G25" s="110">
        <f>SUMIF('6.WS-Re-Exp'!$E$3:$E$439,'2.Revenue'!C25,'6.WS-Re-Exp'!$C$3:$C$439)</f>
        <v>0</v>
      </c>
    </row>
    <row r="26" spans="3:12" x14ac:dyDescent="0.4">
      <c r="C26" s="109">
        <v>43050</v>
      </c>
      <c r="D26" s="6" t="s">
        <v>13</v>
      </c>
      <c r="E26" s="111"/>
      <c r="G26" s="110">
        <f>SUMIF('6.WS-Re-Exp'!$E$3:$E$439,'2.Revenue'!C26,'6.WS-Re-Exp'!$C$3:$C$439)</f>
        <v>0</v>
      </c>
    </row>
    <row r="27" spans="3:12" ht="18" customHeight="1" x14ac:dyDescent="0.4">
      <c r="C27" s="109">
        <v>43060</v>
      </c>
      <c r="D27" s="6" t="s">
        <v>3</v>
      </c>
      <c r="E27" s="111"/>
      <c r="G27" s="110">
        <f>SUMIF('6.WS-Re-Exp'!$E$3:$E$439,'2.Revenue'!C27,'6.WS-Re-Exp'!$C$3:$C$439)</f>
        <v>0</v>
      </c>
    </row>
    <row r="28" spans="3:12" s="1" customFormat="1" ht="24.6" x14ac:dyDescent="0.7">
      <c r="C28" s="107">
        <v>43333</v>
      </c>
      <c r="D28" s="15" t="s">
        <v>645</v>
      </c>
      <c r="E28" s="191"/>
      <c r="F28" s="607"/>
      <c r="G28" s="14">
        <f>SUM(G22:G27)</f>
        <v>0</v>
      </c>
      <c r="J28" s="320"/>
      <c r="K28" s="326"/>
    </row>
    <row r="29" spans="3:12" ht="24.6" x14ac:dyDescent="0.7">
      <c r="C29" s="106">
        <v>4</v>
      </c>
      <c r="D29" s="13" t="s">
        <v>692</v>
      </c>
      <c r="E29" s="189"/>
      <c r="F29" s="188"/>
      <c r="G29" s="113"/>
    </row>
    <row r="30" spans="3:12" x14ac:dyDescent="0.4">
      <c r="C30" s="109">
        <v>44010</v>
      </c>
      <c r="D30" s="114" t="s">
        <v>633</v>
      </c>
      <c r="E30" s="197"/>
      <c r="F30" s="608"/>
      <c r="G30" s="115">
        <f>SUMIF('6.WS-Re-Exp'!$E$3:$E$439,'2.Revenue'!C30,'6.WS-Re-Exp'!$C$3:$C$439)</f>
        <v>0</v>
      </c>
      <c r="K30" s="401"/>
    </row>
    <row r="31" spans="3:12" x14ac:dyDescent="0.4">
      <c r="C31" s="109">
        <v>44020</v>
      </c>
      <c r="D31" s="114" t="s">
        <v>634</v>
      </c>
      <c r="E31" s="197"/>
      <c r="F31" s="608"/>
      <c r="G31" s="115">
        <f>SUMIF('6.WS-Re-Exp'!$E$3:$E$439,'2.Revenue'!C31,'6.WS-Re-Exp'!$C$3:$C$439)</f>
        <v>0</v>
      </c>
      <c r="K31" s="401"/>
    </row>
    <row r="32" spans="3:12" x14ac:dyDescent="0.4">
      <c r="C32" s="109">
        <v>44030</v>
      </c>
      <c r="D32" s="114" t="s">
        <v>635</v>
      </c>
      <c r="E32" s="197"/>
      <c r="F32" s="608"/>
      <c r="G32" s="115">
        <f>SUMIF('6.WS-Re-Exp'!$E$3:$E$439,'2.Revenue'!C32,'6.WS-Re-Exp'!$C$3:$C$439)</f>
        <v>0</v>
      </c>
      <c r="K32" s="401"/>
    </row>
    <row r="33" spans="3:11" x14ac:dyDescent="0.4">
      <c r="C33" s="109">
        <v>44040</v>
      </c>
      <c r="D33" s="114" t="s">
        <v>636</v>
      </c>
      <c r="E33" s="197"/>
      <c r="F33" s="608"/>
      <c r="G33" s="115">
        <f>SUMIF('6.WS-Re-Exp'!$E$3:$E$439,'2.Revenue'!C33,'6.WS-Re-Exp'!$C$3:$C$439)</f>
        <v>0</v>
      </c>
      <c r="K33" s="401"/>
    </row>
    <row r="34" spans="3:11" x14ac:dyDescent="0.4">
      <c r="C34" s="109">
        <v>44050</v>
      </c>
      <c r="D34" s="114" t="s">
        <v>637</v>
      </c>
      <c r="E34" s="197"/>
      <c r="F34" s="608"/>
      <c r="G34" s="115">
        <f>SUMIF('6.WS-Re-Exp'!$E$3:$E$439,'2.Revenue'!C34,'6.WS-Re-Exp'!$C$3:$C$439)</f>
        <v>0</v>
      </c>
      <c r="K34" s="401"/>
    </row>
    <row r="35" spans="3:11" x14ac:dyDescent="0.4">
      <c r="C35" s="521">
        <v>44060</v>
      </c>
      <c r="D35" s="522" t="s">
        <v>6207</v>
      </c>
      <c r="E35" s="423"/>
      <c r="F35" s="609"/>
      <c r="G35" s="523">
        <f>SUMIF('6.WS-Re-Exp'!$E$3:$E$439,'2.Revenue'!C35,'6.WS-Re-Exp'!$C$3:$C$439)</f>
        <v>0</v>
      </c>
      <c r="K35" s="401"/>
    </row>
    <row r="36" spans="3:11" ht="24.6" x14ac:dyDescent="0.7">
      <c r="C36" s="109">
        <v>44444</v>
      </c>
      <c r="D36" s="27" t="s">
        <v>671</v>
      </c>
      <c r="E36" s="197"/>
      <c r="F36" s="608"/>
      <c r="G36" s="28">
        <f>SUM(G30:G34)</f>
        <v>0</v>
      </c>
    </row>
    <row r="37" spans="3:11" ht="24.6" x14ac:dyDescent="0.7">
      <c r="C37" s="116">
        <v>5</v>
      </c>
      <c r="D37" s="13" t="s">
        <v>689</v>
      </c>
      <c r="E37" s="189"/>
      <c r="F37" s="620"/>
      <c r="G37" s="110"/>
    </row>
    <row r="38" spans="3:11" x14ac:dyDescent="0.4">
      <c r="C38" s="109">
        <v>45010</v>
      </c>
      <c r="D38" s="114" t="s">
        <v>646</v>
      </c>
      <c r="E38" s="197"/>
      <c r="F38" s="227"/>
      <c r="G38" s="115">
        <f>SUM(G4,G13,G22,G30)</f>
        <v>0</v>
      </c>
      <c r="H38" s="6">
        <v>5</v>
      </c>
    </row>
    <row r="39" spans="3:11" x14ac:dyDescent="0.4">
      <c r="C39" s="109">
        <v>45020</v>
      </c>
      <c r="D39" s="114" t="s">
        <v>647</v>
      </c>
      <c r="E39" s="197"/>
      <c r="F39" s="227"/>
      <c r="G39" s="115">
        <f>SUM(G5,G14)</f>
        <v>0</v>
      </c>
    </row>
    <row r="40" spans="3:11" x14ac:dyDescent="0.4">
      <c r="C40" s="109">
        <v>45030</v>
      </c>
      <c r="D40" s="114" t="s">
        <v>642</v>
      </c>
      <c r="E40" s="197"/>
      <c r="F40" s="227"/>
      <c r="G40" s="115">
        <f>SUM(G6,G15,G32)</f>
        <v>0</v>
      </c>
    </row>
    <row r="41" spans="3:11" x14ac:dyDescent="0.4">
      <c r="C41" s="109">
        <v>45040</v>
      </c>
      <c r="D41" s="114" t="s">
        <v>648</v>
      </c>
      <c r="E41" s="197"/>
      <c r="F41" s="227"/>
      <c r="G41" s="115">
        <f>SUM(G7,G16,G23,G31)</f>
        <v>0</v>
      </c>
    </row>
    <row r="42" spans="3:11" x14ac:dyDescent="0.4">
      <c r="C42" s="109">
        <v>45050</v>
      </c>
      <c r="D42" s="114" t="s">
        <v>649</v>
      </c>
      <c r="E42" s="197"/>
      <c r="F42" s="227"/>
      <c r="G42" s="115">
        <f>SUM(G8,G17,G24,G33)</f>
        <v>0</v>
      </c>
    </row>
    <row r="43" spans="3:11" x14ac:dyDescent="0.4">
      <c r="C43" s="109">
        <v>45060</v>
      </c>
      <c r="D43" s="114" t="s">
        <v>650</v>
      </c>
      <c r="E43" s="197"/>
      <c r="F43" s="227"/>
      <c r="G43" s="115">
        <f>SUM(G9,G18,G25,G34)</f>
        <v>0</v>
      </c>
    </row>
    <row r="44" spans="3:11" x14ac:dyDescent="0.4">
      <c r="C44" s="109">
        <v>45070</v>
      </c>
      <c r="D44" s="6" t="s">
        <v>13</v>
      </c>
      <c r="E44" s="189"/>
      <c r="F44" s="227"/>
      <c r="G44" s="110">
        <f>SUM(G10,G19,G26,G35)</f>
        <v>0</v>
      </c>
    </row>
    <row r="45" spans="3:11" x14ac:dyDescent="0.4">
      <c r="C45" s="109">
        <v>45080</v>
      </c>
      <c r="D45" s="112" t="s">
        <v>3</v>
      </c>
      <c r="E45" s="111"/>
      <c r="F45" s="325"/>
      <c r="G45" s="110">
        <f>G27</f>
        <v>0</v>
      </c>
    </row>
    <row r="46" spans="3:11" ht="24.6" x14ac:dyDescent="0.7">
      <c r="C46" s="109">
        <v>45090</v>
      </c>
      <c r="D46" s="15" t="s">
        <v>651</v>
      </c>
      <c r="E46" s="111"/>
      <c r="F46" s="325"/>
      <c r="G46" s="14">
        <f>SUM(G38:G45)</f>
        <v>0</v>
      </c>
    </row>
    <row r="47" spans="3:11" s="1" customFormat="1" ht="24.6" x14ac:dyDescent="0.7">
      <c r="C47" s="109">
        <v>45100</v>
      </c>
      <c r="D47" s="6" t="s">
        <v>15</v>
      </c>
      <c r="E47" s="3"/>
      <c r="F47" s="621"/>
      <c r="G47" s="14">
        <f>SUMIF('6.WS-Re-Exp'!$E$3:$E$439,'2.Revenue'!C47,'6.WS-Re-Exp'!$C$3:$C$439)</f>
        <v>0</v>
      </c>
      <c r="J47" s="320"/>
      <c r="K47" s="326"/>
    </row>
    <row r="48" spans="3:11" ht="24.6" x14ac:dyDescent="0.7">
      <c r="C48" s="109">
        <v>45110</v>
      </c>
      <c r="D48" s="6" t="s">
        <v>17</v>
      </c>
      <c r="E48" s="111"/>
      <c r="F48" s="325"/>
      <c r="G48" s="14">
        <f>SUMIF('6.WS-Re-Exp'!$E$3:$E$439,'2.Revenue'!C48,'6.WS-Re-Exp'!$C$3:$C$439)</f>
        <v>0</v>
      </c>
    </row>
    <row r="49" spans="3:9" ht="24.6" x14ac:dyDescent="0.7">
      <c r="C49" s="109">
        <v>45111</v>
      </c>
      <c r="D49" s="111" t="s">
        <v>1200</v>
      </c>
      <c r="F49" s="325"/>
      <c r="G49" s="14">
        <f>SUMIF('6.WS-Re-Exp'!$E$3:$E$439,'2.Revenue'!C49,'6.WS-Re-Exp'!$C$3:$C$439)</f>
        <v>0</v>
      </c>
    </row>
    <row r="50" spans="3:9" ht="24.6" x14ac:dyDescent="0.7">
      <c r="C50" s="109">
        <v>45555</v>
      </c>
      <c r="D50" s="1" t="s">
        <v>652</v>
      </c>
      <c r="E50" s="111"/>
      <c r="F50" s="325"/>
      <c r="G50" s="14">
        <f>SUM(G46:G49)</f>
        <v>0</v>
      </c>
    </row>
    <row r="51" spans="3:9" x14ac:dyDescent="0.4">
      <c r="C51" s="116">
        <v>6</v>
      </c>
      <c r="D51" s="117" t="s">
        <v>653</v>
      </c>
      <c r="E51" s="111"/>
      <c r="F51" s="325"/>
      <c r="G51" s="110"/>
    </row>
    <row r="52" spans="3:9" x14ac:dyDescent="0.4">
      <c r="C52" s="109">
        <v>46010</v>
      </c>
      <c r="D52" s="6" t="s">
        <v>638</v>
      </c>
      <c r="E52" s="111"/>
      <c r="F52" s="325"/>
      <c r="G52" s="110">
        <f>SUMIF('6.WS-Re-Exp'!$E$3:$E$439,'2.Revenue'!C52,'6.WS-Re-Exp'!$C$3:$C$439)</f>
        <v>0</v>
      </c>
    </row>
    <row r="53" spans="3:9" x14ac:dyDescent="0.4">
      <c r="C53" s="109">
        <v>46020</v>
      </c>
      <c r="D53" s="6" t="s">
        <v>639</v>
      </c>
      <c r="E53" s="111"/>
      <c r="F53" s="325"/>
      <c r="G53" s="110">
        <f>SUMIF('6.WS-Re-Exp'!$E$3:$E$439,'2.Revenue'!C53,'6.WS-Re-Exp'!$C$3:$C$439)</f>
        <v>0</v>
      </c>
    </row>
    <row r="54" spans="3:9" x14ac:dyDescent="0.4">
      <c r="C54" s="109">
        <v>46030</v>
      </c>
      <c r="D54" s="6" t="s">
        <v>640</v>
      </c>
      <c r="E54" s="111"/>
      <c r="F54" s="325"/>
      <c r="G54" s="110">
        <f>SUMIF('6.WS-Re-Exp'!$E$3:$E$439,'2.Revenue'!C54,'6.WS-Re-Exp'!$C$3:$C$439)</f>
        <v>0</v>
      </c>
    </row>
    <row r="55" spans="3:9" ht="25.2" thickBot="1" x14ac:dyDescent="0.75">
      <c r="C55" s="109" t="s">
        <v>673</v>
      </c>
      <c r="D55" s="1" t="s">
        <v>641</v>
      </c>
      <c r="G55" s="16">
        <f>SUM(G50,G52:G54)</f>
        <v>0</v>
      </c>
      <c r="H55" s="7"/>
      <c r="I55" s="121"/>
    </row>
    <row r="56" spans="3:9" ht="21.6" thickBot="1" x14ac:dyDescent="0.45">
      <c r="C56" s="118"/>
      <c r="D56" s="119"/>
      <c r="E56" s="119"/>
      <c r="F56" s="610"/>
      <c r="G56" s="120"/>
    </row>
    <row r="58" spans="3:9" ht="24.6" x14ac:dyDescent="0.7">
      <c r="E58" s="1" t="s">
        <v>693</v>
      </c>
    </row>
    <row r="59" spans="3:9" x14ac:dyDescent="0.4">
      <c r="E59" s="6" t="s">
        <v>694</v>
      </c>
    </row>
  </sheetData>
  <mergeCells count="1">
    <mergeCell ref="E2:G2"/>
  </mergeCells>
  <conditionalFormatting sqref="I55">
    <cfRule type="containsText" dxfId="18" priority="1" operator="containsText" text="ไม่ถูกต้อง">
      <formula>NOT(ISERROR(SEARCH("ไม่ถูกต้อง",I55)))</formula>
    </cfRule>
    <cfRule type="containsText" dxfId="17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Normal="100" workbookViewId="0">
      <selection activeCell="D40" sqref="D40"/>
    </sheetView>
  </sheetViews>
  <sheetFormatPr defaultColWidth="9" defaultRowHeight="21" x14ac:dyDescent="0.4"/>
  <cols>
    <col min="1" max="1" width="3.59765625" style="6" customWidth="1"/>
    <col min="2" max="2" width="4.59765625" style="6" customWidth="1"/>
    <col min="3" max="3" width="11.59765625" style="121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30" x14ac:dyDescent="0.85">
      <c r="C1" s="677" t="s">
        <v>728</v>
      </c>
      <c r="D1" s="678"/>
      <c r="E1" s="400" t="s">
        <v>6216</v>
      </c>
    </row>
    <row r="2" spans="3:6" s="67" customFormat="1" ht="24.6" x14ac:dyDescent="0.25">
      <c r="C2" s="205">
        <v>1</v>
      </c>
      <c r="D2" s="29" t="s">
        <v>604</v>
      </c>
      <c r="E2" s="32" t="s">
        <v>630</v>
      </c>
    </row>
    <row r="3" spans="3:6" x14ac:dyDescent="0.4">
      <c r="C3" s="199">
        <v>51010</v>
      </c>
      <c r="D3" s="8" t="s">
        <v>215</v>
      </c>
      <c r="E3" s="200">
        <f>SUMIF('6.WS-Re-Exp'!$E$3:$E$439,'3.Expense'!C3,'6.WS-Re-Exp'!$C$3:$C$439)</f>
        <v>0</v>
      </c>
    </row>
    <row r="4" spans="3:6" x14ac:dyDescent="0.4">
      <c r="C4" s="199">
        <v>51020</v>
      </c>
      <c r="D4" s="8" t="s">
        <v>217</v>
      </c>
      <c r="E4" s="200">
        <f>SUMIF('6.WS-Re-Exp'!$E$3:$E$439,'3.Expense'!C4,'6.WS-Re-Exp'!$C$3:$C$439)</f>
        <v>0</v>
      </c>
    </row>
    <row r="5" spans="3:6" x14ac:dyDescent="0.4">
      <c r="C5" s="199">
        <v>51030</v>
      </c>
      <c r="D5" s="8" t="s">
        <v>609</v>
      </c>
      <c r="E5" s="200">
        <f>SUMIF('6.WS-Re-Exp'!$E$3:$E$439,'3.Expense'!C5,'6.WS-Re-Exp'!$C$3:$C$439)</f>
        <v>0</v>
      </c>
    </row>
    <row r="6" spans="3:6" x14ac:dyDescent="0.4">
      <c r="C6" s="199">
        <v>51040</v>
      </c>
      <c r="D6" s="8" t="s">
        <v>610</v>
      </c>
      <c r="E6" s="200">
        <f>SUMIF('6.WS-Re-Exp'!$E$3:$E$439,'3.Expense'!C6,'6.WS-Re-Exp'!$C$3:$C$439)</f>
        <v>0</v>
      </c>
    </row>
    <row r="7" spans="3:6" x14ac:dyDescent="0.4">
      <c r="C7" s="199">
        <v>51050</v>
      </c>
      <c r="D7" s="8" t="s">
        <v>220</v>
      </c>
      <c r="E7" s="200">
        <f>SUMIF('6.WS-Re-Exp'!$E$3:$E$439,'3.Expense'!C7,'6.WS-Re-Exp'!$C$3:$C$439)</f>
        <v>0</v>
      </c>
    </row>
    <row r="8" spans="3:6" x14ac:dyDescent="0.4">
      <c r="C8" s="199">
        <v>51060</v>
      </c>
      <c r="D8" s="8" t="s">
        <v>611</v>
      </c>
      <c r="E8" s="200">
        <f>SUMIF('6.WS-Re-Exp'!$E$3:$E$439,'3.Expense'!C8,'6.WS-Re-Exp'!$C$3:$C$439)</f>
        <v>0</v>
      </c>
    </row>
    <row r="9" spans="3:6" x14ac:dyDescent="0.4">
      <c r="C9" s="199">
        <v>51070</v>
      </c>
      <c r="D9" s="8" t="s">
        <v>612</v>
      </c>
      <c r="E9" s="200">
        <f>SUMIF('6.WS-Re-Exp'!$E$3:$E$439,'3.Expense'!C9,'6.WS-Re-Exp'!$C$3:$C$439)</f>
        <v>0</v>
      </c>
    </row>
    <row r="10" spans="3:6" x14ac:dyDescent="0.4">
      <c r="C10" s="199">
        <v>51080</v>
      </c>
      <c r="D10" s="8" t="s">
        <v>613</v>
      </c>
      <c r="E10" s="200">
        <f>SUMIF('6.WS-Re-Exp'!$E$3:$E$439,'3.Expense'!C10,'6.WS-Re-Exp'!$C$3:$C$439)</f>
        <v>0</v>
      </c>
    </row>
    <row r="11" spans="3:6" x14ac:dyDescent="0.4">
      <c r="C11" s="199">
        <v>51090</v>
      </c>
      <c r="D11" s="8" t="s">
        <v>355</v>
      </c>
      <c r="E11" s="200">
        <f>SUMIF('6.WS-Re-Exp'!$E$3:$E$439,'3.Expense'!C11,'6.WS-Re-Exp'!$C$3:$C$439)</f>
        <v>0</v>
      </c>
    </row>
    <row r="12" spans="3:6" x14ac:dyDescent="0.4">
      <c r="C12" s="199">
        <v>51100</v>
      </c>
      <c r="D12" s="8" t="s">
        <v>614</v>
      </c>
      <c r="E12" s="200">
        <f>SUMIF('6.WS-Re-Exp'!$E$3:$E$439,'3.Expense'!C12,'6.WS-Re-Exp'!$C$3:$C$439)</f>
        <v>0</v>
      </c>
    </row>
    <row r="13" spans="3:6" x14ac:dyDescent="0.4">
      <c r="C13" s="199">
        <v>51110</v>
      </c>
      <c r="D13" s="8" t="s">
        <v>615</v>
      </c>
      <c r="E13" s="200">
        <f>SUMIF('6.WS-Re-Exp'!$E$3:$E$439,'3.Expense'!C13,'6.WS-Re-Exp'!$C$3:$C$439)</f>
        <v>0</v>
      </c>
    </row>
    <row r="14" spans="3:6" x14ac:dyDescent="0.4">
      <c r="C14" s="199">
        <v>51120</v>
      </c>
      <c r="D14" s="8" t="s">
        <v>616</v>
      </c>
      <c r="E14" s="200">
        <f>SUMIF('6.WS-Re-Exp'!$E$3:$E$439,'3.Expense'!C14,'6.WS-Re-Exp'!$C$3:$C$439)</f>
        <v>0</v>
      </c>
    </row>
    <row r="15" spans="3:6" x14ac:dyDescent="0.4">
      <c r="C15" s="199">
        <v>51130</v>
      </c>
      <c r="D15" s="8" t="s">
        <v>617</v>
      </c>
      <c r="E15" s="200">
        <f>SUMIF('6.WS-Re-Exp'!$E$3:$E$439,'3.Expense'!C15,'6.WS-Re-Exp'!$C$3:$C$439)</f>
        <v>0</v>
      </c>
      <c r="F15" s="380"/>
    </row>
    <row r="16" spans="3:6" x14ac:dyDescent="0.4">
      <c r="C16" s="199">
        <v>51140</v>
      </c>
      <c r="D16" s="8" t="s">
        <v>618</v>
      </c>
      <c r="E16" s="200">
        <f>SUMIF('6.WS-Re-Exp'!$E$3:$E$439,'3.Expense'!C16,'6.WS-Re-Exp'!$C$3:$C$439)</f>
        <v>0</v>
      </c>
    </row>
    <row r="17" spans="2:5" ht="24.6" x14ac:dyDescent="0.7">
      <c r="C17" s="201">
        <v>51111</v>
      </c>
      <c r="D17" s="31" t="s">
        <v>631</v>
      </c>
      <c r="E17" s="36">
        <f>SUM(E3:E16)</f>
        <v>0</v>
      </c>
    </row>
    <row r="18" spans="2:5" ht="24.6" x14ac:dyDescent="0.7">
      <c r="C18" s="33">
        <v>2</v>
      </c>
      <c r="D18" s="30" t="s">
        <v>603</v>
      </c>
      <c r="E18" s="36"/>
    </row>
    <row r="19" spans="2:5" ht="24.6" x14ac:dyDescent="0.7">
      <c r="B19" s="1"/>
      <c r="C19" s="199">
        <v>52010</v>
      </c>
      <c r="D19" s="8" t="s">
        <v>26</v>
      </c>
      <c r="E19" s="34">
        <f>SUMIF('6.WS-Re-Exp'!$E$3:$E$439,'3.Expense'!C19,'6.WS-Re-Exp'!$C$3:$C$439)</f>
        <v>0</v>
      </c>
    </row>
    <row r="20" spans="2:5" x14ac:dyDescent="0.4">
      <c r="C20" s="199">
        <v>52020</v>
      </c>
      <c r="D20" s="8" t="s">
        <v>619</v>
      </c>
      <c r="E20" s="34">
        <f>SUMIF('6.WS-Re-Exp'!$E$3:$E$439,'3.Expense'!C20,'6.WS-Re-Exp'!$C$3:$C$439)</f>
        <v>0</v>
      </c>
    </row>
    <row r="21" spans="2:5" x14ac:dyDescent="0.4">
      <c r="C21" s="199">
        <v>52030</v>
      </c>
      <c r="D21" s="8" t="s">
        <v>28</v>
      </c>
      <c r="E21" s="34">
        <f>SUMIF('6.WS-Re-Exp'!$E$3:$E$439,'3.Expense'!C21,'6.WS-Re-Exp'!$C$3:$C$439)</f>
        <v>0</v>
      </c>
    </row>
    <row r="22" spans="2:5" x14ac:dyDescent="0.4">
      <c r="C22" s="199">
        <v>52040</v>
      </c>
      <c r="D22" s="8" t="s">
        <v>620</v>
      </c>
      <c r="E22" s="34">
        <f>SUMIF('6.WS-Re-Exp'!$E$3:$E$439,'3.Expense'!C22,'6.WS-Re-Exp'!$C$3:$C$439)</f>
        <v>0</v>
      </c>
    </row>
    <row r="23" spans="2:5" ht="24.6" x14ac:dyDescent="0.7">
      <c r="C23" s="202">
        <v>52050</v>
      </c>
      <c r="D23" s="31" t="s">
        <v>621</v>
      </c>
      <c r="E23" s="36">
        <f>SUM(E19:E22)</f>
        <v>0</v>
      </c>
    </row>
    <row r="24" spans="2:5" x14ac:dyDescent="0.4">
      <c r="C24" s="199">
        <v>52060</v>
      </c>
      <c r="D24" s="8" t="s">
        <v>622</v>
      </c>
      <c r="E24" s="34">
        <f>SUMIF('6.WS-Re-Exp'!$E$3:$E$439,'3.Expense'!C24,'6.WS-Re-Exp'!$C$3:$C$439)</f>
        <v>0</v>
      </c>
    </row>
    <row r="25" spans="2:5" x14ac:dyDescent="0.4">
      <c r="C25" s="199">
        <v>52070</v>
      </c>
      <c r="D25" s="8" t="s">
        <v>623</v>
      </c>
      <c r="E25" s="34">
        <f>SUMIF('6.WS-Re-Exp'!$E$3:$E$439,'3.Expense'!C25,'6.WS-Re-Exp'!$C$3:$C$439)</f>
        <v>0</v>
      </c>
    </row>
    <row r="26" spans="2:5" x14ac:dyDescent="0.4">
      <c r="C26" s="199">
        <v>52080</v>
      </c>
      <c r="D26" s="8" t="s">
        <v>654</v>
      </c>
      <c r="E26" s="34">
        <f>SUMIF('6.WS-Re-Exp'!$E$3:$E$439,'3.Expense'!C26,'6.WS-Re-Exp'!$C$3:$C$439)</f>
        <v>0</v>
      </c>
    </row>
    <row r="27" spans="2:5" x14ac:dyDescent="0.4">
      <c r="C27" s="199">
        <v>52090</v>
      </c>
      <c r="D27" s="8" t="s">
        <v>655</v>
      </c>
      <c r="E27" s="34">
        <f>SUMIF('6.WS-Re-Exp'!$E$3:$E$439,'3.Expense'!C27,'6.WS-Re-Exp'!$C$3:$C$439)</f>
        <v>0</v>
      </c>
    </row>
    <row r="28" spans="2:5" x14ac:dyDescent="0.4">
      <c r="C28" s="199">
        <v>52100</v>
      </c>
      <c r="D28" s="8" t="s">
        <v>628</v>
      </c>
      <c r="E28" s="34">
        <f>SUMIF('6.WS-Re-Exp'!$E$3:$E$439,'3.Expense'!C28,'6.WS-Re-Exp'!$C$3:$C$439)</f>
        <v>0</v>
      </c>
    </row>
    <row r="29" spans="2:5" s="1" customFormat="1" ht="24.6" x14ac:dyDescent="0.7">
      <c r="C29" s="35">
        <v>52222</v>
      </c>
      <c r="D29" s="31" t="s">
        <v>632</v>
      </c>
      <c r="E29" s="36">
        <f>SUM(E23,E24,E25,E26,E27,E28)</f>
        <v>0</v>
      </c>
    </row>
    <row r="30" spans="2:5" s="1" customFormat="1" ht="24.6" x14ac:dyDescent="0.7">
      <c r="C30" s="33">
        <v>3</v>
      </c>
      <c r="D30" s="30" t="s">
        <v>629</v>
      </c>
      <c r="E30" s="36"/>
    </row>
    <row r="31" spans="2:5" x14ac:dyDescent="0.4">
      <c r="C31" s="199">
        <v>53010</v>
      </c>
      <c r="D31" s="8" t="s">
        <v>627</v>
      </c>
      <c r="E31" s="34">
        <f>SUMIF('6.WS-Re-Exp'!$E$3:$E$439,'3.Expense'!C31,'6.WS-Re-Exp'!$C$3:$C$439)</f>
        <v>0</v>
      </c>
    </row>
    <row r="32" spans="2:5" x14ac:dyDescent="0.4">
      <c r="C32" s="199">
        <v>53020</v>
      </c>
      <c r="D32" s="8" t="s">
        <v>624</v>
      </c>
      <c r="E32" s="34">
        <f>SUMIF('6.WS-Re-Exp'!$E$3:$E$439,'3.Expense'!C32,'6.WS-Re-Exp'!$C$3:$C$439)</f>
        <v>0</v>
      </c>
    </row>
    <row r="33" spans="3:8" x14ac:dyDescent="0.4">
      <c r="C33" s="199">
        <v>53030</v>
      </c>
      <c r="D33" s="8" t="s">
        <v>625</v>
      </c>
      <c r="E33" s="34">
        <f>SUMIF('6.WS-Re-Exp'!$E$3:$E$439,'3.Expense'!C33,'6.WS-Re-Exp'!$C$3:$C$439)</f>
        <v>0</v>
      </c>
    </row>
    <row r="34" spans="3:8" x14ac:dyDescent="0.4">
      <c r="C34" s="199">
        <v>53040</v>
      </c>
      <c r="D34" s="8" t="s">
        <v>643</v>
      </c>
      <c r="E34" s="34">
        <f>SUMIF('6.WS-Re-Exp'!$E$3:$E$439,'3.Expense'!C34,'6.WS-Re-Exp'!$C$3:$C$439)</f>
        <v>0</v>
      </c>
    </row>
    <row r="35" spans="3:8" x14ac:dyDescent="0.4">
      <c r="C35" s="199">
        <v>53050</v>
      </c>
      <c r="D35" s="11" t="s">
        <v>644</v>
      </c>
      <c r="E35" s="34">
        <f>SUMIF('6.WS-Re-Exp'!$E$3:$E$439,'3.Expense'!C35,'6.WS-Re-Exp'!$C$3:$C$439)</f>
        <v>0</v>
      </c>
    </row>
    <row r="36" spans="3:8" x14ac:dyDescent="0.4">
      <c r="C36" s="199">
        <v>53060</v>
      </c>
      <c r="D36" s="8" t="s">
        <v>626</v>
      </c>
      <c r="E36" s="34">
        <f>SUMIF('6.WS-Re-Exp'!$E$3:$E$439,'3.Expense'!C36,'6.WS-Re-Exp'!$C$3:$C$439)</f>
        <v>0</v>
      </c>
    </row>
    <row r="37" spans="3:8" ht="24.6" x14ac:dyDescent="0.7">
      <c r="C37" s="199" t="s">
        <v>674</v>
      </c>
      <c r="D37" s="31" t="s">
        <v>670</v>
      </c>
      <c r="E37" s="36">
        <f>SUM(E17,E29,E31:E36)</f>
        <v>0</v>
      </c>
      <c r="G37" s="12"/>
    </row>
    <row r="38" spans="3:8" s="1" customFormat="1" ht="24.6" x14ac:dyDescent="0.7">
      <c r="C38" s="35">
        <v>61000</v>
      </c>
      <c r="D38" s="31" t="s">
        <v>675</v>
      </c>
      <c r="E38" s="37">
        <f>'2.Revenue'!G55-'3.Expense'!E37</f>
        <v>0</v>
      </c>
      <c r="G38" s="2"/>
      <c r="H38" s="2"/>
    </row>
    <row r="39" spans="3:8" s="1" customFormat="1" ht="24.6" x14ac:dyDescent="0.7">
      <c r="C39" s="35">
        <v>62000</v>
      </c>
      <c r="D39" s="31" t="s">
        <v>719</v>
      </c>
      <c r="E39" s="37">
        <f>'2.Revenue'!G50-'3.Expense'!E37+E32+E33+E36</f>
        <v>0</v>
      </c>
      <c r="G39" s="2"/>
    </row>
    <row r="40" spans="3:8" ht="21.6" thickBot="1" x14ac:dyDescent="0.45">
      <c r="C40" s="206"/>
      <c r="D40" s="203"/>
      <c r="E40" s="204"/>
    </row>
    <row r="41" spans="3:8" ht="24.6" x14ac:dyDescent="0.7">
      <c r="D41" s="1"/>
      <c r="G41" s="6" t="b">
        <f>E39='1.Planfin2564'!H36</f>
        <v>1</v>
      </c>
    </row>
    <row r="42" spans="3:8" ht="24.6" x14ac:dyDescent="0.7">
      <c r="D42" s="12"/>
      <c r="E42" s="1" t="s">
        <v>693</v>
      </c>
    </row>
    <row r="43" spans="3:8" x14ac:dyDescent="0.4">
      <c r="E43" s="6" t="s">
        <v>694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8" sqref="B18"/>
    </sheetView>
  </sheetViews>
  <sheetFormatPr defaultColWidth="9.09765625" defaultRowHeight="21" x14ac:dyDescent="0.25"/>
  <cols>
    <col min="1" max="1" width="19.3984375" style="394" customWidth="1"/>
    <col min="2" max="2" width="65.796875" style="103" customWidth="1"/>
    <col min="3" max="3" width="16.59765625" style="262" customWidth="1"/>
    <col min="4" max="4" width="23.3984375" style="100" customWidth="1"/>
    <col min="5" max="5" width="18" style="100" bestFit="1" customWidth="1"/>
    <col min="6" max="6" width="16.69921875" style="100" bestFit="1" customWidth="1"/>
    <col min="7" max="7" width="18" style="100" customWidth="1"/>
    <col min="8" max="8" width="17.69921875" style="100" bestFit="1" customWidth="1"/>
    <col min="9" max="9" width="19.3984375" style="100" customWidth="1"/>
    <col min="10" max="10" width="25.59765625" style="100" customWidth="1"/>
    <col min="11" max="11" width="15.69921875" style="100" bestFit="1" customWidth="1"/>
    <col min="12" max="12" width="14.8984375" style="100" customWidth="1"/>
    <col min="13" max="13" width="17.69921875" style="100" bestFit="1" customWidth="1"/>
    <col min="14" max="14" width="22.69921875" style="100" customWidth="1"/>
    <col min="15" max="15" width="20.296875" style="100" customWidth="1"/>
    <col min="16" max="16" width="19.8984375" style="100" customWidth="1"/>
    <col min="17" max="17" width="23" style="100" customWidth="1"/>
    <col min="18" max="18" width="13.59765625" style="100" customWidth="1"/>
    <col min="19" max="19" width="52" style="100" customWidth="1"/>
    <col min="20" max="23" width="9.09765625" style="100"/>
    <col min="24" max="24" width="6.3984375" style="241" hidden="1" customWidth="1"/>
    <col min="25" max="25" width="11.8984375" style="241" hidden="1" customWidth="1"/>
    <col min="26" max="26" width="12.3984375" style="241" hidden="1" customWidth="1"/>
    <col min="27" max="27" width="14" style="241" hidden="1" customWidth="1"/>
    <col min="28" max="28" width="72.3984375" style="241" hidden="1" customWidth="1"/>
    <col min="29" max="29" width="9.09765625" style="100" hidden="1" customWidth="1"/>
    <col min="30" max="16384" width="9.09765625" style="100"/>
  </cols>
  <sheetData>
    <row r="1" spans="1:28" ht="24.6" x14ac:dyDescent="0.25">
      <c r="A1" s="389" t="s">
        <v>2299</v>
      </c>
      <c r="B1" s="351" t="s">
        <v>2300</v>
      </c>
      <c r="C1" s="352" t="s">
        <v>2301</v>
      </c>
    </row>
    <row r="2" spans="1:28" x14ac:dyDescent="0.25">
      <c r="A2" s="259" t="s">
        <v>1069</v>
      </c>
      <c r="B2" s="260" t="s">
        <v>6204</v>
      </c>
      <c r="C2" s="263">
        <f>SUM('1.Planfin2564'!H34)</f>
        <v>0</v>
      </c>
      <c r="D2" s="261"/>
      <c r="X2" s="63"/>
      <c r="Y2" s="242" t="s">
        <v>1098</v>
      </c>
      <c r="Z2" s="243" t="s">
        <v>1106</v>
      </c>
      <c r="AA2" s="243" t="s">
        <v>1107</v>
      </c>
      <c r="AB2" s="679"/>
    </row>
    <row r="3" spans="1:28" ht="42.6" thickBot="1" x14ac:dyDescent="0.3">
      <c r="A3" s="259" t="s">
        <v>1079</v>
      </c>
      <c r="B3" s="260" t="s">
        <v>6205</v>
      </c>
      <c r="C3" s="263">
        <f>SUM('1.Planfin2564'!H35)</f>
        <v>0</v>
      </c>
      <c r="D3" s="261"/>
      <c r="X3" s="64"/>
      <c r="Y3" s="64"/>
      <c r="Z3" s="244" t="s">
        <v>1099</v>
      </c>
      <c r="AA3" s="64"/>
      <c r="AB3" s="680"/>
    </row>
    <row r="4" spans="1:28" ht="43.2" thickTop="1" thickBot="1" x14ac:dyDescent="0.3">
      <c r="A4" s="259" t="s">
        <v>1071</v>
      </c>
      <c r="B4" s="260" t="s">
        <v>1241</v>
      </c>
      <c r="C4" s="264">
        <f>SUM(C2-C3)</f>
        <v>0</v>
      </c>
      <c r="D4" s="261"/>
      <c r="X4" s="245">
        <v>1</v>
      </c>
      <c r="Y4" s="245" t="s">
        <v>1100</v>
      </c>
      <c r="Z4" s="245" t="s">
        <v>1101</v>
      </c>
      <c r="AA4" s="245" t="s">
        <v>1077</v>
      </c>
      <c r="AB4" s="246" t="s">
        <v>1102</v>
      </c>
    </row>
    <row r="5" spans="1:28" ht="25.2" thickBot="1" x14ac:dyDescent="0.3">
      <c r="A5" s="259" t="s">
        <v>1072</v>
      </c>
      <c r="B5" s="260" t="s">
        <v>677</v>
      </c>
      <c r="C5" s="265" t="str">
        <f>IF(C4&gt;0,"เกินดุล",IF(C4=0,"สมดุล","ขาดดุล"))</f>
        <v>สมดุล</v>
      </c>
      <c r="D5" s="261"/>
      <c r="X5" s="247">
        <v>2</v>
      </c>
      <c r="Y5" s="247" t="s">
        <v>1100</v>
      </c>
      <c r="Z5" s="247" t="s">
        <v>1101</v>
      </c>
      <c r="AA5" s="248" t="s">
        <v>1078</v>
      </c>
      <c r="AB5" s="249" t="s">
        <v>1103</v>
      </c>
    </row>
    <row r="6" spans="1:28" ht="21.6" thickBot="1" x14ac:dyDescent="0.3">
      <c r="A6" s="259" t="s">
        <v>1080</v>
      </c>
      <c r="B6" s="260" t="s">
        <v>1074</v>
      </c>
      <c r="C6" s="264">
        <f>IF(C4&lt;=0,0,ROUNDUP((C4*20%),2))</f>
        <v>0</v>
      </c>
      <c r="D6" s="261"/>
      <c r="X6" s="250">
        <v>3</v>
      </c>
      <c r="Y6" s="250" t="s">
        <v>1100</v>
      </c>
      <c r="Z6" s="250" t="s">
        <v>1108</v>
      </c>
      <c r="AA6" s="250" t="s">
        <v>1077</v>
      </c>
      <c r="AB6" s="251" t="s">
        <v>1110</v>
      </c>
    </row>
    <row r="7" spans="1:28" ht="21.6" thickBot="1" x14ac:dyDescent="0.3">
      <c r="A7" s="259" t="s">
        <v>1068</v>
      </c>
      <c r="B7" s="260" t="s">
        <v>6217</v>
      </c>
      <c r="C7" s="264">
        <f>SUM('1.Planfin2564'!C93,'1.Planfin2564'!C96)</f>
        <v>0</v>
      </c>
      <c r="D7" s="261"/>
      <c r="X7" s="252">
        <v>4</v>
      </c>
      <c r="Y7" s="252" t="s">
        <v>1100</v>
      </c>
      <c r="Z7" s="252" t="s">
        <v>1108</v>
      </c>
      <c r="AA7" s="253" t="s">
        <v>1078</v>
      </c>
      <c r="AB7" s="254" t="s">
        <v>1114</v>
      </c>
    </row>
    <row r="8" spans="1:28" ht="21.6" thickBot="1" x14ac:dyDescent="0.3">
      <c r="A8" s="259" t="s">
        <v>1244</v>
      </c>
      <c r="B8" s="260" t="s">
        <v>2383</v>
      </c>
      <c r="C8" s="264">
        <f>IF(C4=0,0,(C7/C4)*100)</f>
        <v>0</v>
      </c>
      <c r="D8" s="261"/>
      <c r="X8" s="255">
        <v>5</v>
      </c>
      <c r="Y8" s="256" t="s">
        <v>1078</v>
      </c>
      <c r="Z8" s="256" t="s">
        <v>1109</v>
      </c>
      <c r="AA8" s="255" t="s">
        <v>1077</v>
      </c>
      <c r="AB8" s="257" t="s">
        <v>1104</v>
      </c>
    </row>
    <row r="9" spans="1:28" ht="21.6" thickBot="1" x14ac:dyDescent="0.3">
      <c r="A9" s="681" t="s">
        <v>1245</v>
      </c>
      <c r="B9" s="260" t="s">
        <v>1248</v>
      </c>
      <c r="C9" s="264">
        <f>C6-C7</f>
        <v>0</v>
      </c>
      <c r="D9" s="261"/>
      <c r="X9" s="252">
        <v>6</v>
      </c>
      <c r="Y9" s="253" t="s">
        <v>1078</v>
      </c>
      <c r="Z9" s="253" t="s">
        <v>1109</v>
      </c>
      <c r="AA9" s="253" t="s">
        <v>1105</v>
      </c>
      <c r="AB9" s="254" t="s">
        <v>1113</v>
      </c>
    </row>
    <row r="10" spans="1:28" ht="25.2" thickBot="1" x14ac:dyDescent="0.3">
      <c r="A10" s="681"/>
      <c r="B10" s="260" t="s">
        <v>1249</v>
      </c>
      <c r="C10" s="266" t="str">
        <f>IF(C9&gt;=0,"ไม่เกิน","เกิน")</f>
        <v>ไม่เกิน</v>
      </c>
      <c r="D10" s="261"/>
      <c r="X10" s="252"/>
      <c r="Y10" s="253"/>
      <c r="Z10" s="253"/>
      <c r="AA10" s="253"/>
      <c r="AB10" s="254"/>
    </row>
    <row r="11" spans="1:28" ht="21.6" thickBot="1" x14ac:dyDescent="0.3">
      <c r="A11" s="259" t="s">
        <v>1081</v>
      </c>
      <c r="B11" s="260" t="s">
        <v>6375</v>
      </c>
      <c r="C11" s="264">
        <f>SUM('1.Planfin2564'!G43)</f>
        <v>114481998.94</v>
      </c>
      <c r="D11" s="261"/>
      <c r="X11" s="250">
        <v>7</v>
      </c>
      <c r="Y11" s="258" t="s">
        <v>1078</v>
      </c>
      <c r="Z11" s="258" t="s">
        <v>1105</v>
      </c>
      <c r="AA11" s="250" t="s">
        <v>1077</v>
      </c>
      <c r="AB11" s="251" t="s">
        <v>1111</v>
      </c>
    </row>
    <row r="12" spans="1:28" x14ac:dyDescent="0.25">
      <c r="A12" s="259" t="s">
        <v>1082</v>
      </c>
      <c r="B12" s="260" t="s">
        <v>6376</v>
      </c>
      <c r="C12" s="264">
        <f>SUM('1.Planfin2564'!G44:G45)</f>
        <v>37643324.210000008</v>
      </c>
      <c r="D12" s="261"/>
      <c r="X12" s="252">
        <v>8</v>
      </c>
      <c r="Y12" s="253" t="s">
        <v>1078</v>
      </c>
      <c r="Z12" s="253" t="s">
        <v>1105</v>
      </c>
      <c r="AA12" s="253" t="s">
        <v>1078</v>
      </c>
      <c r="AB12" s="254" t="s">
        <v>1112</v>
      </c>
    </row>
    <row r="13" spans="1:28" x14ac:dyDescent="0.25">
      <c r="A13" s="259" t="s">
        <v>1083</v>
      </c>
      <c r="B13" s="260" t="s">
        <v>1075</v>
      </c>
      <c r="C13" s="264">
        <f>SUM(C3/12)</f>
        <v>0</v>
      </c>
      <c r="D13" s="517"/>
    </row>
    <row r="14" spans="1:28" x14ac:dyDescent="0.25">
      <c r="A14" s="259" t="s">
        <v>1084</v>
      </c>
      <c r="B14" s="260" t="s">
        <v>1246</v>
      </c>
      <c r="C14" s="264">
        <f>IFERROR(SUM(C11/C13),0)</f>
        <v>0</v>
      </c>
      <c r="D14" s="517"/>
    </row>
    <row r="15" spans="1:28" x14ac:dyDescent="0.25">
      <c r="A15" s="391" t="s">
        <v>2381</v>
      </c>
      <c r="B15" s="260" t="s">
        <v>1243</v>
      </c>
      <c r="C15" s="390">
        <f>IF(AND(C11&lt;0,C9&lt;0),(C9+C11),(C11-C9))</f>
        <v>114481998.94</v>
      </c>
      <c r="D15" s="264"/>
    </row>
    <row r="16" spans="1:28" ht="42" x14ac:dyDescent="0.25">
      <c r="A16" s="259" t="s">
        <v>1130</v>
      </c>
      <c r="B16" s="260" t="s">
        <v>1247</v>
      </c>
      <c r="C16" s="264">
        <f>IFERROR(SUM(C15/C13),0)</f>
        <v>0</v>
      </c>
      <c r="D16" s="238" t="s">
        <v>1131</v>
      </c>
    </row>
    <row r="17" spans="1:4" ht="42" x14ac:dyDescent="0.25">
      <c r="A17" s="259" t="s">
        <v>1254</v>
      </c>
      <c r="B17" s="260" t="s">
        <v>1250</v>
      </c>
      <c r="C17" s="267" t="str">
        <f>IF(C4&gt;=0, "Normal", "Risk")</f>
        <v>Normal</v>
      </c>
      <c r="D17" s="261"/>
    </row>
    <row r="18" spans="1:4" ht="42" x14ac:dyDescent="0.25">
      <c r="A18" s="259" t="s">
        <v>1085</v>
      </c>
      <c r="B18" s="260" t="s">
        <v>1251</v>
      </c>
      <c r="C18" s="267" t="str">
        <f>IF(C9&gt;=0, "Normal", "Risk")</f>
        <v>Normal</v>
      </c>
      <c r="D18" s="261"/>
    </row>
    <row r="19" spans="1:4" ht="42" x14ac:dyDescent="0.25">
      <c r="A19" s="259" t="s">
        <v>1255</v>
      </c>
      <c r="B19" s="260" t="s">
        <v>1253</v>
      </c>
      <c r="C19" s="267" t="str">
        <f>IF(C16&gt;1, "Normal", "Risk")</f>
        <v>Risk</v>
      </c>
      <c r="D19" s="261"/>
    </row>
    <row r="20" spans="1:4" x14ac:dyDescent="0.25">
      <c r="A20" s="392"/>
      <c r="B20" s="259" t="s">
        <v>1076</v>
      </c>
      <c r="C20" s="269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261"/>
    </row>
    <row r="21" spans="1:4" ht="42" x14ac:dyDescent="0.25">
      <c r="A21" s="393"/>
      <c r="B21" s="363" t="s">
        <v>1086</v>
      </c>
      <c r="C21" s="268" t="str">
        <f>VLOOKUP(C20,$X$4:$AB$12,5,0)</f>
        <v xml:space="preserve">ทบทวนการลงทุนอีกครั้ง </v>
      </c>
      <c r="D21" s="261"/>
    </row>
  </sheetData>
  <mergeCells count="2">
    <mergeCell ref="AB2:AB3"/>
    <mergeCell ref="A9:A10"/>
  </mergeCells>
  <conditionalFormatting sqref="D22:D1048576">
    <cfRule type="containsText" dxfId="16" priority="27" operator="containsText" text="เกินดุล">
      <formula>NOT(ISERROR(SEARCH("เกินดุล",D22)))</formula>
    </cfRule>
    <cfRule type="containsText" dxfId="15" priority="28" operator="containsText" text="สมดุล">
      <formula>NOT(ISERROR(SEARCH("สมดุล",D22)))</formula>
    </cfRule>
    <cfRule type="containsText" dxfId="14" priority="29" operator="containsText" text="ขาดดุล">
      <formula>NOT(ISERROR(SEARCH("ขาดดุล",D22)))</formula>
    </cfRule>
    <cfRule type="containsText" dxfId="13" priority="30" operator="containsText" text="สมดุล">
      <formula>NOT(ISERROR(SEARCH("สมดุล",D22)))</formula>
    </cfRule>
  </conditionalFormatting>
  <conditionalFormatting sqref="A5:D5">
    <cfRule type="containsText" dxfId="12" priority="11" operator="containsText" text="เกินดุล">
      <formula>NOT(ISERROR(SEARCH("เกินดุล",A5)))</formula>
    </cfRule>
    <cfRule type="containsText" dxfId="11" priority="12" operator="containsText" text="สมดุล">
      <formula>NOT(ISERROR(SEARCH("สมดุล",A5)))</formula>
    </cfRule>
    <cfRule type="containsText" dxfId="10" priority="13" operator="containsText" text="ขาดดุล">
      <formula>NOT(ISERROR(SEARCH("ขาดดุล",A5)))</formula>
    </cfRule>
    <cfRule type="containsText" dxfId="9" priority="14" operator="containsText" text="สมดุล">
      <formula>NOT(ISERROR(SEARCH("สมดุล",A5)))</formula>
    </cfRule>
  </conditionalFormatting>
  <conditionalFormatting sqref="C9">
    <cfRule type="cellIs" dxfId="8" priority="10" operator="lessThan">
      <formula>0</formula>
    </cfRule>
  </conditionalFormatting>
  <conditionalFormatting sqref="C20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topLeftCell="A58" zoomScaleNormal="100" workbookViewId="0">
      <selection activeCell="B66" sqref="B66"/>
    </sheetView>
  </sheetViews>
  <sheetFormatPr defaultColWidth="8.796875" defaultRowHeight="21" x14ac:dyDescent="0.4"/>
  <cols>
    <col min="1" max="1" width="17.3984375" style="550" customWidth="1"/>
    <col min="2" max="2" width="78.296875" style="547" customWidth="1"/>
    <col min="3" max="3" width="16.09765625" style="546" customWidth="1"/>
    <col min="4" max="4" width="15.3984375" style="546" bestFit="1" customWidth="1"/>
    <col min="5" max="5" width="17.69921875" style="546" customWidth="1"/>
    <col min="6" max="16384" width="8.796875" style="547"/>
  </cols>
  <sheetData>
    <row r="1" spans="1:4" ht="24.6" x14ac:dyDescent="0.7">
      <c r="A1" s="551" t="s">
        <v>1207</v>
      </c>
      <c r="B1" s="552" t="s">
        <v>684</v>
      </c>
      <c r="C1" s="553" t="s">
        <v>669</v>
      </c>
    </row>
    <row r="2" spans="1:4" x14ac:dyDescent="0.4">
      <c r="A2" s="518" t="s">
        <v>139</v>
      </c>
      <c r="B2" s="430" t="s">
        <v>140</v>
      </c>
      <c r="C2" s="549">
        <v>0</v>
      </c>
    </row>
    <row r="3" spans="1:4" x14ac:dyDescent="0.4">
      <c r="A3" s="518" t="s">
        <v>141</v>
      </c>
      <c r="B3" s="430" t="s">
        <v>142</v>
      </c>
      <c r="C3" s="549">
        <v>0</v>
      </c>
    </row>
    <row r="4" spans="1:4" x14ac:dyDescent="0.4">
      <c r="A4" s="518" t="s">
        <v>143</v>
      </c>
      <c r="B4" s="430" t="s">
        <v>144</v>
      </c>
      <c r="C4" s="549">
        <v>0</v>
      </c>
    </row>
    <row r="5" spans="1:4" x14ac:dyDescent="0.4">
      <c r="A5" s="518" t="s">
        <v>145</v>
      </c>
      <c r="B5" s="430" t="s">
        <v>146</v>
      </c>
      <c r="C5" s="549">
        <v>0</v>
      </c>
    </row>
    <row r="6" spans="1:4" x14ac:dyDescent="0.4">
      <c r="A6" s="518" t="s">
        <v>147</v>
      </c>
      <c r="B6" s="430" t="s">
        <v>972</v>
      </c>
      <c r="C6" s="549">
        <v>0</v>
      </c>
    </row>
    <row r="7" spans="1:4" x14ac:dyDescent="0.4">
      <c r="A7" s="518" t="s">
        <v>148</v>
      </c>
      <c r="B7" s="430" t="s">
        <v>149</v>
      </c>
      <c r="C7" s="549">
        <v>0</v>
      </c>
    </row>
    <row r="8" spans="1:4" x14ac:dyDescent="0.4">
      <c r="A8" s="518" t="s">
        <v>150</v>
      </c>
      <c r="B8" s="430" t="s">
        <v>171</v>
      </c>
      <c r="C8" s="549">
        <v>0</v>
      </c>
    </row>
    <row r="9" spans="1:4" x14ac:dyDescent="0.4">
      <c r="A9" s="518" t="s">
        <v>151</v>
      </c>
      <c r="B9" s="430" t="s">
        <v>173</v>
      </c>
      <c r="C9" s="549">
        <v>0</v>
      </c>
    </row>
    <row r="10" spans="1:4" x14ac:dyDescent="0.4">
      <c r="A10" s="518" t="s">
        <v>152</v>
      </c>
      <c r="B10" s="430" t="s">
        <v>153</v>
      </c>
      <c r="C10" s="549">
        <v>0</v>
      </c>
    </row>
    <row r="11" spans="1:4" x14ac:dyDescent="0.4">
      <c r="A11" s="518" t="s">
        <v>6218</v>
      </c>
      <c r="B11" s="430" t="s">
        <v>6219</v>
      </c>
      <c r="C11" s="549">
        <v>0</v>
      </c>
    </row>
    <row r="12" spans="1:4" x14ac:dyDescent="0.4">
      <c r="A12" s="518" t="s">
        <v>154</v>
      </c>
      <c r="B12" s="430" t="s">
        <v>155</v>
      </c>
      <c r="C12" s="549">
        <v>0</v>
      </c>
    </row>
    <row r="13" spans="1:4" x14ac:dyDescent="0.4">
      <c r="A13" s="518" t="s">
        <v>112</v>
      </c>
      <c r="B13" s="430" t="s">
        <v>113</v>
      </c>
      <c r="C13" s="549">
        <v>0</v>
      </c>
    </row>
    <row r="14" spans="1:4" x14ac:dyDescent="0.4">
      <c r="A14" s="518" t="s">
        <v>114</v>
      </c>
      <c r="B14" s="430" t="s">
        <v>115</v>
      </c>
      <c r="C14" s="549">
        <v>0</v>
      </c>
    </row>
    <row r="15" spans="1:4" x14ac:dyDescent="0.4">
      <c r="A15" s="518" t="s">
        <v>739</v>
      </c>
      <c r="B15" s="430" t="s">
        <v>117</v>
      </c>
      <c r="C15" s="549">
        <v>0</v>
      </c>
    </row>
    <row r="16" spans="1:4" x14ac:dyDescent="0.4">
      <c r="A16" s="518" t="s">
        <v>740</v>
      </c>
      <c r="B16" s="430" t="s">
        <v>118</v>
      </c>
      <c r="C16" s="549">
        <v>0</v>
      </c>
    </row>
    <row r="17" spans="1:3" x14ac:dyDescent="0.4">
      <c r="A17" s="518" t="s">
        <v>119</v>
      </c>
      <c r="B17" s="430" t="s">
        <v>120</v>
      </c>
      <c r="C17" s="549">
        <v>0</v>
      </c>
    </row>
    <row r="18" spans="1:3" x14ac:dyDescent="0.4">
      <c r="A18" s="518" t="s">
        <v>121</v>
      </c>
      <c r="B18" s="430" t="s">
        <v>122</v>
      </c>
      <c r="C18" s="549">
        <v>0</v>
      </c>
    </row>
    <row r="19" spans="1:3" x14ac:dyDescent="0.4">
      <c r="A19" s="518" t="s">
        <v>741</v>
      </c>
      <c r="B19" s="430" t="s">
        <v>116</v>
      </c>
      <c r="C19" s="549">
        <v>0</v>
      </c>
    </row>
    <row r="20" spans="1:3" x14ac:dyDescent="0.4">
      <c r="A20" s="518" t="s">
        <v>742</v>
      </c>
      <c r="B20" s="430" t="s">
        <v>79</v>
      </c>
      <c r="C20" s="549">
        <v>0</v>
      </c>
    </row>
    <row r="21" spans="1:3" x14ac:dyDescent="0.4">
      <c r="A21" s="518" t="s">
        <v>743</v>
      </c>
      <c r="B21" s="430" t="s">
        <v>744</v>
      </c>
      <c r="C21" s="549">
        <v>0</v>
      </c>
    </row>
    <row r="22" spans="1:3" x14ac:dyDescent="0.4">
      <c r="A22" s="518" t="s">
        <v>745</v>
      </c>
      <c r="B22" s="430" t="s">
        <v>746</v>
      </c>
      <c r="C22" s="549">
        <v>0</v>
      </c>
    </row>
    <row r="23" spans="1:3" x14ac:dyDescent="0.4">
      <c r="A23" s="518" t="s">
        <v>71</v>
      </c>
      <c r="B23" s="430" t="s">
        <v>973</v>
      </c>
      <c r="C23" s="549">
        <v>0</v>
      </c>
    </row>
    <row r="24" spans="1:3" x14ac:dyDescent="0.4">
      <c r="A24" s="518" t="s">
        <v>72</v>
      </c>
      <c r="B24" s="430" t="s">
        <v>974</v>
      </c>
      <c r="C24" s="549">
        <v>0</v>
      </c>
    </row>
    <row r="25" spans="1:3" x14ac:dyDescent="0.4">
      <c r="A25" s="518" t="s">
        <v>123</v>
      </c>
      <c r="B25" s="430" t="s">
        <v>975</v>
      </c>
      <c r="C25" s="549">
        <v>0</v>
      </c>
    </row>
    <row r="26" spans="1:3" x14ac:dyDescent="0.4">
      <c r="A26" s="518" t="s">
        <v>124</v>
      </c>
      <c r="B26" s="430" t="s">
        <v>976</v>
      </c>
      <c r="C26" s="549">
        <v>0</v>
      </c>
    </row>
    <row r="27" spans="1:3" x14ac:dyDescent="0.4">
      <c r="A27" s="518" t="s">
        <v>1181</v>
      </c>
      <c r="B27" s="430" t="s">
        <v>1132</v>
      </c>
      <c r="C27" s="549">
        <v>0</v>
      </c>
    </row>
    <row r="28" spans="1:3" x14ac:dyDescent="0.4">
      <c r="A28" s="518" t="s">
        <v>1182</v>
      </c>
      <c r="B28" s="430" t="s">
        <v>1133</v>
      </c>
      <c r="C28" s="549">
        <v>0</v>
      </c>
    </row>
    <row r="29" spans="1:3" x14ac:dyDescent="0.4">
      <c r="A29" s="518" t="s">
        <v>1183</v>
      </c>
      <c r="B29" s="430" t="s">
        <v>1134</v>
      </c>
      <c r="C29" s="549">
        <v>0</v>
      </c>
    </row>
    <row r="30" spans="1:3" x14ac:dyDescent="0.4">
      <c r="A30" s="518" t="s">
        <v>1184</v>
      </c>
      <c r="B30" s="430" t="s">
        <v>1135</v>
      </c>
      <c r="C30" s="549">
        <v>0</v>
      </c>
    </row>
    <row r="31" spans="1:3" x14ac:dyDescent="0.4">
      <c r="A31" s="518" t="s">
        <v>80</v>
      </c>
      <c r="B31" s="430" t="s">
        <v>977</v>
      </c>
      <c r="C31" s="549">
        <v>0</v>
      </c>
    </row>
    <row r="32" spans="1:3" x14ac:dyDescent="0.4">
      <c r="A32" s="518" t="s">
        <v>81</v>
      </c>
      <c r="B32" s="430" t="s">
        <v>978</v>
      </c>
      <c r="C32" s="549">
        <v>0</v>
      </c>
    </row>
    <row r="33" spans="1:3" x14ac:dyDescent="0.4">
      <c r="A33" s="518" t="s">
        <v>82</v>
      </c>
      <c r="B33" s="430" t="s">
        <v>83</v>
      </c>
      <c r="C33" s="549">
        <v>0</v>
      </c>
    </row>
    <row r="34" spans="1:3" x14ac:dyDescent="0.4">
      <c r="A34" s="518" t="s">
        <v>84</v>
      </c>
      <c r="B34" s="430" t="s">
        <v>85</v>
      </c>
      <c r="C34" s="549">
        <v>0</v>
      </c>
    </row>
    <row r="35" spans="1:3" x14ac:dyDescent="0.4">
      <c r="A35" s="518" t="s">
        <v>125</v>
      </c>
      <c r="B35" s="430" t="s">
        <v>979</v>
      </c>
      <c r="C35" s="549">
        <v>0</v>
      </c>
    </row>
    <row r="36" spans="1:3" x14ac:dyDescent="0.4">
      <c r="A36" s="518" t="s">
        <v>126</v>
      </c>
      <c r="B36" s="430" t="s">
        <v>980</v>
      </c>
      <c r="C36" s="549">
        <v>0</v>
      </c>
    </row>
    <row r="37" spans="1:3" x14ac:dyDescent="0.4">
      <c r="A37" s="518" t="s">
        <v>73</v>
      </c>
      <c r="B37" s="430" t="s">
        <v>981</v>
      </c>
      <c r="C37" s="549">
        <v>0</v>
      </c>
    </row>
    <row r="38" spans="1:3" x14ac:dyDescent="0.4">
      <c r="A38" s="518" t="s">
        <v>74</v>
      </c>
      <c r="B38" s="430" t="s">
        <v>1138</v>
      </c>
      <c r="C38" s="549">
        <v>0</v>
      </c>
    </row>
    <row r="39" spans="1:3" x14ac:dyDescent="0.4">
      <c r="A39" s="518" t="s">
        <v>75</v>
      </c>
      <c r="B39" s="430" t="s">
        <v>76</v>
      </c>
      <c r="C39" s="549">
        <v>0</v>
      </c>
    </row>
    <row r="40" spans="1:3" x14ac:dyDescent="0.4">
      <c r="A40" s="518" t="s">
        <v>77</v>
      </c>
      <c r="B40" s="430" t="s">
        <v>78</v>
      </c>
      <c r="C40" s="549">
        <v>0</v>
      </c>
    </row>
    <row r="41" spans="1:3" x14ac:dyDescent="0.4">
      <c r="A41" s="518" t="s">
        <v>747</v>
      </c>
      <c r="B41" s="430" t="s">
        <v>1136</v>
      </c>
      <c r="C41" s="549">
        <v>0</v>
      </c>
    </row>
    <row r="42" spans="1:3" x14ac:dyDescent="0.4">
      <c r="A42" s="518" t="s">
        <v>748</v>
      </c>
      <c r="B42" s="430" t="s">
        <v>1137</v>
      </c>
      <c r="C42" s="549">
        <v>0</v>
      </c>
    </row>
    <row r="43" spans="1:3" x14ac:dyDescent="0.4">
      <c r="A43" s="518" t="s">
        <v>749</v>
      </c>
      <c r="B43" s="430" t="s">
        <v>1139</v>
      </c>
      <c r="C43" s="549">
        <v>0</v>
      </c>
    </row>
    <row r="44" spans="1:3" x14ac:dyDescent="0.4">
      <c r="A44" s="518" t="s">
        <v>750</v>
      </c>
      <c r="B44" s="430" t="s">
        <v>1140</v>
      </c>
      <c r="C44" s="549">
        <v>0</v>
      </c>
    </row>
    <row r="45" spans="1:3" x14ac:dyDescent="0.4">
      <c r="A45" s="518" t="s">
        <v>45</v>
      </c>
      <c r="B45" s="430" t="s">
        <v>982</v>
      </c>
      <c r="C45" s="549">
        <v>0</v>
      </c>
    </row>
    <row r="46" spans="1:3" x14ac:dyDescent="0.4">
      <c r="A46" s="518" t="s">
        <v>46</v>
      </c>
      <c r="B46" s="430" t="s">
        <v>983</v>
      </c>
      <c r="C46" s="549">
        <v>0</v>
      </c>
    </row>
    <row r="47" spans="1:3" x14ac:dyDescent="0.4">
      <c r="A47" s="518" t="s">
        <v>47</v>
      </c>
      <c r="B47" s="430" t="s">
        <v>984</v>
      </c>
      <c r="C47" s="549">
        <v>0</v>
      </c>
    </row>
    <row r="48" spans="1:3" x14ac:dyDescent="0.4">
      <c r="A48" s="518" t="s">
        <v>48</v>
      </c>
      <c r="B48" s="430" t="s">
        <v>985</v>
      </c>
      <c r="C48" s="549">
        <v>0</v>
      </c>
    </row>
    <row r="49" spans="1:3" x14ac:dyDescent="0.4">
      <c r="A49" s="518" t="s">
        <v>49</v>
      </c>
      <c r="B49" s="430" t="s">
        <v>986</v>
      </c>
      <c r="C49" s="549">
        <v>0</v>
      </c>
    </row>
    <row r="50" spans="1:3" x14ac:dyDescent="0.4">
      <c r="A50" s="518" t="s">
        <v>209</v>
      </c>
      <c r="B50" s="430" t="s">
        <v>210</v>
      </c>
      <c r="C50" s="549">
        <v>0</v>
      </c>
    </row>
    <row r="51" spans="1:3" x14ac:dyDescent="0.4">
      <c r="A51" s="518" t="s">
        <v>50</v>
      </c>
      <c r="B51" s="430" t="s">
        <v>987</v>
      </c>
      <c r="C51" s="549">
        <v>0</v>
      </c>
    </row>
    <row r="52" spans="1:3" x14ac:dyDescent="0.4">
      <c r="A52" s="518" t="s">
        <v>51</v>
      </c>
      <c r="B52" s="430" t="s">
        <v>988</v>
      </c>
      <c r="C52" s="549">
        <v>0</v>
      </c>
    </row>
    <row r="53" spans="1:3" x14ac:dyDescent="0.4">
      <c r="A53" s="518" t="s">
        <v>52</v>
      </c>
      <c r="B53" s="430" t="s">
        <v>989</v>
      </c>
      <c r="C53" s="549">
        <v>0</v>
      </c>
    </row>
    <row r="54" spans="1:3" x14ac:dyDescent="0.4">
      <c r="A54" s="518" t="s">
        <v>53</v>
      </c>
      <c r="B54" s="430" t="s">
        <v>54</v>
      </c>
      <c r="C54" s="549">
        <v>0</v>
      </c>
    </row>
    <row r="55" spans="1:3" x14ac:dyDescent="0.4">
      <c r="A55" s="518" t="s">
        <v>55</v>
      </c>
      <c r="B55" s="430" t="s">
        <v>990</v>
      </c>
      <c r="C55" s="549">
        <v>0</v>
      </c>
    </row>
    <row r="56" spans="1:3" x14ac:dyDescent="0.4">
      <c r="A56" s="518" t="s">
        <v>56</v>
      </c>
      <c r="B56" s="430" t="s">
        <v>57</v>
      </c>
      <c r="C56" s="549">
        <v>0</v>
      </c>
    </row>
    <row r="57" spans="1:3" x14ac:dyDescent="0.4">
      <c r="A57" s="518" t="s">
        <v>58</v>
      </c>
      <c r="B57" s="430" t="s">
        <v>991</v>
      </c>
      <c r="C57" s="549">
        <v>0</v>
      </c>
    </row>
    <row r="58" spans="1:3" x14ac:dyDescent="0.4">
      <c r="A58" s="518" t="s">
        <v>59</v>
      </c>
      <c r="B58" s="430" t="s">
        <v>992</v>
      </c>
      <c r="C58" s="549">
        <v>0</v>
      </c>
    </row>
    <row r="59" spans="1:3" x14ac:dyDescent="0.4">
      <c r="A59" s="518" t="s">
        <v>60</v>
      </c>
      <c r="B59" s="430" t="s">
        <v>993</v>
      </c>
      <c r="C59" s="549">
        <v>0</v>
      </c>
    </row>
    <row r="60" spans="1:3" x14ac:dyDescent="0.4">
      <c r="A60" s="518" t="s">
        <v>61</v>
      </c>
      <c r="B60" s="430" t="s">
        <v>994</v>
      </c>
      <c r="C60" s="549">
        <v>0</v>
      </c>
    </row>
    <row r="61" spans="1:3" x14ac:dyDescent="0.4">
      <c r="A61" s="518" t="s">
        <v>6206</v>
      </c>
      <c r="B61" s="430" t="s">
        <v>995</v>
      </c>
      <c r="C61" s="549">
        <v>0</v>
      </c>
    </row>
    <row r="62" spans="1:3" x14ac:dyDescent="0.4">
      <c r="A62" s="518" t="s">
        <v>62</v>
      </c>
      <c r="B62" s="430" t="s">
        <v>996</v>
      </c>
      <c r="C62" s="549">
        <v>0</v>
      </c>
    </row>
    <row r="63" spans="1:3" x14ac:dyDescent="0.4">
      <c r="A63" s="518" t="s">
        <v>63</v>
      </c>
      <c r="B63" s="430" t="s">
        <v>64</v>
      </c>
      <c r="C63" s="549">
        <v>0</v>
      </c>
    </row>
    <row r="64" spans="1:3" x14ac:dyDescent="0.4">
      <c r="A64" s="518" t="s">
        <v>65</v>
      </c>
      <c r="B64" s="430" t="s">
        <v>66</v>
      </c>
      <c r="C64" s="549">
        <v>0</v>
      </c>
    </row>
    <row r="65" spans="1:3" x14ac:dyDescent="0.4">
      <c r="A65" s="518" t="s">
        <v>67</v>
      </c>
      <c r="B65" s="430" t="s">
        <v>1141</v>
      </c>
      <c r="C65" s="549">
        <v>0</v>
      </c>
    </row>
    <row r="66" spans="1:3" x14ac:dyDescent="0.4">
      <c r="A66" s="518" t="s">
        <v>68</v>
      </c>
      <c r="B66" s="430" t="s">
        <v>1142</v>
      </c>
      <c r="C66" s="549">
        <v>0</v>
      </c>
    </row>
    <row r="67" spans="1:3" x14ac:dyDescent="0.4">
      <c r="A67" s="518" t="s">
        <v>69</v>
      </c>
      <c r="B67" s="430" t="s">
        <v>997</v>
      </c>
      <c r="C67" s="549">
        <v>0</v>
      </c>
    </row>
    <row r="68" spans="1:3" x14ac:dyDescent="0.4">
      <c r="A68" s="518" t="s">
        <v>70</v>
      </c>
      <c r="B68" s="430" t="s">
        <v>998</v>
      </c>
      <c r="C68" s="549">
        <v>0</v>
      </c>
    </row>
    <row r="69" spans="1:3" x14ac:dyDescent="0.4">
      <c r="A69" s="518" t="s">
        <v>751</v>
      </c>
      <c r="B69" s="430" t="s">
        <v>752</v>
      </c>
      <c r="C69" s="549">
        <v>0</v>
      </c>
    </row>
    <row r="70" spans="1:3" x14ac:dyDescent="0.4">
      <c r="A70" s="518" t="s">
        <v>753</v>
      </c>
      <c r="B70" s="430" t="s">
        <v>754</v>
      </c>
      <c r="C70" s="549">
        <v>0</v>
      </c>
    </row>
    <row r="71" spans="1:3" x14ac:dyDescent="0.4">
      <c r="A71" s="518" t="s">
        <v>755</v>
      </c>
      <c r="B71" s="430" t="s">
        <v>756</v>
      </c>
      <c r="C71" s="549">
        <v>0</v>
      </c>
    </row>
    <row r="72" spans="1:3" x14ac:dyDescent="0.4">
      <c r="A72" s="518" t="s">
        <v>757</v>
      </c>
      <c r="B72" s="430" t="s">
        <v>758</v>
      </c>
      <c r="C72" s="549">
        <v>0</v>
      </c>
    </row>
    <row r="73" spans="1:3" x14ac:dyDescent="0.4">
      <c r="A73" s="518" t="s">
        <v>730</v>
      </c>
      <c r="B73" s="430" t="s">
        <v>999</v>
      </c>
      <c r="C73" s="549">
        <v>0</v>
      </c>
    </row>
    <row r="74" spans="1:3" x14ac:dyDescent="0.4">
      <c r="A74" s="518" t="s">
        <v>731</v>
      </c>
      <c r="B74" s="430" t="s">
        <v>732</v>
      </c>
      <c r="C74" s="549">
        <v>0</v>
      </c>
    </row>
    <row r="75" spans="1:3" x14ac:dyDescent="0.4">
      <c r="A75" s="518" t="s">
        <v>733</v>
      </c>
      <c r="B75" s="430" t="s">
        <v>734</v>
      </c>
      <c r="C75" s="549">
        <v>0</v>
      </c>
    </row>
    <row r="76" spans="1:3" x14ac:dyDescent="0.4">
      <c r="A76" s="518" t="s">
        <v>735</v>
      </c>
      <c r="B76" s="430" t="s">
        <v>736</v>
      </c>
      <c r="C76" s="549">
        <v>0</v>
      </c>
    </row>
    <row r="77" spans="1:3" x14ac:dyDescent="0.4">
      <c r="A77" s="518" t="s">
        <v>737</v>
      </c>
      <c r="B77" s="430" t="s">
        <v>738</v>
      </c>
      <c r="C77" s="549">
        <v>0</v>
      </c>
    </row>
    <row r="78" spans="1:3" x14ac:dyDescent="0.4">
      <c r="A78" s="518" t="s">
        <v>6220</v>
      </c>
      <c r="B78" s="430" t="s">
        <v>6222</v>
      </c>
      <c r="C78" s="549">
        <v>0</v>
      </c>
    </row>
    <row r="79" spans="1:3" x14ac:dyDescent="0.4">
      <c r="A79" s="518" t="s">
        <v>6221</v>
      </c>
      <c r="B79" s="430" t="s">
        <v>6223</v>
      </c>
      <c r="C79" s="549">
        <v>0</v>
      </c>
    </row>
    <row r="80" spans="1:3" x14ac:dyDescent="0.4">
      <c r="A80" s="518" t="s">
        <v>86</v>
      </c>
      <c r="B80" s="430" t="s">
        <v>87</v>
      </c>
      <c r="C80" s="549">
        <v>0</v>
      </c>
    </row>
    <row r="81" spans="1:3" x14ac:dyDescent="0.4">
      <c r="A81" s="518" t="s">
        <v>88</v>
      </c>
      <c r="B81" s="430" t="s">
        <v>1000</v>
      </c>
      <c r="C81" s="549">
        <v>0</v>
      </c>
    </row>
    <row r="82" spans="1:3" x14ac:dyDescent="0.4">
      <c r="A82" s="518" t="s">
        <v>89</v>
      </c>
      <c r="B82" s="430" t="s">
        <v>1001</v>
      </c>
      <c r="C82" s="549">
        <v>0</v>
      </c>
    </row>
    <row r="83" spans="1:3" x14ac:dyDescent="0.4">
      <c r="A83" s="518" t="s">
        <v>90</v>
      </c>
      <c r="B83" s="376" t="s">
        <v>6268</v>
      </c>
      <c r="C83" s="549">
        <v>0</v>
      </c>
    </row>
    <row r="84" spans="1:3" x14ac:dyDescent="0.4">
      <c r="A84" s="518" t="s">
        <v>91</v>
      </c>
      <c r="B84" s="376" t="s">
        <v>6269</v>
      </c>
      <c r="C84" s="549">
        <v>0</v>
      </c>
    </row>
    <row r="85" spans="1:3" x14ac:dyDescent="0.4">
      <c r="A85" s="643" t="s">
        <v>6265</v>
      </c>
      <c r="B85" s="261" t="s">
        <v>6263</v>
      </c>
      <c r="C85" s="549">
        <v>0</v>
      </c>
    </row>
    <row r="86" spans="1:3" x14ac:dyDescent="0.4">
      <c r="A86" s="643" t="s">
        <v>6266</v>
      </c>
      <c r="B86" s="261" t="s">
        <v>6264</v>
      </c>
      <c r="C86" s="549">
        <v>0</v>
      </c>
    </row>
    <row r="87" spans="1:3" x14ac:dyDescent="0.4">
      <c r="A87" s="518" t="s">
        <v>92</v>
      </c>
      <c r="B87" s="430" t="s">
        <v>93</v>
      </c>
      <c r="C87" s="549">
        <v>0</v>
      </c>
    </row>
    <row r="88" spans="1:3" x14ac:dyDescent="0.4">
      <c r="A88" s="518" t="s">
        <v>94</v>
      </c>
      <c r="B88" s="430" t="s">
        <v>95</v>
      </c>
      <c r="C88" s="549">
        <v>0</v>
      </c>
    </row>
    <row r="89" spans="1:3" x14ac:dyDescent="0.4">
      <c r="A89" s="518" t="s">
        <v>96</v>
      </c>
      <c r="B89" s="430" t="s">
        <v>1002</v>
      </c>
      <c r="C89" s="549">
        <v>0</v>
      </c>
    </row>
    <row r="90" spans="1:3" x14ac:dyDescent="0.4">
      <c r="A90" s="518" t="s">
        <v>97</v>
      </c>
      <c r="B90" s="430" t="s">
        <v>1003</v>
      </c>
      <c r="C90" s="549">
        <v>0</v>
      </c>
    </row>
    <row r="91" spans="1:3" x14ac:dyDescent="0.4">
      <c r="A91" s="518" t="s">
        <v>98</v>
      </c>
      <c r="B91" s="430" t="s">
        <v>1004</v>
      </c>
      <c r="C91" s="549">
        <v>0</v>
      </c>
    </row>
    <row r="92" spans="1:3" x14ac:dyDescent="0.4">
      <c r="A92" s="518" t="s">
        <v>99</v>
      </c>
      <c r="B92" s="430" t="s">
        <v>1005</v>
      </c>
      <c r="C92" s="549">
        <v>0</v>
      </c>
    </row>
    <row r="93" spans="1:3" x14ac:dyDescent="0.4">
      <c r="A93" s="518" t="s">
        <v>100</v>
      </c>
      <c r="B93" s="430" t="s">
        <v>1006</v>
      </c>
      <c r="C93" s="549">
        <v>0</v>
      </c>
    </row>
    <row r="94" spans="1:3" x14ac:dyDescent="0.4">
      <c r="A94" s="518" t="s">
        <v>101</v>
      </c>
      <c r="B94" s="430" t="s">
        <v>1007</v>
      </c>
      <c r="C94" s="549">
        <v>0</v>
      </c>
    </row>
    <row r="95" spans="1:3" x14ac:dyDescent="0.4">
      <c r="A95" s="518" t="s">
        <v>759</v>
      </c>
      <c r="B95" s="430" t="s">
        <v>102</v>
      </c>
      <c r="C95" s="549">
        <v>0</v>
      </c>
    </row>
    <row r="96" spans="1:3" x14ac:dyDescent="0.4">
      <c r="A96" s="518" t="s">
        <v>760</v>
      </c>
      <c r="B96" s="430" t="s">
        <v>103</v>
      </c>
      <c r="C96" s="549">
        <v>0</v>
      </c>
    </row>
    <row r="97" spans="1:3" x14ac:dyDescent="0.4">
      <c r="A97" s="518" t="s">
        <v>1195</v>
      </c>
      <c r="B97" s="430" t="s">
        <v>1196</v>
      </c>
      <c r="C97" s="549">
        <v>0</v>
      </c>
    </row>
    <row r="98" spans="1:3" x14ac:dyDescent="0.4">
      <c r="A98" s="518" t="s">
        <v>104</v>
      </c>
      <c r="B98" s="430" t="s">
        <v>1008</v>
      </c>
      <c r="C98" s="549">
        <v>0</v>
      </c>
    </row>
    <row r="99" spans="1:3" x14ac:dyDescent="0.4">
      <c r="A99" s="518" t="s">
        <v>105</v>
      </c>
      <c r="B99" s="430" t="s">
        <v>1009</v>
      </c>
      <c r="C99" s="549">
        <v>0</v>
      </c>
    </row>
    <row r="100" spans="1:3" x14ac:dyDescent="0.4">
      <c r="A100" s="518" t="s">
        <v>106</v>
      </c>
      <c r="B100" s="430" t="s">
        <v>1010</v>
      </c>
      <c r="C100" s="549">
        <v>0</v>
      </c>
    </row>
    <row r="101" spans="1:3" x14ac:dyDescent="0.4">
      <c r="A101" s="518" t="s">
        <v>107</v>
      </c>
      <c r="B101" s="430" t="s">
        <v>1011</v>
      </c>
      <c r="C101" s="549">
        <v>0</v>
      </c>
    </row>
    <row r="102" spans="1:3" x14ac:dyDescent="0.4">
      <c r="A102" s="518" t="s">
        <v>108</v>
      </c>
      <c r="B102" s="430" t="s">
        <v>1012</v>
      </c>
      <c r="C102" s="549">
        <v>0</v>
      </c>
    </row>
    <row r="103" spans="1:3" x14ac:dyDescent="0.4">
      <c r="A103" s="518" t="s">
        <v>109</v>
      </c>
      <c r="B103" s="430" t="s">
        <v>1013</v>
      </c>
      <c r="C103" s="549">
        <v>0</v>
      </c>
    </row>
    <row r="104" spans="1:3" x14ac:dyDescent="0.4">
      <c r="A104" s="518" t="s">
        <v>110</v>
      </c>
      <c r="B104" s="430" t="s">
        <v>1014</v>
      </c>
      <c r="C104" s="549">
        <v>0</v>
      </c>
    </row>
    <row r="105" spans="1:3" x14ac:dyDescent="0.4">
      <c r="A105" s="518" t="s">
        <v>761</v>
      </c>
      <c r="B105" s="430" t="s">
        <v>762</v>
      </c>
      <c r="C105" s="549">
        <v>0</v>
      </c>
    </row>
    <row r="106" spans="1:3" x14ac:dyDescent="0.4">
      <c r="A106" s="518" t="s">
        <v>763</v>
      </c>
      <c r="B106" s="430" t="s">
        <v>764</v>
      </c>
      <c r="C106" s="549">
        <v>0</v>
      </c>
    </row>
    <row r="107" spans="1:3" x14ac:dyDescent="0.4">
      <c r="A107" s="518" t="s">
        <v>765</v>
      </c>
      <c r="B107" s="430" t="s">
        <v>766</v>
      </c>
      <c r="C107" s="549">
        <v>0</v>
      </c>
    </row>
    <row r="108" spans="1:3" x14ac:dyDescent="0.4">
      <c r="A108" s="518" t="s">
        <v>767</v>
      </c>
      <c r="B108" s="430" t="s">
        <v>768</v>
      </c>
      <c r="C108" s="549">
        <v>0</v>
      </c>
    </row>
    <row r="109" spans="1:3" x14ac:dyDescent="0.4">
      <c r="A109" s="518" t="s">
        <v>769</v>
      </c>
      <c r="B109" s="430" t="s">
        <v>770</v>
      </c>
      <c r="C109" s="549">
        <v>0</v>
      </c>
    </row>
    <row r="110" spans="1:3" x14ac:dyDescent="0.4">
      <c r="A110" s="518" t="s">
        <v>771</v>
      </c>
      <c r="B110" s="430" t="s">
        <v>111</v>
      </c>
      <c r="C110" s="549">
        <v>0</v>
      </c>
    </row>
    <row r="111" spans="1:3" x14ac:dyDescent="0.4">
      <c r="A111" s="518" t="s">
        <v>772</v>
      </c>
      <c r="B111" s="430" t="s">
        <v>773</v>
      </c>
      <c r="C111" s="549">
        <v>0</v>
      </c>
    </row>
    <row r="112" spans="1:3" x14ac:dyDescent="0.4">
      <c r="A112" s="518" t="s">
        <v>1185</v>
      </c>
      <c r="B112" s="430" t="s">
        <v>1143</v>
      </c>
      <c r="C112" s="549">
        <v>0</v>
      </c>
    </row>
    <row r="113" spans="1:3" x14ac:dyDescent="0.4">
      <c r="A113" s="518" t="s">
        <v>127</v>
      </c>
      <c r="B113" s="430" t="s">
        <v>1015</v>
      </c>
      <c r="C113" s="549">
        <v>0</v>
      </c>
    </row>
    <row r="114" spans="1:3" x14ac:dyDescent="0.4">
      <c r="A114" s="518" t="s">
        <v>128</v>
      </c>
      <c r="B114" s="430" t="s">
        <v>1016</v>
      </c>
      <c r="C114" s="549">
        <v>0</v>
      </c>
    </row>
    <row r="115" spans="1:3" x14ac:dyDescent="0.4">
      <c r="A115" s="518" t="s">
        <v>129</v>
      </c>
      <c r="B115" s="430" t="s">
        <v>1017</v>
      </c>
      <c r="C115" s="549">
        <v>0</v>
      </c>
    </row>
    <row r="116" spans="1:3" x14ac:dyDescent="0.4">
      <c r="A116" s="518" t="s">
        <v>130</v>
      </c>
      <c r="B116" s="430" t="s">
        <v>131</v>
      </c>
      <c r="C116" s="549">
        <v>0</v>
      </c>
    </row>
    <row r="117" spans="1:3" x14ac:dyDescent="0.4">
      <c r="A117" s="518" t="s">
        <v>132</v>
      </c>
      <c r="B117" s="430" t="s">
        <v>133</v>
      </c>
      <c r="C117" s="549">
        <v>0</v>
      </c>
    </row>
    <row r="118" spans="1:3" x14ac:dyDescent="0.4">
      <c r="A118" s="518" t="s">
        <v>774</v>
      </c>
      <c r="B118" s="430" t="s">
        <v>775</v>
      </c>
      <c r="C118" s="549">
        <v>0</v>
      </c>
    </row>
    <row r="119" spans="1:3" x14ac:dyDescent="0.4">
      <c r="A119" s="518" t="s">
        <v>776</v>
      </c>
      <c r="B119" s="430" t="s">
        <v>777</v>
      </c>
      <c r="C119" s="549">
        <v>0</v>
      </c>
    </row>
    <row r="120" spans="1:3" x14ac:dyDescent="0.4">
      <c r="A120" s="518" t="s">
        <v>778</v>
      </c>
      <c r="B120" s="430" t="s">
        <v>779</v>
      </c>
      <c r="C120" s="549">
        <v>0</v>
      </c>
    </row>
    <row r="121" spans="1:3" x14ac:dyDescent="0.4">
      <c r="A121" s="518" t="s">
        <v>780</v>
      </c>
      <c r="B121" s="430" t="s">
        <v>781</v>
      </c>
      <c r="C121" s="549">
        <v>0</v>
      </c>
    </row>
    <row r="122" spans="1:3" x14ac:dyDescent="0.4">
      <c r="A122" s="518" t="s">
        <v>156</v>
      </c>
      <c r="B122" s="430" t="s">
        <v>157</v>
      </c>
      <c r="C122" s="549">
        <v>0</v>
      </c>
    </row>
    <row r="123" spans="1:3" x14ac:dyDescent="0.4">
      <c r="A123" s="518" t="s">
        <v>158</v>
      </c>
      <c r="B123" s="430" t="s">
        <v>1018</v>
      </c>
      <c r="C123" s="549">
        <v>0</v>
      </c>
    </row>
    <row r="124" spans="1:3" x14ac:dyDescent="0.4">
      <c r="A124" s="518" t="s">
        <v>159</v>
      </c>
      <c r="B124" s="430" t="s">
        <v>1019</v>
      </c>
      <c r="C124" s="549">
        <v>0</v>
      </c>
    </row>
    <row r="125" spans="1:3" x14ac:dyDescent="0.4">
      <c r="A125" s="518" t="s">
        <v>160</v>
      </c>
      <c r="B125" s="430" t="s">
        <v>161</v>
      </c>
      <c r="C125" s="549">
        <v>0</v>
      </c>
    </row>
    <row r="126" spans="1:3" x14ac:dyDescent="0.4">
      <c r="A126" s="518" t="s">
        <v>162</v>
      </c>
      <c r="B126" s="430" t="s">
        <v>163</v>
      </c>
      <c r="C126" s="549">
        <v>0</v>
      </c>
    </row>
    <row r="127" spans="1:3" x14ac:dyDescent="0.4">
      <c r="A127" s="518" t="s">
        <v>164</v>
      </c>
      <c r="B127" s="430" t="s">
        <v>165</v>
      </c>
      <c r="C127" s="549">
        <v>0</v>
      </c>
    </row>
    <row r="128" spans="1:3" x14ac:dyDescent="0.4">
      <c r="A128" s="518" t="s">
        <v>166</v>
      </c>
      <c r="B128" s="430" t="s">
        <v>167</v>
      </c>
      <c r="C128" s="549">
        <v>0</v>
      </c>
    </row>
    <row r="129" spans="1:3" x14ac:dyDescent="0.4">
      <c r="A129" s="518" t="s">
        <v>168</v>
      </c>
      <c r="B129" s="430" t="s">
        <v>1020</v>
      </c>
      <c r="C129" s="549">
        <v>0</v>
      </c>
    </row>
    <row r="130" spans="1:3" x14ac:dyDescent="0.4">
      <c r="A130" s="518" t="s">
        <v>782</v>
      </c>
      <c r="B130" s="430" t="s">
        <v>783</v>
      </c>
      <c r="C130" s="549">
        <v>0</v>
      </c>
    </row>
    <row r="131" spans="1:3" x14ac:dyDescent="0.4">
      <c r="A131" s="518" t="s">
        <v>784</v>
      </c>
      <c r="B131" s="430" t="s">
        <v>785</v>
      </c>
      <c r="C131" s="549">
        <v>0</v>
      </c>
    </row>
    <row r="132" spans="1:3" x14ac:dyDescent="0.4">
      <c r="A132" s="518" t="s">
        <v>169</v>
      </c>
      <c r="B132" s="430" t="s">
        <v>1021</v>
      </c>
      <c r="C132" s="549">
        <v>0</v>
      </c>
    </row>
    <row r="133" spans="1:3" x14ac:dyDescent="0.4">
      <c r="A133" s="518" t="s">
        <v>170</v>
      </c>
      <c r="B133" s="430" t="s">
        <v>171</v>
      </c>
      <c r="C133" s="549">
        <v>0</v>
      </c>
    </row>
    <row r="134" spans="1:3" x14ac:dyDescent="0.4">
      <c r="A134" s="518" t="s">
        <v>172</v>
      </c>
      <c r="B134" s="430" t="s">
        <v>173</v>
      </c>
      <c r="C134" s="549">
        <v>0</v>
      </c>
    </row>
    <row r="135" spans="1:3" x14ac:dyDescent="0.4">
      <c r="A135" s="518" t="s">
        <v>786</v>
      </c>
      <c r="B135" s="430" t="s">
        <v>787</v>
      </c>
      <c r="C135" s="549">
        <v>0</v>
      </c>
    </row>
    <row r="136" spans="1:3" x14ac:dyDescent="0.4">
      <c r="A136" s="518" t="s">
        <v>138</v>
      </c>
      <c r="B136" s="430" t="s">
        <v>1022</v>
      </c>
      <c r="C136" s="549">
        <v>0</v>
      </c>
    </row>
    <row r="137" spans="1:3" x14ac:dyDescent="0.4">
      <c r="A137" s="518" t="s">
        <v>211</v>
      </c>
      <c r="B137" s="430" t="s">
        <v>1023</v>
      </c>
      <c r="C137" s="549">
        <v>0</v>
      </c>
    </row>
    <row r="138" spans="1:3" x14ac:dyDescent="0.4">
      <c r="A138" s="518" t="s">
        <v>174</v>
      </c>
      <c r="B138" s="430" t="s">
        <v>1024</v>
      </c>
      <c r="C138" s="549">
        <v>0</v>
      </c>
    </row>
    <row r="139" spans="1:3" x14ac:dyDescent="0.4">
      <c r="A139" s="518" t="s">
        <v>175</v>
      </c>
      <c r="B139" s="430" t="s">
        <v>1025</v>
      </c>
      <c r="C139" s="549">
        <v>0</v>
      </c>
    </row>
    <row r="140" spans="1:3" x14ac:dyDescent="0.4">
      <c r="A140" s="518" t="s">
        <v>176</v>
      </c>
      <c r="B140" s="430" t="s">
        <v>1026</v>
      </c>
      <c r="C140" s="549">
        <v>0</v>
      </c>
    </row>
    <row r="141" spans="1:3" x14ac:dyDescent="0.4">
      <c r="A141" s="518" t="s">
        <v>177</v>
      </c>
      <c r="B141" s="430" t="s">
        <v>1027</v>
      </c>
      <c r="C141" s="549">
        <v>0</v>
      </c>
    </row>
    <row r="142" spans="1:3" x14ac:dyDescent="0.4">
      <c r="A142" s="518" t="s">
        <v>178</v>
      </c>
      <c r="B142" s="430" t="s">
        <v>1028</v>
      </c>
      <c r="C142" s="549">
        <v>0</v>
      </c>
    </row>
    <row r="143" spans="1:3" x14ac:dyDescent="0.4">
      <c r="A143" s="518" t="s">
        <v>6225</v>
      </c>
      <c r="B143" s="430" t="s">
        <v>6224</v>
      </c>
      <c r="C143" s="549">
        <v>0</v>
      </c>
    </row>
    <row r="144" spans="1:3" x14ac:dyDescent="0.4">
      <c r="A144" s="518" t="s">
        <v>788</v>
      </c>
      <c r="B144" s="430" t="s">
        <v>789</v>
      </c>
      <c r="C144" s="549">
        <v>0</v>
      </c>
    </row>
    <row r="145" spans="1:3" x14ac:dyDescent="0.4">
      <c r="A145" s="518" t="s">
        <v>790</v>
      </c>
      <c r="B145" s="430" t="s">
        <v>791</v>
      </c>
      <c r="C145" s="549">
        <v>0</v>
      </c>
    </row>
    <row r="146" spans="1:3" x14ac:dyDescent="0.4">
      <c r="A146" s="518" t="s">
        <v>792</v>
      </c>
      <c r="B146" s="430" t="s">
        <v>793</v>
      </c>
      <c r="C146" s="549">
        <v>0</v>
      </c>
    </row>
    <row r="147" spans="1:3" x14ac:dyDescent="0.4">
      <c r="A147" s="518" t="s">
        <v>179</v>
      </c>
      <c r="B147" s="430" t="s">
        <v>1029</v>
      </c>
      <c r="C147" s="549">
        <v>0</v>
      </c>
    </row>
    <row r="148" spans="1:3" x14ac:dyDescent="0.4">
      <c r="A148" s="518" t="s">
        <v>794</v>
      </c>
      <c r="B148" s="430" t="s">
        <v>795</v>
      </c>
      <c r="C148" s="549">
        <v>0</v>
      </c>
    </row>
    <row r="149" spans="1:3" x14ac:dyDescent="0.4">
      <c r="A149" s="518" t="s">
        <v>180</v>
      </c>
      <c r="B149" s="430" t="s">
        <v>1030</v>
      </c>
      <c r="C149" s="549">
        <v>0</v>
      </c>
    </row>
    <row r="150" spans="1:3" x14ac:dyDescent="0.4">
      <c r="A150" s="518" t="s">
        <v>181</v>
      </c>
      <c r="B150" s="430" t="s">
        <v>182</v>
      </c>
      <c r="C150" s="549">
        <v>0</v>
      </c>
    </row>
    <row r="151" spans="1:3" x14ac:dyDescent="0.4">
      <c r="A151" s="518" t="s">
        <v>183</v>
      </c>
      <c r="B151" s="430" t="s">
        <v>184</v>
      </c>
      <c r="C151" s="549">
        <v>0</v>
      </c>
    </row>
    <row r="152" spans="1:3" x14ac:dyDescent="0.4">
      <c r="A152" s="518" t="s">
        <v>134</v>
      </c>
      <c r="B152" s="430" t="s">
        <v>135</v>
      </c>
      <c r="C152" s="549">
        <v>0</v>
      </c>
    </row>
    <row r="153" spans="1:3" x14ac:dyDescent="0.4">
      <c r="A153" s="518" t="s">
        <v>136</v>
      </c>
      <c r="B153" s="430" t="s">
        <v>137</v>
      </c>
      <c r="C153" s="549">
        <v>0</v>
      </c>
    </row>
    <row r="154" spans="1:3" x14ac:dyDescent="0.4">
      <c r="A154" s="518" t="s">
        <v>185</v>
      </c>
      <c r="B154" s="430" t="s">
        <v>186</v>
      </c>
      <c r="C154" s="549">
        <v>0</v>
      </c>
    </row>
    <row r="155" spans="1:3" x14ac:dyDescent="0.4">
      <c r="A155" s="518" t="s">
        <v>187</v>
      </c>
      <c r="B155" s="430" t="s">
        <v>188</v>
      </c>
      <c r="C155" s="549">
        <v>0</v>
      </c>
    </row>
    <row r="156" spans="1:3" x14ac:dyDescent="0.4">
      <c r="A156" s="518" t="s">
        <v>189</v>
      </c>
      <c r="B156" s="430" t="s">
        <v>190</v>
      </c>
      <c r="C156" s="549">
        <v>0</v>
      </c>
    </row>
    <row r="157" spans="1:3" x14ac:dyDescent="0.4">
      <c r="A157" s="518" t="s">
        <v>191</v>
      </c>
      <c r="B157" s="430" t="s">
        <v>192</v>
      </c>
      <c r="C157" s="549">
        <v>0</v>
      </c>
    </row>
    <row r="158" spans="1:3" x14ac:dyDescent="0.4">
      <c r="A158" s="518" t="s">
        <v>193</v>
      </c>
      <c r="B158" s="430" t="s">
        <v>194</v>
      </c>
      <c r="C158" s="549">
        <v>0</v>
      </c>
    </row>
    <row r="159" spans="1:3" x14ac:dyDescent="0.4">
      <c r="A159" s="518" t="s">
        <v>195</v>
      </c>
      <c r="B159" s="430" t="s">
        <v>1031</v>
      </c>
      <c r="C159" s="549">
        <v>0</v>
      </c>
    </row>
    <row r="160" spans="1:3" x14ac:dyDescent="0.4">
      <c r="A160" s="518" t="s">
        <v>196</v>
      </c>
      <c r="B160" s="430" t="s">
        <v>1032</v>
      </c>
      <c r="C160" s="549">
        <v>0</v>
      </c>
    </row>
    <row r="161" spans="1:3" x14ac:dyDescent="0.4">
      <c r="A161" s="518" t="s">
        <v>197</v>
      </c>
      <c r="B161" s="430" t="s">
        <v>198</v>
      </c>
      <c r="C161" s="549">
        <v>0</v>
      </c>
    </row>
    <row r="162" spans="1:3" x14ac:dyDescent="0.4">
      <c r="A162" s="518" t="s">
        <v>199</v>
      </c>
      <c r="B162" s="430" t="s">
        <v>200</v>
      </c>
      <c r="C162" s="549">
        <v>0</v>
      </c>
    </row>
    <row r="163" spans="1:3" x14ac:dyDescent="0.4">
      <c r="A163" s="518" t="s">
        <v>212</v>
      </c>
      <c r="B163" s="430" t="s">
        <v>213</v>
      </c>
      <c r="C163" s="549">
        <v>0</v>
      </c>
    </row>
    <row r="164" spans="1:3" x14ac:dyDescent="0.4">
      <c r="A164" s="518" t="s">
        <v>201</v>
      </c>
      <c r="B164" s="430" t="s">
        <v>1033</v>
      </c>
      <c r="C164" s="549">
        <v>0</v>
      </c>
    </row>
    <row r="165" spans="1:3" x14ac:dyDescent="0.4">
      <c r="A165" s="518" t="s">
        <v>202</v>
      </c>
      <c r="B165" s="430" t="s">
        <v>203</v>
      </c>
      <c r="C165" s="549">
        <v>0</v>
      </c>
    </row>
    <row r="166" spans="1:3" x14ac:dyDescent="0.4">
      <c r="A166" s="518" t="s">
        <v>204</v>
      </c>
      <c r="B166" s="430" t="s">
        <v>1034</v>
      </c>
      <c r="C166" s="549">
        <v>0</v>
      </c>
    </row>
    <row r="167" spans="1:3" x14ac:dyDescent="0.4">
      <c r="A167" s="518" t="s">
        <v>205</v>
      </c>
      <c r="B167" s="430" t="s">
        <v>206</v>
      </c>
      <c r="C167" s="549">
        <v>0</v>
      </c>
    </row>
    <row r="168" spans="1:3" x14ac:dyDescent="0.4">
      <c r="A168" s="518" t="s">
        <v>207</v>
      </c>
      <c r="B168" s="430" t="s">
        <v>208</v>
      </c>
      <c r="C168" s="549">
        <v>0</v>
      </c>
    </row>
    <row r="169" spans="1:3" x14ac:dyDescent="0.4">
      <c r="A169" s="518" t="s">
        <v>223</v>
      </c>
      <c r="B169" s="430" t="s">
        <v>224</v>
      </c>
      <c r="C169" s="549">
        <v>0</v>
      </c>
    </row>
    <row r="170" spans="1:3" x14ac:dyDescent="0.4">
      <c r="A170" s="518" t="s">
        <v>225</v>
      </c>
      <c r="B170" s="430" t="s">
        <v>226</v>
      </c>
      <c r="C170" s="549">
        <v>0</v>
      </c>
    </row>
    <row r="171" spans="1:3" x14ac:dyDescent="0.4">
      <c r="A171" s="518" t="s">
        <v>227</v>
      </c>
      <c r="B171" s="430" t="s">
        <v>228</v>
      </c>
      <c r="C171" s="549">
        <v>0</v>
      </c>
    </row>
    <row r="172" spans="1:3" x14ac:dyDescent="0.4">
      <c r="A172" s="518" t="s">
        <v>229</v>
      </c>
      <c r="B172" s="430" t="s">
        <v>230</v>
      </c>
      <c r="C172" s="549">
        <v>0</v>
      </c>
    </row>
    <row r="173" spans="1:3" x14ac:dyDescent="0.4">
      <c r="A173" s="518" t="s">
        <v>231</v>
      </c>
      <c r="B173" s="430" t="s">
        <v>232</v>
      </c>
      <c r="C173" s="549">
        <v>0</v>
      </c>
    </row>
    <row r="174" spans="1:3" x14ac:dyDescent="0.4">
      <c r="A174" s="518" t="s">
        <v>233</v>
      </c>
      <c r="B174" s="430" t="s">
        <v>234</v>
      </c>
      <c r="C174" s="549">
        <v>0</v>
      </c>
    </row>
    <row r="175" spans="1:3" x14ac:dyDescent="0.4">
      <c r="A175" s="518" t="s">
        <v>235</v>
      </c>
      <c r="B175" s="430" t="s">
        <v>236</v>
      </c>
      <c r="C175" s="549">
        <v>0</v>
      </c>
    </row>
    <row r="176" spans="1:3" x14ac:dyDescent="0.4">
      <c r="A176" s="518" t="s">
        <v>237</v>
      </c>
      <c r="B176" s="430" t="s">
        <v>238</v>
      </c>
      <c r="C176" s="549">
        <v>0</v>
      </c>
    </row>
    <row r="177" spans="1:3" x14ac:dyDescent="0.4">
      <c r="A177" s="518" t="s">
        <v>239</v>
      </c>
      <c r="B177" s="430" t="s">
        <v>240</v>
      </c>
      <c r="C177" s="549">
        <v>0</v>
      </c>
    </row>
    <row r="178" spans="1:3" x14ac:dyDescent="0.4">
      <c r="A178" s="518" t="s">
        <v>241</v>
      </c>
      <c r="B178" s="430" t="s">
        <v>242</v>
      </c>
      <c r="C178" s="549">
        <v>0</v>
      </c>
    </row>
    <row r="179" spans="1:3" x14ac:dyDescent="0.4">
      <c r="A179" s="518" t="s">
        <v>243</v>
      </c>
      <c r="B179" s="430" t="s">
        <v>244</v>
      </c>
      <c r="C179" s="549">
        <v>0</v>
      </c>
    </row>
    <row r="180" spans="1:3" x14ac:dyDescent="0.4">
      <c r="A180" s="518" t="s">
        <v>245</v>
      </c>
      <c r="B180" s="430" t="s">
        <v>246</v>
      </c>
      <c r="C180" s="549">
        <v>0</v>
      </c>
    </row>
    <row r="181" spans="1:3" x14ac:dyDescent="0.4">
      <c r="A181" s="518" t="s">
        <v>255</v>
      </c>
      <c r="B181" s="430" t="s">
        <v>256</v>
      </c>
      <c r="C181" s="549">
        <v>0</v>
      </c>
    </row>
    <row r="182" spans="1:3" x14ac:dyDescent="0.4">
      <c r="A182" s="518" t="s">
        <v>257</v>
      </c>
      <c r="B182" s="430" t="s">
        <v>258</v>
      </c>
      <c r="C182" s="549">
        <v>0</v>
      </c>
    </row>
    <row r="183" spans="1:3" x14ac:dyDescent="0.4">
      <c r="A183" s="518" t="s">
        <v>259</v>
      </c>
      <c r="B183" s="430" t="s">
        <v>1035</v>
      </c>
      <c r="C183" s="549">
        <v>0</v>
      </c>
    </row>
    <row r="184" spans="1:3" x14ac:dyDescent="0.4">
      <c r="A184" s="518" t="s">
        <v>260</v>
      </c>
      <c r="B184" s="430" t="s">
        <v>261</v>
      </c>
      <c r="C184" s="549">
        <v>0</v>
      </c>
    </row>
    <row r="185" spans="1:3" x14ac:dyDescent="0.4">
      <c r="A185" s="518" t="s">
        <v>262</v>
      </c>
      <c r="B185" s="430" t="s">
        <v>263</v>
      </c>
      <c r="C185" s="549">
        <v>0</v>
      </c>
    </row>
    <row r="186" spans="1:3" x14ac:dyDescent="0.4">
      <c r="A186" s="518" t="s">
        <v>264</v>
      </c>
      <c r="B186" s="430" t="s">
        <v>602</v>
      </c>
      <c r="C186" s="549">
        <v>0</v>
      </c>
    </row>
    <row r="187" spans="1:3" x14ac:dyDescent="0.4">
      <c r="A187" s="518" t="s">
        <v>247</v>
      </c>
      <c r="B187" s="430" t="s">
        <v>1036</v>
      </c>
      <c r="C187" s="549">
        <v>0</v>
      </c>
    </row>
    <row r="188" spans="1:3" x14ac:dyDescent="0.4">
      <c r="A188" s="518" t="s">
        <v>248</v>
      </c>
      <c r="B188" s="430" t="s">
        <v>1037</v>
      </c>
      <c r="C188" s="549">
        <v>0</v>
      </c>
    </row>
    <row r="189" spans="1:3" x14ac:dyDescent="0.4">
      <c r="A189" s="518" t="s">
        <v>249</v>
      </c>
      <c r="B189" s="430" t="s">
        <v>1038</v>
      </c>
      <c r="C189" s="549">
        <v>0</v>
      </c>
    </row>
    <row r="190" spans="1:3" x14ac:dyDescent="0.4">
      <c r="A190" s="518" t="s">
        <v>250</v>
      </c>
      <c r="B190" s="430" t="s">
        <v>1039</v>
      </c>
      <c r="C190" s="549">
        <v>0</v>
      </c>
    </row>
    <row r="191" spans="1:3" x14ac:dyDescent="0.4">
      <c r="A191" s="518" t="s">
        <v>251</v>
      </c>
      <c r="B191" s="430" t="s">
        <v>1040</v>
      </c>
      <c r="C191" s="549">
        <v>0</v>
      </c>
    </row>
    <row r="192" spans="1:3" x14ac:dyDescent="0.4">
      <c r="A192" s="518" t="s">
        <v>252</v>
      </c>
      <c r="B192" s="430" t="s">
        <v>1041</v>
      </c>
      <c r="C192" s="549">
        <v>0</v>
      </c>
    </row>
    <row r="193" spans="1:3" x14ac:dyDescent="0.4">
      <c r="A193" s="518" t="s">
        <v>253</v>
      </c>
      <c r="B193" s="430" t="s">
        <v>1042</v>
      </c>
      <c r="C193" s="549">
        <v>0</v>
      </c>
    </row>
    <row r="194" spans="1:3" x14ac:dyDescent="0.4">
      <c r="A194" s="518" t="s">
        <v>254</v>
      </c>
      <c r="B194" s="430" t="s">
        <v>1043</v>
      </c>
      <c r="C194" s="549">
        <v>0</v>
      </c>
    </row>
    <row r="195" spans="1:3" x14ac:dyDescent="0.4">
      <c r="A195" s="518" t="s">
        <v>796</v>
      </c>
      <c r="B195" s="430" t="s">
        <v>797</v>
      </c>
      <c r="C195" s="549">
        <v>0</v>
      </c>
    </row>
    <row r="196" spans="1:3" x14ac:dyDescent="0.4">
      <c r="A196" s="518" t="s">
        <v>798</v>
      </c>
      <c r="B196" s="430" t="s">
        <v>799</v>
      </c>
      <c r="C196" s="549">
        <v>0</v>
      </c>
    </row>
    <row r="197" spans="1:3" x14ac:dyDescent="0.4">
      <c r="A197" s="518" t="s">
        <v>800</v>
      </c>
      <c r="B197" s="430" t="s">
        <v>1065</v>
      </c>
      <c r="C197" s="549">
        <v>0</v>
      </c>
    </row>
    <row r="198" spans="1:3" x14ac:dyDescent="0.4">
      <c r="A198" s="518" t="s">
        <v>275</v>
      </c>
      <c r="B198" s="430" t="s">
        <v>6226</v>
      </c>
      <c r="C198" s="549">
        <v>0</v>
      </c>
    </row>
    <row r="199" spans="1:3" x14ac:dyDescent="0.4">
      <c r="A199" s="518" t="s">
        <v>6228</v>
      </c>
      <c r="B199" s="430" t="s">
        <v>6227</v>
      </c>
      <c r="C199" s="549">
        <v>0</v>
      </c>
    </row>
    <row r="200" spans="1:3" x14ac:dyDescent="0.4">
      <c r="A200" s="518" t="s">
        <v>276</v>
      </c>
      <c r="B200" s="430" t="s">
        <v>277</v>
      </c>
      <c r="C200" s="549">
        <v>0</v>
      </c>
    </row>
    <row r="201" spans="1:3" x14ac:dyDescent="0.4">
      <c r="A201" s="518" t="s">
        <v>278</v>
      </c>
      <c r="B201" s="430" t="s">
        <v>279</v>
      </c>
      <c r="C201" s="549">
        <v>0</v>
      </c>
    </row>
    <row r="202" spans="1:3" x14ac:dyDescent="0.4">
      <c r="A202" s="518" t="s">
        <v>280</v>
      </c>
      <c r="B202" s="430" t="s">
        <v>281</v>
      </c>
      <c r="C202" s="549">
        <v>0</v>
      </c>
    </row>
    <row r="203" spans="1:3" x14ac:dyDescent="0.4">
      <c r="A203" s="518" t="s">
        <v>282</v>
      </c>
      <c r="B203" s="430" t="s">
        <v>283</v>
      </c>
      <c r="C203" s="549">
        <v>0</v>
      </c>
    </row>
    <row r="204" spans="1:3" x14ac:dyDescent="0.4">
      <c r="A204" s="518" t="s">
        <v>1186</v>
      </c>
      <c r="B204" s="430" t="s">
        <v>1144</v>
      </c>
      <c r="C204" s="549">
        <v>0</v>
      </c>
    </row>
    <row r="205" spans="1:3" x14ac:dyDescent="0.4">
      <c r="A205" s="518" t="s">
        <v>1187</v>
      </c>
      <c r="B205" s="430" t="s">
        <v>1145</v>
      </c>
      <c r="C205" s="549">
        <v>0</v>
      </c>
    </row>
    <row r="206" spans="1:3" x14ac:dyDescent="0.4">
      <c r="A206" s="518" t="s">
        <v>284</v>
      </c>
      <c r="B206" s="430" t="s">
        <v>285</v>
      </c>
      <c r="C206" s="549">
        <v>0</v>
      </c>
    </row>
    <row r="207" spans="1:3" x14ac:dyDescent="0.4">
      <c r="A207" s="518" t="s">
        <v>286</v>
      </c>
      <c r="B207" s="430" t="s">
        <v>287</v>
      </c>
      <c r="C207" s="549">
        <v>0</v>
      </c>
    </row>
    <row r="208" spans="1:3" x14ac:dyDescent="0.4">
      <c r="A208" s="518" t="s">
        <v>268</v>
      </c>
      <c r="B208" s="430" t="s">
        <v>269</v>
      </c>
      <c r="C208" s="549">
        <v>0</v>
      </c>
    </row>
    <row r="209" spans="1:3" x14ac:dyDescent="0.4">
      <c r="A209" s="518" t="s">
        <v>271</v>
      </c>
      <c r="B209" s="430" t="s">
        <v>272</v>
      </c>
      <c r="C209" s="549">
        <v>0</v>
      </c>
    </row>
    <row r="210" spans="1:3" x14ac:dyDescent="0.4">
      <c r="A210" s="518" t="s">
        <v>273</v>
      </c>
      <c r="B210" s="430" t="s">
        <v>1146</v>
      </c>
      <c r="C210" s="549">
        <v>0</v>
      </c>
    </row>
    <row r="211" spans="1:3" x14ac:dyDescent="0.4">
      <c r="A211" s="518" t="s">
        <v>274</v>
      </c>
      <c r="B211" s="430" t="s">
        <v>1147</v>
      </c>
      <c r="C211" s="549">
        <v>0</v>
      </c>
    </row>
    <row r="212" spans="1:3" x14ac:dyDescent="0.4">
      <c r="A212" s="518" t="s">
        <v>801</v>
      </c>
      <c r="B212" s="430" t="s">
        <v>1148</v>
      </c>
      <c r="C212" s="549">
        <v>0</v>
      </c>
    </row>
    <row r="213" spans="1:3" x14ac:dyDescent="0.4">
      <c r="A213" s="518" t="s">
        <v>802</v>
      </c>
      <c r="B213" s="430" t="s">
        <v>1149</v>
      </c>
      <c r="C213" s="549">
        <v>0</v>
      </c>
    </row>
    <row r="214" spans="1:3" x14ac:dyDescent="0.4">
      <c r="A214" s="518" t="s">
        <v>1150</v>
      </c>
      <c r="B214" s="430" t="s">
        <v>1153</v>
      </c>
      <c r="C214" s="549">
        <v>0</v>
      </c>
    </row>
    <row r="215" spans="1:3" x14ac:dyDescent="0.4">
      <c r="A215" s="518" t="s">
        <v>1151</v>
      </c>
      <c r="B215" s="430" t="s">
        <v>1154</v>
      </c>
      <c r="C215" s="549">
        <v>0</v>
      </c>
    </row>
    <row r="216" spans="1:3" x14ac:dyDescent="0.4">
      <c r="A216" s="518" t="s">
        <v>1152</v>
      </c>
      <c r="B216" s="430" t="s">
        <v>1156</v>
      </c>
      <c r="C216" s="549">
        <v>0</v>
      </c>
    </row>
    <row r="217" spans="1:3" x14ac:dyDescent="0.4">
      <c r="A217" s="518" t="s">
        <v>1155</v>
      </c>
      <c r="B217" s="430" t="s">
        <v>1157</v>
      </c>
      <c r="C217" s="549">
        <v>0</v>
      </c>
    </row>
    <row r="218" spans="1:3" x14ac:dyDescent="0.4">
      <c r="A218" s="518" t="s">
        <v>803</v>
      </c>
      <c r="B218" s="430" t="s">
        <v>804</v>
      </c>
      <c r="C218" s="549">
        <v>0</v>
      </c>
    </row>
    <row r="219" spans="1:3" x14ac:dyDescent="0.4">
      <c r="A219" s="518" t="s">
        <v>1191</v>
      </c>
      <c r="B219" s="430" t="s">
        <v>1192</v>
      </c>
      <c r="C219" s="549">
        <v>0</v>
      </c>
    </row>
    <row r="220" spans="1:3" x14ac:dyDescent="0.4">
      <c r="A220" s="518" t="s">
        <v>1193</v>
      </c>
      <c r="B220" s="430" t="s">
        <v>1194</v>
      </c>
      <c r="C220" s="549">
        <v>0</v>
      </c>
    </row>
    <row r="221" spans="1:3" x14ac:dyDescent="0.4">
      <c r="A221" s="518" t="s">
        <v>805</v>
      </c>
      <c r="B221" s="430" t="s">
        <v>806</v>
      </c>
      <c r="C221" s="549">
        <v>0</v>
      </c>
    </row>
    <row r="222" spans="1:3" x14ac:dyDescent="0.4">
      <c r="A222" s="518" t="s">
        <v>807</v>
      </c>
      <c r="B222" s="430" t="s">
        <v>808</v>
      </c>
      <c r="C222" s="549">
        <v>0</v>
      </c>
    </row>
    <row r="223" spans="1:3" x14ac:dyDescent="0.4">
      <c r="A223" s="518" t="s">
        <v>288</v>
      </c>
      <c r="B223" s="430" t="s">
        <v>289</v>
      </c>
      <c r="C223" s="549">
        <v>0</v>
      </c>
    </row>
    <row r="224" spans="1:3" x14ac:dyDescent="0.4">
      <c r="A224" s="518" t="s">
        <v>290</v>
      </c>
      <c r="B224" s="430" t="s">
        <v>291</v>
      </c>
      <c r="C224" s="549">
        <v>0</v>
      </c>
    </row>
    <row r="225" spans="1:3" x14ac:dyDescent="0.4">
      <c r="A225" s="518" t="s">
        <v>809</v>
      </c>
      <c r="B225" s="430" t="s">
        <v>810</v>
      </c>
      <c r="C225" s="549">
        <v>0</v>
      </c>
    </row>
    <row r="226" spans="1:3" x14ac:dyDescent="0.4">
      <c r="A226" s="518" t="s">
        <v>292</v>
      </c>
      <c r="B226" s="430" t="s">
        <v>293</v>
      </c>
      <c r="C226" s="549">
        <v>0</v>
      </c>
    </row>
    <row r="227" spans="1:3" x14ac:dyDescent="0.4">
      <c r="A227" s="518" t="s">
        <v>294</v>
      </c>
      <c r="B227" s="430" t="s">
        <v>295</v>
      </c>
      <c r="C227" s="549">
        <v>0</v>
      </c>
    </row>
    <row r="228" spans="1:3" x14ac:dyDescent="0.4">
      <c r="A228" s="518" t="s">
        <v>296</v>
      </c>
      <c r="B228" s="430" t="s">
        <v>1044</v>
      </c>
      <c r="C228" s="549">
        <v>0</v>
      </c>
    </row>
    <row r="229" spans="1:3" x14ac:dyDescent="0.4">
      <c r="A229" s="518" t="s">
        <v>297</v>
      </c>
      <c r="B229" s="430" t="s">
        <v>298</v>
      </c>
      <c r="C229" s="549">
        <v>0</v>
      </c>
    </row>
    <row r="230" spans="1:3" x14ac:dyDescent="0.4">
      <c r="A230" s="518" t="s">
        <v>299</v>
      </c>
      <c r="B230" s="430" t="s">
        <v>300</v>
      </c>
      <c r="C230" s="549">
        <v>0</v>
      </c>
    </row>
    <row r="231" spans="1:3" x14ac:dyDescent="0.4">
      <c r="A231" s="518" t="s">
        <v>301</v>
      </c>
      <c r="B231" s="430" t="s">
        <v>302</v>
      </c>
      <c r="C231" s="549">
        <v>0</v>
      </c>
    </row>
    <row r="232" spans="1:3" x14ac:dyDescent="0.4">
      <c r="A232" s="518" t="s">
        <v>303</v>
      </c>
      <c r="B232" s="430" t="s">
        <v>289</v>
      </c>
      <c r="C232" s="549">
        <v>0</v>
      </c>
    </row>
    <row r="233" spans="1:3" x14ac:dyDescent="0.4">
      <c r="A233" s="518" t="s">
        <v>304</v>
      </c>
      <c r="B233" s="430" t="s">
        <v>305</v>
      </c>
      <c r="C233" s="549">
        <v>0</v>
      </c>
    </row>
    <row r="234" spans="1:3" x14ac:dyDescent="0.4">
      <c r="A234" s="518" t="s">
        <v>811</v>
      </c>
      <c r="B234" s="430" t="s">
        <v>812</v>
      </c>
      <c r="C234" s="549">
        <v>0</v>
      </c>
    </row>
    <row r="235" spans="1:3" x14ac:dyDescent="0.4">
      <c r="A235" s="518" t="s">
        <v>306</v>
      </c>
      <c r="B235" s="430" t="s">
        <v>307</v>
      </c>
      <c r="C235" s="549">
        <v>0</v>
      </c>
    </row>
    <row r="236" spans="1:3" x14ac:dyDescent="0.4">
      <c r="A236" s="518" t="s">
        <v>308</v>
      </c>
      <c r="B236" s="430" t="s">
        <v>309</v>
      </c>
      <c r="C236" s="549">
        <v>0</v>
      </c>
    </row>
    <row r="237" spans="1:3" x14ac:dyDescent="0.4">
      <c r="A237" s="518" t="s">
        <v>310</v>
      </c>
      <c r="B237" s="430" t="s">
        <v>311</v>
      </c>
      <c r="C237" s="549">
        <v>0</v>
      </c>
    </row>
    <row r="238" spans="1:3" x14ac:dyDescent="0.4">
      <c r="A238" s="518" t="s">
        <v>312</v>
      </c>
      <c r="B238" s="430" t="s">
        <v>1163</v>
      </c>
      <c r="C238" s="549">
        <v>0</v>
      </c>
    </row>
    <row r="239" spans="1:3" x14ac:dyDescent="0.4">
      <c r="A239" s="518" t="s">
        <v>1158</v>
      </c>
      <c r="B239" s="430" t="s">
        <v>1161</v>
      </c>
      <c r="C239" s="549">
        <v>0</v>
      </c>
    </row>
    <row r="240" spans="1:3" x14ac:dyDescent="0.4">
      <c r="A240" s="518" t="s">
        <v>313</v>
      </c>
      <c r="B240" s="430" t="s">
        <v>1162</v>
      </c>
      <c r="C240" s="549">
        <v>0</v>
      </c>
    </row>
    <row r="241" spans="1:3" x14ac:dyDescent="0.4">
      <c r="A241" s="518" t="s">
        <v>1159</v>
      </c>
      <c r="B241" s="430" t="s">
        <v>1164</v>
      </c>
      <c r="C241" s="549">
        <v>0</v>
      </c>
    </row>
    <row r="242" spans="1:3" x14ac:dyDescent="0.4">
      <c r="A242" s="518" t="s">
        <v>314</v>
      </c>
      <c r="B242" s="430" t="s">
        <v>1167</v>
      </c>
      <c r="C242" s="549">
        <v>0</v>
      </c>
    </row>
    <row r="243" spans="1:3" x14ac:dyDescent="0.4">
      <c r="A243" s="518" t="s">
        <v>1160</v>
      </c>
      <c r="B243" s="430" t="s">
        <v>1168</v>
      </c>
      <c r="C243" s="549">
        <v>0</v>
      </c>
    </row>
    <row r="244" spans="1:3" x14ac:dyDescent="0.4">
      <c r="A244" s="518" t="s">
        <v>315</v>
      </c>
      <c r="B244" s="430" t="s">
        <v>1169</v>
      </c>
      <c r="C244" s="549">
        <v>0</v>
      </c>
    </row>
    <row r="245" spans="1:3" x14ac:dyDescent="0.4">
      <c r="A245" s="518" t="s">
        <v>1165</v>
      </c>
      <c r="B245" s="430" t="s">
        <v>1170</v>
      </c>
      <c r="C245" s="549">
        <v>0</v>
      </c>
    </row>
    <row r="246" spans="1:3" x14ac:dyDescent="0.4">
      <c r="A246" s="518" t="s">
        <v>316</v>
      </c>
      <c r="B246" s="430" t="s">
        <v>1171</v>
      </c>
      <c r="C246" s="549">
        <v>0</v>
      </c>
    </row>
    <row r="247" spans="1:3" x14ac:dyDescent="0.4">
      <c r="A247" s="518" t="s">
        <v>1166</v>
      </c>
      <c r="B247" s="430" t="s">
        <v>1172</v>
      </c>
      <c r="C247" s="549">
        <v>0</v>
      </c>
    </row>
    <row r="248" spans="1:3" x14ac:dyDescent="0.4">
      <c r="A248" s="518" t="s">
        <v>813</v>
      </c>
      <c r="B248" s="430" t="s">
        <v>382</v>
      </c>
      <c r="C248" s="549">
        <v>0</v>
      </c>
    </row>
    <row r="249" spans="1:3" x14ac:dyDescent="0.4">
      <c r="A249" s="518" t="s">
        <v>814</v>
      </c>
      <c r="B249" s="430" t="s">
        <v>383</v>
      </c>
      <c r="C249" s="549">
        <v>0</v>
      </c>
    </row>
    <row r="250" spans="1:3" x14ac:dyDescent="0.4">
      <c r="A250" s="518" t="s">
        <v>815</v>
      </c>
      <c r="B250" s="430" t="s">
        <v>384</v>
      </c>
      <c r="C250" s="549">
        <v>0</v>
      </c>
    </row>
    <row r="251" spans="1:3" x14ac:dyDescent="0.4">
      <c r="A251" s="518" t="s">
        <v>816</v>
      </c>
      <c r="B251" s="430" t="s">
        <v>385</v>
      </c>
      <c r="C251" s="549">
        <v>0</v>
      </c>
    </row>
    <row r="252" spans="1:3" x14ac:dyDescent="0.4">
      <c r="A252" s="518" t="s">
        <v>817</v>
      </c>
      <c r="B252" s="430" t="s">
        <v>386</v>
      </c>
      <c r="C252" s="549">
        <v>0</v>
      </c>
    </row>
    <row r="253" spans="1:3" x14ac:dyDescent="0.4">
      <c r="A253" s="518" t="s">
        <v>818</v>
      </c>
      <c r="B253" s="430" t="s">
        <v>387</v>
      </c>
      <c r="C253" s="549">
        <v>0</v>
      </c>
    </row>
    <row r="254" spans="1:3" x14ac:dyDescent="0.4">
      <c r="A254" s="518" t="s">
        <v>819</v>
      </c>
      <c r="B254" s="430" t="s">
        <v>392</v>
      </c>
      <c r="C254" s="549">
        <v>0</v>
      </c>
    </row>
    <row r="255" spans="1:3" x14ac:dyDescent="0.4">
      <c r="A255" s="518" t="s">
        <v>2400</v>
      </c>
      <c r="B255" s="430" t="s">
        <v>393</v>
      </c>
      <c r="C255" s="549">
        <v>0</v>
      </c>
    </row>
    <row r="256" spans="1:3" x14ac:dyDescent="0.4">
      <c r="A256" s="518" t="s">
        <v>820</v>
      </c>
      <c r="B256" s="430" t="s">
        <v>394</v>
      </c>
      <c r="C256" s="549">
        <v>0</v>
      </c>
    </row>
    <row r="257" spans="1:3" x14ac:dyDescent="0.4">
      <c r="A257" s="518" t="s">
        <v>317</v>
      </c>
      <c r="B257" s="430" t="s">
        <v>318</v>
      </c>
      <c r="C257" s="549">
        <v>0</v>
      </c>
    </row>
    <row r="258" spans="1:3" x14ac:dyDescent="0.4">
      <c r="A258" s="518" t="s">
        <v>319</v>
      </c>
      <c r="B258" s="430" t="s">
        <v>320</v>
      </c>
      <c r="C258" s="549">
        <v>0</v>
      </c>
    </row>
    <row r="259" spans="1:3" x14ac:dyDescent="0.4">
      <c r="A259" s="518" t="s">
        <v>321</v>
      </c>
      <c r="B259" s="430" t="s">
        <v>322</v>
      </c>
      <c r="C259" s="549">
        <v>0</v>
      </c>
    </row>
    <row r="260" spans="1:3" x14ac:dyDescent="0.4">
      <c r="A260" s="518" t="s">
        <v>323</v>
      </c>
      <c r="B260" s="430" t="s">
        <v>324</v>
      </c>
      <c r="C260" s="549">
        <v>0</v>
      </c>
    </row>
    <row r="261" spans="1:3" x14ac:dyDescent="0.4">
      <c r="A261" s="518" t="s">
        <v>325</v>
      </c>
      <c r="B261" s="430" t="s">
        <v>326</v>
      </c>
      <c r="C261" s="549">
        <v>0</v>
      </c>
    </row>
    <row r="262" spans="1:3" x14ac:dyDescent="0.4">
      <c r="A262" s="518" t="s">
        <v>327</v>
      </c>
      <c r="B262" s="430" t="s">
        <v>328</v>
      </c>
      <c r="C262" s="549">
        <v>0</v>
      </c>
    </row>
    <row r="263" spans="1:3" x14ac:dyDescent="0.4">
      <c r="A263" s="518" t="s">
        <v>329</v>
      </c>
      <c r="B263" s="430" t="s">
        <v>330</v>
      </c>
      <c r="C263" s="549">
        <v>0</v>
      </c>
    </row>
    <row r="264" spans="1:3" x14ac:dyDescent="0.4">
      <c r="A264" s="518" t="s">
        <v>331</v>
      </c>
      <c r="B264" s="430" t="s">
        <v>332</v>
      </c>
      <c r="C264" s="549">
        <v>0</v>
      </c>
    </row>
    <row r="265" spans="1:3" x14ac:dyDescent="0.4">
      <c r="A265" s="518" t="s">
        <v>333</v>
      </c>
      <c r="B265" s="430" t="s">
        <v>334</v>
      </c>
      <c r="C265" s="549">
        <v>0</v>
      </c>
    </row>
    <row r="266" spans="1:3" x14ac:dyDescent="0.4">
      <c r="A266" s="518" t="s">
        <v>335</v>
      </c>
      <c r="B266" s="430" t="s">
        <v>336</v>
      </c>
      <c r="C266" s="549">
        <v>0</v>
      </c>
    </row>
    <row r="267" spans="1:3" x14ac:dyDescent="0.4">
      <c r="A267" s="518" t="s">
        <v>337</v>
      </c>
      <c r="B267" s="430" t="s">
        <v>1045</v>
      </c>
      <c r="C267" s="549">
        <v>0</v>
      </c>
    </row>
    <row r="268" spans="1:3" x14ac:dyDescent="0.4">
      <c r="A268" s="518" t="s">
        <v>338</v>
      </c>
      <c r="B268" s="430" t="s">
        <v>339</v>
      </c>
      <c r="C268" s="549">
        <v>0</v>
      </c>
    </row>
    <row r="269" spans="1:3" x14ac:dyDescent="0.4">
      <c r="A269" s="518" t="s">
        <v>340</v>
      </c>
      <c r="B269" s="430" t="s">
        <v>341</v>
      </c>
      <c r="C269" s="549">
        <v>0</v>
      </c>
    </row>
    <row r="270" spans="1:3" x14ac:dyDescent="0.4">
      <c r="A270" s="518" t="s">
        <v>821</v>
      </c>
      <c r="B270" s="430" t="s">
        <v>822</v>
      </c>
      <c r="C270" s="549">
        <v>0</v>
      </c>
    </row>
    <row r="271" spans="1:3" x14ac:dyDescent="0.4">
      <c r="A271" s="518" t="s">
        <v>342</v>
      </c>
      <c r="B271" s="430" t="s">
        <v>343</v>
      </c>
      <c r="C271" s="549">
        <v>0</v>
      </c>
    </row>
    <row r="272" spans="1:3" x14ac:dyDescent="0.4">
      <c r="A272" s="518" t="s">
        <v>344</v>
      </c>
      <c r="B272" s="430" t="s">
        <v>345</v>
      </c>
      <c r="C272" s="549">
        <v>0</v>
      </c>
    </row>
    <row r="273" spans="1:3" x14ac:dyDescent="0.4">
      <c r="A273" s="518" t="s">
        <v>346</v>
      </c>
      <c r="B273" s="430" t="s">
        <v>347</v>
      </c>
      <c r="C273" s="549">
        <v>0</v>
      </c>
    </row>
    <row r="274" spans="1:3" x14ac:dyDescent="0.4">
      <c r="A274" s="518" t="s">
        <v>348</v>
      </c>
      <c r="B274" s="430" t="s">
        <v>349</v>
      </c>
      <c r="C274" s="549">
        <v>0</v>
      </c>
    </row>
    <row r="275" spans="1:3" x14ac:dyDescent="0.4">
      <c r="A275" s="518" t="s">
        <v>350</v>
      </c>
      <c r="B275" s="430" t="s">
        <v>351</v>
      </c>
      <c r="C275" s="549">
        <v>0</v>
      </c>
    </row>
    <row r="276" spans="1:3" x14ac:dyDescent="0.4">
      <c r="A276" s="518" t="s">
        <v>352</v>
      </c>
      <c r="B276" s="430" t="s">
        <v>353</v>
      </c>
      <c r="C276" s="549">
        <v>0</v>
      </c>
    </row>
    <row r="277" spans="1:3" x14ac:dyDescent="0.4">
      <c r="A277" s="518" t="s">
        <v>354</v>
      </c>
      <c r="B277" s="430" t="s">
        <v>1046</v>
      </c>
      <c r="C277" s="549">
        <v>0</v>
      </c>
    </row>
    <row r="278" spans="1:3" x14ac:dyDescent="0.4">
      <c r="A278" s="518" t="s">
        <v>356</v>
      </c>
      <c r="B278" s="430" t="s">
        <v>1047</v>
      </c>
      <c r="C278" s="549">
        <v>0</v>
      </c>
    </row>
    <row r="279" spans="1:3" x14ac:dyDescent="0.4">
      <c r="A279" s="518" t="s">
        <v>357</v>
      </c>
      <c r="B279" s="430" t="s">
        <v>358</v>
      </c>
      <c r="C279" s="549">
        <v>0</v>
      </c>
    </row>
    <row r="280" spans="1:3" x14ac:dyDescent="0.4">
      <c r="A280" s="518" t="s">
        <v>359</v>
      </c>
      <c r="B280" s="430" t="s">
        <v>360</v>
      </c>
      <c r="C280" s="549">
        <v>0</v>
      </c>
    </row>
    <row r="281" spans="1:3" x14ac:dyDescent="0.4">
      <c r="A281" s="518" t="s">
        <v>361</v>
      </c>
      <c r="B281" s="430" t="s">
        <v>362</v>
      </c>
      <c r="C281" s="549">
        <v>0</v>
      </c>
    </row>
    <row r="282" spans="1:3" x14ac:dyDescent="0.4">
      <c r="A282" s="518" t="s">
        <v>363</v>
      </c>
      <c r="B282" s="430" t="s">
        <v>364</v>
      </c>
      <c r="C282" s="549">
        <v>0</v>
      </c>
    </row>
    <row r="283" spans="1:3" x14ac:dyDescent="0.4">
      <c r="A283" s="518" t="s">
        <v>373</v>
      </c>
      <c r="B283" s="430" t="s">
        <v>374</v>
      </c>
      <c r="C283" s="549">
        <v>0</v>
      </c>
    </row>
    <row r="284" spans="1:3" x14ac:dyDescent="0.4">
      <c r="A284" s="518" t="s">
        <v>375</v>
      </c>
      <c r="B284" s="430" t="s">
        <v>1048</v>
      </c>
      <c r="C284" s="549">
        <v>0</v>
      </c>
    </row>
    <row r="285" spans="1:3" x14ac:dyDescent="0.4">
      <c r="A285" s="518" t="s">
        <v>376</v>
      </c>
      <c r="B285" s="430" t="s">
        <v>377</v>
      </c>
      <c r="C285" s="549">
        <v>0</v>
      </c>
    </row>
    <row r="286" spans="1:3" x14ac:dyDescent="0.4">
      <c r="A286" s="518" t="s">
        <v>378</v>
      </c>
      <c r="B286" s="430" t="s">
        <v>379</v>
      </c>
      <c r="C286" s="549">
        <v>0</v>
      </c>
    </row>
    <row r="287" spans="1:3" x14ac:dyDescent="0.4">
      <c r="A287" s="518" t="s">
        <v>380</v>
      </c>
      <c r="B287" s="430" t="s">
        <v>381</v>
      </c>
      <c r="C287" s="549">
        <v>0</v>
      </c>
    </row>
    <row r="288" spans="1:3" x14ac:dyDescent="0.4">
      <c r="A288" s="518" t="s">
        <v>365</v>
      </c>
      <c r="B288" s="430" t="s">
        <v>366</v>
      </c>
      <c r="C288" s="549">
        <v>0</v>
      </c>
    </row>
    <row r="289" spans="1:3" x14ac:dyDescent="0.4">
      <c r="A289" s="518" t="s">
        <v>367</v>
      </c>
      <c r="B289" s="430" t="s">
        <v>368</v>
      </c>
      <c r="C289" s="549">
        <v>0</v>
      </c>
    </row>
    <row r="290" spans="1:3" x14ac:dyDescent="0.4">
      <c r="A290" s="518" t="s">
        <v>214</v>
      </c>
      <c r="B290" s="430" t="s">
        <v>215</v>
      </c>
      <c r="C290" s="549">
        <v>0</v>
      </c>
    </row>
    <row r="291" spans="1:3" x14ac:dyDescent="0.4">
      <c r="A291" s="518" t="s">
        <v>216</v>
      </c>
      <c r="B291" s="430" t="s">
        <v>1049</v>
      </c>
      <c r="C291" s="549">
        <v>0</v>
      </c>
    </row>
    <row r="292" spans="1:3" x14ac:dyDescent="0.4">
      <c r="A292" s="518" t="s">
        <v>218</v>
      </c>
      <c r="B292" s="430" t="s">
        <v>1050</v>
      </c>
      <c r="C292" s="549">
        <v>0</v>
      </c>
    </row>
    <row r="293" spans="1:3" x14ac:dyDescent="0.4">
      <c r="A293" s="518" t="s">
        <v>221</v>
      </c>
      <c r="B293" s="430" t="s">
        <v>222</v>
      </c>
      <c r="C293" s="549">
        <v>0</v>
      </c>
    </row>
    <row r="294" spans="1:3" x14ac:dyDescent="0.4">
      <c r="A294" s="518" t="s">
        <v>388</v>
      </c>
      <c r="B294" s="430" t="s">
        <v>389</v>
      </c>
      <c r="C294" s="549">
        <v>0</v>
      </c>
    </row>
    <row r="295" spans="1:3" x14ac:dyDescent="0.4">
      <c r="A295" s="518" t="s">
        <v>390</v>
      </c>
      <c r="B295" s="430" t="s">
        <v>391</v>
      </c>
      <c r="C295" s="549">
        <v>0</v>
      </c>
    </row>
    <row r="296" spans="1:3" x14ac:dyDescent="0.4">
      <c r="A296" s="518" t="s">
        <v>219</v>
      </c>
      <c r="B296" s="430" t="s">
        <v>220</v>
      </c>
      <c r="C296" s="549">
        <v>0</v>
      </c>
    </row>
    <row r="297" spans="1:3" x14ac:dyDescent="0.4">
      <c r="A297" s="518" t="s">
        <v>823</v>
      </c>
      <c r="B297" s="430" t="s">
        <v>824</v>
      </c>
      <c r="C297" s="549">
        <v>0</v>
      </c>
    </row>
    <row r="298" spans="1:3" x14ac:dyDescent="0.4">
      <c r="A298" s="518" t="s">
        <v>395</v>
      </c>
      <c r="B298" s="430" t="s">
        <v>1051</v>
      </c>
      <c r="C298" s="549">
        <v>0</v>
      </c>
    </row>
    <row r="299" spans="1:3" x14ac:dyDescent="0.4">
      <c r="A299" s="518" t="s">
        <v>369</v>
      </c>
      <c r="B299" s="430" t="s">
        <v>370</v>
      </c>
      <c r="C299" s="549">
        <v>0</v>
      </c>
    </row>
    <row r="300" spans="1:3" x14ac:dyDescent="0.4">
      <c r="A300" s="518" t="s">
        <v>371</v>
      </c>
      <c r="B300" s="430" t="s">
        <v>372</v>
      </c>
      <c r="C300" s="549">
        <v>0</v>
      </c>
    </row>
    <row r="301" spans="1:3" x14ac:dyDescent="0.4">
      <c r="A301" s="518" t="s">
        <v>486</v>
      </c>
      <c r="B301" s="430" t="s">
        <v>1052</v>
      </c>
      <c r="C301" s="549">
        <v>0</v>
      </c>
    </row>
    <row r="302" spans="1:3" x14ac:dyDescent="0.4">
      <c r="A302" s="518" t="s">
        <v>825</v>
      </c>
      <c r="B302" s="430" t="s">
        <v>826</v>
      </c>
      <c r="C302" s="549">
        <v>0</v>
      </c>
    </row>
    <row r="303" spans="1:3" x14ac:dyDescent="0.4">
      <c r="A303" s="518" t="s">
        <v>487</v>
      </c>
      <c r="B303" s="430" t="s">
        <v>488</v>
      </c>
      <c r="C303" s="549">
        <v>0</v>
      </c>
    </row>
    <row r="304" spans="1:3" x14ac:dyDescent="0.4">
      <c r="A304" s="518" t="s">
        <v>827</v>
      </c>
      <c r="B304" s="430" t="s">
        <v>828</v>
      </c>
      <c r="C304" s="549">
        <v>0</v>
      </c>
    </row>
    <row r="305" spans="1:3" x14ac:dyDescent="0.4">
      <c r="A305" s="518" t="s">
        <v>489</v>
      </c>
      <c r="B305" s="430" t="s">
        <v>490</v>
      </c>
      <c r="C305" s="549">
        <v>0</v>
      </c>
    </row>
    <row r="306" spans="1:3" x14ac:dyDescent="0.4">
      <c r="A306" s="518" t="s">
        <v>491</v>
      </c>
      <c r="B306" s="430" t="s">
        <v>492</v>
      </c>
      <c r="C306" s="549">
        <v>0</v>
      </c>
    </row>
    <row r="307" spans="1:3" x14ac:dyDescent="0.4">
      <c r="A307" s="518" t="s">
        <v>493</v>
      </c>
      <c r="B307" s="430" t="s">
        <v>1173</v>
      </c>
      <c r="C307" s="549">
        <v>0</v>
      </c>
    </row>
    <row r="308" spans="1:3" x14ac:dyDescent="0.4">
      <c r="A308" s="518" t="s">
        <v>494</v>
      </c>
      <c r="B308" s="430" t="s">
        <v>1174</v>
      </c>
      <c r="C308" s="549">
        <v>0</v>
      </c>
    </row>
    <row r="309" spans="1:3" x14ac:dyDescent="0.4">
      <c r="A309" s="518" t="s">
        <v>829</v>
      </c>
      <c r="B309" s="430" t="s">
        <v>830</v>
      </c>
      <c r="C309" s="549">
        <v>0</v>
      </c>
    </row>
    <row r="310" spans="1:3" x14ac:dyDescent="0.4">
      <c r="A310" s="518" t="s">
        <v>1175</v>
      </c>
      <c r="B310" s="430" t="s">
        <v>1176</v>
      </c>
      <c r="C310" s="549">
        <v>0</v>
      </c>
    </row>
    <row r="311" spans="1:3" x14ac:dyDescent="0.4">
      <c r="A311" s="518" t="s">
        <v>495</v>
      </c>
      <c r="B311" s="430" t="s">
        <v>1053</v>
      </c>
      <c r="C311" s="549">
        <v>0</v>
      </c>
    </row>
    <row r="312" spans="1:3" x14ac:dyDescent="0.4">
      <c r="A312" s="518" t="s">
        <v>496</v>
      </c>
      <c r="B312" s="430" t="s">
        <v>1054</v>
      </c>
      <c r="C312" s="549">
        <v>0</v>
      </c>
    </row>
    <row r="313" spans="1:3" x14ac:dyDescent="0.4">
      <c r="A313" s="518" t="s">
        <v>2382</v>
      </c>
      <c r="B313" s="430" t="s">
        <v>2380</v>
      </c>
      <c r="C313" s="549">
        <v>0</v>
      </c>
    </row>
    <row r="314" spans="1:3" x14ac:dyDescent="0.4">
      <c r="A314" s="644" t="s">
        <v>6267</v>
      </c>
      <c r="B314" s="645" t="s">
        <v>6241</v>
      </c>
      <c r="C314" s="549">
        <v>0</v>
      </c>
    </row>
    <row r="315" spans="1:3" x14ac:dyDescent="0.4">
      <c r="A315" s="518" t="s">
        <v>831</v>
      </c>
      <c r="B315" s="430" t="s">
        <v>832</v>
      </c>
      <c r="C315" s="549">
        <v>0</v>
      </c>
    </row>
    <row r="316" spans="1:3" x14ac:dyDescent="0.4">
      <c r="A316" s="518" t="s">
        <v>497</v>
      </c>
      <c r="B316" s="430" t="s">
        <v>498</v>
      </c>
      <c r="C316" s="549">
        <v>0</v>
      </c>
    </row>
    <row r="317" spans="1:3" x14ac:dyDescent="0.4">
      <c r="A317" s="518" t="s">
        <v>499</v>
      </c>
      <c r="B317" s="430" t="s">
        <v>500</v>
      </c>
      <c r="C317" s="549">
        <v>0</v>
      </c>
    </row>
    <row r="318" spans="1:3" x14ac:dyDescent="0.4">
      <c r="A318" s="518" t="s">
        <v>833</v>
      </c>
      <c r="B318" s="430" t="s">
        <v>834</v>
      </c>
      <c r="C318" s="549">
        <v>0</v>
      </c>
    </row>
    <row r="319" spans="1:3" x14ac:dyDescent="0.4">
      <c r="A319" s="518" t="s">
        <v>835</v>
      </c>
      <c r="B319" s="430" t="s">
        <v>836</v>
      </c>
      <c r="C319" s="549">
        <v>0</v>
      </c>
    </row>
    <row r="320" spans="1:3" x14ac:dyDescent="0.4">
      <c r="A320" s="518" t="s">
        <v>837</v>
      </c>
      <c r="B320" s="430" t="s">
        <v>838</v>
      </c>
      <c r="C320" s="549">
        <v>0</v>
      </c>
    </row>
    <row r="321" spans="1:3" x14ac:dyDescent="0.4">
      <c r="A321" s="518" t="s">
        <v>839</v>
      </c>
      <c r="B321" s="430" t="s">
        <v>1177</v>
      </c>
      <c r="C321" s="549">
        <v>0</v>
      </c>
    </row>
    <row r="322" spans="1:3" x14ac:dyDescent="0.4">
      <c r="A322" s="518" t="s">
        <v>840</v>
      </c>
      <c r="B322" s="430" t="s">
        <v>841</v>
      </c>
      <c r="C322" s="549">
        <v>0</v>
      </c>
    </row>
    <row r="323" spans="1:3" x14ac:dyDescent="0.4">
      <c r="A323" s="518" t="s">
        <v>842</v>
      </c>
      <c r="B323" s="430" t="s">
        <v>265</v>
      </c>
      <c r="C323" s="549">
        <v>0</v>
      </c>
    </row>
    <row r="324" spans="1:3" x14ac:dyDescent="0.4">
      <c r="A324" s="518" t="s">
        <v>843</v>
      </c>
      <c r="B324" s="430" t="s">
        <v>266</v>
      </c>
      <c r="C324" s="549">
        <v>0</v>
      </c>
    </row>
    <row r="325" spans="1:3" x14ac:dyDescent="0.4">
      <c r="A325" s="518" t="s">
        <v>844</v>
      </c>
      <c r="B325" s="430" t="s">
        <v>267</v>
      </c>
      <c r="C325" s="549">
        <v>0</v>
      </c>
    </row>
    <row r="326" spans="1:3" x14ac:dyDescent="0.4">
      <c r="A326" s="518" t="s">
        <v>845</v>
      </c>
      <c r="B326" s="430" t="s">
        <v>846</v>
      </c>
      <c r="C326" s="549">
        <v>0</v>
      </c>
    </row>
    <row r="327" spans="1:3" x14ac:dyDescent="0.4">
      <c r="A327" s="518" t="s">
        <v>847</v>
      </c>
      <c r="B327" s="430" t="s">
        <v>270</v>
      </c>
      <c r="C327" s="549">
        <v>0</v>
      </c>
    </row>
    <row r="328" spans="1:3" x14ac:dyDescent="0.4">
      <c r="A328" s="518" t="s">
        <v>1178</v>
      </c>
      <c r="B328" s="430" t="s">
        <v>1179</v>
      </c>
      <c r="C328" s="549">
        <v>0</v>
      </c>
    </row>
    <row r="329" spans="1:3" x14ac:dyDescent="0.4">
      <c r="A329" s="518" t="s">
        <v>396</v>
      </c>
      <c r="B329" s="430" t="s">
        <v>397</v>
      </c>
      <c r="C329" s="549">
        <v>0</v>
      </c>
    </row>
    <row r="330" spans="1:3" x14ac:dyDescent="0.4">
      <c r="A330" s="518" t="s">
        <v>398</v>
      </c>
      <c r="B330" s="430" t="s">
        <v>399</v>
      </c>
      <c r="C330" s="549">
        <v>0</v>
      </c>
    </row>
    <row r="331" spans="1:3" x14ac:dyDescent="0.4">
      <c r="A331" s="518" t="s">
        <v>400</v>
      </c>
      <c r="B331" s="430" t="s">
        <v>401</v>
      </c>
      <c r="C331" s="549">
        <v>0</v>
      </c>
    </row>
    <row r="332" spans="1:3" x14ac:dyDescent="0.4">
      <c r="A332" s="518" t="s">
        <v>402</v>
      </c>
      <c r="B332" s="430" t="s">
        <v>403</v>
      </c>
      <c r="C332" s="549">
        <v>0</v>
      </c>
    </row>
    <row r="333" spans="1:3" x14ac:dyDescent="0.4">
      <c r="A333" s="518" t="s">
        <v>404</v>
      </c>
      <c r="B333" s="430" t="s">
        <v>405</v>
      </c>
      <c r="C333" s="549">
        <v>0</v>
      </c>
    </row>
    <row r="334" spans="1:3" x14ac:dyDescent="0.4">
      <c r="A334" s="518" t="s">
        <v>406</v>
      </c>
      <c r="B334" s="430" t="s">
        <v>407</v>
      </c>
      <c r="C334" s="549">
        <v>0</v>
      </c>
    </row>
    <row r="335" spans="1:3" x14ac:dyDescent="0.4">
      <c r="A335" s="518" t="s">
        <v>408</v>
      </c>
      <c r="B335" s="430" t="s">
        <v>409</v>
      </c>
      <c r="C335" s="549">
        <v>0</v>
      </c>
    </row>
    <row r="336" spans="1:3" x14ac:dyDescent="0.4">
      <c r="A336" s="518" t="s">
        <v>410</v>
      </c>
      <c r="B336" s="430" t="s">
        <v>411</v>
      </c>
      <c r="C336" s="549">
        <v>0</v>
      </c>
    </row>
    <row r="337" spans="1:3" x14ac:dyDescent="0.4">
      <c r="A337" s="518" t="s">
        <v>412</v>
      </c>
      <c r="B337" s="430" t="s">
        <v>413</v>
      </c>
      <c r="C337" s="549">
        <v>0</v>
      </c>
    </row>
    <row r="338" spans="1:3" x14ac:dyDescent="0.4">
      <c r="A338" s="518" t="s">
        <v>414</v>
      </c>
      <c r="B338" s="430" t="s">
        <v>415</v>
      </c>
      <c r="C338" s="549">
        <v>0</v>
      </c>
    </row>
    <row r="339" spans="1:3" x14ac:dyDescent="0.4">
      <c r="A339" s="518" t="s">
        <v>416</v>
      </c>
      <c r="B339" s="430" t="s">
        <v>417</v>
      </c>
      <c r="C339" s="549">
        <v>0</v>
      </c>
    </row>
    <row r="340" spans="1:3" x14ac:dyDescent="0.4">
      <c r="A340" s="518" t="s">
        <v>418</v>
      </c>
      <c r="B340" s="430" t="s">
        <v>419</v>
      </c>
      <c r="C340" s="549">
        <v>0</v>
      </c>
    </row>
    <row r="341" spans="1:3" x14ac:dyDescent="0.4">
      <c r="A341" s="518" t="s">
        <v>420</v>
      </c>
      <c r="B341" s="430" t="s">
        <v>421</v>
      </c>
      <c r="C341" s="549">
        <v>0</v>
      </c>
    </row>
    <row r="342" spans="1:3" x14ac:dyDescent="0.4">
      <c r="A342" s="518" t="s">
        <v>422</v>
      </c>
      <c r="B342" s="430" t="s">
        <v>423</v>
      </c>
      <c r="C342" s="549">
        <v>0</v>
      </c>
    </row>
    <row r="343" spans="1:3" x14ac:dyDescent="0.4">
      <c r="A343" s="518" t="s">
        <v>424</v>
      </c>
      <c r="B343" s="430" t="s">
        <v>425</v>
      </c>
      <c r="C343" s="549">
        <v>0</v>
      </c>
    </row>
    <row r="344" spans="1:3" x14ac:dyDescent="0.4">
      <c r="A344" s="518" t="s">
        <v>426</v>
      </c>
      <c r="B344" s="430" t="s">
        <v>427</v>
      </c>
      <c r="C344" s="549">
        <v>0</v>
      </c>
    </row>
    <row r="345" spans="1:3" x14ac:dyDescent="0.4">
      <c r="A345" s="518" t="s">
        <v>428</v>
      </c>
      <c r="B345" s="430" t="s">
        <v>429</v>
      </c>
      <c r="C345" s="549">
        <v>0</v>
      </c>
    </row>
    <row r="346" spans="1:3" x14ac:dyDescent="0.4">
      <c r="A346" s="518" t="s">
        <v>848</v>
      </c>
      <c r="B346" s="430" t="s">
        <v>849</v>
      </c>
      <c r="C346" s="549">
        <v>0</v>
      </c>
    </row>
    <row r="347" spans="1:3" x14ac:dyDescent="0.4">
      <c r="A347" s="518" t="s">
        <v>430</v>
      </c>
      <c r="B347" s="430" t="s">
        <v>431</v>
      </c>
      <c r="C347" s="549">
        <v>0</v>
      </c>
    </row>
    <row r="348" spans="1:3" x14ac:dyDescent="0.4">
      <c r="A348" s="518" t="s">
        <v>850</v>
      </c>
      <c r="B348" s="430" t="s">
        <v>851</v>
      </c>
      <c r="C348" s="549">
        <v>0</v>
      </c>
    </row>
    <row r="349" spans="1:3" x14ac:dyDescent="0.4">
      <c r="A349" s="518" t="s">
        <v>852</v>
      </c>
      <c r="B349" s="430" t="s">
        <v>853</v>
      </c>
      <c r="C349" s="549">
        <v>0</v>
      </c>
    </row>
    <row r="350" spans="1:3" x14ac:dyDescent="0.4">
      <c r="A350" s="518" t="s">
        <v>854</v>
      </c>
      <c r="B350" s="430" t="s">
        <v>855</v>
      </c>
      <c r="C350" s="549">
        <v>0</v>
      </c>
    </row>
    <row r="351" spans="1:3" x14ac:dyDescent="0.4">
      <c r="A351" s="518" t="s">
        <v>432</v>
      </c>
      <c r="B351" s="430" t="s">
        <v>433</v>
      </c>
      <c r="C351" s="549">
        <v>0</v>
      </c>
    </row>
    <row r="352" spans="1:3" x14ac:dyDescent="0.4">
      <c r="A352" s="518" t="s">
        <v>434</v>
      </c>
      <c r="B352" s="430" t="s">
        <v>435</v>
      </c>
      <c r="C352" s="549">
        <v>0</v>
      </c>
    </row>
    <row r="353" spans="1:3" x14ac:dyDescent="0.4">
      <c r="A353" s="518" t="s">
        <v>436</v>
      </c>
      <c r="B353" s="430" t="s">
        <v>437</v>
      </c>
      <c r="C353" s="549">
        <v>0</v>
      </c>
    </row>
    <row r="354" spans="1:3" x14ac:dyDescent="0.4">
      <c r="A354" s="518" t="s">
        <v>438</v>
      </c>
      <c r="B354" s="430" t="s">
        <v>439</v>
      </c>
      <c r="C354" s="549">
        <v>0</v>
      </c>
    </row>
    <row r="355" spans="1:3" x14ac:dyDescent="0.4">
      <c r="A355" s="518" t="s">
        <v>440</v>
      </c>
      <c r="B355" s="430" t="s">
        <v>441</v>
      </c>
      <c r="C355" s="549">
        <v>0</v>
      </c>
    </row>
    <row r="356" spans="1:3" x14ac:dyDescent="0.4">
      <c r="A356" s="518" t="s">
        <v>442</v>
      </c>
      <c r="B356" s="430" t="s">
        <v>443</v>
      </c>
      <c r="C356" s="549">
        <v>0</v>
      </c>
    </row>
    <row r="357" spans="1:3" x14ac:dyDescent="0.4">
      <c r="A357" s="518" t="s">
        <v>444</v>
      </c>
      <c r="B357" s="430" t="s">
        <v>445</v>
      </c>
      <c r="C357" s="549">
        <v>0</v>
      </c>
    </row>
    <row r="358" spans="1:3" x14ac:dyDescent="0.4">
      <c r="A358" s="518" t="s">
        <v>446</v>
      </c>
      <c r="B358" s="430" t="s">
        <v>447</v>
      </c>
      <c r="C358" s="549">
        <v>0</v>
      </c>
    </row>
    <row r="359" spans="1:3" x14ac:dyDescent="0.4">
      <c r="A359" s="518" t="s">
        <v>448</v>
      </c>
      <c r="B359" s="430" t="s">
        <v>449</v>
      </c>
      <c r="C359" s="549">
        <v>0</v>
      </c>
    </row>
    <row r="360" spans="1:3" x14ac:dyDescent="0.4">
      <c r="A360" s="518" t="s">
        <v>450</v>
      </c>
      <c r="B360" s="430" t="s">
        <v>451</v>
      </c>
      <c r="C360" s="549">
        <v>0</v>
      </c>
    </row>
    <row r="361" spans="1:3" x14ac:dyDescent="0.4">
      <c r="A361" s="518" t="s">
        <v>452</v>
      </c>
      <c r="B361" s="430" t="s">
        <v>453</v>
      </c>
      <c r="C361" s="549">
        <v>0</v>
      </c>
    </row>
    <row r="362" spans="1:3" x14ac:dyDescent="0.4">
      <c r="A362" s="518" t="s">
        <v>454</v>
      </c>
      <c r="B362" s="430" t="s">
        <v>455</v>
      </c>
      <c r="C362" s="549">
        <v>0</v>
      </c>
    </row>
    <row r="363" spans="1:3" x14ac:dyDescent="0.4">
      <c r="A363" s="518" t="s">
        <v>456</v>
      </c>
      <c r="B363" s="430" t="s">
        <v>457</v>
      </c>
      <c r="C363" s="549">
        <v>0</v>
      </c>
    </row>
    <row r="364" spans="1:3" x14ac:dyDescent="0.4">
      <c r="A364" s="518" t="s">
        <v>458</v>
      </c>
      <c r="B364" s="430" t="s">
        <v>459</v>
      </c>
      <c r="C364" s="549">
        <v>0</v>
      </c>
    </row>
    <row r="365" spans="1:3" x14ac:dyDescent="0.4">
      <c r="A365" s="518" t="s">
        <v>460</v>
      </c>
      <c r="B365" s="430" t="s">
        <v>461</v>
      </c>
      <c r="C365" s="549">
        <v>0</v>
      </c>
    </row>
    <row r="366" spans="1:3" x14ac:dyDescent="0.4">
      <c r="A366" s="518" t="s">
        <v>462</v>
      </c>
      <c r="B366" s="430" t="s">
        <v>463</v>
      </c>
      <c r="C366" s="549">
        <v>0</v>
      </c>
    </row>
    <row r="367" spans="1:3" x14ac:dyDescent="0.4">
      <c r="A367" s="518" t="s">
        <v>464</v>
      </c>
      <c r="B367" s="430" t="s">
        <v>465</v>
      </c>
      <c r="C367" s="549">
        <v>0</v>
      </c>
    </row>
    <row r="368" spans="1:3" x14ac:dyDescent="0.4">
      <c r="A368" s="518" t="s">
        <v>466</v>
      </c>
      <c r="B368" s="430" t="s">
        <v>467</v>
      </c>
      <c r="C368" s="549">
        <v>0</v>
      </c>
    </row>
    <row r="369" spans="1:3" x14ac:dyDescent="0.4">
      <c r="A369" s="518" t="s">
        <v>468</v>
      </c>
      <c r="B369" s="430" t="s">
        <v>469</v>
      </c>
      <c r="C369" s="549">
        <v>0</v>
      </c>
    </row>
    <row r="370" spans="1:3" x14ac:dyDescent="0.4">
      <c r="A370" s="518" t="s">
        <v>470</v>
      </c>
      <c r="B370" s="430" t="s">
        <v>471</v>
      </c>
      <c r="C370" s="549">
        <v>0</v>
      </c>
    </row>
    <row r="371" spans="1:3" x14ac:dyDescent="0.4">
      <c r="A371" s="518" t="s">
        <v>472</v>
      </c>
      <c r="B371" s="430" t="s">
        <v>473</v>
      </c>
      <c r="C371" s="549">
        <v>0</v>
      </c>
    </row>
    <row r="372" spans="1:3" x14ac:dyDescent="0.4">
      <c r="A372" s="518" t="s">
        <v>474</v>
      </c>
      <c r="B372" s="430" t="s">
        <v>475</v>
      </c>
      <c r="C372" s="549">
        <v>0</v>
      </c>
    </row>
    <row r="373" spans="1:3" x14ac:dyDescent="0.4">
      <c r="A373" s="518" t="s">
        <v>476</v>
      </c>
      <c r="B373" s="430" t="s">
        <v>477</v>
      </c>
      <c r="C373" s="549">
        <v>0</v>
      </c>
    </row>
    <row r="374" spans="1:3" x14ac:dyDescent="0.4">
      <c r="A374" s="518" t="s">
        <v>478</v>
      </c>
      <c r="B374" s="430" t="s">
        <v>479</v>
      </c>
      <c r="C374" s="549">
        <v>0</v>
      </c>
    </row>
    <row r="375" spans="1:3" x14ac:dyDescent="0.4">
      <c r="A375" s="518" t="s">
        <v>480</v>
      </c>
      <c r="B375" s="430" t="s">
        <v>481</v>
      </c>
      <c r="C375" s="549">
        <v>0</v>
      </c>
    </row>
    <row r="376" spans="1:3" x14ac:dyDescent="0.4">
      <c r="A376" s="518" t="s">
        <v>482</v>
      </c>
      <c r="B376" s="430" t="s">
        <v>483</v>
      </c>
      <c r="C376" s="549">
        <v>0</v>
      </c>
    </row>
    <row r="377" spans="1:3" x14ac:dyDescent="0.4">
      <c r="A377" s="518" t="s">
        <v>484</v>
      </c>
      <c r="B377" s="430" t="s">
        <v>485</v>
      </c>
      <c r="C377" s="549">
        <v>0</v>
      </c>
    </row>
    <row r="378" spans="1:3" x14ac:dyDescent="0.4">
      <c r="A378" s="518" t="s">
        <v>6243</v>
      </c>
      <c r="B378" s="430" t="s">
        <v>6242</v>
      </c>
      <c r="C378" s="549">
        <v>0</v>
      </c>
    </row>
    <row r="379" spans="1:3" x14ac:dyDescent="0.4">
      <c r="A379" s="518" t="s">
        <v>501</v>
      </c>
      <c r="B379" s="430" t="s">
        <v>502</v>
      </c>
      <c r="C379" s="549">
        <v>0</v>
      </c>
    </row>
    <row r="380" spans="1:3" x14ac:dyDescent="0.4">
      <c r="A380" s="518" t="s">
        <v>503</v>
      </c>
      <c r="B380" s="430" t="s">
        <v>504</v>
      </c>
      <c r="C380" s="549">
        <v>0</v>
      </c>
    </row>
    <row r="381" spans="1:3" x14ac:dyDescent="0.4">
      <c r="A381" s="518" t="s">
        <v>856</v>
      </c>
      <c r="B381" s="430" t="s">
        <v>857</v>
      </c>
      <c r="C381" s="549">
        <v>0</v>
      </c>
    </row>
    <row r="382" spans="1:3" x14ac:dyDescent="0.4">
      <c r="A382" s="518" t="s">
        <v>505</v>
      </c>
      <c r="B382" s="430" t="s">
        <v>1055</v>
      </c>
      <c r="C382" s="549">
        <v>0</v>
      </c>
    </row>
    <row r="383" spans="1:3" x14ac:dyDescent="0.4">
      <c r="A383" s="518" t="s">
        <v>506</v>
      </c>
      <c r="B383" s="430" t="s">
        <v>507</v>
      </c>
      <c r="C383" s="549">
        <v>0</v>
      </c>
    </row>
    <row r="384" spans="1:3" x14ac:dyDescent="0.4">
      <c r="A384" s="518" t="s">
        <v>508</v>
      </c>
      <c r="B384" s="430" t="s">
        <v>509</v>
      </c>
      <c r="C384" s="549">
        <v>0</v>
      </c>
    </row>
    <row r="385" spans="1:3" x14ac:dyDescent="0.4">
      <c r="A385" s="518" t="s">
        <v>510</v>
      </c>
      <c r="B385" s="430" t="s">
        <v>1056</v>
      </c>
      <c r="C385" s="549">
        <v>0</v>
      </c>
    </row>
    <row r="386" spans="1:3" x14ac:dyDescent="0.4">
      <c r="A386" s="518" t="s">
        <v>511</v>
      </c>
      <c r="B386" s="430" t="s">
        <v>1057</v>
      </c>
      <c r="C386" s="549">
        <v>0</v>
      </c>
    </row>
    <row r="387" spans="1:3" x14ac:dyDescent="0.4">
      <c r="A387" s="518" t="s">
        <v>512</v>
      </c>
      <c r="B387" s="430" t="s">
        <v>1188</v>
      </c>
      <c r="C387" s="549">
        <v>0</v>
      </c>
    </row>
    <row r="388" spans="1:3" x14ac:dyDescent="0.4">
      <c r="A388" s="518" t="s">
        <v>513</v>
      </c>
      <c r="B388" s="430" t="s">
        <v>1058</v>
      </c>
      <c r="C388" s="549">
        <v>0</v>
      </c>
    </row>
    <row r="389" spans="1:3" x14ac:dyDescent="0.4">
      <c r="A389" s="518" t="s">
        <v>514</v>
      </c>
      <c r="B389" s="430" t="s">
        <v>515</v>
      </c>
      <c r="C389" s="549">
        <v>0</v>
      </c>
    </row>
    <row r="390" spans="1:3" x14ac:dyDescent="0.4">
      <c r="A390" s="518" t="s">
        <v>516</v>
      </c>
      <c r="B390" s="430" t="s">
        <v>517</v>
      </c>
      <c r="C390" s="549">
        <v>0</v>
      </c>
    </row>
    <row r="391" spans="1:3" x14ac:dyDescent="0.4">
      <c r="A391" s="518" t="s">
        <v>6245</v>
      </c>
      <c r="B391" s="430" t="s">
        <v>6244</v>
      </c>
      <c r="C391" s="549">
        <v>0</v>
      </c>
    </row>
    <row r="392" spans="1:3" x14ac:dyDescent="0.4">
      <c r="A392" s="518" t="s">
        <v>518</v>
      </c>
      <c r="B392" s="430" t="s">
        <v>1059</v>
      </c>
      <c r="C392" s="549">
        <v>0</v>
      </c>
    </row>
    <row r="393" spans="1:3" x14ac:dyDescent="0.4">
      <c r="A393" s="518" t="s">
        <v>519</v>
      </c>
      <c r="B393" s="430" t="s">
        <v>1060</v>
      </c>
      <c r="C393" s="549">
        <v>0</v>
      </c>
    </row>
    <row r="394" spans="1:3" x14ac:dyDescent="0.4">
      <c r="A394" s="518" t="s">
        <v>6275</v>
      </c>
      <c r="B394" s="430" t="s">
        <v>6273</v>
      </c>
      <c r="C394" s="549">
        <v>0</v>
      </c>
    </row>
    <row r="395" spans="1:3" x14ac:dyDescent="0.4">
      <c r="A395" s="518" t="s">
        <v>6276</v>
      </c>
      <c r="B395" s="430" t="s">
        <v>6274</v>
      </c>
      <c r="C395" s="549">
        <v>0</v>
      </c>
    </row>
    <row r="396" spans="1:3" x14ac:dyDescent="0.4">
      <c r="A396" s="518" t="s">
        <v>1189</v>
      </c>
      <c r="B396" s="430" t="s">
        <v>1180</v>
      </c>
      <c r="C396" s="549">
        <v>0</v>
      </c>
    </row>
    <row r="397" spans="1:3" x14ac:dyDescent="0.4">
      <c r="A397" s="518" t="s">
        <v>520</v>
      </c>
      <c r="B397" s="430" t="s">
        <v>521</v>
      </c>
      <c r="C397" s="549">
        <v>0</v>
      </c>
    </row>
    <row r="398" spans="1:3" x14ac:dyDescent="0.4">
      <c r="A398" s="518" t="s">
        <v>522</v>
      </c>
      <c r="B398" s="430" t="s">
        <v>523</v>
      </c>
      <c r="C398" s="549">
        <v>0</v>
      </c>
    </row>
    <row r="399" spans="1:3" x14ac:dyDescent="0.4">
      <c r="A399" s="518" t="s">
        <v>524</v>
      </c>
      <c r="B399" s="430" t="s">
        <v>525</v>
      </c>
      <c r="C399" s="549">
        <v>0</v>
      </c>
    </row>
    <row r="400" spans="1:3" x14ac:dyDescent="0.4">
      <c r="A400" s="518" t="s">
        <v>526</v>
      </c>
      <c r="B400" s="430" t="s">
        <v>527</v>
      </c>
      <c r="C400" s="549">
        <v>0</v>
      </c>
    </row>
    <row r="401" spans="1:3" x14ac:dyDescent="0.4">
      <c r="A401" s="518" t="s">
        <v>528</v>
      </c>
      <c r="B401" s="430" t="s">
        <v>529</v>
      </c>
      <c r="C401" s="549">
        <v>0</v>
      </c>
    </row>
    <row r="402" spans="1:3" x14ac:dyDescent="0.4">
      <c r="A402" s="518" t="s">
        <v>530</v>
      </c>
      <c r="B402" s="430" t="s">
        <v>531</v>
      </c>
      <c r="C402" s="549">
        <v>0</v>
      </c>
    </row>
    <row r="403" spans="1:3" x14ac:dyDescent="0.4">
      <c r="A403" s="518" t="s">
        <v>532</v>
      </c>
      <c r="B403" s="430" t="s">
        <v>533</v>
      </c>
      <c r="C403" s="549">
        <v>0</v>
      </c>
    </row>
    <row r="404" spans="1:3" x14ac:dyDescent="0.4">
      <c r="A404" s="518" t="s">
        <v>534</v>
      </c>
      <c r="B404" s="430" t="s">
        <v>535</v>
      </c>
      <c r="C404" s="549">
        <v>0</v>
      </c>
    </row>
    <row r="405" spans="1:3" x14ac:dyDescent="0.4">
      <c r="A405" s="518" t="s">
        <v>536</v>
      </c>
      <c r="B405" s="430" t="s">
        <v>537</v>
      </c>
      <c r="C405" s="549">
        <v>0</v>
      </c>
    </row>
    <row r="406" spans="1:3" x14ac:dyDescent="0.4">
      <c r="A406" s="518" t="s">
        <v>538</v>
      </c>
      <c r="B406" s="430" t="s">
        <v>539</v>
      </c>
      <c r="C406" s="549">
        <v>0</v>
      </c>
    </row>
    <row r="407" spans="1:3" x14ac:dyDescent="0.4">
      <c r="A407" s="518" t="s">
        <v>540</v>
      </c>
      <c r="B407" s="430" t="s">
        <v>541</v>
      </c>
      <c r="C407" s="549">
        <v>0</v>
      </c>
    </row>
    <row r="408" spans="1:3" x14ac:dyDescent="0.4">
      <c r="A408" s="518" t="s">
        <v>542</v>
      </c>
      <c r="B408" s="430" t="s">
        <v>543</v>
      </c>
      <c r="C408" s="549">
        <v>0</v>
      </c>
    </row>
    <row r="409" spans="1:3" x14ac:dyDescent="0.4">
      <c r="A409" s="518" t="s">
        <v>544</v>
      </c>
      <c r="B409" s="430" t="s">
        <v>545</v>
      </c>
      <c r="C409" s="549">
        <v>0</v>
      </c>
    </row>
    <row r="410" spans="1:3" x14ac:dyDescent="0.4">
      <c r="A410" s="518" t="s">
        <v>546</v>
      </c>
      <c r="B410" s="430" t="s">
        <v>547</v>
      </c>
      <c r="C410" s="549">
        <v>0</v>
      </c>
    </row>
    <row r="411" spans="1:3" x14ac:dyDescent="0.4">
      <c r="A411" s="518" t="s">
        <v>548</v>
      </c>
      <c r="B411" s="430" t="s">
        <v>549</v>
      </c>
      <c r="C411" s="549">
        <v>0</v>
      </c>
    </row>
    <row r="412" spans="1:3" x14ac:dyDescent="0.4">
      <c r="A412" s="518" t="s">
        <v>550</v>
      </c>
      <c r="B412" s="430" t="s">
        <v>551</v>
      </c>
      <c r="C412" s="549">
        <v>0</v>
      </c>
    </row>
    <row r="413" spans="1:3" x14ac:dyDescent="0.4">
      <c r="A413" s="518" t="s">
        <v>552</v>
      </c>
      <c r="B413" s="430" t="s">
        <v>553</v>
      </c>
      <c r="C413" s="549">
        <v>0</v>
      </c>
    </row>
    <row r="414" spans="1:3" x14ac:dyDescent="0.4">
      <c r="A414" s="518" t="s">
        <v>554</v>
      </c>
      <c r="B414" s="430" t="s">
        <v>555</v>
      </c>
      <c r="C414" s="549">
        <v>0</v>
      </c>
    </row>
    <row r="415" spans="1:3" x14ac:dyDescent="0.4">
      <c r="A415" s="518" t="s">
        <v>556</v>
      </c>
      <c r="B415" s="430" t="s">
        <v>557</v>
      </c>
      <c r="C415" s="549">
        <v>0</v>
      </c>
    </row>
    <row r="416" spans="1:3" x14ac:dyDescent="0.4">
      <c r="A416" s="518" t="s">
        <v>558</v>
      </c>
      <c r="B416" s="430" t="s">
        <v>559</v>
      </c>
      <c r="C416" s="549">
        <v>0</v>
      </c>
    </row>
    <row r="417" spans="1:3" x14ac:dyDescent="0.4">
      <c r="A417" s="518" t="s">
        <v>2401</v>
      </c>
      <c r="B417" s="430" t="s">
        <v>858</v>
      </c>
      <c r="C417" s="549">
        <v>0</v>
      </c>
    </row>
    <row r="418" spans="1:3" x14ac:dyDescent="0.4">
      <c r="A418" s="518" t="s">
        <v>859</v>
      </c>
      <c r="B418" s="430" t="s">
        <v>860</v>
      </c>
      <c r="C418" s="549">
        <v>0</v>
      </c>
    </row>
    <row r="419" spans="1:3" x14ac:dyDescent="0.4">
      <c r="A419" s="518" t="s">
        <v>861</v>
      </c>
      <c r="B419" s="430" t="s">
        <v>862</v>
      </c>
      <c r="C419" s="549">
        <v>0</v>
      </c>
    </row>
    <row r="420" spans="1:3" x14ac:dyDescent="0.4">
      <c r="A420" s="518" t="s">
        <v>560</v>
      </c>
      <c r="B420" s="430" t="s">
        <v>1061</v>
      </c>
      <c r="C420" s="549">
        <v>0</v>
      </c>
    </row>
    <row r="421" spans="1:3" x14ac:dyDescent="0.4">
      <c r="A421" s="518" t="s">
        <v>863</v>
      </c>
      <c r="B421" s="430" t="s">
        <v>864</v>
      </c>
      <c r="C421" s="549">
        <v>0</v>
      </c>
    </row>
    <row r="422" spans="1:3" x14ac:dyDescent="0.4">
      <c r="A422" s="518" t="s">
        <v>865</v>
      </c>
      <c r="B422" s="430" t="s">
        <v>866</v>
      </c>
      <c r="C422" s="549">
        <v>0</v>
      </c>
    </row>
    <row r="423" spans="1:3" x14ac:dyDescent="0.4">
      <c r="A423" s="518" t="s">
        <v>561</v>
      </c>
      <c r="B423" s="430" t="s">
        <v>1062</v>
      </c>
      <c r="C423" s="549">
        <v>0</v>
      </c>
    </row>
    <row r="424" spans="1:3" x14ac:dyDescent="0.4">
      <c r="A424" s="518" t="s">
        <v>867</v>
      </c>
      <c r="B424" s="430" t="s">
        <v>562</v>
      </c>
      <c r="C424" s="549">
        <v>0</v>
      </c>
    </row>
    <row r="425" spans="1:3" x14ac:dyDescent="0.4">
      <c r="A425" s="518" t="s">
        <v>563</v>
      </c>
      <c r="B425" s="430" t="s">
        <v>564</v>
      </c>
      <c r="C425" s="549">
        <v>0</v>
      </c>
    </row>
    <row r="426" spans="1:3" x14ac:dyDescent="0.4">
      <c r="A426" s="518" t="s">
        <v>565</v>
      </c>
      <c r="B426" s="430" t="s">
        <v>566</v>
      </c>
      <c r="C426" s="549">
        <v>0</v>
      </c>
    </row>
    <row r="427" spans="1:3" x14ac:dyDescent="0.4">
      <c r="A427" s="518" t="s">
        <v>567</v>
      </c>
      <c r="B427" s="430" t="s">
        <v>568</v>
      </c>
      <c r="C427" s="549">
        <v>0</v>
      </c>
    </row>
    <row r="428" spans="1:3" x14ac:dyDescent="0.4">
      <c r="A428" s="518" t="s">
        <v>569</v>
      </c>
      <c r="B428" s="430" t="s">
        <v>570</v>
      </c>
      <c r="C428" s="549">
        <v>0</v>
      </c>
    </row>
    <row r="429" spans="1:3" x14ac:dyDescent="0.4">
      <c r="A429" s="518" t="s">
        <v>571</v>
      </c>
      <c r="B429" s="430" t="s">
        <v>1063</v>
      </c>
      <c r="C429" s="549">
        <v>0</v>
      </c>
    </row>
    <row r="430" spans="1:3" x14ac:dyDescent="0.4">
      <c r="A430" s="518" t="s">
        <v>572</v>
      </c>
      <c r="B430" s="430" t="s">
        <v>1064</v>
      </c>
      <c r="C430" s="549">
        <v>0</v>
      </c>
    </row>
    <row r="431" spans="1:3" x14ac:dyDescent="0.4">
      <c r="A431" s="518" t="s">
        <v>573</v>
      </c>
      <c r="B431" s="430" t="s">
        <v>574</v>
      </c>
      <c r="C431" s="549">
        <v>0</v>
      </c>
    </row>
    <row r="432" spans="1:3" x14ac:dyDescent="0.4">
      <c r="A432" s="518" t="s">
        <v>575</v>
      </c>
      <c r="B432" s="430" t="s">
        <v>576</v>
      </c>
      <c r="C432" s="549">
        <v>0</v>
      </c>
    </row>
    <row r="433" spans="1:3" x14ac:dyDescent="0.4">
      <c r="A433" s="518" t="s">
        <v>577</v>
      </c>
      <c r="B433" s="430" t="s">
        <v>578</v>
      </c>
      <c r="C433" s="549">
        <v>0</v>
      </c>
    </row>
    <row r="434" spans="1:3" x14ac:dyDescent="0.4">
      <c r="A434" s="518" t="s">
        <v>579</v>
      </c>
      <c r="B434" s="430" t="s">
        <v>580</v>
      </c>
      <c r="C434" s="549">
        <v>0</v>
      </c>
    </row>
    <row r="435" spans="1:3" x14ac:dyDescent="0.4">
      <c r="A435" s="518" t="s">
        <v>581</v>
      </c>
      <c r="B435" s="430" t="s">
        <v>582</v>
      </c>
      <c r="C435" s="549">
        <v>0</v>
      </c>
    </row>
    <row r="436" spans="1:3" x14ac:dyDescent="0.4">
      <c r="A436" s="518" t="s">
        <v>583</v>
      </c>
      <c r="B436" s="430" t="s">
        <v>584</v>
      </c>
      <c r="C436" s="549">
        <v>0</v>
      </c>
    </row>
    <row r="437" spans="1:3" x14ac:dyDescent="0.4">
      <c r="A437" s="518" t="s">
        <v>585</v>
      </c>
      <c r="B437" s="430" t="s">
        <v>586</v>
      </c>
      <c r="C437" s="549">
        <v>0</v>
      </c>
    </row>
    <row r="438" spans="1:3" x14ac:dyDescent="0.4">
      <c r="A438" s="518" t="s">
        <v>587</v>
      </c>
      <c r="B438" s="430" t="s">
        <v>588</v>
      </c>
      <c r="C438" s="549">
        <v>0</v>
      </c>
    </row>
    <row r="508" spans="2:2" x14ac:dyDescent="0.4">
      <c r="B508" s="547" t="s">
        <v>6271</v>
      </c>
    </row>
  </sheetData>
  <pageMargins left="0.7" right="0.7" top="0.75" bottom="0.75" header="0.3" footer="0.3"/>
  <pageSetup orientation="portrait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</vt:lpstr>
      <vt:lpstr>ID</vt:lpstr>
      <vt:lpstr>1.Planfin2564</vt:lpstr>
      <vt:lpstr>2562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2559</vt:lpstr>
      <vt:lpstr>2560</vt:lpstr>
      <vt:lpstr>2561</vt:lpstr>
      <vt:lpstr>PlanFin Analysis</vt:lpstr>
      <vt:lpstr>'1.Planfin2564'!Print_Area</vt:lpstr>
      <vt:lpstr>'2.Revenue'!Print_Area</vt:lpstr>
      <vt:lpstr>คำแนะนำ!Print_Area</vt:lpstr>
      <vt:lpstr>'1.Planfin2564'!Print_Titles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Now-VIP</cp:lastModifiedBy>
  <cp:lastPrinted>2020-10-08T09:28:08Z</cp:lastPrinted>
  <dcterms:created xsi:type="dcterms:W3CDTF">2016-07-25T14:36:11Z</dcterms:created>
  <dcterms:modified xsi:type="dcterms:W3CDTF">2021-04-20T06:38:53Z</dcterms:modified>
</cp:coreProperties>
</file>